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rofils\kieffer\Desktop\"/>
    </mc:Choice>
  </mc:AlternateContent>
  <bookViews>
    <workbookView xWindow="120" yWindow="45" windowWidth="15480" windowHeight="9720"/>
  </bookViews>
  <sheets>
    <sheet name="Modèle informatique" sheetId="35" r:id="rId1"/>
    <sheet name="EXTRACT" sheetId="37" r:id="rId2"/>
    <sheet name="utilisateurs" sheetId="33" state="hidden" r:id="rId3"/>
  </sheets>
  <definedNames>
    <definedName name="_xlnm._FilterDatabase" localSheetId="2" hidden="1">utilisateurs!$A$1:$G$148</definedName>
    <definedName name="ACTIVITE">#REF!</definedName>
    <definedName name="Agence">utilisateurs!$I$150:$P$150</definedName>
    <definedName name="CHANGE">EXTRACT!$I$1:$I$4558</definedName>
    <definedName name="CHANGE2">Tableau3[[#Headers],[Changement]]</definedName>
    <definedName name="COMPTE" localSheetId="1">EXTRACT!$G$1:$G$4558</definedName>
    <definedName name="COMPTE">EXTRACT!$G$3:$G$4550</definedName>
    <definedName name="DATE" localSheetId="1">EXTRACT!$F$1:$F$4558</definedName>
    <definedName name="DATE">EXTRACT!$F$3:$F$4550</definedName>
    <definedName name="DATE2">Tableau3[[#Headers],[Date]]</definedName>
    <definedName name="EGALITE" localSheetId="1">EXTRACT!$H$1:$H$4558</definedName>
    <definedName name="EGALITE">EXTRACT!$H$3:$H$4550</definedName>
    <definedName name="FAUCHE_BRETAGNE">utilisateurs!$I$151</definedName>
    <definedName name="FAUCHE_CENTRE_EST_LYON">utilisateurs!$J$151:$J$155</definedName>
    <definedName name="FAUCHE_HAUTS_DE_France">utilisateurs!$K$151:$K$152</definedName>
    <definedName name="FAUCHE_ILE_DE_France">utilisateurs!$L$151:$L$153</definedName>
    <definedName name="FAUCHE_MAINTENANCE_AQUITAINE">utilisateurs!$M$151:$M$187</definedName>
    <definedName name="FAUCHE_MAINTENANCE_MEDITERRANEE">utilisateurs!$N$151:$N$176</definedName>
    <definedName name="FAUCHE_MAINTENANCE_MULTITECHNIQUES">utilisateurs!$O$151:$O$220</definedName>
    <definedName name="FAUCHE_PERPIGNAN">utilisateurs!$P$151:$P$156</definedName>
    <definedName name="HD">Tableau3[H début]</definedName>
    <definedName name="HF">Tableau3[H fin]</definedName>
    <definedName name="LIGNE">EXTRACT!$L$1:$L$4558</definedName>
    <definedName name="SITE" localSheetId="1">EXTRACT!$E$1:$E$4558</definedName>
    <definedName name="SITE">EXTRACT!$E$3:$E$4550</definedName>
    <definedName name="SITE2">Tableau3[[#Headers],[Site]]</definedName>
  </definedNames>
  <calcPr calcId="162913"/>
</workbook>
</file>

<file path=xl/calcChain.xml><?xml version="1.0" encoding="utf-8"?>
<calcChain xmlns="http://schemas.openxmlformats.org/spreadsheetml/2006/main">
  <c r="P1" i="37" l="1"/>
  <c r="A14" i="35" l="1"/>
  <c r="Q3" i="37" s="1"/>
  <c r="Q1" i="37" l="1"/>
  <c r="A21" i="35"/>
  <c r="U3" i="37" s="1"/>
  <c r="M4" i="35"/>
  <c r="M3" i="35"/>
  <c r="BE55" i="35"/>
  <c r="BD55" i="35"/>
  <c r="BB52" i="35"/>
  <c r="BC52" i="35" s="1"/>
  <c r="BB48" i="35"/>
  <c r="BC48" i="35" s="1"/>
  <c r="BB43" i="35"/>
  <c r="BC43" i="35" s="1"/>
  <c r="BB36" i="35"/>
  <c r="BC36" i="35" s="1"/>
  <c r="BB29" i="35"/>
  <c r="BC29" i="35" s="1"/>
  <c r="BB22" i="35"/>
  <c r="BC22" i="35" s="1"/>
  <c r="BB15" i="35"/>
  <c r="BC15" i="35" s="1"/>
  <c r="R4" i="37" a="1"/>
  <c r="R5" i="37" a="1"/>
  <c r="R5" i="37" l="1"/>
  <c r="R4" i="37"/>
  <c r="U1" i="37"/>
  <c r="A28" i="35"/>
  <c r="Y3" i="37" s="1"/>
  <c r="T4" i="37" l="1"/>
  <c r="A35" i="35"/>
  <c r="AC3" i="37" s="1"/>
  <c r="A42" i="35" l="1"/>
  <c r="AG3" i="37" s="1"/>
  <c r="A48" i="35" l="1"/>
  <c r="AK3" i="37" s="1"/>
  <c r="A52" i="35" l="1"/>
  <c r="AO3" i="37" s="1"/>
  <c r="BB18" i="35" l="1"/>
  <c r="BC18" i="35" s="1"/>
  <c r="BB20" i="35"/>
  <c r="BC20" i="35" s="1"/>
  <c r="BB19" i="35"/>
  <c r="BC19" i="35" s="1"/>
  <c r="BB21" i="35"/>
  <c r="D11" i="35" l="1"/>
  <c r="BC21" i="35"/>
  <c r="BC23" i="35" s="1"/>
  <c r="BD21" i="35"/>
  <c r="BB14" i="35" l="1"/>
  <c r="BC14" i="35" s="1"/>
  <c r="BB13" i="35" l="1"/>
  <c r="BC13" i="35" s="1"/>
  <c r="AG1" i="37" l="1"/>
  <c r="AC1" i="37"/>
  <c r="Y1" i="37"/>
  <c r="BA47" i="35"/>
  <c r="R6" i="37" a="1"/>
  <c r="T5" i="37" l="1"/>
  <c r="R6" i="37"/>
  <c r="BB39" i="35"/>
  <c r="BB41" i="35"/>
  <c r="BC41" i="35" s="1"/>
  <c r="BB27" i="35"/>
  <c r="BC27" i="35" s="1"/>
  <c r="BB28" i="35"/>
  <c r="BC28" i="35" s="1"/>
  <c r="BB34" i="35"/>
  <c r="BC34" i="35" s="1"/>
  <c r="BB35" i="35"/>
  <c r="BC35" i="35" s="1"/>
  <c r="BB25" i="35"/>
  <c r="BB32" i="35"/>
  <c r="T6" i="37" l="1"/>
  <c r="D13" i="35" s="1"/>
  <c r="D12" i="35"/>
  <c r="BC25" i="35"/>
  <c r="BC32" i="35"/>
  <c r="BC39" i="35"/>
  <c r="J51" i="35"/>
  <c r="AV46" i="35"/>
  <c r="X46" i="35"/>
  <c r="Z51" i="35"/>
  <c r="AI47" i="35"/>
  <c r="AK51" i="35"/>
  <c r="AZ51" i="35"/>
  <c r="AW47" i="35"/>
  <c r="AU51" i="35"/>
  <c r="AM46" i="35"/>
  <c r="AA51" i="35"/>
  <c r="M47" i="35"/>
  <c r="AE47" i="35"/>
  <c r="AT47" i="35"/>
  <c r="K47" i="35"/>
  <c r="AV51" i="35"/>
  <c r="AA46" i="35"/>
  <c r="L46" i="35"/>
  <c r="BA46" i="35"/>
  <c r="X51" i="35"/>
  <c r="O47" i="35"/>
  <c r="AG51" i="35"/>
  <c r="X47" i="35"/>
  <c r="AV47" i="35"/>
  <c r="AB47" i="35"/>
  <c r="AN47" i="35"/>
  <c r="AI51" i="35"/>
  <c r="W46" i="35"/>
  <c r="AH51" i="35"/>
  <c r="V51" i="35"/>
  <c r="AE46" i="35"/>
  <c r="I46" i="35"/>
  <c r="AO46" i="35"/>
  <c r="Y46" i="35"/>
  <c r="I51" i="35"/>
  <c r="T47" i="35"/>
  <c r="AA47" i="35"/>
  <c r="AY51" i="35"/>
  <c r="R46" i="35"/>
  <c r="P47" i="35"/>
  <c r="O46" i="35"/>
  <c r="F51" i="35"/>
  <c r="BB26" i="35"/>
  <c r="BC26" i="35" s="1"/>
  <c r="AK1" i="37"/>
  <c r="AF47" i="35"/>
  <c r="AN51" i="35"/>
  <c r="Z46" i="35"/>
  <c r="AH46" i="35"/>
  <c r="M51" i="35"/>
  <c r="F47" i="35"/>
  <c r="AH47" i="35"/>
  <c r="AN46" i="35"/>
  <c r="AO47" i="35"/>
  <c r="U47" i="35"/>
  <c r="AF51" i="35"/>
  <c r="AY46" i="35"/>
  <c r="U51" i="35"/>
  <c r="AP51" i="35"/>
  <c r="M46" i="35"/>
  <c r="S47" i="35"/>
  <c r="Q51" i="35"/>
  <c r="G47" i="35"/>
  <c r="AI46" i="35"/>
  <c r="H46" i="35"/>
  <c r="K51" i="35"/>
  <c r="AS46" i="35"/>
  <c r="AK47" i="35"/>
  <c r="Y47" i="35"/>
  <c r="AU47" i="35"/>
  <c r="AD47" i="35"/>
  <c r="AF46" i="35"/>
  <c r="Y51" i="35"/>
  <c r="W47" i="35"/>
  <c r="R47" i="35"/>
  <c r="AC47" i="35"/>
  <c r="AU46" i="35"/>
  <c r="P46" i="35"/>
  <c r="J47" i="35"/>
  <c r="AQ46" i="35"/>
  <c r="AG47" i="35"/>
  <c r="H51" i="35"/>
  <c r="AO51" i="35"/>
  <c r="AL46" i="35"/>
  <c r="AW51" i="35"/>
  <c r="AS51" i="35"/>
  <c r="AB46" i="35"/>
  <c r="N47" i="35"/>
  <c r="AB51" i="35"/>
  <c r="AR51" i="35"/>
  <c r="W51" i="35"/>
  <c r="K46" i="35"/>
  <c r="O51" i="35"/>
  <c r="AM51" i="35"/>
  <c r="AL51" i="35"/>
  <c r="AX51" i="35"/>
  <c r="AE51" i="35"/>
  <c r="BB40" i="35"/>
  <c r="BC40" i="35" s="1"/>
  <c r="BA51" i="35"/>
  <c r="J46" i="35"/>
  <c r="L47" i="35"/>
  <c r="N46" i="35"/>
  <c r="AY47" i="35"/>
  <c r="AL47" i="35"/>
  <c r="AM47" i="35"/>
  <c r="U46" i="35"/>
  <c r="Z47" i="35"/>
  <c r="AQ51" i="35"/>
  <c r="R51" i="35"/>
  <c r="AC46" i="35"/>
  <c r="AO1" i="37"/>
  <c r="AQ47" i="35"/>
  <c r="AC51" i="35"/>
  <c r="AW46" i="35"/>
  <c r="F46" i="35"/>
  <c r="AX47" i="35"/>
  <c r="T46" i="35"/>
  <c r="AX46" i="35"/>
  <c r="AR46" i="35"/>
  <c r="V46" i="35"/>
  <c r="BB33" i="35"/>
  <c r="BC33" i="35" s="1"/>
  <c r="G51" i="35"/>
  <c r="V47" i="35"/>
  <c r="AP47" i="35"/>
  <c r="AD46" i="35"/>
  <c r="S46" i="35"/>
  <c r="H47" i="35"/>
  <c r="N51" i="35"/>
  <c r="AP46" i="35"/>
  <c r="P51" i="35"/>
  <c r="AT46" i="35"/>
  <c r="AZ47" i="35"/>
  <c r="AR47" i="35"/>
  <c r="Q47" i="35"/>
  <c r="I47" i="35"/>
  <c r="AD51" i="35"/>
  <c r="AZ46" i="35"/>
  <c r="AK46" i="35"/>
  <c r="T51" i="35"/>
  <c r="AS47" i="35"/>
  <c r="L51" i="35"/>
  <c r="AJ46" i="35"/>
  <c r="S51" i="35"/>
  <c r="AG46" i="35"/>
  <c r="AJ51" i="35"/>
  <c r="G46" i="35"/>
  <c r="AJ47" i="35"/>
  <c r="Q46" i="35"/>
  <c r="AT51" i="35"/>
  <c r="R7" i="37" a="1"/>
  <c r="R8" i="37" a="1"/>
  <c r="R7" i="37" l="1"/>
  <c r="R8" i="37"/>
  <c r="BC37" i="35"/>
  <c r="BD28" i="35"/>
  <c r="BB47" i="35"/>
  <c r="BC47" i="35" s="1"/>
  <c r="BD35" i="35"/>
  <c r="BC30" i="35"/>
  <c r="BB51" i="35"/>
  <c r="BB42" i="35"/>
  <c r="BC42" i="35" s="1"/>
  <c r="BC44" i="35" s="1"/>
  <c r="BB46" i="35"/>
  <c r="BD52" i="35" l="1"/>
  <c r="BC51" i="35"/>
  <c r="BC53" i="35" s="1"/>
  <c r="BD48" i="35"/>
  <c r="BC46" i="35"/>
  <c r="BC49" i="35" s="1"/>
  <c r="BD42" i="35"/>
  <c r="Q4347" i="37" a="1"/>
  <c r="Q4341" i="37" a="1"/>
  <c r="Q4324" i="37" a="1"/>
  <c r="Q4304" i="37" a="1"/>
  <c r="Q4284" i="37" a="1"/>
  <c r="Q4264" i="37" a="1"/>
  <c r="Q4089" i="37" a="1"/>
  <c r="Q4052" i="37" a="1"/>
  <c r="Q3540" i="37" a="1"/>
  <c r="Q3663" i="37" a="1"/>
  <c r="Q3754" i="37" a="1"/>
  <c r="Q3872" i="37" a="1"/>
  <c r="Q3940" i="37" a="1"/>
  <c r="Q4072" i="37" a="1"/>
  <c r="Q3560" i="37" a="1"/>
  <c r="Q3651" i="37" a="1"/>
  <c r="Q4210" i="37" a="1"/>
  <c r="Q4203" i="37" a="1"/>
  <c r="Q4189" i="37" a="1"/>
  <c r="Q4169" i="37" a="1"/>
  <c r="Q4149" i="37" a="1"/>
  <c r="Q4129" i="37" a="1"/>
  <c r="Q4444" i="37" a="1"/>
  <c r="Q3915" i="37" a="1"/>
  <c r="Q4038" i="37" a="1"/>
  <c r="Q3526" i="37" a="1"/>
  <c r="Q3617" i="37" a="1"/>
  <c r="Q3735" i="37" a="1"/>
  <c r="Q3803" i="37" a="1"/>
  <c r="Q3935" i="37" a="1"/>
  <c r="Q4026" i="37" a="1"/>
  <c r="Q3514" i="37" a="1"/>
  <c r="Q4519" i="37" a="1"/>
  <c r="Q4439" i="37" a="1"/>
  <c r="Q4548" i="37" a="1"/>
  <c r="Q4526" i="37" a="1"/>
  <c r="Q4504" i="37" a="1"/>
  <c r="Q4338" i="37" a="1"/>
  <c r="Q4313" i="37" a="1"/>
  <c r="Q3778" i="37" a="1"/>
  <c r="Q3901" i="37" a="1"/>
  <c r="Q3996" i="37" a="1"/>
  <c r="Q3484" i="37" a="1"/>
  <c r="Q3598" i="37" a="1"/>
  <c r="Q3666" i="37" a="1"/>
  <c r="Q3798" i="37" a="1"/>
  <c r="Q3889" i="37" a="1"/>
  <c r="Q4133" i="37" a="1"/>
  <c r="Q4120" i="37" a="1"/>
  <c r="Q4106" i="37" a="1"/>
  <c r="Q4546" i="37" a="1"/>
  <c r="Q4423" i="37" a="1"/>
  <c r="Q4391" i="37" a="1"/>
  <c r="Q4364" i="37" a="1"/>
  <c r="Q3833" i="37" a="1"/>
  <c r="Q3960" i="37" a="1"/>
  <c r="Q4051" i="37" a="1"/>
  <c r="Q3539" i="37" a="1"/>
  <c r="Q3653" i="37" a="1"/>
  <c r="Q3721" i="37" a="1"/>
  <c r="Q3853" i="37" a="1"/>
  <c r="Q3948" i="37" a="1"/>
  <c r="Q4443" i="37" a="1"/>
  <c r="Q4437" i="37" a="1"/>
  <c r="Q4415" i="37" a="1"/>
  <c r="Q4404" i="37" a="1"/>
  <c r="Q4382" i="37" a="1"/>
  <c r="Q4360" i="37" a="1"/>
  <c r="Q4186" i="37" a="1"/>
  <c r="Q4166" i="37" a="1"/>
  <c r="Q3636" i="37" a="1"/>
  <c r="Q3759" i="37" a="1"/>
  <c r="Q3850" i="37" a="1"/>
  <c r="Q3968" i="37" a="1"/>
  <c r="Q4036" i="37" a="1"/>
  <c r="Q3524" i="37" a="1"/>
  <c r="Q3656" i="37" a="1"/>
  <c r="Q3747" i="37" a="1"/>
  <c r="Q4242" i="37" a="1"/>
  <c r="Q4235" i="37" a="1"/>
  <c r="Q4221" i="37" a="1"/>
  <c r="Q4201" i="37" a="1"/>
  <c r="Q4181" i="37" a="1"/>
  <c r="Q4161" i="37" a="1"/>
  <c r="Q4476" i="37" a="1"/>
  <c r="Q3947" i="37" a="1"/>
  <c r="Q4070" i="37" a="1"/>
  <c r="Q3558" i="37" a="1"/>
  <c r="Q3649" i="37" a="1"/>
  <c r="Q3767" i="37" a="1"/>
  <c r="Q3835" i="37" a="1"/>
  <c r="Q3967" i="37" a="1"/>
  <c r="Q4058" i="37" a="1"/>
  <c r="Q4539" i="37" a="1"/>
  <c r="Q4485" i="37" a="1"/>
  <c r="Q4463" i="37" a="1"/>
  <c r="Q4452" i="37" a="1"/>
  <c r="Q4430" i="37" a="1"/>
  <c r="Q4408" i="37" a="1"/>
  <c r="Q4237" i="37" a="1"/>
  <c r="Q4217" i="37" a="1"/>
  <c r="Q3682" i="37" a="1"/>
  <c r="Q3805" i="37" a="1"/>
  <c r="Q3900" i="37" a="1"/>
  <c r="Q4014" i="37" a="1"/>
  <c r="Q3502" i="37" a="1"/>
  <c r="Q3570" i="37" a="1"/>
  <c r="Q3702" i="37" a="1"/>
  <c r="Q3793" i="37" a="1"/>
  <c r="Q4422" i="37" a="1"/>
  <c r="Q4416" i="37" a="1"/>
  <c r="Q4394" i="37" a="1"/>
  <c r="Q4377" i="37" a="1"/>
  <c r="Q4355" i="37" a="1"/>
  <c r="Q4333" i="37" a="1"/>
  <c r="Q4167" i="37" a="1"/>
  <c r="Q4147" i="37" a="1"/>
  <c r="Q3609" i="37" a="1"/>
  <c r="Q3736" i="37" a="1"/>
  <c r="Q3827" i="37" a="1"/>
  <c r="Q3941" i="37" a="1"/>
  <c r="Q4009" i="37" a="1"/>
  <c r="Q3497" i="37" a="1"/>
  <c r="Q3629" i="37" a="1"/>
  <c r="Q3724" i="37" a="1"/>
  <c r="Q3870" i="37" a="1"/>
  <c r="Q3449" i="37" a="1"/>
  <c r="Q4287" i="37" a="1"/>
  <c r="Q4273" i="37" a="1"/>
  <c r="Q4260" i="37" a="1"/>
  <c r="Q4240" i="37" a="1"/>
  <c r="Q4220" i="37" a="1"/>
  <c r="Q4200" i="37" a="1"/>
  <c r="Q4513" i="37" a="1"/>
  <c r="Q3988" i="37" a="1"/>
  <c r="Q3475" i="37" a="1"/>
  <c r="Q3599" i="37" a="1"/>
  <c r="Q3690" i="37" a="1"/>
  <c r="Q3808" i="37" a="1"/>
  <c r="Q3876" i="37" a="1"/>
  <c r="Q4008" i="37" a="1"/>
  <c r="Q3496" i="37" a="1"/>
  <c r="Q3587" i="37" a="1"/>
  <c r="Q4146" i="37" a="1"/>
  <c r="Q4139" i="37" a="1"/>
  <c r="Q4125" i="37" a="1"/>
  <c r="Q4105" i="37" a="1"/>
  <c r="Q4535" i="37" a="1"/>
  <c r="Q4407" i="37" a="1"/>
  <c r="Q4380" i="37" a="1"/>
  <c r="Q3851" i="37" a="1"/>
  <c r="Q3974" i="37" a="1"/>
  <c r="Q4065" i="37" a="1"/>
  <c r="Q3553" i="37" a="1"/>
  <c r="Q3671" i="37" a="1"/>
  <c r="Q3739" i="37" a="1"/>
  <c r="Q3871" i="37" a="1"/>
  <c r="Q3962" i="37" a="1"/>
  <c r="Q4075" i="37" a="1"/>
  <c r="Q4517" i="37" a="1"/>
  <c r="Q4495" i="37" a="1"/>
  <c r="Q4484" i="37" a="1"/>
  <c r="Q4462" i="37" a="1"/>
  <c r="Q4440" i="37" a="1"/>
  <c r="Q4269" i="37" a="1"/>
  <c r="Q4249" i="37" a="1"/>
  <c r="Q3714" i="37" a="1"/>
  <c r="Q3837" i="37" a="1"/>
  <c r="Q3932" i="37" a="1"/>
  <c r="Q4046" i="37" a="1"/>
  <c r="Q3534" i="37" a="1"/>
  <c r="Q3602" i="37" a="1"/>
  <c r="Q3734" i="37" a="1"/>
  <c r="Q3825" i="37" a="1"/>
  <c r="Q4466" i="37" a="1"/>
  <c r="Q4534" i="37" a="1"/>
  <c r="Q4537" i="37" a="1"/>
  <c r="Q4515" i="37" a="1"/>
  <c r="Q4493" i="37" a="1"/>
  <c r="Q4327" i="37" a="1"/>
  <c r="Q4307" i="37" a="1"/>
  <c r="Q3769" i="37" a="1"/>
  <c r="Q3896" i="37" a="1"/>
  <c r="Q3987" i="37" a="1"/>
  <c r="Q3479" i="37" a="1"/>
  <c r="Q3589" i="37" a="1"/>
  <c r="Q3657" i="37" a="1"/>
  <c r="Q3789" i="37" a="1"/>
  <c r="Q3884" i="37" a="1"/>
  <c r="Q4379" i="37" a="1"/>
  <c r="Q4373" i="37" a="1"/>
  <c r="Q4351" i="37" a="1"/>
  <c r="Q4340" i="37" a="1"/>
  <c r="Q4316" i="37" a="1"/>
  <c r="Q4296" i="37" a="1"/>
  <c r="Q4122" i="37" a="1"/>
  <c r="Q4102" i="37" a="1"/>
  <c r="Q3572" i="37" a="1"/>
  <c r="Q3695" i="37" a="1"/>
  <c r="Q3786" i="37" a="1"/>
  <c r="Q3904" i="37" a="1"/>
  <c r="Q3972" i="37" a="1"/>
  <c r="Q3461" i="37" a="1"/>
  <c r="Q3592" i="37" a="1"/>
  <c r="Q3683" i="37" a="1"/>
  <c r="Q4178" i="37" a="1"/>
  <c r="Q4171" i="37" a="1"/>
  <c r="Q4157" i="37" a="1"/>
  <c r="Q4137" i="37" a="1"/>
  <c r="Q4117" i="37" a="1"/>
  <c r="Q4097" i="37" a="1"/>
  <c r="Q4412" i="37" a="1"/>
  <c r="Q3883" i="37" a="1"/>
  <c r="Q4006" i="37" a="1"/>
  <c r="Q3494" i="37" a="1"/>
  <c r="Q3585" i="37" a="1"/>
  <c r="Q3703" i="37" a="1"/>
  <c r="Q3771" i="37" a="1"/>
  <c r="Q3903" i="37" a="1"/>
  <c r="Q3994" i="37" a="1"/>
  <c r="Q4427" i="37" a="1"/>
  <c r="Q4421" i="37" a="1"/>
  <c r="Q4399" i="37" a="1"/>
  <c r="Q4388" i="37" a="1"/>
  <c r="Q4366" i="37" a="1"/>
  <c r="Q4344" i="37" a="1"/>
  <c r="Q4173" i="37" a="1"/>
  <c r="Q4153" i="37" a="1"/>
  <c r="Q3618" i="37" a="1"/>
  <c r="Q3741" i="37" a="1"/>
  <c r="Q3836" i="37" a="1"/>
  <c r="Q3950" i="37" a="1"/>
  <c r="Q4018" i="37" a="1"/>
  <c r="Q3506" i="37" a="1"/>
  <c r="Q3638" i="37" a="1"/>
  <c r="Q3729" i="37" a="1"/>
  <c r="Q4358" i="37" a="1"/>
  <c r="Q4352" i="37" a="1"/>
  <c r="Q4330" i="37" a="1"/>
  <c r="Q4310" i="37" a="1"/>
  <c r="Q4290" i="37" a="1"/>
  <c r="Q4270" i="37" a="1"/>
  <c r="Q4103" i="37" a="1"/>
  <c r="Q4057" i="37" a="1"/>
  <c r="Q3545" i="37" a="1"/>
  <c r="Q3672" i="37" a="1"/>
  <c r="Q3763" i="37" a="1"/>
  <c r="Q3877" i="37" a="1"/>
  <c r="Q3945" i="37" a="1"/>
  <c r="Q4076" i="37" a="1"/>
  <c r="Q3565" i="37" a="1"/>
  <c r="Q3660" i="37" a="1"/>
  <c r="Q3806" i="37" a="1"/>
  <c r="Q4223" i="37" a="1"/>
  <c r="Q4209" i="37" a="1"/>
  <c r="Q4196" i="37" a="1"/>
  <c r="Q4176" i="37" a="1"/>
  <c r="Q4156" i="37" a="1"/>
  <c r="Q4136" i="37" a="1"/>
  <c r="Q4449" i="37" a="1"/>
  <c r="Q3924" i="37" a="1"/>
  <c r="Q4047" i="37" a="1"/>
  <c r="Q3535" i="37" a="1"/>
  <c r="Q3626" i="37" a="1"/>
  <c r="Q3744" i="37" a="1"/>
  <c r="Q3812" i="37" a="1"/>
  <c r="Q3944" i="37" a="1"/>
  <c r="Q4035" i="37" a="1"/>
  <c r="Q3523" i="37" a="1"/>
  <c r="Q4087" i="37" a="1"/>
  <c r="Q4487" i="37" a="1"/>
  <c r="Q4486" i="37" a="1"/>
  <c r="Q4531" i="37" a="1"/>
  <c r="Q4509" i="37" a="1"/>
  <c r="Q4343" i="37" a="1"/>
  <c r="Q4320" i="37" a="1"/>
  <c r="Q3787" i="37" a="1"/>
  <c r="Q3910" i="37" a="1"/>
  <c r="Q4001" i="37" a="1"/>
  <c r="Q3489" i="37" a="1"/>
  <c r="Q3607" i="37" a="1"/>
  <c r="Q3675" i="37" a="1"/>
  <c r="Q3807" i="37" a="1"/>
  <c r="Q3898" i="37" a="1"/>
  <c r="Q4459" i="37" a="1"/>
  <c r="Q4453" i="37" a="1"/>
  <c r="Q4431" i="37" a="1"/>
  <c r="Q4420" i="37" a="1"/>
  <c r="Q4398" i="37" a="1"/>
  <c r="Q4376" i="37" a="1"/>
  <c r="Q4205" i="37" a="1"/>
  <c r="Q4185" i="37" a="1"/>
  <c r="Q3650" i="37" a="1"/>
  <c r="Q3773" i="37" a="1"/>
  <c r="Q3868" i="37" a="1"/>
  <c r="Q3982" i="37" a="1"/>
  <c r="Q4050" i="37" a="1"/>
  <c r="Q3538" i="37" a="1"/>
  <c r="Q3670" i="37" a="1"/>
  <c r="Q3761" i="37" a="1"/>
  <c r="Q4512" i="37" a="1"/>
  <c r="Q4490" i="37" a="1"/>
  <c r="Q4473" i="37" a="1"/>
  <c r="Q4451" i="37" a="1"/>
  <c r="Q4429" i="37" a="1"/>
  <c r="Q4263" i="37" a="1"/>
  <c r="Q4243" i="37" a="1"/>
  <c r="Q3705" i="37" a="1"/>
  <c r="Q3832" i="37" a="1"/>
  <c r="Q3923" i="37" a="1"/>
  <c r="Q4037" i="37" a="1"/>
  <c r="Q3525" i="37" a="1"/>
  <c r="Q3593" i="37" a="1"/>
  <c r="Q3725" i="37" a="1"/>
  <c r="Q3820" i="37" a="1"/>
  <c r="Q4319" i="37" a="1"/>
  <c r="Q4305" i="37" a="1"/>
  <c r="Q4292" i="37" a="1"/>
  <c r="Q4272" i="37" a="1"/>
  <c r="Q4252" i="37" a="1"/>
  <c r="Q4232" i="37" a="1"/>
  <c r="Q4545" i="37" a="1"/>
  <c r="Q4020" i="37" a="1"/>
  <c r="Q3508" i="37" a="1"/>
  <c r="Q3631" i="37" a="1"/>
  <c r="Q3722" i="37" a="1"/>
  <c r="Q3840" i="37" a="1"/>
  <c r="Q3908" i="37" a="1"/>
  <c r="Q4040" i="37" a="1"/>
  <c r="Q3528" i="37" a="1"/>
  <c r="Q3619" i="37" a="1"/>
  <c r="Q4114" i="37" a="1"/>
  <c r="Q4107" i="37" a="1"/>
  <c r="Q4093" i="37" a="1"/>
  <c r="Q4434" i="37" a="1"/>
  <c r="Q4541" i="37" a="1"/>
  <c r="Q4375" i="37" a="1"/>
  <c r="Q4348" i="37" a="1"/>
  <c r="Q3819" i="37" a="1"/>
  <c r="Q3942" i="37" a="1"/>
  <c r="Q4033" i="37" a="1"/>
  <c r="Q3521" i="37" a="1"/>
  <c r="Q3639" i="37" a="1"/>
  <c r="Q3707" i="37" a="1"/>
  <c r="Q3839" i="37" a="1"/>
  <c r="Q3930" i="37" a="1"/>
  <c r="Q4363" i="37" a="1"/>
  <c r="Q4357" i="37" a="1"/>
  <c r="Q4335" i="37" a="1"/>
  <c r="Q4323" i="37" a="1"/>
  <c r="Q4303" i="37" a="1"/>
  <c r="Q4283" i="37" a="1"/>
  <c r="Q4109" i="37" a="1"/>
  <c r="Q4066" i="37" a="1"/>
  <c r="Q3554" i="37" a="1"/>
  <c r="Q3677" i="37" a="1"/>
  <c r="Q3772" i="37" a="1"/>
  <c r="Q3886" i="37" a="1"/>
  <c r="Q3954" i="37" a="1"/>
  <c r="Q4080" i="37" a="1"/>
  <c r="Q3574" i="37" a="1"/>
  <c r="Q3665" i="37" a="1"/>
  <c r="Q4293" i="37" a="1"/>
  <c r="Q4280" i="37" a="1"/>
  <c r="Q4266" i="37" a="1"/>
  <c r="Q4246" i="37" a="1"/>
  <c r="Q4226" i="37" a="1"/>
  <c r="Q4206" i="37" a="1"/>
  <c r="Q4524" i="37" a="1"/>
  <c r="Q3993" i="37" a="1"/>
  <c r="Q3480" i="37" a="1"/>
  <c r="Q3608" i="37" a="1"/>
  <c r="Q3699" i="37" a="1"/>
  <c r="Q3813" i="37" a="1"/>
  <c r="Q3881" i="37" a="1"/>
  <c r="Q4013" i="37" a="1"/>
  <c r="Q3501" i="37" a="1"/>
  <c r="Q3596" i="37" a="1"/>
  <c r="Q3742" i="37" a="1"/>
  <c r="Q3407" i="37" a="1"/>
  <c r="Q4159" i="37" a="1"/>
  <c r="Q4145" i="37" a="1"/>
  <c r="Q4132" i="37" a="1"/>
  <c r="Q4112" i="37" a="1"/>
  <c r="Q4092" i="37" a="1"/>
  <c r="Q4418" i="37" a="1"/>
  <c r="Q4385" i="37" a="1"/>
  <c r="Q3860" i="37" a="1"/>
  <c r="Q3983" i="37" a="1"/>
  <c r="Q4078" i="37" a="1"/>
  <c r="Q3562" i="37" a="1"/>
  <c r="Q3680" i="37" a="1"/>
  <c r="Q3748" i="37" a="1"/>
  <c r="Q3880" i="37" a="1"/>
  <c r="Q3971" i="37" a="1"/>
  <c r="Q4079" i="37" a="1"/>
  <c r="Q4528" i="37" a="1"/>
  <c r="Q4506" i="37" a="1"/>
  <c r="Q4489" i="37" a="1"/>
  <c r="Q4467" i="37" a="1"/>
  <c r="Q4445" i="37" a="1"/>
  <c r="Q4276" i="37" a="1"/>
  <c r="Q4256" i="37" a="1"/>
  <c r="Q3723" i="37" a="1"/>
  <c r="Q3846" i="37" a="1"/>
  <c r="Q3937" i="37" a="1"/>
  <c r="Q4055" i="37" a="1"/>
  <c r="Q3543" i="37" a="1"/>
  <c r="Q3611" i="37" a="1"/>
  <c r="Q3743" i="37" a="1"/>
  <c r="Q3834" i="37" a="1"/>
  <c r="Q4395" i="37" a="1"/>
  <c r="Q4389" i="37" a="1"/>
  <c r="Q4367" i="37" a="1"/>
  <c r="Q4356" i="37" a="1"/>
  <c r="Q4334" i="37" a="1"/>
  <c r="Q4315" i="37" a="1"/>
  <c r="Q4141" i="37" a="1"/>
  <c r="Q4121" i="37" a="1"/>
  <c r="Q3586" i="37" a="1"/>
  <c r="Q3709" i="37" a="1"/>
  <c r="Q3804" i="37" a="1"/>
  <c r="Q3918" i="37" a="1"/>
  <c r="Q3986" i="37" a="1"/>
  <c r="Q3478" i="37" a="1"/>
  <c r="Q3606" i="37" a="1"/>
  <c r="Q4454" i="37" a="1"/>
  <c r="Q4448" i="37" a="1"/>
  <c r="Q4426" i="37" a="1"/>
  <c r="Q4409" i="37" a="1"/>
  <c r="Q4387" i="37" a="1"/>
  <c r="Q4365" i="37" a="1"/>
  <c r="Q4199" i="37" a="1"/>
  <c r="Q4179" i="37" a="1"/>
  <c r="Q3641" i="37" a="1"/>
  <c r="Q3768" i="37" a="1"/>
  <c r="Q3859" i="37" a="1"/>
  <c r="Q3973" i="37" a="1"/>
  <c r="Q4041" i="37" a="1"/>
  <c r="Q3529" i="37" a="1"/>
  <c r="Q3661" i="37" a="1"/>
  <c r="Q3756" i="37" a="1"/>
  <c r="Q4255" i="37" a="1"/>
  <c r="Q4241" i="37" a="1"/>
  <c r="Q4228" i="37" a="1"/>
  <c r="Q4208" i="37" a="1"/>
  <c r="Q4188" i="37" a="1"/>
  <c r="Q4168" i="37" a="1"/>
  <c r="Q4481" i="37" a="1"/>
  <c r="Q3956" i="37" a="1"/>
  <c r="Q4074" i="37" a="1"/>
  <c r="Q3567" i="37" a="1"/>
  <c r="Q3658" i="37" a="1"/>
  <c r="Q3776" i="37" a="1"/>
  <c r="Q3844" i="37" a="1"/>
  <c r="Q3976" i="37" a="1"/>
  <c r="Q4067" i="37" a="1"/>
  <c r="Q3555" i="37" a="1"/>
  <c r="Q4502" i="37" a="1"/>
  <c r="Q4538" i="37" a="1"/>
  <c r="Q4521" i="37" a="1"/>
  <c r="Q4499" i="37" a="1"/>
  <c r="Q4477" i="37" a="1"/>
  <c r="Q4308" i="37" a="1"/>
  <c r="Q4288" i="37" a="1"/>
  <c r="Q3755" i="37" a="1"/>
  <c r="Q3878" i="37" a="1"/>
  <c r="Q3969" i="37" a="1"/>
  <c r="Q4077" i="37" a="1"/>
  <c r="Q3575" i="37" a="1"/>
  <c r="Q3643" i="37" a="1"/>
  <c r="Q3775" i="37" a="1"/>
  <c r="Q3866" i="37" a="1"/>
  <c r="Q4300" i="37" a="1"/>
  <c r="Q4286" i="37" a="1"/>
  <c r="Q4279" i="37" a="1"/>
  <c r="Q4259" i="37" a="1"/>
  <c r="Q4239" i="37" a="1"/>
  <c r="Q4219" i="37" a="1"/>
  <c r="Q4529" i="37" a="1"/>
  <c r="Q4002" i="37" a="1"/>
  <c r="Q3490" i="37" a="1"/>
  <c r="Q3613" i="37" a="1"/>
  <c r="Q3708" i="37" a="1"/>
  <c r="Q3822" i="37" a="1"/>
  <c r="Q3890" i="37" a="1"/>
  <c r="Q4022" i="37" a="1"/>
  <c r="Q3510" i="37" a="1"/>
  <c r="Q3601" i="37" a="1"/>
  <c r="Q4229" i="37" a="1"/>
  <c r="Q4216" i="37" a="1"/>
  <c r="Q4202" i="37" a="1"/>
  <c r="Q4182" i="37" a="1"/>
  <c r="Q4162" i="37" a="1"/>
  <c r="Q4142" i="37" a="1"/>
  <c r="Q4460" i="37" a="1"/>
  <c r="Q3929" i="37" a="1"/>
  <c r="Q4056" i="37" a="1"/>
  <c r="Q3544" i="37" a="1"/>
  <c r="Q3635" i="37" a="1"/>
  <c r="Q3749" i="37" a="1"/>
  <c r="Q3817" i="37" a="1"/>
  <c r="Q3949" i="37" a="1"/>
  <c r="Q4044" i="37" a="1"/>
  <c r="Q3532" i="37" a="1"/>
  <c r="Q3678" i="37" a="1"/>
  <c r="Q3470" i="37" a="1"/>
  <c r="Q4095" i="37" a="1"/>
  <c r="Q4551" i="37" a="1"/>
  <c r="Q4523" i="37" a="1"/>
  <c r="Q4542" i="37" a="1"/>
  <c r="Q4520" i="37" a="1"/>
  <c r="Q4354" i="37" a="1"/>
  <c r="Q4326" i="37" a="1"/>
  <c r="Q3796" i="37" a="1"/>
  <c r="Q3919" i="37" a="1"/>
  <c r="Q4010" i="37" a="1"/>
  <c r="Q3498" i="37" a="1"/>
  <c r="Q3616" i="37" a="1"/>
  <c r="Q3684" i="37" a="1"/>
  <c r="Q3816" i="37" a="1"/>
  <c r="Q3907" i="37" a="1"/>
  <c r="Q4470" i="37" a="1"/>
  <c r="Q4464" i="37" a="1"/>
  <c r="Q4442" i="37" a="1"/>
  <c r="Q4425" i="37" a="1"/>
  <c r="Q4403" i="37" a="1"/>
  <c r="Q4381" i="37" a="1"/>
  <c r="Q4212" i="37" a="1"/>
  <c r="Q4192" i="37" a="1"/>
  <c r="Q3659" i="37" a="1"/>
  <c r="Q3782" i="37" a="1"/>
  <c r="Q3873" i="37" a="1"/>
  <c r="Q3991" i="37" a="1"/>
  <c r="Q4059" i="37" a="1"/>
  <c r="Q3547" i="37" a="1"/>
  <c r="Q3679" i="37" a="1"/>
  <c r="Q3770" i="37" a="1"/>
  <c r="Q4331" i="37" a="1"/>
  <c r="Q4318" i="37" a="1"/>
  <c r="Q4311" i="37" a="1"/>
  <c r="Q4291" i="37" a="1"/>
  <c r="Q4271" i="37" a="1"/>
  <c r="Q4251" i="37" a="1"/>
  <c r="Q4503" i="37" a="1"/>
  <c r="Q4034" i="37" a="1"/>
  <c r="Q3522" i="37" a="1"/>
  <c r="Q3645" i="37" a="1"/>
  <c r="Q3740" i="37" a="1"/>
  <c r="Q3854" i="37" a="1"/>
  <c r="Q3922" i="37" a="1"/>
  <c r="Q4054" i="37" a="1"/>
  <c r="Q3542" i="37" a="1"/>
  <c r="Q4390" i="37" a="1"/>
  <c r="Q4384" i="37" a="1"/>
  <c r="Q4362" i="37" a="1"/>
  <c r="Q4345" i="37" a="1"/>
  <c r="Q4322" i="37" a="1"/>
  <c r="Q4302" i="37" a="1"/>
  <c r="Q4135" i="37" a="1"/>
  <c r="Q4115" i="37" a="1"/>
  <c r="Q3577" i="37" a="1"/>
  <c r="Q3704" i="37" a="1"/>
  <c r="Q3795" i="37" a="1"/>
  <c r="Q3909" i="37" a="1"/>
  <c r="Q3977" i="37" a="1"/>
  <c r="Q3471" i="37" a="1"/>
  <c r="Q3597" i="37" a="1"/>
  <c r="Q3692" i="37" a="1"/>
  <c r="Q4191" i="37" a="1"/>
  <c r="Q4177" i="37" a="1"/>
  <c r="Q4164" i="37" a="1"/>
  <c r="Q4144" i="37" a="1"/>
  <c r="Q4124" i="37" a="1"/>
  <c r="Q4104" i="37" a="1"/>
  <c r="Q4417" i="37" a="1"/>
  <c r="Q3892" i="37" a="1"/>
  <c r="Q4015" i="37" a="1"/>
  <c r="Q3503" i="37" a="1"/>
  <c r="Q3594" i="37" a="1"/>
  <c r="Q3712" i="37" a="1"/>
  <c r="Q3780" i="37" a="1"/>
  <c r="Q3912" i="37" a="1"/>
  <c r="Q4003" i="37" a="1"/>
  <c r="Q4514" i="37" a="1"/>
  <c r="Q4496" i="37" a="1"/>
  <c r="Q4474" i="37" a="1"/>
  <c r="Q4457" i="37" a="1"/>
  <c r="Q4435" i="37" a="1"/>
  <c r="Q4413" i="37" a="1"/>
  <c r="Q4244" i="37" a="1"/>
  <c r="Q4224" i="37" a="1"/>
  <c r="Q3691" i="37" a="1"/>
  <c r="Q3814" i="37" a="1"/>
  <c r="Q3905" i="37" a="1"/>
  <c r="Q4023" i="37" a="1"/>
  <c r="Q3511" i="37" a="1"/>
  <c r="Q3579" i="37" a="1"/>
  <c r="Q3711" i="37" a="1"/>
  <c r="Q3802" i="37" a="1"/>
  <c r="Q4236" i="37" a="1"/>
  <c r="Q4222" i="37" a="1"/>
  <c r="Q4215" i="37" a="1"/>
  <c r="Q4195" i="37" a="1"/>
  <c r="Q4175" i="37" a="1"/>
  <c r="Q4155" i="37" a="1"/>
  <c r="Q4465" i="37" a="1"/>
  <c r="Q3938" i="37" a="1"/>
  <c r="Q4061" i="37" a="1"/>
  <c r="Q3549" i="37" a="1"/>
  <c r="Q3644" i="37" a="1"/>
  <c r="Q3758" i="37" a="1"/>
  <c r="Q3826" i="37" a="1"/>
  <c r="Q3958" i="37" a="1"/>
  <c r="Q4049" i="37" a="1"/>
  <c r="Q3537" i="37" a="1"/>
  <c r="Q4165" i="37" a="1"/>
  <c r="Q4152" i="37" a="1"/>
  <c r="Q4138" i="37" a="1"/>
  <c r="Q4118" i="37" a="1"/>
  <c r="Q4098" i="37" a="1"/>
  <c r="Q4530" i="37" a="1"/>
  <c r="Q4396" i="37" a="1"/>
  <c r="Q3865" i="37" a="1"/>
  <c r="Q3992" i="37" a="1"/>
  <c r="Q4086" i="37" a="1"/>
  <c r="Q3571" i="37" a="1"/>
  <c r="Q3685" i="37" a="1"/>
  <c r="Q3753" i="37" a="1"/>
  <c r="Q3885" i="37" a="1"/>
  <c r="Q3980" i="37" a="1"/>
  <c r="Q4533" i="37" a="1"/>
  <c r="Q4511" i="37" a="1"/>
  <c r="Q4500" i="37" a="1"/>
  <c r="Q4478" i="37" a="1"/>
  <c r="Q4456" i="37" a="1"/>
  <c r="Q4282" i="37" a="1"/>
  <c r="Q4262" i="37" a="1"/>
  <c r="Q3732" i="37" a="1"/>
  <c r="Q3855" i="37" a="1"/>
  <c r="Q3946" i="37" a="1"/>
  <c r="Q4064" i="37" a="1"/>
  <c r="Q3552" i="37" a="1"/>
  <c r="Q3620" i="37" a="1"/>
  <c r="Q3752" i="37" a="1"/>
  <c r="Q3843" i="37" a="1"/>
  <c r="Q4406" i="37" a="1"/>
  <c r="Q4400" i="37" a="1"/>
  <c r="Q4378" i="37" a="1"/>
  <c r="Q4361" i="37" a="1"/>
  <c r="Q4339" i="37" a="1"/>
  <c r="Q4321" i="37" a="1"/>
  <c r="Q4148" i="37" a="1"/>
  <c r="Q4128" i="37" a="1"/>
  <c r="Q3595" i="37" a="1"/>
  <c r="Q3718" i="37" a="1"/>
  <c r="Q3809" i="37" a="1"/>
  <c r="Q3927" i="37" a="1"/>
  <c r="Q3995" i="37" a="1"/>
  <c r="Q3483" i="37" a="1"/>
  <c r="Q3615" i="37" a="1"/>
  <c r="Q3706" i="37" a="1"/>
  <c r="Q4268" i="37" a="1"/>
  <c r="Q4254" i="37" a="1"/>
  <c r="Q4247" i="37" a="1"/>
  <c r="Q4227" i="37" a="1"/>
  <c r="Q4207" i="37" a="1"/>
  <c r="Q4187" i="37" a="1"/>
  <c r="Q4497" i="37" a="1"/>
  <c r="Q3970" i="37" a="1"/>
  <c r="Q4090" i="37" a="1"/>
  <c r="Q3581" i="37" a="1"/>
  <c r="Q3676" i="37" a="1"/>
  <c r="Q3790" i="37" a="1"/>
  <c r="Q3858" i="37" a="1"/>
  <c r="Q3990" i="37" a="1"/>
  <c r="Q3458" i="37" a="1"/>
  <c r="Q4325" i="37" a="1"/>
  <c r="Q4312" i="37" a="1"/>
  <c r="Q4298" i="37" a="1"/>
  <c r="Q4278" i="37" a="1"/>
  <c r="Q4258" i="37" a="1"/>
  <c r="Q4238" i="37" a="1"/>
  <c r="Q4455" i="37" a="1"/>
  <c r="Q4025" i="37" a="1"/>
  <c r="Q3513" i="37" a="1"/>
  <c r="Q3640" i="37" a="1"/>
  <c r="Q3731" i="37" a="1"/>
  <c r="Q3845" i="37" a="1"/>
  <c r="Q3913" i="37" a="1"/>
  <c r="Q4045" i="37" a="1"/>
  <c r="Q3533" i="37" a="1"/>
  <c r="Q3628" i="37" a="1"/>
  <c r="Q4127" i="37" a="1"/>
  <c r="Q4113" i="37" a="1"/>
  <c r="Q4100" i="37" a="1"/>
  <c r="Q4482" i="37" a="1"/>
  <c r="Q4507" i="37" a="1"/>
  <c r="Q4386" i="37" a="1"/>
  <c r="Q4353" i="37" a="1"/>
  <c r="Q3828" i="37" a="1"/>
  <c r="Q3951" i="37" a="1"/>
  <c r="Q4042" i="37" a="1"/>
  <c r="Q3530" i="37" a="1"/>
  <c r="Q3648" i="37" a="1"/>
  <c r="Q3716" i="37" a="1"/>
  <c r="Q3848" i="37" a="1"/>
  <c r="Q3939" i="37" a="1"/>
  <c r="Q4438" i="37" a="1"/>
  <c r="Q4432" i="37" a="1"/>
  <c r="Q4410" i="37" a="1"/>
  <c r="Q4393" i="37" a="1"/>
  <c r="Q4371" i="37" a="1"/>
  <c r="Q4349" i="37" a="1"/>
  <c r="Q4180" i="37" a="1"/>
  <c r="Q4160" i="37" a="1"/>
  <c r="Q3627" i="37" a="1"/>
  <c r="Q3750" i="37" a="1"/>
  <c r="Q3841" i="37" a="1"/>
  <c r="Q3959" i="37" a="1"/>
  <c r="Q4027" i="37" a="1"/>
  <c r="Q3515" i="37" a="1"/>
  <c r="Q3647" i="37" a="1"/>
  <c r="Q3738" i="37" a="1"/>
  <c r="Q4172" i="37" a="1"/>
  <c r="Q4158" i="37" a="1"/>
  <c r="Q4151" i="37" a="1"/>
  <c r="Q4131" i="37" a="1"/>
  <c r="Q4111" i="37" a="1"/>
  <c r="Q4091" i="37" a="1"/>
  <c r="Q4401" i="37" a="1"/>
  <c r="Q3874" i="37" a="1"/>
  <c r="Q3997" i="37" a="1"/>
  <c r="Q3485" i="37" a="1"/>
  <c r="Q3580" i="37" a="1"/>
  <c r="Q3694" i="37" a="1"/>
  <c r="Q3762" i="37" a="1"/>
  <c r="Q3894" i="37" a="1"/>
  <c r="Q3985" i="37" a="1"/>
  <c r="Q3476" i="37" a="1"/>
  <c r="Q4101" i="37" a="1"/>
  <c r="Q4085" i="37" a="1"/>
  <c r="Q4450" i="37" a="1"/>
  <c r="Q4547" i="37" a="1"/>
  <c r="Q4525" i="37" a="1"/>
  <c r="Q4359" i="37" a="1"/>
  <c r="Q4332" i="37" a="1"/>
  <c r="Q3801" i="37" a="1"/>
  <c r="Q3928" i="37" a="1"/>
  <c r="Q4019" i="37" a="1"/>
  <c r="Q3507" i="37" a="1"/>
  <c r="Q3621" i="37" a="1"/>
  <c r="Q3689" i="37" a="1"/>
  <c r="Q3821" i="37" a="1"/>
  <c r="Q3916" i="37" a="1"/>
  <c r="Q4475" i="37" a="1"/>
  <c r="Q4469" i="37" a="1"/>
  <c r="Q4447" i="37" a="1"/>
  <c r="Q4436" i="37" a="1"/>
  <c r="Q4414" i="37" a="1"/>
  <c r="Q4392" i="37" a="1"/>
  <c r="Q4218" i="37" a="1"/>
  <c r="Q4198" i="37" a="1"/>
  <c r="Q3668" i="37" a="1"/>
  <c r="Q3791" i="37" a="1"/>
  <c r="Q3882" i="37" a="1"/>
  <c r="Q4000" i="37" a="1"/>
  <c r="Q3488" i="37" a="1"/>
  <c r="Q3556" i="37" a="1"/>
  <c r="Q3688" i="37" a="1"/>
  <c r="Q3779" i="37" a="1"/>
  <c r="Q4342" i="37" a="1"/>
  <c r="Q4336" i="37" a="1"/>
  <c r="Q4317" i="37" a="1"/>
  <c r="Q4297" i="37" a="1"/>
  <c r="Q4277" i="37" a="1"/>
  <c r="Q4257" i="37" a="1"/>
  <c r="Q4068" i="37" a="1"/>
  <c r="Q4043" i="37" a="1"/>
  <c r="Q3531" i="37" a="1"/>
  <c r="Q3654" i="37" a="1"/>
  <c r="Q3745" i="37" a="1"/>
  <c r="Q3863" i="37" a="1"/>
  <c r="Q3931" i="37" a="1"/>
  <c r="Q4063" i="37" a="1"/>
  <c r="Q3551" i="37" a="1"/>
  <c r="Q3642" i="37" a="1"/>
  <c r="Q4204" i="37" a="1"/>
  <c r="Q4190" i="37" a="1"/>
  <c r="Q4183" i="37" a="1"/>
  <c r="Q4163" i="37" a="1"/>
  <c r="Q4143" i="37" a="1"/>
  <c r="Q4123" i="37" a="1"/>
  <c r="Q4433" i="37" a="1"/>
  <c r="Q3906" i="37" a="1"/>
  <c r="Q4029" i="37" a="1"/>
  <c r="Q3517" i="37" a="1"/>
  <c r="Q3612" i="37" a="1"/>
  <c r="Q3726" i="37" a="1"/>
  <c r="Q3794" i="37" a="1"/>
  <c r="Q3926" i="37" a="1"/>
  <c r="Q4017" i="37" a="1"/>
  <c r="Q4261" i="37" a="1"/>
  <c r="Q4248" i="37" a="1"/>
  <c r="Q4234" i="37" a="1"/>
  <c r="Q4214" i="37" a="1"/>
  <c r="Q4194" i="37" a="1"/>
  <c r="Q4174" i="37" a="1"/>
  <c r="Q4492" i="37" a="1"/>
  <c r="Q3961" i="37" a="1"/>
  <c r="Q4082" i="37" a="1"/>
  <c r="Q3576" i="37" a="1"/>
  <c r="Q3667" i="37" a="1"/>
  <c r="Q3781" i="37" a="1"/>
  <c r="Q3849" i="37" a="1"/>
  <c r="Q3981" i="37" a="1"/>
  <c r="Q4084" i="37" a="1"/>
  <c r="Q3564" i="37" a="1"/>
  <c r="Q4550" i="37" a="1"/>
  <c r="Q4543" i="37" a="1"/>
  <c r="Q4532" i="37" a="1"/>
  <c r="Q4510" i="37" a="1"/>
  <c r="Q4488" i="37" a="1"/>
  <c r="Q4314" i="37" a="1"/>
  <c r="Q4294" i="37" a="1"/>
  <c r="Q3764" i="37" a="1"/>
  <c r="Q3887" i="37" a="1"/>
  <c r="Q3978" i="37" a="1"/>
  <c r="Q4081" i="37" a="1"/>
  <c r="Q3584" i="37" a="1"/>
  <c r="Q3652" i="37" a="1"/>
  <c r="Q3784" i="37" a="1"/>
  <c r="Q3875" i="37" a="1"/>
  <c r="Q4374" i="37" a="1"/>
  <c r="Q4368" i="37" a="1"/>
  <c r="Q4346" i="37" a="1"/>
  <c r="Q4329" i="37" a="1"/>
  <c r="Q4309" i="37" a="1"/>
  <c r="Q4289" i="37" a="1"/>
  <c r="Q4116" i="37" a="1"/>
  <c r="Q4096" i="37" a="1"/>
  <c r="Q3563" i="37" a="1"/>
  <c r="Q3686" i="37" a="1"/>
  <c r="Q3777" i="37" a="1"/>
  <c r="Q3895" i="37" a="1"/>
  <c r="Q3963" i="37" a="1"/>
  <c r="Q4088" i="37" a="1"/>
  <c r="Q3583" i="37" a="1"/>
  <c r="Q3674" i="37" a="1"/>
  <c r="Q4108" i="37" a="1"/>
  <c r="Q4094" i="37" a="1"/>
  <c r="Q4498" i="37" a="1"/>
  <c r="Q4518" i="37" a="1"/>
  <c r="Q4536" i="37" a="1"/>
  <c r="Q4370" i="37" a="1"/>
  <c r="Q4337" i="37" a="1"/>
  <c r="Q3810" i="37" a="1"/>
  <c r="Q3933" i="37" a="1"/>
  <c r="Q4028" i="37" a="1"/>
  <c r="Q3516" i="37" a="1"/>
  <c r="Q3630" i="37" a="1"/>
  <c r="Q3698" i="37" a="1"/>
  <c r="Q3830" i="37" a="1"/>
  <c r="Q3921" i="37" a="1"/>
  <c r="Q4039" i="37" a="1"/>
  <c r="Q4544" i="37" a="1"/>
  <c r="Q4522" i="37" a="1"/>
  <c r="Q4505" i="37" a="1"/>
  <c r="Q4483" i="37" a="1"/>
  <c r="Q4461" i="37" a="1"/>
  <c r="Q4295" i="37" a="1"/>
  <c r="Q4275" i="37" a="1"/>
  <c r="Q3737" i="37" a="1"/>
  <c r="Q3864" i="37" a="1"/>
  <c r="Q3955" i="37" a="1"/>
  <c r="Q4069" i="37" a="1"/>
  <c r="Q3557" i="37" a="1"/>
  <c r="Q3625" i="37" a="1"/>
  <c r="Q4411" i="37" a="1"/>
  <c r="Q4405" i="37" a="1"/>
  <c r="Q4383" i="37" a="1"/>
  <c r="Q4372" i="37" a="1"/>
  <c r="Q4350" i="37" a="1"/>
  <c r="Q4328" i="37" a="1"/>
  <c r="Q4154" i="37" a="1"/>
  <c r="Q4134" i="37" a="1"/>
  <c r="Q3604" i="37" a="1"/>
  <c r="Q3727" i="37" a="1"/>
  <c r="Q3818" i="37" a="1"/>
  <c r="Q3936" i="37" a="1"/>
  <c r="Q4004" i="37" a="1"/>
  <c r="Q3492" i="37" a="1"/>
  <c r="Q3624" i="37" a="1"/>
  <c r="Q3715" i="37" a="1"/>
  <c r="Q4274" i="37" a="1"/>
  <c r="Q4267" i="37" a="1"/>
  <c r="Q4253" i="37" a="1"/>
  <c r="Q4233" i="37" a="1"/>
  <c r="Q4213" i="37" a="1"/>
  <c r="Q4193" i="37" a="1"/>
  <c r="Q4508" i="37" a="1"/>
  <c r="Q3979" i="37" a="1"/>
  <c r="Q3467" i="37" a="1"/>
  <c r="Q3590" i="37" a="1"/>
  <c r="Q3681" i="37" a="1"/>
  <c r="Q3799" i="37" a="1"/>
  <c r="Q3867" i="37" a="1"/>
  <c r="Q3999" i="37" a="1"/>
  <c r="Q3487" i="37" a="1"/>
  <c r="Q3578" i="37" a="1"/>
  <c r="Q4140" i="37" a="1"/>
  <c r="Q4126" i="37" a="1"/>
  <c r="Q4119" i="37" a="1"/>
  <c r="Q4099" i="37" a="1"/>
  <c r="Q4471" i="37" a="1"/>
  <c r="Q4402" i="37" a="1"/>
  <c r="Q4369" i="37" a="1"/>
  <c r="Q3842" i="37" a="1"/>
  <c r="Q3965" i="37" a="1"/>
  <c r="Q4060" i="37" a="1"/>
  <c r="Q3548" i="37" a="1"/>
  <c r="Q3662" i="37" a="1"/>
  <c r="Q3730" i="37" a="1"/>
  <c r="Q3862" i="37" a="1"/>
  <c r="Q3953" i="37" a="1"/>
  <c r="Q4197" i="37" a="1"/>
  <c r="Q4184" i="37" a="1"/>
  <c r="Q4170" i="37" a="1"/>
  <c r="Q4150" i="37" a="1"/>
  <c r="Q4130" i="37" a="1"/>
  <c r="Q4110" i="37" a="1"/>
  <c r="Q4428" i="37" a="1"/>
  <c r="Q3897" i="37" a="1"/>
  <c r="Q4024" i="37" a="1"/>
  <c r="Q3512" i="37" a="1"/>
  <c r="Q3603" i="37" a="1"/>
  <c r="Q3717" i="37" a="1"/>
  <c r="Q3785" i="37" a="1"/>
  <c r="Q3917" i="37" a="1"/>
  <c r="Q4012" i="37" a="1"/>
  <c r="Q3500" i="37" a="1"/>
  <c r="Q4501" i="37" a="1"/>
  <c r="Q4479" i="37" a="1"/>
  <c r="Q4468" i="37" a="1"/>
  <c r="Q4446" i="37" a="1"/>
  <c r="Q4424" i="37" a="1"/>
  <c r="Q4250" i="37" a="1"/>
  <c r="Q4230" i="37" a="1"/>
  <c r="Q3700" i="37" a="1"/>
  <c r="Q3823" i="37" a="1"/>
  <c r="Q3914" i="37" a="1"/>
  <c r="Q4032" i="37" a="1"/>
  <c r="Q3520" i="37" a="1"/>
  <c r="Q3588" i="37" a="1"/>
  <c r="Q3720" i="37" a="1"/>
  <c r="Q3811" i="37" a="1"/>
  <c r="Q4306" i="37" a="1"/>
  <c r="Q4299" i="37" a="1"/>
  <c r="Q4285" i="37" a="1"/>
  <c r="Q4265" i="37" a="1"/>
  <c r="Q4245" i="37" a="1"/>
  <c r="Q4225" i="37" a="1"/>
  <c r="Q4540" i="37" a="1"/>
  <c r="Q4011" i="37" a="1"/>
  <c r="Q3499" i="37" a="1"/>
  <c r="Q3622" i="37" a="1"/>
  <c r="Q3713" i="37" a="1"/>
  <c r="Q3831" i="37" a="1"/>
  <c r="Q3899" i="37" a="1"/>
  <c r="Q4031" i="37" a="1"/>
  <c r="Q3519" i="37" a="1"/>
  <c r="Q3610" i="37" a="1"/>
  <c r="Q4549" i="37" a="1"/>
  <c r="Q4527" i="37" a="1"/>
  <c r="Q4516" i="37" a="1"/>
  <c r="Q4494" i="37" a="1"/>
  <c r="Q4472" i="37" a="1"/>
  <c r="Q4301" i="37" a="1"/>
  <c r="Q4281" i="37" a="1"/>
  <c r="Q3746" i="37" a="1"/>
  <c r="Q3869" i="37" a="1"/>
  <c r="Q3964" i="37" a="1"/>
  <c r="Q4073" i="37" a="1"/>
  <c r="Q3566" i="37" a="1"/>
  <c r="Q3634" i="37" a="1"/>
  <c r="Q3766" i="37" a="1"/>
  <c r="Q3857" i="37" a="1"/>
  <c r="Q4491" i="37" a="1"/>
  <c r="Q4480" i="37" a="1"/>
  <c r="Q4458" i="37" a="1"/>
  <c r="Q4441" i="37" a="1"/>
  <c r="Q4419" i="37" a="1"/>
  <c r="Q4397" i="37" a="1"/>
  <c r="Q3561" i="37" a="1"/>
  <c r="Q3934" i="37" a="1"/>
  <c r="Q3378" i="37" a="1"/>
  <c r="Q3249" i="37" a="1"/>
  <c r="Q2737" i="37" a="1"/>
  <c r="Q3134" i="37" a="1"/>
  <c r="Q2622" i="37" a="1"/>
  <c r="Q3010" i="37" a="1"/>
  <c r="Q2498" i="37" a="1"/>
  <c r="Q2959" i="37" a="1"/>
  <c r="Q3361" i="37" a="1"/>
  <c r="Q2849" i="37" a="1"/>
  <c r="Q3278" i="37" a="1"/>
  <c r="Q2766" i="37" a="1"/>
  <c r="Q3186" i="37" a="1"/>
  <c r="Q2674" i="37" a="1"/>
  <c r="Q3797" i="37" a="1"/>
  <c r="Q3462" i="37" a="1"/>
  <c r="Q3423" i="37" a="1"/>
  <c r="Q3048" i="37" a="1"/>
  <c r="Q2536" i="37" a="1"/>
  <c r="Q2933" i="37" a="1"/>
  <c r="Q3321" i="37" a="1"/>
  <c r="Q2809" i="37" a="1"/>
  <c r="Q3270" i="37" a="1"/>
  <c r="Q2758" i="37" a="1"/>
  <c r="Q3160" i="37" a="1"/>
  <c r="Q2648" i="37" a="1"/>
  <c r="Q3077" i="37" a="1"/>
  <c r="Q2565" i="37" a="1"/>
  <c r="Q2985" i="37" a="1"/>
  <c r="Q2473" i="37" a="1"/>
  <c r="Q3664" i="37" a="1"/>
  <c r="Q3457" i="37" a="1"/>
  <c r="Q3418" i="37" a="1"/>
  <c r="Q2915" i="37" a="1"/>
  <c r="Q3308" i="37" a="1"/>
  <c r="Q2796" i="37" a="1"/>
  <c r="Q3184" i="37" a="1"/>
  <c r="Q2672" i="37" a="1"/>
  <c r="Q3133" i="37" a="1"/>
  <c r="Q2621" i="37" a="1"/>
  <c r="Q3027" i="37" a="1"/>
  <c r="Q2515" i="37" a="1"/>
  <c r="Q2940" i="37" a="1"/>
  <c r="Q2351" i="37" a="1"/>
  <c r="Q2848" i="37" a="1"/>
  <c r="Q3975" i="37" a="1"/>
  <c r="Q3445" i="37" a="1"/>
  <c r="Q3358" i="37" a="1"/>
  <c r="Q3226" i="37" a="1"/>
  <c r="Q2714" i="37" a="1"/>
  <c r="Q3111" i="37" a="1"/>
  <c r="Q2599" i="37" a="1"/>
  <c r="Q2987" i="37" a="1"/>
  <c r="Q2475" i="37" a="1"/>
  <c r="Q2932" i="37" a="1"/>
  <c r="Q3338" i="37" a="1"/>
  <c r="Q2826" i="37" a="1"/>
  <c r="Q3255" i="37" a="1"/>
  <c r="Q2743" i="37" a="1"/>
  <c r="Q3163" i="37" a="1"/>
  <c r="Q2651" i="37" a="1"/>
  <c r="Q3902" i="37" a="1"/>
  <c r="Q3376" i="37" a="1"/>
  <c r="Q3442" i="37" a="1"/>
  <c r="Q3153" i="37" a="1"/>
  <c r="Q2641" i="37" a="1"/>
  <c r="Q3038" i="37" a="1"/>
  <c r="Q2526" i="37" a="1"/>
  <c r="Q2914" i="37" a="1"/>
  <c r="Q3375" i="37" a="1"/>
  <c r="Q2863" i="37" a="1"/>
  <c r="Q3265" i="37" a="1"/>
  <c r="Q2753" i="37" a="1"/>
  <c r="Q3182" i="37" a="1"/>
  <c r="Q2670" i="37" a="1"/>
  <c r="Q3090" i="37" a="1"/>
  <c r="Q2578" i="37" a="1"/>
  <c r="Q3829" i="37" a="1"/>
  <c r="Q3408" i="37" a="1"/>
  <c r="Q3455" i="37" a="1"/>
  <c r="Q3080" i="37" a="1"/>
  <c r="Q2568" i="37" a="1"/>
  <c r="Q2965" i="37" a="1"/>
  <c r="Q2459" i="37" a="1"/>
  <c r="Q2841" i="37" a="1"/>
  <c r="Q3302" i="37" a="1"/>
  <c r="Q2790" i="37" a="1"/>
  <c r="Q3192" i="37" a="1"/>
  <c r="Q2680" i="37" a="1"/>
  <c r="Q3109" i="37" a="1"/>
  <c r="Q2597" i="37" a="1"/>
  <c r="Q3017" i="37" a="1"/>
  <c r="Q2505" i="37" a="1"/>
  <c r="Q3696" i="37" a="1"/>
  <c r="Q3362" i="37" a="1"/>
  <c r="Q3450" i="37" a="1"/>
  <c r="Q2947" i="37" a="1"/>
  <c r="Q3340" i="37" a="1"/>
  <c r="Q2828" i="37" a="1"/>
  <c r="Q3216" i="37" a="1"/>
  <c r="Q2704" i="37" a="1"/>
  <c r="Q3165" i="37" a="1"/>
  <c r="Q2653" i="37" a="1"/>
  <c r="Q3059" i="37" a="1"/>
  <c r="Q2547" i="37" a="1"/>
  <c r="Q2972" i="37" a="1"/>
  <c r="Q2456" i="37" a="1"/>
  <c r="Q2880" i="37" a="1"/>
  <c r="Q3943" i="37" a="1"/>
  <c r="Q3413" i="37" a="1"/>
  <c r="Q3473" i="37" a="1"/>
  <c r="Q3194" i="37" a="1"/>
  <c r="Q2682" i="37" a="1"/>
  <c r="Q3079" i="37" a="1"/>
  <c r="Q4231" i="37" a="1"/>
  <c r="Q3757" i="37" a="1"/>
  <c r="Q3614" i="37" a="1"/>
  <c r="Q3469" i="37" a="1"/>
  <c r="Q3185" i="37" a="1"/>
  <c r="Q2673" i="37" a="1"/>
  <c r="Q3070" i="37" a="1"/>
  <c r="Q2558" i="37" a="1"/>
  <c r="Q2946" i="37" a="1"/>
  <c r="Q2429" i="37" a="1"/>
  <c r="Q2895" i="37" a="1"/>
  <c r="Q3297" i="37" a="1"/>
  <c r="Q2785" i="37" a="1"/>
  <c r="Q3214" i="37" a="1"/>
  <c r="Q2702" i="37" a="1"/>
  <c r="Q3122" i="37" a="1"/>
  <c r="Q2610" i="37" a="1"/>
  <c r="Q3733" i="37" a="1"/>
  <c r="Q3398" i="37" a="1"/>
  <c r="Q3330" i="37" a="1"/>
  <c r="Q2984" i="37" a="1"/>
  <c r="Q2472" i="37" a="1"/>
  <c r="Q2869" i="37" a="1"/>
  <c r="Q3257" i="37" a="1"/>
  <c r="Q2745" i="37" a="1"/>
  <c r="Q3206" i="37" a="1"/>
  <c r="Q2694" i="37" a="1"/>
  <c r="Q3096" i="37" a="1"/>
  <c r="Q2584" i="37" a="1"/>
  <c r="Q3013" i="37" a="1"/>
  <c r="Q2501" i="37" a="1"/>
  <c r="Q2921" i="37" a="1"/>
  <c r="Q3569" i="37" a="1"/>
  <c r="Q3600" i="37" a="1"/>
  <c r="Q3393" i="37" a="1"/>
  <c r="Q3363" i="37" a="1"/>
  <c r="Q2851" i="37" a="1"/>
  <c r="Q3244" i="37" a="1"/>
  <c r="Q2732" i="37" a="1"/>
  <c r="Q3120" i="37" a="1"/>
  <c r="Q2608" i="37" a="1"/>
  <c r="Q3069" i="37" a="1"/>
  <c r="Q2557" i="37" a="1"/>
  <c r="Q2963" i="37" a="1"/>
  <c r="Q2425" i="37" a="1"/>
  <c r="Q2876" i="37" a="1"/>
  <c r="Q3296" i="37" a="1"/>
  <c r="Q2784" i="37" a="1"/>
  <c r="Q3911" i="37" a="1"/>
  <c r="Q3381" i="37" a="1"/>
  <c r="Q3451" i="37" a="1"/>
  <c r="Q3162" i="37" a="1"/>
  <c r="Q2650" i="37" a="1"/>
  <c r="Q3047" i="37" a="1"/>
  <c r="Q2535" i="37" a="1"/>
  <c r="Q2923" i="37" a="1"/>
  <c r="Q3380" i="37" a="1"/>
  <c r="Q2868" i="37" a="1"/>
  <c r="Q3274" i="37" a="1"/>
  <c r="Q2762" i="37" a="1"/>
  <c r="Q3191" i="37" a="1"/>
  <c r="Q2679" i="37" a="1"/>
  <c r="Q3099" i="37" a="1"/>
  <c r="Q2587" i="37" a="1"/>
  <c r="Q3838" i="37" a="1"/>
  <c r="Q3417" i="37" a="1"/>
  <c r="Q3460" i="37" a="1"/>
  <c r="Q3089" i="37" a="1"/>
  <c r="Q2577" i="37" a="1"/>
  <c r="Q2974" i="37" a="1"/>
  <c r="Q2465" i="37" a="1"/>
  <c r="Q2850" i="37" a="1"/>
  <c r="Q3311" i="37" a="1"/>
  <c r="Q2799" i="37" a="1"/>
  <c r="Q3201" i="37" a="1"/>
  <c r="Q2689" i="37" a="1"/>
  <c r="Q3118" i="37" a="1"/>
  <c r="Q2606" i="37" a="1"/>
  <c r="Q3026" i="37" a="1"/>
  <c r="Q2514" i="37" a="1"/>
  <c r="Q3765" i="37" a="1"/>
  <c r="Q3430" i="37" a="1"/>
  <c r="Q3391" i="37" a="1"/>
  <c r="Q3016" i="37" a="1"/>
  <c r="Q2504" i="37" a="1"/>
  <c r="Q2901" i="37" a="1"/>
  <c r="Q3289" i="37" a="1"/>
  <c r="Q2777" i="37" a="1"/>
  <c r="Q3238" i="37" a="1"/>
  <c r="Q2726" i="37" a="1"/>
  <c r="Q3128" i="37" a="1"/>
  <c r="Q2616" i="37" a="1"/>
  <c r="Q3045" i="37" a="1"/>
  <c r="Q2533" i="37" a="1"/>
  <c r="Q2953" i="37" a="1"/>
  <c r="Q2424" i="37" a="1"/>
  <c r="Q3632" i="37" a="1"/>
  <c r="Q3425" i="37" a="1"/>
  <c r="Q3386" i="37" a="1"/>
  <c r="Q2883" i="37" a="1"/>
  <c r="Q3276" i="37" a="1"/>
  <c r="Q2764" i="37" a="1"/>
  <c r="Q3152" i="37" a="1"/>
  <c r="Q2640" i="37" a="1"/>
  <c r="Q3101" i="37" a="1"/>
  <c r="Q2589" i="37" a="1"/>
  <c r="Q2995" i="37" a="1"/>
  <c r="Q2483" i="37" a="1"/>
  <c r="Q2908" i="37" a="1"/>
  <c r="Q3328" i="37" a="1"/>
  <c r="Q2816" i="37" a="1"/>
  <c r="Q3879" i="37" a="1"/>
  <c r="Q3349" i="37" a="1"/>
  <c r="Q3419" i="37" a="1"/>
  <c r="Q3130" i="37" a="1"/>
  <c r="Q2618" i="37" a="1"/>
  <c r="Q3015" i="37" a="1"/>
  <c r="Q2503" i="37" a="1"/>
  <c r="Q2891" i="37" a="1"/>
  <c r="Q4211" i="37" a="1"/>
  <c r="Q3693" i="37" a="1"/>
  <c r="Q3550" i="37" a="1"/>
  <c r="Q3410" i="37" a="1"/>
  <c r="Q3121" i="37" a="1"/>
  <c r="Q2609" i="37" a="1"/>
  <c r="Q3006" i="37" a="1"/>
  <c r="Q2494" i="37" a="1"/>
  <c r="Q2882" i="37" a="1"/>
  <c r="Q3343" i="37" a="1"/>
  <c r="Q2831" i="37" a="1"/>
  <c r="Q3233" i="37" a="1"/>
  <c r="Q2721" i="37" a="1"/>
  <c r="Q3150" i="37" a="1"/>
  <c r="Q2638" i="37" a="1"/>
  <c r="Q3058" i="37" a="1"/>
  <c r="Q2546" i="37" a="1"/>
  <c r="Q3669" i="37" a="1"/>
  <c r="Q3466" i="37" a="1"/>
  <c r="Q3427" i="37" a="1"/>
  <c r="Q2920" i="37" a="1"/>
  <c r="Q3317" i="37" a="1"/>
  <c r="Q2805" i="37" a="1"/>
  <c r="Q3193" i="37" a="1"/>
  <c r="Q2681" i="37" a="1"/>
  <c r="Q3142" i="37" a="1"/>
  <c r="Q2630" i="37" a="1"/>
  <c r="Q3032" i="37" a="1"/>
  <c r="Q2520" i="37" a="1"/>
  <c r="Q2949" i="37" a="1"/>
  <c r="Q2434" i="37" a="1"/>
  <c r="Q2857" i="37" a="1"/>
  <c r="Q4053" i="37" a="1"/>
  <c r="Q3536" i="37" a="1"/>
  <c r="Q3420" i="37" a="1"/>
  <c r="Q3299" i="37" a="1"/>
  <c r="Q2787" i="37" a="1"/>
  <c r="Q3180" i="37" a="1"/>
  <c r="Q2668" i="37" a="1"/>
  <c r="Q3056" i="37" a="1"/>
  <c r="Q2544" i="37" a="1"/>
  <c r="Q3005" i="37" a="1"/>
  <c r="Q2493" i="37" a="1"/>
  <c r="Q2899" i="37" a="1"/>
  <c r="Q3324" i="37" a="1"/>
  <c r="Q2812" i="37" a="1"/>
  <c r="Q3232" i="37" a="1"/>
  <c r="Q2720" i="37" a="1"/>
  <c r="Q3847" i="37" a="1"/>
  <c r="Q3426" i="37" a="1"/>
  <c r="Q3387" i="37" a="1"/>
  <c r="Q3098" i="37" a="1"/>
  <c r="Q2586" i="37" a="1"/>
  <c r="Q2983" i="37" a="1"/>
  <c r="Q2471" i="37" a="1"/>
  <c r="Q2859" i="37" a="1"/>
  <c r="Q3316" i="37" a="1"/>
  <c r="Q2804" i="37" a="1"/>
  <c r="Q3210" i="37" a="1"/>
  <c r="Q2698" i="37" a="1"/>
  <c r="Q3127" i="37" a="1"/>
  <c r="Q2615" i="37" a="1"/>
  <c r="Q3035" i="37" a="1"/>
  <c r="Q2523" i="37" a="1"/>
  <c r="Q3774" i="37" a="1"/>
  <c r="Q3439" i="37" a="1"/>
  <c r="Q3396" i="37" a="1"/>
  <c r="Q3025" i="37" a="1"/>
  <c r="Q2513" i="37" a="1"/>
  <c r="Q2910" i="37" a="1"/>
  <c r="Q3298" i="37" a="1"/>
  <c r="Q2786" i="37" a="1"/>
  <c r="Q3247" i="37" a="1"/>
  <c r="Q2735" i="37" a="1"/>
  <c r="Q3137" i="37" a="1"/>
  <c r="Q2625" i="37" a="1"/>
  <c r="Q3054" i="37" a="1"/>
  <c r="Q2542" i="37" a="1"/>
  <c r="Q2962" i="37" a="1"/>
  <c r="Q2448" i="37" a="1"/>
  <c r="Q3701" i="37" a="1"/>
  <c r="Q3369" i="37" a="1"/>
  <c r="Q3459" i="37" a="1"/>
  <c r="Q2952" i="37" a="1"/>
  <c r="Q2407" i="37" a="1"/>
  <c r="Q2837" i="37" a="1"/>
  <c r="Q3225" i="37" a="1"/>
  <c r="Q2713" i="37" a="1"/>
  <c r="Q3174" i="37" a="1"/>
  <c r="Q2662" i="37" a="1"/>
  <c r="Q3064" i="37" a="1"/>
  <c r="Q2552" i="37" a="1"/>
  <c r="Q2981" i="37" a="1"/>
  <c r="Q2468" i="37" a="1"/>
  <c r="Q2889" i="37" a="1"/>
  <c r="Q3482" i="37" a="1"/>
  <c r="Q3568" i="37" a="1"/>
  <c r="Q3452" i="37" a="1"/>
  <c r="Q3331" i="37" a="1"/>
  <c r="Q2819" i="37" a="1"/>
  <c r="Q3212" i="37" a="1"/>
  <c r="Q2700" i="37" a="1"/>
  <c r="Q3088" i="37" a="1"/>
  <c r="Q2576" i="37" a="1"/>
  <c r="Q3037" i="37" a="1"/>
  <c r="Q2525" i="37" a="1"/>
  <c r="Q2931" i="37" a="1"/>
  <c r="Q3356" i="37" a="1"/>
  <c r="Q2844" i="37" a="1"/>
  <c r="Q3264" i="37" a="1"/>
  <c r="Q2752" i="37" a="1"/>
  <c r="Q3815" i="37" a="1"/>
  <c r="Q3394" i="37" a="1"/>
  <c r="Q3437" i="37" a="1"/>
  <c r="Q3066" i="37" a="1"/>
  <c r="Q2554" i="37" a="1"/>
  <c r="Q2951" i="37" a="1"/>
  <c r="Q2438" i="37" a="1"/>
  <c r="Q2827" i="37" a="1"/>
  <c r="Q3284" i="37" a="1"/>
  <c r="Q2772" i="37" a="1"/>
  <c r="Q3178" i="37" a="1"/>
  <c r="Q3673" i="37" a="1"/>
  <c r="Q3852" i="37" a="1"/>
  <c r="Q3486" i="37" a="1"/>
  <c r="Q3428" i="37" a="1"/>
  <c r="Q3057" i="37" a="1"/>
  <c r="Q2545" i="37" a="1"/>
  <c r="Q2942" i="37" a="1"/>
  <c r="Q2369" i="37" a="1"/>
  <c r="Q2818" i="37" a="1"/>
  <c r="Q3279" i="37" a="1"/>
  <c r="Q2767" i="37" a="1"/>
  <c r="Q3169" i="37" a="1"/>
  <c r="Q2657" i="37" a="1"/>
  <c r="Q3086" i="37" a="1"/>
  <c r="Q2574" i="37" a="1"/>
  <c r="Q2994" i="37" a="1"/>
  <c r="Q3633" i="37" a="1"/>
  <c r="Q3605" i="37" a="1"/>
  <c r="Q3402" i="37" a="1"/>
  <c r="Q3368" i="37" a="1"/>
  <c r="Q2856" i="37" a="1"/>
  <c r="Q3253" i="37" a="1"/>
  <c r="Q2741" i="37" a="1"/>
  <c r="Q3129" i="37" a="1"/>
  <c r="Q2617" i="37" a="1"/>
  <c r="Q3078" i="37" a="1"/>
  <c r="Q2566" i="37" a="1"/>
  <c r="Q2968" i="37" a="1"/>
  <c r="Q2443" i="37" a="1"/>
  <c r="Q2885" i="37" a="1"/>
  <c r="Q3305" i="37" a="1"/>
  <c r="Q2793" i="37" a="1"/>
  <c r="Q3984" i="37" a="1"/>
  <c r="Q3454" i="37" a="1"/>
  <c r="Q3367" i="37" a="1"/>
  <c r="Q3235" i="37" a="1"/>
  <c r="Q2723" i="37" a="1"/>
  <c r="Q3116" i="37" a="1"/>
  <c r="Q2604" i="37" a="1"/>
  <c r="Q2992" i="37" a="1"/>
  <c r="Q2480" i="37" a="1"/>
  <c r="Q2941" i="37" a="1"/>
  <c r="Q3347" i="37" a="1"/>
  <c r="Q2835" i="37" a="1"/>
  <c r="Q3260" i="37" a="1"/>
  <c r="Q2748" i="37" a="1"/>
  <c r="Q3168" i="37" a="1"/>
  <c r="Q2656" i="37" a="1"/>
  <c r="Q3783" i="37" a="1"/>
  <c r="Q3444" i="37" a="1"/>
  <c r="Q3405" i="37" a="1"/>
  <c r="Q3034" i="37" a="1"/>
  <c r="Q2522" i="37" a="1"/>
  <c r="Q2919" i="37" a="1"/>
  <c r="Q3307" i="37" a="1"/>
  <c r="Q2795" i="37" a="1"/>
  <c r="Q3252" i="37" a="1"/>
  <c r="Q2740" i="37" a="1"/>
  <c r="Q3146" i="37" a="1"/>
  <c r="Q2634" i="37" a="1"/>
  <c r="Q3063" i="37" a="1"/>
  <c r="Q2551" i="37" a="1"/>
  <c r="Q2971" i="37" a="1"/>
  <c r="Q2455" i="37" a="1"/>
  <c r="Q3710" i="37" a="1"/>
  <c r="Q3374" i="37" a="1"/>
  <c r="Q3464" i="37" a="1"/>
  <c r="Q2961" i="37" a="1"/>
  <c r="Q2420" i="37" a="1"/>
  <c r="Q2846" i="37" a="1"/>
  <c r="Q3234" i="37" a="1"/>
  <c r="Q2722" i="37" a="1"/>
  <c r="Q3183" i="37" a="1"/>
  <c r="Q2671" i="37" a="1"/>
  <c r="Q3073" i="37" a="1"/>
  <c r="Q2561" i="37" a="1"/>
  <c r="Q2990" i="37" a="1"/>
  <c r="Q2478" i="37" a="1"/>
  <c r="Q2898" i="37" a="1"/>
  <c r="Q3332" i="37" a="1"/>
  <c r="Q3637" i="37" a="1"/>
  <c r="Q3434" i="37" a="1"/>
  <c r="Q3395" i="37" a="1"/>
  <c r="Q2888" i="37" a="1"/>
  <c r="Q3285" i="37" a="1"/>
  <c r="Q2773" i="37" a="1"/>
  <c r="Q3161" i="37" a="1"/>
  <c r="Q2649" i="37" a="1"/>
  <c r="Q3110" i="37" a="1"/>
  <c r="Q2598" i="37" a="1"/>
  <c r="Q3000" i="37" a="1"/>
  <c r="Q2488" i="37" a="1"/>
  <c r="Q2917" i="37" a="1"/>
  <c r="Q3337" i="37" a="1"/>
  <c r="Q2825" i="37" a="1"/>
  <c r="Q4016" i="37" a="1"/>
  <c r="Q3504" i="37" a="1"/>
  <c r="Q3388" i="37" a="1"/>
  <c r="Q3267" i="37" a="1"/>
  <c r="Q2755" i="37" a="1"/>
  <c r="Q3148" i="37" a="1"/>
  <c r="Q2636" i="37" a="1"/>
  <c r="Q3024" i="37" a="1"/>
  <c r="Q2512" i="37" a="1"/>
  <c r="Q2973" i="37" a="1"/>
  <c r="Q2436" i="37" a="1"/>
  <c r="Q2867" i="37" a="1"/>
  <c r="Q3292" i="37" a="1"/>
  <c r="Q2780" i="37" a="1"/>
  <c r="Q3200" i="37" a="1"/>
  <c r="Q2688" i="37" a="1"/>
  <c r="Q3751" i="37" a="1"/>
  <c r="Q3800" i="37" a="1"/>
  <c r="Q3788" i="37" a="1"/>
  <c r="Q3404" i="37" a="1"/>
  <c r="Q3372" i="37" a="1"/>
  <c r="Q2993" i="37" a="1"/>
  <c r="Q2481" i="37" a="1"/>
  <c r="Q2878" i="37" a="1"/>
  <c r="Q3266" i="37" a="1"/>
  <c r="Q2754" i="37" a="1"/>
  <c r="Q3215" i="37" a="1"/>
  <c r="Q2703" i="37" a="1"/>
  <c r="Q3105" i="37" a="1"/>
  <c r="Q2593" i="37" a="1"/>
  <c r="Q3022" i="37" a="1"/>
  <c r="Q2510" i="37" a="1"/>
  <c r="Q2930" i="37" a="1"/>
  <c r="Q4062" i="37" a="1"/>
  <c r="Q3541" i="37" a="1"/>
  <c r="Q3429" i="37" a="1"/>
  <c r="Q3304" i="37" a="1"/>
  <c r="Q2792" i="37" a="1"/>
  <c r="Q3189" i="37" a="1"/>
  <c r="Q2677" i="37" a="1"/>
  <c r="Q3065" i="37" a="1"/>
  <c r="Q2553" i="37" a="1"/>
  <c r="Q3014" i="37" a="1"/>
  <c r="Q2502" i="37" a="1"/>
  <c r="Q2904" i="37" a="1"/>
  <c r="Q3333" i="37" a="1"/>
  <c r="Q2821" i="37" a="1"/>
  <c r="Q3241" i="37" a="1"/>
  <c r="Q2729" i="37" a="1"/>
  <c r="Q3920" i="37" a="1"/>
  <c r="Q3390" i="37" a="1"/>
  <c r="Q3456" i="37" a="1"/>
  <c r="Q3171" i="37" a="1"/>
  <c r="Q2659" i="37" a="1"/>
  <c r="Q3052" i="37" a="1"/>
  <c r="Q2540" i="37" a="1"/>
  <c r="Q2928" i="37" a="1"/>
  <c r="Q2401" i="37" a="1"/>
  <c r="Q2877" i="37" a="1"/>
  <c r="Q3283" i="37" a="1"/>
  <c r="Q2771" i="37" a="1"/>
  <c r="Q3196" i="37" a="1"/>
  <c r="Q2684" i="37" a="1"/>
  <c r="Q3104" i="37" a="1"/>
  <c r="Q2592" i="37" a="1"/>
  <c r="Q3719" i="37" a="1"/>
  <c r="Q3379" i="37" a="1"/>
  <c r="Q3468" i="37" a="1"/>
  <c r="Q2970" i="37" a="1"/>
  <c r="Q2439" i="37" a="1"/>
  <c r="Q2855" i="37" a="1"/>
  <c r="Q3243" i="37" a="1"/>
  <c r="Q2731" i="37" a="1"/>
  <c r="Q3188" i="37" a="1"/>
  <c r="Q2676" i="37" a="1"/>
  <c r="Q3082" i="37" a="1"/>
  <c r="Q2570" i="37" a="1"/>
  <c r="Q2999" i="37" a="1"/>
  <c r="Q2487" i="37" a="1"/>
  <c r="Q2907" i="37" a="1"/>
  <c r="Q3341" i="37" a="1"/>
  <c r="Q3646" i="37" a="1"/>
  <c r="Q3443" i="37" a="1"/>
  <c r="Q3400" i="37" a="1"/>
  <c r="Q2897" i="37" a="1"/>
  <c r="Q3294" i="37" a="1"/>
  <c r="Q2782" i="37" a="1"/>
  <c r="Q3170" i="37" a="1"/>
  <c r="Q2658" i="37" a="1"/>
  <c r="Q3119" i="37" a="1"/>
  <c r="Q2607" i="37" a="1"/>
  <c r="Q3009" i="37" a="1"/>
  <c r="Q2497" i="37" a="1"/>
  <c r="Q2926" i="37" a="1"/>
  <c r="Q3346" i="37" a="1"/>
  <c r="Q2834" i="37" a="1"/>
  <c r="Q3491" i="37" a="1"/>
  <c r="Q3573" i="37" a="1"/>
  <c r="Q3344" i="37" a="1"/>
  <c r="Q3336" i="37" a="1"/>
  <c r="Q2824" i="37" a="1"/>
  <c r="Q3221" i="37" a="1"/>
  <c r="Q2709" i="37" a="1"/>
  <c r="Q3097" i="37" a="1"/>
  <c r="Q2585" i="37" a="1"/>
  <c r="Q3046" i="37" a="1"/>
  <c r="Q2534" i="37" a="1"/>
  <c r="Q2936" i="37" a="1"/>
  <c r="Q3365" i="37" a="1"/>
  <c r="Q2853" i="37" a="1"/>
  <c r="Q3273" i="37" a="1"/>
  <c r="Q2761" i="37" a="1"/>
  <c r="Q3952" i="37" a="1"/>
  <c r="Q3422" i="37" a="1"/>
  <c r="Q3477" i="37" a="1"/>
  <c r="Q3203" i="37" a="1"/>
  <c r="Q2691" i="37" a="1"/>
  <c r="Q3084" i="37" a="1"/>
  <c r="Q2572" i="37" a="1"/>
  <c r="Q2960" i="37" a="1"/>
  <c r="Q2458" i="37" a="1"/>
  <c r="Q2909" i="37" a="1"/>
  <c r="Q3315" i="37" a="1"/>
  <c r="Q2803" i="37" a="1"/>
  <c r="Q3228" i="37" a="1"/>
  <c r="Q2716" i="37" a="1"/>
  <c r="Q3136" i="37" a="1"/>
  <c r="Q2624" i="37" a="1"/>
  <c r="Q3687" i="37" a="1"/>
  <c r="Q3474" i="37" a="1"/>
  <c r="Q3441" i="37" a="1"/>
  <c r="Q2938" i="37" a="1"/>
  <c r="Q3335" i="37" a="1"/>
  <c r="Q2823" i="37" a="1"/>
  <c r="Q3211" i="37" a="1"/>
  <c r="Q2699" i="37" a="1"/>
  <c r="Q3156" i="37" a="1"/>
  <c r="Q2644" i="37" a="1"/>
  <c r="Q3050" i="37" a="1"/>
  <c r="Q2538" i="37" a="1"/>
  <c r="Q2967" i="37" a="1"/>
  <c r="Q2449" i="37" a="1"/>
  <c r="Q2875" i="37" a="1"/>
  <c r="Q2496" i="37" a="1"/>
  <c r="Q3891" i="37" a="1"/>
  <c r="Q3697" i="37" a="1"/>
  <c r="Q3385" i="37" a="1"/>
  <c r="Q3432" i="37" a="1"/>
  <c r="Q2929" i="37" a="1"/>
  <c r="Q3326" i="37" a="1"/>
  <c r="Q2814" i="37" a="1"/>
  <c r="Q3202" i="37" a="1"/>
  <c r="Q2690" i="37" a="1"/>
  <c r="Q3151" i="37" a="1"/>
  <c r="Q2639" i="37" a="1"/>
  <c r="Q3041" i="37" a="1"/>
  <c r="Q2529" i="37" a="1"/>
  <c r="Q2958" i="37" a="1"/>
  <c r="Q2442" i="37" a="1"/>
  <c r="Q2866" i="37" a="1"/>
  <c r="Q3989" i="37" a="1"/>
  <c r="Q3463" i="37" a="1"/>
  <c r="Q3373" i="37" a="1"/>
  <c r="Q3240" i="37" a="1"/>
  <c r="Q2728" i="37" a="1"/>
  <c r="Q3125" i="37" a="1"/>
  <c r="Q2613" i="37" a="1"/>
  <c r="Q3001" i="37" a="1"/>
  <c r="Q2489" i="37" a="1"/>
  <c r="Q2950" i="37" a="1"/>
  <c r="Q3352" i="37" a="1"/>
  <c r="Q2840" i="37" a="1"/>
  <c r="Q3269" i="37" a="1"/>
  <c r="Q2757" i="37" a="1"/>
  <c r="Q3177" i="37" a="1"/>
  <c r="Q2665" i="37" a="1"/>
  <c r="Q3856" i="37" a="1"/>
  <c r="Q3435" i="37" a="1"/>
  <c r="Q3392" i="37" a="1"/>
  <c r="Q3107" i="37" a="1"/>
  <c r="Q2595" i="37" a="1"/>
  <c r="Q2988" i="37" a="1"/>
  <c r="Q2476" i="37" a="1"/>
  <c r="Q2864" i="37" a="1"/>
  <c r="Q3325" i="37" a="1"/>
  <c r="Q2813" i="37" a="1"/>
  <c r="Q3219" i="37" a="1"/>
  <c r="Q2707" i="37" a="1"/>
  <c r="Q3132" i="37" a="1"/>
  <c r="Q2620" i="37" a="1"/>
  <c r="Q3040" i="37" a="1"/>
  <c r="Q2528" i="37" a="1"/>
  <c r="Q3655" i="37" a="1"/>
  <c r="Q3448" i="37" a="1"/>
  <c r="Q3409" i="37" a="1"/>
  <c r="Q2906" i="37" a="1"/>
  <c r="Q3303" i="37" a="1"/>
  <c r="Q2791" i="37" a="1"/>
  <c r="Q3179" i="37" a="1"/>
  <c r="Q2667" i="37" a="1"/>
  <c r="Q3124" i="37" a="1"/>
  <c r="Q2612" i="37" a="1"/>
  <c r="Q3018" i="37" a="1"/>
  <c r="Q2506" i="37" a="1"/>
  <c r="Q2935" i="37" a="1"/>
  <c r="Q3355" i="37" a="1"/>
  <c r="Q2843" i="37" a="1"/>
  <c r="Q3505" i="37" a="1"/>
  <c r="Q3582" i="37" a="1"/>
  <c r="Q3360" i="37" a="1"/>
  <c r="Q3345" i="37" a="1"/>
  <c r="Q2833" i="37" a="1"/>
  <c r="Q3230" i="37" a="1"/>
  <c r="Q2718" i="37" a="1"/>
  <c r="Q3106" i="37" a="1"/>
  <c r="Q2594" i="37" a="1"/>
  <c r="Q3055" i="37" a="1"/>
  <c r="Q2543" i="37" a="1"/>
  <c r="Q2945" i="37" a="1"/>
  <c r="Q2392" i="37" a="1"/>
  <c r="Q2862" i="37" a="1"/>
  <c r="Q3282" i="37" a="1"/>
  <c r="Q2770" i="37" a="1"/>
  <c r="Q4021" i="37" a="1"/>
  <c r="Q3509" i="37" a="1"/>
  <c r="Q3397" i="37" a="1"/>
  <c r="Q3272" i="37" a="1"/>
  <c r="Q2760" i="37" a="1"/>
  <c r="Q3157" i="37" a="1"/>
  <c r="Q2645" i="37" a="1"/>
  <c r="Q3033" i="37" a="1"/>
  <c r="Q2521" i="37" a="1"/>
  <c r="Q2982" i="37" a="1"/>
  <c r="Q2457" i="37" a="1"/>
  <c r="Q2872" i="37" a="1"/>
  <c r="Q3301" i="37" a="1"/>
  <c r="Q2789" i="37" a="1"/>
  <c r="Q3209" i="37" a="1"/>
  <c r="Q2697" i="37" a="1"/>
  <c r="Q3888" i="37" a="1"/>
  <c r="Q3364" i="37" a="1"/>
  <c r="Q3424" i="37" a="1"/>
  <c r="Q3139" i="37" a="1"/>
  <c r="Q2627" i="37" a="1"/>
  <c r="Q3020" i="37" a="1"/>
  <c r="Q2508" i="37" a="1"/>
  <c r="Q2896" i="37" a="1"/>
  <c r="Q3357" i="37" a="1"/>
  <c r="Q2845" i="37" a="1"/>
  <c r="Q3251" i="37" a="1"/>
  <c r="Q2739" i="37" a="1"/>
  <c r="Q3164" i="37" a="1"/>
  <c r="Q2652" i="37" a="1"/>
  <c r="Q3072" i="37" a="1"/>
  <c r="Q2560" i="37" a="1"/>
  <c r="Q3623" i="37" a="1"/>
  <c r="Q3416" i="37" a="1"/>
  <c r="Q3371" i="37" a="1"/>
  <c r="Q2874" i="37" a="1"/>
  <c r="Q3271" i="37" a="1"/>
  <c r="Q2759" i="37" a="1"/>
  <c r="Q3147" i="37" a="1"/>
  <c r="Q2635" i="37" a="1"/>
  <c r="Q3092" i="37" a="1"/>
  <c r="Q2580" i="37" a="1"/>
  <c r="Q2986" i="37" a="1"/>
  <c r="Q2474" i="37" a="1"/>
  <c r="Q2903" i="37" a="1"/>
  <c r="Q4005" i="37" a="1"/>
  <c r="Q4071" i="37" a="1"/>
  <c r="Q3411" i="37" a="1"/>
  <c r="Q3353" i="37" a="1"/>
  <c r="Q2865" i="37" a="1"/>
  <c r="Q3262" i="37" a="1"/>
  <c r="Q2750" i="37" a="1"/>
  <c r="Q3138" i="37" a="1"/>
  <c r="Q2626" i="37" a="1"/>
  <c r="Q3087" i="37" a="1"/>
  <c r="Q2575" i="37" a="1"/>
  <c r="Q2977" i="37" a="1"/>
  <c r="Q2463" i="37" a="1"/>
  <c r="Q2894" i="37" a="1"/>
  <c r="Q3314" i="37" a="1"/>
  <c r="Q2802" i="37" a="1"/>
  <c r="Q3925" i="37" a="1"/>
  <c r="Q3399" i="37" a="1"/>
  <c r="Q3465" i="37" a="1"/>
  <c r="Q3176" i="37" a="1"/>
  <c r="Q2664" i="37" a="1"/>
  <c r="Q3061" i="37" a="1"/>
  <c r="Q2549" i="37" a="1"/>
  <c r="Q2937" i="37" a="1"/>
  <c r="Q2416" i="37" a="1"/>
  <c r="Q2886" i="37" a="1"/>
  <c r="Q3288" i="37" a="1"/>
  <c r="Q2776" i="37" a="1"/>
  <c r="Q3205" i="37" a="1"/>
  <c r="Q2693" i="37" a="1"/>
  <c r="Q3113" i="37" a="1"/>
  <c r="Q2601" i="37" a="1"/>
  <c r="Q3792" i="37" a="1"/>
  <c r="Q3453" i="37" a="1"/>
  <c r="Q3414" i="37" a="1"/>
  <c r="Q3043" i="37" a="1"/>
  <c r="Q2531" i="37" a="1"/>
  <c r="Q2924" i="37" a="1"/>
  <c r="Q3312" i="37" a="1"/>
  <c r="Q2800" i="37" a="1"/>
  <c r="Q3261" i="37" a="1"/>
  <c r="Q2749" i="37" a="1"/>
  <c r="Q3155" i="37" a="1"/>
  <c r="Q2643" i="37" a="1"/>
  <c r="Q3068" i="37" a="1"/>
  <c r="Q2556" i="37" a="1"/>
  <c r="Q2976" i="37" a="1"/>
  <c r="Q3546" i="37" a="1"/>
  <c r="Q3591" i="37" a="1"/>
  <c r="Q3384" i="37" a="1"/>
  <c r="Q3354" i="37" a="1"/>
  <c r="Q2842" i="37" a="1"/>
  <c r="Q3239" i="37" a="1"/>
  <c r="Q2727" i="37" a="1"/>
  <c r="Q3115" i="37" a="1"/>
  <c r="Q2603" i="37" a="1"/>
  <c r="Q3060" i="37" a="1"/>
  <c r="Q2548" i="37" a="1"/>
  <c r="Q2954" i="37" a="1"/>
  <c r="Q2415" i="37" a="1"/>
  <c r="Q2871" i="37" a="1"/>
  <c r="Q3291" i="37" a="1"/>
  <c r="Q2779" i="37" a="1"/>
  <c r="Q4030" i="37" a="1"/>
  <c r="Q3518" i="37" a="1"/>
  <c r="Q3406" i="37" a="1"/>
  <c r="Q3281" i="37" a="1"/>
  <c r="Q2769" i="37" a="1"/>
  <c r="Q3166" i="37" a="1"/>
  <c r="Q2654" i="37" a="1"/>
  <c r="Q3042" i="37" a="1"/>
  <c r="Q2530" i="37" a="1"/>
  <c r="Q2991" i="37" a="1"/>
  <c r="Q2479" i="37" a="1"/>
  <c r="Q2881" i="37" a="1"/>
  <c r="Q3310" i="37" a="1"/>
  <c r="Q2798" i="37" a="1"/>
  <c r="Q3218" i="37" a="1"/>
  <c r="Q2706" i="37" a="1"/>
  <c r="Q3957" i="37" a="1"/>
  <c r="Q3431" i="37" a="1"/>
  <c r="Q3481" i="37" a="1"/>
  <c r="Q3208" i="37" a="1"/>
  <c r="Q2696" i="37" a="1"/>
  <c r="Q3093" i="37" a="1"/>
  <c r="Q2581" i="37" a="1"/>
  <c r="Q2969" i="37" a="1"/>
  <c r="Q2464" i="37" a="1"/>
  <c r="Q2918" i="37" a="1"/>
  <c r="Q3320" i="37" a="1"/>
  <c r="Q2808" i="37" a="1"/>
  <c r="Q3237" i="37" a="1"/>
  <c r="Q2725" i="37" a="1"/>
  <c r="Q3145" i="37" a="1"/>
  <c r="Q2633" i="37" a="1"/>
  <c r="Q3824" i="37" a="1"/>
  <c r="Q3403" i="37" a="1"/>
  <c r="Q3446" i="37" a="1"/>
  <c r="Q3075" i="37" a="1"/>
  <c r="Q2563" i="37" a="1"/>
  <c r="Q2956" i="37" a="1"/>
  <c r="Q2445" i="37" a="1"/>
  <c r="Q2832" i="37" a="1"/>
  <c r="Q3293" i="37" a="1"/>
  <c r="Q2781" i="37" a="1"/>
  <c r="Q3187" i="37" a="1"/>
  <c r="Q2675" i="37" a="1"/>
  <c r="Q3100" i="37" a="1"/>
  <c r="Q2588" i="37" a="1"/>
  <c r="Q3008" i="37" a="1"/>
  <c r="Q4083" i="37" a="1"/>
  <c r="Q3559" i="37" a="1"/>
  <c r="Q3447" i="37" a="1"/>
  <c r="Q3322" i="37" a="1"/>
  <c r="Q2810" i="37" a="1"/>
  <c r="Q3207" i="37" a="1"/>
  <c r="Q2695" i="37" a="1"/>
  <c r="Q3083" i="37" a="1"/>
  <c r="Q2571" i="37" a="1"/>
  <c r="Q3028" i="37" a="1"/>
  <c r="Q2516" i="37" a="1"/>
  <c r="Q2922" i="37" a="1"/>
  <c r="Q3351" i="37" a="1"/>
  <c r="Q2839" i="37" a="1"/>
  <c r="Q3259" i="37" a="1"/>
  <c r="Q2747" i="37" a="1"/>
  <c r="Q3254" i="37" a="1"/>
  <c r="Q3493" i="37" a="1"/>
  <c r="Q3998" i="37" a="1"/>
  <c r="Q3438" i="37" a="1"/>
  <c r="Q3313" i="37" a="1"/>
  <c r="Q2801" i="37" a="1"/>
  <c r="Q3198" i="37" a="1"/>
  <c r="Q2686" i="37" a="1"/>
  <c r="Q3074" i="37" a="1"/>
  <c r="Q2562" i="37" a="1"/>
  <c r="Q3023" i="37" a="1"/>
  <c r="Q2511" i="37" a="1"/>
  <c r="Q2913" i="37" a="1"/>
  <c r="Q3342" i="37" a="1"/>
  <c r="Q2830" i="37" a="1"/>
  <c r="Q3250" i="37" a="1"/>
  <c r="Q2738" i="37" a="1"/>
  <c r="Q3861" i="37" a="1"/>
  <c r="Q3440" i="37" a="1"/>
  <c r="Q3401" i="37" a="1"/>
  <c r="Q3112" i="37" a="1"/>
  <c r="Q2600" i="37" a="1"/>
  <c r="Q2997" i="37" a="1"/>
  <c r="Q2485" i="37" a="1"/>
  <c r="Q2873" i="37" a="1"/>
  <c r="Q3334" i="37" a="1"/>
  <c r="Q2822" i="37" a="1"/>
  <c r="Q3224" i="37" a="1"/>
  <c r="Q2712" i="37" a="1"/>
  <c r="Q3141" i="37" a="1"/>
  <c r="Q2629" i="37" a="1"/>
  <c r="Q3049" i="37" a="1"/>
  <c r="Q2537" i="37" a="1"/>
  <c r="Q3728" i="37" a="1"/>
  <c r="Q3389" i="37" a="1"/>
  <c r="Q3472" i="37" a="1"/>
  <c r="Q2979" i="37" a="1"/>
  <c r="Q2447" i="37" a="1"/>
  <c r="Q2860" i="37" a="1"/>
  <c r="Q3248" i="37" a="1"/>
  <c r="Q2736" i="37" a="1"/>
  <c r="Q3197" i="37" a="1"/>
  <c r="Q2685" i="37" a="1"/>
  <c r="Q3091" i="37" a="1"/>
  <c r="Q2579" i="37" a="1"/>
  <c r="Q3004" i="37" a="1"/>
  <c r="Q2492" i="37" a="1"/>
  <c r="Q2912" i="37" a="1"/>
  <c r="Q4048" i="37" a="1"/>
  <c r="Q3527" i="37" a="1"/>
  <c r="Q3415" i="37" a="1"/>
  <c r="Q3290" i="37" a="1"/>
  <c r="Q2778" i="37" a="1"/>
  <c r="Q3175" i="37" a="1"/>
  <c r="Q2663" i="37" a="1"/>
  <c r="Q3051" i="37" a="1"/>
  <c r="Q2539" i="37" a="1"/>
  <c r="Q2996" i="37" a="1"/>
  <c r="Q2484" i="37" a="1"/>
  <c r="Q2890" i="37" a="1"/>
  <c r="Q3319" i="37" a="1"/>
  <c r="Q2807" i="37" a="1"/>
  <c r="Q3227" i="37" a="1"/>
  <c r="Q2715" i="37" a="1"/>
  <c r="Q3966" i="37" a="1"/>
  <c r="Q3436" i="37" a="1"/>
  <c r="Q3339" i="37" a="1"/>
  <c r="Q3217" i="37" a="1"/>
  <c r="Q2705" i="37" a="1"/>
  <c r="Q3102" i="37" a="1"/>
  <c r="Q2590" i="37" a="1"/>
  <c r="Q2978" i="37" a="1"/>
  <c r="Q2470" i="37" a="1"/>
  <c r="Q2927" i="37" a="1"/>
  <c r="Q3329" i="37" a="1"/>
  <c r="Q2817" i="37" a="1"/>
  <c r="Q3246" i="37" a="1"/>
  <c r="Q2734" i="37" a="1"/>
  <c r="Q3154" i="37" a="1"/>
  <c r="Q2642" i="37" a="1"/>
  <c r="Q3893" i="37" a="1"/>
  <c r="Q3370" i="37" a="1"/>
  <c r="Q3433" i="37" a="1"/>
  <c r="Q3144" i="37" a="1"/>
  <c r="Q2632" i="37" a="1"/>
  <c r="Q3029" i="37" a="1"/>
  <c r="Q2517" i="37" a="1"/>
  <c r="Q2905" i="37" a="1"/>
  <c r="Q3366" i="37" a="1"/>
  <c r="Q2854" i="37" a="1"/>
  <c r="Q3256" i="37" a="1"/>
  <c r="Q2744" i="37" a="1"/>
  <c r="Q3173" i="37" a="1"/>
  <c r="Q2661" i="37" a="1"/>
  <c r="Q3081" i="37" a="1"/>
  <c r="Q2569" i="37" a="1"/>
  <c r="Q3760" i="37" a="1"/>
  <c r="Q3421" i="37" a="1"/>
  <c r="Q3382" i="37" a="1"/>
  <c r="Q3011" i="37" a="1"/>
  <c r="Q2499" i="37" a="1"/>
  <c r="Q2892" i="37" a="1"/>
  <c r="Q3280" i="37" a="1"/>
  <c r="Q2768" i="37" a="1"/>
  <c r="Q3229" i="37" a="1"/>
  <c r="Q2717" i="37" a="1"/>
  <c r="Q3123" i="37" a="1"/>
  <c r="Q2611" i="37" a="1"/>
  <c r="Q3036" i="37" a="1"/>
  <c r="Q2524" i="37" a="1"/>
  <c r="Q2944" i="37" a="1"/>
  <c r="Q4007" i="37" a="1"/>
  <c r="Q3495" i="37" a="1"/>
  <c r="Q3383" i="37" a="1"/>
  <c r="Q3258" i="37" a="1"/>
  <c r="Q2746" i="37" a="1"/>
  <c r="Q3143" i="37" a="1"/>
  <c r="Q2631" i="37" a="1"/>
  <c r="Q3019" i="37" a="1"/>
  <c r="Q2507" i="37" a="1"/>
  <c r="Q2964" i="37" a="1"/>
  <c r="Q2360" i="37" a="1"/>
  <c r="Q2858" i="37" a="1"/>
  <c r="Q3287" i="37" a="1"/>
  <c r="Q2775" i="37" a="1"/>
  <c r="Q3412" i="37" a="1"/>
  <c r="Q2763" i="37" a="1"/>
  <c r="Q3242" i="37" a="1"/>
  <c r="Q3095" i="37" a="1"/>
  <c r="Q3131" i="37" a="1"/>
  <c r="Q2491" i="37" a="1"/>
  <c r="Q2870" i="37" a="1"/>
  <c r="Q2363" i="37" a="1"/>
  <c r="Q2353" i="37" a="1"/>
  <c r="Q2366" i="37" a="1"/>
  <c r="Q2288" i="37" a="1"/>
  <c r="Q2237" i="37" a="1"/>
  <c r="Q2090" i="37" a="1"/>
  <c r="Q2108" i="37" a="1"/>
  <c r="Q2089" i="37" a="1"/>
  <c r="Q1764" i="37" a="1"/>
  <c r="Q1747" i="37" a="1"/>
  <c r="Q1921" i="37" a="1"/>
  <c r="Q1633" i="37" a="1"/>
  <c r="Q1654" i="37" a="1"/>
  <c r="Q1634" i="37" a="1"/>
  <c r="Q3245" i="37" a="1"/>
  <c r="Q2733" i="37" a="1"/>
  <c r="Q2230" i="37" a="1"/>
  <c r="Q2216" i="37" a="1"/>
  <c r="Q2229" i="37" a="1"/>
  <c r="Q2151" i="37" a="1"/>
  <c r="Q2100" i="37" a="1"/>
  <c r="Q1944" i="37" a="1"/>
  <c r="Q1970" i="37" a="1"/>
  <c r="Q1911" i="37" a="1"/>
  <c r="Q1873" i="37" a="1"/>
  <c r="Q1863" i="37" a="1"/>
  <c r="Q1784" i="37" a="1"/>
  <c r="Q1678" i="37" a="1"/>
  <c r="Q1681" i="37" a="1"/>
  <c r="Q1416" i="37" a="1"/>
  <c r="Q3172" i="37" a="1"/>
  <c r="Q2660" i="37" a="1"/>
  <c r="Q2157" i="37" a="1"/>
  <c r="Q2143" i="37" a="1"/>
  <c r="Q2156" i="37" a="1"/>
  <c r="Q2082" i="37" a="1"/>
  <c r="Q2027" i="37" a="1"/>
  <c r="Q2414" i="37" a="1"/>
  <c r="Q2391" i="37" a="1"/>
  <c r="Q1842" i="37" a="1"/>
  <c r="Q1800" i="37" a="1"/>
  <c r="Q1794" i="37" a="1"/>
  <c r="Q1948" i="37" a="1"/>
  <c r="Q1596" i="37" a="1"/>
  <c r="Q1608" i="37" a="1"/>
  <c r="Q1342" i="37" a="1"/>
  <c r="Q3039" i="37" a="1"/>
  <c r="Q2527" i="37" a="1"/>
  <c r="Q2020" i="37" a="1"/>
  <c r="Q2010" i="37" a="1"/>
  <c r="Q2019" i="37" a="1"/>
  <c r="Q2406" i="37" a="1"/>
  <c r="Q2255" i="37" a="1"/>
  <c r="Q2277" i="37" a="1"/>
  <c r="Q2258" i="37" a="1"/>
  <c r="Q1933" i="37" a="1"/>
  <c r="Q1909" i="37" a="1"/>
  <c r="Q1862" i="37" a="1"/>
  <c r="Q1811" i="37" a="1"/>
  <c r="Q1641" i="37" a="1"/>
  <c r="Q1630" i="37" a="1"/>
  <c r="Q1475" i="37" a="1"/>
  <c r="Q2902" i="37" a="1"/>
  <c r="Q2395" i="37" a="1"/>
  <c r="Q2385" i="37" a="1"/>
  <c r="Q2398" i="37" a="1"/>
  <c r="Q2320" i="37" a="1"/>
  <c r="Q2269" i="37" a="1"/>
  <c r="Q2122" i="37" a="1"/>
  <c r="Q2140" i="37" a="1"/>
  <c r="Q2121" i="37" a="1"/>
  <c r="Q1796" i="37" a="1"/>
  <c r="Q1772" i="37" a="1"/>
  <c r="Q1702" i="37" a="1"/>
  <c r="Q1665" i="37" a="1"/>
  <c r="Q1686" i="37" a="1"/>
  <c r="Q1666" i="37" a="1"/>
  <c r="Q3213" i="37" a="1"/>
  <c r="Q2701" i="37" a="1"/>
  <c r="Q2198" i="37" a="1"/>
  <c r="Q2184" i="37" a="1"/>
  <c r="Q2197" i="37" a="1"/>
  <c r="Q2119" i="37" a="1"/>
  <c r="Q2068" i="37" a="1"/>
  <c r="Q2451" i="37" a="1"/>
  <c r="Q2432" i="37" a="1"/>
  <c r="Q1879" i="37" a="1"/>
  <c r="Q1841" i="37" a="1"/>
  <c r="Q1831" i="37" a="1"/>
  <c r="Q1725" i="37" a="1"/>
  <c r="Q1646" i="37" a="1"/>
  <c r="Q1649" i="37" a="1"/>
  <c r="Q1384" i="37" a="1"/>
  <c r="Q3076" i="37" a="1"/>
  <c r="Q2564" i="37" a="1"/>
  <c r="Q2061" i="37" a="1"/>
  <c r="Q2047" i="37" a="1"/>
  <c r="Q2060" i="37" a="1"/>
  <c r="Q1986" i="37" a="1"/>
  <c r="Q2296" i="37" a="1"/>
  <c r="Q2318" i="37" a="1"/>
  <c r="Q2295" i="37" a="1"/>
  <c r="Q1652" i="37" a="1"/>
  <c r="Q1950" i="37" a="1"/>
  <c r="Q1899" i="37" a="1"/>
  <c r="Q1852" i="37" a="1"/>
  <c r="Q1682" i="37" a="1"/>
  <c r="Q1671" i="37" a="1"/>
  <c r="Q1516" i="37" a="1"/>
  <c r="Q2943" i="37" a="1"/>
  <c r="Q2378" i="37" a="1"/>
  <c r="Q2426" i="37" a="1"/>
  <c r="Q2435" i="37" a="1"/>
  <c r="Q2361" i="37" a="1"/>
  <c r="Q2310" i="37" a="1"/>
  <c r="Q2159" i="37" a="1"/>
  <c r="Q2181" i="37" a="1"/>
  <c r="Q2162" i="37" a="1"/>
  <c r="Q3377" i="37" a="1"/>
  <c r="Q2452" i="37" a="1"/>
  <c r="Q3114" i="37" a="1"/>
  <c r="Q3031" i="37" a="1"/>
  <c r="Q3067" i="37" a="1"/>
  <c r="Q2383" i="37" a="1"/>
  <c r="Q2806" i="37" a="1"/>
  <c r="Q2299" i="37" a="1"/>
  <c r="Q2289" i="37" a="1"/>
  <c r="Q2302" i="37" a="1"/>
  <c r="Q2224" i="37" a="1"/>
  <c r="Q2173" i="37" a="1"/>
  <c r="Q2026" i="37" a="1"/>
  <c r="Q2044" i="37" a="1"/>
  <c r="Q2025" i="37" a="1"/>
  <c r="Q1946" i="37" a="1"/>
  <c r="Q1936" i="37" a="1"/>
  <c r="Q1857" i="37" a="1"/>
  <c r="Q1751" i="37" a="1"/>
  <c r="Q1512" i="37" a="1"/>
  <c r="Q1485" i="37" a="1"/>
  <c r="Q3181" i="37" a="1"/>
  <c r="Q2669" i="37" a="1"/>
  <c r="Q2166" i="37" a="1"/>
  <c r="Q2152" i="37" a="1"/>
  <c r="Q2165" i="37" a="1"/>
  <c r="Q2087" i="37" a="1"/>
  <c r="Q2036" i="37" a="1"/>
  <c r="Q2419" i="37" a="1"/>
  <c r="Q2400" i="37" a="1"/>
  <c r="Q1847" i="37" a="1"/>
  <c r="Q1809" i="37" a="1"/>
  <c r="Q1799" i="37" a="1"/>
  <c r="Q1957" i="37" a="1"/>
  <c r="Q1614" i="37" a="1"/>
  <c r="Q1617" i="37" a="1"/>
  <c r="Q1352" i="37" a="1"/>
  <c r="Q3108" i="37" a="1"/>
  <c r="Q2596" i="37" a="1"/>
  <c r="Q2093" i="37" a="1"/>
  <c r="Q2079" i="37" a="1"/>
  <c r="Q2092" i="37" a="1"/>
  <c r="Q2018" i="37" a="1"/>
  <c r="Q2328" i="37" a="1"/>
  <c r="Q2350" i="37" a="1"/>
  <c r="Q2327" i="37" a="1"/>
  <c r="Q1778" i="37" a="1"/>
  <c r="Q1716" i="37" a="1"/>
  <c r="Q1931" i="37" a="1"/>
  <c r="Q1884" i="37" a="1"/>
  <c r="Q1714" i="37" a="1"/>
  <c r="Q1703" i="37" a="1"/>
  <c r="Q1548" i="37" a="1"/>
  <c r="Q2975" i="37" a="1"/>
  <c r="Q2454" i="37" a="1"/>
  <c r="Q1962" i="37" a="1"/>
  <c r="Q2467" i="37" a="1"/>
  <c r="Q2393" i="37" a="1"/>
  <c r="Q2342" i="37" a="1"/>
  <c r="Q2191" i="37" a="1"/>
  <c r="Q2213" i="37" a="1"/>
  <c r="Q2194" i="37" a="1"/>
  <c r="Q1869" i="37" a="1"/>
  <c r="Q1845" i="37" a="1"/>
  <c r="Q1798" i="37" a="1"/>
  <c r="Q1740" i="37" a="1"/>
  <c r="Q1754" i="37" a="1"/>
  <c r="Q1739" i="37" a="1"/>
  <c r="Q2346" i="37" a="1"/>
  <c r="Q2838" i="37" a="1"/>
  <c r="Q2331" i="37" a="1"/>
  <c r="Q2321" i="37" a="1"/>
  <c r="Q2334" i="37" a="1"/>
  <c r="Q2256" i="37" a="1"/>
  <c r="Q2205" i="37" a="1"/>
  <c r="Q2058" i="37" a="1"/>
  <c r="Q2076" i="37" a="1"/>
  <c r="Q2057" i="37" a="1"/>
  <c r="Q1684" i="37" a="1"/>
  <c r="Q1968" i="37" a="1"/>
  <c r="Q1889" i="37" a="1"/>
  <c r="Q1605" i="37" a="1"/>
  <c r="Q1622" i="37" a="1"/>
  <c r="Q1606" i="37" a="1"/>
  <c r="Q3149" i="37" a="1"/>
  <c r="Q2637" i="37" a="1"/>
  <c r="Q2134" i="37" a="1"/>
  <c r="Q2120" i="37" a="1"/>
  <c r="Q2133" i="37" a="1"/>
  <c r="Q2055" i="37" a="1"/>
  <c r="Q2004" i="37" a="1"/>
  <c r="Q2387" i="37" a="1"/>
  <c r="Q2368" i="37" a="1"/>
  <c r="Q1815" i="37" a="1"/>
  <c r="Q1777" i="37" a="1"/>
  <c r="Q1767" i="37" a="1"/>
  <c r="Q1925" i="37" a="1"/>
  <c r="Q1558" i="37" a="1"/>
  <c r="Q1544" i="37" a="1"/>
  <c r="Q1585" i="37" a="1"/>
  <c r="Q3012" i="37" a="1"/>
  <c r="Q2500" i="37" a="1"/>
  <c r="Q1997" i="37" a="1"/>
  <c r="Q1983" i="37" a="1"/>
  <c r="Q1996" i="37" a="1"/>
  <c r="Q2379" i="37" a="1"/>
  <c r="Q2232" i="37" a="1"/>
  <c r="Q2254" i="37" a="1"/>
  <c r="Q2231" i="37" a="1"/>
  <c r="Q1910" i="37" a="1"/>
  <c r="Q1886" i="37" a="1"/>
  <c r="Q1835" i="37" a="1"/>
  <c r="Q1788" i="37" a="1"/>
  <c r="Q1618" i="37" a="1"/>
  <c r="Q1600" i="37" a="1"/>
  <c r="Q1452" i="37" a="1"/>
  <c r="Q2879" i="37" a="1"/>
  <c r="Q2372" i="37" a="1"/>
  <c r="Q2362" i="37" a="1"/>
  <c r="Q2371" i="37" a="1"/>
  <c r="Q2297" i="37" a="1"/>
  <c r="Q2246" i="37" a="1"/>
  <c r="Q2095" i="37" a="1"/>
  <c r="Q2117" i="37" a="1"/>
  <c r="Q2098" i="37" a="1"/>
  <c r="Q1773" i="37" a="1"/>
  <c r="Q1753" i="37" a="1"/>
  <c r="Q3002" i="37" a="1"/>
  <c r="Q3348" i="37" a="1"/>
  <c r="Q2794" i="37" a="1"/>
  <c r="Q2711" i="37" a="1"/>
  <c r="Q3003" i="37" a="1"/>
  <c r="Q3318" i="37" a="1"/>
  <c r="Q2742" i="37" a="1"/>
  <c r="Q2235" i="37" a="1"/>
  <c r="Q2225" i="37" a="1"/>
  <c r="Q2238" i="37" a="1"/>
  <c r="Q2160" i="37" a="1"/>
  <c r="Q2109" i="37" a="1"/>
  <c r="Q1965" i="37" a="1"/>
  <c r="Q1980" i="37" a="1"/>
  <c r="Q1953" i="37" a="1"/>
  <c r="Q1882" i="37" a="1"/>
  <c r="Q1872" i="37" a="1"/>
  <c r="Q1793" i="37" a="1"/>
  <c r="Q1687" i="37" a="1"/>
  <c r="Q1690" i="37" a="1"/>
  <c r="Q1421" i="37" a="1"/>
  <c r="Q3117" i="37" a="1"/>
  <c r="Q2605" i="37" a="1"/>
  <c r="Q2102" i="37" a="1"/>
  <c r="Q2088" i="37" a="1"/>
  <c r="Q2101" i="37" a="1"/>
  <c r="Q2023" i="37" a="1"/>
  <c r="Q2337" i="37" a="1"/>
  <c r="Q2355" i="37" a="1"/>
  <c r="Q2336" i="37" a="1"/>
  <c r="Q1783" i="37" a="1"/>
  <c r="Q1734" i="37" a="1"/>
  <c r="Q1940" i="37" a="1"/>
  <c r="Q1893" i="37" a="1"/>
  <c r="Q1723" i="37" a="1"/>
  <c r="Q1708" i="37" a="1"/>
  <c r="Q1553" i="37" a="1"/>
  <c r="Q3044" i="37" a="1"/>
  <c r="Q2532" i="37" a="1"/>
  <c r="Q2029" i="37" a="1"/>
  <c r="Q2015" i="37" a="1"/>
  <c r="Q2028" i="37" a="1"/>
  <c r="Q1929" i="37" a="1"/>
  <c r="Q2264" i="37" a="1"/>
  <c r="Q2286" i="37" a="1"/>
  <c r="Q2263" i="37" a="1"/>
  <c r="Q1942" i="37" a="1"/>
  <c r="Q1918" i="37" a="1"/>
  <c r="Q1867" i="37" a="1"/>
  <c r="Q1820" i="37" a="1"/>
  <c r="Q1650" i="37" a="1"/>
  <c r="Q1639" i="37" a="1"/>
  <c r="Q1484" i="37" a="1"/>
  <c r="Q2911" i="37" a="1"/>
  <c r="Q2404" i="37" a="1"/>
  <c r="Q2394" i="37" a="1"/>
  <c r="Q2403" i="37" a="1"/>
  <c r="Q2329" i="37" a="1"/>
  <c r="Q2278" i="37" a="1"/>
  <c r="Q2127" i="37" a="1"/>
  <c r="Q2149" i="37" a="1"/>
  <c r="Q2130" i="37" a="1"/>
  <c r="Q1805" i="37" a="1"/>
  <c r="Q1781" i="37" a="1"/>
  <c r="Q1729" i="37" a="1"/>
  <c r="Q1674" i="37" a="1"/>
  <c r="Q1695" i="37" a="1"/>
  <c r="Q1675" i="37" a="1"/>
  <c r="Q3286" i="37" a="1"/>
  <c r="Q2774" i="37" a="1"/>
  <c r="Q2267" i="37" a="1"/>
  <c r="Q2257" i="37" a="1"/>
  <c r="Q2270" i="37" a="1"/>
  <c r="Q2192" i="37" a="1"/>
  <c r="Q2141" i="37" a="1"/>
  <c r="Q1994" i="37" a="1"/>
  <c r="Q2012" i="37" a="1"/>
  <c r="Q1993" i="37" a="1"/>
  <c r="Q1914" i="37" a="1"/>
  <c r="Q1904" i="37" a="1"/>
  <c r="Q1825" i="37" a="1"/>
  <c r="Q1719" i="37" a="1"/>
  <c r="Q1722" i="37" a="1"/>
  <c r="Q1453" i="37" a="1"/>
  <c r="Q3085" i="37" a="1"/>
  <c r="Q2573" i="37" a="1"/>
  <c r="Q2070" i="37" a="1"/>
  <c r="Q2056" i="37" a="1"/>
  <c r="Q2069" i="37" a="1"/>
  <c r="Q1991" i="37" a="1"/>
  <c r="Q2305" i="37" a="1"/>
  <c r="Q2323" i="37" a="1"/>
  <c r="Q2304" i="37" a="1"/>
  <c r="Q1749" i="37" a="1"/>
  <c r="Q1955" i="37" a="1"/>
  <c r="Q1908" i="37" a="1"/>
  <c r="Q1861" i="37" a="1"/>
  <c r="Q1691" i="37" a="1"/>
  <c r="Q1676" i="37" a="1"/>
  <c r="Q1521" i="37" a="1"/>
  <c r="Q2948" i="37" a="1"/>
  <c r="Q2410" i="37" a="1"/>
  <c r="Q2431" i="37" a="1"/>
  <c r="Q2444" i="37" a="1"/>
  <c r="Q2370" i="37" a="1"/>
  <c r="Q2315" i="37" a="1"/>
  <c r="Q2168" i="37" a="1"/>
  <c r="Q2190" i="37" a="1"/>
  <c r="Q2167" i="37" a="1"/>
  <c r="Q1846" i="37" a="1"/>
  <c r="Q1822" i="37" a="1"/>
  <c r="Q1771" i="37" a="1"/>
  <c r="Q1715" i="37" a="1"/>
  <c r="Q1732" i="37" a="1"/>
  <c r="Q1712" i="37" a="1"/>
  <c r="Q3327" i="37" a="1"/>
  <c r="Q2815" i="37" a="1"/>
  <c r="Q2308" i="37" a="1"/>
  <c r="Q2298" i="37" a="1"/>
  <c r="Q2307" i="37" a="1"/>
  <c r="Q2233" i="37" a="1"/>
  <c r="Q2182" i="37" a="1"/>
  <c r="Q2031" i="37" a="1"/>
  <c r="Q2053" i="37" a="1"/>
  <c r="Q2034" i="37" a="1"/>
  <c r="Q1951" i="37" a="1"/>
  <c r="Q1945" i="37" a="1"/>
  <c r="Q2490" i="37" a="1"/>
  <c r="Q3220" i="37" a="1"/>
  <c r="Q2730" i="37" a="1"/>
  <c r="Q2647" i="37" a="1"/>
  <c r="Q2939" i="37" a="1"/>
  <c r="Q3190" i="37" a="1"/>
  <c r="Q2678" i="37" a="1"/>
  <c r="Q2171" i="37" a="1"/>
  <c r="Q2161" i="37" a="1"/>
  <c r="Q2174" i="37" a="1"/>
  <c r="Q2096" i="37" a="1"/>
  <c r="Q2045" i="37" a="1"/>
  <c r="Q2428" i="37" a="1"/>
  <c r="Q2409" i="37" a="1"/>
  <c r="Q1856" i="37" a="1"/>
  <c r="Q1818" i="37" a="1"/>
  <c r="Q1808" i="37" a="1"/>
  <c r="Q1966" i="37" a="1"/>
  <c r="Q1623" i="37" a="1"/>
  <c r="Q1626" i="37" a="1"/>
  <c r="Q1357" i="37" a="1"/>
  <c r="Q3053" i="37" a="1"/>
  <c r="Q2541" i="37" a="1"/>
  <c r="Q2038" i="37" a="1"/>
  <c r="Q2024" i="37" a="1"/>
  <c r="Q2037" i="37" a="1"/>
  <c r="Q1958" i="37" a="1"/>
  <c r="Q2273" i="37" a="1"/>
  <c r="Q2291" i="37" a="1"/>
  <c r="Q2272" i="37" a="1"/>
  <c r="Q1947" i="37" a="1"/>
  <c r="Q1923" i="37" a="1"/>
  <c r="Q1876" i="37" a="1"/>
  <c r="Q1829" i="37" a="1"/>
  <c r="Q1659" i="37" a="1"/>
  <c r="Q1644" i="37" a="1"/>
  <c r="Q1489" i="37" a="1"/>
  <c r="Q2980" i="37" a="1"/>
  <c r="Q2466" i="37" a="1"/>
  <c r="Q1969" i="37" a="1"/>
  <c r="Q1935" i="37" a="1"/>
  <c r="Q2402" i="37" a="1"/>
  <c r="Q2347" i="37" a="1"/>
  <c r="Q2200" i="37" a="1"/>
  <c r="Q2222" i="37" a="1"/>
  <c r="Q2199" i="37" a="1"/>
  <c r="Q1878" i="37" a="1"/>
  <c r="Q1854" i="37" a="1"/>
  <c r="Q1803" i="37" a="1"/>
  <c r="Q1756" i="37" a="1"/>
  <c r="Q1517" i="37" a="1"/>
  <c r="Q1744" i="37" a="1"/>
  <c r="Q2411" i="37" a="1"/>
  <c r="Q2847" i="37" a="1"/>
  <c r="Q2340" i="37" a="1"/>
  <c r="Q2330" i="37" a="1"/>
  <c r="Q2339" i="37" a="1"/>
  <c r="Q2265" i="37" a="1"/>
  <c r="Q2214" i="37" a="1"/>
  <c r="Q2063" i="37" a="1"/>
  <c r="Q2085" i="37" a="1"/>
  <c r="Q2066" i="37" a="1"/>
  <c r="Q1720" i="37" a="1"/>
  <c r="Q1972" i="37" a="1"/>
  <c r="Q1898" i="37" a="1"/>
  <c r="Q1610" i="37" a="1"/>
  <c r="Q1631" i="37" a="1"/>
  <c r="Q1611" i="37" a="1"/>
  <c r="Q3222" i="37" a="1"/>
  <c r="Q2710" i="37" a="1"/>
  <c r="Q2203" i="37" a="1"/>
  <c r="Q2193" i="37" a="1"/>
  <c r="Q2206" i="37" a="1"/>
  <c r="Q2128" i="37" a="1"/>
  <c r="Q2077" i="37" a="1"/>
  <c r="Q2460" i="37" a="1"/>
  <c r="Q2441" i="37" a="1"/>
  <c r="Q1888" i="37" a="1"/>
  <c r="Q1850" i="37" a="1"/>
  <c r="Q1840" i="37" a="1"/>
  <c r="Q1761" i="37" a="1"/>
  <c r="Q1655" i="37" a="1"/>
  <c r="Q1658" i="37" a="1"/>
  <c r="Q1389" i="37" a="1"/>
  <c r="Q3021" i="37" a="1"/>
  <c r="Q2509" i="37" a="1"/>
  <c r="Q2006" i="37" a="1"/>
  <c r="Q1992" i="37" a="1"/>
  <c r="Q2005" i="37" a="1"/>
  <c r="Q2388" i="37" a="1"/>
  <c r="Q2241" i="37" a="1"/>
  <c r="Q2259" i="37" a="1"/>
  <c r="Q2240" i="37" a="1"/>
  <c r="Q1915" i="37" a="1"/>
  <c r="Q1891" i="37" a="1"/>
  <c r="Q1844" i="37" a="1"/>
  <c r="Q1797" i="37" a="1"/>
  <c r="Q1627" i="37" a="1"/>
  <c r="Q1612" i="37" a="1"/>
  <c r="Q1457" i="37" a="1"/>
  <c r="Q2884" i="37" a="1"/>
  <c r="Q2381" i="37" a="1"/>
  <c r="Q2367" i="37" a="1"/>
  <c r="Q2380" i="37" a="1"/>
  <c r="Q2306" i="37" a="1"/>
  <c r="Q2251" i="37" a="1"/>
  <c r="Q2104" i="37" a="1"/>
  <c r="Q2126" i="37" a="1"/>
  <c r="Q2103" i="37" a="1"/>
  <c r="Q1782" i="37" a="1"/>
  <c r="Q1758" i="37" a="1"/>
  <c r="Q1583" i="37" a="1"/>
  <c r="Q1651" i="37" a="1"/>
  <c r="Q1668" i="37" a="1"/>
  <c r="Q1648" i="37" a="1"/>
  <c r="Q3263" i="37" a="1"/>
  <c r="Q2751" i="37" a="1"/>
  <c r="Q2244" i="37" a="1"/>
  <c r="Q2234" i="37" a="1"/>
  <c r="Q2243" i="37" a="1"/>
  <c r="Q2169" i="37" a="1"/>
  <c r="Q2118" i="37" a="1"/>
  <c r="Q1971" i="37" a="1"/>
  <c r="Q1989" i="37" a="1"/>
  <c r="Q1963" i="37" a="1"/>
  <c r="Q1887" i="37" a="1"/>
  <c r="Q2887" i="37" a="1"/>
  <c r="Q2900" i="37" a="1"/>
  <c r="Q2666" i="37" a="1"/>
  <c r="Q2583" i="37" a="1"/>
  <c r="Q2811" i="37" a="1"/>
  <c r="Q3126" i="37" a="1"/>
  <c r="Q2614" i="37" a="1"/>
  <c r="Q2107" i="37" a="1"/>
  <c r="Q2097" i="37" a="1"/>
  <c r="Q2110" i="37" a="1"/>
  <c r="Q2032" i="37" a="1"/>
  <c r="Q1981" i="37" a="1"/>
  <c r="Q2364" i="37" a="1"/>
  <c r="Q2345" i="37" a="1"/>
  <c r="Q1792" i="37" a="1"/>
  <c r="Q1748" i="37" a="1"/>
  <c r="Q1591" i="37" a="1"/>
  <c r="Q1902" i="37" a="1"/>
  <c r="Q1728" i="37" a="1"/>
  <c r="Q1717" i="37" a="1"/>
  <c r="Q1562" i="37" a="1"/>
  <c r="Q2989" i="37" a="1"/>
  <c r="Q2477" i="37" a="1"/>
  <c r="Q1974" i="37" a="1"/>
  <c r="Q1949" i="37" a="1"/>
  <c r="Q1973" i="37" a="1"/>
  <c r="Q2356" i="37" a="1"/>
  <c r="Q2209" i="37" a="1"/>
  <c r="Q2227" i="37" a="1"/>
  <c r="Q2208" i="37" a="1"/>
  <c r="Q1883" i="37" a="1"/>
  <c r="Q1859" i="37" a="1"/>
  <c r="Q1812" i="37" a="1"/>
  <c r="Q1765" i="37" a="1"/>
  <c r="Q1581" i="37" a="1"/>
  <c r="Q1503" i="37" a="1"/>
  <c r="Q1425" i="37" a="1"/>
  <c r="Q2916" i="37" a="1"/>
  <c r="Q2413" i="37" a="1"/>
  <c r="Q2399" i="37" a="1"/>
  <c r="Q2412" i="37" a="1"/>
  <c r="Q2338" i="37" a="1"/>
  <c r="Q2283" i="37" a="1"/>
  <c r="Q2136" i="37" a="1"/>
  <c r="Q2158" i="37" a="1"/>
  <c r="Q2135" i="37" a="1"/>
  <c r="Q1814" i="37" a="1"/>
  <c r="Q1790" i="37" a="1"/>
  <c r="Q1743" i="37" a="1"/>
  <c r="Q1683" i="37" a="1"/>
  <c r="Q1700" i="37" a="1"/>
  <c r="Q1680" i="37" a="1"/>
  <c r="Q3295" i="37" a="1"/>
  <c r="Q2783" i="37" a="1"/>
  <c r="Q2276" i="37" a="1"/>
  <c r="Q2266" i="37" a="1"/>
  <c r="Q2275" i="37" a="1"/>
  <c r="Q2201" i="37" a="1"/>
  <c r="Q2150" i="37" a="1"/>
  <c r="Q1999" i="37" a="1"/>
  <c r="Q2021" i="37" a="1"/>
  <c r="Q2002" i="37" a="1"/>
  <c r="Q1919" i="37" a="1"/>
  <c r="Q1913" i="37" a="1"/>
  <c r="Q1834" i="37" a="1"/>
  <c r="Q1724" i="37" a="1"/>
  <c r="Q1731" i="37" a="1"/>
  <c r="Q1462" i="37" a="1"/>
  <c r="Q3158" i="37" a="1"/>
  <c r="Q2646" i="37" a="1"/>
  <c r="Q2139" i="37" a="1"/>
  <c r="Q2129" i="37" a="1"/>
  <c r="Q2142" i="37" a="1"/>
  <c r="Q2064" i="37" a="1"/>
  <c r="Q2013" i="37" a="1"/>
  <c r="Q2396" i="37" a="1"/>
  <c r="Q2377" i="37" a="1"/>
  <c r="Q1824" i="37" a="1"/>
  <c r="Q1786" i="37" a="1"/>
  <c r="Q1776" i="37" a="1"/>
  <c r="Q1934" i="37" a="1"/>
  <c r="Q1582" i="37" a="1"/>
  <c r="Q1593" i="37" a="1"/>
  <c r="Q1594" i="37" a="1"/>
  <c r="Q2957" i="37" a="1"/>
  <c r="Q2433" i="37" a="1"/>
  <c r="Q1938" i="37" a="1"/>
  <c r="Q2453" i="37" a="1"/>
  <c r="Q2375" i="37" a="1"/>
  <c r="Q2324" i="37" a="1"/>
  <c r="Q2177" i="37" a="1"/>
  <c r="Q2195" i="37" a="1"/>
  <c r="Q2176" i="37" a="1"/>
  <c r="Q1851" i="37" a="1"/>
  <c r="Q1827" i="37" a="1"/>
  <c r="Q1780" i="37" a="1"/>
  <c r="Q1620" i="37" a="1"/>
  <c r="Q1741" i="37" a="1"/>
  <c r="Q1721" i="37" a="1"/>
  <c r="Q3350" i="37" a="1"/>
  <c r="Q2820" i="37" a="1"/>
  <c r="Q2317" i="37" a="1"/>
  <c r="Q2303" i="37" a="1"/>
  <c r="Q2316" i="37" a="1"/>
  <c r="Q2242" i="37" a="1"/>
  <c r="Q2187" i="37" a="1"/>
  <c r="Q2040" i="37" a="1"/>
  <c r="Q2062" i="37" a="1"/>
  <c r="Q2039" i="37" a="1"/>
  <c r="Q1960" i="37" a="1"/>
  <c r="Q1954" i="37" a="1"/>
  <c r="Q1871" i="37" a="1"/>
  <c r="Q1590" i="37" a="1"/>
  <c r="Q1587" i="37" a="1"/>
  <c r="Q1535" i="37" a="1"/>
  <c r="Q3199" i="37" a="1"/>
  <c r="Q2687" i="37" a="1"/>
  <c r="Q2567" i="37" a="1"/>
  <c r="Q2836" i="37" a="1"/>
  <c r="Q2602" i="37" a="1"/>
  <c r="Q2519" i="37" a="1"/>
  <c r="Q2683" i="37" a="1"/>
  <c r="Q3062" i="37" a="1"/>
  <c r="Q2550" i="37" a="1"/>
  <c r="Q2043" i="37" a="1"/>
  <c r="Q2033" i="37" a="1"/>
  <c r="Q2046" i="37" a="1"/>
  <c r="Q1967" i="37" a="1"/>
  <c r="Q2282" i="37" a="1"/>
  <c r="Q2300" i="37" a="1"/>
  <c r="Q2281" i="37" a="1"/>
  <c r="Q1956" i="37" a="1"/>
  <c r="Q1932" i="37" a="1"/>
  <c r="Q1885" i="37" a="1"/>
  <c r="Q1838" i="37" a="1"/>
  <c r="Q1664" i="37" a="1"/>
  <c r="Q1653" i="37" a="1"/>
  <c r="Q1498" i="37" a="1"/>
  <c r="Q2925" i="37" a="1"/>
  <c r="Q2422" i="37" a="1"/>
  <c r="Q2408" i="37" a="1"/>
  <c r="Q2421" i="37" a="1"/>
  <c r="Q2343" i="37" a="1"/>
  <c r="Q2292" i="37" a="1"/>
  <c r="Q2145" i="37" a="1"/>
  <c r="Q2163" i="37" a="1"/>
  <c r="Q2144" i="37" a="1"/>
  <c r="Q1819" i="37" a="1"/>
  <c r="Q1795" i="37" a="1"/>
  <c r="Q1752" i="37" a="1"/>
  <c r="Q1688" i="37" a="1"/>
  <c r="Q1709" i="37" a="1"/>
  <c r="Q1689" i="37" a="1"/>
  <c r="Q2461" i="37" a="1"/>
  <c r="Q2852" i="37" a="1"/>
  <c r="Q2349" i="37" a="1"/>
  <c r="Q2335" i="37" a="1"/>
  <c r="Q2348" i="37" a="1"/>
  <c r="Q2274" i="37" a="1"/>
  <c r="Q2219" i="37" a="1"/>
  <c r="Q2072" i="37" a="1"/>
  <c r="Q2094" i="37" a="1"/>
  <c r="Q2071" i="37" a="1"/>
  <c r="Q1738" i="37" a="1"/>
  <c r="Q1638" i="37" a="1"/>
  <c r="Q1903" i="37" a="1"/>
  <c r="Q1619" i="37" a="1"/>
  <c r="Q1636" i="37" a="1"/>
  <c r="Q1616" i="37" a="1"/>
  <c r="Q3231" i="37" a="1"/>
  <c r="Q2719" i="37" a="1"/>
  <c r="Q2212" i="37" a="1"/>
  <c r="Q2202" i="37" a="1"/>
  <c r="Q2211" i="37" a="1"/>
  <c r="Q2137" i="37" a="1"/>
  <c r="Q2086" i="37" a="1"/>
  <c r="Q2469" i="37" a="1"/>
  <c r="Q2450" i="37" a="1"/>
  <c r="Q1897" i="37" a="1"/>
  <c r="Q1855" i="37" a="1"/>
  <c r="Q1849" i="37" a="1"/>
  <c r="Q1770" i="37" a="1"/>
  <c r="Q1660" i="37" a="1"/>
  <c r="Q1667" i="37" a="1"/>
  <c r="Q1398" i="37" a="1"/>
  <c r="Q3094" i="37" a="1"/>
  <c r="Q2582" i="37" a="1"/>
  <c r="Q2075" i="37" a="1"/>
  <c r="Q2065" i="37" a="1"/>
  <c r="Q2078" i="37" a="1"/>
  <c r="Q2000" i="37" a="1"/>
  <c r="Q2314" i="37" a="1"/>
  <c r="Q2332" i="37" a="1"/>
  <c r="Q2313" i="37" a="1"/>
  <c r="Q1760" i="37" a="1"/>
  <c r="Q1964" i="37" a="1"/>
  <c r="Q1917" i="37" a="1"/>
  <c r="Q1870" i="37" a="1"/>
  <c r="Q1696" i="37" a="1"/>
  <c r="Q1685" i="37" a="1"/>
  <c r="Q1530" i="37" a="1"/>
  <c r="Q2893" i="37" a="1"/>
  <c r="Q2390" i="37" a="1"/>
  <c r="Q2376" i="37" a="1"/>
  <c r="Q2389" i="37" a="1"/>
  <c r="Q2311" i="37" a="1"/>
  <c r="Q2260" i="37" a="1"/>
  <c r="Q2113" i="37" a="1"/>
  <c r="Q2131" i="37" a="1"/>
  <c r="Q2112" i="37" a="1"/>
  <c r="Q1787" i="37" a="1"/>
  <c r="Q1763" i="37" a="1"/>
  <c r="Q1629" i="37" a="1"/>
  <c r="Q1656" i="37" a="1"/>
  <c r="Q1677" i="37" a="1"/>
  <c r="Q1657" i="37" a="1"/>
  <c r="Q3268" i="37" a="1"/>
  <c r="Q2756" i="37" a="1"/>
  <c r="Q2253" i="37" a="1"/>
  <c r="Q2239" i="37" a="1"/>
  <c r="Q2252" i="37" a="1"/>
  <c r="Q2178" i="37" a="1"/>
  <c r="Q2123" i="37" a="1"/>
  <c r="Q1976" i="37" a="1"/>
  <c r="Q1998" i="37" a="1"/>
  <c r="Q1975" i="37" a="1"/>
  <c r="Q1896" i="37" a="1"/>
  <c r="Q1890" i="37" a="1"/>
  <c r="Q1807" i="37" a="1"/>
  <c r="Q1701" i="37" a="1"/>
  <c r="Q1704" i="37" a="1"/>
  <c r="Q1439" i="37" a="1"/>
  <c r="Q3135" i="37" a="1"/>
  <c r="Q2623" i="37" a="1"/>
  <c r="Q2116" i="37" a="1"/>
  <c r="Q2106" i="37" a="1"/>
  <c r="Q2115" i="37" a="1"/>
  <c r="Q2041" i="37" a="1"/>
  <c r="Q1990" i="37" a="1"/>
  <c r="Q2373" i="37" a="1"/>
  <c r="Q2354" i="37" a="1"/>
  <c r="Q3275" i="37" a="1"/>
  <c r="Q2708" i="37" a="1"/>
  <c r="Q3223" i="37" a="1"/>
  <c r="Q3323" i="37" a="1"/>
  <c r="Q2619" i="37" a="1"/>
  <c r="Q2998" i="37" a="1"/>
  <c r="Q2486" i="37" a="1"/>
  <c r="Q1979" i="37" a="1"/>
  <c r="Q1961" i="37" a="1"/>
  <c r="Q1982" i="37" a="1"/>
  <c r="Q2365" i="37" a="1"/>
  <c r="Q2218" i="37" a="1"/>
  <c r="Q2236" i="37" a="1"/>
  <c r="Q2217" i="37" a="1"/>
  <c r="Q1892" i="37" a="1"/>
  <c r="Q1868" i="37" a="1"/>
  <c r="Q1821" i="37" a="1"/>
  <c r="Q1774" i="37" a="1"/>
  <c r="Q1602" i="37" a="1"/>
  <c r="Q1576" i="37" a="1"/>
  <c r="Q2482" i="37" a="1"/>
  <c r="Q2861" i="37" a="1"/>
  <c r="Q2358" i="37" a="1"/>
  <c r="Q2344" i="37" a="1"/>
  <c r="Q2357" i="37" a="1"/>
  <c r="Q2279" i="37" a="1"/>
  <c r="Q2228" i="37" a="1"/>
  <c r="Q2081" i="37" a="1"/>
  <c r="Q2099" i="37" a="1"/>
  <c r="Q2080" i="37" a="1"/>
  <c r="Q1755" i="37" a="1"/>
  <c r="Q1711" i="37" a="1"/>
  <c r="Q1912" i="37" a="1"/>
  <c r="Q1624" i="37" a="1"/>
  <c r="Q1645" i="37" a="1"/>
  <c r="Q1625" i="37" a="1"/>
  <c r="Q3300" i="37" a="1"/>
  <c r="Q2788" i="37" a="1"/>
  <c r="Q2285" i="37" a="1"/>
  <c r="Q2271" i="37" a="1"/>
  <c r="Q2284" i="37" a="1"/>
  <c r="Q2210" i="37" a="1"/>
  <c r="Q2155" i="37" a="1"/>
  <c r="Q2008" i="37" a="1"/>
  <c r="Q2030" i="37" a="1"/>
  <c r="Q2007" i="37" a="1"/>
  <c r="Q1928" i="37" a="1"/>
  <c r="Q1922" i="37" a="1"/>
  <c r="Q1839" i="37" a="1"/>
  <c r="Q1733" i="37" a="1"/>
  <c r="Q1736" i="37" a="1"/>
  <c r="Q1471" i="37" a="1"/>
  <c r="Q3167" i="37" a="1"/>
  <c r="Q2655" i="37" a="1"/>
  <c r="Q2148" i="37" a="1"/>
  <c r="Q2138" i="37" a="1"/>
  <c r="Q2147" i="37" a="1"/>
  <c r="Q2073" i="37" a="1"/>
  <c r="Q2022" i="37" a="1"/>
  <c r="Q2405" i="37" a="1"/>
  <c r="Q2386" i="37" a="1"/>
  <c r="Q1833" i="37" a="1"/>
  <c r="Q1791" i="37" a="1"/>
  <c r="Q1785" i="37" a="1"/>
  <c r="Q1939" i="37" a="1"/>
  <c r="Q1588" i="37" a="1"/>
  <c r="Q1601" i="37" a="1"/>
  <c r="Q1603" i="37" a="1"/>
  <c r="Q3030" i="37" a="1"/>
  <c r="Q2518" i="37" a="1"/>
  <c r="Q2011" i="37" a="1"/>
  <c r="Q2001" i="37" a="1"/>
  <c r="Q2014" i="37" a="1"/>
  <c r="Q2397" i="37" a="1"/>
  <c r="Q2250" i="37" a="1"/>
  <c r="Q2268" i="37" a="1"/>
  <c r="Q2249" i="37" a="1"/>
  <c r="Q1924" i="37" a="1"/>
  <c r="Q1900" i="37" a="1"/>
  <c r="Q1853" i="37" a="1"/>
  <c r="Q1806" i="37" a="1"/>
  <c r="Q1632" i="37" a="1"/>
  <c r="Q1621" i="37" a="1"/>
  <c r="Q3359" i="37" a="1"/>
  <c r="Q2829" i="37" a="1"/>
  <c r="Q2326" i="37" a="1"/>
  <c r="Q2312" i="37" a="1"/>
  <c r="Q2325" i="37" a="1"/>
  <c r="Q2247" i="37" a="1"/>
  <c r="Q2196" i="37" a="1"/>
  <c r="Q2049" i="37" a="1"/>
  <c r="Q2067" i="37" a="1"/>
  <c r="Q2048" i="37" a="1"/>
  <c r="Q1647" i="37" a="1"/>
  <c r="Q1959" i="37" a="1"/>
  <c r="Q1880" i="37" a="1"/>
  <c r="Q1597" i="37" a="1"/>
  <c r="Q1613" i="37" a="1"/>
  <c r="Q1599" i="37" a="1"/>
  <c r="Q3204" i="37" a="1"/>
  <c r="Q2692" i="37" a="1"/>
  <c r="Q2189" i="37" a="1"/>
  <c r="Q2175" i="37" a="1"/>
  <c r="Q2188" i="37" a="1"/>
  <c r="Q2114" i="37" a="1"/>
  <c r="Q2059" i="37" a="1"/>
  <c r="Q2446" i="37" a="1"/>
  <c r="Q2423" i="37" a="1"/>
  <c r="Q1874" i="37" a="1"/>
  <c r="Q1832" i="37" a="1"/>
  <c r="Q1826" i="37" a="1"/>
  <c r="Q1661" i="37" a="1"/>
  <c r="Q1637" i="37" a="1"/>
  <c r="Q1640" i="37" a="1"/>
  <c r="Q1375" i="37" a="1"/>
  <c r="Q3071" i="37" a="1"/>
  <c r="Q2559" i="37" a="1"/>
  <c r="Q2052" i="37" a="1"/>
  <c r="Q2042" i="37" a="1"/>
  <c r="Q2051" i="37" a="1"/>
  <c r="Q1977" i="37" a="1"/>
  <c r="Q2287" i="37" a="1"/>
  <c r="Q2955" i="37" a="1"/>
  <c r="Q3306" i="37" a="1"/>
  <c r="Q3159" i="37" a="1"/>
  <c r="Q3195" i="37" a="1"/>
  <c r="Q2555" i="37" a="1"/>
  <c r="Q2934" i="37" a="1"/>
  <c r="Q2427" i="37" a="1"/>
  <c r="Q2417" i="37" a="1"/>
  <c r="Q2430" i="37" a="1"/>
  <c r="Q2352" i="37" a="1"/>
  <c r="Q2301" i="37" a="1"/>
  <c r="Q2154" i="37" a="1"/>
  <c r="Q2172" i="37" a="1"/>
  <c r="Q2153" i="37" a="1"/>
  <c r="Q1828" i="37" a="1"/>
  <c r="Q1804" i="37" a="1"/>
  <c r="Q1757" i="37" a="1"/>
  <c r="Q1697" i="37" a="1"/>
  <c r="Q1718" i="37" a="1"/>
  <c r="Q1698" i="37" a="1"/>
  <c r="Q3309" i="37" a="1"/>
  <c r="Q2797" i="37" a="1"/>
  <c r="Q2294" i="37" a="1"/>
  <c r="Q2280" i="37" a="1"/>
  <c r="Q2293" i="37" a="1"/>
  <c r="Q2215" i="37" a="1"/>
  <c r="Q2164" i="37" a="1"/>
  <c r="Q2017" i="37" a="1"/>
  <c r="Q2035" i="37" a="1"/>
  <c r="Q2016" i="37" a="1"/>
  <c r="Q1937" i="37" a="1"/>
  <c r="Q1927" i="37" a="1"/>
  <c r="Q1848" i="37" a="1"/>
  <c r="Q1742" i="37" a="1"/>
  <c r="Q1745" i="37" a="1"/>
  <c r="Q1480" i="37" a="1"/>
  <c r="Q3236" i="37" a="1"/>
  <c r="Q2724" i="37" a="1"/>
  <c r="Q2221" i="37" a="1"/>
  <c r="Q2207" i="37" a="1"/>
  <c r="Q2220" i="37" a="1"/>
  <c r="Q2146" i="37" a="1"/>
  <c r="Q2091" i="37" a="1"/>
  <c r="Q1920" i="37" a="1"/>
  <c r="Q1943" i="37" a="1"/>
  <c r="Q1906" i="37" a="1"/>
  <c r="Q1864" i="37" a="1"/>
  <c r="Q1858" i="37" a="1"/>
  <c r="Q1775" i="37" a="1"/>
  <c r="Q1669" i="37" a="1"/>
  <c r="Q1672" i="37" a="1"/>
  <c r="Q1407" i="37" a="1"/>
  <c r="Q3103" i="37" a="1"/>
  <c r="Q2591" i="37" a="1"/>
  <c r="Q2084" i="37" a="1"/>
  <c r="Q2074" i="37" a="1"/>
  <c r="Q2083" i="37" a="1"/>
  <c r="Q2009" i="37" a="1"/>
  <c r="Q2319" i="37" a="1"/>
  <c r="Q2341" i="37" a="1"/>
  <c r="Q2322" i="37" a="1"/>
  <c r="Q1769" i="37" a="1"/>
  <c r="Q1679" i="37" a="1"/>
  <c r="Q1926" i="37" a="1"/>
  <c r="Q1875" i="37" a="1"/>
  <c r="Q1705" i="37" a="1"/>
  <c r="Q1694" i="37" a="1"/>
  <c r="Q1539" i="37" a="1"/>
  <c r="Q2966" i="37" a="1"/>
  <c r="Q2440" i="37" a="1"/>
  <c r="Q1952" i="37" a="1"/>
  <c r="Q2462" i="37" a="1"/>
  <c r="Q2384" i="37" a="1"/>
  <c r="Q2333" i="37" a="1"/>
  <c r="Q2186" i="37" a="1"/>
  <c r="Q2204" i="37" a="1"/>
  <c r="Q2185" i="37" a="1"/>
  <c r="Q1860" i="37" a="1"/>
  <c r="Q1836" i="37" a="1"/>
  <c r="Q1789" i="37" a="1"/>
  <c r="Q1693" i="37" a="1"/>
  <c r="Q1750" i="37" a="1"/>
  <c r="Q1730" i="37" a="1"/>
  <c r="Q3277" i="37" a="1"/>
  <c r="Q2765" i="37" a="1"/>
  <c r="Q2262" i="37" a="1"/>
  <c r="Q2248" i="37" a="1"/>
  <c r="Q2261" i="37" a="1"/>
  <c r="Q2183" i="37" a="1"/>
  <c r="Q2132" i="37" a="1"/>
  <c r="Q1985" i="37" a="1"/>
  <c r="Q2003" i="37" a="1"/>
  <c r="Q1984" i="37" a="1"/>
  <c r="Q1905" i="37" a="1"/>
  <c r="Q1895" i="37" a="1"/>
  <c r="Q1816" i="37" a="1"/>
  <c r="Q1710" i="37" a="1"/>
  <c r="Q1713" i="37" a="1"/>
  <c r="Q1448" i="37" a="1"/>
  <c r="Q3140" i="37" a="1"/>
  <c r="Q2628" i="37" a="1"/>
  <c r="Q2125" i="37" a="1"/>
  <c r="Q2111" i="37" a="1"/>
  <c r="Q2124" i="37" a="1"/>
  <c r="Q2050" i="37" a="1"/>
  <c r="Q1995" i="37" a="1"/>
  <c r="Q2382" i="37" a="1"/>
  <c r="Q2359" i="37" a="1"/>
  <c r="Q1810" i="37" a="1"/>
  <c r="Q1768" i="37" a="1"/>
  <c r="Q1762" i="37" a="1"/>
  <c r="Q1916" i="37" a="1"/>
  <c r="Q1746" i="37" a="1"/>
  <c r="Q1735" i="37" a="1"/>
  <c r="Q1580" i="37" a="1"/>
  <c r="Q3007" i="37" a="1"/>
  <c r="Q2105" i="37" a="1"/>
  <c r="Q2290" i="37" a="1"/>
  <c r="Q1759" i="37" a="1"/>
  <c r="Q1830" i="37" a="1"/>
  <c r="Q1779" i="37" a="1"/>
  <c r="Q1609" i="37" a="1"/>
  <c r="Q1592" i="37" a="1"/>
  <c r="Q1443" i="37" a="1"/>
  <c r="Q1561" i="37" a="1"/>
  <c r="Q1564" i="37" a="1"/>
  <c r="Q1577" i="37" a="1"/>
  <c r="Q1260" i="37" a="1"/>
  <c r="Q1235" i="37" a="1"/>
  <c r="Q1088" i="37" a="1"/>
  <c r="Q1001" i="37" a="1"/>
  <c r="Q959" i="37" a="1"/>
  <c r="Q913" i="37" a="1"/>
  <c r="Q885" i="37" a="1"/>
  <c r="Q834" i="37" a="1"/>
  <c r="Q715" i="37" a="1"/>
  <c r="Q689" i="37" a="1"/>
  <c r="Q590" i="37" a="1"/>
  <c r="Q506" i="37" a="1"/>
  <c r="Q1492" i="37" a="1"/>
  <c r="Q1491" i="37" a="1"/>
  <c r="Q1508" i="37" a="1"/>
  <c r="Q1283" i="37" a="1"/>
  <c r="Q1162" i="37" a="1"/>
  <c r="Q1015" i="37" a="1"/>
  <c r="Q932" i="37" a="1"/>
  <c r="Q886" i="37" a="1"/>
  <c r="Q844" i="37" a="1"/>
  <c r="Q800" i="37" a="1"/>
  <c r="Q1240" i="37" a="1"/>
  <c r="Q727" i="37" a="1"/>
  <c r="Q620" i="37" a="1"/>
  <c r="Q737" i="37" a="1"/>
  <c r="Q408" i="37" a="1"/>
  <c r="Q1557" i="37" a="1"/>
  <c r="Q1551" i="37" a="1"/>
  <c r="Q1550" i="37" a="1"/>
  <c r="Q1317" i="37" a="1"/>
  <c r="Q1250" i="37" a="1"/>
  <c r="Q961" i="37" a="1"/>
  <c r="Q806" i="37" a="1"/>
  <c r="Q1197" i="37" a="1"/>
  <c r="Q1155" i="37" a="1"/>
  <c r="Q1127" i="37" a="1"/>
  <c r="Q1076" i="37" a="1"/>
  <c r="Q1039" i="37" a="1"/>
  <c r="Q717" i="37" a="1"/>
  <c r="Q629" i="37" a="1"/>
  <c r="Q755" i="37" a="1"/>
  <c r="Q317" i="37" a="1"/>
  <c r="Q1488" i="37" a="1"/>
  <c r="Q1478" i="37" a="1"/>
  <c r="Q1477" i="37" a="1"/>
  <c r="Q1321" i="37" a="1"/>
  <c r="Q1295" i="37" a="1"/>
  <c r="Q892" i="37" a="1"/>
  <c r="Q1170" i="37" a="1"/>
  <c r="Q1128" i="37" a="1"/>
  <c r="Q1082" i="37" a="1"/>
  <c r="Q1054" i="37" a="1"/>
  <c r="Q1003" i="37" a="1"/>
  <c r="Q966" i="37" a="1"/>
  <c r="Q644" i="37" a="1"/>
  <c r="Q752" i="37" a="1"/>
  <c r="Q682" i="37" a="1"/>
  <c r="Q564" i="37" a="1"/>
  <c r="Q1415" i="37" a="1"/>
  <c r="Q1405" i="37" a="1"/>
  <c r="Q1408" i="37" a="1"/>
  <c r="Q1230" i="37" a="1"/>
  <c r="Q1313" i="37" a="1"/>
  <c r="Q819" i="37" a="1"/>
  <c r="Q1097" i="37" a="1"/>
  <c r="Q1055" i="37" a="1"/>
  <c r="Q1009" i="37" a="1"/>
  <c r="Q981" i="37" a="1"/>
  <c r="Q930" i="37" a="1"/>
  <c r="Q893" i="37" a="1"/>
  <c r="Q785" i="37" a="1"/>
  <c r="Q679" i="37" a="1"/>
  <c r="Q581" i="37" a="1"/>
  <c r="Q491" i="37" a="1"/>
  <c r="Q1341" i="37" a="1"/>
  <c r="Q1331" i="37" a="1"/>
  <c r="Q1604" i="37" a="1"/>
  <c r="Q1288" i="37" a="1"/>
  <c r="Q1216" i="37" a="1"/>
  <c r="Q1111" i="37" a="1"/>
  <c r="Q1028" i="37" a="1"/>
  <c r="Q982" i="37" a="1"/>
  <c r="Q940" i="37" a="1"/>
  <c r="Q912" i="37" a="1"/>
  <c r="Q857" i="37" a="1"/>
  <c r="Q824" i="37" a="1"/>
  <c r="Q712" i="37" a="1"/>
  <c r="Q613" i="37" a="1"/>
  <c r="Q529" i="37" a="1"/>
  <c r="Q185" i="37" a="1"/>
  <c r="Q1515" i="37" a="1"/>
  <c r="Q1514" i="37" a="1"/>
  <c r="Q1531" i="37" a="1"/>
  <c r="Q1306" i="37" a="1"/>
  <c r="Q1185" i="37" a="1"/>
  <c r="Q1038" i="37" a="1"/>
  <c r="Q955" i="37" a="1"/>
  <c r="Q909" i="37" a="1"/>
  <c r="Q867" i="37" a="1"/>
  <c r="Q839" i="37" a="1"/>
  <c r="Q683" i="37" a="1"/>
  <c r="Q750" i="37" a="1"/>
  <c r="Q639" i="37" a="1"/>
  <c r="Q760" i="37" a="1"/>
  <c r="Q447" i="37" a="1"/>
  <c r="Q550" i="37" a="1"/>
  <c r="Q1442" i="37" a="1"/>
  <c r="Q1441" i="37" a="1"/>
  <c r="Q1458" i="37" a="1"/>
  <c r="Q1175" i="37" a="1"/>
  <c r="Q1116" i="37" a="1"/>
  <c r="Q965" i="37" a="1"/>
  <c r="Q882" i="37" a="1"/>
  <c r="Q2495" i="37" a="1"/>
  <c r="Q2374" i="37" a="1"/>
  <c r="Q2226" i="37" a="1"/>
  <c r="Q1941" i="37" a="1"/>
  <c r="Q1766" i="37" a="1"/>
  <c r="Q1706" i="37" a="1"/>
  <c r="Q1727" i="37" a="1"/>
  <c r="Q1707" i="37" a="1"/>
  <c r="Q1379" i="37" a="1"/>
  <c r="Q1497" i="37" a="1"/>
  <c r="Q1500" i="37" a="1"/>
  <c r="Q1513" i="37" a="1"/>
  <c r="Q1292" i="37" a="1"/>
  <c r="Q1171" i="37" a="1"/>
  <c r="Q1024" i="37" a="1"/>
  <c r="Q937" i="37" a="1"/>
  <c r="Q895" i="37" a="1"/>
  <c r="Q849" i="37" a="1"/>
  <c r="Q821" i="37" a="1"/>
  <c r="Q1245" i="37" a="1"/>
  <c r="Q736" i="37" a="1"/>
  <c r="Q625" i="37" a="1"/>
  <c r="Q742" i="37" a="1"/>
  <c r="Q1434" i="37" a="1"/>
  <c r="Q1428" i="37" a="1"/>
  <c r="Q1427" i="37" a="1"/>
  <c r="Q1444" i="37" a="1"/>
  <c r="Q1328" i="37" a="1"/>
  <c r="Q1098" i="37" a="1"/>
  <c r="Q951" i="37" a="1"/>
  <c r="Q868" i="37" a="1"/>
  <c r="Q822" i="37" a="1"/>
  <c r="Q1264" i="37" a="1"/>
  <c r="Q1209" i="37" a="1"/>
  <c r="Q1176" i="37" a="1"/>
  <c r="Q663" i="37" a="1"/>
  <c r="Q762" i="37" a="1"/>
  <c r="Q673" i="37" a="1"/>
  <c r="Q583" i="37" a="1"/>
  <c r="Q1493" i="37" a="1"/>
  <c r="Q1487" i="37" a="1"/>
  <c r="Q1486" i="37" a="1"/>
  <c r="Q1189" i="37" a="1"/>
  <c r="Q1304" i="37" a="1"/>
  <c r="Q897" i="37" a="1"/>
  <c r="Q1179" i="37" a="1"/>
  <c r="Q1133" i="37" a="1"/>
  <c r="Q1091" i="37" a="1"/>
  <c r="Q1063" i="37" a="1"/>
  <c r="Q1012" i="37" a="1"/>
  <c r="Q975" i="37" a="1"/>
  <c r="Q653" i="37" a="1"/>
  <c r="Q761" i="37" a="1"/>
  <c r="Q691" i="37" a="1"/>
  <c r="Q569" i="37" a="1"/>
  <c r="Q1424" i="37" a="1"/>
  <c r="Q1414" i="37" a="1"/>
  <c r="Q1413" i="37" a="1"/>
  <c r="Q1261" i="37" a="1"/>
  <c r="Q1322" i="37" a="1"/>
  <c r="Q828" i="37" a="1"/>
  <c r="Q1106" i="37" a="1"/>
  <c r="Q1064" i="37" a="1"/>
  <c r="Q1018" i="37" a="1"/>
  <c r="Q990" i="37" a="1"/>
  <c r="Q939" i="37" a="1"/>
  <c r="Q902" i="37" a="1"/>
  <c r="Q790" i="37" a="1"/>
  <c r="Q688" i="37" a="1"/>
  <c r="Q609" i="37" a="1"/>
  <c r="Q500" i="37" a="1"/>
  <c r="Q1351" i="37" a="1"/>
  <c r="Q1339" i="37" a="1"/>
  <c r="Q1300" i="37" a="1"/>
  <c r="Q1293" i="37" a="1"/>
  <c r="Q1248" i="37" a="1"/>
  <c r="Q1120" i="37" a="1"/>
  <c r="Q1033" i="37" a="1"/>
  <c r="Q991" i="37" a="1"/>
  <c r="Q945" i="37" a="1"/>
  <c r="Q917" i="37" a="1"/>
  <c r="Q866" i="37" a="1"/>
  <c r="Q829" i="37" a="1"/>
  <c r="Q721" i="37" a="1"/>
  <c r="Q619" i="37" a="1"/>
  <c r="Q538" i="37" a="1"/>
  <c r="Q253" i="37" a="1"/>
  <c r="Q1524" i="37" a="1"/>
  <c r="Q1523" i="37" a="1"/>
  <c r="Q1540" i="37" a="1"/>
  <c r="Q1315" i="37" a="1"/>
  <c r="Q1194" i="37" a="1"/>
  <c r="Q1047" i="37" a="1"/>
  <c r="Q964" i="37" a="1"/>
  <c r="Q918" i="37" a="1"/>
  <c r="Q876" i="37" a="1"/>
  <c r="Q848" i="37" a="1"/>
  <c r="Q756" i="37" a="1"/>
  <c r="Q759" i="37" a="1"/>
  <c r="Q648" i="37" a="1"/>
  <c r="Q769" i="37" a="1"/>
  <c r="Q456" i="37" a="1"/>
  <c r="Q559" i="37" a="1"/>
  <c r="Q1451" i="37" a="1"/>
  <c r="Q1450" i="37" a="1"/>
  <c r="Q1467" i="37" a="1"/>
  <c r="Q1207" i="37" a="1"/>
  <c r="Q1121" i="37" a="1"/>
  <c r="Q974" i="37" a="1"/>
  <c r="Q891" i="37" a="1"/>
  <c r="Q845" i="37" a="1"/>
  <c r="Q802" i="37" a="1"/>
  <c r="Q1236" i="37" a="1"/>
  <c r="Q1199" i="37" a="1"/>
  <c r="Q686" i="37" a="1"/>
  <c r="Q789" i="37" a="1"/>
  <c r="Q696" i="37" a="1"/>
  <c r="Q606" i="37" a="1"/>
  <c r="Q1370" i="37" a="1"/>
  <c r="Q1378" i="37" a="1"/>
  <c r="Q2180" i="37" a="1"/>
  <c r="Q2054" i="37" a="1"/>
  <c r="Q1865" i="37" a="1"/>
  <c r="Q1877" i="37" a="1"/>
  <c r="Q1930" i="37" a="1"/>
  <c r="Q1642" i="37" a="1"/>
  <c r="Q1663" i="37" a="1"/>
  <c r="Q1643" i="37" a="1"/>
  <c r="Q1466" i="37" a="1"/>
  <c r="Q1433" i="37" a="1"/>
  <c r="Q1436" i="37" a="1"/>
  <c r="Q1449" i="37" a="1"/>
  <c r="Q1333" i="37" a="1"/>
  <c r="Q1107" i="37" a="1"/>
  <c r="Q960" i="37" a="1"/>
  <c r="Q873" i="37" a="1"/>
  <c r="Q831" i="37" a="1"/>
  <c r="Q692" i="37" a="1"/>
  <c r="Q1218" i="37" a="1"/>
  <c r="Q1181" i="37" a="1"/>
  <c r="Q672" i="37" a="1"/>
  <c r="Q771" i="37" a="1"/>
  <c r="Q678" i="37" a="1"/>
  <c r="Q1356" i="37" a="1"/>
  <c r="Q1364" i="37" a="1"/>
  <c r="Q1363" i="37" a="1"/>
  <c r="Q1380" i="37" a="1"/>
  <c r="Q1258" i="37" a="1"/>
  <c r="Q1034" i="37" a="1"/>
  <c r="Q887" i="37" a="1"/>
  <c r="Q738" i="37" a="1"/>
  <c r="Q1228" i="37" a="1"/>
  <c r="Q1200" i="37" a="1"/>
  <c r="Q1145" i="37" a="1"/>
  <c r="Q1112" i="37" a="1"/>
  <c r="Q599" i="37" a="1"/>
  <c r="Q698" i="37" a="1"/>
  <c r="Q611" i="37" a="1"/>
  <c r="Q519" i="37" a="1"/>
  <c r="Q1429" i="37" a="1"/>
  <c r="Q1423" i="37" a="1"/>
  <c r="Q1422" i="37" a="1"/>
  <c r="Q1266" i="37" a="1"/>
  <c r="Q1198" i="37" a="1"/>
  <c r="Q833" i="37" a="1"/>
  <c r="Q1115" i="37" a="1"/>
  <c r="Q1069" i="37" a="1"/>
  <c r="Q1027" i="37" a="1"/>
  <c r="Q999" i="37" a="1"/>
  <c r="Q948" i="37" a="1"/>
  <c r="Q911" i="37" a="1"/>
  <c r="Q799" i="37" a="1"/>
  <c r="Q697" i="37" a="1"/>
  <c r="Q627" i="37" a="1"/>
  <c r="Q505" i="37" a="1"/>
  <c r="Q1360" i="37" a="1"/>
  <c r="Q1350" i="37" a="1"/>
  <c r="Q1349" i="37" a="1"/>
  <c r="Q1302" i="37" a="1"/>
  <c r="Q1262" i="37" a="1"/>
  <c r="Q1125" i="37" a="1"/>
  <c r="Q1042" i="37" a="1"/>
  <c r="Q1000" i="37" a="1"/>
  <c r="Q954" i="37" a="1"/>
  <c r="Q926" i="37" a="1"/>
  <c r="Q875" i="37" a="1"/>
  <c r="Q838" i="37" a="1"/>
  <c r="Q726" i="37" a="1"/>
  <c r="Q624" i="37" a="1"/>
  <c r="Q547" i="37" a="1"/>
  <c r="Q311" i="37" a="1"/>
  <c r="Q1529" i="37" a="1"/>
  <c r="Q1532" i="37" a="1"/>
  <c r="Q1545" i="37" a="1"/>
  <c r="Q1324" i="37" a="1"/>
  <c r="Q1203" i="37" a="1"/>
  <c r="Q1056" i="37" a="1"/>
  <c r="Q969" i="37" a="1"/>
  <c r="Q927" i="37" a="1"/>
  <c r="Q881" i="37" a="1"/>
  <c r="Q853" i="37" a="1"/>
  <c r="Q809" i="37" a="1"/>
  <c r="Q768" i="37" a="1"/>
  <c r="Q657" i="37" a="1"/>
  <c r="Q774" i="37" a="1"/>
  <c r="Q474" i="37" a="1"/>
  <c r="Q568" i="37" a="1"/>
  <c r="Q1460" i="37" a="1"/>
  <c r="Q1459" i="37" a="1"/>
  <c r="Q1476" i="37" a="1"/>
  <c r="Q1252" i="37" a="1"/>
  <c r="Q1130" i="37" a="1"/>
  <c r="Q983" i="37" a="1"/>
  <c r="Q900" i="37" a="1"/>
  <c r="Q854" i="37" a="1"/>
  <c r="Q811" i="37" a="1"/>
  <c r="Q1241" i="37" a="1"/>
  <c r="Q1208" i="37" a="1"/>
  <c r="Q695" i="37" a="1"/>
  <c r="Q794" i="37" a="1"/>
  <c r="Q705" i="37" a="1"/>
  <c r="Q615" i="37" a="1"/>
  <c r="Q1388" i="37" a="1"/>
  <c r="Q1387" i="37" a="1"/>
  <c r="Q1386" i="37" a="1"/>
  <c r="Q1403" i="37" a="1"/>
  <c r="Q1287" i="37" a="1"/>
  <c r="Q1057" i="37" a="1"/>
  <c r="Q910" i="37" a="1"/>
  <c r="Q827" i="37" a="1"/>
  <c r="Q660" i="37" a="1"/>
  <c r="Q1223" i="37" a="1"/>
  <c r="Q1172" i="37" a="1"/>
  <c r="Q1135" i="37" a="1"/>
  <c r="Q622" i="37" a="1"/>
  <c r="Q725" i="37" a="1"/>
  <c r="Q632" i="37" a="1"/>
  <c r="Q542" i="37" a="1"/>
  <c r="Q1584" i="37" a="1"/>
  <c r="Q1574" i="37" a="1"/>
  <c r="Q1573" i="37" a="1"/>
  <c r="Q1344" i="37" a="1"/>
  <c r="Q1273" i="37" a="1"/>
  <c r="Q988" i="37" a="1"/>
  <c r="Q837" i="37" a="1"/>
  <c r="Q1224" i="37" a="1"/>
  <c r="Q1178" i="37" a="1"/>
  <c r="Q1150" i="37" a="1"/>
  <c r="Q1988" i="37" a="1"/>
  <c r="Q2223" i="37" a="1"/>
  <c r="Q1801" i="37" a="1"/>
  <c r="Q1813" i="37" a="1"/>
  <c r="Q1866" i="37" a="1"/>
  <c r="Q1526" i="37" a="1"/>
  <c r="Q1549" i="37" a="1"/>
  <c r="Q1494" i="37" a="1"/>
  <c r="Q1361" i="37" a="1"/>
  <c r="Q1369" i="37" a="1"/>
  <c r="Q1372" i="37" a="1"/>
  <c r="Q1385" i="37" a="1"/>
  <c r="Q1269" i="37" a="1"/>
  <c r="Q1043" i="37" a="1"/>
  <c r="Q896" i="37" a="1"/>
  <c r="Q813" i="37" a="1"/>
  <c r="Q1233" i="37" a="1"/>
  <c r="Q1205" i="37" a="1"/>
  <c r="Q1154" i="37" a="1"/>
  <c r="Q1117" i="37" a="1"/>
  <c r="Q608" i="37" a="1"/>
  <c r="Q707" i="37" a="1"/>
  <c r="Q618" i="37" a="1"/>
  <c r="Q1566" i="37" a="1"/>
  <c r="Q1560" i="37" a="1"/>
  <c r="Q1559" i="37" a="1"/>
  <c r="Q1326" i="37" a="1"/>
  <c r="Q1263" i="37" a="1"/>
  <c r="Q970" i="37" a="1"/>
  <c r="Q823" i="37" a="1"/>
  <c r="Q1206" i="37" a="1"/>
  <c r="Q1164" i="37" a="1"/>
  <c r="Q1136" i="37" a="1"/>
  <c r="Q1081" i="37" a="1"/>
  <c r="Q1048" i="37" a="1"/>
  <c r="Q722" i="37" a="1"/>
  <c r="Q634" i="37" a="1"/>
  <c r="Q764" i="37" a="1"/>
  <c r="Q358" i="37" a="1"/>
  <c r="Q1365" i="37" a="1"/>
  <c r="Q1359" i="37" a="1"/>
  <c r="Q1358" i="37" a="1"/>
  <c r="Q1311" i="37" a="1"/>
  <c r="Q1267" i="37" a="1"/>
  <c r="Q1134" i="37" a="1"/>
  <c r="Q1051" i="37" a="1"/>
  <c r="Q1005" i="37" a="1"/>
  <c r="Q963" i="37" a="1"/>
  <c r="Q935" i="37" a="1"/>
  <c r="Q884" i="37" a="1"/>
  <c r="Q847" i="37" a="1"/>
  <c r="Q735" i="37" a="1"/>
  <c r="Q633" i="37" a="1"/>
  <c r="Q556" i="37" a="1"/>
  <c r="Q422" i="37" a="1"/>
  <c r="Q1538" i="37" a="1"/>
  <c r="Q1537" i="37" a="1"/>
  <c r="Q1554" i="37" a="1"/>
  <c r="Q1329" i="37" a="1"/>
  <c r="Q1212" i="37" a="1"/>
  <c r="Q1061" i="37" a="1"/>
  <c r="Q978" i="37" a="1"/>
  <c r="Q936" i="37" a="1"/>
  <c r="Q890" i="37" a="1"/>
  <c r="Q862" i="37" a="1"/>
  <c r="Q815" i="37" a="1"/>
  <c r="Q777" i="37" a="1"/>
  <c r="Q662" i="37" a="1"/>
  <c r="Q783" i="37" a="1"/>
  <c r="Q483" i="37" a="1"/>
  <c r="Q573" i="37" a="1"/>
  <c r="Q1465" i="37" a="1"/>
  <c r="Q1468" i="37" a="1"/>
  <c r="Q1481" i="37" a="1"/>
  <c r="Q1259" i="37" a="1"/>
  <c r="Q1139" i="37" a="1"/>
  <c r="Q992" i="37" a="1"/>
  <c r="Q905" i="37" a="1"/>
  <c r="Q863" i="37" a="1"/>
  <c r="Q817" i="37" a="1"/>
  <c r="Q651" i="37" a="1"/>
  <c r="Q1213" i="37" a="1"/>
  <c r="Q704" i="37" a="1"/>
  <c r="Q803" i="37" a="1"/>
  <c r="Q710" i="37" a="1"/>
  <c r="Q203" i="37" a="1"/>
  <c r="Q1393" i="37" a="1"/>
  <c r="Q1396" i="37" a="1"/>
  <c r="Q1395" i="37" a="1"/>
  <c r="Q1412" i="37" a="1"/>
  <c r="Q1296" i="37" a="1"/>
  <c r="Q1066" i="37" a="1"/>
  <c r="Q919" i="37" a="1"/>
  <c r="Q836" i="37" a="1"/>
  <c r="Q733" i="37" a="1"/>
  <c r="Q1232" i="37" a="1"/>
  <c r="Q1177" i="37" a="1"/>
  <c r="Q1144" i="37" a="1"/>
  <c r="Q631" i="37" a="1"/>
  <c r="Q730" i="37" a="1"/>
  <c r="Q641" i="37" a="1"/>
  <c r="Q551" i="37" a="1"/>
  <c r="Q1589" i="37" a="1"/>
  <c r="Q1314" i="37" a="1"/>
  <c r="Q1305" i="37" a="1"/>
  <c r="Q1337" i="37" a="1"/>
  <c r="Q1282" i="37" a="1"/>
  <c r="Q993" i="37" a="1"/>
  <c r="Q846" i="37" a="1"/>
  <c r="Q1229" i="37" a="1"/>
  <c r="Q1187" i="37" a="1"/>
  <c r="Q1159" i="37" a="1"/>
  <c r="Q1108" i="37" a="1"/>
  <c r="Q1071" i="37" a="1"/>
  <c r="Q749" i="37" a="1"/>
  <c r="Q2170" i="37" a="1"/>
  <c r="Q2437" i="37" a="1"/>
  <c r="Q1615" i="37" a="1"/>
  <c r="Q1881" i="37" a="1"/>
  <c r="Q1802" i="37" a="1"/>
  <c r="Q1692" i="37" a="1"/>
  <c r="Q1699" i="37" a="1"/>
  <c r="Q1430" i="37" a="1"/>
  <c r="Q1575" i="37" a="1"/>
  <c r="Q1565" i="37" a="1"/>
  <c r="Q1568" i="37" a="1"/>
  <c r="Q1335" i="37" a="1"/>
  <c r="Q1268" i="37" a="1"/>
  <c r="Q979" i="37" a="1"/>
  <c r="Q832" i="37" a="1"/>
  <c r="Q1215" i="37" a="1"/>
  <c r="Q1169" i="37" a="1"/>
  <c r="Q1141" i="37" a="1"/>
  <c r="Q1090" i="37" a="1"/>
  <c r="Q1053" i="37" a="1"/>
  <c r="Q731" i="37" a="1"/>
  <c r="Q643" i="37" a="1"/>
  <c r="Q773" i="37" a="1"/>
  <c r="Q1502" i="37" a="1"/>
  <c r="Q1496" i="37" a="1"/>
  <c r="Q1495" i="37" a="1"/>
  <c r="Q1234" i="37" a="1"/>
  <c r="Q1309" i="37" a="1"/>
  <c r="Q906" i="37" a="1"/>
  <c r="Q1188" i="37" a="1"/>
  <c r="Q1142" i="37" a="1"/>
  <c r="Q1100" i="37" a="1"/>
  <c r="Q1072" i="37" a="1"/>
  <c r="Q1017" i="37" a="1"/>
  <c r="Q984" i="37" a="1"/>
  <c r="Q658" i="37" a="1"/>
  <c r="Q766" i="37" a="1"/>
  <c r="Q700" i="37" a="1"/>
  <c r="Q578" i="37" a="1"/>
  <c r="Q1547" i="37" a="1"/>
  <c r="Q1546" i="37" a="1"/>
  <c r="Q1563" i="37" a="1"/>
  <c r="Q1211" i="37" a="1"/>
  <c r="Q1217" i="37" a="1"/>
  <c r="Q1070" i="37" a="1"/>
  <c r="Q987" i="37" a="1"/>
  <c r="Q941" i="37" a="1"/>
  <c r="Q899" i="37" a="1"/>
  <c r="Q871" i="37" a="1"/>
  <c r="Q820" i="37" a="1"/>
  <c r="Q782" i="37" a="1"/>
  <c r="Q671" i="37" a="1"/>
  <c r="Q792" i="37" a="1"/>
  <c r="Q492" i="37" a="1"/>
  <c r="Q582" i="37" a="1"/>
  <c r="Q1474" i="37" a="1"/>
  <c r="Q1473" i="37" a="1"/>
  <c r="Q1490" i="37" a="1"/>
  <c r="Q1265" i="37" a="1"/>
  <c r="Q1148" i="37" a="1"/>
  <c r="Q997" i="37" a="1"/>
  <c r="Q914" i="37" a="1"/>
  <c r="Q872" i="37" a="1"/>
  <c r="Q826" i="37" a="1"/>
  <c r="Q724" i="37" a="1"/>
  <c r="Q1222" i="37" a="1"/>
  <c r="Q713" i="37" a="1"/>
  <c r="Q812" i="37" a="1"/>
  <c r="Q719" i="37" a="1"/>
  <c r="Q271" i="37" a="1"/>
  <c r="Q1402" i="37" a="1"/>
  <c r="Q1401" i="37" a="1"/>
  <c r="Q1404" i="37" a="1"/>
  <c r="Q1417" i="37" a="1"/>
  <c r="Q1301" i="37" a="1"/>
  <c r="Q1075" i="37" a="1"/>
  <c r="Q928" i="37" a="1"/>
  <c r="Q841" i="37" a="1"/>
  <c r="Q770" i="37" a="1"/>
  <c r="Q1237" i="37" a="1"/>
  <c r="Q1186" i="37" a="1"/>
  <c r="Q1149" i="37" a="1"/>
  <c r="Q640" i="37" a="1"/>
  <c r="Q739" i="37" a="1"/>
  <c r="Q646" i="37" a="1"/>
  <c r="Q560" i="37" a="1"/>
  <c r="Q1598" i="37" a="1"/>
  <c r="Q1332" i="37" a="1"/>
  <c r="Q1330" i="37" a="1"/>
  <c r="Q1348" i="37" a="1"/>
  <c r="Q1291" i="37" a="1"/>
  <c r="Q1002" i="37" a="1"/>
  <c r="Q855" i="37" a="1"/>
  <c r="Q1238" i="37" a="1"/>
  <c r="Q1196" i="37" a="1"/>
  <c r="Q1168" i="37" a="1"/>
  <c r="Q1113" i="37" a="1"/>
  <c r="Q1080" i="37" a="1"/>
  <c r="Q754" i="37" a="1"/>
  <c r="Q666" i="37" a="1"/>
  <c r="Q796" i="37" a="1"/>
  <c r="Q487" i="37" a="1"/>
  <c r="Q1525" i="37" a="1"/>
  <c r="Q1519" i="37" a="1"/>
  <c r="Q1518" i="37" a="1"/>
  <c r="Q1285" i="37" a="1"/>
  <c r="Q1336" i="37" a="1"/>
  <c r="Q929" i="37" a="1"/>
  <c r="Q669" i="37" a="1"/>
  <c r="Q1165" i="37" a="1"/>
  <c r="Q1123" i="37" a="1"/>
  <c r="Q1095" i="37" a="1"/>
  <c r="Q1044" i="37" a="1"/>
  <c r="Q1007" i="37" a="1"/>
  <c r="Q685" i="37" a="1"/>
  <c r="Q793" i="37" a="1"/>
  <c r="Q723" i="37" a="1"/>
  <c r="Q601" i="37" a="1"/>
  <c r="Q1456" i="37" a="1"/>
  <c r="Q1446" i="37" a="1"/>
  <c r="Q1978" i="37" a="1"/>
  <c r="Q2309" i="37" a="1"/>
  <c r="Q1901" i="37" a="1"/>
  <c r="Q1817" i="37" a="1"/>
  <c r="Q1567" i="37" a="1"/>
  <c r="Q1628" i="37" a="1"/>
  <c r="Q1635" i="37" a="1"/>
  <c r="Q1366" i="37" a="1"/>
  <c r="Q1511" i="37" a="1"/>
  <c r="Q1501" i="37" a="1"/>
  <c r="Q1504" i="37" a="1"/>
  <c r="Q1271" i="37" a="1"/>
  <c r="Q1318" i="37" a="1"/>
  <c r="Q915" i="37" a="1"/>
  <c r="Q1193" i="37" a="1"/>
  <c r="Q1151" i="37" a="1"/>
  <c r="Q1105" i="37" a="1"/>
  <c r="Q1077" i="37" a="1"/>
  <c r="Q1026" i="37" a="1"/>
  <c r="Q989" i="37" a="1"/>
  <c r="Q667" i="37" a="1"/>
  <c r="Q775" i="37" a="1"/>
  <c r="Q709" i="37" a="1"/>
  <c r="Q1438" i="37" a="1"/>
  <c r="Q1432" i="37" a="1"/>
  <c r="Q1431" i="37" a="1"/>
  <c r="Q1275" i="37" a="1"/>
  <c r="Q1220" i="37" a="1"/>
  <c r="Q842" i="37" a="1"/>
  <c r="Q1124" i="37" a="1"/>
  <c r="Q1078" i="37" a="1"/>
  <c r="Q1036" i="37" a="1"/>
  <c r="Q1008" i="37" a="1"/>
  <c r="Q953" i="37" a="1"/>
  <c r="Q920" i="37" a="1"/>
  <c r="Q808" i="37" a="1"/>
  <c r="Q702" i="37" a="1"/>
  <c r="Q636" i="37" a="1"/>
  <c r="Q514" i="37" a="1"/>
  <c r="Q1483" i="37" a="1"/>
  <c r="Q1482" i="37" a="1"/>
  <c r="Q1499" i="37" a="1"/>
  <c r="Q1274" i="37" a="1"/>
  <c r="Q1153" i="37" a="1"/>
  <c r="Q1006" i="37" a="1"/>
  <c r="Q923" i="37" a="1"/>
  <c r="Q877" i="37" a="1"/>
  <c r="Q835" i="37" a="1"/>
  <c r="Q788" i="37" a="1"/>
  <c r="Q1231" i="37" a="1"/>
  <c r="Q718" i="37" a="1"/>
  <c r="Q816" i="37" a="1"/>
  <c r="Q728" i="37" a="1"/>
  <c r="Q390" i="37" a="1"/>
  <c r="Q1411" i="37" a="1"/>
  <c r="Q1410" i="37" a="1"/>
  <c r="Q1409" i="37" a="1"/>
  <c r="Q1426" i="37" a="1"/>
  <c r="Q1310" i="37" a="1"/>
  <c r="Q1084" i="37" a="1"/>
  <c r="Q933" i="37" a="1"/>
  <c r="Q850" i="37" a="1"/>
  <c r="Q791" i="37" a="1"/>
  <c r="Q1246" i="37" a="1"/>
  <c r="Q1195" i="37" a="1"/>
  <c r="Q1158" i="37" a="1"/>
  <c r="Q649" i="37" a="1"/>
  <c r="Q748" i="37" a="1"/>
  <c r="Q655" i="37" a="1"/>
  <c r="Q565" i="37" a="1"/>
  <c r="Q1607" i="37" a="1"/>
  <c r="Q1340" i="37" a="1"/>
  <c r="Q1338" i="37" a="1"/>
  <c r="Q1353" i="37" a="1"/>
  <c r="Q1225" i="37" a="1"/>
  <c r="Q1011" i="37" a="1"/>
  <c r="Q864" i="37" a="1"/>
  <c r="Q1247" i="37" a="1"/>
  <c r="Q1201" i="37" a="1"/>
  <c r="Q1173" i="37" a="1"/>
  <c r="Q1122" i="37" a="1"/>
  <c r="Q1085" i="37" a="1"/>
  <c r="Q763" i="37" a="1"/>
  <c r="Q675" i="37" a="1"/>
  <c r="Q805" i="37" a="1"/>
  <c r="Q496" i="37" a="1"/>
  <c r="Q1534" i="37" a="1"/>
  <c r="Q1528" i="37" a="1"/>
  <c r="Q1527" i="37" a="1"/>
  <c r="Q1294" i="37" a="1"/>
  <c r="Q1166" i="37" a="1"/>
  <c r="Q938" i="37" a="1"/>
  <c r="Q706" i="37" a="1"/>
  <c r="Q1174" i="37" a="1"/>
  <c r="Q1132" i="37" a="1"/>
  <c r="Q1104" i="37" a="1"/>
  <c r="Q1049" i="37" a="1"/>
  <c r="Q1016" i="37" a="1"/>
  <c r="Q690" i="37" a="1"/>
  <c r="Q798" i="37" a="1"/>
  <c r="Q732" i="37" a="1"/>
  <c r="Q610" i="37" a="1"/>
  <c r="Q1461" i="37" a="1"/>
  <c r="Q1455" i="37" a="1"/>
  <c r="Q1454" i="37" a="1"/>
  <c r="Q1298" i="37" a="1"/>
  <c r="Q1272" i="37" a="1"/>
  <c r="Q865" i="37" a="1"/>
  <c r="Q1147" i="37" a="1"/>
  <c r="Q1101" i="37" a="1"/>
  <c r="Q1059" i="37" a="1"/>
  <c r="Q1031" i="37" a="1"/>
  <c r="Q980" i="37" a="1"/>
  <c r="Q943" i="37" a="1"/>
  <c r="Q621" i="37" a="1"/>
  <c r="Q729" i="37" a="1"/>
  <c r="Q659" i="37" a="1"/>
  <c r="Q537" i="37" a="1"/>
  <c r="Q1392" i="37" a="1"/>
  <c r="Q1382" i="37" a="1"/>
  <c r="Q1381" i="37" a="1"/>
  <c r="Q1334" i="37" a="1"/>
  <c r="Q1290" i="37" a="1"/>
  <c r="Q674" i="37" a="1"/>
  <c r="Q1074" i="37" a="1"/>
  <c r="Q1032" i="37" a="1"/>
  <c r="Q2179" i="37" a="1"/>
  <c r="Q2245" i="37" a="1"/>
  <c r="Q1837" i="37" a="1"/>
  <c r="Q1670" i="37" a="1"/>
  <c r="Q1907" i="37" a="1"/>
  <c r="Q1737" i="37" a="1"/>
  <c r="Q1726" i="37" a="1"/>
  <c r="Q1571" i="37" a="1"/>
  <c r="Q1447" i="37" a="1"/>
  <c r="Q1437" i="37" a="1"/>
  <c r="Q1440" i="37" a="1"/>
  <c r="Q1284" i="37" a="1"/>
  <c r="Q1249" i="37" a="1"/>
  <c r="Q851" i="37" a="1"/>
  <c r="Q1129" i="37" a="1"/>
  <c r="Q1087" i="37" a="1"/>
  <c r="Q1041" i="37" a="1"/>
  <c r="Q1013" i="37" a="1"/>
  <c r="Q962" i="37" a="1"/>
  <c r="Q925" i="37" a="1"/>
  <c r="Q598" i="37" a="1"/>
  <c r="Q711" i="37" a="1"/>
  <c r="Q645" i="37" a="1"/>
  <c r="Q1374" i="37" a="1"/>
  <c r="Q1368" i="37" a="1"/>
  <c r="Q1367" i="37" a="1"/>
  <c r="Q1320" i="37" a="1"/>
  <c r="Q1276" i="37" a="1"/>
  <c r="Q1143" i="37" a="1"/>
  <c r="Q1060" i="37" a="1"/>
  <c r="Q1014" i="37" a="1"/>
  <c r="Q972" i="37" a="1"/>
  <c r="Q944" i="37" a="1"/>
  <c r="Q889" i="37" a="1"/>
  <c r="Q856" i="37" a="1"/>
  <c r="Q744" i="37" a="1"/>
  <c r="Q638" i="37" a="1"/>
  <c r="Q561" i="37" a="1"/>
  <c r="Q1420" i="37" a="1"/>
  <c r="Q1419" i="37" a="1"/>
  <c r="Q1418" i="37" a="1"/>
  <c r="Q1435" i="37" a="1"/>
  <c r="Q1319" i="37" a="1"/>
  <c r="Q1089" i="37" a="1"/>
  <c r="Q942" i="37" a="1"/>
  <c r="Q859" i="37" a="1"/>
  <c r="Q804" i="37" a="1"/>
  <c r="Q1255" i="37" a="1"/>
  <c r="Q1204" i="37" a="1"/>
  <c r="Q1167" i="37" a="1"/>
  <c r="Q654" i="37" a="1"/>
  <c r="Q757" i="37" a="1"/>
  <c r="Q664" i="37" a="1"/>
  <c r="Q574" i="37" a="1"/>
  <c r="Q1323" i="37" a="1"/>
  <c r="Q1346" i="37" a="1"/>
  <c r="Q1345" i="37" a="1"/>
  <c r="Q1362" i="37" a="1"/>
  <c r="Q1243" i="37" a="1"/>
  <c r="Q1020" i="37" a="1"/>
  <c r="Q869" i="37" a="1"/>
  <c r="Q1256" i="37" a="1"/>
  <c r="Q1210" i="37" a="1"/>
  <c r="Q1182" i="37" a="1"/>
  <c r="Q1131" i="37" a="1"/>
  <c r="Q1094" i="37" a="1"/>
  <c r="Q772" i="37" a="1"/>
  <c r="Q684" i="37" a="1"/>
  <c r="Q810" i="37" a="1"/>
  <c r="Q501" i="37" a="1"/>
  <c r="Q1543" i="37" a="1"/>
  <c r="Q1533" i="37" a="1"/>
  <c r="Q1536" i="37" a="1"/>
  <c r="Q1303" i="37" a="1"/>
  <c r="Q1221" i="37" a="1"/>
  <c r="Q947" i="37" a="1"/>
  <c r="Q779" i="37" a="1"/>
  <c r="Q1183" i="37" a="1"/>
  <c r="Q1137" i="37" a="1"/>
  <c r="Q1109" i="37" a="1"/>
  <c r="Q1058" i="37" a="1"/>
  <c r="Q1021" i="37" a="1"/>
  <c r="Q699" i="37" a="1"/>
  <c r="Q807" i="37" a="1"/>
  <c r="Q741" i="37" a="1"/>
  <c r="Q193" i="37" a="1"/>
  <c r="Q1470" i="37" a="1"/>
  <c r="Q1464" i="37" a="1"/>
  <c r="Q1463" i="37" a="1"/>
  <c r="Q1307" i="37" a="1"/>
  <c r="Q1277" i="37" a="1"/>
  <c r="Q874" i="37" a="1"/>
  <c r="Q1156" i="37" a="1"/>
  <c r="Q1110" i="37" a="1"/>
  <c r="Q1068" i="37" a="1"/>
  <c r="Q1040" i="37" a="1"/>
  <c r="Q985" i="37" a="1"/>
  <c r="Q952" i="37" a="1"/>
  <c r="Q626" i="37" a="1"/>
  <c r="Q734" i="37" a="1"/>
  <c r="Q668" i="37" a="1"/>
  <c r="Q546" i="37" a="1"/>
  <c r="Q1397" i="37" a="1"/>
  <c r="Q1391" i="37" a="1"/>
  <c r="Q1390" i="37" a="1"/>
  <c r="Q1343" i="37" a="1"/>
  <c r="Q1299" i="37" a="1"/>
  <c r="Q747" i="37" a="1"/>
  <c r="Q1083" i="37" a="1"/>
  <c r="Q1037" i="37" a="1"/>
  <c r="Q995" i="37" a="1"/>
  <c r="Q967" i="37" a="1"/>
  <c r="Q916" i="37" a="1"/>
  <c r="Q879" i="37" a="1"/>
  <c r="Q767" i="37" a="1"/>
  <c r="Q665" i="37" a="1"/>
  <c r="Q588" i="37" a="1"/>
  <c r="Q473" i="37" a="1"/>
  <c r="Q1570" i="37" a="1"/>
  <c r="Q1569" i="37" a="1"/>
  <c r="Q1586" i="37" a="1"/>
  <c r="Q1270" i="37" a="1"/>
  <c r="Q1244" i="37" a="1"/>
  <c r="Q1093" i="37" a="1"/>
  <c r="Q1010" i="37" a="1"/>
  <c r="Q968" i="37" a="1"/>
  <c r="Q922" i="37" a="1"/>
  <c r="Q1987" i="37" a="1"/>
  <c r="Q2418" i="37" a="1"/>
  <c r="Q1823" i="37" a="1"/>
  <c r="Q1894" i="37" a="1"/>
  <c r="Q1843" i="37" a="1"/>
  <c r="Q1673" i="37" a="1"/>
  <c r="Q1662" i="37" a="1"/>
  <c r="Q1507" i="37" a="1"/>
  <c r="Q1383" i="37" a="1"/>
  <c r="Q1373" i="37" a="1"/>
  <c r="Q1376" i="37" a="1"/>
  <c r="Q1325" i="37" a="1"/>
  <c r="Q1281" i="37" a="1"/>
  <c r="Q1152" i="37" a="1"/>
  <c r="Q1065" i="37" a="1"/>
  <c r="Q1023" i="37" a="1"/>
  <c r="Q977" i="37" a="1"/>
  <c r="Q949" i="37" a="1"/>
  <c r="Q898" i="37" a="1"/>
  <c r="Q861" i="37" a="1"/>
  <c r="Q753" i="37" a="1"/>
  <c r="Q647" i="37" a="1"/>
  <c r="Q570" i="37" a="1"/>
  <c r="Q1556" i="37" a="1"/>
  <c r="Q1555" i="37" a="1"/>
  <c r="Q1572" i="37" a="1"/>
  <c r="Q1253" i="37" a="1"/>
  <c r="Q1226" i="37" a="1"/>
  <c r="Q1079" i="37" a="1"/>
  <c r="Q996" i="37" a="1"/>
  <c r="Q950" i="37" a="1"/>
  <c r="Q908" i="37" a="1"/>
  <c r="Q880" i="37" a="1"/>
  <c r="Q825" i="37" a="1"/>
  <c r="Q642" i="37" a="1"/>
  <c r="Q680" i="37" a="1"/>
  <c r="Q801" i="37" a="1"/>
  <c r="Q497" i="37" a="1"/>
  <c r="Q1347" i="37" a="1"/>
  <c r="Q1355" i="37" a="1"/>
  <c r="Q1354" i="37" a="1"/>
  <c r="Q1371" i="37" a="1"/>
  <c r="Q1251" i="37" a="1"/>
  <c r="Q1025" i="37" a="1"/>
  <c r="Q878" i="37" a="1"/>
  <c r="Q701" i="37" a="1"/>
  <c r="Q1219" i="37" a="1"/>
  <c r="Q1191" i="37" a="1"/>
  <c r="Q1140" i="37" a="1"/>
  <c r="Q1103" i="37" a="1"/>
  <c r="Q781" i="37" a="1"/>
  <c r="Q693" i="37" a="1"/>
  <c r="Q602" i="37" a="1"/>
  <c r="Q510" i="37" a="1"/>
  <c r="Q1552" i="37" a="1"/>
  <c r="Q1542" i="37" a="1"/>
  <c r="Q1541" i="37" a="1"/>
  <c r="Q1312" i="37" a="1"/>
  <c r="Q1239" i="37" a="1"/>
  <c r="Q956" i="37" a="1"/>
  <c r="Q795" i="37" a="1"/>
  <c r="Q1192" i="37" a="1"/>
  <c r="Q1146" i="37" a="1"/>
  <c r="Q1118" i="37" a="1"/>
  <c r="Q1067" i="37" a="1"/>
  <c r="Q1030" i="37" a="1"/>
  <c r="Q708" i="37" a="1"/>
  <c r="Q604" i="37" a="1"/>
  <c r="Q746" i="37" a="1"/>
  <c r="Q262" i="37" a="1"/>
  <c r="Q1479" i="37" a="1"/>
  <c r="Q1469" i="37" a="1"/>
  <c r="Q1472" i="37" a="1"/>
  <c r="Q1316" i="37" a="1"/>
  <c r="Q1286" i="37" a="1"/>
  <c r="Q883" i="37" a="1"/>
  <c r="Q1161" i="37" a="1"/>
  <c r="Q1119" i="37" a="1"/>
  <c r="Q1073" i="37" a="1"/>
  <c r="Q1045" i="37" a="1"/>
  <c r="Q994" i="37" a="1"/>
  <c r="Q957" i="37" a="1"/>
  <c r="Q635" i="37" a="1"/>
  <c r="Q743" i="37" a="1"/>
  <c r="Q677" i="37" a="1"/>
  <c r="Q555" i="37" a="1"/>
  <c r="Q1406" i="37" a="1"/>
  <c r="Q1400" i="37" a="1"/>
  <c r="Q1399" i="37" a="1"/>
  <c r="Q1184" i="37" a="1"/>
  <c r="Q1308" i="37" a="1"/>
  <c r="Q814" i="37" a="1"/>
  <c r="Q1092" i="37" a="1"/>
  <c r="Q1046" i="37" a="1"/>
  <c r="Q1004" i="37" a="1"/>
  <c r="Q976" i="37" a="1"/>
  <c r="Q921" i="37" a="1"/>
  <c r="Q888" i="37" a="1"/>
  <c r="Q776" i="37" a="1"/>
  <c r="Q670" i="37" a="1"/>
  <c r="Q593" i="37" a="1"/>
  <c r="Q482" i="37" a="1"/>
  <c r="Q1579" i="37" a="1"/>
  <c r="Q1578" i="37" a="1"/>
  <c r="Q1595" i="37" a="1"/>
  <c r="Q1279" i="37" a="1"/>
  <c r="Q1157" i="37" a="1"/>
  <c r="Q1102" i="37" a="1"/>
  <c r="Q1019" i="37" a="1"/>
  <c r="Q973" i="37" a="1"/>
  <c r="Q931" i="37" a="1"/>
  <c r="Q903" i="37" a="1"/>
  <c r="Q852" i="37" a="1"/>
  <c r="Q797" i="37" a="1"/>
  <c r="Q703" i="37" a="1"/>
  <c r="Q637" i="37" a="1"/>
  <c r="Q524" i="37" a="1"/>
  <c r="Q614" i="37" a="1"/>
  <c r="Q1506" i="37" a="1"/>
  <c r="Q1505" i="37" a="1"/>
  <c r="Q1522" i="37" a="1"/>
  <c r="Q1297" i="37" a="1"/>
  <c r="Q1180" i="37" a="1"/>
  <c r="Q1029" i="37" a="1"/>
  <c r="Q946" i="37" a="1"/>
  <c r="Q904" i="37" a="1"/>
  <c r="Q858" i="37" a="1"/>
  <c r="Q661" i="37" a="1"/>
  <c r="Q1394" i="37" a="1"/>
  <c r="Q860" i="37" a="1"/>
  <c r="Q1242" i="37" a="1"/>
  <c r="Q958" i="37" a="1"/>
  <c r="Q907" i="37" a="1"/>
  <c r="Q870" i="37" a="1"/>
  <c r="Q758" i="37" a="1"/>
  <c r="Q656" i="37" a="1"/>
  <c r="Q579" i="37" a="1"/>
  <c r="Q454" i="37" a="1"/>
  <c r="Q476" i="37" a="1"/>
  <c r="Q534" i="37" a="1"/>
  <c r="Q321" i="37" a="1"/>
  <c r="Q415" i="37" a="1"/>
  <c r="Q197" i="37" a="1"/>
  <c r="Q279" i="37" a="1"/>
  <c r="Q57" i="37" a="1"/>
  <c r="Q130" i="37" a="1"/>
  <c r="Q531" i="37" a="1"/>
  <c r="Q589" i="37" a="1"/>
  <c r="Q384" i="37" a="1"/>
  <c r="Q148" i="37" a="1"/>
  <c r="Q265" i="37" a="1"/>
  <c r="Q328" i="37" a="1"/>
  <c r="Q95" i="37" a="1"/>
  <c r="Q242" i="37" a="1"/>
  <c r="Q472" i="37" a="1"/>
  <c r="Q548" i="37" a="1"/>
  <c r="Q176" i="37" a="1"/>
  <c r="Q303" i="37" a="1"/>
  <c r="Q378" i="37" a="1"/>
  <c r="Q85" i="37" a="1"/>
  <c r="Q122" i="37" a="1"/>
  <c r="Q56" i="37" a="1"/>
  <c r="Q527" i="37" a="1"/>
  <c r="Q603" i="37" a="1"/>
  <c r="Q252" i="37" a="1"/>
  <c r="Q356" i="37" a="1"/>
  <c r="Q433" i="37" a="1"/>
  <c r="Q196" i="37" a="1"/>
  <c r="Q234" i="37" a="1"/>
  <c r="Q93" i="37" a="1"/>
  <c r="Q587" i="37" a="1"/>
  <c r="Q376" i="37" a="1"/>
  <c r="Q327" i="37" a="1"/>
  <c r="Q411" i="37" a="1"/>
  <c r="Q133" i="37" a="1"/>
  <c r="Q256" i="37" a="1"/>
  <c r="Q325" i="37" a="1"/>
  <c r="Q131" i="37" a="1"/>
  <c r="Q12" i="37" a="1"/>
  <c r="Q480" i="37" a="1"/>
  <c r="Q54" i="37" a="1"/>
  <c r="Q75" i="37" a="1"/>
  <c r="Q207" i="37" a="1"/>
  <c r="Q359" i="37" a="1"/>
  <c r="Q32" i="37" a="1"/>
  <c r="Q78" i="37" a="1"/>
  <c r="Q71" i="37" a="1"/>
  <c r="Q535" i="37" a="1"/>
  <c r="Q367" i="37" a="1"/>
  <c r="Q175" i="37" a="1"/>
  <c r="Q275" i="37" a="1"/>
  <c r="Q414" i="37" a="1"/>
  <c r="Q144" i="37" a="1"/>
  <c r="Q190" i="37" a="1"/>
  <c r="Q108" i="37" a="1"/>
  <c r="Q236" i="37" a="1"/>
  <c r="Q479" i="37" a="1"/>
  <c r="Q243" i="37" a="1"/>
  <c r="Q360" i="37" a="1"/>
  <c r="Q468" i="37" a="1"/>
  <c r="Q220" i="37" a="1"/>
  <c r="Q20" i="37" a="1"/>
  <c r="Q18" i="37" a="1"/>
  <c r="Q103" i="37" a="1"/>
  <c r="Q424" i="37" a="1"/>
  <c r="Q787" i="37" a="1"/>
  <c r="Q1280" i="37" a="1"/>
  <c r="Q901" i="37" a="1"/>
  <c r="Q1114" i="37" a="1"/>
  <c r="Q894" i="37" a="1"/>
  <c r="Q843" i="37" a="1"/>
  <c r="Q786" i="37" a="1"/>
  <c r="Q694" i="37" a="1"/>
  <c r="Q628" i="37" a="1"/>
  <c r="Q515" i="37" a="1"/>
  <c r="Q605" i="37" a="1"/>
  <c r="Q168" i="37" a="1"/>
  <c r="Q470" i="37" a="1"/>
  <c r="Q235" i="37" a="1"/>
  <c r="Q351" i="37" a="1"/>
  <c r="Q464" i="37" a="1"/>
  <c r="Q212" i="37" a="1"/>
  <c r="Q15" i="37" a="1"/>
  <c r="Q140" i="37" a="1"/>
  <c r="Q461" i="37" a="1"/>
  <c r="Q525" i="37" a="1"/>
  <c r="Q310" i="37" a="1"/>
  <c r="Q406" i="37" a="1"/>
  <c r="Q188" i="37" a="1"/>
  <c r="Q272" i="37" a="1"/>
  <c r="Q52" i="37" a="1"/>
  <c r="Q114" i="37" a="1"/>
  <c r="Q586" i="37" a="1"/>
  <c r="Q484" i="37" a="1"/>
  <c r="Q439" i="37" a="1"/>
  <c r="Q208" i="37" a="1"/>
  <c r="Q324" i="37" a="1"/>
  <c r="Q377" i="37" a="1"/>
  <c r="Q132" i="37" a="1"/>
  <c r="Q13" i="37" a="1"/>
  <c r="Q467" i="37" a="1"/>
  <c r="Q539" i="37" a="1"/>
  <c r="Q167" i="37" a="1"/>
  <c r="Q289" i="37" a="1"/>
  <c r="Q369" i="37" a="1"/>
  <c r="Q64" i="37" a="1"/>
  <c r="Q106" i="37" a="1"/>
  <c r="Q51" i="37" a="1"/>
  <c r="Q518" i="37" a="1"/>
  <c r="Q594" i="37" a="1"/>
  <c r="Q244" i="37" a="1"/>
  <c r="Q341" i="37" a="1"/>
  <c r="Q428" i="37" a="1"/>
  <c r="Q179" i="37" a="1"/>
  <c r="Q218" i="37" a="1"/>
  <c r="Q88" i="37" a="1"/>
  <c r="Q523" i="37" a="1"/>
  <c r="Q338" i="37" a="1"/>
  <c r="Q322" i="37" a="1"/>
  <c r="Q402" i="37" a="1"/>
  <c r="Q112" i="37" a="1"/>
  <c r="Q247" i="37" a="1"/>
  <c r="Q316" i="37" a="1"/>
  <c r="Q125" i="37" a="1"/>
  <c r="Q28" i="37" a="1"/>
  <c r="Q471" i="37" a="1"/>
  <c r="Q380" i="37" a="1"/>
  <c r="Q457" i="37" a="1"/>
  <c r="Q198" i="37" a="1"/>
  <c r="Q350" i="37" a="1"/>
  <c r="Q27" i="37" a="1"/>
  <c r="Q62" i="37" a="1"/>
  <c r="Q65" i="37" a="1"/>
  <c r="Q526" i="37" a="1"/>
  <c r="Q278" i="37" a="1"/>
  <c r="Q166" i="37" a="1"/>
  <c r="Q267" i="37" a="1"/>
  <c r="Q405" i="37" a="1"/>
  <c r="Q102" i="37" a="1"/>
  <c r="Q174" i="37" a="1"/>
  <c r="Q17" i="37" a="1"/>
  <c r="Q478" i="37" a="1"/>
  <c r="Q1289" i="37" a="1"/>
  <c r="Q1202" i="37" a="1"/>
  <c r="Q1050" i="37" a="1"/>
  <c r="Q830" i="37" a="1"/>
  <c r="Q1254" i="37" a="1"/>
  <c r="Q745" i="37" a="1"/>
  <c r="Q630" i="37" a="1"/>
  <c r="Q751" i="37" a="1"/>
  <c r="Q436" i="37" a="1"/>
  <c r="Q541" i="37" a="1"/>
  <c r="Q517" i="37" a="1"/>
  <c r="Q211" i="37" a="1"/>
  <c r="Q157" i="37" a="1"/>
  <c r="Q257" i="37" a="1"/>
  <c r="Q400" i="37" a="1"/>
  <c r="Q59" i="37" a="1"/>
  <c r="Q158" i="37" a="1"/>
  <c r="Q97" i="37" a="1"/>
  <c r="Q576" i="37" a="1"/>
  <c r="Q465" i="37" a="1"/>
  <c r="Q225" i="37" a="1"/>
  <c r="Q346" i="37" a="1"/>
  <c r="Q455" i="37" a="1"/>
  <c r="Q195" i="37" a="1"/>
  <c r="Q270" i="37" a="1"/>
  <c r="Q135" i="37" a="1"/>
  <c r="Q522" i="37" a="1"/>
  <c r="Q584" i="37" a="1"/>
  <c r="Q375" i="37" a="1"/>
  <c r="Q134" i="37" a="1"/>
  <c r="Q248" i="37" a="1"/>
  <c r="Q323" i="37" a="1"/>
  <c r="Q89" i="37" a="1"/>
  <c r="Q226" i="37" a="1"/>
  <c r="Q577" i="37" a="1"/>
  <c r="Q475" i="37" a="1"/>
  <c r="Q430" i="37" a="1"/>
  <c r="Q199" i="37" a="1"/>
  <c r="Q319" i="37" a="1"/>
  <c r="Q372" i="37" a="1"/>
  <c r="Q127" i="37" a="1"/>
  <c r="Q314" i="37" a="1"/>
  <c r="Q444" i="37" a="1"/>
  <c r="Q530" i="37" a="1"/>
  <c r="Q159" i="37" a="1"/>
  <c r="Q283" i="37" a="1"/>
  <c r="Q364" i="37" a="1"/>
  <c r="Q22" i="37" a="1"/>
  <c r="Q90" i="37" a="1"/>
  <c r="Q45" i="37" a="1"/>
  <c r="Q509" i="37" a="1"/>
  <c r="Q585" i="37" a="1"/>
  <c r="Q227" i="37" a="1"/>
  <c r="Q336" i="37" a="1"/>
  <c r="Q419" i="37" a="1"/>
  <c r="Q171" i="37" a="1"/>
  <c r="Q202" i="37" a="1"/>
  <c r="Q83" i="37" a="1"/>
  <c r="Q445" i="37" a="1"/>
  <c r="Q292" i="37" a="1"/>
  <c r="Q304" i="37" a="1"/>
  <c r="Q393" i="37" a="1"/>
  <c r="Q91" i="37" a="1"/>
  <c r="Q239" i="37" a="1"/>
  <c r="Q307" i="37" a="1"/>
  <c r="Q120" i="37" a="1"/>
  <c r="Q23" i="37" a="1"/>
  <c r="Q466" i="37" a="1"/>
  <c r="Q371" i="37" a="1"/>
  <c r="Q452" i="37" a="1"/>
  <c r="Q189" i="37" a="1"/>
  <c r="Q334" i="37" a="1"/>
  <c r="Q21" i="37" a="1"/>
  <c r="Q46" i="37" a="1"/>
  <c r="Q60" i="37" a="1"/>
  <c r="Q298" i="37" a="1"/>
  <c r="Q146" i="37" a="1"/>
  <c r="Q1520" i="37" a="1"/>
  <c r="Q1278" i="37" a="1"/>
  <c r="Q1138" i="37" a="1"/>
  <c r="Q986" i="37" a="1"/>
  <c r="Q1227" i="37" a="1"/>
  <c r="Q1190" i="37" a="1"/>
  <c r="Q681" i="37" a="1"/>
  <c r="Q780" i="37" a="1"/>
  <c r="Q687" i="37" a="1"/>
  <c r="Q597" i="37" a="1"/>
  <c r="Q426" i="37" a="1"/>
  <c r="Q459" i="37" a="1"/>
  <c r="Q362" i="37" a="1"/>
  <c r="Q443" i="37" a="1"/>
  <c r="Q181" i="37" a="1"/>
  <c r="Q294" i="37" a="1"/>
  <c r="Q16" i="37" a="1"/>
  <c r="Q30" i="37" a="1"/>
  <c r="Q55" i="37" a="1"/>
  <c r="Q512" i="37" a="1"/>
  <c r="Q143" i="37" a="1"/>
  <c r="Q149" i="37" a="1"/>
  <c r="Q249" i="37" a="1"/>
  <c r="Q391" i="37" a="1"/>
  <c r="Q53" i="37" a="1"/>
  <c r="Q142" i="37" a="1"/>
  <c r="Q92" i="37" a="1"/>
  <c r="Q431" i="37" a="1"/>
  <c r="Q520" i="37" a="1"/>
  <c r="Q297" i="37" a="1"/>
  <c r="Q397" i="37" a="1"/>
  <c r="Q180" i="37" a="1"/>
  <c r="Q263" i="37" a="1"/>
  <c r="Q47" i="37" a="1"/>
  <c r="Q98" i="37" a="1"/>
  <c r="Q513" i="37" a="1"/>
  <c r="Q575" i="37" a="1"/>
  <c r="Q366" i="37" a="1"/>
  <c r="Q70" i="37" a="1"/>
  <c r="Q240" i="37" a="1"/>
  <c r="Q318" i="37" a="1"/>
  <c r="Q84" i="37" a="1"/>
  <c r="Q210" i="37" a="1"/>
  <c r="Q572" i="37" a="1"/>
  <c r="Q440" i="37" a="1"/>
  <c r="Q421" i="37" a="1"/>
  <c r="Q191" i="37" a="1"/>
  <c r="Q313" i="37" a="1"/>
  <c r="Q363" i="37" a="1"/>
  <c r="Q121" i="37" a="1"/>
  <c r="Q309" i="37" a="1"/>
  <c r="Q403" i="37" a="1"/>
  <c r="Q521" i="37" a="1"/>
  <c r="Q150" i="37" a="1"/>
  <c r="Q259" i="37" a="1"/>
  <c r="Q355" i="37" a="1"/>
  <c r="Q418" i="37" a="1"/>
  <c r="Q74" i="37" a="1"/>
  <c r="Q40" i="37" a="1"/>
  <c r="Q504" i="37" a="1"/>
  <c r="Q580" i="37" a="1"/>
  <c r="Q219" i="37" a="1"/>
  <c r="Q331" i="37" a="1"/>
  <c r="Q410" i="37" a="1"/>
  <c r="Q161" i="37" a="1"/>
  <c r="Q186" i="37" a="1"/>
  <c r="Q77" i="37" a="1"/>
  <c r="Q435" i="37" a="1"/>
  <c r="Q228" i="37" a="1"/>
  <c r="Q284" i="37" a="1"/>
  <c r="Q388" i="37" a="1"/>
  <c r="Q69" i="37" a="1"/>
  <c r="Q230" i="37" a="1"/>
  <c r="Q115" i="37" a="1"/>
  <c r="Q286" i="37" a="1"/>
  <c r="Q1510" i="37" a="1"/>
  <c r="Q1327" i="37" a="1"/>
  <c r="Q818" i="37" a="1"/>
  <c r="Q765" i="37" a="1"/>
  <c r="Q1163" i="37" a="1"/>
  <c r="Q1126" i="37" a="1"/>
  <c r="Q616" i="37" a="1"/>
  <c r="Q716" i="37" a="1"/>
  <c r="Q623" i="37" a="1"/>
  <c r="Q533" i="37" a="1"/>
  <c r="Q600" i="37" a="1"/>
  <c r="Q160" i="37" a="1"/>
  <c r="Q277" i="37" a="1"/>
  <c r="Q379" i="37" a="1"/>
  <c r="Q460" i="37" a="1"/>
  <c r="Q221" i="37" a="1"/>
  <c r="Q282" i="37" a="1"/>
  <c r="Q109" i="37" a="1"/>
  <c r="Q592" i="37" a="1"/>
  <c r="Q450" i="37" a="1"/>
  <c r="Q353" i="37" a="1"/>
  <c r="Q434" i="37" a="1"/>
  <c r="Q172" i="37" a="1"/>
  <c r="Q287" i="37" a="1"/>
  <c r="Q348" i="37" a="1"/>
  <c r="Q14" i="37" a="1"/>
  <c r="Q49" i="37" a="1"/>
  <c r="Q567" i="37" a="1"/>
  <c r="Q458" i="37" a="1"/>
  <c r="Q217" i="37" a="1"/>
  <c r="Q308" i="37" a="1"/>
  <c r="Q446" i="37" a="1"/>
  <c r="Q187" i="37" a="1"/>
  <c r="Q254" i="37" a="1"/>
  <c r="Q129" i="37" a="1"/>
  <c r="Q399" i="37" a="1"/>
  <c r="Q511" i="37" a="1"/>
  <c r="Q291" i="37" a="1"/>
  <c r="Q392" i="37" a="1"/>
  <c r="Q163" i="37" a="1"/>
  <c r="Q255" i="37" a="1"/>
  <c r="Q41" i="37" a="1"/>
  <c r="Q82" i="37" a="1"/>
  <c r="Q508" i="37" a="1"/>
  <c r="Q566" i="37" a="1"/>
  <c r="Q357" i="37" a="1"/>
  <c r="Q38" i="37" a="1"/>
  <c r="Q231" i="37" a="1"/>
  <c r="Q312" i="37" a="1"/>
  <c r="Q79" i="37" a="1"/>
  <c r="Q194" i="37" a="1"/>
  <c r="Q563" i="37" a="1"/>
  <c r="Q427" i="37" a="1"/>
  <c r="Q416" i="37" a="1"/>
  <c r="Q182" i="37" a="1"/>
  <c r="Q301" i="37" a="1"/>
  <c r="Q354" i="37" a="1"/>
  <c r="Q116" i="37" a="1"/>
  <c r="Q300" i="37" a="1"/>
  <c r="Q385" i="37" a="1"/>
  <c r="Q516" i="37" a="1"/>
  <c r="Q118" i="37" a="1"/>
  <c r="Q251" i="37" a="1"/>
  <c r="Q345" i="37" a="1"/>
  <c r="Q409" i="37" a="1"/>
  <c r="Q58" i="37" a="1"/>
  <c r="Q35" i="37" a="1"/>
  <c r="Q495" i="37" a="1"/>
  <c r="Q571" i="37" a="1"/>
  <c r="Q209" i="37" a="1"/>
  <c r="Q326" i="37" a="1"/>
  <c r="Q401" i="37" a="1"/>
  <c r="Q153" i="37" a="1"/>
  <c r="Q170" i="37" a="1"/>
  <c r="Q72" i="37" a="1"/>
  <c r="Q105" i="37" a="1"/>
  <c r="Q205" i="37" a="1"/>
  <c r="Q1377" i="37" a="1"/>
  <c r="Q1257" i="37" a="1"/>
  <c r="Q1160" i="37" a="1"/>
  <c r="Q1214" i="37" a="1"/>
  <c r="Q1099" i="37" a="1"/>
  <c r="Q1062" i="37" a="1"/>
  <c r="Q740" i="37" a="1"/>
  <c r="Q652" i="37" a="1"/>
  <c r="Q778" i="37" a="1"/>
  <c r="Q469" i="37" a="1"/>
  <c r="Q486" i="37" a="1"/>
  <c r="Q562" i="37" a="1"/>
  <c r="Q201" i="37" a="1"/>
  <c r="Q320" i="37" a="1"/>
  <c r="Q396" i="37" a="1"/>
  <c r="Q128" i="37" a="1"/>
  <c r="Q154" i="37" a="1"/>
  <c r="Q67" i="37" a="1"/>
  <c r="Q591" i="37" a="1"/>
  <c r="Q617" i="37" a="1"/>
  <c r="Q269" i="37" a="1"/>
  <c r="Q370" i="37" a="1"/>
  <c r="Q451" i="37" a="1"/>
  <c r="Q213" i="37" a="1"/>
  <c r="Q266" i="37" a="1"/>
  <c r="Q104" i="37" a="1"/>
  <c r="Q44" i="37" a="1"/>
  <c r="Q503" i="37" a="1"/>
  <c r="Q123" i="37" a="1"/>
  <c r="Q139" i="37" a="1"/>
  <c r="Q232" i="37" a="1"/>
  <c r="Q382" i="37" a="1"/>
  <c r="Q48" i="37" a="1"/>
  <c r="Q126" i="37" a="1"/>
  <c r="Q87" i="37" a="1"/>
  <c r="Q558" i="37" a="1"/>
  <c r="Q449" i="37" a="1"/>
  <c r="Q200" i="37" a="1"/>
  <c r="Q302" i="37" a="1"/>
  <c r="Q437" i="37" a="1"/>
  <c r="Q177" i="37" a="1"/>
  <c r="Q238" i="37" a="1"/>
  <c r="Q124" i="37" a="1"/>
  <c r="Q381" i="37" a="1"/>
  <c r="Q502" i="37" a="1"/>
  <c r="Q276" i="37" a="1"/>
  <c r="Q383" i="37" a="1"/>
  <c r="Q155" i="37" a="1"/>
  <c r="Q246" i="37" a="1"/>
  <c r="Q36" i="37" a="1"/>
  <c r="Q66" i="37" a="1"/>
  <c r="Q499" i="37" a="1"/>
  <c r="Q557" i="37" a="1"/>
  <c r="Q352" i="37" a="1"/>
  <c r="Q438" i="37" a="1"/>
  <c r="Q223" i="37" a="1"/>
  <c r="Q306" i="37" a="1"/>
  <c r="Q73" i="37" a="1"/>
  <c r="Q178" i="37" a="1"/>
  <c r="Q554" i="37" a="1"/>
  <c r="Q413" i="37" a="1"/>
  <c r="Q407" i="37" a="1"/>
  <c r="Q173" i="37" a="1"/>
  <c r="Q295" i="37" a="1"/>
  <c r="Q349" i="37" a="1"/>
  <c r="Q111" i="37" a="1"/>
  <c r="Q290" i="37" a="1"/>
  <c r="Q305" i="37" a="1"/>
  <c r="Q507" i="37" a="1"/>
  <c r="Q462" i="37" a="1"/>
  <c r="Q241" i="37" a="1"/>
  <c r="Q340" i="37" a="1"/>
  <c r="Q404" i="37" a="1"/>
  <c r="Q42" i="37" a="1"/>
  <c r="Q29" i="37" a="1"/>
  <c r="Q344" i="37" a="1"/>
  <c r="Q63" i="37" a="1"/>
  <c r="Q1509" i="37" a="1"/>
  <c r="Q1052" i="37" a="1"/>
  <c r="Q1096" i="37" a="1"/>
  <c r="Q1086" i="37" a="1"/>
  <c r="Q1035" i="37" a="1"/>
  <c r="Q998" i="37" a="1"/>
  <c r="Q676" i="37" a="1"/>
  <c r="Q784" i="37" a="1"/>
  <c r="Q714" i="37" a="1"/>
  <c r="Q596" i="37" a="1"/>
  <c r="Q245" i="37" a="1"/>
  <c r="Q498" i="37" a="1"/>
  <c r="Q453" i="37" a="1"/>
  <c r="Q233" i="37" a="1"/>
  <c r="Q335" i="37" a="1"/>
  <c r="Q395" i="37" a="1"/>
  <c r="Q26" i="37" a="1"/>
  <c r="Q24" i="37" a="1"/>
  <c r="Q477" i="37" a="1"/>
  <c r="Q553" i="37" a="1"/>
  <c r="Q184" i="37" a="1"/>
  <c r="Q315" i="37" a="1"/>
  <c r="Q387" i="37" a="1"/>
  <c r="Q107" i="37" a="1"/>
  <c r="Q138" i="37" a="1"/>
  <c r="Q61" i="37" a="1"/>
  <c r="Q528" i="37" a="1"/>
  <c r="Q441" i="37" a="1"/>
  <c r="Q337" i="37" a="1"/>
  <c r="Q425" i="37" a="1"/>
  <c r="Q164" i="37" a="1"/>
  <c r="Q280" i="37" a="1"/>
  <c r="Q339" i="37" a="1"/>
  <c r="Q141" i="37" a="1"/>
  <c r="Q33" i="37" a="1"/>
  <c r="Q494" i="37" a="1"/>
  <c r="Q101" i="37" a="1"/>
  <c r="Q117" i="37" a="1"/>
  <c r="Q224" i="37" a="1"/>
  <c r="Q373" i="37" a="1"/>
  <c r="Q43" i="37" a="1"/>
  <c r="Q110" i="37" a="1"/>
  <c r="Q81" i="37" a="1"/>
  <c r="Q549" i="37" a="1"/>
  <c r="Q412" i="37" a="1"/>
  <c r="Q192" i="37" a="1"/>
  <c r="Q296" i="37" a="1"/>
  <c r="Q432" i="37" a="1"/>
  <c r="Q169" i="37" a="1"/>
  <c r="Q222" i="37" a="1"/>
  <c r="Q119" i="37" a="1"/>
  <c r="Q343" i="37" a="1"/>
  <c r="Q493" i="37" a="1"/>
  <c r="Q268" i="37" a="1"/>
  <c r="Q374" i="37" a="1"/>
  <c r="Q145" i="37" a="1"/>
  <c r="Q237" i="37" a="1"/>
  <c r="Q31" i="37" a="1"/>
  <c r="Q50" i="37" a="1"/>
  <c r="Q490" i="37" a="1"/>
  <c r="Q552" i="37" a="1"/>
  <c r="Q347" i="37" a="1"/>
  <c r="Q429" i="37" a="1"/>
  <c r="Q214" i="37" a="1"/>
  <c r="Q293" i="37" a="1"/>
  <c r="Q68" i="37" a="1"/>
  <c r="Q162" i="37" a="1"/>
  <c r="Q545" i="37" a="1"/>
  <c r="Q285" i="37" a="1"/>
  <c r="Q398" i="37" a="1"/>
  <c r="Q165" i="37" a="1"/>
  <c r="Q288" i="37" a="1"/>
  <c r="Q274" i="37" a="1"/>
  <c r="Q1445" i="37" a="1"/>
  <c r="Q924" i="37" a="1"/>
  <c r="Q840" i="37" a="1"/>
  <c r="Q1022" i="37" a="1"/>
  <c r="Q971" i="37" a="1"/>
  <c r="Q934" i="37" a="1"/>
  <c r="Q607" i="37" a="1"/>
  <c r="Q720" i="37" a="1"/>
  <c r="Q650" i="37" a="1"/>
  <c r="Q532" i="37" a="1"/>
  <c r="Q540" i="37" a="1"/>
  <c r="Q151" i="37" a="1"/>
  <c r="Q389" i="37" a="1"/>
  <c r="Q156" i="37" a="1"/>
  <c r="Q273" i="37" a="1"/>
  <c r="Q333" i="37" a="1"/>
  <c r="Q100" i="37" a="1"/>
  <c r="Q258" i="37" a="1"/>
  <c r="Q595" i="37" a="1"/>
  <c r="Q489" i="37" a="1"/>
  <c r="Q448" i="37" a="1"/>
  <c r="Q216" i="37" a="1"/>
  <c r="Q329" i="37" a="1"/>
  <c r="Q386" i="37" a="1"/>
  <c r="Q137" i="37" a="1"/>
  <c r="Q19" i="37" a="1"/>
  <c r="Q536" i="37" a="1"/>
  <c r="Q612" i="37" a="1"/>
  <c r="Q261" i="37" a="1"/>
  <c r="Q361" i="37" a="1"/>
  <c r="Q442" i="37" a="1"/>
  <c r="Q204" i="37" a="1"/>
  <c r="Q250" i="37" a="1"/>
  <c r="Q99" i="37" a="1"/>
  <c r="Q463" i="37" a="1"/>
  <c r="Q417" i="37" a="1"/>
  <c r="Q332" i="37" a="1"/>
  <c r="Q420" i="37" a="1"/>
  <c r="Q147" i="37" a="1"/>
  <c r="Q264" i="37" a="1"/>
  <c r="Q330" i="37" a="1"/>
  <c r="Q136" i="37" a="1"/>
  <c r="Q39" i="37" a="1"/>
  <c r="Q485" i="37" a="1"/>
  <c r="Q80" i="37" a="1"/>
  <c r="Q96" i="37" a="1"/>
  <c r="Q215" i="37" a="1"/>
  <c r="Q368" i="37" a="1"/>
  <c r="Q37" i="37" a="1"/>
  <c r="Q94" i="37" a="1"/>
  <c r="Q76" i="37" a="1"/>
  <c r="Q544" i="37" a="1"/>
  <c r="Q394" i="37" a="1"/>
  <c r="Q183" i="37" a="1"/>
  <c r="Q281" i="37" a="1"/>
  <c r="Q423" i="37" a="1"/>
  <c r="Q152" i="37" a="1"/>
  <c r="Q206" i="37" a="1"/>
  <c r="Q113" i="37" a="1"/>
  <c r="Q299" i="37" a="1"/>
  <c r="Q488" i="37" a="1"/>
  <c r="Q260" i="37" a="1"/>
  <c r="Q365" i="37" a="1"/>
  <c r="Q86" i="37" a="1"/>
  <c r="Q229" i="37" a="1"/>
  <c r="Q25" i="37" a="1"/>
  <c r="Q34" i="37" a="1"/>
  <c r="Q481" i="37" a="1"/>
  <c r="Q543" i="37" a="1"/>
  <c r="Q342" i="37" a="1"/>
  <c r="Q342" i="37" l="1"/>
  <c r="U342" i="37" s="1"/>
  <c r="Q543" i="37"/>
  <c r="U543" i="37" s="1"/>
  <c r="Q481" i="37"/>
  <c r="U481" i="37" s="1"/>
  <c r="Q34" i="37"/>
  <c r="U34" i="37" s="1"/>
  <c r="Q25" i="37"/>
  <c r="U25" i="37" s="1"/>
  <c r="Q229" i="37"/>
  <c r="U229" i="37" s="1"/>
  <c r="Q86" i="37"/>
  <c r="U86" i="37" s="1"/>
  <c r="Q365" i="37"/>
  <c r="Q260" i="37"/>
  <c r="U260" i="37" s="1"/>
  <c r="Q488" i="37"/>
  <c r="U488" i="37" s="1"/>
  <c r="Q299" i="37"/>
  <c r="U299" i="37" s="1"/>
  <c r="Q113" i="37"/>
  <c r="U113" i="37" s="1"/>
  <c r="Q206" i="37"/>
  <c r="U206" i="37" s="1"/>
  <c r="Q152" i="37"/>
  <c r="U152" i="37" s="1"/>
  <c r="Q423" i="37"/>
  <c r="U423" i="37" s="1"/>
  <c r="Q281" i="37"/>
  <c r="Q183" i="37"/>
  <c r="U183" i="37" s="1"/>
  <c r="Q394" i="37"/>
  <c r="U394" i="37" s="1"/>
  <c r="Q544" i="37"/>
  <c r="U544" i="37" s="1"/>
  <c r="Q76" i="37"/>
  <c r="Q94" i="37"/>
  <c r="Q37" i="37"/>
  <c r="Q368" i="37"/>
  <c r="Q215" i="37"/>
  <c r="Q96" i="37"/>
  <c r="Q80" i="37"/>
  <c r="Q485" i="37"/>
  <c r="Q39" i="37"/>
  <c r="Q136" i="37"/>
  <c r="Q330" i="37"/>
  <c r="Q264" i="37"/>
  <c r="Q147" i="37"/>
  <c r="Q420" i="37"/>
  <c r="Q332" i="37"/>
  <c r="Q417" i="37"/>
  <c r="Q463" i="37"/>
  <c r="Q99" i="37"/>
  <c r="Q250" i="37"/>
  <c r="Q204" i="37"/>
  <c r="Q442" i="37"/>
  <c r="Q361" i="37"/>
  <c r="Q261" i="37"/>
  <c r="Q612" i="37"/>
  <c r="Q536" i="37"/>
  <c r="Q19" i="37"/>
  <c r="Q137" i="37"/>
  <c r="Q386" i="37"/>
  <c r="Q329" i="37"/>
  <c r="Q216" i="37"/>
  <c r="Q448" i="37"/>
  <c r="Q489" i="37"/>
  <c r="Q595" i="37"/>
  <c r="Q258" i="37"/>
  <c r="U258" i="37" s="1"/>
  <c r="Q100" i="37"/>
  <c r="U100" i="37" s="1"/>
  <c r="Q333" i="37"/>
  <c r="U333" i="37" s="1"/>
  <c r="Q273" i="37"/>
  <c r="Q156" i="37"/>
  <c r="U156" i="37" s="1"/>
  <c r="Q389" i="37"/>
  <c r="U389" i="37" s="1"/>
  <c r="Q151" i="37"/>
  <c r="U151" i="37" s="1"/>
  <c r="Q540" i="37"/>
  <c r="U540" i="37" s="1"/>
  <c r="Q532" i="37"/>
  <c r="Q650" i="37"/>
  <c r="Q720" i="37"/>
  <c r="Q607" i="37"/>
  <c r="Q934" i="37"/>
  <c r="Q971" i="37"/>
  <c r="Q1022" i="37"/>
  <c r="Q840" i="37"/>
  <c r="Q924" i="37"/>
  <c r="Q1445" i="37"/>
  <c r="Q274" i="37"/>
  <c r="U274" i="37" s="1"/>
  <c r="Q288" i="37"/>
  <c r="Q165" i="37"/>
  <c r="U165" i="37" s="1"/>
  <c r="Q398" i="37"/>
  <c r="U398" i="37" s="1"/>
  <c r="Q285" i="37"/>
  <c r="U285" i="37" s="1"/>
  <c r="Q545" i="37"/>
  <c r="U545" i="37" s="1"/>
  <c r="Q162" i="37"/>
  <c r="U162" i="37" s="1"/>
  <c r="Q68" i="37"/>
  <c r="U68" i="37" s="1"/>
  <c r="Q293" i="37"/>
  <c r="U293" i="37" s="1"/>
  <c r="Q214" i="37"/>
  <c r="Q429" i="37"/>
  <c r="U429" i="37" s="1"/>
  <c r="Q347" i="37"/>
  <c r="U347" i="37" s="1"/>
  <c r="Q552" i="37"/>
  <c r="U552" i="37" s="1"/>
  <c r="Q490" i="37"/>
  <c r="U490" i="37" s="1"/>
  <c r="Q50" i="37"/>
  <c r="U50" i="37" s="1"/>
  <c r="Q31" i="37"/>
  <c r="U31" i="37" s="1"/>
  <c r="Q237" i="37"/>
  <c r="U237" i="37" s="1"/>
  <c r="Q145" i="37"/>
  <c r="Q374" i="37"/>
  <c r="U374" i="37" s="1"/>
  <c r="Q268" i="37"/>
  <c r="U268" i="37" s="1"/>
  <c r="Q493" i="37"/>
  <c r="U493" i="37" s="1"/>
  <c r="Q343" i="37"/>
  <c r="U343" i="37" s="1"/>
  <c r="Q119" i="37"/>
  <c r="Q222" i="37"/>
  <c r="Q169" i="37"/>
  <c r="Q432" i="37"/>
  <c r="Q296" i="37"/>
  <c r="Q192" i="37"/>
  <c r="Q412" i="37"/>
  <c r="Q549" i="37"/>
  <c r="Q81" i="37"/>
  <c r="Q110" i="37"/>
  <c r="Q43" i="37"/>
  <c r="Q373" i="37"/>
  <c r="Q224" i="37"/>
  <c r="Q117" i="37"/>
  <c r="Q101" i="37"/>
  <c r="Q494" i="37"/>
  <c r="Q33" i="37"/>
  <c r="Q141" i="37"/>
  <c r="Q339" i="37"/>
  <c r="Q280" i="37"/>
  <c r="Q164" i="37"/>
  <c r="Q425" i="37"/>
  <c r="Q337" i="37"/>
  <c r="Q441" i="37"/>
  <c r="Q528" i="37"/>
  <c r="Q61" i="37"/>
  <c r="Q138" i="37"/>
  <c r="Q107" i="37"/>
  <c r="Q387" i="37"/>
  <c r="Q315" i="37"/>
  <c r="Q184" i="37"/>
  <c r="Q553" i="37"/>
  <c r="Q477" i="37"/>
  <c r="Q24" i="37"/>
  <c r="U24" i="37" s="1"/>
  <c r="Q26" i="37"/>
  <c r="U26" i="37" s="1"/>
  <c r="Q395" i="37"/>
  <c r="Q335" i="37"/>
  <c r="U335" i="37" s="1"/>
  <c r="Q233" i="37"/>
  <c r="U233" i="37" s="1"/>
  <c r="Q453" i="37"/>
  <c r="U453" i="37" s="1"/>
  <c r="Q498" i="37"/>
  <c r="U498" i="37" s="1"/>
  <c r="Q245" i="37"/>
  <c r="U245" i="37" s="1"/>
  <c r="Q596" i="37"/>
  <c r="Q714" i="37"/>
  <c r="Q784" i="37"/>
  <c r="Q676" i="37"/>
  <c r="Q998" i="37"/>
  <c r="Q1035" i="37"/>
  <c r="Q1086" i="37"/>
  <c r="Q1096" i="37"/>
  <c r="Q1052" i="37"/>
  <c r="Q1509" i="37"/>
  <c r="Q63" i="37"/>
  <c r="Q344" i="37"/>
  <c r="U344" i="37" s="1"/>
  <c r="Q29" i="37"/>
  <c r="U29" i="37" s="1"/>
  <c r="Q42" i="37"/>
  <c r="U42" i="37" s="1"/>
  <c r="Q404" i="37"/>
  <c r="U404" i="37" s="1"/>
  <c r="Q340" i="37"/>
  <c r="U340" i="37" s="1"/>
  <c r="Q241" i="37"/>
  <c r="U241" i="37" s="1"/>
  <c r="Q462" i="37"/>
  <c r="U462" i="37" s="1"/>
  <c r="Q507" i="37"/>
  <c r="Q305" i="37"/>
  <c r="U305" i="37" s="1"/>
  <c r="Q290" i="37"/>
  <c r="U290" i="37" s="1"/>
  <c r="Q111" i="37"/>
  <c r="U111" i="37" s="1"/>
  <c r="Q349" i="37"/>
  <c r="U349" i="37" s="1"/>
  <c r="Q295" i="37"/>
  <c r="U295" i="37" s="1"/>
  <c r="Q173" i="37"/>
  <c r="U173" i="37" s="1"/>
  <c r="Q407" i="37"/>
  <c r="U407" i="37" s="1"/>
  <c r="Q413" i="37"/>
  <c r="Q554" i="37"/>
  <c r="U554" i="37" s="1"/>
  <c r="Q178" i="37"/>
  <c r="U178" i="37" s="1"/>
  <c r="Q73" i="37"/>
  <c r="U73" i="37" s="1"/>
  <c r="Q306" i="37"/>
  <c r="U306" i="37" s="1"/>
  <c r="Q223" i="37"/>
  <c r="U223" i="37" s="1"/>
  <c r="Q438" i="37"/>
  <c r="U438" i="37" s="1"/>
  <c r="Q352" i="37"/>
  <c r="U352" i="37" s="1"/>
  <c r="Q557" i="37"/>
  <c r="Q499" i="37"/>
  <c r="U499" i="37" s="1"/>
  <c r="Q66" i="37"/>
  <c r="Q36" i="37"/>
  <c r="Q246" i="37"/>
  <c r="Q155" i="37"/>
  <c r="Q383" i="37"/>
  <c r="Q276" i="37"/>
  <c r="Q502" i="37"/>
  <c r="Q381" i="37"/>
  <c r="Q124" i="37"/>
  <c r="Q238" i="37"/>
  <c r="Q177" i="37"/>
  <c r="Q437" i="37"/>
  <c r="Q302" i="37"/>
  <c r="Q200" i="37"/>
  <c r="Q449" i="37"/>
  <c r="Q558" i="37"/>
  <c r="Q87" i="37"/>
  <c r="Q126" i="37"/>
  <c r="Q48" i="37"/>
  <c r="Q382" i="37"/>
  <c r="Q232" i="37"/>
  <c r="Q139" i="37"/>
  <c r="Q123" i="37"/>
  <c r="Q503" i="37"/>
  <c r="Q44" i="37"/>
  <c r="Q104" i="37"/>
  <c r="Q266" i="37"/>
  <c r="Q213" i="37"/>
  <c r="Q451" i="37"/>
  <c r="Q370" i="37"/>
  <c r="Q269" i="37"/>
  <c r="Q617" i="37"/>
  <c r="Q591" i="37"/>
  <c r="Q67" i="37"/>
  <c r="U67" i="37" s="1"/>
  <c r="Q154" i="37"/>
  <c r="U154" i="37" s="1"/>
  <c r="Q128" i="37"/>
  <c r="U128" i="37" s="1"/>
  <c r="Q396" i="37"/>
  <c r="U396" i="37" s="1"/>
  <c r="Q320" i="37"/>
  <c r="U320" i="37" s="1"/>
  <c r="Q201" i="37"/>
  <c r="Q562" i="37"/>
  <c r="U562" i="37" s="1"/>
  <c r="Q486" i="37"/>
  <c r="U486" i="37" s="1"/>
  <c r="Q469" i="37"/>
  <c r="Q778" i="37"/>
  <c r="Q652" i="37"/>
  <c r="Q740" i="37"/>
  <c r="Q1062" i="37"/>
  <c r="Q1099" i="37"/>
  <c r="Q1214" i="37"/>
  <c r="Q1160" i="37"/>
  <c r="Q1257" i="37"/>
  <c r="Q1377" i="37"/>
  <c r="Q205" i="37"/>
  <c r="U205" i="37" s="1"/>
  <c r="Q105" i="37"/>
  <c r="U105" i="37" s="1"/>
  <c r="Q72" i="37"/>
  <c r="U72" i="37" s="1"/>
  <c r="Q170" i="37"/>
  <c r="Q153" i="37"/>
  <c r="U153" i="37" s="1"/>
  <c r="Q401" i="37"/>
  <c r="U401" i="37" s="1"/>
  <c r="Q326" i="37"/>
  <c r="U326" i="37" s="1"/>
  <c r="Q209" i="37"/>
  <c r="U209" i="37" s="1"/>
  <c r="Q571" i="37"/>
  <c r="U571" i="37" s="1"/>
  <c r="Q495" i="37"/>
  <c r="U495" i="37" s="1"/>
  <c r="Q35" i="37"/>
  <c r="U35" i="37" s="1"/>
  <c r="Q58" i="37"/>
  <c r="Q409" i="37"/>
  <c r="U409" i="37" s="1"/>
  <c r="Q345" i="37"/>
  <c r="U345" i="37" s="1"/>
  <c r="Q251" i="37"/>
  <c r="U251" i="37" s="1"/>
  <c r="Q118" i="37"/>
  <c r="U118" i="37" s="1"/>
  <c r="Q516" i="37"/>
  <c r="U516" i="37" s="1"/>
  <c r="Q385" i="37"/>
  <c r="U385" i="37" s="1"/>
  <c r="Q300" i="37"/>
  <c r="U300" i="37" s="1"/>
  <c r="Q116" i="37"/>
  <c r="Q354" i="37"/>
  <c r="U354" i="37" s="1"/>
  <c r="Q301" i="37"/>
  <c r="U301" i="37" s="1"/>
  <c r="Q182" i="37"/>
  <c r="U182" i="37" s="1"/>
  <c r="Q416" i="37"/>
  <c r="U416" i="37" s="1"/>
  <c r="Q427" i="37"/>
  <c r="U427" i="37" s="1"/>
  <c r="Q563" i="37"/>
  <c r="U563" i="37" s="1"/>
  <c r="Q194" i="37"/>
  <c r="Q79" i="37"/>
  <c r="Q312" i="37"/>
  <c r="Q231" i="37"/>
  <c r="Q38" i="37"/>
  <c r="Q357" i="37"/>
  <c r="Q566" i="37"/>
  <c r="Q508" i="37"/>
  <c r="Q82" i="37"/>
  <c r="Q41" i="37"/>
  <c r="Q255" i="37"/>
  <c r="Q163" i="37"/>
  <c r="Q392" i="37"/>
  <c r="Q291" i="37"/>
  <c r="Q511" i="37"/>
  <c r="Q399" i="37"/>
  <c r="Q129" i="37"/>
  <c r="Q254" i="37"/>
  <c r="Q187" i="37"/>
  <c r="Q446" i="37"/>
  <c r="Q308" i="37"/>
  <c r="Q217" i="37"/>
  <c r="Q458" i="37"/>
  <c r="Q567" i="37"/>
  <c r="Q49" i="37"/>
  <c r="Q14" i="37"/>
  <c r="Q348" i="37"/>
  <c r="Q287" i="37"/>
  <c r="Q172" i="37"/>
  <c r="Q434" i="37"/>
  <c r="Q353" i="37"/>
  <c r="Q450" i="37"/>
  <c r="Q592" i="37"/>
  <c r="Q109" i="37"/>
  <c r="Q282" i="37"/>
  <c r="U282" i="37" s="1"/>
  <c r="Q221" i="37"/>
  <c r="U221" i="37" s="1"/>
  <c r="Q460" i="37"/>
  <c r="U460" i="37" s="1"/>
  <c r="Q379" i="37"/>
  <c r="U379" i="37" s="1"/>
  <c r="Q277" i="37"/>
  <c r="U277" i="37" s="1"/>
  <c r="Q160" i="37"/>
  <c r="U160" i="37" s="1"/>
  <c r="Q600" i="37"/>
  <c r="Q533" i="37"/>
  <c r="Q623" i="37"/>
  <c r="Q716" i="37"/>
  <c r="Q616" i="37"/>
  <c r="Q1126" i="37"/>
  <c r="Q1163" i="37"/>
  <c r="Q765" i="37"/>
  <c r="Q818" i="37"/>
  <c r="Q1327" i="37"/>
  <c r="Q1510" i="37"/>
  <c r="Q286" i="37"/>
  <c r="U286" i="37" s="1"/>
  <c r="Q115" i="37"/>
  <c r="U115" i="37" s="1"/>
  <c r="Q230" i="37"/>
  <c r="U230" i="37" s="1"/>
  <c r="Q69" i="37"/>
  <c r="U69" i="37" s="1"/>
  <c r="Q388" i="37"/>
  <c r="U388" i="37" s="1"/>
  <c r="Q284" i="37"/>
  <c r="U284" i="37" s="1"/>
  <c r="Q228" i="37"/>
  <c r="U228" i="37" s="1"/>
  <c r="Q435" i="37"/>
  <c r="Q77" i="37"/>
  <c r="U77" i="37" s="1"/>
  <c r="Q186" i="37"/>
  <c r="U186" i="37" s="1"/>
  <c r="Q161" i="37"/>
  <c r="U161" i="37" s="1"/>
  <c r="Q410" i="37"/>
  <c r="U410" i="37" s="1"/>
  <c r="Q331" i="37"/>
  <c r="U331" i="37" s="1"/>
  <c r="Q219" i="37"/>
  <c r="U219" i="37" s="1"/>
  <c r="Q580" i="37"/>
  <c r="U580" i="37" s="1"/>
  <c r="Q504" i="37"/>
  <c r="U504" i="37" s="1"/>
  <c r="Q40" i="37"/>
  <c r="U40" i="37" s="1"/>
  <c r="Q74" i="37"/>
  <c r="U74" i="37" s="1"/>
  <c r="Q418" i="37"/>
  <c r="U418" i="37" s="1"/>
  <c r="Q355" i="37"/>
  <c r="U355" i="37" s="1"/>
  <c r="Q259" i="37"/>
  <c r="U259" i="37" s="1"/>
  <c r="Q150" i="37"/>
  <c r="U150" i="37" s="1"/>
  <c r="Q521" i="37"/>
  <c r="U521" i="37" s="1"/>
  <c r="Q403" i="37"/>
  <c r="U403" i="37" s="1"/>
  <c r="Q309" i="37"/>
  <c r="Q121" i="37"/>
  <c r="Q363" i="37"/>
  <c r="Q313" i="37"/>
  <c r="Q191" i="37"/>
  <c r="Q421" i="37"/>
  <c r="Q440" i="37"/>
  <c r="Q572" i="37"/>
  <c r="Q210" i="37"/>
  <c r="Q84" i="37"/>
  <c r="Q318" i="37"/>
  <c r="Q240" i="37"/>
  <c r="Q70" i="37"/>
  <c r="Q366" i="37"/>
  <c r="Q575" i="37"/>
  <c r="Q513" i="37"/>
  <c r="Q98" i="37"/>
  <c r="Q47" i="37"/>
  <c r="Q263" i="37"/>
  <c r="Q180" i="37"/>
  <c r="Q397" i="37"/>
  <c r="Q297" i="37"/>
  <c r="Q520" i="37"/>
  <c r="Q431" i="37"/>
  <c r="Q92" i="37"/>
  <c r="Q142" i="37"/>
  <c r="Q53" i="37"/>
  <c r="Q391" i="37"/>
  <c r="Q249" i="37"/>
  <c r="Q149" i="37"/>
  <c r="Q143" i="37"/>
  <c r="Q512" i="37"/>
  <c r="Q55" i="37"/>
  <c r="U55" i="37" s="1"/>
  <c r="Q30" i="37"/>
  <c r="U30" i="37" s="1"/>
  <c r="Q16" i="37"/>
  <c r="U16" i="37" s="1"/>
  <c r="Q294" i="37"/>
  <c r="U294" i="37" s="1"/>
  <c r="Q181" i="37"/>
  <c r="U181" i="37" s="1"/>
  <c r="Q443" i="37"/>
  <c r="U443" i="37" s="1"/>
  <c r="Q362" i="37"/>
  <c r="U362" i="37" s="1"/>
  <c r="Q459" i="37"/>
  <c r="U459" i="37" s="1"/>
  <c r="Q426" i="37"/>
  <c r="Q597" i="37"/>
  <c r="Q687" i="37"/>
  <c r="Q780" i="37"/>
  <c r="Q681" i="37"/>
  <c r="Q1190" i="37"/>
  <c r="Q1227" i="37"/>
  <c r="Q986" i="37"/>
  <c r="Q1138" i="37"/>
  <c r="Q1278" i="37"/>
  <c r="Q1520" i="37"/>
  <c r="Q146" i="37"/>
  <c r="U146" i="37" s="1"/>
  <c r="Q298" i="37"/>
  <c r="U298" i="37" s="1"/>
  <c r="Q60" i="37"/>
  <c r="U60" i="37" s="1"/>
  <c r="Q46" i="37"/>
  <c r="U46" i="37" s="1"/>
  <c r="Q21" i="37"/>
  <c r="U21" i="37" s="1"/>
  <c r="Q334" i="37"/>
  <c r="U334" i="37" s="1"/>
  <c r="Q189" i="37"/>
  <c r="U189" i="37" s="1"/>
  <c r="Q452" i="37"/>
  <c r="U452" i="37" s="1"/>
  <c r="Q371" i="37"/>
  <c r="U371" i="37" s="1"/>
  <c r="Q466" i="37"/>
  <c r="U466" i="37" s="1"/>
  <c r="Q23" i="37"/>
  <c r="U23" i="37" s="1"/>
  <c r="Q120" i="37"/>
  <c r="U120" i="37" s="1"/>
  <c r="Q307" i="37"/>
  <c r="U307" i="37" s="1"/>
  <c r="Q239" i="37"/>
  <c r="U239" i="37" s="1"/>
  <c r="Q91" i="37"/>
  <c r="U91" i="37" s="1"/>
  <c r="Q393" i="37"/>
  <c r="U393" i="37" s="1"/>
  <c r="Q304" i="37"/>
  <c r="U304" i="37" s="1"/>
  <c r="Q292" i="37"/>
  <c r="U292" i="37" s="1"/>
  <c r="Q445" i="37"/>
  <c r="Q83" i="37"/>
  <c r="U83" i="37" s="1"/>
  <c r="Q202" i="37"/>
  <c r="U202" i="37" s="1"/>
  <c r="Q171" i="37"/>
  <c r="U171" i="37" s="1"/>
  <c r="Q419" i="37"/>
  <c r="U419" i="37" s="1"/>
  <c r="Q336" i="37"/>
  <c r="U336" i="37" s="1"/>
  <c r="Q227" i="37"/>
  <c r="U227" i="37" s="1"/>
  <c r="Q585" i="37"/>
  <c r="U585" i="37" s="1"/>
  <c r="Q509" i="37"/>
  <c r="U509" i="37" s="1"/>
  <c r="Q45" i="37"/>
  <c r="Q90" i="37"/>
  <c r="Q22" i="37"/>
  <c r="Q364" i="37"/>
  <c r="Q283" i="37"/>
  <c r="Q159" i="37"/>
  <c r="Q530" i="37"/>
  <c r="Q444" i="37"/>
  <c r="Q314" i="37"/>
  <c r="Q127" i="37"/>
  <c r="Q372" i="37"/>
  <c r="Q319" i="37"/>
  <c r="Q199" i="37"/>
  <c r="Q430" i="37"/>
  <c r="Q475" i="37"/>
  <c r="Q577" i="37"/>
  <c r="Q226" i="37"/>
  <c r="Q89" i="37"/>
  <c r="Q323" i="37"/>
  <c r="Q248" i="37"/>
  <c r="Q134" i="37"/>
  <c r="Q375" i="37"/>
  <c r="Q584" i="37"/>
  <c r="Q522" i="37"/>
  <c r="Q135" i="37"/>
  <c r="Q270" i="37"/>
  <c r="Q195" i="37"/>
  <c r="Q455" i="37"/>
  <c r="Q346" i="37"/>
  <c r="Q225" i="37"/>
  <c r="Q465" i="37"/>
  <c r="Q576" i="37"/>
  <c r="Q97" i="37"/>
  <c r="U97" i="37" s="1"/>
  <c r="Q158" i="37"/>
  <c r="U158" i="37" s="1"/>
  <c r="Q59" i="37"/>
  <c r="U59" i="37" s="1"/>
  <c r="Q400" i="37"/>
  <c r="U400" i="37" s="1"/>
  <c r="Q257" i="37"/>
  <c r="U257" i="37" s="1"/>
  <c r="Q157" i="37"/>
  <c r="U157" i="37" s="1"/>
  <c r="Q211" i="37"/>
  <c r="U211" i="37" s="1"/>
  <c r="Q517" i="37"/>
  <c r="U517" i="37" s="1"/>
  <c r="Q541" i="37"/>
  <c r="Q436" i="37"/>
  <c r="Q751" i="37"/>
  <c r="Q630" i="37"/>
  <c r="Q745" i="37"/>
  <c r="Q1254" i="37"/>
  <c r="Q830" i="37"/>
  <c r="Q1050" i="37"/>
  <c r="Q1202" i="37"/>
  <c r="Q1289" i="37"/>
  <c r="Q478" i="37"/>
  <c r="U478" i="37" s="1"/>
  <c r="Q17" i="37"/>
  <c r="U17" i="37" s="1"/>
  <c r="Q174" i="37"/>
  <c r="U174" i="37" s="1"/>
  <c r="Q102" i="37"/>
  <c r="U102" i="37" s="1"/>
  <c r="Q405" i="37"/>
  <c r="U405" i="37" s="1"/>
  <c r="Q267" i="37"/>
  <c r="U267" i="37" s="1"/>
  <c r="Q166" i="37"/>
  <c r="U166" i="37" s="1"/>
  <c r="Q278" i="37"/>
  <c r="U278" i="37" s="1"/>
  <c r="Q526" i="37"/>
  <c r="U526" i="37" s="1"/>
  <c r="Q65" i="37"/>
  <c r="U65" i="37" s="1"/>
  <c r="Q62" i="37"/>
  <c r="U62" i="37" s="1"/>
  <c r="Q27" i="37"/>
  <c r="U27" i="37" s="1"/>
  <c r="Q350" i="37"/>
  <c r="U350" i="37" s="1"/>
  <c r="Q198" i="37"/>
  <c r="U198" i="37" s="1"/>
  <c r="Q457" i="37"/>
  <c r="U457" i="37" s="1"/>
  <c r="Q380" i="37"/>
  <c r="U380" i="37" s="1"/>
  <c r="Q471" i="37"/>
  <c r="U471" i="37" s="1"/>
  <c r="Q28" i="37"/>
  <c r="U28" i="37" s="1"/>
  <c r="Q125" i="37"/>
  <c r="U125" i="37" s="1"/>
  <c r="Q316" i="37"/>
  <c r="U316" i="37" s="1"/>
  <c r="Q247" i="37"/>
  <c r="U247" i="37" s="1"/>
  <c r="Q112" i="37"/>
  <c r="U112" i="37" s="1"/>
  <c r="Q402" i="37"/>
  <c r="U402" i="37" s="1"/>
  <c r="Q322" i="37"/>
  <c r="U322" i="37" s="1"/>
  <c r="Q338" i="37"/>
  <c r="U338" i="37" s="1"/>
  <c r="Q523" i="37"/>
  <c r="Q88" i="37"/>
  <c r="Q218" i="37"/>
  <c r="Q179" i="37"/>
  <c r="Q428" i="37"/>
  <c r="Q341" i="37"/>
  <c r="Q244" i="37"/>
  <c r="Q594" i="37"/>
  <c r="Q518" i="37"/>
  <c r="Q51" i="37"/>
  <c r="Q106" i="37"/>
  <c r="Q64" i="37"/>
  <c r="Q369" i="37"/>
  <c r="Q289" i="37"/>
  <c r="Q167" i="37"/>
  <c r="Q539" i="37"/>
  <c r="Q467" i="37"/>
  <c r="Q13" i="37"/>
  <c r="Q132" i="37"/>
  <c r="Q377" i="37"/>
  <c r="Q324" i="37"/>
  <c r="Q208" i="37"/>
  <c r="Q439" i="37"/>
  <c r="Q484" i="37"/>
  <c r="Q586" i="37"/>
  <c r="Q114" i="37"/>
  <c r="Q52" i="37"/>
  <c r="Q272" i="37"/>
  <c r="Q188" i="37"/>
  <c r="Q406" i="37"/>
  <c r="Q310" i="37"/>
  <c r="Q525" i="37"/>
  <c r="Q461" i="37"/>
  <c r="Q140" i="37"/>
  <c r="U140" i="37" s="1"/>
  <c r="Q15" i="37"/>
  <c r="U15" i="37" s="1"/>
  <c r="Q212" i="37"/>
  <c r="U212" i="37" s="1"/>
  <c r="Q464" i="37"/>
  <c r="U464" i="37" s="1"/>
  <c r="Q351" i="37"/>
  <c r="U351" i="37" s="1"/>
  <c r="Q235" i="37"/>
  <c r="U235" i="37" s="1"/>
  <c r="Q470" i="37"/>
  <c r="U470" i="37" s="1"/>
  <c r="Q168" i="37"/>
  <c r="U168" i="37" s="1"/>
  <c r="Q605" i="37"/>
  <c r="Q515" i="37"/>
  <c r="Q628" i="37"/>
  <c r="Q694" i="37"/>
  <c r="Q786" i="37"/>
  <c r="Q843" i="37"/>
  <c r="Q894" i="37"/>
  <c r="Q1114" i="37"/>
  <c r="Q901" i="37"/>
  <c r="Q1280" i="37"/>
  <c r="Q787" i="37"/>
  <c r="U787" i="37" s="1"/>
  <c r="Q424" i="37"/>
  <c r="U424" i="37" s="1"/>
  <c r="Q103" i="37"/>
  <c r="U103" i="37" s="1"/>
  <c r="Q18" i="37"/>
  <c r="U18" i="37" s="1"/>
  <c r="Q20" i="37"/>
  <c r="U20" i="37" s="1"/>
  <c r="Q220" i="37"/>
  <c r="U220" i="37" s="1"/>
  <c r="Q468" i="37"/>
  <c r="U468" i="37" s="1"/>
  <c r="Q360" i="37"/>
  <c r="U360" i="37" s="1"/>
  <c r="Q243" i="37"/>
  <c r="U243" i="37" s="1"/>
  <c r="Q479" i="37"/>
  <c r="U479" i="37" s="1"/>
  <c r="Q236" i="37"/>
  <c r="U236" i="37" s="1"/>
  <c r="Q108" i="37"/>
  <c r="U108" i="37" s="1"/>
  <c r="Q190" i="37"/>
  <c r="U190" i="37" s="1"/>
  <c r="Q144" i="37"/>
  <c r="U144" i="37" s="1"/>
  <c r="Q414" i="37"/>
  <c r="U414" i="37" s="1"/>
  <c r="Q275" i="37"/>
  <c r="U275" i="37" s="1"/>
  <c r="Q175" i="37"/>
  <c r="U175" i="37" s="1"/>
  <c r="Q367" i="37"/>
  <c r="U367" i="37" s="1"/>
  <c r="Q535" i="37"/>
  <c r="U535" i="37" s="1"/>
  <c r="Q71" i="37"/>
  <c r="U71" i="37" s="1"/>
  <c r="Q78" i="37"/>
  <c r="U78" i="37" s="1"/>
  <c r="Q32" i="37"/>
  <c r="U32" i="37" s="1"/>
  <c r="Q359" i="37"/>
  <c r="U359" i="37" s="1"/>
  <c r="Q207" i="37"/>
  <c r="U207" i="37" s="1"/>
  <c r="Q75" i="37"/>
  <c r="U75" i="37" s="1"/>
  <c r="Q54" i="37"/>
  <c r="U54" i="37" s="1"/>
  <c r="Q480" i="37"/>
  <c r="U480" i="37" s="1"/>
  <c r="Q12" i="37"/>
  <c r="Q131" i="37"/>
  <c r="Q325" i="37"/>
  <c r="Q256" i="37"/>
  <c r="Q133" i="37"/>
  <c r="Q411" i="37"/>
  <c r="Q327" i="37"/>
  <c r="Q376" i="37"/>
  <c r="Q587" i="37"/>
  <c r="Q93" i="37"/>
  <c r="Q234" i="37"/>
  <c r="Q196" i="37"/>
  <c r="Q433" i="37"/>
  <c r="Q356" i="37"/>
  <c r="Q252" i="37"/>
  <c r="Q603" i="37"/>
  <c r="Q527" i="37"/>
  <c r="Q56" i="37"/>
  <c r="Q122" i="37"/>
  <c r="Q85" i="37"/>
  <c r="Q378" i="37"/>
  <c r="Q303" i="37"/>
  <c r="Q176" i="37"/>
  <c r="Q548" i="37"/>
  <c r="Q472" i="37"/>
  <c r="Q242" i="37"/>
  <c r="Q95" i="37"/>
  <c r="Q328" i="37"/>
  <c r="Q265" i="37"/>
  <c r="Q148" i="37"/>
  <c r="Q384" i="37"/>
  <c r="Q589" i="37"/>
  <c r="Q531" i="37"/>
  <c r="Q130" i="37"/>
  <c r="U130" i="37" s="1"/>
  <c r="Q57" i="37"/>
  <c r="U57" i="37" s="1"/>
  <c r="Q279" i="37"/>
  <c r="U279" i="37" s="1"/>
  <c r="Q197" i="37"/>
  <c r="U197" i="37" s="1"/>
  <c r="Q415" i="37"/>
  <c r="U415" i="37" s="1"/>
  <c r="Q321" i="37"/>
  <c r="U321" i="37" s="1"/>
  <c r="Q534" i="37"/>
  <c r="U534" i="37" s="1"/>
  <c r="Q476" i="37"/>
  <c r="U476" i="37" s="1"/>
  <c r="Q454" i="37"/>
  <c r="Q579" i="37"/>
  <c r="Q656" i="37"/>
  <c r="U656" i="37" s="1"/>
  <c r="Q758" i="37"/>
  <c r="Q870" i="37"/>
  <c r="Q907" i="37"/>
  <c r="Q958" i="37"/>
  <c r="Q1242" i="37"/>
  <c r="Q860" i="37"/>
  <c r="Q1394" i="37"/>
  <c r="Q661" i="37"/>
  <c r="U661" i="37" s="1"/>
  <c r="Q858" i="37"/>
  <c r="Q904" i="37"/>
  <c r="Q946" i="37"/>
  <c r="Q1029" i="37"/>
  <c r="Q1180" i="37"/>
  <c r="Q1297" i="37"/>
  <c r="Q1522" i="37"/>
  <c r="Q1505" i="37"/>
  <c r="Q1506" i="37"/>
  <c r="Q614" i="37"/>
  <c r="U614" i="37" s="1"/>
  <c r="Q524" i="37"/>
  <c r="U524" i="37" s="1"/>
  <c r="Q637" i="37"/>
  <c r="U637" i="37" s="1"/>
  <c r="Q703" i="37"/>
  <c r="U703" i="37" s="1"/>
  <c r="Q797" i="37"/>
  <c r="U797" i="37" s="1"/>
  <c r="Q852" i="37"/>
  <c r="U852" i="37" s="1"/>
  <c r="Q903" i="37"/>
  <c r="U903" i="37" s="1"/>
  <c r="Q931" i="37"/>
  <c r="U931" i="37" s="1"/>
  <c r="Q973" i="37"/>
  <c r="U973" i="37" s="1"/>
  <c r="Q1019" i="37"/>
  <c r="U1019" i="37" s="1"/>
  <c r="Q1102" i="37"/>
  <c r="U1102" i="37" s="1"/>
  <c r="Q1157" i="37"/>
  <c r="U1157" i="37" s="1"/>
  <c r="Q1279" i="37"/>
  <c r="U1279" i="37" s="1"/>
  <c r="Q1595" i="37"/>
  <c r="U1595" i="37" s="1"/>
  <c r="Q1578" i="37"/>
  <c r="U1578" i="37" s="1"/>
  <c r="Q1579" i="37"/>
  <c r="U1579" i="37" s="1"/>
  <c r="Q482" i="37"/>
  <c r="U482" i="37" s="1"/>
  <c r="Q593" i="37"/>
  <c r="U593" i="37" s="1"/>
  <c r="Q670" i="37"/>
  <c r="U670" i="37" s="1"/>
  <c r="Q776" i="37"/>
  <c r="U776" i="37" s="1"/>
  <c r="Q888" i="37"/>
  <c r="U888" i="37" s="1"/>
  <c r="Q921" i="37"/>
  <c r="U921" i="37" s="1"/>
  <c r="Q976" i="37"/>
  <c r="U976" i="37" s="1"/>
  <c r="Q1004" i="37"/>
  <c r="U1004" i="37" s="1"/>
  <c r="Q1046" i="37"/>
  <c r="U1046" i="37" s="1"/>
  <c r="Q1092" i="37"/>
  <c r="U1092" i="37" s="1"/>
  <c r="Q814" i="37"/>
  <c r="U814" i="37" s="1"/>
  <c r="Q1308" i="37"/>
  <c r="U1308" i="37" s="1"/>
  <c r="Q1184" i="37"/>
  <c r="U1184" i="37" s="1"/>
  <c r="Q1399" i="37"/>
  <c r="U1399" i="37" s="1"/>
  <c r="Q1400" i="37"/>
  <c r="U1400" i="37" s="1"/>
  <c r="Q1406" i="37"/>
  <c r="U1406" i="37" s="1"/>
  <c r="Q555" i="37"/>
  <c r="U555" i="37" s="1"/>
  <c r="Q677" i="37"/>
  <c r="U677" i="37" s="1"/>
  <c r="Q743" i="37"/>
  <c r="U743" i="37" s="1"/>
  <c r="Q635" i="37"/>
  <c r="U635" i="37" s="1"/>
  <c r="Q957" i="37"/>
  <c r="U957" i="37" s="1"/>
  <c r="Q994" i="37"/>
  <c r="U994" i="37" s="1"/>
  <c r="Q1045" i="37"/>
  <c r="U1045" i="37" s="1"/>
  <c r="Q1073" i="37"/>
  <c r="U1073" i="37" s="1"/>
  <c r="Q1119" i="37"/>
  <c r="U1119" i="37" s="1"/>
  <c r="Q1161" i="37"/>
  <c r="U1161" i="37" s="1"/>
  <c r="Q883" i="37"/>
  <c r="U883" i="37" s="1"/>
  <c r="Q1286" i="37"/>
  <c r="U1286" i="37" s="1"/>
  <c r="Q1316" i="37"/>
  <c r="U1316" i="37" s="1"/>
  <c r="Q1472" i="37"/>
  <c r="U1472" i="37" s="1"/>
  <c r="Q1469" i="37"/>
  <c r="U1469" i="37" s="1"/>
  <c r="Q1479" i="37"/>
  <c r="U1479" i="37" s="1"/>
  <c r="Q262" i="37"/>
  <c r="U262" i="37" s="1"/>
  <c r="Q746" i="37"/>
  <c r="U746" i="37" s="1"/>
  <c r="Q604" i="37"/>
  <c r="U604" i="37" s="1"/>
  <c r="Q708" i="37"/>
  <c r="U708" i="37" s="1"/>
  <c r="Q1030" i="37"/>
  <c r="U1030" i="37" s="1"/>
  <c r="Q1067" i="37"/>
  <c r="U1067" i="37" s="1"/>
  <c r="Q1118" i="37"/>
  <c r="U1118" i="37" s="1"/>
  <c r="Q1146" i="37"/>
  <c r="U1146" i="37" s="1"/>
  <c r="Q1192" i="37"/>
  <c r="U1192" i="37" s="1"/>
  <c r="Q795" i="37"/>
  <c r="U795" i="37" s="1"/>
  <c r="Q956" i="37"/>
  <c r="U956" i="37" s="1"/>
  <c r="Q1239" i="37"/>
  <c r="U1239" i="37" s="1"/>
  <c r="Q1312" i="37"/>
  <c r="U1312" i="37" s="1"/>
  <c r="Q1541" i="37"/>
  <c r="U1541" i="37" s="1"/>
  <c r="Q1542" i="37"/>
  <c r="U1542" i="37" s="1"/>
  <c r="Q1552" i="37"/>
  <c r="U1552" i="37" s="1"/>
  <c r="Q510" i="37"/>
  <c r="Q602" i="37"/>
  <c r="Q693" i="37"/>
  <c r="Q781" i="37"/>
  <c r="Q1103" i="37"/>
  <c r="Q1140" i="37"/>
  <c r="Q1191" i="37"/>
  <c r="Q1219" i="37"/>
  <c r="Q701" i="37"/>
  <c r="Q878" i="37"/>
  <c r="Q1025" i="37"/>
  <c r="Q1251" i="37"/>
  <c r="Q1371" i="37"/>
  <c r="Q1354" i="37"/>
  <c r="Q1355" i="37"/>
  <c r="Q1347" i="37"/>
  <c r="Q497" i="37"/>
  <c r="Q801" i="37"/>
  <c r="Q680" i="37"/>
  <c r="Q642" i="37"/>
  <c r="Q825" i="37"/>
  <c r="Q880" i="37"/>
  <c r="Q908" i="37"/>
  <c r="Q950" i="37"/>
  <c r="Q996" i="37"/>
  <c r="Q1079" i="37"/>
  <c r="Q1226" i="37"/>
  <c r="Q1253" i="37"/>
  <c r="Q1572" i="37"/>
  <c r="Q1555" i="37"/>
  <c r="Q1556" i="37"/>
  <c r="Q570" i="37"/>
  <c r="Q647" i="37"/>
  <c r="Q753" i="37"/>
  <c r="Q861" i="37"/>
  <c r="Q898" i="37"/>
  <c r="Q949" i="37"/>
  <c r="Q977" i="37"/>
  <c r="Q1023" i="37"/>
  <c r="Q1065" i="37"/>
  <c r="Q1152" i="37"/>
  <c r="Q1281" i="37"/>
  <c r="Q1325" i="37"/>
  <c r="Q1376" i="37"/>
  <c r="Q1373" i="37"/>
  <c r="Q1383" i="37"/>
  <c r="Q1507" i="37"/>
  <c r="U1507" i="37" s="1"/>
  <c r="Q1662" i="37"/>
  <c r="U1662" i="37" s="1"/>
  <c r="Q1673" i="37"/>
  <c r="U1673" i="37" s="1"/>
  <c r="Q1843" i="37"/>
  <c r="U1843" i="37" s="1"/>
  <c r="Q1894" i="37"/>
  <c r="U1894" i="37" s="1"/>
  <c r="Q1823" i="37"/>
  <c r="U1823" i="37" s="1"/>
  <c r="Q2418" i="37"/>
  <c r="U2418" i="37" s="1"/>
  <c r="Q1987" i="37"/>
  <c r="U1987" i="37" s="1"/>
  <c r="Q922" i="37"/>
  <c r="Q968" i="37"/>
  <c r="Q1010" i="37"/>
  <c r="Q1093" i="37"/>
  <c r="Q1244" i="37"/>
  <c r="Q1270" i="37"/>
  <c r="Q1586" i="37"/>
  <c r="Q1569" i="37"/>
  <c r="Q1570" i="37"/>
  <c r="Q473" i="37"/>
  <c r="U473" i="37" s="1"/>
  <c r="Q588" i="37"/>
  <c r="U588" i="37" s="1"/>
  <c r="Q665" i="37"/>
  <c r="U665" i="37" s="1"/>
  <c r="Q767" i="37"/>
  <c r="U767" i="37" s="1"/>
  <c r="Q879" i="37"/>
  <c r="U879" i="37" s="1"/>
  <c r="Q916" i="37"/>
  <c r="U916" i="37" s="1"/>
  <c r="Q967" i="37"/>
  <c r="U967" i="37" s="1"/>
  <c r="Q995" i="37"/>
  <c r="U995" i="37" s="1"/>
  <c r="Q1037" i="37"/>
  <c r="U1037" i="37" s="1"/>
  <c r="Q1083" i="37"/>
  <c r="U1083" i="37" s="1"/>
  <c r="Q747" i="37"/>
  <c r="U747" i="37" s="1"/>
  <c r="Q1299" i="37"/>
  <c r="U1299" i="37" s="1"/>
  <c r="Q1343" i="37"/>
  <c r="U1343" i="37" s="1"/>
  <c r="Q1390" i="37"/>
  <c r="U1390" i="37" s="1"/>
  <c r="Q1391" i="37"/>
  <c r="U1391" i="37" s="1"/>
  <c r="Q1397" i="37"/>
  <c r="U1397" i="37" s="1"/>
  <c r="Q546" i="37"/>
  <c r="U546" i="37" s="1"/>
  <c r="Q668" i="37"/>
  <c r="U668" i="37" s="1"/>
  <c r="Q734" i="37"/>
  <c r="U734" i="37" s="1"/>
  <c r="Q626" i="37"/>
  <c r="U626" i="37" s="1"/>
  <c r="Q952" i="37"/>
  <c r="U952" i="37" s="1"/>
  <c r="Q985" i="37"/>
  <c r="U985" i="37" s="1"/>
  <c r="Q1040" i="37"/>
  <c r="U1040" i="37" s="1"/>
  <c r="Q1068" i="37"/>
  <c r="U1068" i="37" s="1"/>
  <c r="Q1110" i="37"/>
  <c r="U1110" i="37" s="1"/>
  <c r="Q1156" i="37"/>
  <c r="U1156" i="37" s="1"/>
  <c r="Q874" i="37"/>
  <c r="U874" i="37" s="1"/>
  <c r="Q1277" i="37"/>
  <c r="U1277" i="37" s="1"/>
  <c r="Q1307" i="37"/>
  <c r="U1307" i="37" s="1"/>
  <c r="Q1463" i="37"/>
  <c r="U1463" i="37" s="1"/>
  <c r="Q1464" i="37"/>
  <c r="U1464" i="37" s="1"/>
  <c r="Q1470" i="37"/>
  <c r="U1470" i="37" s="1"/>
  <c r="Q193" i="37"/>
  <c r="U193" i="37" s="1"/>
  <c r="Q741" i="37"/>
  <c r="U741" i="37" s="1"/>
  <c r="Q807" i="37"/>
  <c r="U807" i="37" s="1"/>
  <c r="Q699" i="37"/>
  <c r="U699" i="37" s="1"/>
  <c r="Q1021" i="37"/>
  <c r="U1021" i="37" s="1"/>
  <c r="Q1058" i="37"/>
  <c r="U1058" i="37" s="1"/>
  <c r="Q1109" i="37"/>
  <c r="U1109" i="37" s="1"/>
  <c r="Q1137" i="37"/>
  <c r="U1137" i="37" s="1"/>
  <c r="Q1183" i="37"/>
  <c r="U1183" i="37" s="1"/>
  <c r="Q779" i="37"/>
  <c r="U779" i="37" s="1"/>
  <c r="Q947" i="37"/>
  <c r="U947" i="37" s="1"/>
  <c r="Q1221" i="37"/>
  <c r="U1221" i="37" s="1"/>
  <c r="Q1303" i="37"/>
  <c r="U1303" i="37" s="1"/>
  <c r="Q1536" i="37"/>
  <c r="U1536" i="37" s="1"/>
  <c r="Q1533" i="37"/>
  <c r="U1533" i="37" s="1"/>
  <c r="Q1543" i="37"/>
  <c r="U1543" i="37" s="1"/>
  <c r="Q501" i="37"/>
  <c r="U501" i="37" s="1"/>
  <c r="Q810" i="37"/>
  <c r="U810" i="37" s="1"/>
  <c r="Q684" i="37"/>
  <c r="U684" i="37" s="1"/>
  <c r="Q772" i="37"/>
  <c r="U772" i="37" s="1"/>
  <c r="Q1094" i="37"/>
  <c r="U1094" i="37" s="1"/>
  <c r="Q1131" i="37"/>
  <c r="U1131" i="37" s="1"/>
  <c r="Q1182" i="37"/>
  <c r="U1182" i="37" s="1"/>
  <c r="Q1210" i="37"/>
  <c r="U1210" i="37" s="1"/>
  <c r="Q1256" i="37"/>
  <c r="U1256" i="37" s="1"/>
  <c r="Q869" i="37"/>
  <c r="U869" i="37" s="1"/>
  <c r="Q1020" i="37"/>
  <c r="U1020" i="37" s="1"/>
  <c r="Q1243" i="37"/>
  <c r="U1243" i="37" s="1"/>
  <c r="Q1362" i="37"/>
  <c r="U1362" i="37" s="1"/>
  <c r="Q1345" i="37"/>
  <c r="U1345" i="37" s="1"/>
  <c r="Q1346" i="37"/>
  <c r="U1346" i="37" s="1"/>
  <c r="Q1323" i="37"/>
  <c r="U1323" i="37" s="1"/>
  <c r="Q574" i="37"/>
  <c r="Q664" i="37"/>
  <c r="Q757" i="37"/>
  <c r="Q654" i="37"/>
  <c r="Q1167" i="37"/>
  <c r="Q1204" i="37"/>
  <c r="Q1255" i="37"/>
  <c r="Q804" i="37"/>
  <c r="Q859" i="37"/>
  <c r="Q942" i="37"/>
  <c r="Q1089" i="37"/>
  <c r="Q1319" i="37"/>
  <c r="Q1435" i="37"/>
  <c r="Q1418" i="37"/>
  <c r="Q1419" i="37"/>
  <c r="Q1420" i="37"/>
  <c r="Q561" i="37"/>
  <c r="Q638" i="37"/>
  <c r="Q744" i="37"/>
  <c r="Q856" i="37"/>
  <c r="Q889" i="37"/>
  <c r="Q944" i="37"/>
  <c r="Q972" i="37"/>
  <c r="Q1014" i="37"/>
  <c r="Q1060" i="37"/>
  <c r="Q1143" i="37"/>
  <c r="Q1276" i="37"/>
  <c r="Q1320" i="37"/>
  <c r="Q1367" i="37"/>
  <c r="Q1368" i="37"/>
  <c r="Q1374" i="37"/>
  <c r="Q645" i="37"/>
  <c r="Q711" i="37"/>
  <c r="Q598" i="37"/>
  <c r="Q925" i="37"/>
  <c r="Q962" i="37"/>
  <c r="Q1013" i="37"/>
  <c r="Q1041" i="37"/>
  <c r="Q1087" i="37"/>
  <c r="Q1129" i="37"/>
  <c r="Q851" i="37"/>
  <c r="Q1249" i="37"/>
  <c r="Q1284" i="37"/>
  <c r="Q1440" i="37"/>
  <c r="Q1437" i="37"/>
  <c r="Q1447" i="37"/>
  <c r="Q1571" i="37"/>
  <c r="U1571" i="37" s="1"/>
  <c r="Q1726" i="37"/>
  <c r="U1726" i="37" s="1"/>
  <c r="Q1737" i="37"/>
  <c r="U1737" i="37" s="1"/>
  <c r="Q1907" i="37"/>
  <c r="U1907" i="37" s="1"/>
  <c r="Q1670" i="37"/>
  <c r="U1670" i="37" s="1"/>
  <c r="Q1837" i="37"/>
  <c r="Q2245" i="37"/>
  <c r="U2245" i="37" s="1"/>
  <c r="Q2179" i="37"/>
  <c r="U2179" i="37" s="1"/>
  <c r="Q1032" i="37"/>
  <c r="Q1074" i="37"/>
  <c r="Q674" i="37"/>
  <c r="Q1290" i="37"/>
  <c r="Q1334" i="37"/>
  <c r="Q1381" i="37"/>
  <c r="Q1382" i="37"/>
  <c r="Q1392" i="37"/>
  <c r="Q537" i="37"/>
  <c r="U537" i="37" s="1"/>
  <c r="Q659" i="37"/>
  <c r="U659" i="37" s="1"/>
  <c r="Q729" i="37"/>
  <c r="U729" i="37" s="1"/>
  <c r="Q621" i="37"/>
  <c r="U621" i="37" s="1"/>
  <c r="Q943" i="37"/>
  <c r="U943" i="37" s="1"/>
  <c r="Q980" i="37"/>
  <c r="U980" i="37" s="1"/>
  <c r="Q1031" i="37"/>
  <c r="U1031" i="37" s="1"/>
  <c r="Q1059" i="37"/>
  <c r="U1059" i="37" s="1"/>
  <c r="Q1101" i="37"/>
  <c r="U1101" i="37" s="1"/>
  <c r="Q1147" i="37"/>
  <c r="U1147" i="37" s="1"/>
  <c r="Q865" i="37"/>
  <c r="U865" i="37" s="1"/>
  <c r="Q1272" i="37"/>
  <c r="U1272" i="37" s="1"/>
  <c r="Q1298" i="37"/>
  <c r="U1298" i="37" s="1"/>
  <c r="Q1454" i="37"/>
  <c r="U1454" i="37" s="1"/>
  <c r="Q1455" i="37"/>
  <c r="U1455" i="37" s="1"/>
  <c r="Q1461" i="37"/>
  <c r="U1461" i="37" s="1"/>
  <c r="Q610" i="37"/>
  <c r="U610" i="37" s="1"/>
  <c r="Q732" i="37"/>
  <c r="U732" i="37" s="1"/>
  <c r="Q798" i="37"/>
  <c r="U798" i="37" s="1"/>
  <c r="Q690" i="37"/>
  <c r="U690" i="37" s="1"/>
  <c r="Q1016" i="37"/>
  <c r="U1016" i="37" s="1"/>
  <c r="Q1049" i="37"/>
  <c r="U1049" i="37" s="1"/>
  <c r="Q1104" i="37"/>
  <c r="U1104" i="37" s="1"/>
  <c r="Q1132" i="37"/>
  <c r="U1132" i="37" s="1"/>
  <c r="Q1174" i="37"/>
  <c r="U1174" i="37" s="1"/>
  <c r="Q706" i="37"/>
  <c r="U706" i="37" s="1"/>
  <c r="Q938" i="37"/>
  <c r="U938" i="37" s="1"/>
  <c r="Q1166" i="37"/>
  <c r="U1166" i="37" s="1"/>
  <c r="Q1294" i="37"/>
  <c r="U1294" i="37" s="1"/>
  <c r="Q1527" i="37"/>
  <c r="Q1528" i="37"/>
  <c r="U1528" i="37" s="1"/>
  <c r="Q1534" i="37"/>
  <c r="U1534" i="37" s="1"/>
  <c r="Q496" i="37"/>
  <c r="U496" i="37" s="1"/>
  <c r="Q805" i="37"/>
  <c r="U805" i="37" s="1"/>
  <c r="Q675" i="37"/>
  <c r="U675" i="37" s="1"/>
  <c r="Q763" i="37"/>
  <c r="U763" i="37" s="1"/>
  <c r="Q1085" i="37"/>
  <c r="U1085" i="37" s="1"/>
  <c r="Q1122" i="37"/>
  <c r="Q1173" i="37"/>
  <c r="U1173" i="37" s="1"/>
  <c r="Q1201" i="37"/>
  <c r="U1201" i="37" s="1"/>
  <c r="Q1247" i="37"/>
  <c r="U1247" i="37" s="1"/>
  <c r="Q864" i="37"/>
  <c r="U864" i="37" s="1"/>
  <c r="Q1011" i="37"/>
  <c r="U1011" i="37" s="1"/>
  <c r="Q1225" i="37"/>
  <c r="U1225" i="37" s="1"/>
  <c r="Q1353" i="37"/>
  <c r="U1353" i="37" s="1"/>
  <c r="Q1338" i="37"/>
  <c r="Q1340" i="37"/>
  <c r="U1340" i="37" s="1"/>
  <c r="Q1607" i="37"/>
  <c r="U1607" i="37" s="1"/>
  <c r="Q565" i="37"/>
  <c r="U565" i="37" s="1"/>
  <c r="Q655" i="37"/>
  <c r="U655" i="37" s="1"/>
  <c r="Q748" i="37"/>
  <c r="U748" i="37" s="1"/>
  <c r="Q649" i="37"/>
  <c r="U649" i="37" s="1"/>
  <c r="Q1158" i="37"/>
  <c r="U1158" i="37" s="1"/>
  <c r="Q1195" i="37"/>
  <c r="Q1246" i="37"/>
  <c r="U1246" i="37" s="1"/>
  <c r="Q791" i="37"/>
  <c r="U791" i="37" s="1"/>
  <c r="Q850" i="37"/>
  <c r="U850" i="37" s="1"/>
  <c r="Q933" i="37"/>
  <c r="U933" i="37" s="1"/>
  <c r="Q1084" i="37"/>
  <c r="U1084" i="37" s="1"/>
  <c r="Q1310" i="37"/>
  <c r="U1310" i="37" s="1"/>
  <c r="Q1426" i="37"/>
  <c r="U1426" i="37" s="1"/>
  <c r="Q1409" i="37"/>
  <c r="Q1410" i="37"/>
  <c r="U1410" i="37" s="1"/>
  <c r="Q1411" i="37"/>
  <c r="Q390" i="37"/>
  <c r="Q728" i="37"/>
  <c r="Q816" i="37"/>
  <c r="Q718" i="37"/>
  <c r="Q1231" i="37"/>
  <c r="Q788" i="37"/>
  <c r="Q835" i="37"/>
  <c r="Q877" i="37"/>
  <c r="Q923" i="37"/>
  <c r="Q1006" i="37"/>
  <c r="Q1153" i="37"/>
  <c r="Q1274" i="37"/>
  <c r="Q1499" i="37"/>
  <c r="Q1482" i="37"/>
  <c r="Q1483" i="37"/>
  <c r="Q514" i="37"/>
  <c r="Q636" i="37"/>
  <c r="Q702" i="37"/>
  <c r="Q808" i="37"/>
  <c r="Q920" i="37"/>
  <c r="Q953" i="37"/>
  <c r="Q1008" i="37"/>
  <c r="Q1036" i="37"/>
  <c r="Q1078" i="37"/>
  <c r="Q1124" i="37"/>
  <c r="Q842" i="37"/>
  <c r="Q1220" i="37"/>
  <c r="Q1275" i="37"/>
  <c r="Q1431" i="37"/>
  <c r="Q1432" i="37"/>
  <c r="Q1438" i="37"/>
  <c r="Q709" i="37"/>
  <c r="Q775" i="37"/>
  <c r="Q667" i="37"/>
  <c r="Q989" i="37"/>
  <c r="Q1026" i="37"/>
  <c r="Q1077" i="37"/>
  <c r="Q1105" i="37"/>
  <c r="Q1151" i="37"/>
  <c r="Q1193" i="37"/>
  <c r="Q915" i="37"/>
  <c r="Q1318" i="37"/>
  <c r="Q1271" i="37"/>
  <c r="Q1504" i="37"/>
  <c r="Q1501" i="37"/>
  <c r="Q1511" i="37"/>
  <c r="Q1366" i="37"/>
  <c r="U1366" i="37" s="1"/>
  <c r="Q1635" i="37"/>
  <c r="U1635" i="37" s="1"/>
  <c r="Q1628" i="37"/>
  <c r="U1628" i="37" s="1"/>
  <c r="Q1567" i="37"/>
  <c r="U1567" i="37" s="1"/>
  <c r="Q1817" i="37"/>
  <c r="U1817" i="37" s="1"/>
  <c r="Q1901" i="37"/>
  <c r="U1901" i="37" s="1"/>
  <c r="Q2309" i="37"/>
  <c r="U2309" i="37" s="1"/>
  <c r="Q1978" i="37"/>
  <c r="U1978" i="37" s="1"/>
  <c r="Q1446" i="37"/>
  <c r="Q1456" i="37"/>
  <c r="Q601" i="37"/>
  <c r="U601" i="37" s="1"/>
  <c r="Q723" i="37"/>
  <c r="U723" i="37" s="1"/>
  <c r="Q793" i="37"/>
  <c r="U793" i="37" s="1"/>
  <c r="Q685" i="37"/>
  <c r="U685" i="37" s="1"/>
  <c r="Q1007" i="37"/>
  <c r="U1007" i="37" s="1"/>
  <c r="Q1044" i="37"/>
  <c r="Q1095" i="37"/>
  <c r="U1095" i="37" s="1"/>
  <c r="Q1123" i="37"/>
  <c r="U1123" i="37" s="1"/>
  <c r="Q1165" i="37"/>
  <c r="U1165" i="37" s="1"/>
  <c r="Q669" i="37"/>
  <c r="U669" i="37" s="1"/>
  <c r="Q929" i="37"/>
  <c r="U929" i="37" s="1"/>
  <c r="Q1336" i="37"/>
  <c r="U1336" i="37" s="1"/>
  <c r="Q1285" i="37"/>
  <c r="U1285" i="37" s="1"/>
  <c r="Q1518" i="37"/>
  <c r="Q1519" i="37"/>
  <c r="U1519" i="37" s="1"/>
  <c r="Q1525" i="37"/>
  <c r="U1525" i="37" s="1"/>
  <c r="Q487" i="37"/>
  <c r="U487" i="37" s="1"/>
  <c r="Q796" i="37"/>
  <c r="U796" i="37" s="1"/>
  <c r="Q666" i="37"/>
  <c r="U666" i="37" s="1"/>
  <c r="Q754" i="37"/>
  <c r="U754" i="37" s="1"/>
  <c r="Q1080" i="37"/>
  <c r="U1080" i="37" s="1"/>
  <c r="Q1113" i="37"/>
  <c r="Q1168" i="37"/>
  <c r="U1168" i="37" s="1"/>
  <c r="Q1196" i="37"/>
  <c r="U1196" i="37" s="1"/>
  <c r="Q1238" i="37"/>
  <c r="U1238" i="37" s="1"/>
  <c r="Q855" i="37"/>
  <c r="U855" i="37" s="1"/>
  <c r="Q1002" i="37"/>
  <c r="U1002" i="37" s="1"/>
  <c r="Q1291" i="37"/>
  <c r="U1291" i="37" s="1"/>
  <c r="Q1348" i="37"/>
  <c r="U1348" i="37" s="1"/>
  <c r="Q1330" i="37"/>
  <c r="Q1332" i="37"/>
  <c r="U1332" i="37" s="1"/>
  <c r="Q1598" i="37"/>
  <c r="U1598" i="37" s="1"/>
  <c r="Q560" i="37"/>
  <c r="U560" i="37" s="1"/>
  <c r="Q646" i="37"/>
  <c r="U646" i="37" s="1"/>
  <c r="Q739" i="37"/>
  <c r="U739" i="37" s="1"/>
  <c r="Q640" i="37"/>
  <c r="U640" i="37" s="1"/>
  <c r="Q1149" i="37"/>
  <c r="U1149" i="37" s="1"/>
  <c r="Q1186" i="37"/>
  <c r="Q1237" i="37"/>
  <c r="U1237" i="37" s="1"/>
  <c r="Q770" i="37"/>
  <c r="U770" i="37" s="1"/>
  <c r="Q841" i="37"/>
  <c r="U841" i="37" s="1"/>
  <c r="Q928" i="37"/>
  <c r="U928" i="37" s="1"/>
  <c r="Q1075" i="37"/>
  <c r="U1075" i="37" s="1"/>
  <c r="Q1301" i="37"/>
  <c r="U1301" i="37" s="1"/>
  <c r="Q1417" i="37"/>
  <c r="U1417" i="37" s="1"/>
  <c r="Q1404" i="37"/>
  <c r="Q1401" i="37"/>
  <c r="U1401" i="37" s="1"/>
  <c r="Q1402" i="37"/>
  <c r="U1402" i="37" s="1"/>
  <c r="Q271" i="37"/>
  <c r="U271" i="37" s="1"/>
  <c r="Q719" i="37"/>
  <c r="U719" i="37" s="1"/>
  <c r="Q812" i="37"/>
  <c r="U812" i="37" s="1"/>
  <c r="Q713" i="37"/>
  <c r="U713" i="37" s="1"/>
  <c r="Q1222" i="37"/>
  <c r="U1222" i="37" s="1"/>
  <c r="Q724" i="37"/>
  <c r="Q826" i="37"/>
  <c r="U826" i="37" s="1"/>
  <c r="Q872" i="37"/>
  <c r="U872" i="37" s="1"/>
  <c r="Q914" i="37"/>
  <c r="U914" i="37" s="1"/>
  <c r="Q997" i="37"/>
  <c r="U997" i="37" s="1"/>
  <c r="Q1148" i="37"/>
  <c r="U1148" i="37" s="1"/>
  <c r="Q1265" i="37"/>
  <c r="U1265" i="37" s="1"/>
  <c r="Q1490" i="37"/>
  <c r="U1490" i="37" s="1"/>
  <c r="Q1473" i="37"/>
  <c r="Q1474" i="37"/>
  <c r="U1474" i="37" s="1"/>
  <c r="Q582" i="37"/>
  <c r="Q492" i="37"/>
  <c r="Q792" i="37"/>
  <c r="Q671" i="37"/>
  <c r="Q782" i="37"/>
  <c r="Q820" i="37"/>
  <c r="Q871" i="37"/>
  <c r="Q899" i="37"/>
  <c r="Q941" i="37"/>
  <c r="Q987" i="37"/>
  <c r="Q1070" i="37"/>
  <c r="Q1217" i="37"/>
  <c r="Q1211" i="37"/>
  <c r="Q1563" i="37"/>
  <c r="Q1546" i="37"/>
  <c r="Q1547" i="37"/>
  <c r="Q578" i="37"/>
  <c r="Q700" i="37"/>
  <c r="Q766" i="37"/>
  <c r="Q658" i="37"/>
  <c r="Q984" i="37"/>
  <c r="Q1017" i="37"/>
  <c r="Q1072" i="37"/>
  <c r="Q1100" i="37"/>
  <c r="Q1142" i="37"/>
  <c r="Q1188" i="37"/>
  <c r="Q906" i="37"/>
  <c r="Q1309" i="37"/>
  <c r="Q1234" i="37"/>
  <c r="Q1495" i="37"/>
  <c r="Q1496" i="37"/>
  <c r="Q1502" i="37"/>
  <c r="Q773" i="37"/>
  <c r="Q643" i="37"/>
  <c r="Q731" i="37"/>
  <c r="Q1053" i="37"/>
  <c r="Q1090" i="37"/>
  <c r="Q1141" i="37"/>
  <c r="Q1169" i="37"/>
  <c r="Q1215" i="37"/>
  <c r="Q832" i="37"/>
  <c r="Q979" i="37"/>
  <c r="Q1268" i="37"/>
  <c r="Q1335" i="37"/>
  <c r="Q1568" i="37"/>
  <c r="Q1565" i="37"/>
  <c r="Q1575" i="37"/>
  <c r="Q1430" i="37"/>
  <c r="U1430" i="37" s="1"/>
  <c r="Q1699" i="37"/>
  <c r="U1699" i="37" s="1"/>
  <c r="Q1692" i="37"/>
  <c r="U1692" i="37" s="1"/>
  <c r="Q1802" i="37"/>
  <c r="U1802" i="37" s="1"/>
  <c r="Q1881" i="37"/>
  <c r="U1881" i="37" s="1"/>
  <c r="Q1615" i="37"/>
  <c r="U1615" i="37" s="1"/>
  <c r="Q2437" i="37"/>
  <c r="U2437" i="37" s="1"/>
  <c r="Q2170" i="37"/>
  <c r="Q749" i="37"/>
  <c r="U749" i="37" s="1"/>
  <c r="Q1071" i="37"/>
  <c r="U1071" i="37" s="1"/>
  <c r="Q1108" i="37"/>
  <c r="U1108" i="37" s="1"/>
  <c r="Q1159" i="37"/>
  <c r="U1159" i="37" s="1"/>
  <c r="Q1187" i="37"/>
  <c r="U1187" i="37" s="1"/>
  <c r="Q1229" i="37"/>
  <c r="U1229" i="37" s="1"/>
  <c r="Q846" i="37"/>
  <c r="U846" i="37" s="1"/>
  <c r="Q993" i="37"/>
  <c r="Q1282" i="37"/>
  <c r="U1282" i="37" s="1"/>
  <c r="Q1337" i="37"/>
  <c r="U1337" i="37" s="1"/>
  <c r="Q1305" i="37"/>
  <c r="U1305" i="37" s="1"/>
  <c r="Q1314" i="37"/>
  <c r="U1314" i="37" s="1"/>
  <c r="Q1589" i="37"/>
  <c r="U1589" i="37" s="1"/>
  <c r="Q551" i="37"/>
  <c r="U551" i="37" s="1"/>
  <c r="Q641" i="37"/>
  <c r="U641" i="37" s="1"/>
  <c r="Q730" i="37"/>
  <c r="Q631" i="37"/>
  <c r="U631" i="37" s="1"/>
  <c r="Q1144" i="37"/>
  <c r="U1144" i="37" s="1"/>
  <c r="Q1177" i="37"/>
  <c r="U1177" i="37" s="1"/>
  <c r="Q1232" i="37"/>
  <c r="U1232" i="37" s="1"/>
  <c r="Q733" i="37"/>
  <c r="U733" i="37" s="1"/>
  <c r="Q836" i="37"/>
  <c r="U836" i="37" s="1"/>
  <c r="Q919" i="37"/>
  <c r="U919" i="37" s="1"/>
  <c r="Q1066" i="37"/>
  <c r="Q1296" i="37"/>
  <c r="U1296" i="37" s="1"/>
  <c r="Q1412" i="37"/>
  <c r="U1412" i="37" s="1"/>
  <c r="Q1395" i="37"/>
  <c r="U1395" i="37" s="1"/>
  <c r="Q1396" i="37"/>
  <c r="U1396" i="37" s="1"/>
  <c r="Q1393" i="37"/>
  <c r="U1393" i="37" s="1"/>
  <c r="Q203" i="37"/>
  <c r="U203" i="37" s="1"/>
  <c r="Q710" i="37"/>
  <c r="U710" i="37" s="1"/>
  <c r="Q803" i="37"/>
  <c r="Q704" i="37"/>
  <c r="U704" i="37" s="1"/>
  <c r="Q1213" i="37"/>
  <c r="U1213" i="37" s="1"/>
  <c r="Q651" i="37"/>
  <c r="U651" i="37" s="1"/>
  <c r="Q817" i="37"/>
  <c r="U817" i="37" s="1"/>
  <c r="Q863" i="37"/>
  <c r="U863" i="37" s="1"/>
  <c r="Q905" i="37"/>
  <c r="U905" i="37" s="1"/>
  <c r="Q992" i="37"/>
  <c r="U992" i="37" s="1"/>
  <c r="Q1139" i="37"/>
  <c r="Q1259" i="37"/>
  <c r="U1259" i="37" s="1"/>
  <c r="Q1481" i="37"/>
  <c r="U1481" i="37" s="1"/>
  <c r="Q1468" i="37"/>
  <c r="U1468" i="37" s="1"/>
  <c r="Q1465" i="37"/>
  <c r="U1465" i="37" s="1"/>
  <c r="Q573" i="37"/>
  <c r="U573" i="37" s="1"/>
  <c r="Q483" i="37"/>
  <c r="U483" i="37" s="1"/>
  <c r="Q783" i="37"/>
  <c r="U783" i="37" s="1"/>
  <c r="Q662" i="37"/>
  <c r="Q777" i="37"/>
  <c r="U777" i="37" s="1"/>
  <c r="Q815" i="37"/>
  <c r="U815" i="37" s="1"/>
  <c r="Q862" i="37"/>
  <c r="U862" i="37" s="1"/>
  <c r="Q890" i="37"/>
  <c r="U890" i="37" s="1"/>
  <c r="Q936" i="37"/>
  <c r="U936" i="37" s="1"/>
  <c r="Q978" i="37"/>
  <c r="U978" i="37" s="1"/>
  <c r="Q1061" i="37"/>
  <c r="U1061" i="37" s="1"/>
  <c r="Q1212" i="37"/>
  <c r="Q1329" i="37"/>
  <c r="U1329" i="37" s="1"/>
  <c r="Q1554" i="37"/>
  <c r="U1554" i="37" s="1"/>
  <c r="Q1537" i="37"/>
  <c r="U1537" i="37" s="1"/>
  <c r="Q1538" i="37"/>
  <c r="U1538" i="37" s="1"/>
  <c r="Q422" i="37"/>
  <c r="Q556" i="37"/>
  <c r="Q633" i="37"/>
  <c r="Q735" i="37"/>
  <c r="Q847" i="37"/>
  <c r="Q884" i="37"/>
  <c r="Q935" i="37"/>
  <c r="Q963" i="37"/>
  <c r="Q1005" i="37"/>
  <c r="Q1051" i="37"/>
  <c r="Q1134" i="37"/>
  <c r="Q1267" i="37"/>
  <c r="Q1311" i="37"/>
  <c r="Q1358" i="37"/>
  <c r="Q1359" i="37"/>
  <c r="Q1365" i="37"/>
  <c r="Q358" i="37"/>
  <c r="Q764" i="37"/>
  <c r="Q634" i="37"/>
  <c r="Q722" i="37"/>
  <c r="Q1048" i="37"/>
  <c r="Q1081" i="37"/>
  <c r="Q1136" i="37"/>
  <c r="Q1164" i="37"/>
  <c r="Q1206" i="37"/>
  <c r="Q823" i="37"/>
  <c r="Q970" i="37"/>
  <c r="Q1263" i="37"/>
  <c r="Q1326" i="37"/>
  <c r="Q1559" i="37"/>
  <c r="Q1560" i="37"/>
  <c r="Q1566" i="37"/>
  <c r="Q618" i="37"/>
  <c r="Q707" i="37"/>
  <c r="Q608" i="37"/>
  <c r="Q1117" i="37"/>
  <c r="Q1154" i="37"/>
  <c r="Q1205" i="37"/>
  <c r="Q1233" i="37"/>
  <c r="Q813" i="37"/>
  <c r="Q896" i="37"/>
  <c r="Q1043" i="37"/>
  <c r="Q1269" i="37"/>
  <c r="Q1385" i="37"/>
  <c r="Q1372" i="37"/>
  <c r="Q1369" i="37"/>
  <c r="Q1361" i="37"/>
  <c r="Q1494" i="37"/>
  <c r="U1494" i="37" s="1"/>
  <c r="Q1549" i="37"/>
  <c r="U1549" i="37" s="1"/>
  <c r="Q1526" i="37"/>
  <c r="U1526" i="37" s="1"/>
  <c r="Q1866" i="37"/>
  <c r="U1866" i="37" s="1"/>
  <c r="Q1813" i="37"/>
  <c r="Q1801" i="37"/>
  <c r="U1801" i="37" s="1"/>
  <c r="Q2223" i="37"/>
  <c r="U2223" i="37" s="1"/>
  <c r="Q1988" i="37"/>
  <c r="U1988" i="37" s="1"/>
  <c r="Q1150" i="37"/>
  <c r="Q1178" i="37"/>
  <c r="Q1224" i="37"/>
  <c r="Q837" i="37"/>
  <c r="Q988" i="37"/>
  <c r="Q1273" i="37"/>
  <c r="Q1344" i="37"/>
  <c r="Q1573" i="37"/>
  <c r="Q1574" i="37"/>
  <c r="Q1584" i="37"/>
  <c r="Q542" i="37"/>
  <c r="U542" i="37" s="1"/>
  <c r="Q632" i="37"/>
  <c r="U632" i="37" s="1"/>
  <c r="Q725" i="37"/>
  <c r="Q622" i="37"/>
  <c r="U622" i="37" s="1"/>
  <c r="Q1135" i="37"/>
  <c r="U1135" i="37" s="1"/>
  <c r="Q1172" i="37"/>
  <c r="U1172" i="37" s="1"/>
  <c r="Q1223" i="37"/>
  <c r="U1223" i="37" s="1"/>
  <c r="Q660" i="37"/>
  <c r="U660" i="37" s="1"/>
  <c r="Q827" i="37"/>
  <c r="U827" i="37" s="1"/>
  <c r="Q910" i="37"/>
  <c r="U910" i="37" s="1"/>
  <c r="Q1057" i="37"/>
  <c r="Q1287" i="37"/>
  <c r="U1287" i="37" s="1"/>
  <c r="Q1403" i="37"/>
  <c r="U1403" i="37" s="1"/>
  <c r="Q1386" i="37"/>
  <c r="U1386" i="37" s="1"/>
  <c r="Q1387" i="37"/>
  <c r="U1387" i="37" s="1"/>
  <c r="Q1388" i="37"/>
  <c r="U1388" i="37" s="1"/>
  <c r="Q615" i="37"/>
  <c r="U615" i="37" s="1"/>
  <c r="Q705" i="37"/>
  <c r="U705" i="37" s="1"/>
  <c r="Q794" i="37"/>
  <c r="Q695" i="37"/>
  <c r="U695" i="37" s="1"/>
  <c r="Q1208" i="37"/>
  <c r="U1208" i="37" s="1"/>
  <c r="Q1241" i="37"/>
  <c r="U1241" i="37" s="1"/>
  <c r="Q811" i="37"/>
  <c r="U811" i="37" s="1"/>
  <c r="Q854" i="37"/>
  <c r="U854" i="37" s="1"/>
  <c r="Q900" i="37"/>
  <c r="U900" i="37" s="1"/>
  <c r="Q983" i="37"/>
  <c r="U983" i="37" s="1"/>
  <c r="Q1130" i="37"/>
  <c r="Q1252" i="37"/>
  <c r="U1252" i="37" s="1"/>
  <c r="Q1476" i="37"/>
  <c r="U1476" i="37" s="1"/>
  <c r="Q1459" i="37"/>
  <c r="U1459" i="37" s="1"/>
  <c r="Q1460" i="37"/>
  <c r="U1460" i="37" s="1"/>
  <c r="Q568" i="37"/>
  <c r="U568" i="37" s="1"/>
  <c r="Q474" i="37"/>
  <c r="U474" i="37" s="1"/>
  <c r="Q774" i="37"/>
  <c r="U774" i="37" s="1"/>
  <c r="Q657" i="37"/>
  <c r="Q768" i="37"/>
  <c r="U768" i="37" s="1"/>
  <c r="Q809" i="37"/>
  <c r="U809" i="37" s="1"/>
  <c r="Q853" i="37"/>
  <c r="U853" i="37" s="1"/>
  <c r="Q881" i="37"/>
  <c r="U881" i="37" s="1"/>
  <c r="Q927" i="37"/>
  <c r="U927" i="37" s="1"/>
  <c r="Q969" i="37"/>
  <c r="U969" i="37" s="1"/>
  <c r="Q1056" i="37"/>
  <c r="U1056" i="37" s="1"/>
  <c r="Q1203" i="37"/>
  <c r="Q1324" i="37"/>
  <c r="U1324" i="37" s="1"/>
  <c r="Q1545" i="37"/>
  <c r="U1545" i="37" s="1"/>
  <c r="Q1532" i="37"/>
  <c r="U1532" i="37" s="1"/>
  <c r="Q1529" i="37"/>
  <c r="U1529" i="37" s="1"/>
  <c r="Q311" i="37"/>
  <c r="U311" i="37" s="1"/>
  <c r="Q547" i="37"/>
  <c r="U547" i="37" s="1"/>
  <c r="Q624" i="37"/>
  <c r="U624" i="37" s="1"/>
  <c r="Q726" i="37"/>
  <c r="Q838" i="37"/>
  <c r="U838" i="37" s="1"/>
  <c r="Q875" i="37"/>
  <c r="U875" i="37" s="1"/>
  <c r="Q926" i="37"/>
  <c r="U926" i="37" s="1"/>
  <c r="Q954" i="37"/>
  <c r="U954" i="37" s="1"/>
  <c r="Q1000" i="37"/>
  <c r="U1000" i="37" s="1"/>
  <c r="Q1042" i="37"/>
  <c r="U1042" i="37" s="1"/>
  <c r="Q1125" i="37"/>
  <c r="U1125" i="37" s="1"/>
  <c r="Q1262" i="37"/>
  <c r="Q1302" i="37"/>
  <c r="U1302" i="37" s="1"/>
  <c r="Q1349" i="37"/>
  <c r="U1349" i="37" s="1"/>
  <c r="Q1350" i="37"/>
  <c r="U1350" i="37" s="1"/>
  <c r="Q1360" i="37"/>
  <c r="U1360" i="37" s="1"/>
  <c r="Q505" i="37"/>
  <c r="Q627" i="37"/>
  <c r="Q697" i="37"/>
  <c r="Q799" i="37"/>
  <c r="Q911" i="37"/>
  <c r="Q948" i="37"/>
  <c r="Q999" i="37"/>
  <c r="Q1027" i="37"/>
  <c r="Q1069" i="37"/>
  <c r="Q1115" i="37"/>
  <c r="Q833" i="37"/>
  <c r="Q1198" i="37"/>
  <c r="Q1266" i="37"/>
  <c r="Q1422" i="37"/>
  <c r="Q1423" i="37"/>
  <c r="Q1429" i="37"/>
  <c r="Q519" i="37"/>
  <c r="Q611" i="37"/>
  <c r="Q698" i="37"/>
  <c r="Q599" i="37"/>
  <c r="Q1112" i="37"/>
  <c r="Q1145" i="37"/>
  <c r="Q1200" i="37"/>
  <c r="Q1228" i="37"/>
  <c r="Q738" i="37"/>
  <c r="Q887" i="37"/>
  <c r="Q1034" i="37"/>
  <c r="Q1258" i="37"/>
  <c r="Q1380" i="37"/>
  <c r="Q1363" i="37"/>
  <c r="Q1364" i="37"/>
  <c r="Q1356" i="37"/>
  <c r="Q678" i="37"/>
  <c r="Q771" i="37"/>
  <c r="Q672" i="37"/>
  <c r="Q1181" i="37"/>
  <c r="Q1218" i="37"/>
  <c r="Q692" i="37"/>
  <c r="Q831" i="37"/>
  <c r="Q873" i="37"/>
  <c r="Q960" i="37"/>
  <c r="Q1107" i="37"/>
  <c r="Q1333" i="37"/>
  <c r="Q1449" i="37"/>
  <c r="Q1436" i="37"/>
  <c r="Q1433" i="37"/>
  <c r="Q1466" i="37"/>
  <c r="U1466" i="37" s="1"/>
  <c r="Q1643" i="37"/>
  <c r="U1643" i="37" s="1"/>
  <c r="Q1663" i="37"/>
  <c r="U1663" i="37" s="1"/>
  <c r="Q1642" i="37"/>
  <c r="U1642" i="37" s="1"/>
  <c r="Q1930" i="37"/>
  <c r="U1930" i="37" s="1"/>
  <c r="Q1877" i="37"/>
  <c r="U1877" i="37" s="1"/>
  <c r="Q1865" i="37"/>
  <c r="U1865" i="37" s="1"/>
  <c r="Q2054" i="37"/>
  <c r="U2054" i="37" s="1"/>
  <c r="Q2180" i="37"/>
  <c r="U2180" i="37" s="1"/>
  <c r="Q1378" i="37"/>
  <c r="Q1370" i="37"/>
  <c r="Q606" i="37"/>
  <c r="U606" i="37" s="1"/>
  <c r="Q696" i="37"/>
  <c r="U696" i="37" s="1"/>
  <c r="Q789" i="37"/>
  <c r="Q686" i="37"/>
  <c r="U686" i="37" s="1"/>
  <c r="Q1199" i="37"/>
  <c r="U1199" i="37" s="1"/>
  <c r="Q1236" i="37"/>
  <c r="U1236" i="37" s="1"/>
  <c r="Q802" i="37"/>
  <c r="U802" i="37" s="1"/>
  <c r="Q845" i="37"/>
  <c r="U845" i="37" s="1"/>
  <c r="Q891" i="37"/>
  <c r="U891" i="37" s="1"/>
  <c r="Q974" i="37"/>
  <c r="U974" i="37" s="1"/>
  <c r="Q1121" i="37"/>
  <c r="Q1207" i="37"/>
  <c r="U1207" i="37" s="1"/>
  <c r="Q1467" i="37"/>
  <c r="U1467" i="37" s="1"/>
  <c r="Q1450" i="37"/>
  <c r="U1450" i="37" s="1"/>
  <c r="Q1451" i="37"/>
  <c r="U1451" i="37" s="1"/>
  <c r="Q559" i="37"/>
  <c r="U559" i="37" s="1"/>
  <c r="Q456" i="37"/>
  <c r="U456" i="37" s="1"/>
  <c r="Q769" i="37"/>
  <c r="U769" i="37" s="1"/>
  <c r="Q648" i="37"/>
  <c r="Q759" i="37"/>
  <c r="U759" i="37" s="1"/>
  <c r="Q756" i="37"/>
  <c r="U756" i="37" s="1"/>
  <c r="Q848" i="37"/>
  <c r="U848" i="37" s="1"/>
  <c r="Q876" i="37"/>
  <c r="U876" i="37" s="1"/>
  <c r="Q918" i="37"/>
  <c r="U918" i="37" s="1"/>
  <c r="Q964" i="37"/>
  <c r="U964" i="37" s="1"/>
  <c r="Q1047" i="37"/>
  <c r="U1047" i="37" s="1"/>
  <c r="Q1194" i="37"/>
  <c r="Q1315" i="37"/>
  <c r="U1315" i="37" s="1"/>
  <c r="Q1540" i="37"/>
  <c r="U1540" i="37" s="1"/>
  <c r="Q1523" i="37"/>
  <c r="U1523" i="37" s="1"/>
  <c r="Q1524" i="37"/>
  <c r="U1524" i="37" s="1"/>
  <c r="Q253" i="37"/>
  <c r="U253" i="37" s="1"/>
  <c r="Q538" i="37"/>
  <c r="U538" i="37" s="1"/>
  <c r="Q619" i="37"/>
  <c r="U619" i="37" s="1"/>
  <c r="Q721" i="37"/>
  <c r="Q829" i="37"/>
  <c r="U829" i="37" s="1"/>
  <c r="Q866" i="37"/>
  <c r="U866" i="37" s="1"/>
  <c r="Q917" i="37"/>
  <c r="U917" i="37" s="1"/>
  <c r="Q945" i="37"/>
  <c r="U945" i="37" s="1"/>
  <c r="Q991" i="37"/>
  <c r="U991" i="37" s="1"/>
  <c r="Q1033" i="37"/>
  <c r="U1033" i="37" s="1"/>
  <c r="Q1120" i="37"/>
  <c r="U1120" i="37" s="1"/>
  <c r="Q1248" i="37"/>
  <c r="Q1293" i="37"/>
  <c r="U1293" i="37" s="1"/>
  <c r="Q1300" i="37"/>
  <c r="U1300" i="37" s="1"/>
  <c r="Q1339" i="37"/>
  <c r="U1339" i="37" s="1"/>
  <c r="Q1351" i="37"/>
  <c r="U1351" i="37" s="1"/>
  <c r="Q500" i="37"/>
  <c r="U500" i="37" s="1"/>
  <c r="Q609" i="37"/>
  <c r="U609" i="37" s="1"/>
  <c r="Q688" i="37"/>
  <c r="U688" i="37" s="1"/>
  <c r="Q790" i="37"/>
  <c r="Q902" i="37"/>
  <c r="U902" i="37" s="1"/>
  <c r="Q939" i="37"/>
  <c r="U939" i="37" s="1"/>
  <c r="Q990" i="37"/>
  <c r="U990" i="37" s="1"/>
  <c r="Q1018" i="37"/>
  <c r="U1018" i="37" s="1"/>
  <c r="Q1064" i="37"/>
  <c r="U1064" i="37" s="1"/>
  <c r="Q1106" i="37"/>
  <c r="U1106" i="37" s="1"/>
  <c r="Q828" i="37"/>
  <c r="U828" i="37" s="1"/>
  <c r="Q1322" i="37"/>
  <c r="Q1261" i="37"/>
  <c r="U1261" i="37" s="1"/>
  <c r="Q1413" i="37"/>
  <c r="U1413" i="37" s="1"/>
  <c r="Q1414" i="37"/>
  <c r="U1414" i="37" s="1"/>
  <c r="Q1424" i="37"/>
  <c r="U1424" i="37" s="1"/>
  <c r="Q569" i="37"/>
  <c r="Q691" i="37"/>
  <c r="Q761" i="37"/>
  <c r="Q653" i="37"/>
  <c r="Q975" i="37"/>
  <c r="Q1012" i="37"/>
  <c r="Q1063" i="37"/>
  <c r="Q1091" i="37"/>
  <c r="Q1133" i="37"/>
  <c r="Q1179" i="37"/>
  <c r="Q897" i="37"/>
  <c r="Q1304" i="37"/>
  <c r="Q1189" i="37"/>
  <c r="Q1486" i="37"/>
  <c r="Q1487" i="37"/>
  <c r="Q1493" i="37"/>
  <c r="Q583" i="37"/>
  <c r="Q673" i="37"/>
  <c r="Q762" i="37"/>
  <c r="Q663" i="37"/>
  <c r="Q1176" i="37"/>
  <c r="Q1209" i="37"/>
  <c r="Q1264" i="37"/>
  <c r="Q822" i="37"/>
  <c r="Q868" i="37"/>
  <c r="Q951" i="37"/>
  <c r="Q1098" i="37"/>
  <c r="Q1328" i="37"/>
  <c r="Q1444" i="37"/>
  <c r="Q1427" i="37"/>
  <c r="Q1428" i="37"/>
  <c r="Q1434" i="37"/>
  <c r="Q742" i="37"/>
  <c r="Q625" i="37"/>
  <c r="Q736" i="37"/>
  <c r="Q1245" i="37"/>
  <c r="Q821" i="37"/>
  <c r="Q849" i="37"/>
  <c r="Q895" i="37"/>
  <c r="Q937" i="37"/>
  <c r="Q1024" i="37"/>
  <c r="Q1171" i="37"/>
  <c r="Q1292" i="37"/>
  <c r="Q1513" i="37"/>
  <c r="Q1500" i="37"/>
  <c r="Q1497" i="37"/>
  <c r="Q1379" i="37"/>
  <c r="U1379" i="37" s="1"/>
  <c r="Q1707" i="37"/>
  <c r="U1707" i="37" s="1"/>
  <c r="Q1727" i="37"/>
  <c r="U1727" i="37" s="1"/>
  <c r="Q1706" i="37"/>
  <c r="U1706" i="37" s="1"/>
  <c r="Q1766" i="37"/>
  <c r="U1766" i="37" s="1"/>
  <c r="Q1941" i="37"/>
  <c r="U1941" i="37" s="1"/>
  <c r="Q2226" i="37"/>
  <c r="U2226" i="37" s="1"/>
  <c r="Q2374" i="37"/>
  <c r="U2374" i="37" s="1"/>
  <c r="Q2495" i="37"/>
  <c r="U2495" i="37" s="1"/>
  <c r="Q882" i="37"/>
  <c r="Q965" i="37"/>
  <c r="Q1116" i="37"/>
  <c r="Q1175" i="37"/>
  <c r="Q1458" i="37"/>
  <c r="Q1441" i="37"/>
  <c r="Q1442" i="37"/>
  <c r="Q550" i="37"/>
  <c r="U550" i="37" s="1"/>
  <c r="Q447" i="37"/>
  <c r="U447" i="37" s="1"/>
  <c r="Q760" i="37"/>
  <c r="U760" i="37" s="1"/>
  <c r="Q639" i="37"/>
  <c r="U639" i="37" s="1"/>
  <c r="Q750" i="37"/>
  <c r="U750" i="37" s="1"/>
  <c r="Q683" i="37"/>
  <c r="U683" i="37" s="1"/>
  <c r="Q839" i="37"/>
  <c r="U839" i="37" s="1"/>
  <c r="Q867" i="37"/>
  <c r="U867" i="37" s="1"/>
  <c r="Q909" i="37"/>
  <c r="U909" i="37" s="1"/>
  <c r="Q955" i="37"/>
  <c r="U955" i="37" s="1"/>
  <c r="Q1038" i="37"/>
  <c r="U1038" i="37" s="1"/>
  <c r="Q1185" i="37"/>
  <c r="U1185" i="37" s="1"/>
  <c r="Q1306" i="37"/>
  <c r="U1306" i="37" s="1"/>
  <c r="Q1531" i="37"/>
  <c r="U1531" i="37" s="1"/>
  <c r="Q1514" i="37"/>
  <c r="U1514" i="37" s="1"/>
  <c r="Q1515" i="37"/>
  <c r="U1515" i="37" s="1"/>
  <c r="Q185" i="37"/>
  <c r="U185" i="37" s="1"/>
  <c r="Q529" i="37"/>
  <c r="U529" i="37" s="1"/>
  <c r="Q613" i="37"/>
  <c r="U613" i="37" s="1"/>
  <c r="Q712" i="37"/>
  <c r="U712" i="37" s="1"/>
  <c r="Q824" i="37"/>
  <c r="U824" i="37" s="1"/>
  <c r="Q857" i="37"/>
  <c r="U857" i="37" s="1"/>
  <c r="Q912" i="37"/>
  <c r="U912" i="37" s="1"/>
  <c r="Q940" i="37"/>
  <c r="U940" i="37" s="1"/>
  <c r="Q982" i="37"/>
  <c r="U982" i="37" s="1"/>
  <c r="Q1028" i="37"/>
  <c r="U1028" i="37" s="1"/>
  <c r="Q1111" i="37"/>
  <c r="U1111" i="37" s="1"/>
  <c r="Q1216" i="37"/>
  <c r="U1216" i="37" s="1"/>
  <c r="Q1288" i="37"/>
  <c r="U1288" i="37" s="1"/>
  <c r="Q1604" i="37"/>
  <c r="U1604" i="37" s="1"/>
  <c r="Q1331" i="37"/>
  <c r="U1331" i="37" s="1"/>
  <c r="Q1341" i="37"/>
  <c r="U1341" i="37" s="1"/>
  <c r="Q491" i="37"/>
  <c r="U491" i="37" s="1"/>
  <c r="Q581" i="37"/>
  <c r="U581" i="37" s="1"/>
  <c r="Q679" i="37"/>
  <c r="U679" i="37" s="1"/>
  <c r="Q785" i="37"/>
  <c r="U785" i="37" s="1"/>
  <c r="Q893" i="37"/>
  <c r="U893" i="37" s="1"/>
  <c r="Q930" i="37"/>
  <c r="U930" i="37" s="1"/>
  <c r="Q981" i="37"/>
  <c r="U981" i="37" s="1"/>
  <c r="Q1009" i="37"/>
  <c r="U1009" i="37" s="1"/>
  <c r="Q1055" i="37"/>
  <c r="U1055" i="37" s="1"/>
  <c r="Q1097" i="37"/>
  <c r="U1097" i="37" s="1"/>
  <c r="Q819" i="37"/>
  <c r="U819" i="37" s="1"/>
  <c r="Q1313" i="37"/>
  <c r="U1313" i="37" s="1"/>
  <c r="Q1230" i="37"/>
  <c r="U1230" i="37" s="1"/>
  <c r="Q1408" i="37"/>
  <c r="U1408" i="37" s="1"/>
  <c r="Q1405" i="37"/>
  <c r="U1405" i="37" s="1"/>
  <c r="Q1415" i="37"/>
  <c r="U1415" i="37" s="1"/>
  <c r="Q564" i="37"/>
  <c r="U564" i="37" s="1"/>
  <c r="Q682" i="37"/>
  <c r="U682" i="37" s="1"/>
  <c r="Q752" i="37"/>
  <c r="U752" i="37" s="1"/>
  <c r="Q644" i="37"/>
  <c r="U644" i="37" s="1"/>
  <c r="Q966" i="37"/>
  <c r="U966" i="37" s="1"/>
  <c r="Q1003" i="37"/>
  <c r="U1003" i="37" s="1"/>
  <c r="Q1054" i="37"/>
  <c r="U1054" i="37" s="1"/>
  <c r="Q1082" i="37"/>
  <c r="U1082" i="37" s="1"/>
  <c r="Q1128" i="37"/>
  <c r="U1128" i="37" s="1"/>
  <c r="Q1170" i="37"/>
  <c r="U1170" i="37" s="1"/>
  <c r="Q892" i="37"/>
  <c r="U892" i="37" s="1"/>
  <c r="Q1295" i="37"/>
  <c r="U1295" i="37" s="1"/>
  <c r="Q1321" i="37"/>
  <c r="U1321" i="37" s="1"/>
  <c r="Q1477" i="37"/>
  <c r="U1477" i="37" s="1"/>
  <c r="Q1478" i="37"/>
  <c r="U1478" i="37" s="1"/>
  <c r="Q1488" i="37"/>
  <c r="U1488" i="37" s="1"/>
  <c r="Q317" i="37"/>
  <c r="Q755" i="37"/>
  <c r="Q629" i="37"/>
  <c r="Q717" i="37"/>
  <c r="Q1039" i="37"/>
  <c r="Q1076" i="37"/>
  <c r="Q1127" i="37"/>
  <c r="Q1155" i="37"/>
  <c r="Q1197" i="37"/>
  <c r="Q806" i="37"/>
  <c r="Q961" i="37"/>
  <c r="Q1250" i="37"/>
  <c r="Q1317" i="37"/>
  <c r="Q1550" i="37"/>
  <c r="Q1551" i="37"/>
  <c r="Q1557" i="37"/>
  <c r="Q408" i="37"/>
  <c r="Q737" i="37"/>
  <c r="Q620" i="37"/>
  <c r="Q727" i="37"/>
  <c r="Q1240" i="37"/>
  <c r="Q800" i="37"/>
  <c r="Q844" i="37"/>
  <c r="Q886" i="37"/>
  <c r="Q932" i="37"/>
  <c r="Q1015" i="37"/>
  <c r="Q1162" i="37"/>
  <c r="Q1283" i="37"/>
  <c r="Q1508" i="37"/>
  <c r="Q1491" i="37"/>
  <c r="Q1492" i="37"/>
  <c r="Q506" i="37"/>
  <c r="Q590" i="37"/>
  <c r="Q689" i="37"/>
  <c r="Q715" i="37"/>
  <c r="Q834" i="37"/>
  <c r="Q885" i="37"/>
  <c r="Q913" i="37"/>
  <c r="Q959" i="37"/>
  <c r="Q1001" i="37"/>
  <c r="Q1088" i="37"/>
  <c r="Q1235" i="37"/>
  <c r="Q1260" i="37"/>
  <c r="Q1577" i="37"/>
  <c r="Q1564" i="37"/>
  <c r="Q1561" i="37"/>
  <c r="Q1443" i="37"/>
  <c r="U1443" i="37" s="1"/>
  <c r="Q1592" i="37"/>
  <c r="U1592" i="37" s="1"/>
  <c r="Q1609" i="37"/>
  <c r="U1609" i="37" s="1"/>
  <c r="Q1779" i="37"/>
  <c r="U1779" i="37" s="1"/>
  <c r="Q1830" i="37"/>
  <c r="U1830" i="37" s="1"/>
  <c r="Q1759" i="37"/>
  <c r="U1759" i="37" s="1"/>
  <c r="Q2290" i="37"/>
  <c r="U2290" i="37" s="1"/>
  <c r="Q2105" i="37"/>
  <c r="Q3007" i="37"/>
  <c r="U3007" i="37" s="1"/>
  <c r="Q1580" i="37"/>
  <c r="U1580" i="37" s="1"/>
  <c r="Q1735" i="37"/>
  <c r="U1735" i="37" s="1"/>
  <c r="Q1746" i="37"/>
  <c r="U1746" i="37" s="1"/>
  <c r="Q1916" i="37"/>
  <c r="U1916" i="37" s="1"/>
  <c r="Q1762" i="37"/>
  <c r="U1762" i="37" s="1"/>
  <c r="Q1768" i="37"/>
  <c r="U1768" i="37" s="1"/>
  <c r="Q1810" i="37"/>
  <c r="U1810" i="37" s="1"/>
  <c r="Q2359" i="37"/>
  <c r="U2359" i="37" s="1"/>
  <c r="Q2382" i="37"/>
  <c r="U2382" i="37" s="1"/>
  <c r="Q1995" i="37"/>
  <c r="U1995" i="37" s="1"/>
  <c r="Q2050" i="37"/>
  <c r="U2050" i="37" s="1"/>
  <c r="Q2124" i="37"/>
  <c r="U2124" i="37" s="1"/>
  <c r="Q2111" i="37"/>
  <c r="U2111" i="37" s="1"/>
  <c r="Q2125" i="37"/>
  <c r="U2125" i="37" s="1"/>
  <c r="Q2628" i="37"/>
  <c r="U2628" i="37" s="1"/>
  <c r="Q3140" i="37"/>
  <c r="U3140" i="37" s="1"/>
  <c r="Q1448" i="37"/>
  <c r="U1448" i="37" s="1"/>
  <c r="Q1713" i="37"/>
  <c r="U1713" i="37" s="1"/>
  <c r="Q1710" i="37"/>
  <c r="U1710" i="37" s="1"/>
  <c r="Q1816" i="37"/>
  <c r="U1816" i="37" s="1"/>
  <c r="Q1895" i="37"/>
  <c r="U1895" i="37" s="1"/>
  <c r="Q1905" i="37"/>
  <c r="U1905" i="37" s="1"/>
  <c r="Q1984" i="37"/>
  <c r="U1984" i="37" s="1"/>
  <c r="Q2003" i="37"/>
  <c r="U2003" i="37" s="1"/>
  <c r="Q1985" i="37"/>
  <c r="U1985" i="37" s="1"/>
  <c r="Q2132" i="37"/>
  <c r="U2132" i="37" s="1"/>
  <c r="Q2183" i="37"/>
  <c r="U2183" i="37" s="1"/>
  <c r="Q2261" i="37"/>
  <c r="U2261" i="37" s="1"/>
  <c r="Q2248" i="37"/>
  <c r="U2248" i="37" s="1"/>
  <c r="Q2262" i="37"/>
  <c r="U2262" i="37" s="1"/>
  <c r="Q2765" i="37"/>
  <c r="U2765" i="37" s="1"/>
  <c r="Q3277" i="37"/>
  <c r="U3277" i="37" s="1"/>
  <c r="Q1730" i="37"/>
  <c r="U1730" i="37" s="1"/>
  <c r="Q1750" i="37"/>
  <c r="U1750" i="37" s="1"/>
  <c r="Q1693" i="37"/>
  <c r="U1693" i="37" s="1"/>
  <c r="Q1789" i="37"/>
  <c r="U1789" i="37" s="1"/>
  <c r="Q1836" i="37"/>
  <c r="U1836" i="37" s="1"/>
  <c r="Q1860" i="37"/>
  <c r="U1860" i="37" s="1"/>
  <c r="Q2185" i="37"/>
  <c r="U2185" i="37" s="1"/>
  <c r="Q2204" i="37"/>
  <c r="U2204" i="37" s="1"/>
  <c r="Q2186" i="37"/>
  <c r="U2186" i="37" s="1"/>
  <c r="Q2333" i="37"/>
  <c r="U2333" i="37" s="1"/>
  <c r="Q2384" i="37"/>
  <c r="U2384" i="37" s="1"/>
  <c r="Q2462" i="37"/>
  <c r="U2462" i="37" s="1"/>
  <c r="Q1952" i="37"/>
  <c r="U1952" i="37" s="1"/>
  <c r="Q2440" i="37"/>
  <c r="U2440" i="37" s="1"/>
  <c r="Q2966" i="37"/>
  <c r="U2966" i="37" s="1"/>
  <c r="Q1539" i="37"/>
  <c r="Q1694" i="37"/>
  <c r="Q1705" i="37"/>
  <c r="Q1875" i="37"/>
  <c r="Q1926" i="37"/>
  <c r="Q1679" i="37"/>
  <c r="Q1769" i="37"/>
  <c r="Q2322" i="37"/>
  <c r="Q2341" i="37"/>
  <c r="Q2319" i="37"/>
  <c r="Q2009" i="37"/>
  <c r="Q2083" i="37"/>
  <c r="Q2074" i="37"/>
  <c r="Q2084" i="37"/>
  <c r="Q2591" i="37"/>
  <c r="Q3103" i="37"/>
  <c r="Q1407" i="37"/>
  <c r="Q1672" i="37"/>
  <c r="Q1669" i="37"/>
  <c r="Q1775" i="37"/>
  <c r="Q1858" i="37"/>
  <c r="Q1864" i="37"/>
  <c r="Q1906" i="37"/>
  <c r="Q1943" i="37"/>
  <c r="Q1920" i="37"/>
  <c r="Q2091" i="37"/>
  <c r="Q2146" i="37"/>
  <c r="Q2220" i="37"/>
  <c r="Q2207" i="37"/>
  <c r="Q2221" i="37"/>
  <c r="Q2724" i="37"/>
  <c r="Q3236" i="37"/>
  <c r="Q1480" i="37"/>
  <c r="Q1745" i="37"/>
  <c r="Q1742" i="37"/>
  <c r="Q1848" i="37"/>
  <c r="Q1927" i="37"/>
  <c r="Q1937" i="37"/>
  <c r="Q2016" i="37"/>
  <c r="Q2035" i="37"/>
  <c r="Q2017" i="37"/>
  <c r="Q2164" i="37"/>
  <c r="Q2215" i="37"/>
  <c r="Q2293" i="37"/>
  <c r="Q2280" i="37"/>
  <c r="Q2294" i="37"/>
  <c r="Q2797" i="37"/>
  <c r="Q3309" i="37"/>
  <c r="Q1698" i="37"/>
  <c r="Q1718" i="37"/>
  <c r="Q1697" i="37"/>
  <c r="Q1757" i="37"/>
  <c r="Q1804" i="37"/>
  <c r="Q1828" i="37"/>
  <c r="Q2153" i="37"/>
  <c r="Q2172" i="37"/>
  <c r="Q2154" i="37"/>
  <c r="Q2301" i="37"/>
  <c r="Q2352" i="37"/>
  <c r="Q2430" i="37"/>
  <c r="Q2417" i="37"/>
  <c r="Q2427" i="37"/>
  <c r="Q2934" i="37"/>
  <c r="Q2555" i="37"/>
  <c r="Q3195" i="37"/>
  <c r="Q3159" i="37"/>
  <c r="Q3306" i="37"/>
  <c r="Q2955" i="37"/>
  <c r="Q2287" i="37"/>
  <c r="U2287" i="37" s="1"/>
  <c r="Q1977" i="37"/>
  <c r="U1977" i="37" s="1"/>
  <c r="Q2051" i="37"/>
  <c r="U2051" i="37" s="1"/>
  <c r="Q2042" i="37"/>
  <c r="U2042" i="37" s="1"/>
  <c r="Q2052" i="37"/>
  <c r="U2052" i="37" s="1"/>
  <c r="Q2559" i="37"/>
  <c r="U2559" i="37" s="1"/>
  <c r="Q3071" i="37"/>
  <c r="U3071" i="37" s="1"/>
  <c r="Q1375" i="37"/>
  <c r="U1375" i="37" s="1"/>
  <c r="Q1640" i="37"/>
  <c r="U1640" i="37" s="1"/>
  <c r="Q1637" i="37"/>
  <c r="U1637" i="37" s="1"/>
  <c r="Q1661" i="37"/>
  <c r="U1661" i="37" s="1"/>
  <c r="Q1826" i="37"/>
  <c r="U1826" i="37" s="1"/>
  <c r="Q1832" i="37"/>
  <c r="U1832" i="37" s="1"/>
  <c r="Q1874" i="37"/>
  <c r="U1874" i="37" s="1"/>
  <c r="Q2423" i="37"/>
  <c r="U2423" i="37" s="1"/>
  <c r="Q2446" i="37"/>
  <c r="U2446" i="37" s="1"/>
  <c r="Q2059" i="37"/>
  <c r="U2059" i="37" s="1"/>
  <c r="Q2114" i="37"/>
  <c r="U2114" i="37" s="1"/>
  <c r="Q2188" i="37"/>
  <c r="U2188" i="37" s="1"/>
  <c r="Q2175" i="37"/>
  <c r="U2175" i="37" s="1"/>
  <c r="Q2189" i="37"/>
  <c r="U2189" i="37" s="1"/>
  <c r="Q2692" i="37"/>
  <c r="U2692" i="37" s="1"/>
  <c r="Q3204" i="37"/>
  <c r="U3204" i="37" s="1"/>
  <c r="Q1599" i="37"/>
  <c r="U1599" i="37" s="1"/>
  <c r="Q1613" i="37"/>
  <c r="U1613" i="37" s="1"/>
  <c r="Q1597" i="37"/>
  <c r="U1597" i="37" s="1"/>
  <c r="Q1880" i="37"/>
  <c r="U1880" i="37" s="1"/>
  <c r="Q1959" i="37"/>
  <c r="U1959" i="37" s="1"/>
  <c r="Q1647" i="37"/>
  <c r="U1647" i="37" s="1"/>
  <c r="Q2048" i="37"/>
  <c r="U2048" i="37" s="1"/>
  <c r="Q2067" i="37"/>
  <c r="U2067" i="37" s="1"/>
  <c r="Q2049" i="37"/>
  <c r="U2049" i="37" s="1"/>
  <c r="Q2196" i="37"/>
  <c r="U2196" i="37" s="1"/>
  <c r="Q2247" i="37"/>
  <c r="U2247" i="37" s="1"/>
  <c r="Q2325" i="37"/>
  <c r="U2325" i="37" s="1"/>
  <c r="Q2312" i="37"/>
  <c r="U2312" i="37" s="1"/>
  <c r="Q2326" i="37"/>
  <c r="U2326" i="37" s="1"/>
  <c r="Q2829" i="37"/>
  <c r="U2829" i="37" s="1"/>
  <c r="Q3359" i="37"/>
  <c r="Q1621" i="37"/>
  <c r="U1621" i="37" s="1"/>
  <c r="Q1632" i="37"/>
  <c r="U1632" i="37" s="1"/>
  <c r="Q1806" i="37"/>
  <c r="U1806" i="37" s="1"/>
  <c r="Q1853" i="37"/>
  <c r="U1853" i="37" s="1"/>
  <c r="Q1900" i="37"/>
  <c r="U1900" i="37" s="1"/>
  <c r="Q1924" i="37"/>
  <c r="U1924" i="37" s="1"/>
  <c r="Q2249" i="37"/>
  <c r="U2249" i="37" s="1"/>
  <c r="Q2268" i="37"/>
  <c r="U2268" i="37" s="1"/>
  <c r="Q2250" i="37"/>
  <c r="U2250" i="37" s="1"/>
  <c r="Q2397" i="37"/>
  <c r="U2397" i="37" s="1"/>
  <c r="Q2014" i="37"/>
  <c r="U2014" i="37" s="1"/>
  <c r="Q2001" i="37"/>
  <c r="U2001" i="37" s="1"/>
  <c r="Q2011" i="37"/>
  <c r="U2011" i="37" s="1"/>
  <c r="Q2518" i="37"/>
  <c r="U2518" i="37" s="1"/>
  <c r="Q3030" i="37"/>
  <c r="U3030" i="37" s="1"/>
  <c r="Q1603" i="37"/>
  <c r="Q1601" i="37"/>
  <c r="Q1588" i="37"/>
  <c r="Q1939" i="37"/>
  <c r="Q1785" i="37"/>
  <c r="Q1791" i="37"/>
  <c r="Q1833" i="37"/>
  <c r="Q2386" i="37"/>
  <c r="Q2405" i="37"/>
  <c r="Q2022" i="37"/>
  <c r="Q2073" i="37"/>
  <c r="Q2147" i="37"/>
  <c r="Q2138" i="37"/>
  <c r="Q2148" i="37"/>
  <c r="Q2655" i="37"/>
  <c r="Q3167" i="37"/>
  <c r="Q1471" i="37"/>
  <c r="Q1736" i="37"/>
  <c r="Q1733" i="37"/>
  <c r="Q1839" i="37"/>
  <c r="Q1922" i="37"/>
  <c r="Q1928" i="37"/>
  <c r="Q2007" i="37"/>
  <c r="Q2030" i="37"/>
  <c r="Q2008" i="37"/>
  <c r="Q2155" i="37"/>
  <c r="Q2210" i="37"/>
  <c r="Q2284" i="37"/>
  <c r="Q2271" i="37"/>
  <c r="Q2285" i="37"/>
  <c r="Q2788" i="37"/>
  <c r="Q3300" i="37"/>
  <c r="Q1625" i="37"/>
  <c r="Q1645" i="37"/>
  <c r="Q1624" i="37"/>
  <c r="Q1912" i="37"/>
  <c r="Q1711" i="37"/>
  <c r="Q1755" i="37"/>
  <c r="Q2080" i="37"/>
  <c r="Q2099" i="37"/>
  <c r="Q2081" i="37"/>
  <c r="Q2228" i="37"/>
  <c r="Q2279" i="37"/>
  <c r="Q2357" i="37"/>
  <c r="Q2344" i="37"/>
  <c r="Q2358" i="37"/>
  <c r="Q2861" i="37"/>
  <c r="Q2482" i="37"/>
  <c r="Q1576" i="37"/>
  <c r="Q1602" i="37"/>
  <c r="Q1774" i="37"/>
  <c r="Q1821" i="37"/>
  <c r="Q1868" i="37"/>
  <c r="Q1892" i="37"/>
  <c r="Q2217" i="37"/>
  <c r="Q2236" i="37"/>
  <c r="Q2218" i="37"/>
  <c r="Q2365" i="37"/>
  <c r="Q1982" i="37"/>
  <c r="Q1961" i="37"/>
  <c r="Q1979" i="37"/>
  <c r="Q2486" i="37"/>
  <c r="Q2998" i="37"/>
  <c r="Q2619" i="37"/>
  <c r="Q3323" i="37"/>
  <c r="Q3223" i="37"/>
  <c r="Q2708" i="37"/>
  <c r="Q3275" i="37"/>
  <c r="Q2354" i="37"/>
  <c r="U2354" i="37" s="1"/>
  <c r="Q2373" i="37"/>
  <c r="U2373" i="37" s="1"/>
  <c r="Q1990" i="37"/>
  <c r="U1990" i="37" s="1"/>
  <c r="Q2041" i="37"/>
  <c r="U2041" i="37" s="1"/>
  <c r="Q2115" i="37"/>
  <c r="U2115" i="37" s="1"/>
  <c r="Q2106" i="37"/>
  <c r="U2106" i="37" s="1"/>
  <c r="Q2116" i="37"/>
  <c r="U2116" i="37" s="1"/>
  <c r="Q2623" i="37"/>
  <c r="U2623" i="37" s="1"/>
  <c r="Q3135" i="37"/>
  <c r="U3135" i="37" s="1"/>
  <c r="Q1439" i="37"/>
  <c r="U1439" i="37" s="1"/>
  <c r="Q1704" i="37"/>
  <c r="U1704" i="37" s="1"/>
  <c r="Q1701" i="37"/>
  <c r="U1701" i="37" s="1"/>
  <c r="Q1807" i="37"/>
  <c r="U1807" i="37" s="1"/>
  <c r="Q1890" i="37"/>
  <c r="U1890" i="37" s="1"/>
  <c r="Q1896" i="37"/>
  <c r="U1896" i="37" s="1"/>
  <c r="Q1975" i="37"/>
  <c r="U1975" i="37" s="1"/>
  <c r="Q1998" i="37"/>
  <c r="U1998" i="37" s="1"/>
  <c r="Q1976" i="37"/>
  <c r="U1976" i="37" s="1"/>
  <c r="Q2123" i="37"/>
  <c r="U2123" i="37" s="1"/>
  <c r="Q2178" i="37"/>
  <c r="U2178" i="37" s="1"/>
  <c r="Q2252" i="37"/>
  <c r="U2252" i="37" s="1"/>
  <c r="Q2239" i="37"/>
  <c r="U2239" i="37" s="1"/>
  <c r="Q2253" i="37"/>
  <c r="U2253" i="37" s="1"/>
  <c r="Q2756" i="37"/>
  <c r="U2756" i="37" s="1"/>
  <c r="Q3268" i="37"/>
  <c r="U3268" i="37" s="1"/>
  <c r="Q1657" i="37"/>
  <c r="U1657" i="37" s="1"/>
  <c r="Q1677" i="37"/>
  <c r="U1677" i="37" s="1"/>
  <c r="Q1656" i="37"/>
  <c r="U1656" i="37" s="1"/>
  <c r="Q1629" i="37"/>
  <c r="U1629" i="37" s="1"/>
  <c r="Q1763" i="37"/>
  <c r="U1763" i="37" s="1"/>
  <c r="Q1787" i="37"/>
  <c r="U1787" i="37" s="1"/>
  <c r="Q2112" i="37"/>
  <c r="U2112" i="37" s="1"/>
  <c r="Q2131" i="37"/>
  <c r="U2131" i="37" s="1"/>
  <c r="Q2113" i="37"/>
  <c r="U2113" i="37" s="1"/>
  <c r="Q2260" i="37"/>
  <c r="U2260" i="37" s="1"/>
  <c r="Q2311" i="37"/>
  <c r="U2311" i="37" s="1"/>
  <c r="Q2389" i="37"/>
  <c r="U2389" i="37" s="1"/>
  <c r="Q2376" i="37"/>
  <c r="U2376" i="37" s="1"/>
  <c r="Q2390" i="37"/>
  <c r="U2390" i="37" s="1"/>
  <c r="Q2893" i="37"/>
  <c r="U2893" i="37" s="1"/>
  <c r="Q1530" i="37"/>
  <c r="U1530" i="37" s="1"/>
  <c r="Q1685" i="37"/>
  <c r="U1685" i="37" s="1"/>
  <c r="Q1696" i="37"/>
  <c r="U1696" i="37" s="1"/>
  <c r="Q1870" i="37"/>
  <c r="U1870" i="37" s="1"/>
  <c r="Q1917" i="37"/>
  <c r="U1917" i="37" s="1"/>
  <c r="Q1964" i="37"/>
  <c r="U1964" i="37" s="1"/>
  <c r="Q1760" i="37"/>
  <c r="U1760" i="37" s="1"/>
  <c r="Q2313" i="37"/>
  <c r="U2313" i="37" s="1"/>
  <c r="Q2332" i="37"/>
  <c r="U2332" i="37" s="1"/>
  <c r="Q2314" i="37"/>
  <c r="U2314" i="37" s="1"/>
  <c r="Q2000" i="37"/>
  <c r="U2000" i="37" s="1"/>
  <c r="Q2078" i="37"/>
  <c r="U2078" i="37" s="1"/>
  <c r="Q2065" i="37"/>
  <c r="U2065" i="37" s="1"/>
  <c r="Q2075" i="37"/>
  <c r="U2075" i="37" s="1"/>
  <c r="Q2582" i="37"/>
  <c r="U2582" i="37" s="1"/>
  <c r="Q3094" i="37"/>
  <c r="U3094" i="37" s="1"/>
  <c r="Q1398" i="37"/>
  <c r="Q1667" i="37"/>
  <c r="Q1660" i="37"/>
  <c r="Q1770" i="37"/>
  <c r="Q1849" i="37"/>
  <c r="Q1855" i="37"/>
  <c r="Q1897" i="37"/>
  <c r="Q2450" i="37"/>
  <c r="Q2469" i="37"/>
  <c r="Q2086" i="37"/>
  <c r="Q2137" i="37"/>
  <c r="Q2211" i="37"/>
  <c r="Q2202" i="37"/>
  <c r="Q2212" i="37"/>
  <c r="Q2719" i="37"/>
  <c r="Q3231" i="37"/>
  <c r="Q1616" i="37"/>
  <c r="Q1636" i="37"/>
  <c r="Q1619" i="37"/>
  <c r="Q1903" i="37"/>
  <c r="Q1638" i="37"/>
  <c r="Q1738" i="37"/>
  <c r="Q2071" i="37"/>
  <c r="Q2094" i="37"/>
  <c r="Q2072" i="37"/>
  <c r="Q2219" i="37"/>
  <c r="Q2274" i="37"/>
  <c r="Q2348" i="37"/>
  <c r="Q2335" i="37"/>
  <c r="Q2349" i="37"/>
  <c r="Q2852" i="37"/>
  <c r="Q2461" i="37"/>
  <c r="U2461" i="37" s="1"/>
  <c r="Q1689" i="37"/>
  <c r="Q1709" i="37"/>
  <c r="Q1688" i="37"/>
  <c r="Q1752" i="37"/>
  <c r="Q1795" i="37"/>
  <c r="Q1819" i="37"/>
  <c r="Q2144" i="37"/>
  <c r="Q2163" i="37"/>
  <c r="Q2145" i="37"/>
  <c r="Q2292" i="37"/>
  <c r="Q2343" i="37"/>
  <c r="Q2421" i="37"/>
  <c r="Q2408" i="37"/>
  <c r="Q2422" i="37"/>
  <c r="Q2925" i="37"/>
  <c r="Q1498" i="37"/>
  <c r="Q1653" i="37"/>
  <c r="Q1664" i="37"/>
  <c r="Q1838" i="37"/>
  <c r="Q1885" i="37"/>
  <c r="Q1932" i="37"/>
  <c r="Q1956" i="37"/>
  <c r="Q2281" i="37"/>
  <c r="Q2300" i="37"/>
  <c r="Q2282" i="37"/>
  <c r="Q1967" i="37"/>
  <c r="Q2046" i="37"/>
  <c r="Q2033" i="37"/>
  <c r="Q2043" i="37"/>
  <c r="Q2550" i="37"/>
  <c r="Q3062" i="37"/>
  <c r="Q2683" i="37"/>
  <c r="Q2519" i="37"/>
  <c r="Q2602" i="37"/>
  <c r="Q2836" i="37"/>
  <c r="Q2567" i="37"/>
  <c r="Q2687" i="37"/>
  <c r="U2687" i="37" s="1"/>
  <c r="Q3199" i="37"/>
  <c r="U3199" i="37" s="1"/>
  <c r="Q1535" i="37"/>
  <c r="U1535" i="37" s="1"/>
  <c r="Q1587" i="37"/>
  <c r="U1587" i="37" s="1"/>
  <c r="Q1590" i="37"/>
  <c r="U1590" i="37" s="1"/>
  <c r="Q1871" i="37"/>
  <c r="Q1954" i="37"/>
  <c r="U1954" i="37" s="1"/>
  <c r="Q1960" i="37"/>
  <c r="U1960" i="37" s="1"/>
  <c r="Q2039" i="37"/>
  <c r="U2039" i="37" s="1"/>
  <c r="Q2062" i="37"/>
  <c r="U2062" i="37" s="1"/>
  <c r="Q2040" i="37"/>
  <c r="U2040" i="37" s="1"/>
  <c r="Q2187" i="37"/>
  <c r="U2187" i="37" s="1"/>
  <c r="Q2242" i="37"/>
  <c r="U2242" i="37" s="1"/>
  <c r="Q2316" i="37"/>
  <c r="Q2303" i="37"/>
  <c r="U2303" i="37" s="1"/>
  <c r="Q2317" i="37"/>
  <c r="U2317" i="37" s="1"/>
  <c r="Q2820" i="37"/>
  <c r="U2820" i="37" s="1"/>
  <c r="Q3350" i="37"/>
  <c r="U3350" i="37" s="1"/>
  <c r="Q1721" i="37"/>
  <c r="U1721" i="37" s="1"/>
  <c r="Q1741" i="37"/>
  <c r="U1741" i="37" s="1"/>
  <c r="Q1620" i="37"/>
  <c r="U1620" i="37" s="1"/>
  <c r="Q1780" i="37"/>
  <c r="Q1827" i="37"/>
  <c r="U1827" i="37" s="1"/>
  <c r="Q1851" i="37"/>
  <c r="U1851" i="37" s="1"/>
  <c r="Q2176" i="37"/>
  <c r="U2176" i="37" s="1"/>
  <c r="Q2195" i="37"/>
  <c r="U2195" i="37" s="1"/>
  <c r="Q2177" i="37"/>
  <c r="U2177" i="37" s="1"/>
  <c r="Q2324" i="37"/>
  <c r="U2324" i="37" s="1"/>
  <c r="Q2375" i="37"/>
  <c r="U2375" i="37" s="1"/>
  <c r="Q2453" i="37"/>
  <c r="Q1938" i="37"/>
  <c r="U1938" i="37" s="1"/>
  <c r="Q2433" i="37"/>
  <c r="U2433" i="37" s="1"/>
  <c r="Q2957" i="37"/>
  <c r="U2957" i="37" s="1"/>
  <c r="Q1594" i="37"/>
  <c r="U1594" i="37" s="1"/>
  <c r="Q1593" i="37"/>
  <c r="U1593" i="37" s="1"/>
  <c r="Q1582" i="37"/>
  <c r="U1582" i="37" s="1"/>
  <c r="Q1934" i="37"/>
  <c r="U1934" i="37" s="1"/>
  <c r="Q1776" i="37"/>
  <c r="Q1786" i="37"/>
  <c r="U1786" i="37" s="1"/>
  <c r="Q1824" i="37"/>
  <c r="U1824" i="37" s="1"/>
  <c r="Q2377" i="37"/>
  <c r="U2377" i="37" s="1"/>
  <c r="Q2396" i="37"/>
  <c r="U2396" i="37" s="1"/>
  <c r="Q2013" i="37"/>
  <c r="U2013" i="37" s="1"/>
  <c r="Q2064" i="37"/>
  <c r="U2064" i="37" s="1"/>
  <c r="Q2142" i="37"/>
  <c r="U2142" i="37" s="1"/>
  <c r="Q2129" i="37"/>
  <c r="Q2139" i="37"/>
  <c r="U2139" i="37" s="1"/>
  <c r="Q2646" i="37"/>
  <c r="U2646" i="37" s="1"/>
  <c r="Q3158" i="37"/>
  <c r="U3158" i="37" s="1"/>
  <c r="Q1462" i="37"/>
  <c r="Q1731" i="37"/>
  <c r="Q1724" i="37"/>
  <c r="Q1834" i="37"/>
  <c r="Q1913" i="37"/>
  <c r="Q1919" i="37"/>
  <c r="Q2002" i="37"/>
  <c r="Q2021" i="37"/>
  <c r="Q1999" i="37"/>
  <c r="Q2150" i="37"/>
  <c r="Q2201" i="37"/>
  <c r="Q2275" i="37"/>
  <c r="Q2266" i="37"/>
  <c r="Q2276" i="37"/>
  <c r="Q2783" i="37"/>
  <c r="Q3295" i="37"/>
  <c r="Q1680" i="37"/>
  <c r="Q1700" i="37"/>
  <c r="Q1683" i="37"/>
  <c r="Q1743" i="37"/>
  <c r="Q1790" i="37"/>
  <c r="Q1814" i="37"/>
  <c r="Q2135" i="37"/>
  <c r="Q2158" i="37"/>
  <c r="Q2136" i="37"/>
  <c r="Q2283" i="37"/>
  <c r="Q2338" i="37"/>
  <c r="Q2412" i="37"/>
  <c r="Q2399" i="37"/>
  <c r="Q2413" i="37"/>
  <c r="Q2916" i="37"/>
  <c r="Q1425" i="37"/>
  <c r="Q1503" i="37"/>
  <c r="Q1581" i="37"/>
  <c r="Q1765" i="37"/>
  <c r="Q1812" i="37"/>
  <c r="Q1859" i="37"/>
  <c r="Q1883" i="37"/>
  <c r="Q2208" i="37"/>
  <c r="Q2227" i="37"/>
  <c r="Q2209" i="37"/>
  <c r="Q2356" i="37"/>
  <c r="Q1973" i="37"/>
  <c r="Q1949" i="37"/>
  <c r="Q1974" i="37"/>
  <c r="Q2477" i="37"/>
  <c r="Q2989" i="37"/>
  <c r="Q1562" i="37"/>
  <c r="Q1717" i="37"/>
  <c r="Q1728" i="37"/>
  <c r="Q1902" i="37"/>
  <c r="Q1591" i="37"/>
  <c r="Q1748" i="37"/>
  <c r="Q1792" i="37"/>
  <c r="Q2345" i="37"/>
  <c r="Q2364" i="37"/>
  <c r="Q1981" i="37"/>
  <c r="Q2032" i="37"/>
  <c r="U2032" i="37" s="1"/>
  <c r="Q2110" i="37"/>
  <c r="Q2097" i="37"/>
  <c r="Q2107" i="37"/>
  <c r="Q2614" i="37"/>
  <c r="Q3126" i="37"/>
  <c r="Q2811" i="37"/>
  <c r="Q2583" i="37"/>
  <c r="Q2666" i="37"/>
  <c r="Q2900" i="37"/>
  <c r="Q2887" i="37"/>
  <c r="Q1887" i="37"/>
  <c r="Q1963" i="37"/>
  <c r="U1963" i="37" s="1"/>
  <c r="Q1989" i="37"/>
  <c r="U1989" i="37" s="1"/>
  <c r="Q1971" i="37"/>
  <c r="U1971" i="37" s="1"/>
  <c r="Q2118" i="37"/>
  <c r="U2118" i="37" s="1"/>
  <c r="Q2169" i="37"/>
  <c r="U2169" i="37" s="1"/>
  <c r="Q2243" i="37"/>
  <c r="U2243" i="37" s="1"/>
  <c r="Q2234" i="37"/>
  <c r="U2234" i="37" s="1"/>
  <c r="Q2244" i="37"/>
  <c r="Q2751" i="37"/>
  <c r="U2751" i="37" s="1"/>
  <c r="Q3263" i="37"/>
  <c r="U3263" i="37" s="1"/>
  <c r="Q1648" i="37"/>
  <c r="U1648" i="37" s="1"/>
  <c r="Q1668" i="37"/>
  <c r="U1668" i="37" s="1"/>
  <c r="Q1651" i="37"/>
  <c r="U1651" i="37" s="1"/>
  <c r="Q1583" i="37"/>
  <c r="U1583" i="37" s="1"/>
  <c r="Q1758" i="37"/>
  <c r="U1758" i="37" s="1"/>
  <c r="Q1782" i="37"/>
  <c r="Q2103" i="37"/>
  <c r="U2103" i="37" s="1"/>
  <c r="Q2126" i="37"/>
  <c r="U2126" i="37" s="1"/>
  <c r="Q2104" i="37"/>
  <c r="U2104" i="37" s="1"/>
  <c r="Q2251" i="37"/>
  <c r="U2251" i="37" s="1"/>
  <c r="Q2306" i="37"/>
  <c r="U2306" i="37" s="1"/>
  <c r="Q2380" i="37"/>
  <c r="U2380" i="37" s="1"/>
  <c r="Q2367" i="37"/>
  <c r="U2367" i="37" s="1"/>
  <c r="Q2381" i="37"/>
  <c r="Q2884" i="37"/>
  <c r="U2884" i="37" s="1"/>
  <c r="Q1457" i="37"/>
  <c r="U1457" i="37" s="1"/>
  <c r="Q1612" i="37"/>
  <c r="U1612" i="37" s="1"/>
  <c r="Q1627" i="37"/>
  <c r="U1627" i="37" s="1"/>
  <c r="Q1797" i="37"/>
  <c r="U1797" i="37" s="1"/>
  <c r="Q1844" i="37"/>
  <c r="U1844" i="37" s="1"/>
  <c r="Q1891" i="37"/>
  <c r="U1891" i="37" s="1"/>
  <c r="Q1915" i="37"/>
  <c r="Q2240" i="37"/>
  <c r="U2240" i="37" s="1"/>
  <c r="Q2259" i="37"/>
  <c r="U2259" i="37" s="1"/>
  <c r="Q2241" i="37"/>
  <c r="U2241" i="37" s="1"/>
  <c r="Q2388" i="37"/>
  <c r="U2388" i="37" s="1"/>
  <c r="Q2005" i="37"/>
  <c r="U2005" i="37" s="1"/>
  <c r="Q1992" i="37"/>
  <c r="U1992" i="37" s="1"/>
  <c r="Q2006" i="37"/>
  <c r="U2006" i="37" s="1"/>
  <c r="Q2509" i="37"/>
  <c r="Q3021" i="37"/>
  <c r="U3021" i="37" s="1"/>
  <c r="Q1389" i="37"/>
  <c r="U1389" i="37" s="1"/>
  <c r="Q1658" i="37"/>
  <c r="U1658" i="37" s="1"/>
  <c r="Q1655" i="37"/>
  <c r="U1655" i="37" s="1"/>
  <c r="Q1761" i="37"/>
  <c r="U1761" i="37" s="1"/>
  <c r="Q1840" i="37"/>
  <c r="U1840" i="37" s="1"/>
  <c r="Q1850" i="37"/>
  <c r="U1850" i="37" s="1"/>
  <c r="Q1888" i="37"/>
  <c r="Q2441" i="37"/>
  <c r="U2441" i="37" s="1"/>
  <c r="Q2460" i="37"/>
  <c r="U2460" i="37" s="1"/>
  <c r="Q2077" i="37"/>
  <c r="U2077" i="37" s="1"/>
  <c r="Q2128" i="37"/>
  <c r="U2128" i="37" s="1"/>
  <c r="Q2206" i="37"/>
  <c r="U2206" i="37" s="1"/>
  <c r="Q2193" i="37"/>
  <c r="U2193" i="37" s="1"/>
  <c r="Q2203" i="37"/>
  <c r="U2203" i="37" s="1"/>
  <c r="Q2710" i="37"/>
  <c r="Q3222" i="37"/>
  <c r="U3222" i="37" s="1"/>
  <c r="Q1611" i="37"/>
  <c r="Q1631" i="37"/>
  <c r="Q1610" i="37"/>
  <c r="Q1898" i="37"/>
  <c r="Q1972" i="37"/>
  <c r="Q1720" i="37"/>
  <c r="Q2066" i="37"/>
  <c r="Q2085" i="37"/>
  <c r="Q2063" i="37"/>
  <c r="Q2214" i="37"/>
  <c r="Q2265" i="37"/>
  <c r="Q2339" i="37"/>
  <c r="Q2330" i="37"/>
  <c r="Q2340" i="37"/>
  <c r="Q2847" i="37"/>
  <c r="Q2411" i="37"/>
  <c r="Q1744" i="37"/>
  <c r="Q1517" i="37"/>
  <c r="Q1756" i="37"/>
  <c r="Q1803" i="37"/>
  <c r="Q1854" i="37"/>
  <c r="Q1878" i="37"/>
  <c r="Q2199" i="37"/>
  <c r="Q2222" i="37"/>
  <c r="Q2200" i="37"/>
  <c r="Q2347" i="37"/>
  <c r="Q2402" i="37"/>
  <c r="Q1935" i="37"/>
  <c r="Q1969" i="37"/>
  <c r="Q2466" i="37"/>
  <c r="Q2980" i="37"/>
  <c r="Q1489" i="37"/>
  <c r="Q1644" i="37"/>
  <c r="Q1659" i="37"/>
  <c r="Q1829" i="37"/>
  <c r="Q1876" i="37"/>
  <c r="Q1923" i="37"/>
  <c r="Q1947" i="37"/>
  <c r="Q2272" i="37"/>
  <c r="Q2291" i="37"/>
  <c r="Q2273" i="37"/>
  <c r="Q1958" i="37"/>
  <c r="Q2037" i="37"/>
  <c r="Q2024" i="37"/>
  <c r="Q2038" i="37"/>
  <c r="Q2541" i="37"/>
  <c r="Q3053" i="37"/>
  <c r="Q1357" i="37"/>
  <c r="Q1626" i="37"/>
  <c r="Q1623" i="37"/>
  <c r="Q1966" i="37"/>
  <c r="Q1808" i="37"/>
  <c r="Q1818" i="37"/>
  <c r="Q1856" i="37"/>
  <c r="Q2409" i="37"/>
  <c r="Q2428" i="37"/>
  <c r="Q2045" i="37"/>
  <c r="Q2096" i="37"/>
  <c r="Q2174" i="37"/>
  <c r="Q2161" i="37"/>
  <c r="Q2171" i="37"/>
  <c r="Q2678" i="37"/>
  <c r="Q3190" i="37"/>
  <c r="Q2939" i="37"/>
  <c r="Q2647" i="37"/>
  <c r="Q2730" i="37"/>
  <c r="Q3220" i="37"/>
  <c r="Q2490" i="37"/>
  <c r="Q1945" i="37"/>
  <c r="U1945" i="37" s="1"/>
  <c r="Q1951" i="37"/>
  <c r="U1951" i="37" s="1"/>
  <c r="Q2034" i="37"/>
  <c r="Q2053" i="37"/>
  <c r="U2053" i="37" s="1"/>
  <c r="Q2031" i="37"/>
  <c r="U2031" i="37" s="1"/>
  <c r="Q2182" i="37"/>
  <c r="U2182" i="37" s="1"/>
  <c r="Q2233" i="37"/>
  <c r="U2233" i="37" s="1"/>
  <c r="Q2307" i="37"/>
  <c r="U2307" i="37" s="1"/>
  <c r="Q2298" i="37"/>
  <c r="U2298" i="37" s="1"/>
  <c r="Q2308" i="37"/>
  <c r="U2308" i="37" s="1"/>
  <c r="Q2815" i="37"/>
  <c r="Q3327" i="37"/>
  <c r="U3327" i="37" s="1"/>
  <c r="Q1712" i="37"/>
  <c r="U1712" i="37" s="1"/>
  <c r="Q1732" i="37"/>
  <c r="U1732" i="37" s="1"/>
  <c r="Q1715" i="37"/>
  <c r="U1715" i="37" s="1"/>
  <c r="Q1771" i="37"/>
  <c r="U1771" i="37" s="1"/>
  <c r="Q1822" i="37"/>
  <c r="U1822" i="37" s="1"/>
  <c r="Q1846" i="37"/>
  <c r="U1846" i="37" s="1"/>
  <c r="Q2167" i="37"/>
  <c r="Q2190" i="37"/>
  <c r="U2190" i="37" s="1"/>
  <c r="Q2168" i="37"/>
  <c r="U2168" i="37" s="1"/>
  <c r="Q2315" i="37"/>
  <c r="U2315" i="37" s="1"/>
  <c r="Q2370" i="37"/>
  <c r="U2370" i="37" s="1"/>
  <c r="Q2444" i="37"/>
  <c r="U2444" i="37" s="1"/>
  <c r="Q2431" i="37"/>
  <c r="U2431" i="37" s="1"/>
  <c r="Q2410" i="37"/>
  <c r="U2410" i="37" s="1"/>
  <c r="Q2948" i="37"/>
  <c r="Q1521" i="37"/>
  <c r="U1521" i="37" s="1"/>
  <c r="Q1676" i="37"/>
  <c r="U1676" i="37" s="1"/>
  <c r="Q1691" i="37"/>
  <c r="U1691" i="37" s="1"/>
  <c r="Q1861" i="37"/>
  <c r="U1861" i="37" s="1"/>
  <c r="Q1908" i="37"/>
  <c r="U1908" i="37" s="1"/>
  <c r="Q1955" i="37"/>
  <c r="U1955" i="37" s="1"/>
  <c r="Q1749" i="37"/>
  <c r="U1749" i="37" s="1"/>
  <c r="Q2304" i="37"/>
  <c r="Q2323" i="37"/>
  <c r="U2323" i="37" s="1"/>
  <c r="Q2305" i="37"/>
  <c r="U2305" i="37" s="1"/>
  <c r="Q1991" i="37"/>
  <c r="U1991" i="37" s="1"/>
  <c r="Q2069" i="37"/>
  <c r="U2069" i="37" s="1"/>
  <c r="Q2056" i="37"/>
  <c r="U2056" i="37" s="1"/>
  <c r="Q2070" i="37"/>
  <c r="U2070" i="37" s="1"/>
  <c r="Q2573" i="37"/>
  <c r="U2573" i="37" s="1"/>
  <c r="Q3085" i="37"/>
  <c r="Q1453" i="37"/>
  <c r="U1453" i="37" s="1"/>
  <c r="Q1722" i="37"/>
  <c r="U1722" i="37" s="1"/>
  <c r="Q1719" i="37"/>
  <c r="U1719" i="37" s="1"/>
  <c r="Q1825" i="37"/>
  <c r="U1825" i="37" s="1"/>
  <c r="Q1904" i="37"/>
  <c r="U1904" i="37" s="1"/>
  <c r="Q1914" i="37"/>
  <c r="U1914" i="37" s="1"/>
  <c r="Q1993" i="37"/>
  <c r="U1993" i="37" s="1"/>
  <c r="Q2012" i="37"/>
  <c r="Q1994" i="37"/>
  <c r="U1994" i="37" s="1"/>
  <c r="Q2141" i="37"/>
  <c r="U2141" i="37" s="1"/>
  <c r="Q2192" i="37"/>
  <c r="U2192" i="37" s="1"/>
  <c r="Q2270" i="37"/>
  <c r="U2270" i="37" s="1"/>
  <c r="Q2257" i="37"/>
  <c r="U2257" i="37" s="1"/>
  <c r="Q2267" i="37"/>
  <c r="U2267" i="37" s="1"/>
  <c r="Q2774" i="37"/>
  <c r="U2774" i="37" s="1"/>
  <c r="Q3286" i="37"/>
  <c r="Q1675" i="37"/>
  <c r="Q1695" i="37"/>
  <c r="Q1674" i="37"/>
  <c r="Q1729" i="37"/>
  <c r="Q1781" i="37"/>
  <c r="Q1805" i="37"/>
  <c r="Q2130" i="37"/>
  <c r="Q2149" i="37"/>
  <c r="Q2127" i="37"/>
  <c r="Q2278" i="37"/>
  <c r="Q2329" i="37"/>
  <c r="Q2403" i="37"/>
  <c r="Q2394" i="37"/>
  <c r="Q2404" i="37"/>
  <c r="Q2911" i="37"/>
  <c r="Q1484" i="37"/>
  <c r="Q1639" i="37"/>
  <c r="Q1650" i="37"/>
  <c r="Q1820" i="37"/>
  <c r="Q1867" i="37"/>
  <c r="Q1918" i="37"/>
  <c r="Q1942" i="37"/>
  <c r="Q2263" i="37"/>
  <c r="Q2286" i="37"/>
  <c r="Q2264" i="37"/>
  <c r="Q1929" i="37"/>
  <c r="Q2028" i="37"/>
  <c r="Q2015" i="37"/>
  <c r="Q2029" i="37"/>
  <c r="Q2532" i="37"/>
  <c r="Q3044" i="37"/>
  <c r="Q1553" i="37"/>
  <c r="Q1708" i="37"/>
  <c r="Q1723" i="37"/>
  <c r="Q1893" i="37"/>
  <c r="Q1940" i="37"/>
  <c r="Q1734" i="37"/>
  <c r="Q1783" i="37"/>
  <c r="Q2336" i="37"/>
  <c r="Q2355" i="37"/>
  <c r="Q2337" i="37"/>
  <c r="Q2023" i="37"/>
  <c r="Q2101" i="37"/>
  <c r="Q2088" i="37"/>
  <c r="Q2102" i="37"/>
  <c r="Q2605" i="37"/>
  <c r="Q3117" i="37"/>
  <c r="Q1421" i="37"/>
  <c r="Q1690" i="37"/>
  <c r="Q1687" i="37"/>
  <c r="Q1793" i="37"/>
  <c r="Q1872" i="37"/>
  <c r="Q1882" i="37"/>
  <c r="Q1953" i="37"/>
  <c r="Q1980" i="37"/>
  <c r="Q1965" i="37"/>
  <c r="Q2109" i="37"/>
  <c r="Q2160" i="37"/>
  <c r="Q2238" i="37"/>
  <c r="Q2225" i="37"/>
  <c r="Q2235" i="37"/>
  <c r="Q2742" i="37"/>
  <c r="Q3318" i="37"/>
  <c r="Q3003" i="37"/>
  <c r="Q2711" i="37"/>
  <c r="Q2794" i="37"/>
  <c r="Q3348" i="37"/>
  <c r="Q3002" i="37"/>
  <c r="Q1753" i="37"/>
  <c r="U1753" i="37" s="1"/>
  <c r="Q1773" i="37"/>
  <c r="U1773" i="37" s="1"/>
  <c r="Q2098" i="37"/>
  <c r="U2098" i="37" s="1"/>
  <c r="Q2117" i="37"/>
  <c r="Q2095" i="37"/>
  <c r="U2095" i="37" s="1"/>
  <c r="Q2246" i="37"/>
  <c r="U2246" i="37" s="1"/>
  <c r="Q2297" i="37"/>
  <c r="U2297" i="37" s="1"/>
  <c r="Q2371" i="37"/>
  <c r="U2371" i="37" s="1"/>
  <c r="Q2362" i="37"/>
  <c r="U2362" i="37" s="1"/>
  <c r="Q2372" i="37"/>
  <c r="U2372" i="37" s="1"/>
  <c r="Q2879" i="37"/>
  <c r="U2879" i="37" s="1"/>
  <c r="Q1452" i="37"/>
  <c r="Q1600" i="37"/>
  <c r="U1600" i="37" s="1"/>
  <c r="Q1618" i="37"/>
  <c r="U1618" i="37" s="1"/>
  <c r="Q1788" i="37"/>
  <c r="U1788" i="37" s="1"/>
  <c r="Q1835" i="37"/>
  <c r="U1835" i="37" s="1"/>
  <c r="Q1886" i="37"/>
  <c r="U1886" i="37" s="1"/>
  <c r="Q1910" i="37"/>
  <c r="U1910" i="37" s="1"/>
  <c r="Q2231" i="37"/>
  <c r="U2231" i="37" s="1"/>
  <c r="Q2254" i="37"/>
  <c r="Q2232" i="37"/>
  <c r="U2232" i="37" s="1"/>
  <c r="Q2379" i="37"/>
  <c r="U2379" i="37" s="1"/>
  <c r="Q1996" i="37"/>
  <c r="U1996" i="37" s="1"/>
  <c r="Q1983" i="37"/>
  <c r="U1983" i="37" s="1"/>
  <c r="Q1997" i="37"/>
  <c r="U1997" i="37" s="1"/>
  <c r="Q2500" i="37"/>
  <c r="U2500" i="37" s="1"/>
  <c r="Q3012" i="37"/>
  <c r="U3012" i="37" s="1"/>
  <c r="Q1585" i="37"/>
  <c r="Q1544" i="37"/>
  <c r="U1544" i="37" s="1"/>
  <c r="Q1558" i="37"/>
  <c r="U1558" i="37" s="1"/>
  <c r="Q1925" i="37"/>
  <c r="U1925" i="37" s="1"/>
  <c r="Q1767" i="37"/>
  <c r="U1767" i="37" s="1"/>
  <c r="Q1777" i="37"/>
  <c r="U1777" i="37" s="1"/>
  <c r="Q1815" i="37"/>
  <c r="U1815" i="37" s="1"/>
  <c r="Q2368" i="37"/>
  <c r="U2368" i="37" s="1"/>
  <c r="Q2387" i="37"/>
  <c r="Q2004" i="37"/>
  <c r="U2004" i="37" s="1"/>
  <c r="Q2055" i="37"/>
  <c r="U2055" i="37" s="1"/>
  <c r="Q2133" i="37"/>
  <c r="U2133" i="37" s="1"/>
  <c r="Q2120" i="37"/>
  <c r="U2120" i="37" s="1"/>
  <c r="Q2134" i="37"/>
  <c r="U2134" i="37" s="1"/>
  <c r="Q2637" i="37"/>
  <c r="U2637" i="37" s="1"/>
  <c r="Q3149" i="37"/>
  <c r="U3149" i="37" s="1"/>
  <c r="Q1606" i="37"/>
  <c r="Q1622" i="37"/>
  <c r="U1622" i="37" s="1"/>
  <c r="Q1605" i="37"/>
  <c r="U1605" i="37" s="1"/>
  <c r="Q1889" i="37"/>
  <c r="U1889" i="37" s="1"/>
  <c r="Q1968" i="37"/>
  <c r="U1968" i="37" s="1"/>
  <c r="Q1684" i="37"/>
  <c r="U1684" i="37" s="1"/>
  <c r="Q2057" i="37"/>
  <c r="U2057" i="37" s="1"/>
  <c r="Q2076" i="37"/>
  <c r="U2076" i="37" s="1"/>
  <c r="Q2058" i="37"/>
  <c r="Q2205" i="37"/>
  <c r="U2205" i="37" s="1"/>
  <c r="Q2256" i="37"/>
  <c r="U2256" i="37" s="1"/>
  <c r="Q2334" i="37"/>
  <c r="U2334" i="37" s="1"/>
  <c r="Q2321" i="37"/>
  <c r="U2321" i="37" s="1"/>
  <c r="Q2331" i="37"/>
  <c r="U2331" i="37" s="1"/>
  <c r="Q2838" i="37"/>
  <c r="U2838" i="37" s="1"/>
  <c r="Q2346" i="37"/>
  <c r="Q1739" i="37"/>
  <c r="Q1754" i="37"/>
  <c r="Q1740" i="37"/>
  <c r="Q1798" i="37"/>
  <c r="Q1845" i="37"/>
  <c r="Q1869" i="37"/>
  <c r="Q2194" i="37"/>
  <c r="Q2213" i="37"/>
  <c r="Q2191" i="37"/>
  <c r="Q2342" i="37"/>
  <c r="Q2393" i="37"/>
  <c r="Q2467" i="37"/>
  <c r="Q1962" i="37"/>
  <c r="Q2454" i="37"/>
  <c r="Q2975" i="37"/>
  <c r="Q1548" i="37"/>
  <c r="Q1703" i="37"/>
  <c r="Q1714" i="37"/>
  <c r="Q1884" i="37"/>
  <c r="Q1931" i="37"/>
  <c r="Q1716" i="37"/>
  <c r="Q1778" i="37"/>
  <c r="Q2327" i="37"/>
  <c r="Q2350" i="37"/>
  <c r="Q2328" i="37"/>
  <c r="Q2018" i="37"/>
  <c r="Q2092" i="37"/>
  <c r="Q2079" i="37"/>
  <c r="Q2093" i="37"/>
  <c r="Q2596" i="37"/>
  <c r="Q3108" i="37"/>
  <c r="Q1352" i="37"/>
  <c r="Q1617" i="37"/>
  <c r="Q1614" i="37"/>
  <c r="Q1957" i="37"/>
  <c r="Q1799" i="37"/>
  <c r="Q1809" i="37"/>
  <c r="Q1847" i="37"/>
  <c r="Q2400" i="37"/>
  <c r="Q2419" i="37"/>
  <c r="Q2036" i="37"/>
  <c r="Q2087" i="37"/>
  <c r="Q2165" i="37"/>
  <c r="Q2152" i="37"/>
  <c r="Q2166" i="37"/>
  <c r="Q2669" i="37"/>
  <c r="Q3181" i="37"/>
  <c r="Q1485" i="37"/>
  <c r="Q1512" i="37"/>
  <c r="Q1751" i="37"/>
  <c r="Q1857" i="37"/>
  <c r="Q1936" i="37"/>
  <c r="Q1946" i="37"/>
  <c r="Q2025" i="37"/>
  <c r="Q2044" i="37"/>
  <c r="Q2026" i="37"/>
  <c r="Q2173" i="37"/>
  <c r="R2173" i="37" s="1"/>
  <c r="Q2224" i="37"/>
  <c r="Q2302" i="37"/>
  <c r="Q2289" i="37"/>
  <c r="Q2299" i="37"/>
  <c r="Q2806" i="37"/>
  <c r="Q2383" i="37"/>
  <c r="Q3067" i="37"/>
  <c r="Q3031" i="37"/>
  <c r="Q3114" i="37"/>
  <c r="Q2452" i="37"/>
  <c r="Q3377" i="37"/>
  <c r="Q2162" i="37"/>
  <c r="U2162" i="37" s="1"/>
  <c r="Q2181" i="37"/>
  <c r="U2181" i="37" s="1"/>
  <c r="Q2159" i="37"/>
  <c r="U2159" i="37" s="1"/>
  <c r="Q2310" i="37"/>
  <c r="U2310" i="37" s="1"/>
  <c r="Q2361" i="37"/>
  <c r="Q2435" i="37"/>
  <c r="U2435" i="37" s="1"/>
  <c r="Q2426" i="37"/>
  <c r="U2426" i="37" s="1"/>
  <c r="Q2378" i="37"/>
  <c r="U2378" i="37" s="1"/>
  <c r="Q2943" i="37"/>
  <c r="U2943" i="37" s="1"/>
  <c r="Q1516" i="37"/>
  <c r="U1516" i="37" s="1"/>
  <c r="Q1671" i="37"/>
  <c r="U1671" i="37" s="1"/>
  <c r="Q1682" i="37"/>
  <c r="U1682" i="37" s="1"/>
  <c r="Q1852" i="37"/>
  <c r="Q1899" i="37"/>
  <c r="U1899" i="37" s="1"/>
  <c r="Q1950" i="37"/>
  <c r="U1950" i="37" s="1"/>
  <c r="Q1652" i="37"/>
  <c r="U1652" i="37" s="1"/>
  <c r="Q2295" i="37"/>
  <c r="U2295" i="37" s="1"/>
  <c r="Q2318" i="37"/>
  <c r="U2318" i="37" s="1"/>
  <c r="Q2296" i="37"/>
  <c r="U2296" i="37" s="1"/>
  <c r="Q1986" i="37"/>
  <c r="U1986" i="37" s="1"/>
  <c r="Q2060" i="37"/>
  <c r="Q2047" i="37"/>
  <c r="U2047" i="37" s="1"/>
  <c r="Q2061" i="37"/>
  <c r="U2061" i="37" s="1"/>
  <c r="Q2564" i="37"/>
  <c r="U2564" i="37" s="1"/>
  <c r="Q3076" i="37"/>
  <c r="U3076" i="37" s="1"/>
  <c r="Q1384" i="37"/>
  <c r="U1384" i="37" s="1"/>
  <c r="Q1649" i="37"/>
  <c r="U1649" i="37" s="1"/>
  <c r="Q1646" i="37"/>
  <c r="U1646" i="37" s="1"/>
  <c r="Q1725" i="37"/>
  <c r="Q1831" i="37"/>
  <c r="U1831" i="37" s="1"/>
  <c r="Q1841" i="37"/>
  <c r="U1841" i="37" s="1"/>
  <c r="Q1879" i="37"/>
  <c r="U1879" i="37" s="1"/>
  <c r="Q2432" i="37"/>
  <c r="U2432" i="37" s="1"/>
  <c r="Q2451" i="37"/>
  <c r="U2451" i="37" s="1"/>
  <c r="Q2068" i="37"/>
  <c r="U2068" i="37" s="1"/>
  <c r="Q2119" i="37"/>
  <c r="U2119" i="37" s="1"/>
  <c r="Q2197" i="37"/>
  <c r="Q2184" i="37"/>
  <c r="U2184" i="37" s="1"/>
  <c r="Q2198" i="37"/>
  <c r="U2198" i="37" s="1"/>
  <c r="Q2701" i="37"/>
  <c r="U2701" i="37" s="1"/>
  <c r="Q3213" i="37"/>
  <c r="U3213" i="37" s="1"/>
  <c r="Q1666" i="37"/>
  <c r="U1666" i="37" s="1"/>
  <c r="Q1686" i="37"/>
  <c r="U1686" i="37" s="1"/>
  <c r="Q1665" i="37"/>
  <c r="U1665" i="37" s="1"/>
  <c r="Q1702" i="37"/>
  <c r="Q1772" i="37"/>
  <c r="U1772" i="37" s="1"/>
  <c r="Q1796" i="37"/>
  <c r="U1796" i="37" s="1"/>
  <c r="Q2121" i="37"/>
  <c r="U2121" i="37" s="1"/>
  <c r="Q2140" i="37"/>
  <c r="U2140" i="37" s="1"/>
  <c r="Q2122" i="37"/>
  <c r="U2122" i="37" s="1"/>
  <c r="Q2269" i="37"/>
  <c r="U2269" i="37" s="1"/>
  <c r="Q2320" i="37"/>
  <c r="U2320" i="37" s="1"/>
  <c r="Q2398" i="37"/>
  <c r="Q2385" i="37"/>
  <c r="U2385" i="37" s="1"/>
  <c r="Q2395" i="37"/>
  <c r="U2395" i="37" s="1"/>
  <c r="Q2902" i="37"/>
  <c r="U2902" i="37" s="1"/>
  <c r="Q1475" i="37"/>
  <c r="Q1630" i="37"/>
  <c r="Q1641" i="37"/>
  <c r="Q1811" i="37"/>
  <c r="Q1862" i="37"/>
  <c r="Q1909" i="37"/>
  <c r="Q1933" i="37"/>
  <c r="Q2258" i="37"/>
  <c r="Q2277" i="37"/>
  <c r="Q2255" i="37"/>
  <c r="Q2406" i="37"/>
  <c r="Q2019" i="37"/>
  <c r="Q2010" i="37"/>
  <c r="Q2020" i="37"/>
  <c r="Q2527" i="37"/>
  <c r="Q3039" i="37"/>
  <c r="Q1342" i="37"/>
  <c r="Q1608" i="37"/>
  <c r="Q1596" i="37"/>
  <c r="Q1948" i="37"/>
  <c r="Q1794" i="37"/>
  <c r="Q1800" i="37"/>
  <c r="Q1842" i="37"/>
  <c r="Q2391" i="37"/>
  <c r="Q2414" i="37"/>
  <c r="Q2027" i="37"/>
  <c r="Q2082" i="37"/>
  <c r="Q2156" i="37"/>
  <c r="Q2143" i="37"/>
  <c r="Q2157" i="37"/>
  <c r="Q2660" i="37"/>
  <c r="Q3172" i="37"/>
  <c r="Q1416" i="37"/>
  <c r="Q1681" i="37"/>
  <c r="Q1678" i="37"/>
  <c r="Q1784" i="37"/>
  <c r="Q1863" i="37"/>
  <c r="Q1873" i="37"/>
  <c r="Q1911" i="37"/>
  <c r="Q1970" i="37"/>
  <c r="Q1944" i="37"/>
  <c r="Q2100" i="37"/>
  <c r="Q2151" i="37"/>
  <c r="Q2229" i="37"/>
  <c r="Q2216" i="37"/>
  <c r="Q2230" i="37"/>
  <c r="Q2733" i="37"/>
  <c r="Q3245" i="37"/>
  <c r="Q1634" i="37"/>
  <c r="Q1654" i="37"/>
  <c r="Q1633" i="37"/>
  <c r="Q1921" i="37"/>
  <c r="Q1747" i="37"/>
  <c r="Q1764" i="37"/>
  <c r="Q2089" i="37"/>
  <c r="Q2108" i="37"/>
  <c r="Q2090" i="37"/>
  <c r="Q2237" i="37"/>
  <c r="Q2288" i="37"/>
  <c r="Q2366" i="37"/>
  <c r="Q2353" i="37"/>
  <c r="Q2363" i="37"/>
  <c r="Q2870" i="37"/>
  <c r="Q2491" i="37"/>
  <c r="Q3131" i="37"/>
  <c r="Q3095" i="37"/>
  <c r="Q3242" i="37"/>
  <c r="Q2763" i="37"/>
  <c r="Q3412" i="37"/>
  <c r="Q2775" i="37"/>
  <c r="Q3287" i="37"/>
  <c r="Q2858" i="37"/>
  <c r="Q2360" i="37"/>
  <c r="Q2964" i="37"/>
  <c r="Q2507" i="37"/>
  <c r="Q3019" i="37"/>
  <c r="Q2631" i="37"/>
  <c r="Q3143" i="37"/>
  <c r="Q2746" i="37"/>
  <c r="Q3258" i="37"/>
  <c r="Q3383" i="37"/>
  <c r="Q3495" i="37"/>
  <c r="Q4007" i="37"/>
  <c r="Q2944" i="37"/>
  <c r="Q2524" i="37"/>
  <c r="Q3036" i="37"/>
  <c r="Q2611" i="37"/>
  <c r="Q3123" i="37"/>
  <c r="Q2717" i="37"/>
  <c r="Q3229" i="37"/>
  <c r="Q2768" i="37"/>
  <c r="Q3280" i="37"/>
  <c r="Q2892" i="37"/>
  <c r="V2892" i="37" s="1"/>
  <c r="Q2499" i="37"/>
  <c r="Q3011" i="37"/>
  <c r="Q3382" i="37"/>
  <c r="Q3421" i="37"/>
  <c r="Q3760" i="37"/>
  <c r="Q2569" i="37"/>
  <c r="U2569" i="37" s="1"/>
  <c r="Q3081" i="37"/>
  <c r="U3081" i="37" s="1"/>
  <c r="Q2661" i="37"/>
  <c r="Q3173" i="37"/>
  <c r="U3173" i="37" s="1"/>
  <c r="Q2744" i="37"/>
  <c r="U2744" i="37" s="1"/>
  <c r="Q3256" i="37"/>
  <c r="U3256" i="37" s="1"/>
  <c r="Q2854" i="37"/>
  <c r="U2854" i="37" s="1"/>
  <c r="Q3366" i="37"/>
  <c r="U3366" i="37" s="1"/>
  <c r="Q2905" i="37"/>
  <c r="U2905" i="37" s="1"/>
  <c r="Q2517" i="37"/>
  <c r="U2517" i="37" s="1"/>
  <c r="Q3029" i="37"/>
  <c r="Q2632" i="37"/>
  <c r="U2632" i="37" s="1"/>
  <c r="Q3144" i="37"/>
  <c r="U3144" i="37" s="1"/>
  <c r="Q3433" i="37"/>
  <c r="U3433" i="37" s="1"/>
  <c r="Q3370" i="37"/>
  <c r="U3370" i="37" s="1"/>
  <c r="Q3893" i="37"/>
  <c r="U3893" i="37" s="1"/>
  <c r="Q2642" i="37"/>
  <c r="U2642" i="37" s="1"/>
  <c r="Q3154" i="37"/>
  <c r="U3154" i="37" s="1"/>
  <c r="Q2734" i="37"/>
  <c r="Q3246" i="37"/>
  <c r="U3246" i="37" s="1"/>
  <c r="Q2817" i="37"/>
  <c r="U2817" i="37" s="1"/>
  <c r="Q3329" i="37"/>
  <c r="U3329" i="37" s="1"/>
  <c r="Q2927" i="37"/>
  <c r="U2927" i="37" s="1"/>
  <c r="Q2470" i="37"/>
  <c r="U2470" i="37" s="1"/>
  <c r="Q2978" i="37"/>
  <c r="U2978" i="37" s="1"/>
  <c r="Q2590" i="37"/>
  <c r="U2590" i="37" s="1"/>
  <c r="Q3102" i="37"/>
  <c r="Q2705" i="37"/>
  <c r="U2705" i="37" s="1"/>
  <c r="Q3217" i="37"/>
  <c r="U3217" i="37" s="1"/>
  <c r="Q3339" i="37"/>
  <c r="U3339" i="37" s="1"/>
  <c r="Q3436" i="37"/>
  <c r="U3436" i="37" s="1"/>
  <c r="Q3966" i="37"/>
  <c r="U3966" i="37" s="1"/>
  <c r="Q2715" i="37"/>
  <c r="U2715" i="37" s="1"/>
  <c r="Q3227" i="37"/>
  <c r="U3227" i="37" s="1"/>
  <c r="Q2807" i="37"/>
  <c r="Q3319" i="37"/>
  <c r="U3319" i="37" s="1"/>
  <c r="Q2890" i="37"/>
  <c r="U2890" i="37" s="1"/>
  <c r="Q2484" i="37"/>
  <c r="U2484" i="37" s="1"/>
  <c r="Q2996" i="37"/>
  <c r="U2996" i="37" s="1"/>
  <c r="Q2539" i="37"/>
  <c r="U2539" i="37" s="1"/>
  <c r="Q3051" i="37"/>
  <c r="U3051" i="37" s="1"/>
  <c r="Q2663" i="37"/>
  <c r="U2663" i="37" s="1"/>
  <c r="Q3175" i="37"/>
  <c r="Q2778" i="37"/>
  <c r="U2778" i="37" s="1"/>
  <c r="Q3290" i="37"/>
  <c r="U3290" i="37" s="1"/>
  <c r="Q3415" i="37"/>
  <c r="U3415" i="37" s="1"/>
  <c r="Q3527" i="37"/>
  <c r="U3527" i="37" s="1"/>
  <c r="Q4048" i="37"/>
  <c r="U4048" i="37" s="1"/>
  <c r="Q2912" i="37"/>
  <c r="U2912" i="37" s="1"/>
  <c r="Q2492" i="37"/>
  <c r="U2492" i="37" s="1"/>
  <c r="Q3004" i="37"/>
  <c r="Q2579" i="37"/>
  <c r="U2579" i="37" s="1"/>
  <c r="Q3091" i="37"/>
  <c r="U3091" i="37" s="1"/>
  <c r="Q2685" i="37"/>
  <c r="U2685" i="37" s="1"/>
  <c r="Q3197" i="37"/>
  <c r="U3197" i="37" s="1"/>
  <c r="Q2736" i="37"/>
  <c r="U2736" i="37" s="1"/>
  <c r="Q3248" i="37"/>
  <c r="U3248" i="37" s="1"/>
  <c r="Q2860" i="37"/>
  <c r="U2860" i="37" s="1"/>
  <c r="Q2447" i="37"/>
  <c r="Q2979" i="37"/>
  <c r="U2979" i="37" s="1"/>
  <c r="Q3472" i="37"/>
  <c r="U3472" i="37" s="1"/>
  <c r="Q3389" i="37"/>
  <c r="U3389" i="37" s="1"/>
  <c r="Q3728" i="37"/>
  <c r="U3728" i="37" s="1"/>
  <c r="Q2537" i="37"/>
  <c r="Q3049" i="37"/>
  <c r="Q2629" i="37"/>
  <c r="Q3141" i="37"/>
  <c r="Q2712" i="37"/>
  <c r="Q3224" i="37"/>
  <c r="Q2822" i="37"/>
  <c r="Q3334" i="37"/>
  <c r="Q2873" i="37"/>
  <c r="Q2485" i="37"/>
  <c r="Q2997" i="37"/>
  <c r="Q2600" i="37"/>
  <c r="Q3112" i="37"/>
  <c r="Q3401" i="37"/>
  <c r="Q3440" i="37"/>
  <c r="Q3861" i="37"/>
  <c r="Q2738" i="37"/>
  <c r="Q3250" i="37"/>
  <c r="Q2830" i="37"/>
  <c r="Q3342" i="37"/>
  <c r="Q2913" i="37"/>
  <c r="Q2511" i="37"/>
  <c r="Q3023" i="37"/>
  <c r="Q2562" i="37"/>
  <c r="Q3074" i="37"/>
  <c r="Q2686" i="37"/>
  <c r="Q3198" i="37"/>
  <c r="Q2801" i="37"/>
  <c r="Q3313" i="37"/>
  <c r="Q3438" i="37"/>
  <c r="Q3998" i="37"/>
  <c r="Q3493" i="37"/>
  <c r="U3493" i="37" s="1"/>
  <c r="Q3254" i="37"/>
  <c r="Q2747" i="37"/>
  <c r="Q3259" i="37"/>
  <c r="Q2839" i="37"/>
  <c r="Q3351" i="37"/>
  <c r="Q2922" i="37"/>
  <c r="Q2516" i="37"/>
  <c r="Q3028" i="37"/>
  <c r="Q2571" i="37"/>
  <c r="Q3083" i="37"/>
  <c r="Q2695" i="37"/>
  <c r="Q3207" i="37"/>
  <c r="Q2810" i="37"/>
  <c r="Q3322" i="37"/>
  <c r="Q3447" i="37"/>
  <c r="Q3559" i="37"/>
  <c r="Q4083" i="37"/>
  <c r="U4083" i="37" s="1"/>
  <c r="Q3008" i="37"/>
  <c r="Q2588" i="37"/>
  <c r="Q3100" i="37"/>
  <c r="V3100" i="37" s="1"/>
  <c r="Q2675" i="37"/>
  <c r="Q3187" i="37"/>
  <c r="Q2781" i="37"/>
  <c r="Q3293" i="37"/>
  <c r="Q2832" i="37"/>
  <c r="Q2445" i="37"/>
  <c r="Q2956" i="37"/>
  <c r="Q2563" i="37"/>
  <c r="Q3075" i="37"/>
  <c r="Q3446" i="37"/>
  <c r="Q3403" i="37"/>
  <c r="Q3824" i="37"/>
  <c r="Q2633" i="37"/>
  <c r="U2633" i="37" s="1"/>
  <c r="Q3145" i="37"/>
  <c r="U3145" i="37" s="1"/>
  <c r="Q2725" i="37"/>
  <c r="U2725" i="37" s="1"/>
  <c r="Q3237" i="37"/>
  <c r="Q2808" i="37"/>
  <c r="U2808" i="37" s="1"/>
  <c r="Q3320" i="37"/>
  <c r="U3320" i="37" s="1"/>
  <c r="Q2918" i="37"/>
  <c r="U2918" i="37" s="1"/>
  <c r="Q2464" i="37"/>
  <c r="U2464" i="37" s="1"/>
  <c r="Q2969" i="37"/>
  <c r="U2969" i="37" s="1"/>
  <c r="Q2581" i="37"/>
  <c r="U2581" i="37" s="1"/>
  <c r="Q3093" i="37"/>
  <c r="U3093" i="37" s="1"/>
  <c r="Q2696" i="37"/>
  <c r="Q3208" i="37"/>
  <c r="U3208" i="37" s="1"/>
  <c r="Q3481" i="37"/>
  <c r="U3481" i="37" s="1"/>
  <c r="Q3431" i="37"/>
  <c r="U3431" i="37" s="1"/>
  <c r="Q3957" i="37"/>
  <c r="U3957" i="37" s="1"/>
  <c r="Q2706" i="37"/>
  <c r="U2706" i="37" s="1"/>
  <c r="Q3218" i="37"/>
  <c r="U3218" i="37" s="1"/>
  <c r="Q2798" i="37"/>
  <c r="U2798" i="37" s="1"/>
  <c r="Q3310" i="37"/>
  <c r="Q2881" i="37"/>
  <c r="U2881" i="37" s="1"/>
  <c r="Q2479" i="37"/>
  <c r="U2479" i="37" s="1"/>
  <c r="Q2991" i="37"/>
  <c r="U2991" i="37" s="1"/>
  <c r="Q2530" i="37"/>
  <c r="U2530" i="37" s="1"/>
  <c r="Q3042" i="37"/>
  <c r="U3042" i="37" s="1"/>
  <c r="Q2654" i="37"/>
  <c r="U2654" i="37" s="1"/>
  <c r="Q3166" i="37"/>
  <c r="U3166" i="37" s="1"/>
  <c r="Q2769" i="37"/>
  <c r="Q3281" i="37"/>
  <c r="U3281" i="37" s="1"/>
  <c r="Q3406" i="37"/>
  <c r="U3406" i="37" s="1"/>
  <c r="Q3518" i="37"/>
  <c r="U3518" i="37" s="1"/>
  <c r="Q4030" i="37"/>
  <c r="U4030" i="37" s="1"/>
  <c r="Q2779" i="37"/>
  <c r="U2779" i="37" s="1"/>
  <c r="Q3291" i="37"/>
  <c r="U3291" i="37" s="1"/>
  <c r="Q2871" i="37"/>
  <c r="U2871" i="37" s="1"/>
  <c r="Q2415" i="37"/>
  <c r="Q2954" i="37"/>
  <c r="U2954" i="37" s="1"/>
  <c r="Q2548" i="37"/>
  <c r="U2548" i="37" s="1"/>
  <c r="Q3060" i="37"/>
  <c r="U3060" i="37" s="1"/>
  <c r="Q2603" i="37"/>
  <c r="U2603" i="37" s="1"/>
  <c r="Q3115" i="37"/>
  <c r="U3115" i="37" s="1"/>
  <c r="Q2727" i="37"/>
  <c r="U2727" i="37" s="1"/>
  <c r="Q3239" i="37"/>
  <c r="U3239" i="37" s="1"/>
  <c r="Q2842" i="37"/>
  <c r="Q3354" i="37"/>
  <c r="U3354" i="37" s="1"/>
  <c r="Q3384" i="37"/>
  <c r="U3384" i="37" s="1"/>
  <c r="Q3591" i="37"/>
  <c r="U3591" i="37" s="1"/>
  <c r="Q3546" i="37"/>
  <c r="U3546" i="37" s="1"/>
  <c r="Q2976" i="37"/>
  <c r="U2976" i="37" s="1"/>
  <c r="Q2556" i="37"/>
  <c r="U2556" i="37" s="1"/>
  <c r="Q3068" i="37"/>
  <c r="U3068" i="37" s="1"/>
  <c r="Q2643" i="37"/>
  <c r="Q3155" i="37"/>
  <c r="U3155" i="37" s="1"/>
  <c r="Q2749" i="37"/>
  <c r="U2749" i="37" s="1"/>
  <c r="Q3261" i="37"/>
  <c r="U3261" i="37" s="1"/>
  <c r="Q2800" i="37"/>
  <c r="U2800" i="37" s="1"/>
  <c r="Q3312" i="37"/>
  <c r="U3312" i="37" s="1"/>
  <c r="Q2924" i="37"/>
  <c r="U2924" i="37" s="1"/>
  <c r="Q2531" i="37"/>
  <c r="U2531" i="37" s="1"/>
  <c r="Q3043" i="37"/>
  <c r="Q3414" i="37"/>
  <c r="U3414" i="37" s="1"/>
  <c r="Q3453" i="37"/>
  <c r="U3453" i="37" s="1"/>
  <c r="Q3792" i="37"/>
  <c r="U3792" i="37" s="1"/>
  <c r="Q2601" i="37"/>
  <c r="Q3113" i="37"/>
  <c r="Q2693" i="37"/>
  <c r="Q3205" i="37"/>
  <c r="Q2776" i="37"/>
  <c r="Q3288" i="37"/>
  <c r="Q2886" i="37"/>
  <c r="Q2416" i="37"/>
  <c r="Q2937" i="37"/>
  <c r="Q2549" i="37"/>
  <c r="Q3061" i="37"/>
  <c r="Q2664" i="37"/>
  <c r="Q3176" i="37"/>
  <c r="Q3465" i="37"/>
  <c r="Q3399" i="37"/>
  <c r="Q3925" i="37"/>
  <c r="Q2802" i="37"/>
  <c r="Q3314" i="37"/>
  <c r="Q2894" i="37"/>
  <c r="Q2463" i="37"/>
  <c r="Q2977" i="37"/>
  <c r="Q2575" i="37"/>
  <c r="Q3087" i="37"/>
  <c r="Q2626" i="37"/>
  <c r="Q3138" i="37"/>
  <c r="Q2750" i="37"/>
  <c r="Q3262" i="37"/>
  <c r="Q2865" i="37"/>
  <c r="Q3353" i="37"/>
  <c r="Q3411" i="37"/>
  <c r="Q4071" i="37"/>
  <c r="Q4005" i="37"/>
  <c r="U4005" i="37" s="1"/>
  <c r="Q2903" i="37"/>
  <c r="Q2474" i="37"/>
  <c r="Q2986" i="37"/>
  <c r="Q2580" i="37"/>
  <c r="Q3092" i="37"/>
  <c r="Q2635" i="37"/>
  <c r="Q3147" i="37"/>
  <c r="Q2759" i="37"/>
  <c r="Q3271" i="37"/>
  <c r="Q2874" i="37"/>
  <c r="Q3371" i="37"/>
  <c r="Q3416" i="37"/>
  <c r="Q3623" i="37"/>
  <c r="Q2560" i="37"/>
  <c r="Q3072" i="37"/>
  <c r="Q2652" i="37"/>
  <c r="Q3164" i="37"/>
  <c r="Q2739" i="37"/>
  <c r="Q3251" i="37"/>
  <c r="Q2845" i="37"/>
  <c r="Q3357" i="37"/>
  <c r="Q2896" i="37"/>
  <c r="Q2508" i="37"/>
  <c r="Q3020" i="37"/>
  <c r="Q2627" i="37"/>
  <c r="Q3139" i="37"/>
  <c r="Q3424" i="37"/>
  <c r="Q3364" i="37"/>
  <c r="Q3888" i="37"/>
  <c r="Q2697" i="37"/>
  <c r="U2697" i="37" s="1"/>
  <c r="Q3209" i="37"/>
  <c r="U3209" i="37" s="1"/>
  <c r="Q2789" i="37"/>
  <c r="U2789" i="37" s="1"/>
  <c r="Q3301" i="37"/>
  <c r="U3301" i="37" s="1"/>
  <c r="Q2872" i="37"/>
  <c r="U2872" i="37" s="1"/>
  <c r="Q2457" i="37"/>
  <c r="U2457" i="37" s="1"/>
  <c r="Q2982" i="37"/>
  <c r="U2982" i="37" s="1"/>
  <c r="Q2521" i="37"/>
  <c r="Q3033" i="37"/>
  <c r="U3033" i="37" s="1"/>
  <c r="Q2645" i="37"/>
  <c r="U2645" i="37" s="1"/>
  <c r="Q3157" i="37"/>
  <c r="U3157" i="37" s="1"/>
  <c r="Q2760" i="37"/>
  <c r="U2760" i="37" s="1"/>
  <c r="Q3272" i="37"/>
  <c r="U3272" i="37" s="1"/>
  <c r="Q3397" i="37"/>
  <c r="U3397" i="37" s="1"/>
  <c r="Q3509" i="37"/>
  <c r="U3509" i="37" s="1"/>
  <c r="Q4021" i="37"/>
  <c r="Q2770" i="37"/>
  <c r="U2770" i="37" s="1"/>
  <c r="Q3282" i="37"/>
  <c r="U3282" i="37" s="1"/>
  <c r="Q2862" i="37"/>
  <c r="U2862" i="37" s="1"/>
  <c r="Q2392" i="37"/>
  <c r="U2392" i="37" s="1"/>
  <c r="Q2945" i="37"/>
  <c r="U2945" i="37" s="1"/>
  <c r="Q2543" i="37"/>
  <c r="U2543" i="37" s="1"/>
  <c r="Q3055" i="37"/>
  <c r="U3055" i="37" s="1"/>
  <c r="Q2594" i="37"/>
  <c r="Q3106" i="37"/>
  <c r="U3106" i="37" s="1"/>
  <c r="Q2718" i="37"/>
  <c r="U2718" i="37" s="1"/>
  <c r="Q3230" i="37"/>
  <c r="U3230" i="37" s="1"/>
  <c r="Q2833" i="37"/>
  <c r="U2833" i="37" s="1"/>
  <c r="Q3345" i="37"/>
  <c r="U3345" i="37" s="1"/>
  <c r="Q3360" i="37"/>
  <c r="U3360" i="37" s="1"/>
  <c r="Q3582" i="37"/>
  <c r="U3582" i="37" s="1"/>
  <c r="Q3505" i="37"/>
  <c r="Q2843" i="37"/>
  <c r="U2843" i="37" s="1"/>
  <c r="Q3355" i="37"/>
  <c r="U3355" i="37" s="1"/>
  <c r="Q2935" i="37"/>
  <c r="U2935" i="37" s="1"/>
  <c r="Q2506" i="37"/>
  <c r="U2506" i="37" s="1"/>
  <c r="Q3018" i="37"/>
  <c r="U3018" i="37" s="1"/>
  <c r="Q2612" i="37"/>
  <c r="U2612" i="37" s="1"/>
  <c r="Q3124" i="37"/>
  <c r="U3124" i="37" s="1"/>
  <c r="Q2667" i="37"/>
  <c r="Q3179" i="37"/>
  <c r="U3179" i="37" s="1"/>
  <c r="Q2791" i="37"/>
  <c r="U2791" i="37" s="1"/>
  <c r="Q3303" i="37"/>
  <c r="U3303" i="37" s="1"/>
  <c r="Q2906" i="37"/>
  <c r="U2906" i="37" s="1"/>
  <c r="Q3409" i="37"/>
  <c r="U3409" i="37" s="1"/>
  <c r="Q3448" i="37"/>
  <c r="U3448" i="37" s="1"/>
  <c r="Q3655" i="37"/>
  <c r="U3655" i="37" s="1"/>
  <c r="Q2528" i="37"/>
  <c r="Q3040" i="37"/>
  <c r="U3040" i="37" s="1"/>
  <c r="Q2620" i="37"/>
  <c r="U2620" i="37" s="1"/>
  <c r="Q3132" i="37"/>
  <c r="U3132" i="37" s="1"/>
  <c r="Q2707" i="37"/>
  <c r="U2707" i="37" s="1"/>
  <c r="Q3219" i="37"/>
  <c r="U3219" i="37" s="1"/>
  <c r="Q2813" i="37"/>
  <c r="U2813" i="37" s="1"/>
  <c r="Q3325" i="37"/>
  <c r="U3325" i="37" s="1"/>
  <c r="Q2864" i="37"/>
  <c r="Q2476" i="37"/>
  <c r="U2476" i="37" s="1"/>
  <c r="Q2988" i="37"/>
  <c r="U2988" i="37" s="1"/>
  <c r="Q2595" i="37"/>
  <c r="U2595" i="37" s="1"/>
  <c r="Q3107" i="37"/>
  <c r="U3107" i="37" s="1"/>
  <c r="Q3392" i="37"/>
  <c r="U3392" i="37" s="1"/>
  <c r="Q3435" i="37"/>
  <c r="U3435" i="37" s="1"/>
  <c r="Q3856" i="37"/>
  <c r="U3856" i="37" s="1"/>
  <c r="Q2665" i="37"/>
  <c r="Q3177" i="37"/>
  <c r="Q2757" i="37"/>
  <c r="Q3269" i="37"/>
  <c r="Q2840" i="37"/>
  <c r="Q3352" i="37"/>
  <c r="Q2950" i="37"/>
  <c r="Q2489" i="37"/>
  <c r="Q3001" i="37"/>
  <c r="Q2613" i="37"/>
  <c r="Q3125" i="37"/>
  <c r="Q2728" i="37"/>
  <c r="Q3240" i="37"/>
  <c r="Q3373" i="37"/>
  <c r="Q3463" i="37"/>
  <c r="Q3989" i="37"/>
  <c r="Q2866" i="37"/>
  <c r="Q2442" i="37"/>
  <c r="Q2958" i="37"/>
  <c r="Q2529" i="37"/>
  <c r="Q3041" i="37"/>
  <c r="Q2639" i="37"/>
  <c r="Q3151" i="37"/>
  <c r="Q2690" i="37"/>
  <c r="Q3202" i="37"/>
  <c r="Q2814" i="37"/>
  <c r="Q3326" i="37"/>
  <c r="Q2929" i="37"/>
  <c r="Q3432" i="37"/>
  <c r="Q3385" i="37"/>
  <c r="Q3697" i="37"/>
  <c r="Q3891" i="37"/>
  <c r="U3891" i="37" s="1"/>
  <c r="Q2496" i="37"/>
  <c r="Q2875" i="37"/>
  <c r="Q2449" i="37"/>
  <c r="Q2967" i="37"/>
  <c r="Q2538" i="37"/>
  <c r="Q3050" i="37"/>
  <c r="Q2644" i="37"/>
  <c r="Q3156" i="37"/>
  <c r="Q2699" i="37"/>
  <c r="Q3211" i="37"/>
  <c r="Q2823" i="37"/>
  <c r="Q3335" i="37"/>
  <c r="Q2938" i="37"/>
  <c r="Q3441" i="37"/>
  <c r="Q3474" i="37"/>
  <c r="Q3687" i="37"/>
  <c r="Q2624" i="37"/>
  <c r="Q3136" i="37"/>
  <c r="Q2716" i="37"/>
  <c r="Q3228" i="37"/>
  <c r="Q2803" i="37"/>
  <c r="Q3315" i="37"/>
  <c r="Q2909" i="37"/>
  <c r="Q2458" i="37"/>
  <c r="Q2960" i="37"/>
  <c r="Q2572" i="37"/>
  <c r="Q3084" i="37"/>
  <c r="Q2691" i="37"/>
  <c r="Q3203" i="37"/>
  <c r="Q3477" i="37"/>
  <c r="Q3422" i="37"/>
  <c r="Q3952" i="37"/>
  <c r="Q2761" i="37"/>
  <c r="Q3273" i="37"/>
  <c r="U3273" i="37" s="1"/>
  <c r="Q2853" i="37"/>
  <c r="U2853" i="37" s="1"/>
  <c r="Q3365" i="37"/>
  <c r="U3365" i="37" s="1"/>
  <c r="Q2936" i="37"/>
  <c r="U2936" i="37" s="1"/>
  <c r="Q2534" i="37"/>
  <c r="U2534" i="37" s="1"/>
  <c r="Q3046" i="37"/>
  <c r="U3046" i="37" s="1"/>
  <c r="Q2585" i="37"/>
  <c r="U2585" i="37" s="1"/>
  <c r="Q3097" i="37"/>
  <c r="Q2709" i="37"/>
  <c r="U2709" i="37" s="1"/>
  <c r="Q3221" i="37"/>
  <c r="U3221" i="37" s="1"/>
  <c r="Q2824" i="37"/>
  <c r="U2824" i="37" s="1"/>
  <c r="Q3336" i="37"/>
  <c r="U3336" i="37" s="1"/>
  <c r="Q3344" i="37"/>
  <c r="U3344" i="37" s="1"/>
  <c r="Q3573" i="37"/>
  <c r="U3573" i="37" s="1"/>
  <c r="Q3491" i="37"/>
  <c r="Q2834" i="37"/>
  <c r="Q3346" i="37"/>
  <c r="U3346" i="37" s="1"/>
  <c r="Q2926" i="37"/>
  <c r="U2926" i="37" s="1"/>
  <c r="Q2497" i="37"/>
  <c r="U2497" i="37" s="1"/>
  <c r="Q3009" i="37"/>
  <c r="U3009" i="37" s="1"/>
  <c r="Q2607" i="37"/>
  <c r="U2607" i="37" s="1"/>
  <c r="Q3119" i="37"/>
  <c r="U3119" i="37" s="1"/>
  <c r="Q2658" i="37"/>
  <c r="U2658" i="37" s="1"/>
  <c r="Q3170" i="37"/>
  <c r="Q2782" i="37"/>
  <c r="U2782" i="37" s="1"/>
  <c r="Q3294" i="37"/>
  <c r="U3294" i="37" s="1"/>
  <c r="Q2897" i="37"/>
  <c r="U2897" i="37" s="1"/>
  <c r="Q3400" i="37"/>
  <c r="U3400" i="37" s="1"/>
  <c r="Q3443" i="37"/>
  <c r="U3443" i="37" s="1"/>
  <c r="Q3646" i="37"/>
  <c r="U3646" i="37" s="1"/>
  <c r="Q3341" i="37"/>
  <c r="U3341" i="37" s="1"/>
  <c r="Q2907" i="37"/>
  <c r="Q2487" i="37"/>
  <c r="U2487" i="37" s="1"/>
  <c r="Q2999" i="37"/>
  <c r="U2999" i="37" s="1"/>
  <c r="Q2570" i="37"/>
  <c r="U2570" i="37" s="1"/>
  <c r="Q3082" i="37"/>
  <c r="U3082" i="37" s="1"/>
  <c r="Q2676" i="37"/>
  <c r="U2676" i="37" s="1"/>
  <c r="Q3188" i="37"/>
  <c r="U3188" i="37" s="1"/>
  <c r="Q2731" i="37"/>
  <c r="U2731" i="37" s="1"/>
  <c r="Q3243" i="37"/>
  <c r="Q2855" i="37"/>
  <c r="U2855" i="37" s="1"/>
  <c r="Q2439" i="37"/>
  <c r="U2439" i="37" s="1"/>
  <c r="Q2970" i="37"/>
  <c r="U2970" i="37" s="1"/>
  <c r="Q3468" i="37"/>
  <c r="U3468" i="37" s="1"/>
  <c r="Q3379" i="37"/>
  <c r="U3379" i="37" s="1"/>
  <c r="Q3719" i="37"/>
  <c r="U3719" i="37" s="1"/>
  <c r="Q2592" i="37"/>
  <c r="U2592" i="37" s="1"/>
  <c r="Q3104" i="37"/>
  <c r="Q2684" i="37"/>
  <c r="U2684" i="37" s="1"/>
  <c r="Q3196" i="37"/>
  <c r="U3196" i="37" s="1"/>
  <c r="Q2771" i="37"/>
  <c r="U2771" i="37" s="1"/>
  <c r="Q3283" i="37"/>
  <c r="U3283" i="37" s="1"/>
  <c r="Q2877" i="37"/>
  <c r="U2877" i="37" s="1"/>
  <c r="Q2401" i="37"/>
  <c r="U2401" i="37" s="1"/>
  <c r="Q2928" i="37"/>
  <c r="U2928" i="37" s="1"/>
  <c r="Q2540" i="37"/>
  <c r="Q3052" i="37"/>
  <c r="U3052" i="37" s="1"/>
  <c r="Q2659" i="37"/>
  <c r="U2659" i="37" s="1"/>
  <c r="Q3171" i="37"/>
  <c r="U3171" i="37" s="1"/>
  <c r="Q3456" i="37"/>
  <c r="U3456" i="37" s="1"/>
  <c r="Q3390" i="37"/>
  <c r="U3390" i="37" s="1"/>
  <c r="Q3920" i="37"/>
  <c r="U3920" i="37" s="1"/>
  <c r="Q2729" i="37"/>
  <c r="Q3241" i="37"/>
  <c r="Q2821" i="37"/>
  <c r="Q3333" i="37"/>
  <c r="Q2904" i="37"/>
  <c r="Q2502" i="37"/>
  <c r="Q3014" i="37"/>
  <c r="Q2553" i="37"/>
  <c r="Q3065" i="37"/>
  <c r="Q2677" i="37"/>
  <c r="Q3189" i="37"/>
  <c r="Q2792" i="37"/>
  <c r="Q3304" i="37"/>
  <c r="Q3429" i="37"/>
  <c r="Q3541" i="37"/>
  <c r="Q4062" i="37"/>
  <c r="Q2930" i="37"/>
  <c r="Q2510" i="37"/>
  <c r="Q3022" i="37"/>
  <c r="Q2593" i="37"/>
  <c r="Q3105" i="37"/>
  <c r="Q2703" i="37"/>
  <c r="Q3215" i="37"/>
  <c r="Q2754" i="37"/>
  <c r="Q3266" i="37"/>
  <c r="Q2878" i="37"/>
  <c r="Q2481" i="37"/>
  <c r="Q2993" i="37"/>
  <c r="Q3372" i="37"/>
  <c r="Q3404" i="37"/>
  <c r="Q3788" i="37"/>
  <c r="U3788" i="37" s="1"/>
  <c r="Q3800" i="37"/>
  <c r="U3800" i="37" s="1"/>
  <c r="Q3751" i="37"/>
  <c r="Q2688" i="37"/>
  <c r="Q3200" i="37"/>
  <c r="Q2780" i="37"/>
  <c r="Q3292" i="37"/>
  <c r="Q2867" i="37"/>
  <c r="Q2436" i="37"/>
  <c r="Q2973" i="37"/>
  <c r="Q2512" i="37"/>
  <c r="Q3024" i="37"/>
  <c r="Q2636" i="37"/>
  <c r="Q3148" i="37"/>
  <c r="Q2755" i="37"/>
  <c r="Q3267" i="37"/>
  <c r="U3267" i="37" s="1"/>
  <c r="Q3388" i="37"/>
  <c r="Q3504" i="37"/>
  <c r="Q4016" i="37"/>
  <c r="Q2825" i="37"/>
  <c r="U2825" i="37" s="1"/>
  <c r="Q3337" i="37"/>
  <c r="U3337" i="37" s="1"/>
  <c r="Q2917" i="37"/>
  <c r="U2917" i="37" s="1"/>
  <c r="Q2488" i="37"/>
  <c r="U2488" i="37" s="1"/>
  <c r="Q3000" i="37"/>
  <c r="U3000" i="37" s="1"/>
  <c r="Q2598" i="37"/>
  <c r="U2598" i="37" s="1"/>
  <c r="Q3110" i="37"/>
  <c r="U3110" i="37" s="1"/>
  <c r="Q2649" i="37"/>
  <c r="U2649" i="37" s="1"/>
  <c r="Q3161" i="37"/>
  <c r="U3161" i="37" s="1"/>
  <c r="Q2773" i="37"/>
  <c r="U2773" i="37" s="1"/>
  <c r="Q3285" i="37"/>
  <c r="U3285" i="37" s="1"/>
  <c r="Q2888" i="37"/>
  <c r="U2888" i="37" s="1"/>
  <c r="Q3395" i="37"/>
  <c r="U3395" i="37" s="1"/>
  <c r="Q3434" i="37"/>
  <c r="U3434" i="37" s="1"/>
  <c r="Q3637" i="37"/>
  <c r="U3637" i="37" s="1"/>
  <c r="Q3332" i="37"/>
  <c r="U3332" i="37" s="1"/>
  <c r="Q2898" i="37"/>
  <c r="U2898" i="37" s="1"/>
  <c r="Q2478" i="37"/>
  <c r="U2478" i="37" s="1"/>
  <c r="Q2990" i="37"/>
  <c r="U2990" i="37" s="1"/>
  <c r="Q2561" i="37"/>
  <c r="U2561" i="37" s="1"/>
  <c r="Q3073" i="37"/>
  <c r="U3073" i="37" s="1"/>
  <c r="Q2671" i="37"/>
  <c r="U2671" i="37" s="1"/>
  <c r="Q3183" i="37"/>
  <c r="U3183" i="37" s="1"/>
  <c r="Q2722" i="37"/>
  <c r="U2722" i="37" s="1"/>
  <c r="Q3234" i="37"/>
  <c r="U3234" i="37" s="1"/>
  <c r="Q2846" i="37"/>
  <c r="U2846" i="37" s="1"/>
  <c r="Q2420" i="37"/>
  <c r="U2420" i="37" s="1"/>
  <c r="Q2961" i="37"/>
  <c r="U2961" i="37" s="1"/>
  <c r="Q3464" i="37"/>
  <c r="U3464" i="37" s="1"/>
  <c r="Q3374" i="37"/>
  <c r="U3374" i="37" s="1"/>
  <c r="Q3710" i="37"/>
  <c r="U3710" i="37" s="1"/>
  <c r="Q2455" i="37"/>
  <c r="U2455" i="37" s="1"/>
  <c r="Q2971" i="37"/>
  <c r="U2971" i="37" s="1"/>
  <c r="Q2551" i="37"/>
  <c r="U2551" i="37" s="1"/>
  <c r="Q3063" i="37"/>
  <c r="U3063" i="37" s="1"/>
  <c r="Q2634" i="37"/>
  <c r="U2634" i="37" s="1"/>
  <c r="Q3146" i="37"/>
  <c r="U3146" i="37" s="1"/>
  <c r="Q2740" i="37"/>
  <c r="U2740" i="37" s="1"/>
  <c r="Q3252" i="37"/>
  <c r="U3252" i="37" s="1"/>
  <c r="Q2795" i="37"/>
  <c r="U2795" i="37" s="1"/>
  <c r="Q3307" i="37"/>
  <c r="U3307" i="37" s="1"/>
  <c r="Q2919" i="37"/>
  <c r="U2919" i="37" s="1"/>
  <c r="Q2522" i="37"/>
  <c r="U2522" i="37" s="1"/>
  <c r="Q3034" i="37"/>
  <c r="U3034" i="37" s="1"/>
  <c r="Q3405" i="37"/>
  <c r="U3405" i="37" s="1"/>
  <c r="Q3444" i="37"/>
  <c r="U3444" i="37" s="1"/>
  <c r="Q3783" i="37"/>
  <c r="U3783" i="37" s="1"/>
  <c r="Q2656" i="37"/>
  <c r="U2656" i="37" s="1"/>
  <c r="Q3168" i="37"/>
  <c r="U3168" i="37" s="1"/>
  <c r="Q2748" i="37"/>
  <c r="U2748" i="37" s="1"/>
  <c r="Q3260" i="37"/>
  <c r="U3260" i="37" s="1"/>
  <c r="Q2835" i="37"/>
  <c r="U2835" i="37" s="1"/>
  <c r="Q3347" i="37"/>
  <c r="U3347" i="37" s="1"/>
  <c r="Q2941" i="37"/>
  <c r="U2941" i="37" s="1"/>
  <c r="Q2480" i="37"/>
  <c r="U2480" i="37" s="1"/>
  <c r="Q2992" i="37"/>
  <c r="U2992" i="37" s="1"/>
  <c r="Q2604" i="37"/>
  <c r="U2604" i="37" s="1"/>
  <c r="Q3116" i="37"/>
  <c r="U3116" i="37" s="1"/>
  <c r="Q2723" i="37"/>
  <c r="U2723" i="37" s="1"/>
  <c r="Q3235" i="37"/>
  <c r="U3235" i="37" s="1"/>
  <c r="Q3367" i="37"/>
  <c r="U3367" i="37" s="1"/>
  <c r="Q3454" i="37"/>
  <c r="U3454" i="37" s="1"/>
  <c r="Q3984" i="37"/>
  <c r="U3984" i="37" s="1"/>
  <c r="Q2793" i="37"/>
  <c r="Q3305" i="37"/>
  <c r="Q2885" i="37"/>
  <c r="Q2443" i="37"/>
  <c r="Q2968" i="37"/>
  <c r="Q2566" i="37"/>
  <c r="Q3078" i="37"/>
  <c r="Q2617" i="37"/>
  <c r="Q3129" i="37"/>
  <c r="Q2741" i="37"/>
  <c r="Q3253" i="37"/>
  <c r="Q2856" i="37"/>
  <c r="Q3368" i="37"/>
  <c r="Q3402" i="37"/>
  <c r="Q3605" i="37"/>
  <c r="Q3633" i="37"/>
  <c r="Q2994" i="37"/>
  <c r="Q2574" i="37"/>
  <c r="Q3086" i="37"/>
  <c r="Q2657" i="37"/>
  <c r="Q3169" i="37"/>
  <c r="Q2767" i="37"/>
  <c r="Q3279" i="37"/>
  <c r="Q2818" i="37"/>
  <c r="Q2369" i="37"/>
  <c r="Q2942" i="37"/>
  <c r="Q2545" i="37"/>
  <c r="Q3057" i="37"/>
  <c r="Q3428" i="37"/>
  <c r="Q3486" i="37"/>
  <c r="Q3852" i="37"/>
  <c r="U3852" i="37" s="1"/>
  <c r="Q3673" i="37"/>
  <c r="U3673" i="37" s="1"/>
  <c r="Q3178" i="37"/>
  <c r="Q2772" i="37"/>
  <c r="Q3284" i="37"/>
  <c r="Q2827" i="37"/>
  <c r="Q2438" i="37"/>
  <c r="Q2951" i="37"/>
  <c r="Q2554" i="37"/>
  <c r="Q3066" i="37"/>
  <c r="Q3437" i="37"/>
  <c r="Q3394" i="37"/>
  <c r="Q3815" i="37"/>
  <c r="Q2752" i="37"/>
  <c r="Q3264" i="37"/>
  <c r="Q2844" i="37"/>
  <c r="Q3356" i="37"/>
  <c r="Q2931" i="37"/>
  <c r="Q2525" i="37"/>
  <c r="Q3037" i="37"/>
  <c r="Q2576" i="37"/>
  <c r="Q3088" i="37"/>
  <c r="Q2700" i="37"/>
  <c r="Q3212" i="37"/>
  <c r="Q2819" i="37"/>
  <c r="Q3331" i="37"/>
  <c r="Q3452" i="37"/>
  <c r="Q3568" i="37"/>
  <c r="Q3482" i="37"/>
  <c r="U3482" i="37" s="1"/>
  <c r="Q2889" i="37"/>
  <c r="U2889" i="37" s="1"/>
  <c r="Q2468" i="37"/>
  <c r="U2468" i="37" s="1"/>
  <c r="Q2981" i="37"/>
  <c r="U2981" i="37" s="1"/>
  <c r="Q2552" i="37"/>
  <c r="U2552" i="37" s="1"/>
  <c r="Q3064" i="37"/>
  <c r="U3064" i="37" s="1"/>
  <c r="Q2662" i="37"/>
  <c r="U2662" i="37" s="1"/>
  <c r="Q3174" i="37"/>
  <c r="U3174" i="37" s="1"/>
  <c r="Q2713" i="37"/>
  <c r="U2713" i="37" s="1"/>
  <c r="Q3225" i="37"/>
  <c r="U3225" i="37" s="1"/>
  <c r="Q2837" i="37"/>
  <c r="U2837" i="37" s="1"/>
  <c r="Q2407" i="37"/>
  <c r="U2407" i="37" s="1"/>
  <c r="Q2952" i="37"/>
  <c r="U2952" i="37" s="1"/>
  <c r="Q3459" i="37"/>
  <c r="U3459" i="37" s="1"/>
  <c r="Q3369" i="37"/>
  <c r="U3369" i="37" s="1"/>
  <c r="Q3701" i="37"/>
  <c r="U3701" i="37" s="1"/>
  <c r="Q2448" i="37"/>
  <c r="U2448" i="37" s="1"/>
  <c r="Q2962" i="37"/>
  <c r="U2962" i="37" s="1"/>
  <c r="Q2542" i="37"/>
  <c r="U2542" i="37" s="1"/>
  <c r="Q3054" i="37"/>
  <c r="U3054" i="37" s="1"/>
  <c r="Q2625" i="37"/>
  <c r="U2625" i="37" s="1"/>
  <c r="Q3137" i="37"/>
  <c r="U3137" i="37" s="1"/>
  <c r="Q2735" i="37"/>
  <c r="U2735" i="37" s="1"/>
  <c r="Q3247" i="37"/>
  <c r="U3247" i="37" s="1"/>
  <c r="Q2786" i="37"/>
  <c r="U2786" i="37" s="1"/>
  <c r="Q3298" i="37"/>
  <c r="U3298" i="37" s="1"/>
  <c r="Q2910" i="37"/>
  <c r="U2910" i="37" s="1"/>
  <c r="Q2513" i="37"/>
  <c r="U2513" i="37" s="1"/>
  <c r="Q3025" i="37"/>
  <c r="U3025" i="37" s="1"/>
  <c r="Q3396" i="37"/>
  <c r="U3396" i="37" s="1"/>
  <c r="Q3439" i="37"/>
  <c r="U3439" i="37" s="1"/>
  <c r="Q3774" i="37"/>
  <c r="U3774" i="37" s="1"/>
  <c r="Q2523" i="37"/>
  <c r="U2523" i="37" s="1"/>
  <c r="Q3035" i="37"/>
  <c r="U3035" i="37" s="1"/>
  <c r="Q2615" i="37"/>
  <c r="U2615" i="37" s="1"/>
  <c r="Q3127" i="37"/>
  <c r="U3127" i="37" s="1"/>
  <c r="Q2698" i="37"/>
  <c r="U2698" i="37" s="1"/>
  <c r="Q3210" i="37"/>
  <c r="U3210" i="37" s="1"/>
  <c r="Q2804" i="37"/>
  <c r="U2804" i="37" s="1"/>
  <c r="Q3316" i="37"/>
  <c r="U3316" i="37" s="1"/>
  <c r="Q2859" i="37"/>
  <c r="U2859" i="37" s="1"/>
  <c r="Q2471" i="37"/>
  <c r="U2471" i="37" s="1"/>
  <c r="Q2983" i="37"/>
  <c r="U2983" i="37" s="1"/>
  <c r="Q2586" i="37"/>
  <c r="U2586" i="37" s="1"/>
  <c r="Q3098" i="37"/>
  <c r="U3098" i="37" s="1"/>
  <c r="Q3387" i="37"/>
  <c r="U3387" i="37" s="1"/>
  <c r="Q3426" i="37"/>
  <c r="U3426" i="37" s="1"/>
  <c r="Q3847" i="37"/>
  <c r="U3847" i="37" s="1"/>
  <c r="Q2720" i="37"/>
  <c r="U2720" i="37" s="1"/>
  <c r="Q3232" i="37"/>
  <c r="U3232" i="37" s="1"/>
  <c r="Q2812" i="37"/>
  <c r="U2812" i="37" s="1"/>
  <c r="Q3324" i="37"/>
  <c r="U3324" i="37" s="1"/>
  <c r="Q2899" i="37"/>
  <c r="U2899" i="37" s="1"/>
  <c r="Q2493" i="37"/>
  <c r="U2493" i="37" s="1"/>
  <c r="Q3005" i="37"/>
  <c r="U3005" i="37" s="1"/>
  <c r="Q2544" i="37"/>
  <c r="U2544" i="37" s="1"/>
  <c r="Q3056" i="37"/>
  <c r="U3056" i="37" s="1"/>
  <c r="Q2668" i="37"/>
  <c r="U2668" i="37" s="1"/>
  <c r="Q3180" i="37"/>
  <c r="U3180" i="37" s="1"/>
  <c r="Q2787" i="37"/>
  <c r="U2787" i="37" s="1"/>
  <c r="Q3299" i="37"/>
  <c r="U3299" i="37" s="1"/>
  <c r="Q3420" i="37"/>
  <c r="U3420" i="37" s="1"/>
  <c r="Q3536" i="37"/>
  <c r="U3536" i="37" s="1"/>
  <c r="Q4053" i="37"/>
  <c r="Q2857" i="37"/>
  <c r="Q2434" i="37"/>
  <c r="Q2949" i="37"/>
  <c r="Q2520" i="37"/>
  <c r="Q3032" i="37"/>
  <c r="Q2630" i="37"/>
  <c r="Q3142" i="37"/>
  <c r="Q2681" i="37"/>
  <c r="Q3193" i="37"/>
  <c r="Q2805" i="37"/>
  <c r="Q3317" i="37"/>
  <c r="Q2920" i="37"/>
  <c r="Q3427" i="37"/>
  <c r="Q3466" i="37"/>
  <c r="Q3669" i="37"/>
  <c r="Q2546" i="37"/>
  <c r="Q3058" i="37"/>
  <c r="Q2638" i="37"/>
  <c r="Q3150" i="37"/>
  <c r="Q2721" i="37"/>
  <c r="Q3233" i="37"/>
  <c r="Q2831" i="37"/>
  <c r="Q3343" i="37"/>
  <c r="Q2882" i="37"/>
  <c r="Q2494" i="37"/>
  <c r="Q3006" i="37"/>
  <c r="Q2609" i="37"/>
  <c r="Q3121" i="37"/>
  <c r="Q3410" i="37"/>
  <c r="Q3550" i="37"/>
  <c r="Q3693" i="37"/>
  <c r="U3693" i="37" s="1"/>
  <c r="Q4211" i="37"/>
  <c r="U4211" i="37" s="1"/>
  <c r="Q2891" i="37"/>
  <c r="Q2503" i="37"/>
  <c r="Q3015" i="37"/>
  <c r="Q2618" i="37"/>
  <c r="Q3130" i="37"/>
  <c r="Q3419" i="37"/>
  <c r="Q3349" i="37"/>
  <c r="Q3879" i="37"/>
  <c r="Q2816" i="37"/>
  <c r="Q3328" i="37"/>
  <c r="Q2908" i="37"/>
  <c r="Q2483" i="37"/>
  <c r="Q2995" i="37"/>
  <c r="Q2589" i="37"/>
  <c r="Q3101" i="37"/>
  <c r="Q2640" i="37"/>
  <c r="Q3152" i="37"/>
  <c r="Q2764" i="37"/>
  <c r="Q3276" i="37"/>
  <c r="Q2883" i="37"/>
  <c r="Q3386" i="37"/>
  <c r="Q3425" i="37"/>
  <c r="Q3632" i="37"/>
  <c r="Q2424" i="37"/>
  <c r="U2424" i="37" s="1"/>
  <c r="Q2953" i="37"/>
  <c r="U2953" i="37" s="1"/>
  <c r="Q2533" i="37"/>
  <c r="U2533" i="37" s="1"/>
  <c r="Q3045" i="37"/>
  <c r="U3045" i="37" s="1"/>
  <c r="Q2616" i="37"/>
  <c r="U2616" i="37" s="1"/>
  <c r="Q3128" i="37"/>
  <c r="U3128" i="37" s="1"/>
  <c r="Q2726" i="37"/>
  <c r="U2726" i="37" s="1"/>
  <c r="Q3238" i="37"/>
  <c r="U3238" i="37" s="1"/>
  <c r="Q2777" i="37"/>
  <c r="U2777" i="37" s="1"/>
  <c r="Q3289" i="37"/>
  <c r="U3289" i="37" s="1"/>
  <c r="Q2901" i="37"/>
  <c r="U2901" i="37" s="1"/>
  <c r="Q2504" i="37"/>
  <c r="U2504" i="37" s="1"/>
  <c r="Q3016" i="37"/>
  <c r="U3016" i="37" s="1"/>
  <c r="Q3391" i="37"/>
  <c r="U3391" i="37" s="1"/>
  <c r="Q3430" i="37"/>
  <c r="U3430" i="37" s="1"/>
  <c r="Q3765" i="37"/>
  <c r="U3765" i="37" s="1"/>
  <c r="Q2514" i="37"/>
  <c r="U2514" i="37" s="1"/>
  <c r="Q3026" i="37"/>
  <c r="U3026" i="37" s="1"/>
  <c r="Q2606" i="37"/>
  <c r="U2606" i="37" s="1"/>
  <c r="Q3118" i="37"/>
  <c r="U3118" i="37" s="1"/>
  <c r="Q2689" i="37"/>
  <c r="U2689" i="37" s="1"/>
  <c r="Q3201" i="37"/>
  <c r="U3201" i="37" s="1"/>
  <c r="Q2799" i="37"/>
  <c r="U2799" i="37" s="1"/>
  <c r="Q3311" i="37"/>
  <c r="U3311" i="37" s="1"/>
  <c r="Q2850" i="37"/>
  <c r="U2850" i="37" s="1"/>
  <c r="Q2465" i="37"/>
  <c r="U2465" i="37" s="1"/>
  <c r="Q2974" i="37"/>
  <c r="U2974" i="37" s="1"/>
  <c r="Q2577" i="37"/>
  <c r="U2577" i="37" s="1"/>
  <c r="Q3089" i="37"/>
  <c r="U3089" i="37" s="1"/>
  <c r="Q3460" i="37"/>
  <c r="U3460" i="37" s="1"/>
  <c r="Q3417" i="37"/>
  <c r="U3417" i="37" s="1"/>
  <c r="Q3838" i="37"/>
  <c r="U3838" i="37" s="1"/>
  <c r="Q2587" i="37"/>
  <c r="U2587" i="37" s="1"/>
  <c r="Q3099" i="37"/>
  <c r="U3099" i="37" s="1"/>
  <c r="Q2679" i="37"/>
  <c r="U2679" i="37" s="1"/>
  <c r="Q3191" i="37"/>
  <c r="U3191" i="37" s="1"/>
  <c r="Q2762" i="37"/>
  <c r="U2762" i="37" s="1"/>
  <c r="Q3274" i="37"/>
  <c r="U3274" i="37" s="1"/>
  <c r="Q2868" i="37"/>
  <c r="U2868" i="37" s="1"/>
  <c r="Q3380" i="37"/>
  <c r="U3380" i="37" s="1"/>
  <c r="Q2923" i="37"/>
  <c r="U2923" i="37" s="1"/>
  <c r="Q2535" i="37"/>
  <c r="U2535" i="37" s="1"/>
  <c r="Q3047" i="37"/>
  <c r="U3047" i="37" s="1"/>
  <c r="Q2650" i="37"/>
  <c r="U2650" i="37" s="1"/>
  <c r="Q3162" i="37"/>
  <c r="U3162" i="37" s="1"/>
  <c r="Q3451" i="37"/>
  <c r="U3451" i="37" s="1"/>
  <c r="Q3381" i="37"/>
  <c r="U3381" i="37" s="1"/>
  <c r="Q3911" i="37"/>
  <c r="U3911" i="37" s="1"/>
  <c r="Q2784" i="37"/>
  <c r="U2784" i="37" s="1"/>
  <c r="Q3296" i="37"/>
  <c r="U3296" i="37" s="1"/>
  <c r="Q2876" i="37"/>
  <c r="U2876" i="37" s="1"/>
  <c r="Q2425" i="37"/>
  <c r="U2425" i="37" s="1"/>
  <c r="Q2963" i="37"/>
  <c r="U2963" i="37" s="1"/>
  <c r="Q2557" i="37"/>
  <c r="U2557" i="37" s="1"/>
  <c r="Q3069" i="37"/>
  <c r="U3069" i="37" s="1"/>
  <c r="Q2608" i="37"/>
  <c r="U2608" i="37" s="1"/>
  <c r="Q3120" i="37"/>
  <c r="U3120" i="37" s="1"/>
  <c r="Q2732" i="37"/>
  <c r="U2732" i="37" s="1"/>
  <c r="Q3244" i="37"/>
  <c r="U3244" i="37" s="1"/>
  <c r="Q2851" i="37"/>
  <c r="U2851" i="37" s="1"/>
  <c r="Q3363" i="37"/>
  <c r="U3363" i="37" s="1"/>
  <c r="Q3393" i="37"/>
  <c r="U3393" i="37" s="1"/>
  <c r="Q3600" i="37"/>
  <c r="U3600" i="37" s="1"/>
  <c r="Q3569" i="37"/>
  <c r="Q2921" i="37"/>
  <c r="Q2501" i="37"/>
  <c r="Q3013" i="37"/>
  <c r="Q2584" i="37"/>
  <c r="Q3096" i="37"/>
  <c r="Q2694" i="37"/>
  <c r="Q3206" i="37"/>
  <c r="Q2745" i="37"/>
  <c r="Q3257" i="37"/>
  <c r="Q2869" i="37"/>
  <c r="Q2472" i="37"/>
  <c r="Q2984" i="37"/>
  <c r="Q3330" i="37"/>
  <c r="Q3398" i="37"/>
  <c r="Q3733" i="37"/>
  <c r="Q2610" i="37"/>
  <c r="Q3122" i="37"/>
  <c r="Q2702" i="37"/>
  <c r="Q3214" i="37"/>
  <c r="Q2785" i="37"/>
  <c r="Q3297" i="37"/>
  <c r="Q2895" i="37"/>
  <c r="Q2429" i="37"/>
  <c r="Q2946" i="37"/>
  <c r="Q2558" i="37"/>
  <c r="Q3070" i="37"/>
  <c r="Q2673" i="37"/>
  <c r="Q3185" i="37"/>
  <c r="Q3469" i="37"/>
  <c r="Q3614" i="37"/>
  <c r="Q3757" i="37"/>
  <c r="U3757" i="37" s="1"/>
  <c r="Q4231" i="37"/>
  <c r="U4231" i="37" s="1"/>
  <c r="Q3079" i="37"/>
  <c r="Q2682" i="37"/>
  <c r="Q3194" i="37"/>
  <c r="Q3473" i="37"/>
  <c r="Q3413" i="37"/>
  <c r="Q3943" i="37"/>
  <c r="Q2880" i="37"/>
  <c r="Q2456" i="37"/>
  <c r="Q2972" i="37"/>
  <c r="Q2547" i="37"/>
  <c r="Q3059" i="37"/>
  <c r="Q2653" i="37"/>
  <c r="Q3165" i="37"/>
  <c r="Q2704" i="37"/>
  <c r="Q3216" i="37"/>
  <c r="Q2828" i="37"/>
  <c r="Q3340" i="37"/>
  <c r="Q2947" i="37"/>
  <c r="Q3450" i="37"/>
  <c r="Q3362" i="37"/>
  <c r="Q3696" i="37"/>
  <c r="Q2505" i="37"/>
  <c r="U2505" i="37" s="1"/>
  <c r="Q3017" i="37"/>
  <c r="U3017" i="37" s="1"/>
  <c r="Q2597" i="37"/>
  <c r="U2597" i="37" s="1"/>
  <c r="Q3109" i="37"/>
  <c r="Q2680" i="37"/>
  <c r="U2680" i="37" s="1"/>
  <c r="Q3192" i="37"/>
  <c r="U3192" i="37" s="1"/>
  <c r="Q2790" i="37"/>
  <c r="U2790" i="37" s="1"/>
  <c r="Q3302" i="37"/>
  <c r="U3302" i="37" s="1"/>
  <c r="Q2841" i="37"/>
  <c r="U2841" i="37" s="1"/>
  <c r="Q2459" i="37"/>
  <c r="U2459" i="37" s="1"/>
  <c r="Q2965" i="37"/>
  <c r="U2965" i="37" s="1"/>
  <c r="Q2568" i="37"/>
  <c r="Q3080" i="37"/>
  <c r="U3080" i="37" s="1"/>
  <c r="Q3455" i="37"/>
  <c r="U3455" i="37" s="1"/>
  <c r="Q3408" i="37"/>
  <c r="U3408" i="37" s="1"/>
  <c r="Q3829" i="37"/>
  <c r="U3829" i="37" s="1"/>
  <c r="Q2578" i="37"/>
  <c r="U2578" i="37" s="1"/>
  <c r="Q3090" i="37"/>
  <c r="U3090" i="37" s="1"/>
  <c r="Q2670" i="37"/>
  <c r="U2670" i="37" s="1"/>
  <c r="Q3182" i="37"/>
  <c r="Q2753" i="37"/>
  <c r="U2753" i="37" s="1"/>
  <c r="Q3265" i="37"/>
  <c r="U3265" i="37" s="1"/>
  <c r="Q2863" i="37"/>
  <c r="U2863" i="37" s="1"/>
  <c r="Q3375" i="37"/>
  <c r="U3375" i="37" s="1"/>
  <c r="Q2914" i="37"/>
  <c r="U2914" i="37" s="1"/>
  <c r="Q2526" i="37"/>
  <c r="U2526" i="37" s="1"/>
  <c r="Q3038" i="37"/>
  <c r="U3038" i="37" s="1"/>
  <c r="Q2641" i="37"/>
  <c r="Q3153" i="37"/>
  <c r="U3153" i="37" s="1"/>
  <c r="Q3442" i="37"/>
  <c r="U3442" i="37" s="1"/>
  <c r="Q3376" i="37"/>
  <c r="U3376" i="37" s="1"/>
  <c r="Q3902" i="37"/>
  <c r="U3902" i="37" s="1"/>
  <c r="Q2651" i="37"/>
  <c r="U2651" i="37" s="1"/>
  <c r="Q3163" i="37"/>
  <c r="U3163" i="37" s="1"/>
  <c r="Q2743" i="37"/>
  <c r="U2743" i="37" s="1"/>
  <c r="Q3255" i="37"/>
  <c r="Q2826" i="37"/>
  <c r="U2826" i="37" s="1"/>
  <c r="Q3338" i="37"/>
  <c r="U3338" i="37" s="1"/>
  <c r="Q2932" i="37"/>
  <c r="U2932" i="37" s="1"/>
  <c r="Q2475" i="37"/>
  <c r="U2475" i="37" s="1"/>
  <c r="Q2987" i="37"/>
  <c r="U2987" i="37" s="1"/>
  <c r="Q2599" i="37"/>
  <c r="U2599" i="37" s="1"/>
  <c r="Q3111" i="37"/>
  <c r="U3111" i="37" s="1"/>
  <c r="Q2714" i="37"/>
  <c r="Q3226" i="37"/>
  <c r="U3226" i="37" s="1"/>
  <c r="Q3358" i="37"/>
  <c r="U3358" i="37" s="1"/>
  <c r="Q3445" i="37"/>
  <c r="U3445" i="37" s="1"/>
  <c r="Q3975" i="37"/>
  <c r="U3975" i="37" s="1"/>
  <c r="Q2848" i="37"/>
  <c r="U2848" i="37" s="1"/>
  <c r="Q2351" i="37"/>
  <c r="U2351" i="37" s="1"/>
  <c r="Q2940" i="37"/>
  <c r="U2940" i="37" s="1"/>
  <c r="Q2515" i="37"/>
  <c r="Q3027" i="37"/>
  <c r="U3027" i="37" s="1"/>
  <c r="Q2621" i="37"/>
  <c r="U2621" i="37" s="1"/>
  <c r="Q3133" i="37"/>
  <c r="U3133" i="37" s="1"/>
  <c r="Q2672" i="37"/>
  <c r="U2672" i="37" s="1"/>
  <c r="Q3184" i="37"/>
  <c r="U3184" i="37" s="1"/>
  <c r="Q2796" i="37"/>
  <c r="U2796" i="37" s="1"/>
  <c r="Q3308" i="37"/>
  <c r="U3308" i="37" s="1"/>
  <c r="Q2915" i="37"/>
  <c r="Q3418" i="37"/>
  <c r="U3418" i="37" s="1"/>
  <c r="Q3457" i="37"/>
  <c r="U3457" i="37" s="1"/>
  <c r="Q3664" i="37"/>
  <c r="U3664" i="37" s="1"/>
  <c r="Q2473" i="37"/>
  <c r="Q2985" i="37"/>
  <c r="Q2565" i="37"/>
  <c r="Q3077" i="37"/>
  <c r="Q2648" i="37"/>
  <c r="Q3160" i="37"/>
  <c r="Q2758" i="37"/>
  <c r="Q3270" i="37"/>
  <c r="Q2809" i="37"/>
  <c r="Q3321" i="37"/>
  <c r="Q2933" i="37"/>
  <c r="Q2536" i="37"/>
  <c r="Q3048" i="37"/>
  <c r="Q3423" i="37"/>
  <c r="Q3462" i="37"/>
  <c r="Q3797" i="37"/>
  <c r="Q2674" i="37"/>
  <c r="Q3186" i="37"/>
  <c r="Q2766" i="37"/>
  <c r="Q3278" i="37"/>
  <c r="Q2849" i="37"/>
  <c r="Q3361" i="37"/>
  <c r="Q2959" i="37"/>
  <c r="Q2498" i="37"/>
  <c r="Q3010" i="37"/>
  <c r="Q2622" i="37"/>
  <c r="Q3134" i="37"/>
  <c r="Q2737" i="37"/>
  <c r="Q3249" i="37"/>
  <c r="Q3378" i="37"/>
  <c r="Q3934" i="37"/>
  <c r="Q3561" i="37"/>
  <c r="U3561" i="37" s="1"/>
  <c r="Q4397" i="37"/>
  <c r="U4397" i="37" s="1"/>
  <c r="Q4419" i="37"/>
  <c r="U4419" i="37" s="1"/>
  <c r="Q4441" i="37"/>
  <c r="U4441" i="37" s="1"/>
  <c r="Q4458" i="37"/>
  <c r="U4458" i="37" s="1"/>
  <c r="Q4480" i="37"/>
  <c r="U4480" i="37" s="1"/>
  <c r="Q4491" i="37"/>
  <c r="U4491" i="37" s="1"/>
  <c r="Q3857" i="37"/>
  <c r="U3857" i="37" s="1"/>
  <c r="Q3766" i="37"/>
  <c r="U3766" i="37" s="1"/>
  <c r="Q3634" i="37"/>
  <c r="U3634" i="37" s="1"/>
  <c r="Q3566" i="37"/>
  <c r="U3566" i="37" s="1"/>
  <c r="Q4073" i="37"/>
  <c r="U4073" i="37" s="1"/>
  <c r="Q3964" i="37"/>
  <c r="U3964" i="37" s="1"/>
  <c r="Q3869" i="37"/>
  <c r="U3869" i="37" s="1"/>
  <c r="Q3746" i="37"/>
  <c r="U3746" i="37" s="1"/>
  <c r="Q4281" i="37"/>
  <c r="U4281" i="37" s="1"/>
  <c r="Q4301" i="37"/>
  <c r="U4301" i="37" s="1"/>
  <c r="Q4472" i="37"/>
  <c r="U4472" i="37" s="1"/>
  <c r="Q4494" i="37"/>
  <c r="U4494" i="37" s="1"/>
  <c r="Q4516" i="37"/>
  <c r="U4516" i="37" s="1"/>
  <c r="Q4527" i="37"/>
  <c r="U4527" i="37" s="1"/>
  <c r="Q4549" i="37"/>
  <c r="U4549" i="37" s="1"/>
  <c r="Q3610" i="37"/>
  <c r="U3610" i="37" s="1"/>
  <c r="Q3519" i="37"/>
  <c r="U3519" i="37" s="1"/>
  <c r="Q4031" i="37"/>
  <c r="U4031" i="37" s="1"/>
  <c r="Q3899" i="37"/>
  <c r="U3899" i="37" s="1"/>
  <c r="Q3831" i="37"/>
  <c r="U3831" i="37" s="1"/>
  <c r="Q3713" i="37"/>
  <c r="U3713" i="37" s="1"/>
  <c r="Q3622" i="37"/>
  <c r="U3622" i="37" s="1"/>
  <c r="Q3499" i="37"/>
  <c r="U3499" i="37" s="1"/>
  <c r="Q4011" i="37"/>
  <c r="U4011" i="37" s="1"/>
  <c r="Q4540" i="37"/>
  <c r="U4540" i="37" s="1"/>
  <c r="Q4225" i="37"/>
  <c r="U4225" i="37" s="1"/>
  <c r="Q4245" i="37"/>
  <c r="U4245" i="37" s="1"/>
  <c r="Q4265" i="37"/>
  <c r="U4265" i="37" s="1"/>
  <c r="Q4285" i="37"/>
  <c r="U4285" i="37" s="1"/>
  <c r="Q4299" i="37"/>
  <c r="U4299" i="37" s="1"/>
  <c r="Q4306" i="37"/>
  <c r="U4306" i="37" s="1"/>
  <c r="Q3811" i="37"/>
  <c r="Q3720" i="37"/>
  <c r="Q3588" i="37"/>
  <c r="Q3520" i="37"/>
  <c r="Q4032" i="37"/>
  <c r="Q3914" i="37"/>
  <c r="Q3823" i="37"/>
  <c r="Q3700" i="37"/>
  <c r="Q4230" i="37"/>
  <c r="Q4250" i="37"/>
  <c r="Q4424" i="37"/>
  <c r="Q4446" i="37"/>
  <c r="Q4468" i="37"/>
  <c r="Q4479" i="37"/>
  <c r="Q4501" i="37"/>
  <c r="Q3500" i="37"/>
  <c r="Q4012" i="37"/>
  <c r="Q3917" i="37"/>
  <c r="Q3785" i="37"/>
  <c r="Q3717" i="37"/>
  <c r="Q3603" i="37"/>
  <c r="Q3512" i="37"/>
  <c r="Q4024" i="37"/>
  <c r="Q3897" i="37"/>
  <c r="Q4428" i="37"/>
  <c r="Q4110" i="37"/>
  <c r="Q4130" i="37"/>
  <c r="Q4150" i="37"/>
  <c r="Q4170" i="37"/>
  <c r="Q4184" i="37"/>
  <c r="Q4197" i="37"/>
  <c r="Q3953" i="37"/>
  <c r="Q3862" i="37"/>
  <c r="Q3730" i="37"/>
  <c r="Q3662" i="37"/>
  <c r="Q3548" i="37"/>
  <c r="Q4060" i="37"/>
  <c r="Q3965" i="37"/>
  <c r="Q3842" i="37"/>
  <c r="Q4369" i="37"/>
  <c r="Q4402" i="37"/>
  <c r="Q4471" i="37"/>
  <c r="Q4099" i="37"/>
  <c r="Q4119" i="37"/>
  <c r="Q4126" i="37"/>
  <c r="Q4140" i="37"/>
  <c r="Q3578" i="37"/>
  <c r="Q3487" i="37"/>
  <c r="Q3999" i="37"/>
  <c r="Q3867" i="37"/>
  <c r="Q3799" i="37"/>
  <c r="U3799" i="37" s="1"/>
  <c r="Q3681" i="37"/>
  <c r="Q3590" i="37"/>
  <c r="Q3467" i="37"/>
  <c r="Q3979" i="37"/>
  <c r="Q4508" i="37"/>
  <c r="Q4193" i="37"/>
  <c r="Q4213" i="37"/>
  <c r="Q4233" i="37"/>
  <c r="Q4253" i="37"/>
  <c r="Q4267" i="37"/>
  <c r="Q4274" i="37"/>
  <c r="Q3715" i="37"/>
  <c r="U3715" i="37" s="1"/>
  <c r="Q3624" i="37"/>
  <c r="U3624" i="37" s="1"/>
  <c r="Q3492" i="37"/>
  <c r="U3492" i="37" s="1"/>
  <c r="Q4004" i="37"/>
  <c r="U4004" i="37" s="1"/>
  <c r="Q3936" i="37"/>
  <c r="U3936" i="37" s="1"/>
  <c r="Q3818" i="37"/>
  <c r="U3818" i="37" s="1"/>
  <c r="Q3727" i="37"/>
  <c r="U3727" i="37" s="1"/>
  <c r="Q3604" i="37"/>
  <c r="U3604" i="37" s="1"/>
  <c r="Q4134" i="37"/>
  <c r="U4134" i="37" s="1"/>
  <c r="Q4154" i="37"/>
  <c r="U4154" i="37" s="1"/>
  <c r="Q4328" i="37"/>
  <c r="U4328" i="37" s="1"/>
  <c r="Q4350" i="37"/>
  <c r="U4350" i="37" s="1"/>
  <c r="Q4372" i="37"/>
  <c r="U4372" i="37" s="1"/>
  <c r="Q4383" i="37"/>
  <c r="U4383" i="37" s="1"/>
  <c r="Q4405" i="37"/>
  <c r="U4405" i="37" s="1"/>
  <c r="Q4411" i="37"/>
  <c r="U4411" i="37" s="1"/>
  <c r="Q3625" i="37"/>
  <c r="U3625" i="37" s="1"/>
  <c r="Q3557" i="37"/>
  <c r="Q4069" i="37"/>
  <c r="U4069" i="37" s="1"/>
  <c r="Q3955" i="37"/>
  <c r="U3955" i="37" s="1"/>
  <c r="Q3864" i="37"/>
  <c r="U3864" i="37" s="1"/>
  <c r="Q3737" i="37"/>
  <c r="U3737" i="37" s="1"/>
  <c r="Q4275" i="37"/>
  <c r="U4275" i="37" s="1"/>
  <c r="Q4295" i="37"/>
  <c r="U4295" i="37" s="1"/>
  <c r="Q4461" i="37"/>
  <c r="U4461" i="37" s="1"/>
  <c r="Q4483" i="37"/>
  <c r="Q4505" i="37"/>
  <c r="U4505" i="37" s="1"/>
  <c r="Q4522" i="37"/>
  <c r="U4522" i="37" s="1"/>
  <c r="Q4544" i="37"/>
  <c r="U4544" i="37" s="1"/>
  <c r="Q4039" i="37"/>
  <c r="U4039" i="37" s="1"/>
  <c r="Q3921" i="37"/>
  <c r="U3921" i="37" s="1"/>
  <c r="Q3830" i="37"/>
  <c r="U3830" i="37" s="1"/>
  <c r="Q3698" i="37"/>
  <c r="U3698" i="37" s="1"/>
  <c r="Q3630" i="37"/>
  <c r="Q3516" i="37"/>
  <c r="U3516" i="37" s="1"/>
  <c r="Q4028" i="37"/>
  <c r="U4028" i="37" s="1"/>
  <c r="Q3933" i="37"/>
  <c r="U3933" i="37" s="1"/>
  <c r="Q3810" i="37"/>
  <c r="U3810" i="37" s="1"/>
  <c r="Q4337" i="37"/>
  <c r="U4337" i="37" s="1"/>
  <c r="Q4370" i="37"/>
  <c r="U4370" i="37" s="1"/>
  <c r="Q4536" i="37"/>
  <c r="U4536" i="37" s="1"/>
  <c r="Q4518" i="37"/>
  <c r="Q4498" i="37"/>
  <c r="U4498" i="37" s="1"/>
  <c r="Q4094" i="37"/>
  <c r="U4094" i="37" s="1"/>
  <c r="Q4108" i="37"/>
  <c r="U4108" i="37" s="1"/>
  <c r="Q3674" i="37"/>
  <c r="U3674" i="37" s="1"/>
  <c r="Q3583" i="37"/>
  <c r="U3583" i="37" s="1"/>
  <c r="Q4088" i="37"/>
  <c r="U4088" i="37" s="1"/>
  <c r="Q3963" i="37"/>
  <c r="U3963" i="37" s="1"/>
  <c r="Q3895" i="37"/>
  <c r="Q3777" i="37"/>
  <c r="U3777" i="37" s="1"/>
  <c r="Q3686" i="37"/>
  <c r="U3686" i="37" s="1"/>
  <c r="Q3563" i="37"/>
  <c r="U3563" i="37" s="1"/>
  <c r="Q4096" i="37"/>
  <c r="U4096" i="37" s="1"/>
  <c r="Q4116" i="37"/>
  <c r="U4116" i="37" s="1"/>
  <c r="Q4289" i="37"/>
  <c r="U4289" i="37" s="1"/>
  <c r="Q4309" i="37"/>
  <c r="U4309" i="37" s="1"/>
  <c r="Q4329" i="37"/>
  <c r="Q4346" i="37"/>
  <c r="U4346" i="37" s="1"/>
  <c r="Q4368" i="37"/>
  <c r="U4368" i="37" s="1"/>
  <c r="Q4374" i="37"/>
  <c r="U4374" i="37" s="1"/>
  <c r="Q3875" i="37"/>
  <c r="Q3784" i="37"/>
  <c r="Q3652" i="37"/>
  <c r="Q3584" i="37"/>
  <c r="Q4081" i="37"/>
  <c r="Q3978" i="37"/>
  <c r="Q3887" i="37"/>
  <c r="Q3764" i="37"/>
  <c r="Q4294" i="37"/>
  <c r="Q4314" i="37"/>
  <c r="Q4488" i="37"/>
  <c r="Q4510" i="37"/>
  <c r="Q4532" i="37"/>
  <c r="Q4543" i="37"/>
  <c r="Q4550" i="37"/>
  <c r="Q3564" i="37"/>
  <c r="Q4084" i="37"/>
  <c r="Q3981" i="37"/>
  <c r="Q3849" i="37"/>
  <c r="Q3781" i="37"/>
  <c r="Q3667" i="37"/>
  <c r="Q3576" i="37"/>
  <c r="Q4082" i="37"/>
  <c r="Q3961" i="37"/>
  <c r="Q4492" i="37"/>
  <c r="Q4174" i="37"/>
  <c r="Q4194" i="37"/>
  <c r="Q4214" i="37"/>
  <c r="Q4234" i="37"/>
  <c r="Q4248" i="37"/>
  <c r="Q4261" i="37"/>
  <c r="Q4017" i="37"/>
  <c r="Q3926" i="37"/>
  <c r="Q3794" i="37"/>
  <c r="Q3726" i="37"/>
  <c r="Q3612" i="37"/>
  <c r="Q3517" i="37"/>
  <c r="Q4029" i="37"/>
  <c r="Q3906" i="37"/>
  <c r="Q4433" i="37"/>
  <c r="Q4123" i="37"/>
  <c r="Q4143" i="37"/>
  <c r="Q4163" i="37"/>
  <c r="Q4183" i="37"/>
  <c r="Q4190" i="37"/>
  <c r="Q4204" i="37"/>
  <c r="Q3642" i="37"/>
  <c r="Q3551" i="37"/>
  <c r="Q4063" i="37"/>
  <c r="Q3931" i="37"/>
  <c r="Q3863" i="37"/>
  <c r="Q3745" i="37"/>
  <c r="U3745" i="37" s="1"/>
  <c r="Q3654" i="37"/>
  <c r="Q3531" i="37"/>
  <c r="Q4043" i="37"/>
  <c r="Q4068" i="37"/>
  <c r="Q4257" i="37"/>
  <c r="Q4277" i="37"/>
  <c r="Q4297" i="37"/>
  <c r="Q4317" i="37"/>
  <c r="Q4336" i="37"/>
  <c r="Q4342" i="37"/>
  <c r="Q3779" i="37"/>
  <c r="U3779" i="37" s="1"/>
  <c r="Q3688" i="37"/>
  <c r="U3688" i="37" s="1"/>
  <c r="Q3556" i="37"/>
  <c r="U3556" i="37" s="1"/>
  <c r="Q3488" i="37"/>
  <c r="U3488" i="37" s="1"/>
  <c r="Q4000" i="37"/>
  <c r="U4000" i="37" s="1"/>
  <c r="Q3882" i="37"/>
  <c r="U3882" i="37" s="1"/>
  <c r="Q3791" i="37"/>
  <c r="Q3668" i="37"/>
  <c r="U3668" i="37" s="1"/>
  <c r="Q4198" i="37"/>
  <c r="U4198" i="37" s="1"/>
  <c r="Q4218" i="37"/>
  <c r="U4218" i="37" s="1"/>
  <c r="Q4392" i="37"/>
  <c r="U4392" i="37" s="1"/>
  <c r="Q4414" i="37"/>
  <c r="U4414" i="37" s="1"/>
  <c r="Q4436" i="37"/>
  <c r="U4436" i="37" s="1"/>
  <c r="Q4447" i="37"/>
  <c r="U4447" i="37" s="1"/>
  <c r="Q4469" i="37"/>
  <c r="Q4475" i="37"/>
  <c r="U4475" i="37" s="1"/>
  <c r="Q3916" i="37"/>
  <c r="U3916" i="37" s="1"/>
  <c r="Q3821" i="37"/>
  <c r="U3821" i="37" s="1"/>
  <c r="Q3689" i="37"/>
  <c r="U3689" i="37" s="1"/>
  <c r="Q3621" i="37"/>
  <c r="U3621" i="37" s="1"/>
  <c r="Q3507" i="37"/>
  <c r="U3507" i="37" s="1"/>
  <c r="Q4019" i="37"/>
  <c r="U4019" i="37" s="1"/>
  <c r="Q3928" i="37"/>
  <c r="Q3801" i="37"/>
  <c r="U3801" i="37" s="1"/>
  <c r="Q4332" i="37"/>
  <c r="U4332" i="37" s="1"/>
  <c r="Q4359" i="37"/>
  <c r="U4359" i="37" s="1"/>
  <c r="Q4525" i="37"/>
  <c r="U4525" i="37" s="1"/>
  <c r="Q4547" i="37"/>
  <c r="U4547" i="37" s="1"/>
  <c r="Q4450" i="37"/>
  <c r="U4450" i="37" s="1"/>
  <c r="Q4085" i="37"/>
  <c r="U4085" i="37" s="1"/>
  <c r="Q4101" i="37"/>
  <c r="Q3476" i="37"/>
  <c r="U3476" i="37" s="1"/>
  <c r="Q3985" i="37"/>
  <c r="U3985" i="37" s="1"/>
  <c r="Q3894" i="37"/>
  <c r="U3894" i="37" s="1"/>
  <c r="Q3762" i="37"/>
  <c r="U3762" i="37" s="1"/>
  <c r="Q3694" i="37"/>
  <c r="U3694" i="37" s="1"/>
  <c r="Q3580" i="37"/>
  <c r="U3580" i="37" s="1"/>
  <c r="Q3485" i="37"/>
  <c r="U3485" i="37" s="1"/>
  <c r="Q3997" i="37"/>
  <c r="Q3874" i="37"/>
  <c r="U3874" i="37" s="1"/>
  <c r="Q4401" i="37"/>
  <c r="U4401" i="37" s="1"/>
  <c r="Q4091" i="37"/>
  <c r="U4091" i="37" s="1"/>
  <c r="Q4111" i="37"/>
  <c r="U4111" i="37" s="1"/>
  <c r="Q4131" i="37"/>
  <c r="U4131" i="37" s="1"/>
  <c r="Q4151" i="37"/>
  <c r="U4151" i="37" s="1"/>
  <c r="Q4158" i="37"/>
  <c r="U4158" i="37" s="1"/>
  <c r="Q4172" i="37"/>
  <c r="Q3738" i="37"/>
  <c r="U3738" i="37" s="1"/>
  <c r="Q3647" i="37"/>
  <c r="U3647" i="37" s="1"/>
  <c r="Q3515" i="37"/>
  <c r="U3515" i="37" s="1"/>
  <c r="Q4027" i="37"/>
  <c r="U4027" i="37" s="1"/>
  <c r="Q3959" i="37"/>
  <c r="U3959" i="37" s="1"/>
  <c r="Q3841" i="37"/>
  <c r="U3841" i="37" s="1"/>
  <c r="Q3750" i="37"/>
  <c r="U3750" i="37" s="1"/>
  <c r="Q3627" i="37"/>
  <c r="Q4160" i="37"/>
  <c r="U4160" i="37" s="1"/>
  <c r="Q4180" i="37"/>
  <c r="U4180" i="37" s="1"/>
  <c r="Q4349" i="37"/>
  <c r="U4349" i="37" s="1"/>
  <c r="Q4371" i="37"/>
  <c r="U4371" i="37" s="1"/>
  <c r="Q4393" i="37"/>
  <c r="U4393" i="37" s="1"/>
  <c r="Q4410" i="37"/>
  <c r="U4410" i="37" s="1"/>
  <c r="Q4432" i="37"/>
  <c r="U4432" i="37" s="1"/>
  <c r="Q4438" i="37"/>
  <c r="Q3939" i="37"/>
  <c r="Q3848" i="37"/>
  <c r="Q3716" i="37"/>
  <c r="Q3648" i="37"/>
  <c r="Q3530" i="37"/>
  <c r="Q4042" i="37"/>
  <c r="Q3951" i="37"/>
  <c r="Q3828" i="37"/>
  <c r="Q4353" i="37"/>
  <c r="Q4386" i="37"/>
  <c r="Q4507" i="37"/>
  <c r="Q4482" i="37"/>
  <c r="Q4100" i="37"/>
  <c r="Q4113" i="37"/>
  <c r="Q4127" i="37"/>
  <c r="Q3628" i="37"/>
  <c r="Q3533" i="37"/>
  <c r="Q4045" i="37"/>
  <c r="Q3913" i="37"/>
  <c r="Q3845" i="37"/>
  <c r="Q3731" i="37"/>
  <c r="Q3640" i="37"/>
  <c r="Q3513" i="37"/>
  <c r="Q4025" i="37"/>
  <c r="Q4455" i="37"/>
  <c r="Q4238" i="37"/>
  <c r="Q4258" i="37"/>
  <c r="Q4278" i="37"/>
  <c r="Q4298" i="37"/>
  <c r="Q4312" i="37"/>
  <c r="Q4325" i="37"/>
  <c r="Q3458" i="37"/>
  <c r="Q3990" i="37"/>
  <c r="Q3858" i="37"/>
  <c r="Q3790" i="37"/>
  <c r="Q3676" i="37"/>
  <c r="Q3581" i="37"/>
  <c r="Q4090" i="37"/>
  <c r="Q3970" i="37"/>
  <c r="Q4497" i="37"/>
  <c r="Q4187" i="37"/>
  <c r="Q4207" i="37"/>
  <c r="Q4227" i="37"/>
  <c r="Q4247" i="37"/>
  <c r="Q4254" i="37"/>
  <c r="Q4268" i="37"/>
  <c r="Q3706" i="37"/>
  <c r="Q3615" i="37"/>
  <c r="Q3483" i="37"/>
  <c r="Q3995" i="37"/>
  <c r="Q3927" i="37"/>
  <c r="Q3809" i="37"/>
  <c r="Q3718" i="37"/>
  <c r="Q3595" i="37"/>
  <c r="Q4128" i="37"/>
  <c r="Q4148" i="37"/>
  <c r="T4148" i="37" s="1"/>
  <c r="Q4321" i="37"/>
  <c r="Q4339" i="37"/>
  <c r="Q4361" i="37"/>
  <c r="Q4378" i="37"/>
  <c r="Q4400" i="37"/>
  <c r="Q4406" i="37"/>
  <c r="Q3843" i="37"/>
  <c r="U3843" i="37" s="1"/>
  <c r="Q3752" i="37"/>
  <c r="Q3620" i="37"/>
  <c r="U3620" i="37" s="1"/>
  <c r="Q3552" i="37"/>
  <c r="U3552" i="37" s="1"/>
  <c r="Q4064" i="37"/>
  <c r="U4064" i="37" s="1"/>
  <c r="Q3946" i="37"/>
  <c r="U3946" i="37" s="1"/>
  <c r="Q3855" i="37"/>
  <c r="U3855" i="37" s="1"/>
  <c r="Q3732" i="37"/>
  <c r="U3732" i="37" s="1"/>
  <c r="Q4262" i="37"/>
  <c r="U4262" i="37" s="1"/>
  <c r="Q4282" i="37"/>
  <c r="Q4456" i="37"/>
  <c r="U4456" i="37" s="1"/>
  <c r="Q4478" i="37"/>
  <c r="U4478" i="37" s="1"/>
  <c r="Q4500" i="37"/>
  <c r="U4500" i="37" s="1"/>
  <c r="Q4511" i="37"/>
  <c r="U4511" i="37" s="1"/>
  <c r="Q4533" i="37"/>
  <c r="U4533" i="37" s="1"/>
  <c r="Q3980" i="37"/>
  <c r="U3980" i="37" s="1"/>
  <c r="Q3885" i="37"/>
  <c r="U3885" i="37" s="1"/>
  <c r="Q3753" i="37"/>
  <c r="Q3685" i="37"/>
  <c r="U3685" i="37" s="1"/>
  <c r="Q3571" i="37"/>
  <c r="U3571" i="37" s="1"/>
  <c r="Q4086" i="37"/>
  <c r="U4086" i="37" s="1"/>
  <c r="Q3992" i="37"/>
  <c r="U3992" i="37" s="1"/>
  <c r="Q3865" i="37"/>
  <c r="U3865" i="37" s="1"/>
  <c r="Q4396" i="37"/>
  <c r="U4396" i="37" s="1"/>
  <c r="Q4530" i="37"/>
  <c r="U4530" i="37" s="1"/>
  <c r="Q4098" i="37"/>
  <c r="Q4118" i="37"/>
  <c r="U4118" i="37" s="1"/>
  <c r="Q4138" i="37"/>
  <c r="U4138" i="37" s="1"/>
  <c r="Q4152" i="37"/>
  <c r="U4152" i="37" s="1"/>
  <c r="Q4165" i="37"/>
  <c r="U4165" i="37" s="1"/>
  <c r="Q3537" i="37"/>
  <c r="U3537" i="37" s="1"/>
  <c r="Q4049" i="37"/>
  <c r="U4049" i="37" s="1"/>
  <c r="Q3958" i="37"/>
  <c r="U3958" i="37" s="1"/>
  <c r="Q3826" i="37"/>
  <c r="Q3758" i="37"/>
  <c r="U3758" i="37" s="1"/>
  <c r="Q3644" i="37"/>
  <c r="U3644" i="37" s="1"/>
  <c r="Q3549" i="37"/>
  <c r="U3549" i="37" s="1"/>
  <c r="Q4061" i="37"/>
  <c r="U4061" i="37" s="1"/>
  <c r="Q3938" i="37"/>
  <c r="U3938" i="37" s="1"/>
  <c r="Q4465" i="37"/>
  <c r="U4465" i="37" s="1"/>
  <c r="Q4155" i="37"/>
  <c r="U4155" i="37" s="1"/>
  <c r="Q4175" i="37"/>
  <c r="Q4195" i="37"/>
  <c r="U4195" i="37" s="1"/>
  <c r="Q4215" i="37"/>
  <c r="U4215" i="37" s="1"/>
  <c r="Q4222" i="37"/>
  <c r="U4222" i="37" s="1"/>
  <c r="Q4236" i="37"/>
  <c r="U4236" i="37" s="1"/>
  <c r="Q3802" i="37"/>
  <c r="U3802" i="37" s="1"/>
  <c r="Q3711" i="37"/>
  <c r="U3711" i="37" s="1"/>
  <c r="Q3579" i="37"/>
  <c r="U3579" i="37" s="1"/>
  <c r="Q3511" i="37"/>
  <c r="Q4023" i="37"/>
  <c r="U4023" i="37" s="1"/>
  <c r="Q3905" i="37"/>
  <c r="U3905" i="37" s="1"/>
  <c r="Q3814" i="37"/>
  <c r="U3814" i="37" s="1"/>
  <c r="Q3691" i="37"/>
  <c r="U3691" i="37" s="1"/>
  <c r="Q4224" i="37"/>
  <c r="U4224" i="37" s="1"/>
  <c r="Q4244" i="37"/>
  <c r="U4244" i="37" s="1"/>
  <c r="Q4413" i="37"/>
  <c r="U4413" i="37" s="1"/>
  <c r="Q4435" i="37"/>
  <c r="Q4457" i="37"/>
  <c r="U4457" i="37" s="1"/>
  <c r="Q4474" i="37"/>
  <c r="U4474" i="37" s="1"/>
  <c r="Q4496" i="37"/>
  <c r="U4496" i="37" s="1"/>
  <c r="Q4514" i="37"/>
  <c r="U4514" i="37" s="1"/>
  <c r="Q4003" i="37"/>
  <c r="Q3912" i="37"/>
  <c r="Q3780" i="37"/>
  <c r="Q3712" i="37"/>
  <c r="Q3594" i="37"/>
  <c r="Q3503" i="37"/>
  <c r="Q4015" i="37"/>
  <c r="Q3892" i="37"/>
  <c r="Q4417" i="37"/>
  <c r="Q4104" i="37"/>
  <c r="Q4124" i="37"/>
  <c r="Q4144" i="37"/>
  <c r="Q4164" i="37"/>
  <c r="Q4177" i="37"/>
  <c r="Q4191" i="37"/>
  <c r="Q3692" i="37"/>
  <c r="Q3597" i="37"/>
  <c r="Q3471" i="37"/>
  <c r="Q3977" i="37"/>
  <c r="Q3909" i="37"/>
  <c r="Q3795" i="37"/>
  <c r="Q3704" i="37"/>
  <c r="Q3577" i="37"/>
  <c r="Q4115" i="37"/>
  <c r="Q4135" i="37"/>
  <c r="Q4302" i="37"/>
  <c r="Q4322" i="37"/>
  <c r="Q4345" i="37"/>
  <c r="Q4362" i="37"/>
  <c r="Q4384" i="37"/>
  <c r="Q4390" i="37"/>
  <c r="Q3542" i="37"/>
  <c r="Q4054" i="37"/>
  <c r="Q3922" i="37"/>
  <c r="Q3854" i="37"/>
  <c r="Q3740" i="37"/>
  <c r="Q3645" i="37"/>
  <c r="Q3522" i="37"/>
  <c r="Q4034" i="37"/>
  <c r="Q4503" i="37"/>
  <c r="Q4251" i="37"/>
  <c r="Q4271" i="37"/>
  <c r="Q4291" i="37"/>
  <c r="Q4311" i="37"/>
  <c r="Q4318" i="37"/>
  <c r="Q4331" i="37"/>
  <c r="Q3770" i="37"/>
  <c r="Q3679" i="37"/>
  <c r="Q3547" i="37"/>
  <c r="Q4059" i="37"/>
  <c r="Q3991" i="37"/>
  <c r="Q3873" i="37"/>
  <c r="Q3782" i="37"/>
  <c r="Q3659" i="37"/>
  <c r="Q4192" i="37"/>
  <c r="Q4212" i="37"/>
  <c r="Q4381" i="37"/>
  <c r="Q4403" i="37"/>
  <c r="Q4425" i="37"/>
  <c r="Q4442" i="37"/>
  <c r="Q4464" i="37"/>
  <c r="Q4470" i="37"/>
  <c r="Q3907" i="37"/>
  <c r="U3907" i="37" s="1"/>
  <c r="Q3816" i="37"/>
  <c r="U3816" i="37" s="1"/>
  <c r="Q3684" i="37"/>
  <c r="U3684" i="37" s="1"/>
  <c r="Q3616" i="37"/>
  <c r="U3616" i="37" s="1"/>
  <c r="Q3498" i="37"/>
  <c r="U3498" i="37" s="1"/>
  <c r="Q4010" i="37"/>
  <c r="Q3919" i="37"/>
  <c r="U3919" i="37" s="1"/>
  <c r="Q3796" i="37"/>
  <c r="U3796" i="37" s="1"/>
  <c r="Q4326" i="37"/>
  <c r="U4326" i="37" s="1"/>
  <c r="Q4354" i="37"/>
  <c r="U4354" i="37" s="1"/>
  <c r="Q4520" i="37"/>
  <c r="U4520" i="37" s="1"/>
  <c r="Q4542" i="37"/>
  <c r="U4542" i="37" s="1"/>
  <c r="Q4523" i="37"/>
  <c r="U4523" i="37" s="1"/>
  <c r="Q4551" i="37"/>
  <c r="Q4095" i="37"/>
  <c r="U4095" i="37" s="1"/>
  <c r="Q3470" i="37"/>
  <c r="Q3678" i="37"/>
  <c r="Q3532" i="37"/>
  <c r="U3532" i="37" s="1"/>
  <c r="Q4044" i="37"/>
  <c r="U4044" i="37" s="1"/>
  <c r="Q3949" i="37"/>
  <c r="U3949" i="37" s="1"/>
  <c r="Q3817" i="37"/>
  <c r="U3817" i="37" s="1"/>
  <c r="Q3749" i="37"/>
  <c r="Q3635" i="37"/>
  <c r="U3635" i="37" s="1"/>
  <c r="Q3544" i="37"/>
  <c r="U3544" i="37" s="1"/>
  <c r="Q4056" i="37"/>
  <c r="U4056" i="37" s="1"/>
  <c r="Q3929" i="37"/>
  <c r="U3929" i="37" s="1"/>
  <c r="Q4460" i="37"/>
  <c r="U4460" i="37" s="1"/>
  <c r="Q4142" i="37"/>
  <c r="U4142" i="37" s="1"/>
  <c r="Q4162" i="37"/>
  <c r="U4162" i="37" s="1"/>
  <c r="Q4182" i="37"/>
  <c r="Q4202" i="37"/>
  <c r="U4202" i="37" s="1"/>
  <c r="Q4216" i="37"/>
  <c r="U4216" i="37" s="1"/>
  <c r="Q4229" i="37"/>
  <c r="U4229" i="37" s="1"/>
  <c r="Q3601" i="37"/>
  <c r="U3601" i="37" s="1"/>
  <c r="Q3510" i="37"/>
  <c r="U3510" i="37" s="1"/>
  <c r="Q4022" i="37"/>
  <c r="U4022" i="37" s="1"/>
  <c r="Q3890" i="37"/>
  <c r="U3890" i="37" s="1"/>
  <c r="Q3822" i="37"/>
  <c r="Q3708" i="37"/>
  <c r="U3708" i="37" s="1"/>
  <c r="Q3613" i="37"/>
  <c r="U3613" i="37" s="1"/>
  <c r="Q3490" i="37"/>
  <c r="U3490" i="37" s="1"/>
  <c r="Q4002" i="37"/>
  <c r="U4002" i="37" s="1"/>
  <c r="Q4529" i="37"/>
  <c r="U4529" i="37" s="1"/>
  <c r="Q4219" i="37"/>
  <c r="U4219" i="37" s="1"/>
  <c r="Q4239" i="37"/>
  <c r="U4239" i="37" s="1"/>
  <c r="Q4259" i="37"/>
  <c r="Q4279" i="37"/>
  <c r="U4279" i="37" s="1"/>
  <c r="Q4286" i="37"/>
  <c r="U4286" i="37" s="1"/>
  <c r="Q4300" i="37"/>
  <c r="U4300" i="37" s="1"/>
  <c r="Q3866" i="37"/>
  <c r="U3866" i="37" s="1"/>
  <c r="Q3775" i="37"/>
  <c r="U3775" i="37" s="1"/>
  <c r="Q3643" i="37"/>
  <c r="U3643" i="37" s="1"/>
  <c r="Q3575" i="37"/>
  <c r="U3575" i="37" s="1"/>
  <c r="Q4077" i="37"/>
  <c r="Q3969" i="37"/>
  <c r="U3969" i="37" s="1"/>
  <c r="Q3878" i="37"/>
  <c r="U3878" i="37" s="1"/>
  <c r="Q3755" i="37"/>
  <c r="U3755" i="37" s="1"/>
  <c r="Q4288" i="37"/>
  <c r="U4288" i="37" s="1"/>
  <c r="Q4308" i="37"/>
  <c r="U4308" i="37" s="1"/>
  <c r="Q4477" i="37"/>
  <c r="U4477" i="37" s="1"/>
  <c r="Q4499" i="37"/>
  <c r="U4499" i="37" s="1"/>
  <c r="Q4521" i="37"/>
  <c r="Q4538" i="37"/>
  <c r="U4538" i="37" s="1"/>
  <c r="Q4502" i="37"/>
  <c r="U4502" i="37" s="1"/>
  <c r="Q3555" i="37"/>
  <c r="Q4067" i="37"/>
  <c r="Q3976" i="37"/>
  <c r="Q3844" i="37"/>
  <c r="Q3776" i="37"/>
  <c r="Q3658" i="37"/>
  <c r="Q3567" i="37"/>
  <c r="Q4074" i="37"/>
  <c r="Q3956" i="37"/>
  <c r="Q4481" i="37"/>
  <c r="Q4168" i="37"/>
  <c r="Q4188" i="37"/>
  <c r="Q4208" i="37"/>
  <c r="Q4228" i="37"/>
  <c r="Q4241" i="37"/>
  <c r="Q4255" i="37"/>
  <c r="Q3756" i="37"/>
  <c r="Q3661" i="37"/>
  <c r="Q3529" i="37"/>
  <c r="Q4041" i="37"/>
  <c r="Q3973" i="37"/>
  <c r="Q3859" i="37"/>
  <c r="Q3768" i="37"/>
  <c r="Q3641" i="37"/>
  <c r="Q4179" i="37"/>
  <c r="Q4199" i="37"/>
  <c r="Q4365" i="37"/>
  <c r="Q4387" i="37"/>
  <c r="Q4409" i="37"/>
  <c r="Q4426" i="37"/>
  <c r="Q4448" i="37"/>
  <c r="Q4454" i="37"/>
  <c r="Q3606" i="37"/>
  <c r="Q3478" i="37"/>
  <c r="Q3986" i="37"/>
  <c r="Q3918" i="37"/>
  <c r="Q3804" i="37"/>
  <c r="Q3709" i="37"/>
  <c r="Q3586" i="37"/>
  <c r="Q4121" i="37"/>
  <c r="Q4141" i="37"/>
  <c r="Q4315" i="37"/>
  <c r="Q4334" i="37"/>
  <c r="Q4356" i="37"/>
  <c r="Q4367" i="37"/>
  <c r="Q4389" i="37"/>
  <c r="Q4395" i="37"/>
  <c r="Q3834" i="37"/>
  <c r="U3834" i="37" s="1"/>
  <c r="Q3743" i="37"/>
  <c r="Q3611" i="37"/>
  <c r="Q3543" i="37"/>
  <c r="Q4055" i="37"/>
  <c r="Q3937" i="37"/>
  <c r="Q3846" i="37"/>
  <c r="Q3723" i="37"/>
  <c r="Q4256" i="37"/>
  <c r="Q4276" i="37"/>
  <c r="Q4445" i="37"/>
  <c r="Q4467" i="37"/>
  <c r="Q4489" i="37"/>
  <c r="Q4506" i="37"/>
  <c r="Q4528" i="37"/>
  <c r="Q4079" i="37"/>
  <c r="U4079" i="37" s="1"/>
  <c r="Q3971" i="37"/>
  <c r="U3971" i="37" s="1"/>
  <c r="Q3880" i="37"/>
  <c r="U3880" i="37" s="1"/>
  <c r="Q3748" i="37"/>
  <c r="U3748" i="37" s="1"/>
  <c r="Q3680" i="37"/>
  <c r="U3680" i="37" s="1"/>
  <c r="Q3562" i="37"/>
  <c r="U3562" i="37" s="1"/>
  <c r="Q4078" i="37"/>
  <c r="U4078" i="37" s="1"/>
  <c r="Q3983" i="37"/>
  <c r="Q3860" i="37"/>
  <c r="U3860" i="37" s="1"/>
  <c r="Q4385" i="37"/>
  <c r="U4385" i="37" s="1"/>
  <c r="Q4418" i="37"/>
  <c r="U4418" i="37" s="1"/>
  <c r="Q4092" i="37"/>
  <c r="U4092" i="37" s="1"/>
  <c r="Q4112" i="37"/>
  <c r="U4112" i="37" s="1"/>
  <c r="Q4132" i="37"/>
  <c r="U4132" i="37" s="1"/>
  <c r="Q4145" i="37"/>
  <c r="U4145" i="37" s="1"/>
  <c r="Q4159" i="37"/>
  <c r="Q3407" i="37"/>
  <c r="Q3742" i="37"/>
  <c r="Q3596" i="37"/>
  <c r="U3596" i="37" s="1"/>
  <c r="Q3501" i="37"/>
  <c r="U3501" i="37" s="1"/>
  <c r="Q4013" i="37"/>
  <c r="U4013" i="37" s="1"/>
  <c r="Q3881" i="37"/>
  <c r="U3881" i="37" s="1"/>
  <c r="Q3813" i="37"/>
  <c r="U3813" i="37" s="1"/>
  <c r="Q3699" i="37"/>
  <c r="Q3608" i="37"/>
  <c r="U3608" i="37" s="1"/>
  <c r="Q3480" i="37"/>
  <c r="U3480" i="37" s="1"/>
  <c r="Q3993" i="37"/>
  <c r="U3993" i="37" s="1"/>
  <c r="Q4524" i="37"/>
  <c r="U4524" i="37" s="1"/>
  <c r="Q4206" i="37"/>
  <c r="U4206" i="37" s="1"/>
  <c r="Q4226" i="37"/>
  <c r="U4226" i="37" s="1"/>
  <c r="Q4246" i="37"/>
  <c r="U4246" i="37" s="1"/>
  <c r="Q4266" i="37"/>
  <c r="Q4280" i="37"/>
  <c r="U4280" i="37" s="1"/>
  <c r="Q4293" i="37"/>
  <c r="U4293" i="37" s="1"/>
  <c r="Q3665" i="37"/>
  <c r="U3665" i="37" s="1"/>
  <c r="Q3574" i="37"/>
  <c r="U3574" i="37" s="1"/>
  <c r="Q4080" i="37"/>
  <c r="U4080" i="37" s="1"/>
  <c r="Q3954" i="37"/>
  <c r="U3954" i="37" s="1"/>
  <c r="Q3886" i="37"/>
  <c r="U3886" i="37" s="1"/>
  <c r="Q3772" i="37"/>
  <c r="Q3677" i="37"/>
  <c r="U3677" i="37" s="1"/>
  <c r="Q3554" i="37"/>
  <c r="U3554" i="37" s="1"/>
  <c r="Q4066" i="37"/>
  <c r="U4066" i="37" s="1"/>
  <c r="Q4109" i="37"/>
  <c r="U4109" i="37" s="1"/>
  <c r="Q4283" i="37"/>
  <c r="U4283" i="37" s="1"/>
  <c r="Q4303" i="37"/>
  <c r="U4303" i="37" s="1"/>
  <c r="Q4323" i="37"/>
  <c r="U4323" i="37" s="1"/>
  <c r="Q4335" i="37"/>
  <c r="Q4357" i="37"/>
  <c r="U4357" i="37" s="1"/>
  <c r="Q4363" i="37"/>
  <c r="U4363" i="37" s="1"/>
  <c r="Q3930" i="37"/>
  <c r="U3930" i="37" s="1"/>
  <c r="Q3839" i="37"/>
  <c r="U3839" i="37" s="1"/>
  <c r="Q3707" i="37"/>
  <c r="U3707" i="37" s="1"/>
  <c r="Q3639" i="37"/>
  <c r="U3639" i="37" s="1"/>
  <c r="Q3521" i="37"/>
  <c r="U3521" i="37" s="1"/>
  <c r="Q4033" i="37"/>
  <c r="Q3942" i="37"/>
  <c r="U3942" i="37" s="1"/>
  <c r="Q3819" i="37"/>
  <c r="U3819" i="37" s="1"/>
  <c r="Q4348" i="37"/>
  <c r="U4348" i="37" s="1"/>
  <c r="Q4375" i="37"/>
  <c r="U4375" i="37" s="1"/>
  <c r="Q4541" i="37"/>
  <c r="U4541" i="37" s="1"/>
  <c r="Q4434" i="37"/>
  <c r="U4434" i="37" s="1"/>
  <c r="Q4093" i="37"/>
  <c r="U4093" i="37" s="1"/>
  <c r="Q4107" i="37"/>
  <c r="Q4114" i="37"/>
  <c r="U4114" i="37" s="1"/>
  <c r="Q3619" i="37"/>
  <c r="Q3528" i="37"/>
  <c r="Q4040" i="37"/>
  <c r="Q3908" i="37"/>
  <c r="Q3840" i="37"/>
  <c r="Q3722" i="37"/>
  <c r="Q3631" i="37"/>
  <c r="Q3508" i="37"/>
  <c r="Q4020" i="37"/>
  <c r="Q4545" i="37"/>
  <c r="Q4232" i="37"/>
  <c r="Q4252" i="37"/>
  <c r="Q4272" i="37"/>
  <c r="Q4292" i="37"/>
  <c r="Q4305" i="37"/>
  <c r="Q4319" i="37"/>
  <c r="Q3820" i="37"/>
  <c r="Q3725" i="37"/>
  <c r="Q3593" i="37"/>
  <c r="Q3525" i="37"/>
  <c r="Q4037" i="37"/>
  <c r="Q3923" i="37"/>
  <c r="Q3832" i="37"/>
  <c r="Q3705" i="37"/>
  <c r="Q4243" i="37"/>
  <c r="Q4263" i="37"/>
  <c r="Q4429" i="37"/>
  <c r="Q4451" i="37"/>
  <c r="Q4473" i="37"/>
  <c r="Q4490" i="37"/>
  <c r="Q4512" i="37"/>
  <c r="Q3761" i="37"/>
  <c r="Q3670" i="37"/>
  <c r="Q3538" i="37"/>
  <c r="Q4050" i="37"/>
  <c r="Q3982" i="37"/>
  <c r="Q3868" i="37"/>
  <c r="Q3773" i="37"/>
  <c r="Q3650" i="37"/>
  <c r="Q4185" i="37"/>
  <c r="Q4205" i="37"/>
  <c r="Q4376" i="37"/>
  <c r="Q4398" i="37"/>
  <c r="Q4420" i="37"/>
  <c r="Q4431" i="37"/>
  <c r="Q4453" i="37"/>
  <c r="Q4459" i="37"/>
  <c r="Q3898" i="37"/>
  <c r="Q3807" i="37"/>
  <c r="Q3675" i="37"/>
  <c r="Q3607" i="37"/>
  <c r="Q3489" i="37"/>
  <c r="V3489" i="37" s="1"/>
  <c r="Q4001" i="37"/>
  <c r="Q3910" i="37"/>
  <c r="Q3787" i="37"/>
  <c r="Q4320" i="37"/>
  <c r="Q4343" i="37"/>
  <c r="Q4509" i="37"/>
  <c r="Q4531" i="37"/>
  <c r="Q4486" i="37"/>
  <c r="Q4487" i="37"/>
  <c r="Q4087" i="37"/>
  <c r="Q3523" i="37"/>
  <c r="Q4035" i="37"/>
  <c r="U4035" i="37" s="1"/>
  <c r="Q3944" i="37"/>
  <c r="U3944" i="37" s="1"/>
  <c r="Q3812" i="37"/>
  <c r="U3812" i="37" s="1"/>
  <c r="Q3744" i="37"/>
  <c r="U3744" i="37" s="1"/>
  <c r="Q3626" i="37"/>
  <c r="U3626" i="37" s="1"/>
  <c r="Q3535" i="37"/>
  <c r="U3535" i="37" s="1"/>
  <c r="Q4047" i="37"/>
  <c r="U4047" i="37" s="1"/>
  <c r="Q3924" i="37"/>
  <c r="Q4449" i="37"/>
  <c r="U4449" i="37" s="1"/>
  <c r="Q4136" i="37"/>
  <c r="U4136" i="37" s="1"/>
  <c r="Q4156" i="37"/>
  <c r="U4156" i="37" s="1"/>
  <c r="Q4176" i="37"/>
  <c r="U4176" i="37" s="1"/>
  <c r="Q4196" i="37"/>
  <c r="U4196" i="37" s="1"/>
  <c r="Q4209" i="37"/>
  <c r="U4209" i="37" s="1"/>
  <c r="Q4223" i="37"/>
  <c r="U4223" i="37" s="1"/>
  <c r="Q3806" i="37"/>
  <c r="Q3660" i="37"/>
  <c r="U3660" i="37" s="1"/>
  <c r="Q3565" i="37"/>
  <c r="U3565" i="37" s="1"/>
  <c r="Q4076" i="37"/>
  <c r="U4076" i="37" s="1"/>
  <c r="Q3945" i="37"/>
  <c r="U3945" i="37" s="1"/>
  <c r="Q3877" i="37"/>
  <c r="U3877" i="37" s="1"/>
  <c r="Q3763" i="37"/>
  <c r="U3763" i="37" s="1"/>
  <c r="Q3672" i="37"/>
  <c r="U3672" i="37" s="1"/>
  <c r="Q3545" i="37"/>
  <c r="U3545" i="37" s="1"/>
  <c r="Q4057" i="37"/>
  <c r="U4057" i="37" s="1"/>
  <c r="Q4103" i="37"/>
  <c r="U4103" i="37" s="1"/>
  <c r="Q4270" i="37"/>
  <c r="U4270" i="37" s="1"/>
  <c r="Q4290" i="37"/>
  <c r="U4290" i="37" s="1"/>
  <c r="Q4310" i="37"/>
  <c r="U4310" i="37" s="1"/>
  <c r="Q4330" i="37"/>
  <c r="U4330" i="37" s="1"/>
  <c r="Q4352" i="37"/>
  <c r="U4352" i="37" s="1"/>
  <c r="Q4358" i="37"/>
  <c r="U4358" i="37" s="1"/>
  <c r="Q3729" i="37"/>
  <c r="U3729" i="37" s="1"/>
  <c r="Q3638" i="37"/>
  <c r="U3638" i="37" s="1"/>
  <c r="Q3506" i="37"/>
  <c r="U3506" i="37" s="1"/>
  <c r="Q4018" i="37"/>
  <c r="U4018" i="37" s="1"/>
  <c r="Q3950" i="37"/>
  <c r="U3950" i="37" s="1"/>
  <c r="Q3836" i="37"/>
  <c r="U3836" i="37" s="1"/>
  <c r="Q3741" i="37"/>
  <c r="U3741" i="37" s="1"/>
  <c r="Q3618" i="37"/>
  <c r="U3618" i="37" s="1"/>
  <c r="Q4153" i="37"/>
  <c r="U4153" i="37" s="1"/>
  <c r="Q4173" i="37"/>
  <c r="U4173" i="37" s="1"/>
  <c r="Q4344" i="37"/>
  <c r="U4344" i="37" s="1"/>
  <c r="Q4366" i="37"/>
  <c r="U4366" i="37" s="1"/>
  <c r="Q4388" i="37"/>
  <c r="U4388" i="37" s="1"/>
  <c r="Q4399" i="37"/>
  <c r="U4399" i="37" s="1"/>
  <c r="Q4421" i="37"/>
  <c r="U4421" i="37" s="1"/>
  <c r="Q4427" i="37"/>
  <c r="U4427" i="37" s="1"/>
  <c r="Q3994" i="37"/>
  <c r="U3994" i="37" s="1"/>
  <c r="Q3903" i="37"/>
  <c r="U3903" i="37" s="1"/>
  <c r="Q3771" i="37"/>
  <c r="U3771" i="37" s="1"/>
  <c r="Q3703" i="37"/>
  <c r="U3703" i="37" s="1"/>
  <c r="Q3585" i="37"/>
  <c r="U3585" i="37" s="1"/>
  <c r="Q3494" i="37"/>
  <c r="U3494" i="37" s="1"/>
  <c r="Q4006" i="37"/>
  <c r="U4006" i="37" s="1"/>
  <c r="Q3883" i="37"/>
  <c r="U3883" i="37" s="1"/>
  <c r="Q4412" i="37"/>
  <c r="U4412" i="37" s="1"/>
  <c r="Q4097" i="37"/>
  <c r="U4097" i="37" s="1"/>
  <c r="Q4117" i="37"/>
  <c r="U4117" i="37" s="1"/>
  <c r="Q4137" i="37"/>
  <c r="U4137" i="37" s="1"/>
  <c r="Q4157" i="37"/>
  <c r="U4157" i="37" s="1"/>
  <c r="Q4171" i="37"/>
  <c r="U4171" i="37" s="1"/>
  <c r="Q4178" i="37"/>
  <c r="U4178" i="37" s="1"/>
  <c r="Q3683" i="37"/>
  <c r="Q3592" i="37"/>
  <c r="Q3461" i="37"/>
  <c r="Q3972" i="37"/>
  <c r="Q3904" i="37"/>
  <c r="Q3786" i="37"/>
  <c r="Q3695" i="37"/>
  <c r="Q3572" i="37"/>
  <c r="Q4102" i="37"/>
  <c r="Q4122" i="37"/>
  <c r="Q4296" i="37"/>
  <c r="Q4316" i="37"/>
  <c r="Q4340" i="37"/>
  <c r="Q4351" i="37"/>
  <c r="Q4373" i="37"/>
  <c r="Q4379" i="37"/>
  <c r="Q3884" i="37"/>
  <c r="Q3789" i="37"/>
  <c r="Q3657" i="37"/>
  <c r="Q3589" i="37"/>
  <c r="Q3479" i="37"/>
  <c r="Q3987" i="37"/>
  <c r="Q3896" i="37"/>
  <c r="Q3769" i="37"/>
  <c r="Q4307" i="37"/>
  <c r="Q4327" i="37"/>
  <c r="Q4493" i="37"/>
  <c r="Q4515" i="37"/>
  <c r="Q4537" i="37"/>
  <c r="Q4534" i="37"/>
  <c r="Q4466" i="37"/>
  <c r="Q3825" i="37"/>
  <c r="Q3734" i="37"/>
  <c r="Q3602" i="37"/>
  <c r="Q3534" i="37"/>
  <c r="Q4046" i="37"/>
  <c r="Q3932" i="37"/>
  <c r="Q3837" i="37"/>
  <c r="Q3714" i="37"/>
  <c r="Q4249" i="37"/>
  <c r="Q4269" i="37"/>
  <c r="Q4440" i="37"/>
  <c r="Q4462" i="37"/>
  <c r="Q4484" i="37"/>
  <c r="Q4495" i="37"/>
  <c r="Q4517" i="37"/>
  <c r="Q4075" i="37"/>
  <c r="Q3962" i="37"/>
  <c r="Q3871" i="37"/>
  <c r="Q3739" i="37"/>
  <c r="Q3671" i="37"/>
  <c r="Q3553" i="37"/>
  <c r="Q4065" i="37"/>
  <c r="Q3974" i="37"/>
  <c r="Q3851" i="37"/>
  <c r="Q4380" i="37"/>
  <c r="Q4407" i="37"/>
  <c r="Q4535" i="37"/>
  <c r="Q4105" i="37"/>
  <c r="Q4125" i="37"/>
  <c r="Q4139" i="37"/>
  <c r="Q4146" i="37"/>
  <c r="Q3587" i="37"/>
  <c r="U3587" i="37" s="1"/>
  <c r="Q3496" i="37"/>
  <c r="U3496" i="37" s="1"/>
  <c r="Q4008" i="37"/>
  <c r="U4008" i="37" s="1"/>
  <c r="Q3876" i="37"/>
  <c r="U3876" i="37" s="1"/>
  <c r="Q3808" i="37"/>
  <c r="U3808" i="37" s="1"/>
  <c r="Q3690" i="37"/>
  <c r="U3690" i="37" s="1"/>
  <c r="Q3599" i="37"/>
  <c r="U3599" i="37" s="1"/>
  <c r="Q3475" i="37"/>
  <c r="U3475" i="37" s="1"/>
  <c r="Q3988" i="37"/>
  <c r="U3988" i="37" s="1"/>
  <c r="Q4513" i="37"/>
  <c r="U4513" i="37" s="1"/>
  <c r="Q4200" i="37"/>
  <c r="U4200" i="37" s="1"/>
  <c r="Q4220" i="37"/>
  <c r="U4220" i="37" s="1"/>
  <c r="Q4240" i="37"/>
  <c r="U4240" i="37" s="1"/>
  <c r="Q4260" i="37"/>
  <c r="U4260" i="37" s="1"/>
  <c r="Q4273" i="37"/>
  <c r="U4273" i="37" s="1"/>
  <c r="Q4287" i="37"/>
  <c r="U4287" i="37" s="1"/>
  <c r="Q3449" i="37"/>
  <c r="Q3870" i="37"/>
  <c r="Q3724" i="37"/>
  <c r="U3724" i="37" s="1"/>
  <c r="Q3629" i="37"/>
  <c r="U3629" i="37" s="1"/>
  <c r="Q3497" i="37"/>
  <c r="U3497" i="37" s="1"/>
  <c r="Q4009" i="37"/>
  <c r="U4009" i="37" s="1"/>
  <c r="Q3941" i="37"/>
  <c r="U3941" i="37" s="1"/>
  <c r="Q3827" i="37"/>
  <c r="U3827" i="37" s="1"/>
  <c r="Q3736" i="37"/>
  <c r="U3736" i="37" s="1"/>
  <c r="Q3609" i="37"/>
  <c r="U3609" i="37" s="1"/>
  <c r="Q4147" i="37"/>
  <c r="U4147" i="37" s="1"/>
  <c r="Q4167" i="37"/>
  <c r="U4167" i="37" s="1"/>
  <c r="Q4333" i="37"/>
  <c r="U4333" i="37" s="1"/>
  <c r="Q4355" i="37"/>
  <c r="U4355" i="37" s="1"/>
  <c r="Q4377" i="37"/>
  <c r="U4377" i="37" s="1"/>
  <c r="Q4394" i="37"/>
  <c r="U4394" i="37" s="1"/>
  <c r="Q4416" i="37"/>
  <c r="U4416" i="37" s="1"/>
  <c r="Q4422" i="37"/>
  <c r="U4422" i="37" s="1"/>
  <c r="Q3793" i="37"/>
  <c r="U3793" i="37" s="1"/>
  <c r="Q3702" i="37"/>
  <c r="U3702" i="37" s="1"/>
  <c r="Q3570" i="37"/>
  <c r="U3570" i="37" s="1"/>
  <c r="Q3502" i="37"/>
  <c r="U3502" i="37" s="1"/>
  <c r="Q4014" i="37"/>
  <c r="U4014" i="37" s="1"/>
  <c r="Q3900" i="37"/>
  <c r="U3900" i="37" s="1"/>
  <c r="Q3805" i="37"/>
  <c r="U3805" i="37" s="1"/>
  <c r="Q3682" i="37"/>
  <c r="U3682" i="37" s="1"/>
  <c r="Q4217" i="37"/>
  <c r="U4217" i="37" s="1"/>
  <c r="Q4237" i="37"/>
  <c r="U4237" i="37" s="1"/>
  <c r="Q4408" i="37"/>
  <c r="U4408" i="37" s="1"/>
  <c r="Q4430" i="37"/>
  <c r="U4430" i="37" s="1"/>
  <c r="Q4452" i="37"/>
  <c r="U4452" i="37" s="1"/>
  <c r="Q4463" i="37"/>
  <c r="U4463" i="37" s="1"/>
  <c r="Q4485" i="37"/>
  <c r="U4485" i="37" s="1"/>
  <c r="Q4539" i="37"/>
  <c r="U4539" i="37" s="1"/>
  <c r="Q4058" i="37"/>
  <c r="U4058" i="37" s="1"/>
  <c r="Q3967" i="37"/>
  <c r="U3967" i="37" s="1"/>
  <c r="Q3835" i="37"/>
  <c r="U3835" i="37" s="1"/>
  <c r="Q3767" i="37"/>
  <c r="U3767" i="37" s="1"/>
  <c r="Q3649" i="37"/>
  <c r="U3649" i="37" s="1"/>
  <c r="Q3558" i="37"/>
  <c r="U3558" i="37" s="1"/>
  <c r="Q4070" i="37"/>
  <c r="U4070" i="37" s="1"/>
  <c r="Q3947" i="37"/>
  <c r="U3947" i="37" s="1"/>
  <c r="Q4476" i="37"/>
  <c r="U4476" i="37" s="1"/>
  <c r="Q4161" i="37"/>
  <c r="U4161" i="37" s="1"/>
  <c r="Q4181" i="37"/>
  <c r="U4181" i="37" s="1"/>
  <c r="Q4201" i="37"/>
  <c r="U4201" i="37" s="1"/>
  <c r="Q4221" i="37"/>
  <c r="U4221" i="37" s="1"/>
  <c r="Q4235" i="37"/>
  <c r="U4235" i="37" s="1"/>
  <c r="Q4242" i="37"/>
  <c r="U4242" i="37" s="1"/>
  <c r="Q3747" i="37"/>
  <c r="Q3656" i="37"/>
  <c r="Q3524" i="37"/>
  <c r="Q4036" i="37"/>
  <c r="Q3968" i="37"/>
  <c r="Q3850" i="37"/>
  <c r="Q3759" i="37"/>
  <c r="Q3636" i="37"/>
  <c r="Q4166" i="37"/>
  <c r="Q4186" i="37"/>
  <c r="Q4360" i="37"/>
  <c r="Q4382" i="37"/>
  <c r="Q4404" i="37"/>
  <c r="Q4415" i="37"/>
  <c r="Q4437" i="37"/>
  <c r="Q4443" i="37"/>
  <c r="Q3948" i="37"/>
  <c r="Q3853" i="37"/>
  <c r="Q3721" i="37"/>
  <c r="Q3653" i="37"/>
  <c r="Q3539" i="37"/>
  <c r="Q4051" i="37"/>
  <c r="Q3960" i="37"/>
  <c r="Q3833" i="37"/>
  <c r="Q4364" i="37"/>
  <c r="Q4391" i="37"/>
  <c r="Q4423" i="37"/>
  <c r="Q4546" i="37"/>
  <c r="Q4106" i="37"/>
  <c r="Q4120" i="37"/>
  <c r="Q4133" i="37"/>
  <c r="Q3889" i="37"/>
  <c r="Q3798" i="37"/>
  <c r="Q3666" i="37"/>
  <c r="Q3598" i="37"/>
  <c r="Q3484" i="37"/>
  <c r="Q3996" i="37"/>
  <c r="Q3901" i="37"/>
  <c r="Q3778" i="37"/>
  <c r="Q4313" i="37"/>
  <c r="Q4338" i="37"/>
  <c r="Q4504" i="37"/>
  <c r="Q4526" i="37"/>
  <c r="Q4548" i="37"/>
  <c r="Q4439" i="37"/>
  <c r="Q4519" i="37"/>
  <c r="Q3514" i="37"/>
  <c r="Q4026" i="37"/>
  <c r="Q3935" i="37"/>
  <c r="Q3803" i="37"/>
  <c r="Q3735" i="37"/>
  <c r="Q3617" i="37"/>
  <c r="Q3526" i="37"/>
  <c r="Q4038" i="37"/>
  <c r="Q3915" i="37"/>
  <c r="Q4444" i="37"/>
  <c r="Q4129" i="37"/>
  <c r="Q4149" i="37"/>
  <c r="Q4169" i="37"/>
  <c r="Q4189" i="37"/>
  <c r="Q4203" i="37"/>
  <c r="Q4210" i="37"/>
  <c r="Q3651" i="37"/>
  <c r="U3651" i="37" s="1"/>
  <c r="Q3560" i="37"/>
  <c r="U3560" i="37" s="1"/>
  <c r="Q4072" i="37"/>
  <c r="U4072" i="37" s="1"/>
  <c r="Q3940" i="37"/>
  <c r="U3940" i="37" s="1"/>
  <c r="Q3872" i="37"/>
  <c r="U3872" i="37" s="1"/>
  <c r="Q3754" i="37"/>
  <c r="U3754" i="37" s="1"/>
  <c r="Q3663" i="37"/>
  <c r="U3663" i="37" s="1"/>
  <c r="Q3540" i="37"/>
  <c r="U3540" i="37" s="1"/>
  <c r="Q4052" i="37"/>
  <c r="U4052" i="37" s="1"/>
  <c r="Q4089" i="37"/>
  <c r="U4089" i="37" s="1"/>
  <c r="Q4264" i="37"/>
  <c r="U4264" i="37" s="1"/>
  <c r="Q4284" i="37"/>
  <c r="U4284" i="37" s="1"/>
  <c r="Q4304" i="37"/>
  <c r="U4304" i="37" s="1"/>
  <c r="Q4324" i="37"/>
  <c r="U4324" i="37" s="1"/>
  <c r="Q4341" i="37"/>
  <c r="U4341" i="37" s="1"/>
  <c r="Q4347" i="37"/>
  <c r="U4347" i="37" s="1"/>
  <c r="V4223" i="37"/>
  <c r="T4223" i="37"/>
  <c r="R4223" i="37"/>
  <c r="V4209" i="37"/>
  <c r="T4209" i="37"/>
  <c r="R4209" i="37"/>
  <c r="R4196" i="37"/>
  <c r="V4176" i="37"/>
  <c r="T4176" i="37"/>
  <c r="R4176" i="37"/>
  <c r="V4156" i="37"/>
  <c r="T4156" i="37"/>
  <c r="R4156" i="37"/>
  <c r="V4136" i="37"/>
  <c r="T4136" i="37"/>
  <c r="R4136" i="37"/>
  <c r="V4449" i="37"/>
  <c r="T4449" i="37"/>
  <c r="R4449" i="37"/>
  <c r="V4047" i="37"/>
  <c r="T4047" i="37"/>
  <c r="R4047" i="37"/>
  <c r="V3535" i="37"/>
  <c r="T3535" i="37"/>
  <c r="R3535" i="37"/>
  <c r="R3626" i="37"/>
  <c r="V3744" i="37"/>
  <c r="T3744" i="37"/>
  <c r="R3744" i="37"/>
  <c r="V3812" i="37"/>
  <c r="T3812" i="37"/>
  <c r="R3812" i="37"/>
  <c r="V3944" i="37"/>
  <c r="T3944" i="37"/>
  <c r="R3944" i="37"/>
  <c r="V4035" i="37"/>
  <c r="T4035" i="37"/>
  <c r="R4035" i="37"/>
  <c r="V4087" i="37"/>
  <c r="R4087" i="37"/>
  <c r="V4487" i="37"/>
  <c r="R4487" i="37"/>
  <c r="V4509" i="37"/>
  <c r="T4509" i="37"/>
  <c r="V4343" i="37"/>
  <c r="T4343" i="37"/>
  <c r="V4320" i="37"/>
  <c r="T4320" i="37"/>
  <c r="V3910" i="37"/>
  <c r="T3910" i="37"/>
  <c r="V3807" i="37"/>
  <c r="T3807" i="37"/>
  <c r="V3898" i="37"/>
  <c r="T3898" i="37"/>
  <c r="V4114" i="37"/>
  <c r="R4114" i="37"/>
  <c r="T4114" i="37"/>
  <c r="V4093" i="37"/>
  <c r="R4093" i="37"/>
  <c r="T4093" i="37"/>
  <c r="V4434" i="37"/>
  <c r="R4434" i="37"/>
  <c r="T4434" i="37"/>
  <c r="T4541" i="37"/>
  <c r="V4375" i="37"/>
  <c r="R4375" i="37"/>
  <c r="T4375" i="37"/>
  <c r="V4348" i="37"/>
  <c r="R4348" i="37"/>
  <c r="T4348" i="37"/>
  <c r="V3819" i="37"/>
  <c r="R3819" i="37"/>
  <c r="T3819" i="37"/>
  <c r="V3942" i="37"/>
  <c r="R3942" i="37"/>
  <c r="T3942" i="37"/>
  <c r="V3521" i="37"/>
  <c r="R3521" i="37"/>
  <c r="T3521" i="37"/>
  <c r="V3639" i="37"/>
  <c r="R3639" i="37"/>
  <c r="T3639" i="37"/>
  <c r="T3707" i="37"/>
  <c r="V3839" i="37"/>
  <c r="R3839" i="37"/>
  <c r="T3839" i="37"/>
  <c r="V3930" i="37"/>
  <c r="R3930" i="37"/>
  <c r="T3930" i="37"/>
  <c r="V4363" i="37"/>
  <c r="T4363" i="37"/>
  <c r="R4363" i="37"/>
  <c r="V4357" i="37"/>
  <c r="R4357" i="37"/>
  <c r="T4357" i="37"/>
  <c r="V4323" i="37"/>
  <c r="R4323" i="37"/>
  <c r="T4323" i="37"/>
  <c r="V4303" i="37"/>
  <c r="R4303" i="37"/>
  <c r="T4303" i="37"/>
  <c r="T4283" i="37"/>
  <c r="V4109" i="37"/>
  <c r="R4109" i="37"/>
  <c r="T4109" i="37"/>
  <c r="V4066" i="37"/>
  <c r="R4066" i="37"/>
  <c r="T4066" i="37"/>
  <c r="V3554" i="37"/>
  <c r="R3554" i="37"/>
  <c r="T3554" i="37"/>
  <c r="V3677" i="37"/>
  <c r="R3677" i="37"/>
  <c r="T3677" i="37"/>
  <c r="V3886" i="37"/>
  <c r="R3886" i="37"/>
  <c r="T3886" i="37"/>
  <c r="V3954" i="37"/>
  <c r="R3954" i="37"/>
  <c r="T3954" i="37"/>
  <c r="R4080" i="37"/>
  <c r="T4080" i="37"/>
  <c r="V3574" i="37"/>
  <c r="R3574" i="37"/>
  <c r="T3574" i="37"/>
  <c r="V3665" i="37"/>
  <c r="R3665" i="37"/>
  <c r="T3665" i="37"/>
  <c r="V4293" i="37"/>
  <c r="R4293" i="37"/>
  <c r="T4293" i="37"/>
  <c r="V4280" i="37"/>
  <c r="R4280" i="37"/>
  <c r="T4280" i="37"/>
  <c r="V4246" i="37"/>
  <c r="R4246" i="37"/>
  <c r="T4246" i="37"/>
  <c r="V4226" i="37"/>
  <c r="R4226" i="37"/>
  <c r="T4226" i="37"/>
  <c r="V4206" i="37"/>
  <c r="R4206" i="37"/>
  <c r="T4206" i="37"/>
  <c r="V4524" i="37"/>
  <c r="R4524" i="37"/>
  <c r="T4524" i="37"/>
  <c r="V3993" i="37"/>
  <c r="R3993" i="37"/>
  <c r="T3993" i="37"/>
  <c r="V3480" i="37"/>
  <c r="R3480" i="37"/>
  <c r="T3480" i="37"/>
  <c r="V3608" i="37"/>
  <c r="R3608" i="37"/>
  <c r="T3608" i="37"/>
  <c r="V3813" i="37"/>
  <c r="R3813" i="37"/>
  <c r="T3813" i="37"/>
  <c r="V3881" i="37"/>
  <c r="R3881" i="37"/>
  <c r="T3881" i="37"/>
  <c r="V4013" i="37"/>
  <c r="R4013" i="37"/>
  <c r="T4013" i="37"/>
  <c r="V3501" i="37"/>
  <c r="R3501" i="37"/>
  <c r="T3501" i="37"/>
  <c r="V3596" i="37"/>
  <c r="R3596" i="37"/>
  <c r="T3596" i="37"/>
  <c r="V3920" i="37"/>
  <c r="T3920" i="37"/>
  <c r="R3920" i="37"/>
  <c r="V3390" i="37"/>
  <c r="T3390" i="37"/>
  <c r="R3390" i="37"/>
  <c r="V3456" i="37"/>
  <c r="T3456" i="37"/>
  <c r="R3456" i="37"/>
  <c r="V3171" i="37"/>
  <c r="T3171" i="37"/>
  <c r="R3171" i="37"/>
  <c r="V2659" i="37"/>
  <c r="T2659" i="37"/>
  <c r="R2659" i="37"/>
  <c r="V3052" i="37"/>
  <c r="T3052" i="37"/>
  <c r="R3052" i="37"/>
  <c r="V2928" i="37"/>
  <c r="T2928" i="37"/>
  <c r="R2928" i="37"/>
  <c r="V2401" i="37"/>
  <c r="T2401" i="37"/>
  <c r="R2401" i="37"/>
  <c r="V2877" i="37"/>
  <c r="T2877" i="37"/>
  <c r="R2877" i="37"/>
  <c r="V3283" i="37"/>
  <c r="T3283" i="37"/>
  <c r="R3283" i="37"/>
  <c r="V2771" i="37"/>
  <c r="T2771" i="37"/>
  <c r="R2771" i="37"/>
  <c r="V3196" i="37"/>
  <c r="T3196" i="37"/>
  <c r="R3196" i="37"/>
  <c r="V2684" i="37"/>
  <c r="T2684" i="37"/>
  <c r="R2684" i="37"/>
  <c r="V2592" i="37"/>
  <c r="T2592" i="37"/>
  <c r="R2592" i="37"/>
  <c r="V3719" i="37"/>
  <c r="T3719" i="37"/>
  <c r="R3719" i="37"/>
  <c r="V3379" i="37"/>
  <c r="T3379" i="37"/>
  <c r="R3379" i="37"/>
  <c r="V3468" i="37"/>
  <c r="T3468" i="37"/>
  <c r="R3468" i="37"/>
  <c r="V2970" i="37"/>
  <c r="T2970" i="37"/>
  <c r="R2970" i="37"/>
  <c r="V2439" i="37"/>
  <c r="T2439" i="37"/>
  <c r="R2439" i="37"/>
  <c r="V2855" i="37"/>
  <c r="T2855" i="37"/>
  <c r="R2855" i="37"/>
  <c r="V2731" i="37"/>
  <c r="T2731" i="37"/>
  <c r="R2731" i="37"/>
  <c r="V3188" i="37"/>
  <c r="T3188" i="37"/>
  <c r="R3188" i="37"/>
  <c r="V2676" i="37"/>
  <c r="T2676" i="37"/>
  <c r="R2676" i="37"/>
  <c r="V3082" i="37"/>
  <c r="T3082" i="37"/>
  <c r="R3082" i="37"/>
  <c r="V2570" i="37"/>
  <c r="T2570" i="37"/>
  <c r="R2570" i="37"/>
  <c r="V2999" i="37"/>
  <c r="T2999" i="37"/>
  <c r="R2999" i="37"/>
  <c r="V2487" i="37"/>
  <c r="T2487" i="37"/>
  <c r="R2487" i="37"/>
  <c r="V3341" i="37"/>
  <c r="T3341" i="37"/>
  <c r="R3341" i="37"/>
  <c r="V3646" i="37"/>
  <c r="R3646" i="37"/>
  <c r="T3646" i="37"/>
  <c r="V3443" i="37"/>
  <c r="T3443" i="37"/>
  <c r="R3443" i="37"/>
  <c r="V3400" i="37"/>
  <c r="T3400" i="37"/>
  <c r="R3400" i="37"/>
  <c r="V2897" i="37"/>
  <c r="T2897" i="37"/>
  <c r="R2897" i="37"/>
  <c r="V3294" i="37"/>
  <c r="T3294" i="37"/>
  <c r="R3294" i="37"/>
  <c r="V2782" i="37"/>
  <c r="T2782" i="37"/>
  <c r="R2782" i="37"/>
  <c r="V2658" i="37"/>
  <c r="T2658" i="37"/>
  <c r="R2658" i="37"/>
  <c r="V3119" i="37"/>
  <c r="T3119" i="37"/>
  <c r="R3119" i="37"/>
  <c r="V2607" i="37"/>
  <c r="T2607" i="37"/>
  <c r="R2607" i="37"/>
  <c r="V3009" i="37"/>
  <c r="T3009" i="37"/>
  <c r="R3009" i="37"/>
  <c r="V2497" i="37"/>
  <c r="T2497" i="37"/>
  <c r="R2497" i="37"/>
  <c r="V2926" i="37"/>
  <c r="T2926" i="37"/>
  <c r="R2926" i="37"/>
  <c r="V3346" i="37"/>
  <c r="T3346" i="37"/>
  <c r="R3346" i="37"/>
  <c r="V3573" i="37"/>
  <c r="R3573" i="37"/>
  <c r="T3573" i="37"/>
  <c r="V3344" i="37"/>
  <c r="R3344" i="37"/>
  <c r="T3344" i="37"/>
  <c r="V3336" i="37"/>
  <c r="R3336" i="37"/>
  <c r="T3336" i="37"/>
  <c r="V2824" i="37"/>
  <c r="R2824" i="37"/>
  <c r="T2824" i="37"/>
  <c r="V3221" i="37"/>
  <c r="R3221" i="37"/>
  <c r="T3221" i="37"/>
  <c r="V2709" i="37"/>
  <c r="R2709" i="37"/>
  <c r="T2709" i="37"/>
  <c r="V2585" i="37"/>
  <c r="R2585" i="37"/>
  <c r="T2585" i="37"/>
  <c r="V3046" i="37"/>
  <c r="R3046" i="37"/>
  <c r="T3046" i="37"/>
  <c r="V2534" i="37"/>
  <c r="R2534" i="37"/>
  <c r="T2534" i="37"/>
  <c r="V2936" i="37"/>
  <c r="R2936" i="37"/>
  <c r="T2936" i="37"/>
  <c r="V3365" i="37"/>
  <c r="R3365" i="37"/>
  <c r="T3365" i="37"/>
  <c r="V2853" i="37"/>
  <c r="R2853" i="37"/>
  <c r="T2853" i="37"/>
  <c r="V3273" i="37"/>
  <c r="R3273" i="37"/>
  <c r="T3273" i="37"/>
  <c r="V3952" i="37"/>
  <c r="T3952" i="37"/>
  <c r="V3477" i="37"/>
  <c r="T3477" i="37"/>
  <c r="V3203" i="37"/>
  <c r="R3203" i="37"/>
  <c r="V2691" i="37"/>
  <c r="R2691" i="37"/>
  <c r="V2938" i="37"/>
  <c r="R2938" i="37"/>
  <c r="V2090" i="37"/>
  <c r="R2090" i="37"/>
  <c r="V1764" i="37"/>
  <c r="T1764" i="37"/>
  <c r="V1634" i="37"/>
  <c r="T1634" i="37"/>
  <c r="V2902" i="37"/>
  <c r="T2902" i="37"/>
  <c r="R2902" i="37"/>
  <c r="V2395" i="37"/>
  <c r="T2395" i="37"/>
  <c r="R2395" i="37"/>
  <c r="V2385" i="37"/>
  <c r="T2385" i="37"/>
  <c r="R2385" i="37"/>
  <c r="T2398" i="37"/>
  <c r="V2320" i="37"/>
  <c r="T2320" i="37"/>
  <c r="R2320" i="37"/>
  <c r="V2269" i="37"/>
  <c r="T2269" i="37"/>
  <c r="R2269" i="37"/>
  <c r="V2122" i="37"/>
  <c r="T2122" i="37"/>
  <c r="R2122" i="37"/>
  <c r="V2140" i="37"/>
  <c r="T2140" i="37"/>
  <c r="R2140" i="37"/>
  <c r="V2121" i="37"/>
  <c r="T2121" i="37"/>
  <c r="R2121" i="37"/>
  <c r="V1796" i="37"/>
  <c r="T1796" i="37"/>
  <c r="R1796" i="37"/>
  <c r="V1772" i="37"/>
  <c r="T1772" i="37"/>
  <c r="R1772" i="37"/>
  <c r="V1665" i="37"/>
  <c r="T1665" i="37"/>
  <c r="R1665" i="37"/>
  <c r="V1686" i="37"/>
  <c r="T1686" i="37"/>
  <c r="R1686" i="37"/>
  <c r="V1666" i="37"/>
  <c r="T1666" i="37"/>
  <c r="R1666" i="37"/>
  <c r="V3213" i="37"/>
  <c r="T3213" i="37"/>
  <c r="R3213" i="37"/>
  <c r="V2701" i="37"/>
  <c r="T2701" i="37"/>
  <c r="R2701" i="37"/>
  <c r="V2198" i="37"/>
  <c r="T2198" i="37"/>
  <c r="R2198" i="37"/>
  <c r="V2184" i="37"/>
  <c r="T2184" i="37"/>
  <c r="R2184" i="37"/>
  <c r="V2119" i="37"/>
  <c r="T2119" i="37"/>
  <c r="R2119" i="37"/>
  <c r="V2068" i="37"/>
  <c r="T2068" i="37"/>
  <c r="R2068" i="37"/>
  <c r="V2451" i="37"/>
  <c r="T2451" i="37"/>
  <c r="R2451" i="37"/>
  <c r="V2432" i="37"/>
  <c r="T2432" i="37"/>
  <c r="R2432" i="37"/>
  <c r="V1879" i="37"/>
  <c r="R1879" i="37"/>
  <c r="T1879" i="37"/>
  <c r="V1841" i="37"/>
  <c r="R1841" i="37"/>
  <c r="T1841" i="37"/>
  <c r="V1831" i="37"/>
  <c r="R1831" i="37"/>
  <c r="T1831" i="37"/>
  <c r="V1646" i="37"/>
  <c r="R1646" i="37"/>
  <c r="T1646" i="37"/>
  <c r="V1649" i="37"/>
  <c r="R1649" i="37"/>
  <c r="T1649" i="37"/>
  <c r="V1384" i="37"/>
  <c r="R1384" i="37"/>
  <c r="T1384" i="37"/>
  <c r="V3076" i="37"/>
  <c r="R3076" i="37"/>
  <c r="T3076" i="37"/>
  <c r="V2564" i="37"/>
  <c r="R2564" i="37"/>
  <c r="T2564" i="37"/>
  <c r="V2061" i="37"/>
  <c r="R2061" i="37"/>
  <c r="T2061" i="37"/>
  <c r="V2047" i="37"/>
  <c r="R2047" i="37"/>
  <c r="T2047" i="37"/>
  <c r="R2060" i="37"/>
  <c r="V1986" i="37"/>
  <c r="R1986" i="37"/>
  <c r="T1986" i="37"/>
  <c r="V2296" i="37"/>
  <c r="R2296" i="37"/>
  <c r="T2296" i="37"/>
  <c r="V2318" i="37"/>
  <c r="R2318" i="37"/>
  <c r="T2318" i="37"/>
  <c r="V2295" i="37"/>
  <c r="R2295" i="37"/>
  <c r="T2295" i="37"/>
  <c r="V1652" i="37"/>
  <c r="R1652" i="37"/>
  <c r="T1652" i="37"/>
  <c r="V1950" i="37"/>
  <c r="R1950" i="37"/>
  <c r="T1950" i="37"/>
  <c r="V1899" i="37"/>
  <c r="R1899" i="37"/>
  <c r="T1899" i="37"/>
  <c r="V1682" i="37"/>
  <c r="R1682" i="37"/>
  <c r="T1682" i="37"/>
  <c r="V1671" i="37"/>
  <c r="R1671" i="37"/>
  <c r="T1671" i="37"/>
  <c r="V1516" i="37"/>
  <c r="R1516" i="37"/>
  <c r="T1516" i="37"/>
  <c r="V2943" i="37"/>
  <c r="R2943" i="37"/>
  <c r="T2943" i="37"/>
  <c r="V2378" i="37"/>
  <c r="R2378" i="37"/>
  <c r="T2378" i="37"/>
  <c r="V2426" i="37"/>
  <c r="R2426" i="37"/>
  <c r="T2426" i="37"/>
  <c r="V2435" i="37"/>
  <c r="R2435" i="37"/>
  <c r="T2435" i="37"/>
  <c r="V2310" i="37"/>
  <c r="R2310" i="37"/>
  <c r="T2310" i="37"/>
  <c r="V2159" i="37"/>
  <c r="R2159" i="37"/>
  <c r="T2159" i="37"/>
  <c r="V2181" i="37"/>
  <c r="R2181" i="37"/>
  <c r="T2181" i="37"/>
  <c r="V2162" i="37"/>
  <c r="R2162" i="37"/>
  <c r="T2162" i="37"/>
  <c r="T1837" i="37"/>
  <c r="V1766" i="37"/>
  <c r="R1766" i="37"/>
  <c r="T1766" i="37"/>
  <c r="V1706" i="37"/>
  <c r="R1706" i="37"/>
  <c r="T1706" i="37"/>
  <c r="V1727" i="37"/>
  <c r="R1727" i="37"/>
  <c r="T1727" i="37"/>
  <c r="V1707" i="37"/>
  <c r="R1707" i="37"/>
  <c r="T1707" i="37"/>
  <c r="V1379" i="37"/>
  <c r="R1379" i="37"/>
  <c r="T1379" i="37"/>
  <c r="V1424" i="37"/>
  <c r="T1424" i="37"/>
  <c r="R1424" i="37"/>
  <c r="V1414" i="37"/>
  <c r="T1414" i="37"/>
  <c r="R1414" i="37"/>
  <c r="V1413" i="37"/>
  <c r="T1413" i="37"/>
  <c r="R1413" i="37"/>
  <c r="V1261" i="37"/>
  <c r="T1261" i="37"/>
  <c r="R1261" i="37"/>
  <c r="V828" i="37"/>
  <c r="T828" i="37"/>
  <c r="R828" i="37"/>
  <c r="V1106" i="37"/>
  <c r="T1106" i="37"/>
  <c r="R1106" i="37"/>
  <c r="V1064" i="37"/>
  <c r="T1064" i="37"/>
  <c r="R1064" i="37"/>
  <c r="V1018" i="37"/>
  <c r="T1018" i="37"/>
  <c r="R1018" i="37"/>
  <c r="V990" i="37"/>
  <c r="T990" i="37"/>
  <c r="R990" i="37"/>
  <c r="V939" i="37"/>
  <c r="T939" i="37"/>
  <c r="R939" i="37"/>
  <c r="V902" i="37"/>
  <c r="T902" i="37"/>
  <c r="R902" i="37"/>
  <c r="V688" i="37"/>
  <c r="T688" i="37"/>
  <c r="R688" i="37"/>
  <c r="V609" i="37"/>
  <c r="T609" i="37"/>
  <c r="R609" i="37"/>
  <c r="V500" i="37"/>
  <c r="T500" i="37"/>
  <c r="R500" i="37"/>
  <c r="V1351" i="37"/>
  <c r="R1351" i="37"/>
  <c r="T1351" i="37"/>
  <c r="V1339" i="37"/>
  <c r="R1339" i="37"/>
  <c r="T1339" i="37"/>
  <c r="V1300" i="37"/>
  <c r="R1300" i="37"/>
  <c r="T1300" i="37"/>
  <c r="V1293" i="37"/>
  <c r="R1293" i="37"/>
  <c r="T1293" i="37"/>
  <c r="V1120" i="37"/>
  <c r="R1120" i="37"/>
  <c r="T1120" i="37"/>
  <c r="V1033" i="37"/>
  <c r="R1033" i="37"/>
  <c r="T1033" i="37"/>
  <c r="V991" i="37"/>
  <c r="R991" i="37"/>
  <c r="T991" i="37"/>
  <c r="V945" i="37"/>
  <c r="R945" i="37"/>
  <c r="T945" i="37"/>
  <c r="V917" i="37"/>
  <c r="R917" i="37"/>
  <c r="T917" i="37"/>
  <c r="V866" i="37"/>
  <c r="R866" i="37"/>
  <c r="T866" i="37"/>
  <c r="V829" i="37"/>
  <c r="R829" i="37"/>
  <c r="T829" i="37"/>
  <c r="V619" i="37"/>
  <c r="T619" i="37"/>
  <c r="R619" i="37"/>
  <c r="V538" i="37"/>
  <c r="T538" i="37"/>
  <c r="R538" i="37"/>
  <c r="V253" i="37"/>
  <c r="T253" i="37"/>
  <c r="R253" i="37"/>
  <c r="V1524" i="37"/>
  <c r="R1524" i="37"/>
  <c r="T1524" i="37"/>
  <c r="V1523" i="37"/>
  <c r="R1523" i="37"/>
  <c r="T1523" i="37"/>
  <c r="V1540" i="37"/>
  <c r="R1540" i="37"/>
  <c r="T1540" i="37"/>
  <c r="V1315" i="37"/>
  <c r="R1315" i="37"/>
  <c r="T1315" i="37"/>
  <c r="V1047" i="37"/>
  <c r="R1047" i="37"/>
  <c r="T1047" i="37"/>
  <c r="V964" i="37"/>
  <c r="R964" i="37"/>
  <c r="T964" i="37"/>
  <c r="V918" i="37"/>
  <c r="R918" i="37"/>
  <c r="T918" i="37"/>
  <c r="V876" i="37"/>
  <c r="R876" i="37"/>
  <c r="T876" i="37"/>
  <c r="V848" i="37"/>
  <c r="R848" i="37"/>
  <c r="T848" i="37"/>
  <c r="V756" i="37"/>
  <c r="R756" i="37"/>
  <c r="T756" i="37"/>
  <c r="V759" i="37"/>
  <c r="R759" i="37"/>
  <c r="T759" i="37"/>
  <c r="V769" i="37"/>
  <c r="T769" i="37"/>
  <c r="R769" i="37"/>
  <c r="V456" i="37"/>
  <c r="T456" i="37"/>
  <c r="R456" i="37"/>
  <c r="V559" i="37"/>
  <c r="T559" i="37"/>
  <c r="R559" i="37"/>
  <c r="V1451" i="37"/>
  <c r="R1451" i="37"/>
  <c r="T1451" i="37"/>
  <c r="V1450" i="37"/>
  <c r="R1450" i="37"/>
  <c r="T1450" i="37"/>
  <c r="V1467" i="37"/>
  <c r="R1467" i="37"/>
  <c r="T1467" i="37"/>
  <c r="V1207" i="37"/>
  <c r="R1207" i="37"/>
  <c r="T1207" i="37"/>
  <c r="V974" i="37"/>
  <c r="R974" i="37"/>
  <c r="T974" i="37"/>
  <c r="V891" i="37"/>
  <c r="R891" i="37"/>
  <c r="T891" i="37"/>
  <c r="V845" i="37"/>
  <c r="R845" i="37"/>
  <c r="T845" i="37"/>
  <c r="V802" i="37"/>
  <c r="R802" i="37"/>
  <c r="T802" i="37"/>
  <c r="V1236" i="37"/>
  <c r="R1236" i="37"/>
  <c r="T1236" i="37"/>
  <c r="V1199" i="37"/>
  <c r="R1199" i="37"/>
  <c r="T1199" i="37"/>
  <c r="V686" i="37"/>
  <c r="R686" i="37"/>
  <c r="T686" i="37"/>
  <c r="V696" i="37"/>
  <c r="R696" i="37"/>
  <c r="T696" i="37"/>
  <c r="V606" i="37"/>
  <c r="R606" i="37"/>
  <c r="T606" i="37"/>
  <c r="V1052" i="37"/>
  <c r="R1052" i="37"/>
  <c r="V1214" i="37"/>
  <c r="R1214" i="37"/>
  <c r="V716" i="37"/>
  <c r="R716" i="37"/>
  <c r="V160" i="37"/>
  <c r="T160" i="37"/>
  <c r="R160" i="37"/>
  <c r="V277" i="37"/>
  <c r="T277" i="37"/>
  <c r="R277" i="37"/>
  <c r="V379" i="37"/>
  <c r="T379" i="37"/>
  <c r="R379" i="37"/>
  <c r="V460" i="37"/>
  <c r="T460" i="37"/>
  <c r="R460" i="37"/>
  <c r="V221" i="37"/>
  <c r="T221" i="37"/>
  <c r="R221" i="37"/>
  <c r="V282" i="37"/>
  <c r="T282" i="37"/>
  <c r="R282" i="37"/>
  <c r="V109" i="37"/>
  <c r="V563" i="37"/>
  <c r="T563" i="37"/>
  <c r="R563" i="37"/>
  <c r="V427" i="37"/>
  <c r="T427" i="37"/>
  <c r="R427" i="37"/>
  <c r="V416" i="37"/>
  <c r="T416" i="37"/>
  <c r="R416" i="37"/>
  <c r="V182" i="37"/>
  <c r="T182" i="37"/>
  <c r="R182" i="37"/>
  <c r="V301" i="37"/>
  <c r="T301" i="37"/>
  <c r="R301" i="37"/>
  <c r="V354" i="37"/>
  <c r="T354" i="37"/>
  <c r="R354" i="37"/>
  <c r="V300" i="37"/>
  <c r="T300" i="37"/>
  <c r="R300" i="37"/>
  <c r="V385" i="37"/>
  <c r="T385" i="37"/>
  <c r="R385" i="37"/>
  <c r="V516" i="37"/>
  <c r="T516" i="37"/>
  <c r="R516" i="37"/>
  <c r="V118" i="37"/>
  <c r="T118" i="37"/>
  <c r="R118" i="37"/>
  <c r="V251" i="37"/>
  <c r="T251" i="37"/>
  <c r="R251" i="37"/>
  <c r="V345" i="37"/>
  <c r="T345" i="37"/>
  <c r="R345" i="37"/>
  <c r="V409" i="37"/>
  <c r="T409" i="37"/>
  <c r="R409" i="37"/>
  <c r="V35" i="37"/>
  <c r="T35" i="37"/>
  <c r="R35" i="37"/>
  <c r="V495" i="37"/>
  <c r="T495" i="37"/>
  <c r="R495" i="37"/>
  <c r="V571" i="37"/>
  <c r="T571" i="37"/>
  <c r="R571" i="37"/>
  <c r="V209" i="37"/>
  <c r="T209" i="37"/>
  <c r="R209" i="37"/>
  <c r="V326" i="37"/>
  <c r="T326" i="37"/>
  <c r="R326" i="37"/>
  <c r="V401" i="37"/>
  <c r="T401" i="37"/>
  <c r="R401" i="37"/>
  <c r="V153" i="37"/>
  <c r="T153" i="37"/>
  <c r="R153" i="37"/>
  <c r="V72" i="37"/>
  <c r="T72" i="37"/>
  <c r="R72" i="37"/>
  <c r="V4145" i="37"/>
  <c r="R4145" i="37"/>
  <c r="T4145" i="37"/>
  <c r="V4132" i="37"/>
  <c r="R4132" i="37"/>
  <c r="T4132" i="37"/>
  <c r="V4112" i="37"/>
  <c r="R4112" i="37"/>
  <c r="T4112" i="37"/>
  <c r="V4092" i="37"/>
  <c r="R4092" i="37"/>
  <c r="T4092" i="37"/>
  <c r="V4418" i="37"/>
  <c r="R4418" i="37"/>
  <c r="T4418" i="37"/>
  <c r="V4385" i="37"/>
  <c r="R4385" i="37"/>
  <c r="T4385" i="37"/>
  <c r="V3860" i="37"/>
  <c r="R3860" i="37"/>
  <c r="T3860" i="37"/>
  <c r="V4078" i="37"/>
  <c r="R4078" i="37"/>
  <c r="T4078" i="37"/>
  <c r="V3562" i="37"/>
  <c r="R3562" i="37"/>
  <c r="T3562" i="37"/>
  <c r="V3680" i="37"/>
  <c r="R3680" i="37"/>
  <c r="T3680" i="37"/>
  <c r="V3748" i="37"/>
  <c r="R3748" i="37"/>
  <c r="T3748" i="37"/>
  <c r="V3880" i="37"/>
  <c r="R3880" i="37"/>
  <c r="T3880" i="37"/>
  <c r="V3971" i="37"/>
  <c r="R3971" i="37"/>
  <c r="T3971" i="37"/>
  <c r="V4079" i="37"/>
  <c r="R4079" i="37"/>
  <c r="T4079" i="37"/>
  <c r="V4506" i="37"/>
  <c r="T4506" i="37"/>
  <c r="V4276" i="37"/>
  <c r="T4276" i="37"/>
  <c r="V3723" i="37"/>
  <c r="R3723" i="37"/>
  <c r="V3937" i="37"/>
  <c r="T3937" i="37"/>
  <c r="V3743" i="37"/>
  <c r="T3743" i="37"/>
  <c r="V3834" i="37"/>
  <c r="R3834" i="37"/>
  <c r="T3834" i="37"/>
  <c r="V4502" i="37"/>
  <c r="T4502" i="37"/>
  <c r="R4502" i="37"/>
  <c r="V4538" i="37"/>
  <c r="T4538" i="37"/>
  <c r="R4538" i="37"/>
  <c r="V4499" i="37"/>
  <c r="T4499" i="37"/>
  <c r="R4499" i="37"/>
  <c r="V4477" i="37"/>
  <c r="T4477" i="37"/>
  <c r="R4477" i="37"/>
  <c r="V4308" i="37"/>
  <c r="T4308" i="37"/>
  <c r="R4308" i="37"/>
  <c r="V4288" i="37"/>
  <c r="T4288" i="37"/>
  <c r="R4288" i="37"/>
  <c r="V3755" i="37"/>
  <c r="T3755" i="37"/>
  <c r="R3755" i="37"/>
  <c r="V3878" i="37"/>
  <c r="T3878" i="37"/>
  <c r="R3878" i="37"/>
  <c r="V3969" i="37"/>
  <c r="T3969" i="37"/>
  <c r="R3969" i="37"/>
  <c r="V3575" i="37"/>
  <c r="T3575" i="37"/>
  <c r="R3575" i="37"/>
  <c r="V3643" i="37"/>
  <c r="T3643" i="37"/>
  <c r="R3643" i="37"/>
  <c r="V3775" i="37"/>
  <c r="T3775" i="37"/>
  <c r="R3775" i="37"/>
  <c r="V3866" i="37"/>
  <c r="T3866" i="37"/>
  <c r="R3866" i="37"/>
  <c r="V4300" i="37"/>
  <c r="T4300" i="37"/>
  <c r="R4300" i="37"/>
  <c r="V4286" i="37"/>
  <c r="T4286" i="37"/>
  <c r="R4286" i="37"/>
  <c r="V4279" i="37"/>
  <c r="T4279" i="37"/>
  <c r="R4279" i="37"/>
  <c r="V4239" i="37"/>
  <c r="T4239" i="37"/>
  <c r="R4239" i="37"/>
  <c r="V4219" i="37"/>
  <c r="T4219" i="37"/>
  <c r="R4219" i="37"/>
  <c r="V4529" i="37"/>
  <c r="T4529" i="37"/>
  <c r="R4529" i="37"/>
  <c r="V4002" i="37"/>
  <c r="T4002" i="37"/>
  <c r="R4002" i="37"/>
  <c r="V3490" i="37"/>
  <c r="T3490" i="37"/>
  <c r="R3490" i="37"/>
  <c r="V3613" i="37"/>
  <c r="T3613" i="37"/>
  <c r="R3613" i="37"/>
  <c r="V3708" i="37"/>
  <c r="T3708" i="37"/>
  <c r="R3708" i="37"/>
  <c r="V3890" i="37"/>
  <c r="T3890" i="37"/>
  <c r="R3890" i="37"/>
  <c r="V4022" i="37"/>
  <c r="T4022" i="37"/>
  <c r="R4022" i="37"/>
  <c r="V3510" i="37"/>
  <c r="T3510" i="37"/>
  <c r="R3510" i="37"/>
  <c r="V3601" i="37"/>
  <c r="T3601" i="37"/>
  <c r="R3601" i="37"/>
  <c r="V4229" i="37"/>
  <c r="T4229" i="37"/>
  <c r="R4229" i="37"/>
  <c r="V4216" i="37"/>
  <c r="R4216" i="37"/>
  <c r="T4216" i="37"/>
  <c r="V4202" i="37"/>
  <c r="R4202" i="37"/>
  <c r="T4202" i="37"/>
  <c r="V4162" i="37"/>
  <c r="R4162" i="37"/>
  <c r="T4162" i="37"/>
  <c r="V4142" i="37"/>
  <c r="R4142" i="37"/>
  <c r="T4142" i="37"/>
  <c r="V4460" i="37"/>
  <c r="R4460" i="37"/>
  <c r="T4460" i="37"/>
  <c r="V3929" i="37"/>
  <c r="R3929" i="37"/>
  <c r="T3929" i="37"/>
  <c r="V4056" i="37"/>
  <c r="R4056" i="37"/>
  <c r="T4056" i="37"/>
  <c r="V3544" i="37"/>
  <c r="R3544" i="37"/>
  <c r="T3544" i="37"/>
  <c r="V3635" i="37"/>
  <c r="R3635" i="37"/>
  <c r="T3635" i="37"/>
  <c r="V3817" i="37"/>
  <c r="R3817" i="37"/>
  <c r="T3817" i="37"/>
  <c r="V3949" i="37"/>
  <c r="R3949" i="37"/>
  <c r="T3949" i="37"/>
  <c r="V4044" i="37"/>
  <c r="R4044" i="37"/>
  <c r="T4044" i="37"/>
  <c r="V3532" i="37"/>
  <c r="R3532" i="37"/>
  <c r="T3532" i="37"/>
  <c r="V3856" i="37"/>
  <c r="T3856" i="37"/>
  <c r="R3856" i="37"/>
  <c r="V3435" i="37"/>
  <c r="T3435" i="37"/>
  <c r="R3435" i="37"/>
  <c r="V3392" i="37"/>
  <c r="T3392" i="37"/>
  <c r="R3392" i="37"/>
  <c r="V3107" i="37"/>
  <c r="T3107" i="37"/>
  <c r="R3107" i="37"/>
  <c r="V2595" i="37"/>
  <c r="R2595" i="37"/>
  <c r="T2595" i="37"/>
  <c r="V2988" i="37"/>
  <c r="R2988" i="37"/>
  <c r="T2988" i="37"/>
  <c r="V2476" i="37"/>
  <c r="R2476" i="37"/>
  <c r="T2476" i="37"/>
  <c r="V3325" i="37"/>
  <c r="T3325" i="37"/>
  <c r="R3325" i="37"/>
  <c r="V2813" i="37"/>
  <c r="T2813" i="37"/>
  <c r="R2813" i="37"/>
  <c r="V3219" i="37"/>
  <c r="T3219" i="37"/>
  <c r="R3219" i="37"/>
  <c r="V2707" i="37"/>
  <c r="T2707" i="37"/>
  <c r="R2707" i="37"/>
  <c r="V3132" i="37"/>
  <c r="T3132" i="37"/>
  <c r="R3132" i="37"/>
  <c r="V2620" i="37"/>
  <c r="T2620" i="37"/>
  <c r="R2620" i="37"/>
  <c r="V3040" i="37"/>
  <c r="T3040" i="37"/>
  <c r="R3040" i="37"/>
  <c r="V3655" i="37"/>
  <c r="T3655" i="37"/>
  <c r="R3655" i="37"/>
  <c r="V3448" i="37"/>
  <c r="T3448" i="37"/>
  <c r="R3448" i="37"/>
  <c r="V3409" i="37"/>
  <c r="T3409" i="37"/>
  <c r="R3409" i="37"/>
  <c r="V2906" i="37"/>
  <c r="T2906" i="37"/>
  <c r="R2906" i="37"/>
  <c r="V3303" i="37"/>
  <c r="T3303" i="37"/>
  <c r="R3303" i="37"/>
  <c r="V2791" i="37"/>
  <c r="T2791" i="37"/>
  <c r="R2791" i="37"/>
  <c r="V3179" i="37"/>
  <c r="T3179" i="37"/>
  <c r="R3179" i="37"/>
  <c r="V3124" i="37"/>
  <c r="R3124" i="37"/>
  <c r="T3124" i="37"/>
  <c r="V2612" i="37"/>
  <c r="T2612" i="37"/>
  <c r="R2612" i="37"/>
  <c r="V3018" i="37"/>
  <c r="T3018" i="37"/>
  <c r="R3018" i="37"/>
  <c r="V2506" i="37"/>
  <c r="T2506" i="37"/>
  <c r="R2506" i="37"/>
  <c r="V2935" i="37"/>
  <c r="T2935" i="37"/>
  <c r="R2935" i="37"/>
  <c r="V3355" i="37"/>
  <c r="T3355" i="37"/>
  <c r="R3355" i="37"/>
  <c r="V2843" i="37"/>
  <c r="T2843" i="37"/>
  <c r="R2843" i="37"/>
  <c r="V3582" i="37"/>
  <c r="T3582" i="37"/>
  <c r="R3582" i="37"/>
  <c r="V3360" i="37"/>
  <c r="T3360" i="37"/>
  <c r="R3360" i="37"/>
  <c r="V3345" i="37"/>
  <c r="T3345" i="37"/>
  <c r="R3345" i="37"/>
  <c r="V2833" i="37"/>
  <c r="T2833" i="37"/>
  <c r="R2833" i="37"/>
  <c r="V3230" i="37"/>
  <c r="T3230" i="37"/>
  <c r="R3230" i="37"/>
  <c r="V2718" i="37"/>
  <c r="T2718" i="37"/>
  <c r="R2718" i="37"/>
  <c r="V3106" i="37"/>
  <c r="T3106" i="37"/>
  <c r="R3106" i="37"/>
  <c r="V3055" i="37"/>
  <c r="T3055" i="37"/>
  <c r="R3055" i="37"/>
  <c r="V2543" i="37"/>
  <c r="T2543" i="37"/>
  <c r="R2543" i="37"/>
  <c r="V2945" i="37"/>
  <c r="T2945" i="37"/>
  <c r="R2945" i="37"/>
  <c r="V2392" i="37"/>
  <c r="T2392" i="37"/>
  <c r="R2392" i="37"/>
  <c r="V2862" i="37"/>
  <c r="T2862" i="37"/>
  <c r="R2862" i="37"/>
  <c r="V3282" i="37"/>
  <c r="T3282" i="37"/>
  <c r="R3282" i="37"/>
  <c r="V2770" i="37"/>
  <c r="T2770" i="37"/>
  <c r="R2770" i="37"/>
  <c r="V3509" i="37"/>
  <c r="R3509" i="37"/>
  <c r="T3509" i="37"/>
  <c r="V3397" i="37"/>
  <c r="R3397" i="37"/>
  <c r="T3397" i="37"/>
  <c r="V3272" i="37"/>
  <c r="R3272" i="37"/>
  <c r="T3272" i="37"/>
  <c r="V2760" i="37"/>
  <c r="R2760" i="37"/>
  <c r="T2760" i="37"/>
  <c r="V3157" i="37"/>
  <c r="R3157" i="37"/>
  <c r="T3157" i="37"/>
  <c r="V2645" i="37"/>
  <c r="R2645" i="37"/>
  <c r="T2645" i="37"/>
  <c r="V3033" i="37"/>
  <c r="R3033" i="37"/>
  <c r="T3033" i="37"/>
  <c r="V2982" i="37"/>
  <c r="R2982" i="37"/>
  <c r="T2982" i="37"/>
  <c r="V2457" i="37"/>
  <c r="R2457" i="37"/>
  <c r="T2457" i="37"/>
  <c r="V2872" i="37"/>
  <c r="R2872" i="37"/>
  <c r="T2872" i="37"/>
  <c r="V3301" i="37"/>
  <c r="R3301" i="37"/>
  <c r="T3301" i="37"/>
  <c r="V2789" i="37"/>
  <c r="R2789" i="37"/>
  <c r="T2789" i="37"/>
  <c r="V3209" i="37"/>
  <c r="R3209" i="37"/>
  <c r="T3209" i="37"/>
  <c r="V2697" i="37"/>
  <c r="R2697" i="37"/>
  <c r="T2697" i="37"/>
  <c r="V3364" i="37"/>
  <c r="T3364" i="37"/>
  <c r="V2299" i="37"/>
  <c r="T2299" i="37"/>
  <c r="V1485" i="37"/>
  <c r="R1485" i="37"/>
  <c r="V2838" i="37"/>
  <c r="R2838" i="37"/>
  <c r="T2838" i="37"/>
  <c r="V2331" i="37"/>
  <c r="R2331" i="37"/>
  <c r="T2331" i="37"/>
  <c r="V2321" i="37"/>
  <c r="R2321" i="37"/>
  <c r="T2321" i="37"/>
  <c r="V2334" i="37"/>
  <c r="R2334" i="37"/>
  <c r="T2334" i="37"/>
  <c r="V2256" i="37"/>
  <c r="R2256" i="37"/>
  <c r="T2256" i="37"/>
  <c r="V2205" i="37"/>
  <c r="R2205" i="37"/>
  <c r="T2205" i="37"/>
  <c r="V2076" i="37"/>
  <c r="R2076" i="37"/>
  <c r="T2076" i="37"/>
  <c r="V2057" i="37"/>
  <c r="R2057" i="37"/>
  <c r="T2057" i="37"/>
  <c r="V1684" i="37"/>
  <c r="R1684" i="37"/>
  <c r="T1684" i="37"/>
  <c r="V1968" i="37"/>
  <c r="R1968" i="37"/>
  <c r="T1968" i="37"/>
  <c r="V1889" i="37"/>
  <c r="R1889" i="37"/>
  <c r="T1889" i="37"/>
  <c r="V1605" i="37"/>
  <c r="T1605" i="37"/>
  <c r="R1605" i="37"/>
  <c r="V1622" i="37"/>
  <c r="T1622" i="37"/>
  <c r="R1622" i="37"/>
  <c r="V3149" i="37"/>
  <c r="T3149" i="37"/>
  <c r="R3149" i="37"/>
  <c r="V2637" i="37"/>
  <c r="T2637" i="37"/>
  <c r="R2637" i="37"/>
  <c r="V2134" i="37"/>
  <c r="T2134" i="37"/>
  <c r="R2134" i="37"/>
  <c r="V2120" i="37"/>
  <c r="T2120" i="37"/>
  <c r="R2120" i="37"/>
  <c r="V2133" i="37"/>
  <c r="T2133" i="37"/>
  <c r="R2133" i="37"/>
  <c r="V2055" i="37"/>
  <c r="T2055" i="37"/>
  <c r="R2055" i="37"/>
  <c r="V2004" i="37"/>
  <c r="T2004" i="37"/>
  <c r="R2004" i="37"/>
  <c r="V2368" i="37"/>
  <c r="T2368" i="37"/>
  <c r="R2368" i="37"/>
  <c r="V1815" i="37"/>
  <c r="R1815" i="37"/>
  <c r="T1815" i="37"/>
  <c r="V1777" i="37"/>
  <c r="R1777" i="37"/>
  <c r="T1777" i="37"/>
  <c r="V1767" i="37"/>
  <c r="R1767" i="37"/>
  <c r="T1767" i="37"/>
  <c r="V1925" i="37"/>
  <c r="R1925" i="37"/>
  <c r="T1925" i="37"/>
  <c r="V1558" i="37"/>
  <c r="R1558" i="37"/>
  <c r="T1558" i="37"/>
  <c r="V1544" i="37"/>
  <c r="R1544" i="37"/>
  <c r="T1544" i="37"/>
  <c r="V3012" i="37"/>
  <c r="T3012" i="37"/>
  <c r="R3012" i="37"/>
  <c r="V2500" i="37"/>
  <c r="T2500" i="37"/>
  <c r="R2500" i="37"/>
  <c r="V1997" i="37"/>
  <c r="T1997" i="37"/>
  <c r="R1997" i="37"/>
  <c r="V1983" i="37"/>
  <c r="T1983" i="37"/>
  <c r="R1983" i="37"/>
  <c r="V1996" i="37"/>
  <c r="T1996" i="37"/>
  <c r="R1996" i="37"/>
  <c r="V2379" i="37"/>
  <c r="T2379" i="37"/>
  <c r="R2379" i="37"/>
  <c r="V2232" i="37"/>
  <c r="T2232" i="37"/>
  <c r="R2232" i="37"/>
  <c r="V2231" i="37"/>
  <c r="T2231" i="37"/>
  <c r="R2231" i="37"/>
  <c r="V1910" i="37"/>
  <c r="T1910" i="37"/>
  <c r="R1910" i="37"/>
  <c r="V1886" i="37"/>
  <c r="T1886" i="37"/>
  <c r="R1886" i="37"/>
  <c r="V1835" i="37"/>
  <c r="T1835" i="37"/>
  <c r="R1835" i="37"/>
  <c r="V1788" i="37"/>
  <c r="T1788" i="37"/>
  <c r="R1788" i="37"/>
  <c r="V1618" i="37"/>
  <c r="T1618" i="37"/>
  <c r="R1618" i="37"/>
  <c r="V1600" i="37"/>
  <c r="T1600" i="37"/>
  <c r="R1600" i="37"/>
  <c r="V2879" i="37"/>
  <c r="R2879" i="37"/>
  <c r="T2879" i="37"/>
  <c r="V2372" i="37"/>
  <c r="R2372" i="37"/>
  <c r="T2372" i="37"/>
  <c r="V2362" i="37"/>
  <c r="R2362" i="37"/>
  <c r="T2362" i="37"/>
  <c r="V2371" i="37"/>
  <c r="R2371" i="37"/>
  <c r="T2371" i="37"/>
  <c r="V2297" i="37"/>
  <c r="R2297" i="37"/>
  <c r="T2297" i="37"/>
  <c r="V2246" i="37"/>
  <c r="R2246" i="37"/>
  <c r="T2246" i="37"/>
  <c r="V2095" i="37"/>
  <c r="R2095" i="37"/>
  <c r="T2095" i="37"/>
  <c r="V2098" i="37"/>
  <c r="R2098" i="37"/>
  <c r="T2098" i="37"/>
  <c r="V1773" i="37"/>
  <c r="R1773" i="37"/>
  <c r="T1773" i="37"/>
  <c r="V1753" i="37"/>
  <c r="R1753" i="37"/>
  <c r="T1753" i="37"/>
  <c r="V1930" i="37"/>
  <c r="R1930" i="37"/>
  <c r="T1930" i="37"/>
  <c r="V1642" i="37"/>
  <c r="R1642" i="37"/>
  <c r="T1642" i="37"/>
  <c r="V1663" i="37"/>
  <c r="R1663" i="37"/>
  <c r="T1663" i="37"/>
  <c r="V1643" i="37"/>
  <c r="R1643" i="37"/>
  <c r="T1643" i="37"/>
  <c r="V1466" i="37"/>
  <c r="T1466" i="37"/>
  <c r="R1466" i="37"/>
  <c r="V1360" i="37"/>
  <c r="T1360" i="37"/>
  <c r="R1360" i="37"/>
  <c r="V1350" i="37"/>
  <c r="T1350" i="37"/>
  <c r="R1350" i="37"/>
  <c r="V1349" i="37"/>
  <c r="T1349" i="37"/>
  <c r="R1349" i="37"/>
  <c r="V1302" i="37"/>
  <c r="T1302" i="37"/>
  <c r="R1302" i="37"/>
  <c r="V1125" i="37"/>
  <c r="T1125" i="37"/>
  <c r="R1125" i="37"/>
  <c r="V1042" i="37"/>
  <c r="T1042" i="37"/>
  <c r="R1042" i="37"/>
  <c r="V1000" i="37"/>
  <c r="T1000" i="37"/>
  <c r="R1000" i="37"/>
  <c r="V954" i="37"/>
  <c r="T954" i="37"/>
  <c r="R954" i="37"/>
  <c r="V926" i="37"/>
  <c r="T926" i="37"/>
  <c r="R926" i="37"/>
  <c r="V875" i="37"/>
  <c r="T875" i="37"/>
  <c r="R875" i="37"/>
  <c r="V838" i="37"/>
  <c r="T838" i="37"/>
  <c r="R838" i="37"/>
  <c r="V624" i="37"/>
  <c r="T624" i="37"/>
  <c r="R624" i="37"/>
  <c r="V547" i="37"/>
  <c r="T547" i="37"/>
  <c r="R547" i="37"/>
  <c r="V311" i="37"/>
  <c r="T311" i="37"/>
  <c r="R311" i="37"/>
  <c r="V1529" i="37"/>
  <c r="R1529" i="37"/>
  <c r="T1529" i="37"/>
  <c r="V1532" i="37"/>
  <c r="R1532" i="37"/>
  <c r="T1532" i="37"/>
  <c r="V1545" i="37"/>
  <c r="R1545" i="37"/>
  <c r="T1545" i="37"/>
  <c r="V1324" i="37"/>
  <c r="R1324" i="37"/>
  <c r="T1324" i="37"/>
  <c r="V1056" i="37"/>
  <c r="R1056" i="37"/>
  <c r="T1056" i="37"/>
  <c r="V969" i="37"/>
  <c r="R969" i="37"/>
  <c r="T969" i="37"/>
  <c r="V927" i="37"/>
  <c r="T927" i="37"/>
  <c r="R927" i="37"/>
  <c r="V881" i="37"/>
  <c r="T881" i="37"/>
  <c r="R881" i="37"/>
  <c r="V853" i="37"/>
  <c r="T853" i="37"/>
  <c r="R853" i="37"/>
  <c r="V809" i="37"/>
  <c r="T809" i="37"/>
  <c r="R809" i="37"/>
  <c r="V768" i="37"/>
  <c r="T768" i="37"/>
  <c r="R768" i="37"/>
  <c r="V774" i="37"/>
  <c r="T774" i="37"/>
  <c r="R774" i="37"/>
  <c r="V474" i="37"/>
  <c r="T474" i="37"/>
  <c r="R474" i="37"/>
  <c r="V568" i="37"/>
  <c r="T568" i="37"/>
  <c r="R568" i="37"/>
  <c r="V1460" i="37"/>
  <c r="T1460" i="37"/>
  <c r="R1460" i="37"/>
  <c r="V1459" i="37"/>
  <c r="T1459" i="37"/>
  <c r="R1459" i="37"/>
  <c r="V1476" i="37"/>
  <c r="T1476" i="37"/>
  <c r="R1476" i="37"/>
  <c r="V1252" i="37"/>
  <c r="T1252" i="37"/>
  <c r="R1252" i="37"/>
  <c r="V983" i="37"/>
  <c r="T983" i="37"/>
  <c r="R983" i="37"/>
  <c r="V900" i="37"/>
  <c r="T900" i="37"/>
  <c r="R900" i="37"/>
  <c r="V854" i="37"/>
  <c r="T854" i="37"/>
  <c r="R854" i="37"/>
  <c r="V811" i="37"/>
  <c r="T811" i="37"/>
  <c r="R811" i="37"/>
  <c r="V1241" i="37"/>
  <c r="T1241" i="37"/>
  <c r="R1241" i="37"/>
  <c r="V1208" i="37"/>
  <c r="T1208" i="37"/>
  <c r="R1208" i="37"/>
  <c r="V695" i="37"/>
  <c r="T695" i="37"/>
  <c r="R695" i="37"/>
  <c r="V705" i="37"/>
  <c r="R705" i="37"/>
  <c r="T705" i="37"/>
  <c r="V615" i="37"/>
  <c r="R615" i="37"/>
  <c r="T615" i="37"/>
  <c r="V1388" i="37"/>
  <c r="T1388" i="37"/>
  <c r="R1388" i="37"/>
  <c r="V1387" i="37"/>
  <c r="R1387" i="37"/>
  <c r="T1387" i="37"/>
  <c r="V1386" i="37"/>
  <c r="R1386" i="37"/>
  <c r="T1386" i="37"/>
  <c r="V1403" i="37"/>
  <c r="R1403" i="37"/>
  <c r="T1403" i="37"/>
  <c r="V1287" i="37"/>
  <c r="R1287" i="37"/>
  <c r="T1287" i="37"/>
  <c r="V910" i="37"/>
  <c r="R910" i="37"/>
  <c r="T910" i="37"/>
  <c r="V827" i="37"/>
  <c r="R827" i="37"/>
  <c r="T827" i="37"/>
  <c r="V660" i="37"/>
  <c r="R660" i="37"/>
  <c r="T660" i="37"/>
  <c r="V1223" i="37"/>
  <c r="R1223" i="37"/>
  <c r="T1223" i="37"/>
  <c r="V1172" i="37"/>
  <c r="R1172" i="37"/>
  <c r="T1172" i="37"/>
  <c r="V1135" i="37"/>
  <c r="R1135" i="37"/>
  <c r="T1135" i="37"/>
  <c r="V622" i="37"/>
  <c r="R622" i="37"/>
  <c r="T622" i="37"/>
  <c r="V632" i="37"/>
  <c r="R632" i="37"/>
  <c r="T632" i="37"/>
  <c r="V542" i="37"/>
  <c r="T542" i="37"/>
  <c r="R542" i="37"/>
  <c r="V486" i="37"/>
  <c r="T486" i="37"/>
  <c r="R486" i="37"/>
  <c r="V562" i="37"/>
  <c r="T562" i="37"/>
  <c r="R562" i="37"/>
  <c r="R201" i="37"/>
  <c r="V320" i="37"/>
  <c r="T320" i="37"/>
  <c r="R320" i="37"/>
  <c r="V396" i="37"/>
  <c r="T396" i="37"/>
  <c r="R396" i="37"/>
  <c r="V128" i="37"/>
  <c r="T128" i="37"/>
  <c r="R128" i="37"/>
  <c r="V154" i="37"/>
  <c r="T154" i="37"/>
  <c r="R154" i="37"/>
  <c r="V67" i="37"/>
  <c r="T67" i="37"/>
  <c r="R67" i="37"/>
  <c r="V499" i="37"/>
  <c r="T499" i="37"/>
  <c r="R499" i="37"/>
  <c r="V352" i="37"/>
  <c r="T352" i="37"/>
  <c r="R352" i="37"/>
  <c r="V438" i="37"/>
  <c r="T438" i="37"/>
  <c r="R438" i="37"/>
  <c r="V223" i="37"/>
  <c r="T223" i="37"/>
  <c r="R223" i="37"/>
  <c r="V306" i="37"/>
  <c r="T306" i="37"/>
  <c r="R306" i="37"/>
  <c r="V73" i="37"/>
  <c r="T73" i="37"/>
  <c r="R73" i="37"/>
  <c r="V178" i="37"/>
  <c r="T178" i="37"/>
  <c r="R178" i="37"/>
  <c r="V554" i="37"/>
  <c r="T554" i="37"/>
  <c r="R554" i="37"/>
  <c r="V407" i="37"/>
  <c r="T407" i="37"/>
  <c r="R407" i="37"/>
  <c r="V173" i="37"/>
  <c r="T173" i="37"/>
  <c r="R173" i="37"/>
  <c r="V295" i="37"/>
  <c r="T295" i="37"/>
  <c r="R295" i="37"/>
  <c r="V349" i="37"/>
  <c r="T349" i="37"/>
  <c r="R349" i="37"/>
  <c r="V111" i="37"/>
  <c r="T111" i="37"/>
  <c r="R111" i="37"/>
  <c r="V290" i="37"/>
  <c r="T290" i="37"/>
  <c r="R290" i="37"/>
  <c r="V305" i="37"/>
  <c r="T305" i="37"/>
  <c r="R305" i="37"/>
  <c r="V462" i="37"/>
  <c r="T462" i="37"/>
  <c r="R462" i="37"/>
  <c r="V241" i="37"/>
  <c r="T241" i="37"/>
  <c r="R241" i="37"/>
  <c r="V340" i="37"/>
  <c r="T340" i="37"/>
  <c r="R340" i="37"/>
  <c r="V404" i="37"/>
  <c r="T404" i="37"/>
  <c r="R404" i="37"/>
  <c r="V42" i="37"/>
  <c r="T42" i="37"/>
  <c r="R42" i="37"/>
  <c r="V29" i="37"/>
  <c r="T29" i="37"/>
  <c r="R29" i="37"/>
  <c r="V4095" i="37"/>
  <c r="T4095" i="37"/>
  <c r="R4095" i="37"/>
  <c r="V4523" i="37"/>
  <c r="T4523" i="37"/>
  <c r="R4523" i="37"/>
  <c r="V4542" i="37"/>
  <c r="T4542" i="37"/>
  <c r="R4542" i="37"/>
  <c r="V4520" i="37"/>
  <c r="T4520" i="37"/>
  <c r="R4520" i="37"/>
  <c r="V4354" i="37"/>
  <c r="T4354" i="37"/>
  <c r="R4354" i="37"/>
  <c r="V4326" i="37"/>
  <c r="T4326" i="37"/>
  <c r="R4326" i="37"/>
  <c r="V3796" i="37"/>
  <c r="T3796" i="37"/>
  <c r="R3796" i="37"/>
  <c r="V3919" i="37"/>
  <c r="T3919" i="37"/>
  <c r="R3919" i="37"/>
  <c r="V3498" i="37"/>
  <c r="T3498" i="37"/>
  <c r="R3498" i="37"/>
  <c r="V3616" i="37"/>
  <c r="T3616" i="37"/>
  <c r="R3616" i="37"/>
  <c r="V3684" i="37"/>
  <c r="T3684" i="37"/>
  <c r="R3684" i="37"/>
  <c r="V3816" i="37"/>
  <c r="T3816" i="37"/>
  <c r="R3816" i="37"/>
  <c r="V3907" i="37"/>
  <c r="T3907" i="37"/>
  <c r="R3907" i="37"/>
  <c r="V4464" i="37"/>
  <c r="R4464" i="37"/>
  <c r="V4403" i="37"/>
  <c r="R4403" i="37"/>
  <c r="V4381" i="37"/>
  <c r="R4381" i="37"/>
  <c r="V3659" i="37"/>
  <c r="T3659" i="37"/>
  <c r="V3782" i="37"/>
  <c r="T3782" i="37"/>
  <c r="V4059" i="37"/>
  <c r="R4059" i="37"/>
  <c r="V3547" i="37"/>
  <c r="R3547" i="37"/>
  <c r="V3770" i="37"/>
  <c r="T3770" i="37"/>
  <c r="V4514" i="37"/>
  <c r="T4514" i="37"/>
  <c r="R4514" i="37"/>
  <c r="V4496" i="37"/>
  <c r="T4496" i="37"/>
  <c r="R4496" i="37"/>
  <c r="V4474" i="37"/>
  <c r="T4474" i="37"/>
  <c r="R4474" i="37"/>
  <c r="V4457" i="37"/>
  <c r="T4457" i="37"/>
  <c r="R4457" i="37"/>
  <c r="V4413" i="37"/>
  <c r="T4413" i="37"/>
  <c r="R4413" i="37"/>
  <c r="V4244" i="37"/>
  <c r="T4244" i="37"/>
  <c r="R4244" i="37"/>
  <c r="V4224" i="37"/>
  <c r="T4224" i="37"/>
  <c r="R4224" i="37"/>
  <c r="V3691" i="37"/>
  <c r="T3691" i="37"/>
  <c r="R3691" i="37"/>
  <c r="V3814" i="37"/>
  <c r="T3814" i="37"/>
  <c r="R3814" i="37"/>
  <c r="V3905" i="37"/>
  <c r="T3905" i="37"/>
  <c r="R3905" i="37"/>
  <c r="V4023" i="37"/>
  <c r="T4023" i="37"/>
  <c r="R4023" i="37"/>
  <c r="V3579" i="37"/>
  <c r="T3579" i="37"/>
  <c r="R3579" i="37"/>
  <c r="V3711" i="37"/>
  <c r="T3711" i="37"/>
  <c r="R3711" i="37"/>
  <c r="V3802" i="37"/>
  <c r="T3802" i="37"/>
  <c r="R3802" i="37"/>
  <c r="V4236" i="37"/>
  <c r="T4236" i="37"/>
  <c r="R4236" i="37"/>
  <c r="V4222" i="37"/>
  <c r="T4222" i="37"/>
  <c r="R4222" i="37"/>
  <c r="V4215" i="37"/>
  <c r="T4215" i="37"/>
  <c r="R4215" i="37"/>
  <c r="V4195" i="37"/>
  <c r="T4195" i="37"/>
  <c r="R4195" i="37"/>
  <c r="V4155" i="37"/>
  <c r="T4155" i="37"/>
  <c r="R4155" i="37"/>
  <c r="V4465" i="37"/>
  <c r="T4465" i="37"/>
  <c r="R4465" i="37"/>
  <c r="V3938" i="37"/>
  <c r="T3938" i="37"/>
  <c r="R3938" i="37"/>
  <c r="V4061" i="37"/>
  <c r="T4061" i="37"/>
  <c r="R4061" i="37"/>
  <c r="V3549" i="37"/>
  <c r="T3549" i="37"/>
  <c r="R3549" i="37"/>
  <c r="V3644" i="37"/>
  <c r="T3644" i="37"/>
  <c r="R3644" i="37"/>
  <c r="V3758" i="37"/>
  <c r="T3758" i="37"/>
  <c r="R3758" i="37"/>
  <c r="V3958" i="37"/>
  <c r="T3958" i="37"/>
  <c r="R3958" i="37"/>
  <c r="V4049" i="37"/>
  <c r="T4049" i="37"/>
  <c r="R4049" i="37"/>
  <c r="V3537" i="37"/>
  <c r="T3537" i="37"/>
  <c r="R3537" i="37"/>
  <c r="V4165" i="37"/>
  <c r="T4165" i="37"/>
  <c r="R4165" i="37"/>
  <c r="V4152" i="37"/>
  <c r="R4152" i="37"/>
  <c r="T4152" i="37"/>
  <c r="V4138" i="37"/>
  <c r="R4138" i="37"/>
  <c r="T4138" i="37"/>
  <c r="V4118" i="37"/>
  <c r="R4118" i="37"/>
  <c r="T4118" i="37"/>
  <c r="V4530" i="37"/>
  <c r="R4530" i="37"/>
  <c r="T4530" i="37"/>
  <c r="V4396" i="37"/>
  <c r="R4396" i="37"/>
  <c r="T4396" i="37"/>
  <c r="V3865" i="37"/>
  <c r="R3865" i="37"/>
  <c r="T3865" i="37"/>
  <c r="V3992" i="37"/>
  <c r="R3992" i="37"/>
  <c r="T3992" i="37"/>
  <c r="V4086" i="37"/>
  <c r="R4086" i="37"/>
  <c r="T4086" i="37"/>
  <c r="V3571" i="37"/>
  <c r="R3571" i="37"/>
  <c r="T3571" i="37"/>
  <c r="V3685" i="37"/>
  <c r="R3685" i="37"/>
  <c r="T3685" i="37"/>
  <c r="V3885" i="37"/>
  <c r="R3885" i="37"/>
  <c r="T3885" i="37"/>
  <c r="V3980" i="37"/>
  <c r="R3980" i="37"/>
  <c r="T3980" i="37"/>
  <c r="V3792" i="37"/>
  <c r="R3792" i="37"/>
  <c r="T3792" i="37"/>
  <c r="V3453" i="37"/>
  <c r="R3453" i="37"/>
  <c r="T3453" i="37"/>
  <c r="V3414" i="37"/>
  <c r="R3414" i="37"/>
  <c r="T3414" i="37"/>
  <c r="V2531" i="37"/>
  <c r="R2531" i="37"/>
  <c r="T2531" i="37"/>
  <c r="V2924" i="37"/>
  <c r="R2924" i="37"/>
  <c r="T2924" i="37"/>
  <c r="V3312" i="37"/>
  <c r="R3312" i="37"/>
  <c r="T3312" i="37"/>
  <c r="V2800" i="37"/>
  <c r="T2800" i="37"/>
  <c r="R2800" i="37"/>
  <c r="V3261" i="37"/>
  <c r="T3261" i="37"/>
  <c r="R3261" i="37"/>
  <c r="V2749" i="37"/>
  <c r="T2749" i="37"/>
  <c r="R2749" i="37"/>
  <c r="V3155" i="37"/>
  <c r="T3155" i="37"/>
  <c r="R3155" i="37"/>
  <c r="V3068" i="37"/>
  <c r="T3068" i="37"/>
  <c r="R3068" i="37"/>
  <c r="V2556" i="37"/>
  <c r="T2556" i="37"/>
  <c r="R2556" i="37"/>
  <c r="V2976" i="37"/>
  <c r="T2976" i="37"/>
  <c r="R2976" i="37"/>
  <c r="V3546" i="37"/>
  <c r="T3546" i="37"/>
  <c r="R3546" i="37"/>
  <c r="V3591" i="37"/>
  <c r="T3591" i="37"/>
  <c r="R3591" i="37"/>
  <c r="V3384" i="37"/>
  <c r="T3384" i="37"/>
  <c r="R3384" i="37"/>
  <c r="V3354" i="37"/>
  <c r="T3354" i="37"/>
  <c r="R3354" i="37"/>
  <c r="V3239" i="37"/>
  <c r="T3239" i="37"/>
  <c r="R3239" i="37"/>
  <c r="V2727" i="37"/>
  <c r="T2727" i="37"/>
  <c r="R2727" i="37"/>
  <c r="V3115" i="37"/>
  <c r="T3115" i="37"/>
  <c r="R3115" i="37"/>
  <c r="V2603" i="37"/>
  <c r="T2603" i="37"/>
  <c r="R2603" i="37"/>
  <c r="V3060" i="37"/>
  <c r="R3060" i="37"/>
  <c r="T3060" i="37"/>
  <c r="V2548" i="37"/>
  <c r="T2548" i="37"/>
  <c r="R2548" i="37"/>
  <c r="V2954" i="37"/>
  <c r="T2954" i="37"/>
  <c r="R2954" i="37"/>
  <c r="V2871" i="37"/>
  <c r="T2871" i="37"/>
  <c r="R2871" i="37"/>
  <c r="V3291" i="37"/>
  <c r="T3291" i="37"/>
  <c r="R3291" i="37"/>
  <c r="V2779" i="37"/>
  <c r="T2779" i="37"/>
  <c r="R2779" i="37"/>
  <c r="V4030" i="37"/>
  <c r="T4030" i="37"/>
  <c r="R4030" i="37"/>
  <c r="V3518" i="37"/>
  <c r="T3518" i="37"/>
  <c r="R3518" i="37"/>
  <c r="V3406" i="37"/>
  <c r="T3406" i="37"/>
  <c r="R3406" i="37"/>
  <c r="V3281" i="37"/>
  <c r="T3281" i="37"/>
  <c r="R3281" i="37"/>
  <c r="V3166" i="37"/>
  <c r="T3166" i="37"/>
  <c r="R3166" i="37"/>
  <c r="V2654" i="37"/>
  <c r="T2654" i="37"/>
  <c r="R2654" i="37"/>
  <c r="V3042" i="37"/>
  <c r="T3042" i="37"/>
  <c r="R3042" i="37"/>
  <c r="V2530" i="37"/>
  <c r="T2530" i="37"/>
  <c r="R2530" i="37"/>
  <c r="V2991" i="37"/>
  <c r="T2991" i="37"/>
  <c r="R2991" i="37"/>
  <c r="V2479" i="37"/>
  <c r="T2479" i="37"/>
  <c r="R2479" i="37"/>
  <c r="V2881" i="37"/>
  <c r="T2881" i="37"/>
  <c r="R2881" i="37"/>
  <c r="V2798" i="37"/>
  <c r="T2798" i="37"/>
  <c r="R2798" i="37"/>
  <c r="V3218" i="37"/>
  <c r="T3218" i="37"/>
  <c r="R3218" i="37"/>
  <c r="V2706" i="37"/>
  <c r="T2706" i="37"/>
  <c r="R2706" i="37"/>
  <c r="V3957" i="37"/>
  <c r="R3957" i="37"/>
  <c r="T3957" i="37"/>
  <c r="V3431" i="37"/>
  <c r="R3431" i="37"/>
  <c r="T3431" i="37"/>
  <c r="V3481" i="37"/>
  <c r="R3481" i="37"/>
  <c r="T3481" i="37"/>
  <c r="V3208" i="37"/>
  <c r="R3208" i="37"/>
  <c r="T3208" i="37"/>
  <c r="V3093" i="37"/>
  <c r="R3093" i="37"/>
  <c r="T3093" i="37"/>
  <c r="V2581" i="37"/>
  <c r="R2581" i="37"/>
  <c r="T2581" i="37"/>
  <c r="V2969" i="37"/>
  <c r="R2969" i="37"/>
  <c r="T2969" i="37"/>
  <c r="V2464" i="37"/>
  <c r="R2464" i="37"/>
  <c r="T2464" i="37"/>
  <c r="V2918" i="37"/>
  <c r="R2918" i="37"/>
  <c r="T2918" i="37"/>
  <c r="V3320" i="37"/>
  <c r="R3320" i="37"/>
  <c r="T3320" i="37"/>
  <c r="V2808" i="37"/>
  <c r="R2808" i="37"/>
  <c r="T2808" i="37"/>
  <c r="V2725" i="37"/>
  <c r="R2725" i="37"/>
  <c r="T2725" i="37"/>
  <c r="V3145" i="37"/>
  <c r="R3145" i="37"/>
  <c r="T3145" i="37"/>
  <c r="V2633" i="37"/>
  <c r="R2633" i="37"/>
  <c r="T2633" i="37"/>
  <c r="V2588" i="37"/>
  <c r="T2588" i="37"/>
  <c r="V4083" i="37"/>
  <c r="R4083" i="37"/>
  <c r="T4083" i="37"/>
  <c r="V2774" i="37"/>
  <c r="T2774" i="37"/>
  <c r="R2774" i="37"/>
  <c r="V2267" i="37"/>
  <c r="T2267" i="37"/>
  <c r="R2267" i="37"/>
  <c r="V2257" i="37"/>
  <c r="T2257" i="37"/>
  <c r="R2257" i="37"/>
  <c r="V2270" i="37"/>
  <c r="T2270" i="37"/>
  <c r="R2270" i="37"/>
  <c r="V2192" i="37"/>
  <c r="T2192" i="37"/>
  <c r="R2192" i="37"/>
  <c r="V2141" i="37"/>
  <c r="T2141" i="37"/>
  <c r="R2141" i="37"/>
  <c r="V1994" i="37"/>
  <c r="T1994" i="37"/>
  <c r="R1994" i="37"/>
  <c r="R2012" i="37"/>
  <c r="V1993" i="37"/>
  <c r="T1993" i="37"/>
  <c r="R1993" i="37"/>
  <c r="V1914" i="37"/>
  <c r="T1914" i="37"/>
  <c r="R1914" i="37"/>
  <c r="V1904" i="37"/>
  <c r="T1904" i="37"/>
  <c r="R1904" i="37"/>
  <c r="V1825" i="37"/>
  <c r="T1825" i="37"/>
  <c r="R1825" i="37"/>
  <c r="V1719" i="37"/>
  <c r="T1719" i="37"/>
  <c r="R1719" i="37"/>
  <c r="V1722" i="37"/>
  <c r="T1722" i="37"/>
  <c r="R1722" i="37"/>
  <c r="V1453" i="37"/>
  <c r="T1453" i="37"/>
  <c r="R1453" i="37"/>
  <c r="V2573" i="37"/>
  <c r="T2573" i="37"/>
  <c r="R2573" i="37"/>
  <c r="V2070" i="37"/>
  <c r="T2070" i="37"/>
  <c r="R2070" i="37"/>
  <c r="V2056" i="37"/>
  <c r="T2056" i="37"/>
  <c r="R2056" i="37"/>
  <c r="V2069" i="37"/>
  <c r="T2069" i="37"/>
  <c r="R2069" i="37"/>
  <c r="V1991" i="37"/>
  <c r="T1991" i="37"/>
  <c r="R1991" i="37"/>
  <c r="V2305" i="37"/>
  <c r="T2305" i="37"/>
  <c r="R2305" i="37"/>
  <c r="V2323" i="37"/>
  <c r="T2323" i="37"/>
  <c r="R2323" i="37"/>
  <c r="V1749" i="37"/>
  <c r="R1749" i="37"/>
  <c r="T1749" i="37"/>
  <c r="V1955" i="37"/>
  <c r="R1955" i="37"/>
  <c r="T1955" i="37"/>
  <c r="V1908" i="37"/>
  <c r="R1908" i="37"/>
  <c r="T1908" i="37"/>
  <c r="V1861" i="37"/>
  <c r="R1861" i="37"/>
  <c r="T1861" i="37"/>
  <c r="V1691" i="37"/>
  <c r="R1691" i="37"/>
  <c r="T1691" i="37"/>
  <c r="V1676" i="37"/>
  <c r="R1676" i="37"/>
  <c r="T1676" i="37"/>
  <c r="V1521" i="37"/>
  <c r="R1521" i="37"/>
  <c r="T1521" i="37"/>
  <c r="V2410" i="37"/>
  <c r="T2410" i="37"/>
  <c r="R2410" i="37"/>
  <c r="V2431" i="37"/>
  <c r="T2431" i="37"/>
  <c r="R2431" i="37"/>
  <c r="V2444" i="37"/>
  <c r="T2444" i="37"/>
  <c r="R2444" i="37"/>
  <c r="V2370" i="37"/>
  <c r="T2370" i="37"/>
  <c r="R2370" i="37"/>
  <c r="V2315" i="37"/>
  <c r="T2315" i="37"/>
  <c r="R2315" i="37"/>
  <c r="V2168" i="37"/>
  <c r="T2168" i="37"/>
  <c r="R2168" i="37"/>
  <c r="V2190" i="37"/>
  <c r="T2190" i="37"/>
  <c r="R2190" i="37"/>
  <c r="R2167" i="37"/>
  <c r="V1846" i="37"/>
  <c r="T1846" i="37"/>
  <c r="R1846" i="37"/>
  <c r="V1822" i="37"/>
  <c r="T1822" i="37"/>
  <c r="R1822" i="37"/>
  <c r="V1771" i="37"/>
  <c r="T1771" i="37"/>
  <c r="R1771" i="37"/>
  <c r="V1715" i="37"/>
  <c r="T1715" i="37"/>
  <c r="R1715" i="37"/>
  <c r="V1732" i="37"/>
  <c r="T1732" i="37"/>
  <c r="R1732" i="37"/>
  <c r="V1712" i="37"/>
  <c r="T1712" i="37"/>
  <c r="R1712" i="37"/>
  <c r="V3327" i="37"/>
  <c r="R3327" i="37"/>
  <c r="T3327" i="37"/>
  <c r="V2308" i="37"/>
  <c r="T2308" i="37"/>
  <c r="R2308" i="37"/>
  <c r="V2298" i="37"/>
  <c r="T2298" i="37"/>
  <c r="R2298" i="37"/>
  <c r="V2307" i="37"/>
  <c r="R2307" i="37"/>
  <c r="T2307" i="37"/>
  <c r="V2233" i="37"/>
  <c r="T2233" i="37"/>
  <c r="R2233" i="37"/>
  <c r="V2182" i="37"/>
  <c r="T2182" i="37"/>
  <c r="R2182" i="37"/>
  <c r="V2031" i="37"/>
  <c r="T2031" i="37"/>
  <c r="R2031" i="37"/>
  <c r="V2053" i="37"/>
  <c r="R2053" i="37"/>
  <c r="T2053" i="37"/>
  <c r="V1951" i="37"/>
  <c r="T1951" i="37"/>
  <c r="R1951" i="37"/>
  <c r="V1945" i="37"/>
  <c r="T1945" i="37"/>
  <c r="R1945" i="37"/>
  <c r="V1866" i="37"/>
  <c r="R1866" i="37"/>
  <c r="T1866" i="37"/>
  <c r="V1526" i="37"/>
  <c r="T1526" i="37"/>
  <c r="R1526" i="37"/>
  <c r="V1549" i="37"/>
  <c r="T1549" i="37"/>
  <c r="R1549" i="37"/>
  <c r="V1494" i="37"/>
  <c r="T1494" i="37"/>
  <c r="R1494" i="37"/>
  <c r="V1538" i="37"/>
  <c r="T1538" i="37"/>
  <c r="R1538" i="37"/>
  <c r="V1537" i="37"/>
  <c r="T1537" i="37"/>
  <c r="R1537" i="37"/>
  <c r="V1554" i="37"/>
  <c r="T1554" i="37"/>
  <c r="R1554" i="37"/>
  <c r="V1329" i="37"/>
  <c r="T1329" i="37"/>
  <c r="R1329" i="37"/>
  <c r="T1212" i="37"/>
  <c r="V1061" i="37"/>
  <c r="T1061" i="37"/>
  <c r="R1061" i="37"/>
  <c r="V978" i="37"/>
  <c r="T978" i="37"/>
  <c r="R978" i="37"/>
  <c r="V936" i="37"/>
  <c r="T936" i="37"/>
  <c r="R936" i="37"/>
  <c r="V890" i="37"/>
  <c r="T890" i="37"/>
  <c r="R890" i="37"/>
  <c r="V862" i="37"/>
  <c r="T862" i="37"/>
  <c r="R862" i="37"/>
  <c r="V815" i="37"/>
  <c r="T815" i="37"/>
  <c r="R815" i="37"/>
  <c r="V777" i="37"/>
  <c r="T777" i="37"/>
  <c r="R777" i="37"/>
  <c r="T662" i="37"/>
  <c r="V783" i="37"/>
  <c r="T783" i="37"/>
  <c r="R783" i="37"/>
  <c r="V483" i="37"/>
  <c r="T483" i="37"/>
  <c r="R483" i="37"/>
  <c r="V573" i="37"/>
  <c r="T573" i="37"/>
  <c r="R573" i="37"/>
  <c r="V1465" i="37"/>
  <c r="R1465" i="37"/>
  <c r="T1465" i="37"/>
  <c r="V1468" i="37"/>
  <c r="T1468" i="37"/>
  <c r="R1468" i="37"/>
  <c r="V1481" i="37"/>
  <c r="T1481" i="37"/>
  <c r="R1481" i="37"/>
  <c r="V1259" i="37"/>
  <c r="T1259" i="37"/>
  <c r="R1259" i="37"/>
  <c r="T1139" i="37"/>
  <c r="V992" i="37"/>
  <c r="T992" i="37"/>
  <c r="R992" i="37"/>
  <c r="V905" i="37"/>
  <c r="T905" i="37"/>
  <c r="R905" i="37"/>
  <c r="V863" i="37"/>
  <c r="T863" i="37"/>
  <c r="R863" i="37"/>
  <c r="V817" i="37"/>
  <c r="T817" i="37"/>
  <c r="R817" i="37"/>
  <c r="V651" i="37"/>
  <c r="T651" i="37"/>
  <c r="R651" i="37"/>
  <c r="V1213" i="37"/>
  <c r="T1213" i="37"/>
  <c r="R1213" i="37"/>
  <c r="V704" i="37"/>
  <c r="T704" i="37"/>
  <c r="R704" i="37"/>
  <c r="T803" i="37"/>
  <c r="V710" i="37"/>
  <c r="T710" i="37"/>
  <c r="R710" i="37"/>
  <c r="V203" i="37"/>
  <c r="T203" i="37"/>
  <c r="R203" i="37"/>
  <c r="V1393" i="37"/>
  <c r="R1393" i="37"/>
  <c r="T1393" i="37"/>
  <c r="V1396" i="37"/>
  <c r="T1396" i="37"/>
  <c r="R1396" i="37"/>
  <c r="V1395" i="37"/>
  <c r="T1395" i="37"/>
  <c r="R1395" i="37"/>
  <c r="V1412" i="37"/>
  <c r="T1412" i="37"/>
  <c r="R1412" i="37"/>
  <c r="V1296" i="37"/>
  <c r="T1296" i="37"/>
  <c r="R1296" i="37"/>
  <c r="T1066" i="37"/>
  <c r="V919" i="37"/>
  <c r="T919" i="37"/>
  <c r="R919" i="37"/>
  <c r="V836" i="37"/>
  <c r="T836" i="37"/>
  <c r="R836" i="37"/>
  <c r="V733" i="37"/>
  <c r="T733" i="37"/>
  <c r="R733" i="37"/>
  <c r="V1232" i="37"/>
  <c r="T1232" i="37"/>
  <c r="R1232" i="37"/>
  <c r="V1177" i="37"/>
  <c r="T1177" i="37"/>
  <c r="R1177" i="37"/>
  <c r="V1144" i="37"/>
  <c r="T1144" i="37"/>
  <c r="R1144" i="37"/>
  <c r="V631" i="37"/>
  <c r="T631" i="37"/>
  <c r="R631" i="37"/>
  <c r="R730" i="37"/>
  <c r="V641" i="37"/>
  <c r="R641" i="37"/>
  <c r="T641" i="37"/>
  <c r="V551" i="37"/>
  <c r="R551" i="37"/>
  <c r="T551" i="37"/>
  <c r="V1589" i="37"/>
  <c r="R1589" i="37"/>
  <c r="T1589" i="37"/>
  <c r="V1314" i="37"/>
  <c r="R1314" i="37"/>
  <c r="T1314" i="37"/>
  <c r="V1305" i="37"/>
  <c r="R1305" i="37"/>
  <c r="T1305" i="37"/>
  <c r="V1337" i="37"/>
  <c r="T1337" i="37"/>
  <c r="R1337" i="37"/>
  <c r="V1282" i="37"/>
  <c r="T1282" i="37"/>
  <c r="R1282" i="37"/>
  <c r="T993" i="37"/>
  <c r="V846" i="37"/>
  <c r="T846" i="37"/>
  <c r="R846" i="37"/>
  <c r="V1229" i="37"/>
  <c r="T1229" i="37"/>
  <c r="R1229" i="37"/>
  <c r="V1187" i="37"/>
  <c r="T1187" i="37"/>
  <c r="R1187" i="37"/>
  <c r="V1159" i="37"/>
  <c r="T1159" i="37"/>
  <c r="R1159" i="37"/>
  <c r="V1108" i="37"/>
  <c r="T1108" i="37"/>
  <c r="R1108" i="37"/>
  <c r="V1071" i="37"/>
  <c r="T1071" i="37"/>
  <c r="R1071" i="37"/>
  <c r="V749" i="37"/>
  <c r="T749" i="37"/>
  <c r="R749" i="37"/>
  <c r="V661" i="37"/>
  <c r="T661" i="37"/>
  <c r="R661" i="37"/>
  <c r="V787" i="37"/>
  <c r="T787" i="37"/>
  <c r="R787" i="37"/>
  <c r="V478" i="37"/>
  <c r="T478" i="37"/>
  <c r="R478" i="37"/>
  <c r="V924" i="37"/>
  <c r="T924" i="37"/>
  <c r="V1035" i="37"/>
  <c r="T1035" i="37"/>
  <c r="V245" i="37"/>
  <c r="T245" i="37"/>
  <c r="R245" i="37"/>
  <c r="V498" i="37"/>
  <c r="T498" i="37"/>
  <c r="R498" i="37"/>
  <c r="V453" i="37"/>
  <c r="T453" i="37"/>
  <c r="R453" i="37"/>
  <c r="V233" i="37"/>
  <c r="T233" i="37"/>
  <c r="R233" i="37"/>
  <c r="V335" i="37"/>
  <c r="T335" i="37"/>
  <c r="R335" i="37"/>
  <c r="V26" i="37"/>
  <c r="T26" i="37"/>
  <c r="R26" i="37"/>
  <c r="V24" i="37"/>
  <c r="T24" i="37"/>
  <c r="R24" i="37"/>
  <c r="V343" i="37"/>
  <c r="T343" i="37"/>
  <c r="R343" i="37"/>
  <c r="V493" i="37"/>
  <c r="T493" i="37"/>
  <c r="R493" i="37"/>
  <c r="V268" i="37"/>
  <c r="T268" i="37"/>
  <c r="R268" i="37"/>
  <c r="V374" i="37"/>
  <c r="T374" i="37"/>
  <c r="R374" i="37"/>
  <c r="V145" i="37"/>
  <c r="V237" i="37"/>
  <c r="T237" i="37"/>
  <c r="R237" i="37"/>
  <c r="V31" i="37"/>
  <c r="T31" i="37"/>
  <c r="R31" i="37"/>
  <c r="V50" i="37"/>
  <c r="T50" i="37"/>
  <c r="R50" i="37"/>
  <c r="V490" i="37"/>
  <c r="T490" i="37"/>
  <c r="R490" i="37"/>
  <c r="V552" i="37"/>
  <c r="T552" i="37"/>
  <c r="R552" i="37"/>
  <c r="V347" i="37"/>
  <c r="T347" i="37"/>
  <c r="R347" i="37"/>
  <c r="V429" i="37"/>
  <c r="T429" i="37"/>
  <c r="R429" i="37"/>
  <c r="V214" i="37"/>
  <c r="V293" i="37"/>
  <c r="T293" i="37"/>
  <c r="R293" i="37"/>
  <c r="V68" i="37"/>
  <c r="T68" i="37"/>
  <c r="R68" i="37"/>
  <c r="V162" i="37"/>
  <c r="T162" i="37"/>
  <c r="R162" i="37"/>
  <c r="V545" i="37"/>
  <c r="T545" i="37"/>
  <c r="R545" i="37"/>
  <c r="V285" i="37"/>
  <c r="T285" i="37"/>
  <c r="R285" i="37"/>
  <c r="V398" i="37"/>
  <c r="T398" i="37"/>
  <c r="R398" i="37"/>
  <c r="V165" i="37"/>
  <c r="T165" i="37"/>
  <c r="R165" i="37"/>
  <c r="V288" i="37"/>
  <c r="V344" i="37"/>
  <c r="T344" i="37"/>
  <c r="R344" i="37"/>
  <c r="V105" i="37"/>
  <c r="T105" i="37"/>
  <c r="R105" i="37"/>
  <c r="V274" i="37"/>
  <c r="T274" i="37"/>
  <c r="R274" i="37"/>
  <c r="V4533" i="37"/>
  <c r="T4533" i="37"/>
  <c r="R4533" i="37"/>
  <c r="V4511" i="37"/>
  <c r="T4511" i="37"/>
  <c r="R4511" i="37"/>
  <c r="V4500" i="37"/>
  <c r="T4500" i="37"/>
  <c r="R4500" i="37"/>
  <c r="V4478" i="37"/>
  <c r="T4478" i="37"/>
  <c r="R4478" i="37"/>
  <c r="V4456" i="37"/>
  <c r="T4456" i="37"/>
  <c r="R4456" i="37"/>
  <c r="V4262" i="37"/>
  <c r="T4262" i="37"/>
  <c r="R4262" i="37"/>
  <c r="V3732" i="37"/>
  <c r="T3732" i="37"/>
  <c r="R3732" i="37"/>
  <c r="V3855" i="37"/>
  <c r="T3855" i="37"/>
  <c r="R3855" i="37"/>
  <c r="V3946" i="37"/>
  <c r="T3946" i="37"/>
  <c r="R3946" i="37"/>
  <c r="V4064" i="37"/>
  <c r="T4064" i="37"/>
  <c r="R4064" i="37"/>
  <c r="V3552" i="37"/>
  <c r="T3552" i="37"/>
  <c r="R3552" i="37"/>
  <c r="V3620" i="37"/>
  <c r="T3620" i="37"/>
  <c r="R3620" i="37"/>
  <c r="V3843" i="37"/>
  <c r="T3843" i="37"/>
  <c r="R3843" i="37"/>
  <c r="V4361" i="37"/>
  <c r="R4361" i="37"/>
  <c r="V4321" i="37"/>
  <c r="T4321" i="37"/>
  <c r="V3483" i="37"/>
  <c r="T3483" i="37"/>
  <c r="V4432" i="37"/>
  <c r="T4432" i="37"/>
  <c r="R4432" i="37"/>
  <c r="V4410" i="37"/>
  <c r="T4410" i="37"/>
  <c r="R4410" i="37"/>
  <c r="V4393" i="37"/>
  <c r="T4393" i="37"/>
  <c r="R4393" i="37"/>
  <c r="V4371" i="37"/>
  <c r="T4371" i="37"/>
  <c r="R4371" i="37"/>
  <c r="V4349" i="37"/>
  <c r="T4349" i="37"/>
  <c r="R4349" i="37"/>
  <c r="V4180" i="37"/>
  <c r="T4180" i="37"/>
  <c r="R4180" i="37"/>
  <c r="V4160" i="37"/>
  <c r="T4160" i="37"/>
  <c r="R4160" i="37"/>
  <c r="R3627" i="37"/>
  <c r="V3750" i="37"/>
  <c r="T3750" i="37"/>
  <c r="R3750" i="37"/>
  <c r="V3841" i="37"/>
  <c r="T3841" i="37"/>
  <c r="R3841" i="37"/>
  <c r="V3959" i="37"/>
  <c r="T3959" i="37"/>
  <c r="R3959" i="37"/>
  <c r="V4027" i="37"/>
  <c r="T4027" i="37"/>
  <c r="R4027" i="37"/>
  <c r="V3515" i="37"/>
  <c r="T3515" i="37"/>
  <c r="R3515" i="37"/>
  <c r="V3647" i="37"/>
  <c r="T3647" i="37"/>
  <c r="R3647" i="37"/>
  <c r="V3738" i="37"/>
  <c r="T3738" i="37"/>
  <c r="R3738" i="37"/>
  <c r="V4158" i="37"/>
  <c r="T4158" i="37"/>
  <c r="R4158" i="37"/>
  <c r="V4151" i="37"/>
  <c r="T4151" i="37"/>
  <c r="R4151" i="37"/>
  <c r="V4131" i="37"/>
  <c r="T4131" i="37"/>
  <c r="R4131" i="37"/>
  <c r="V4111" i="37"/>
  <c r="T4111" i="37"/>
  <c r="R4111" i="37"/>
  <c r="V4091" i="37"/>
  <c r="T4091" i="37"/>
  <c r="R4091" i="37"/>
  <c r="V4401" i="37"/>
  <c r="T4401" i="37"/>
  <c r="R4401" i="37"/>
  <c r="V3874" i="37"/>
  <c r="T3874" i="37"/>
  <c r="R3874" i="37"/>
  <c r="V3485" i="37"/>
  <c r="T3485" i="37"/>
  <c r="R3485" i="37"/>
  <c r="V3580" i="37"/>
  <c r="T3580" i="37"/>
  <c r="R3580" i="37"/>
  <c r="V3694" i="37"/>
  <c r="T3694" i="37"/>
  <c r="R3694" i="37"/>
  <c r="V3762" i="37"/>
  <c r="T3762" i="37"/>
  <c r="R3762" i="37"/>
  <c r="V3894" i="37"/>
  <c r="T3894" i="37"/>
  <c r="R3894" i="37"/>
  <c r="V3985" i="37"/>
  <c r="T3985" i="37"/>
  <c r="R3985" i="37"/>
  <c r="V3476" i="37"/>
  <c r="T3476" i="37"/>
  <c r="R3476" i="37"/>
  <c r="V4085" i="37"/>
  <c r="R4085" i="37"/>
  <c r="T4085" i="37"/>
  <c r="V4450" i="37"/>
  <c r="R4450" i="37"/>
  <c r="T4450" i="37"/>
  <c r="V4547" i="37"/>
  <c r="R4547" i="37"/>
  <c r="T4547" i="37"/>
  <c r="V4525" i="37"/>
  <c r="R4525" i="37"/>
  <c r="T4525" i="37"/>
  <c r="V4359" i="37"/>
  <c r="R4359" i="37"/>
  <c r="T4359" i="37"/>
  <c r="V4332" i="37"/>
  <c r="R4332" i="37"/>
  <c r="T4332" i="37"/>
  <c r="V3801" i="37"/>
  <c r="R3801" i="37"/>
  <c r="T3801" i="37"/>
  <c r="T3928" i="37"/>
  <c r="V4019" i="37"/>
  <c r="T4019" i="37"/>
  <c r="R4019" i="37"/>
  <c r="V3507" i="37"/>
  <c r="T3507" i="37"/>
  <c r="R3507" i="37"/>
  <c r="V3621" i="37"/>
  <c r="T3621" i="37"/>
  <c r="R3621" i="37"/>
  <c r="V3689" i="37"/>
  <c r="T3689" i="37"/>
  <c r="R3689" i="37"/>
  <c r="V3821" i="37"/>
  <c r="T3821" i="37"/>
  <c r="R3821" i="37"/>
  <c r="V3916" i="37"/>
  <c r="T3916" i="37"/>
  <c r="R3916" i="37"/>
  <c r="V3728" i="37"/>
  <c r="T3728" i="37"/>
  <c r="R3728" i="37"/>
  <c r="V3389" i="37"/>
  <c r="T3389" i="37"/>
  <c r="R3389" i="37"/>
  <c r="V3472" i="37"/>
  <c r="T3472" i="37"/>
  <c r="R3472" i="37"/>
  <c r="V2979" i="37"/>
  <c r="T2979" i="37"/>
  <c r="R2979" i="37"/>
  <c r="R2447" i="37"/>
  <c r="V2860" i="37"/>
  <c r="R2860" i="37"/>
  <c r="T2860" i="37"/>
  <c r="V3248" i="37"/>
  <c r="R3248" i="37"/>
  <c r="T3248" i="37"/>
  <c r="V2736" i="37"/>
  <c r="R2736" i="37"/>
  <c r="T2736" i="37"/>
  <c r="V3197" i="37"/>
  <c r="R3197" i="37"/>
  <c r="T3197" i="37"/>
  <c r="V2685" i="37"/>
  <c r="R2685" i="37"/>
  <c r="T2685" i="37"/>
  <c r="V3091" i="37"/>
  <c r="R3091" i="37"/>
  <c r="T3091" i="37"/>
  <c r="V2579" i="37"/>
  <c r="R2579" i="37"/>
  <c r="T2579" i="37"/>
  <c r="V2492" i="37"/>
  <c r="R2492" i="37"/>
  <c r="T2492" i="37"/>
  <c r="V2912" i="37"/>
  <c r="R2912" i="37"/>
  <c r="T2912" i="37"/>
  <c r="V4048" i="37"/>
  <c r="R4048" i="37"/>
  <c r="T4048" i="37"/>
  <c r="V3527" i="37"/>
  <c r="R3527" i="37"/>
  <c r="T3527" i="37"/>
  <c r="V3415" i="37"/>
  <c r="R3415" i="37"/>
  <c r="T3415" i="37"/>
  <c r="V3290" i="37"/>
  <c r="R3290" i="37"/>
  <c r="T3290" i="37"/>
  <c r="V2778" i="37"/>
  <c r="R2778" i="37"/>
  <c r="T2778" i="37"/>
  <c r="V2663" i="37"/>
  <c r="R2663" i="37"/>
  <c r="T2663" i="37"/>
  <c r="V3051" i="37"/>
  <c r="R3051" i="37"/>
  <c r="T3051" i="37"/>
  <c r="V2539" i="37"/>
  <c r="R2539" i="37"/>
  <c r="T2539" i="37"/>
  <c r="V2996" i="37"/>
  <c r="R2996" i="37"/>
  <c r="T2996" i="37"/>
  <c r="V2484" i="37"/>
  <c r="T2484" i="37"/>
  <c r="R2484" i="37"/>
  <c r="V2890" i="37"/>
  <c r="T2890" i="37"/>
  <c r="R2890" i="37"/>
  <c r="V3319" i="37"/>
  <c r="T3319" i="37"/>
  <c r="R3319" i="37"/>
  <c r="T2807" i="37"/>
  <c r="V3227" i="37"/>
  <c r="T3227" i="37"/>
  <c r="R3227" i="37"/>
  <c r="V2715" i="37"/>
  <c r="T2715" i="37"/>
  <c r="R2715" i="37"/>
  <c r="V3966" i="37"/>
  <c r="R3966" i="37"/>
  <c r="T3966" i="37"/>
  <c r="V3436" i="37"/>
  <c r="R3436" i="37"/>
  <c r="T3436" i="37"/>
  <c r="V3339" i="37"/>
  <c r="R3339" i="37"/>
  <c r="T3339" i="37"/>
  <c r="V3217" i="37"/>
  <c r="R3217" i="37"/>
  <c r="T3217" i="37"/>
  <c r="V2705" i="37"/>
  <c r="R2705" i="37"/>
  <c r="T2705" i="37"/>
  <c r="R3102" i="37"/>
  <c r="V2590" i="37"/>
  <c r="R2590" i="37"/>
  <c r="T2590" i="37"/>
  <c r="V2978" i="37"/>
  <c r="R2978" i="37"/>
  <c r="T2978" i="37"/>
  <c r="V2470" i="37"/>
  <c r="R2470" i="37"/>
  <c r="T2470" i="37"/>
  <c r="V2927" i="37"/>
  <c r="R2927" i="37"/>
  <c r="T2927" i="37"/>
  <c r="V3329" i="37"/>
  <c r="R3329" i="37"/>
  <c r="T3329" i="37"/>
  <c r="V2817" i="37"/>
  <c r="R2817" i="37"/>
  <c r="T2817" i="37"/>
  <c r="V3246" i="37"/>
  <c r="R3246" i="37"/>
  <c r="T3246" i="37"/>
  <c r="R2734" i="37"/>
  <c r="V3154" i="37"/>
  <c r="R3154" i="37"/>
  <c r="T3154" i="37"/>
  <c r="V2642" i="37"/>
  <c r="R2642" i="37"/>
  <c r="T2642" i="37"/>
  <c r="V3893" i="37"/>
  <c r="R3893" i="37"/>
  <c r="T3893" i="37"/>
  <c r="V3370" i="37"/>
  <c r="R3370" i="37"/>
  <c r="T3370" i="37"/>
  <c r="V3433" i="37"/>
  <c r="R3433" i="37"/>
  <c r="T3433" i="37"/>
  <c r="V3144" i="37"/>
  <c r="R3144" i="37"/>
  <c r="T3144" i="37"/>
  <c r="V2632" i="37"/>
  <c r="R2632" i="37"/>
  <c r="T2632" i="37"/>
  <c r="V2517" i="37"/>
  <c r="R2517" i="37"/>
  <c r="T2517" i="37"/>
  <c r="V2905" i="37"/>
  <c r="R2905" i="37"/>
  <c r="T2905" i="37"/>
  <c r="V3366" i="37"/>
  <c r="R3366" i="37"/>
  <c r="T3366" i="37"/>
  <c r="V2854" i="37"/>
  <c r="R2854" i="37"/>
  <c r="T2854" i="37"/>
  <c r="V3256" i="37"/>
  <c r="R3256" i="37"/>
  <c r="T3256" i="37"/>
  <c r="V2744" i="37"/>
  <c r="R2744" i="37"/>
  <c r="T2744" i="37"/>
  <c r="V3173" i="37"/>
  <c r="R3173" i="37"/>
  <c r="T3173" i="37"/>
  <c r="R2661" i="37"/>
  <c r="V3081" i="37"/>
  <c r="R3081" i="37"/>
  <c r="T3081" i="37"/>
  <c r="V2569" i="37"/>
  <c r="T2569" i="37"/>
  <c r="R2569" i="37"/>
  <c r="V3421" i="37"/>
  <c r="R3421" i="37"/>
  <c r="V2611" i="37"/>
  <c r="R2611" i="37"/>
  <c r="V1808" i="37"/>
  <c r="R1808" i="37"/>
  <c r="V3222" i="37"/>
  <c r="T3222" i="37"/>
  <c r="R3222" i="37"/>
  <c r="V2710" i="37"/>
  <c r="V2203" i="37"/>
  <c r="T2203" i="37"/>
  <c r="R2203" i="37"/>
  <c r="V2193" i="37"/>
  <c r="T2193" i="37"/>
  <c r="R2193" i="37"/>
  <c r="V2206" i="37"/>
  <c r="T2206" i="37"/>
  <c r="R2206" i="37"/>
  <c r="V2128" i="37"/>
  <c r="T2128" i="37"/>
  <c r="R2128" i="37"/>
  <c r="V2077" i="37"/>
  <c r="T2077" i="37"/>
  <c r="R2077" i="37"/>
  <c r="V2460" i="37"/>
  <c r="T2460" i="37"/>
  <c r="R2460" i="37"/>
  <c r="V2441" i="37"/>
  <c r="T2441" i="37"/>
  <c r="R2441" i="37"/>
  <c r="V1888" i="37"/>
  <c r="V1850" i="37"/>
  <c r="T1850" i="37"/>
  <c r="R1850" i="37"/>
  <c r="V1840" i="37"/>
  <c r="T1840" i="37"/>
  <c r="R1840" i="37"/>
  <c r="V1761" i="37"/>
  <c r="T1761" i="37"/>
  <c r="R1761" i="37"/>
  <c r="V1655" i="37"/>
  <c r="T1655" i="37"/>
  <c r="R1655" i="37"/>
  <c r="V1658" i="37"/>
  <c r="T1658" i="37"/>
  <c r="R1658" i="37"/>
  <c r="V1389" i="37"/>
  <c r="T1389" i="37"/>
  <c r="R1389" i="37"/>
  <c r="V3021" i="37"/>
  <c r="T3021" i="37"/>
  <c r="R3021" i="37"/>
  <c r="V2509" i="37"/>
  <c r="V2006" i="37"/>
  <c r="T2006" i="37"/>
  <c r="R2006" i="37"/>
  <c r="V1992" i="37"/>
  <c r="T1992" i="37"/>
  <c r="R1992" i="37"/>
  <c r="V2005" i="37"/>
  <c r="T2005" i="37"/>
  <c r="R2005" i="37"/>
  <c r="V2388" i="37"/>
  <c r="T2388" i="37"/>
  <c r="R2388" i="37"/>
  <c r="V2241" i="37"/>
  <c r="T2241" i="37"/>
  <c r="R2241" i="37"/>
  <c r="V2259" i="37"/>
  <c r="T2259" i="37"/>
  <c r="R2259" i="37"/>
  <c r="V2240" i="37"/>
  <c r="T2240" i="37"/>
  <c r="R2240" i="37"/>
  <c r="V1915" i="37"/>
  <c r="V1891" i="37"/>
  <c r="R1891" i="37"/>
  <c r="T1891" i="37"/>
  <c r="V1844" i="37"/>
  <c r="R1844" i="37"/>
  <c r="T1844" i="37"/>
  <c r="V1797" i="37"/>
  <c r="R1797" i="37"/>
  <c r="T1797" i="37"/>
  <c r="V1627" i="37"/>
  <c r="R1627" i="37"/>
  <c r="T1627" i="37"/>
  <c r="V1612" i="37"/>
  <c r="R1612" i="37"/>
  <c r="T1612" i="37"/>
  <c r="V1457" i="37"/>
  <c r="R1457" i="37"/>
  <c r="T1457" i="37"/>
  <c r="V2884" i="37"/>
  <c r="T2884" i="37"/>
  <c r="R2884" i="37"/>
  <c r="V2381" i="37"/>
  <c r="V2367" i="37"/>
  <c r="T2367" i="37"/>
  <c r="R2367" i="37"/>
  <c r="V2380" i="37"/>
  <c r="T2380" i="37"/>
  <c r="R2380" i="37"/>
  <c r="V2306" i="37"/>
  <c r="T2306" i="37"/>
  <c r="R2306" i="37"/>
  <c r="V2251" i="37"/>
  <c r="T2251" i="37"/>
  <c r="R2251" i="37"/>
  <c r="V2104" i="37"/>
  <c r="T2104" i="37"/>
  <c r="R2104" i="37"/>
  <c r="V2126" i="37"/>
  <c r="T2126" i="37"/>
  <c r="R2126" i="37"/>
  <c r="V2103" i="37"/>
  <c r="T2103" i="37"/>
  <c r="R2103" i="37"/>
  <c r="V1782" i="37"/>
  <c r="V1758" i="37"/>
  <c r="T1758" i="37"/>
  <c r="R1758" i="37"/>
  <c r="V1583" i="37"/>
  <c r="T1583" i="37"/>
  <c r="R1583" i="37"/>
  <c r="V1651" i="37"/>
  <c r="T1651" i="37"/>
  <c r="R1651" i="37"/>
  <c r="V1668" i="37"/>
  <c r="T1668" i="37"/>
  <c r="R1668" i="37"/>
  <c r="V1648" i="37"/>
  <c r="T1648" i="37"/>
  <c r="R1648" i="37"/>
  <c r="V3263" i="37"/>
  <c r="T3263" i="37"/>
  <c r="R3263" i="37"/>
  <c r="V2751" i="37"/>
  <c r="R2751" i="37"/>
  <c r="T2751" i="37"/>
  <c r="V2244" i="37"/>
  <c r="V2234" i="37"/>
  <c r="R2234" i="37"/>
  <c r="T2234" i="37"/>
  <c r="V2243" i="37"/>
  <c r="R2243" i="37"/>
  <c r="T2243" i="37"/>
  <c r="V2169" i="37"/>
  <c r="R2169" i="37"/>
  <c r="T2169" i="37"/>
  <c r="V2118" i="37"/>
  <c r="R2118" i="37"/>
  <c r="T2118" i="37"/>
  <c r="V1971" i="37"/>
  <c r="R1971" i="37"/>
  <c r="T1971" i="37"/>
  <c r="V1989" i="37"/>
  <c r="R1989" i="37"/>
  <c r="T1989" i="37"/>
  <c r="V1963" i="37"/>
  <c r="R1963" i="37"/>
  <c r="T1963" i="37"/>
  <c r="V1887" i="37"/>
  <c r="V1881" i="37"/>
  <c r="R1881" i="37"/>
  <c r="T1881" i="37"/>
  <c r="V1802" i="37"/>
  <c r="R1802" i="37"/>
  <c r="T1802" i="37"/>
  <c r="V1692" i="37"/>
  <c r="R1692" i="37"/>
  <c r="T1692" i="37"/>
  <c r="V1699" i="37"/>
  <c r="R1699" i="37"/>
  <c r="T1699" i="37"/>
  <c r="V1430" i="37"/>
  <c r="R1430" i="37"/>
  <c r="T1430" i="37"/>
  <c r="V1474" i="37"/>
  <c r="T1474" i="37"/>
  <c r="R1474" i="37"/>
  <c r="V1473" i="37"/>
  <c r="V1490" i="37"/>
  <c r="T1490" i="37"/>
  <c r="R1490" i="37"/>
  <c r="V1265" i="37"/>
  <c r="T1265" i="37"/>
  <c r="R1265" i="37"/>
  <c r="V1148" i="37"/>
  <c r="T1148" i="37"/>
  <c r="R1148" i="37"/>
  <c r="V997" i="37"/>
  <c r="T997" i="37"/>
  <c r="R997" i="37"/>
  <c r="V914" i="37"/>
  <c r="T914" i="37"/>
  <c r="R914" i="37"/>
  <c r="V872" i="37"/>
  <c r="T872" i="37"/>
  <c r="R872" i="37"/>
  <c r="V826" i="37"/>
  <c r="T826" i="37"/>
  <c r="R826" i="37"/>
  <c r="V724" i="37"/>
  <c r="V1222" i="37"/>
  <c r="T1222" i="37"/>
  <c r="R1222" i="37"/>
  <c r="V713" i="37"/>
  <c r="T713" i="37"/>
  <c r="R713" i="37"/>
  <c r="V812" i="37"/>
  <c r="T812" i="37"/>
  <c r="R812" i="37"/>
  <c r="V719" i="37"/>
  <c r="T719" i="37"/>
  <c r="R719" i="37"/>
  <c r="V271" i="37"/>
  <c r="T271" i="37"/>
  <c r="R271" i="37"/>
  <c r="V1402" i="37"/>
  <c r="T1402" i="37"/>
  <c r="R1402" i="37"/>
  <c r="V1401" i="37"/>
  <c r="R1401" i="37"/>
  <c r="T1401" i="37"/>
  <c r="V1404" i="37"/>
  <c r="V1417" i="37"/>
  <c r="R1417" i="37"/>
  <c r="T1417" i="37"/>
  <c r="V1301" i="37"/>
  <c r="R1301" i="37"/>
  <c r="T1301" i="37"/>
  <c r="V1075" i="37"/>
  <c r="R1075" i="37"/>
  <c r="T1075" i="37"/>
  <c r="V928" i="37"/>
  <c r="R928" i="37"/>
  <c r="T928" i="37"/>
  <c r="V841" i="37"/>
  <c r="T841" i="37"/>
  <c r="R841" i="37"/>
  <c r="V770" i="37"/>
  <c r="T770" i="37"/>
  <c r="R770" i="37"/>
  <c r="V1237" i="37"/>
  <c r="T1237" i="37"/>
  <c r="R1237" i="37"/>
  <c r="V1186" i="37"/>
  <c r="V1149" i="37"/>
  <c r="T1149" i="37"/>
  <c r="R1149" i="37"/>
  <c r="V640" i="37"/>
  <c r="T640" i="37"/>
  <c r="R640" i="37"/>
  <c r="V739" i="37"/>
  <c r="T739" i="37"/>
  <c r="R739" i="37"/>
  <c r="V646" i="37"/>
  <c r="T646" i="37"/>
  <c r="R646" i="37"/>
  <c r="V560" i="37"/>
  <c r="T560" i="37"/>
  <c r="R560" i="37"/>
  <c r="V1598" i="37"/>
  <c r="T1598" i="37"/>
  <c r="R1598" i="37"/>
  <c r="V1332" i="37"/>
  <c r="T1332" i="37"/>
  <c r="R1332" i="37"/>
  <c r="V1330" i="37"/>
  <c r="V1348" i="37"/>
  <c r="T1348" i="37"/>
  <c r="R1348" i="37"/>
  <c r="V1291" i="37"/>
  <c r="T1291" i="37"/>
  <c r="R1291" i="37"/>
  <c r="V1002" i="37"/>
  <c r="T1002" i="37"/>
  <c r="R1002" i="37"/>
  <c r="V855" i="37"/>
  <c r="T855" i="37"/>
  <c r="R855" i="37"/>
  <c r="V1238" i="37"/>
  <c r="T1238" i="37"/>
  <c r="R1238" i="37"/>
  <c r="V1196" i="37"/>
  <c r="T1196" i="37"/>
  <c r="R1196" i="37"/>
  <c r="V1168" i="37"/>
  <c r="T1168" i="37"/>
  <c r="R1168" i="37"/>
  <c r="V1113" i="37"/>
  <c r="V1080" i="37"/>
  <c r="T1080" i="37"/>
  <c r="R1080" i="37"/>
  <c r="V754" i="37"/>
  <c r="T754" i="37"/>
  <c r="R754" i="37"/>
  <c r="V666" i="37"/>
  <c r="R666" i="37"/>
  <c r="T666" i="37"/>
  <c r="V796" i="37"/>
  <c r="R796" i="37"/>
  <c r="T796" i="37"/>
  <c r="V487" i="37"/>
  <c r="R487" i="37"/>
  <c r="T487" i="37"/>
  <c r="V1525" i="37"/>
  <c r="R1525" i="37"/>
  <c r="T1525" i="37"/>
  <c r="V1519" i="37"/>
  <c r="T1519" i="37"/>
  <c r="R1519" i="37"/>
  <c r="V1518" i="37"/>
  <c r="V1285" i="37"/>
  <c r="T1285" i="37"/>
  <c r="R1285" i="37"/>
  <c r="V1336" i="37"/>
  <c r="T1336" i="37"/>
  <c r="R1336" i="37"/>
  <c r="V929" i="37"/>
  <c r="T929" i="37"/>
  <c r="R929" i="37"/>
  <c r="V669" i="37"/>
  <c r="T669" i="37"/>
  <c r="R669" i="37"/>
  <c r="V1165" i="37"/>
  <c r="T1165" i="37"/>
  <c r="R1165" i="37"/>
  <c r="V1123" i="37"/>
  <c r="T1123" i="37"/>
  <c r="R1123" i="37"/>
  <c r="V1095" i="37"/>
  <c r="T1095" i="37"/>
  <c r="R1095" i="37"/>
  <c r="V1044" i="37"/>
  <c r="V1007" i="37"/>
  <c r="T1007" i="37"/>
  <c r="R1007" i="37"/>
  <c r="V685" i="37"/>
  <c r="T685" i="37"/>
  <c r="R685" i="37"/>
  <c r="V793" i="37"/>
  <c r="T793" i="37"/>
  <c r="R793" i="37"/>
  <c r="V723" i="37"/>
  <c r="T723" i="37"/>
  <c r="R723" i="37"/>
  <c r="V601" i="37"/>
  <c r="T601" i="37"/>
  <c r="R601" i="37"/>
  <c r="V1050" i="37"/>
  <c r="T1050" i="37"/>
  <c r="V540" i="37"/>
  <c r="T540" i="37"/>
  <c r="R540" i="37"/>
  <c r="V151" i="37"/>
  <c r="T151" i="37"/>
  <c r="R151" i="37"/>
  <c r="V389" i="37"/>
  <c r="T389" i="37"/>
  <c r="R389" i="37"/>
  <c r="V156" i="37"/>
  <c r="T156" i="37"/>
  <c r="R156" i="37"/>
  <c r="V273" i="37"/>
  <c r="V333" i="37"/>
  <c r="T333" i="37"/>
  <c r="R333" i="37"/>
  <c r="V100" i="37"/>
  <c r="T100" i="37"/>
  <c r="R100" i="37"/>
  <c r="V258" i="37"/>
  <c r="T258" i="37"/>
  <c r="R258" i="37"/>
  <c r="V544" i="37"/>
  <c r="T544" i="37"/>
  <c r="R544" i="37"/>
  <c r="V394" i="37"/>
  <c r="T394" i="37"/>
  <c r="R394" i="37"/>
  <c r="V183" i="37"/>
  <c r="T183" i="37"/>
  <c r="R183" i="37"/>
  <c r="V423" i="37"/>
  <c r="T423" i="37"/>
  <c r="R423" i="37"/>
  <c r="V152" i="37"/>
  <c r="T152" i="37"/>
  <c r="R152" i="37"/>
  <c r="V206" i="37"/>
  <c r="T206" i="37"/>
  <c r="R206" i="37"/>
  <c r="V113" i="37"/>
  <c r="T113" i="37"/>
  <c r="R113" i="37"/>
  <c r="V299" i="37"/>
  <c r="T299" i="37"/>
  <c r="R299" i="37"/>
  <c r="V488" i="37"/>
  <c r="T488" i="37"/>
  <c r="R488" i="37"/>
  <c r="V260" i="37"/>
  <c r="T260" i="37"/>
  <c r="R260" i="37"/>
  <c r="V86" i="37"/>
  <c r="T86" i="37"/>
  <c r="R86" i="37"/>
  <c r="V229" i="37"/>
  <c r="T229" i="37"/>
  <c r="R229" i="37"/>
  <c r="V25" i="37"/>
  <c r="T25" i="37"/>
  <c r="R25" i="37"/>
  <c r="V34" i="37"/>
  <c r="T34" i="37"/>
  <c r="R34" i="37"/>
  <c r="V481" i="37"/>
  <c r="T481" i="37"/>
  <c r="R481" i="37"/>
  <c r="V543" i="37"/>
  <c r="T543" i="37"/>
  <c r="R543" i="37"/>
  <c r="V342" i="37"/>
  <c r="T342" i="37"/>
  <c r="R342" i="37"/>
  <c r="V424" i="37"/>
  <c r="T424" i="37"/>
  <c r="R424" i="37"/>
  <c r="V205" i="37"/>
  <c r="T205" i="37"/>
  <c r="R205" i="37"/>
  <c r="V286" i="37"/>
  <c r="T286" i="37"/>
  <c r="R286" i="37"/>
  <c r="R63" i="37"/>
  <c r="V146" i="37"/>
  <c r="T146" i="37"/>
  <c r="R146" i="37"/>
  <c r="V4475" i="37"/>
  <c r="T4475" i="37"/>
  <c r="R4475" i="37"/>
  <c r="V4447" i="37"/>
  <c r="T4447" i="37"/>
  <c r="R4447" i="37"/>
  <c r="V4436" i="37"/>
  <c r="T4436" i="37"/>
  <c r="R4436" i="37"/>
  <c r="V4414" i="37"/>
  <c r="T4414" i="37"/>
  <c r="R4414" i="37"/>
  <c r="V4392" i="37"/>
  <c r="T4392" i="37"/>
  <c r="R4392" i="37"/>
  <c r="V4218" i="37"/>
  <c r="T4218" i="37"/>
  <c r="R4218" i="37"/>
  <c r="V4198" i="37"/>
  <c r="T4198" i="37"/>
  <c r="R4198" i="37"/>
  <c r="V3668" i="37"/>
  <c r="T3668" i="37"/>
  <c r="R3668" i="37"/>
  <c r="T3791" i="37"/>
  <c r="V3882" i="37"/>
  <c r="T3882" i="37"/>
  <c r="R3882" i="37"/>
  <c r="V4000" i="37"/>
  <c r="T4000" i="37"/>
  <c r="R4000" i="37"/>
  <c r="V3488" i="37"/>
  <c r="T3488" i="37"/>
  <c r="R3488" i="37"/>
  <c r="V3556" i="37"/>
  <c r="T3556" i="37"/>
  <c r="R3556" i="37"/>
  <c r="V3688" i="37"/>
  <c r="T3688" i="37"/>
  <c r="R3688" i="37"/>
  <c r="V3779" i="37"/>
  <c r="T3779" i="37"/>
  <c r="R3779" i="37"/>
  <c r="V4297" i="37"/>
  <c r="R4297" i="37"/>
  <c r="V4068" i="37"/>
  <c r="T4068" i="37"/>
  <c r="V4043" i="37"/>
  <c r="T4043" i="37"/>
  <c r="V3745" i="37"/>
  <c r="R3745" i="37"/>
  <c r="T3745" i="37"/>
  <c r="V3863" i="37"/>
  <c r="T3863" i="37"/>
  <c r="V3551" i="37"/>
  <c r="T3551" i="37"/>
  <c r="V3642" i="37"/>
  <c r="T3642" i="37"/>
  <c r="V4374" i="37"/>
  <c r="R4374" i="37"/>
  <c r="T4374" i="37"/>
  <c r="V4368" i="37"/>
  <c r="R4368" i="37"/>
  <c r="T4368" i="37"/>
  <c r="V4346" i="37"/>
  <c r="R4346" i="37"/>
  <c r="T4346" i="37"/>
  <c r="V4329" i="37"/>
  <c r="V4309" i="37"/>
  <c r="R4309" i="37"/>
  <c r="T4309" i="37"/>
  <c r="V4289" i="37"/>
  <c r="R4289" i="37"/>
  <c r="T4289" i="37"/>
  <c r="V4116" i="37"/>
  <c r="R4116" i="37"/>
  <c r="T4116" i="37"/>
  <c r="V4096" i="37"/>
  <c r="R4096" i="37"/>
  <c r="T4096" i="37"/>
  <c r="V3563" i="37"/>
  <c r="R3563" i="37"/>
  <c r="T3563" i="37"/>
  <c r="V3686" i="37"/>
  <c r="R3686" i="37"/>
  <c r="T3686" i="37"/>
  <c r="V3777" i="37"/>
  <c r="R3777" i="37"/>
  <c r="T3777" i="37"/>
  <c r="V3963" i="37"/>
  <c r="R3963" i="37"/>
  <c r="T3963" i="37"/>
  <c r="V4088" i="37"/>
  <c r="R4088" i="37"/>
  <c r="T4088" i="37"/>
  <c r="V3583" i="37"/>
  <c r="R3583" i="37"/>
  <c r="T3583" i="37"/>
  <c r="V3674" i="37"/>
  <c r="R3674" i="37"/>
  <c r="T3674" i="37"/>
  <c r="V4108" i="37"/>
  <c r="R4108" i="37"/>
  <c r="T4108" i="37"/>
  <c r="V4094" i="37"/>
  <c r="R4094" i="37"/>
  <c r="T4094" i="37"/>
  <c r="V4498" i="37"/>
  <c r="R4498" i="37"/>
  <c r="T4498" i="37"/>
  <c r="V4518" i="37"/>
  <c r="V4536" i="37"/>
  <c r="R4536" i="37"/>
  <c r="T4536" i="37"/>
  <c r="V4370" i="37"/>
  <c r="R4370" i="37"/>
  <c r="T4370" i="37"/>
  <c r="V4337" i="37"/>
  <c r="R4337" i="37"/>
  <c r="T4337" i="37"/>
  <c r="V3810" i="37"/>
  <c r="R3810" i="37"/>
  <c r="T3810" i="37"/>
  <c r="V3933" i="37"/>
  <c r="R3933" i="37"/>
  <c r="T3933" i="37"/>
  <c r="V4028" i="37"/>
  <c r="R4028" i="37"/>
  <c r="T4028" i="37"/>
  <c r="V3516" i="37"/>
  <c r="R3516" i="37"/>
  <c r="T3516" i="37"/>
  <c r="V3630" i="37"/>
  <c r="V3698" i="37"/>
  <c r="R3698" i="37"/>
  <c r="T3698" i="37"/>
  <c r="V3830" i="37"/>
  <c r="R3830" i="37"/>
  <c r="T3830" i="37"/>
  <c r="V3921" i="37"/>
  <c r="R3921" i="37"/>
  <c r="T3921" i="37"/>
  <c r="V4039" i="37"/>
  <c r="R4039" i="37"/>
  <c r="T4039" i="37"/>
  <c r="V4544" i="37"/>
  <c r="R4544" i="37"/>
  <c r="T4544" i="37"/>
  <c r="V4522" i="37"/>
  <c r="R4522" i="37"/>
  <c r="T4522" i="37"/>
  <c r="V4505" i="37"/>
  <c r="R4505" i="37"/>
  <c r="T4505" i="37"/>
  <c r="V4483" i="37"/>
  <c r="V4461" i="37"/>
  <c r="R4461" i="37"/>
  <c r="T4461" i="37"/>
  <c r="V4295" i="37"/>
  <c r="R4295" i="37"/>
  <c r="T4295" i="37"/>
  <c r="V4275" i="37"/>
  <c r="R4275" i="37"/>
  <c r="T4275" i="37"/>
  <c r="V3737" i="37"/>
  <c r="R3737" i="37"/>
  <c r="T3737" i="37"/>
  <c r="V3864" i="37"/>
  <c r="R3864" i="37"/>
  <c r="T3864" i="37"/>
  <c r="V3955" i="37"/>
  <c r="R3955" i="37"/>
  <c r="T3955" i="37"/>
  <c r="V4069" i="37"/>
  <c r="R4069" i="37"/>
  <c r="T4069" i="37"/>
  <c r="V3625" i="37"/>
  <c r="R3625" i="37"/>
  <c r="T3625" i="37"/>
  <c r="V3757" i="37"/>
  <c r="R3757" i="37"/>
  <c r="T3757" i="37"/>
  <c r="V3852" i="37"/>
  <c r="R3852" i="37"/>
  <c r="T3852" i="37"/>
  <c r="V3664" i="37"/>
  <c r="T3664" i="37"/>
  <c r="R3664" i="37"/>
  <c r="V3457" i="37"/>
  <c r="T3457" i="37"/>
  <c r="R3457" i="37"/>
  <c r="V3418" i="37"/>
  <c r="T3418" i="37"/>
  <c r="R3418" i="37"/>
  <c r="V3308" i="37"/>
  <c r="T3308" i="37"/>
  <c r="R3308" i="37"/>
  <c r="V2796" i="37"/>
  <c r="T2796" i="37"/>
  <c r="R2796" i="37"/>
  <c r="V3184" i="37"/>
  <c r="T3184" i="37"/>
  <c r="R3184" i="37"/>
  <c r="V2672" i="37"/>
  <c r="T2672" i="37"/>
  <c r="R2672" i="37"/>
  <c r="V3133" i="37"/>
  <c r="T3133" i="37"/>
  <c r="R3133" i="37"/>
  <c r="V2621" i="37"/>
  <c r="T2621" i="37"/>
  <c r="R2621" i="37"/>
  <c r="V3027" i="37"/>
  <c r="T3027" i="37"/>
  <c r="R3027" i="37"/>
  <c r="V2940" i="37"/>
  <c r="T2940" i="37"/>
  <c r="R2940" i="37"/>
  <c r="V2351" i="37"/>
  <c r="T2351" i="37"/>
  <c r="R2351" i="37"/>
  <c r="V2848" i="37"/>
  <c r="T2848" i="37"/>
  <c r="R2848" i="37"/>
  <c r="V3975" i="37"/>
  <c r="T3975" i="37"/>
  <c r="R3975" i="37"/>
  <c r="V3445" i="37"/>
  <c r="T3445" i="37"/>
  <c r="R3445" i="37"/>
  <c r="V3358" i="37"/>
  <c r="T3358" i="37"/>
  <c r="R3358" i="37"/>
  <c r="V3226" i="37"/>
  <c r="T3226" i="37"/>
  <c r="R3226" i="37"/>
  <c r="V3111" i="37"/>
  <c r="T3111" i="37"/>
  <c r="R3111" i="37"/>
  <c r="V2599" i="37"/>
  <c r="T2599" i="37"/>
  <c r="R2599" i="37"/>
  <c r="V2987" i="37"/>
  <c r="T2987" i="37"/>
  <c r="R2987" i="37"/>
  <c r="V2475" i="37"/>
  <c r="T2475" i="37"/>
  <c r="R2475" i="37"/>
  <c r="V2932" i="37"/>
  <c r="T2932" i="37"/>
  <c r="R2932" i="37"/>
  <c r="V3338" i="37"/>
  <c r="T3338" i="37"/>
  <c r="R3338" i="37"/>
  <c r="V2826" i="37"/>
  <c r="T2826" i="37"/>
  <c r="R2826" i="37"/>
  <c r="V2743" i="37"/>
  <c r="T2743" i="37"/>
  <c r="R2743" i="37"/>
  <c r="V3163" i="37"/>
  <c r="T3163" i="37"/>
  <c r="R3163" i="37"/>
  <c r="V2651" i="37"/>
  <c r="T2651" i="37"/>
  <c r="R2651" i="37"/>
  <c r="V3902" i="37"/>
  <c r="R3902" i="37"/>
  <c r="T3902" i="37"/>
  <c r="V3376" i="37"/>
  <c r="T3376" i="37"/>
  <c r="R3376" i="37"/>
  <c r="V3442" i="37"/>
  <c r="T3442" i="37"/>
  <c r="R3442" i="37"/>
  <c r="V3153" i="37"/>
  <c r="T3153" i="37"/>
  <c r="R3153" i="37"/>
  <c r="V3038" i="37"/>
  <c r="T3038" i="37"/>
  <c r="R3038" i="37"/>
  <c r="V2526" i="37"/>
  <c r="T2526" i="37"/>
  <c r="R2526" i="37"/>
  <c r="V2914" i="37"/>
  <c r="T2914" i="37"/>
  <c r="R2914" i="37"/>
  <c r="V3375" i="37"/>
  <c r="T3375" i="37"/>
  <c r="R3375" i="37"/>
  <c r="V2863" i="37"/>
  <c r="T2863" i="37"/>
  <c r="R2863" i="37"/>
  <c r="V3265" i="37"/>
  <c r="T3265" i="37"/>
  <c r="R3265" i="37"/>
  <c r="V2753" i="37"/>
  <c r="T2753" i="37"/>
  <c r="R2753" i="37"/>
  <c r="V2670" i="37"/>
  <c r="T2670" i="37"/>
  <c r="R2670" i="37"/>
  <c r="V3090" i="37"/>
  <c r="T3090" i="37"/>
  <c r="R3090" i="37"/>
  <c r="V2578" i="37"/>
  <c r="T2578" i="37"/>
  <c r="R2578" i="37"/>
  <c r="V3829" i="37"/>
  <c r="R3829" i="37"/>
  <c r="T3829" i="37"/>
  <c r="V3408" i="37"/>
  <c r="R3408" i="37"/>
  <c r="T3408" i="37"/>
  <c r="V3455" i="37"/>
  <c r="R3455" i="37"/>
  <c r="T3455" i="37"/>
  <c r="V3080" i="37"/>
  <c r="R3080" i="37"/>
  <c r="T3080" i="37"/>
  <c r="V2965" i="37"/>
  <c r="R2965" i="37"/>
  <c r="T2965" i="37"/>
  <c r="V2459" i="37"/>
  <c r="R2459" i="37"/>
  <c r="T2459" i="37"/>
  <c r="V2841" i="37"/>
  <c r="R2841" i="37"/>
  <c r="T2841" i="37"/>
  <c r="V3302" i="37"/>
  <c r="R3302" i="37"/>
  <c r="T3302" i="37"/>
  <c r="V2790" i="37"/>
  <c r="R2790" i="37"/>
  <c r="T2790" i="37"/>
  <c r="V3192" i="37"/>
  <c r="R3192" i="37"/>
  <c r="T3192" i="37"/>
  <c r="V2680" i="37"/>
  <c r="R2680" i="37"/>
  <c r="T2680" i="37"/>
  <c r="V2597" i="37"/>
  <c r="R2597" i="37"/>
  <c r="T2597" i="37"/>
  <c r="V3017" i="37"/>
  <c r="R3017" i="37"/>
  <c r="T3017" i="37"/>
  <c r="V2505" i="37"/>
  <c r="R2505" i="37"/>
  <c r="T2505" i="37"/>
  <c r="V3696" i="37"/>
  <c r="T3696" i="37"/>
  <c r="V3450" i="37"/>
  <c r="R3450" i="37"/>
  <c r="V2947" i="37"/>
  <c r="R2947" i="37"/>
  <c r="V3126" i="37"/>
  <c r="R3126" i="37"/>
  <c r="V2614" i="37"/>
  <c r="R2614" i="37"/>
  <c r="V2032" i="37"/>
  <c r="R2032" i="37"/>
  <c r="T2032" i="37"/>
  <c r="V1591" i="37"/>
  <c r="R1591" i="37"/>
  <c r="V3158" i="37"/>
  <c r="T3158" i="37"/>
  <c r="R3158" i="37"/>
  <c r="V2646" i="37"/>
  <c r="T2646" i="37"/>
  <c r="R2646" i="37"/>
  <c r="V2139" i="37"/>
  <c r="T2139" i="37"/>
  <c r="R2139" i="37"/>
  <c r="R2129" i="37"/>
  <c r="V2142" i="37"/>
  <c r="T2142" i="37"/>
  <c r="R2142" i="37"/>
  <c r="V2064" i="37"/>
  <c r="T2064" i="37"/>
  <c r="R2064" i="37"/>
  <c r="V2013" i="37"/>
  <c r="T2013" i="37"/>
  <c r="R2013" i="37"/>
  <c r="V2396" i="37"/>
  <c r="T2396" i="37"/>
  <c r="R2396" i="37"/>
  <c r="V2377" i="37"/>
  <c r="T2377" i="37"/>
  <c r="R2377" i="37"/>
  <c r="V1824" i="37"/>
  <c r="T1824" i="37"/>
  <c r="R1824" i="37"/>
  <c r="V1786" i="37"/>
  <c r="T1786" i="37"/>
  <c r="R1786" i="37"/>
  <c r="R1776" i="37"/>
  <c r="V1934" i="37"/>
  <c r="T1934" i="37"/>
  <c r="R1934" i="37"/>
  <c r="V1582" i="37"/>
  <c r="T1582" i="37"/>
  <c r="R1582" i="37"/>
  <c r="V1593" i="37"/>
  <c r="T1593" i="37"/>
  <c r="R1593" i="37"/>
  <c r="V1594" i="37"/>
  <c r="T1594" i="37"/>
  <c r="R1594" i="37"/>
  <c r="V2957" i="37"/>
  <c r="T2957" i="37"/>
  <c r="R2957" i="37"/>
  <c r="V2433" i="37"/>
  <c r="T2433" i="37"/>
  <c r="R2433" i="37"/>
  <c r="V1938" i="37"/>
  <c r="T1938" i="37"/>
  <c r="R1938" i="37"/>
  <c r="R2453" i="37"/>
  <c r="V2375" i="37"/>
  <c r="T2375" i="37"/>
  <c r="R2375" i="37"/>
  <c r="V2324" i="37"/>
  <c r="T2324" i="37"/>
  <c r="R2324" i="37"/>
  <c r="V2177" i="37"/>
  <c r="T2177" i="37"/>
  <c r="R2177" i="37"/>
  <c r="V2195" i="37"/>
  <c r="T2195" i="37"/>
  <c r="R2195" i="37"/>
  <c r="V2176" i="37"/>
  <c r="T2176" i="37"/>
  <c r="R2176" i="37"/>
  <c r="V1851" i="37"/>
  <c r="R1851" i="37"/>
  <c r="T1851" i="37"/>
  <c r="V1827" i="37"/>
  <c r="R1827" i="37"/>
  <c r="T1827" i="37"/>
  <c r="T1780" i="37"/>
  <c r="V1620" i="37"/>
  <c r="R1620" i="37"/>
  <c r="T1620" i="37"/>
  <c r="V1741" i="37"/>
  <c r="R1741" i="37"/>
  <c r="T1741" i="37"/>
  <c r="V1721" i="37"/>
  <c r="R1721" i="37"/>
  <c r="T1721" i="37"/>
  <c r="V3350" i="37"/>
  <c r="R3350" i="37"/>
  <c r="T3350" i="37"/>
  <c r="V2820" i="37"/>
  <c r="R2820" i="37"/>
  <c r="T2820" i="37"/>
  <c r="V2317" i="37"/>
  <c r="R2317" i="37"/>
  <c r="T2317" i="37"/>
  <c r="V2303" i="37"/>
  <c r="R2303" i="37"/>
  <c r="T2303" i="37"/>
  <c r="T2316" i="37"/>
  <c r="V2242" i="37"/>
  <c r="R2242" i="37"/>
  <c r="T2242" i="37"/>
  <c r="V2187" i="37"/>
  <c r="R2187" i="37"/>
  <c r="T2187" i="37"/>
  <c r="V2040" i="37"/>
  <c r="R2040" i="37"/>
  <c r="T2040" i="37"/>
  <c r="V2062" i="37"/>
  <c r="R2062" i="37"/>
  <c r="T2062" i="37"/>
  <c r="V2039" i="37"/>
  <c r="R2039" i="37"/>
  <c r="T2039" i="37"/>
  <c r="V1960" i="37"/>
  <c r="R1960" i="37"/>
  <c r="T1960" i="37"/>
  <c r="V1954" i="37"/>
  <c r="R1954" i="37"/>
  <c r="T1954" i="37"/>
  <c r="T1871" i="37"/>
  <c r="V1590" i="37"/>
  <c r="R1590" i="37"/>
  <c r="T1590" i="37"/>
  <c r="V1587" i="37"/>
  <c r="R1587" i="37"/>
  <c r="T1587" i="37"/>
  <c r="V1535" i="37"/>
  <c r="R1535" i="37"/>
  <c r="T1535" i="37"/>
  <c r="V3199" i="37"/>
  <c r="R3199" i="37"/>
  <c r="T3199" i="37"/>
  <c r="V2687" i="37"/>
  <c r="R2687" i="37"/>
  <c r="T2687" i="37"/>
  <c r="V2180" i="37"/>
  <c r="R2180" i="37"/>
  <c r="T2180" i="37"/>
  <c r="T2170" i="37"/>
  <c r="V2179" i="37"/>
  <c r="R2179" i="37"/>
  <c r="T2179" i="37"/>
  <c r="V2105" i="37"/>
  <c r="V2054" i="37"/>
  <c r="R2054" i="37"/>
  <c r="T2054" i="37"/>
  <c r="V2437" i="37"/>
  <c r="R2437" i="37"/>
  <c r="T2437" i="37"/>
  <c r="V2418" i="37"/>
  <c r="R2418" i="37"/>
  <c r="T2418" i="37"/>
  <c r="V1865" i="37"/>
  <c r="R1865" i="37"/>
  <c r="T1865" i="37"/>
  <c r="V1823" i="37"/>
  <c r="R1823" i="37"/>
  <c r="T1823" i="37"/>
  <c r="V1817" i="37"/>
  <c r="R1817" i="37"/>
  <c r="T1817" i="37"/>
  <c r="V1567" i="37"/>
  <c r="R1567" i="37"/>
  <c r="T1567" i="37"/>
  <c r="V1628" i="37"/>
  <c r="R1628" i="37"/>
  <c r="T1628" i="37"/>
  <c r="V1635" i="37"/>
  <c r="R1635" i="37"/>
  <c r="T1635" i="37"/>
  <c r="V1366" i="37"/>
  <c r="R1366" i="37"/>
  <c r="T1366" i="37"/>
  <c r="V1410" i="37"/>
  <c r="T1410" i="37"/>
  <c r="R1410" i="37"/>
  <c r="V1409" i="37"/>
  <c r="V1426" i="37"/>
  <c r="T1426" i="37"/>
  <c r="R1426" i="37"/>
  <c r="V1310" i="37"/>
  <c r="T1310" i="37"/>
  <c r="R1310" i="37"/>
  <c r="V1084" i="37"/>
  <c r="T1084" i="37"/>
  <c r="R1084" i="37"/>
  <c r="V933" i="37"/>
  <c r="T933" i="37"/>
  <c r="R933" i="37"/>
  <c r="V850" i="37"/>
  <c r="T850" i="37"/>
  <c r="R850" i="37"/>
  <c r="V791" i="37"/>
  <c r="T791" i="37"/>
  <c r="R791" i="37"/>
  <c r="V1246" i="37"/>
  <c r="T1246" i="37"/>
  <c r="R1246" i="37"/>
  <c r="V1195" i="37"/>
  <c r="V1158" i="37"/>
  <c r="T1158" i="37"/>
  <c r="R1158" i="37"/>
  <c r="V649" i="37"/>
  <c r="T649" i="37"/>
  <c r="R649" i="37"/>
  <c r="V748" i="37"/>
  <c r="T748" i="37"/>
  <c r="R748" i="37"/>
  <c r="V655" i="37"/>
  <c r="T655" i="37"/>
  <c r="R655" i="37"/>
  <c r="V565" i="37"/>
  <c r="T565" i="37"/>
  <c r="R565" i="37"/>
  <c r="V1607" i="37"/>
  <c r="R1607" i="37"/>
  <c r="T1607" i="37"/>
  <c r="V1340" i="37"/>
  <c r="R1340" i="37"/>
  <c r="T1340" i="37"/>
  <c r="V1338" i="37"/>
  <c r="V1353" i="37"/>
  <c r="R1353" i="37"/>
  <c r="T1353" i="37"/>
  <c r="V1225" i="37"/>
  <c r="R1225" i="37"/>
  <c r="T1225" i="37"/>
  <c r="V1011" i="37"/>
  <c r="R1011" i="37"/>
  <c r="T1011" i="37"/>
  <c r="V864" i="37"/>
  <c r="R864" i="37"/>
  <c r="T864" i="37"/>
  <c r="V1247" i="37"/>
  <c r="R1247" i="37"/>
  <c r="T1247" i="37"/>
  <c r="V1201" i="37"/>
  <c r="R1201" i="37"/>
  <c r="T1201" i="37"/>
  <c r="V1173" i="37"/>
  <c r="R1173" i="37"/>
  <c r="T1173" i="37"/>
  <c r="V1122" i="37"/>
  <c r="V1085" i="37"/>
  <c r="R1085" i="37"/>
  <c r="T1085" i="37"/>
  <c r="V763" i="37"/>
  <c r="R763" i="37"/>
  <c r="T763" i="37"/>
  <c r="V675" i="37"/>
  <c r="T675" i="37"/>
  <c r="R675" i="37"/>
  <c r="V805" i="37"/>
  <c r="T805" i="37"/>
  <c r="R805" i="37"/>
  <c r="V496" i="37"/>
  <c r="T496" i="37"/>
  <c r="R496" i="37"/>
  <c r="V1534" i="37"/>
  <c r="R1534" i="37"/>
  <c r="T1534" i="37"/>
  <c r="V1528" i="37"/>
  <c r="R1528" i="37"/>
  <c r="T1528" i="37"/>
  <c r="V1527" i="37"/>
  <c r="V1294" i="37"/>
  <c r="R1294" i="37"/>
  <c r="T1294" i="37"/>
  <c r="V1166" i="37"/>
  <c r="R1166" i="37"/>
  <c r="T1166" i="37"/>
  <c r="V938" i="37"/>
  <c r="R938" i="37"/>
  <c r="T938" i="37"/>
  <c r="V706" i="37"/>
  <c r="R706" i="37"/>
  <c r="T706" i="37"/>
  <c r="V1174" i="37"/>
  <c r="R1174" i="37"/>
  <c r="T1174" i="37"/>
  <c r="V1132" i="37"/>
  <c r="R1132" i="37"/>
  <c r="T1132" i="37"/>
  <c r="V1104" i="37"/>
  <c r="R1104" i="37"/>
  <c r="T1104" i="37"/>
  <c r="V1049" i="37"/>
  <c r="R1049" i="37"/>
  <c r="T1049" i="37"/>
  <c r="V1016" i="37"/>
  <c r="R1016" i="37"/>
  <c r="T1016" i="37"/>
  <c r="V690" i="37"/>
  <c r="R690" i="37"/>
  <c r="T690" i="37"/>
  <c r="V798" i="37"/>
  <c r="T798" i="37"/>
  <c r="R798" i="37"/>
  <c r="V732" i="37"/>
  <c r="T732" i="37"/>
  <c r="R732" i="37"/>
  <c r="V610" i="37"/>
  <c r="R610" i="37"/>
  <c r="T610" i="37"/>
  <c r="V1461" i="37"/>
  <c r="R1461" i="37"/>
  <c r="T1461" i="37"/>
  <c r="V1455" i="37"/>
  <c r="R1455" i="37"/>
  <c r="T1455" i="37"/>
  <c r="V1454" i="37"/>
  <c r="R1454" i="37"/>
  <c r="T1454" i="37"/>
  <c r="V1298" i="37"/>
  <c r="R1298" i="37"/>
  <c r="T1298" i="37"/>
  <c r="V1272" i="37"/>
  <c r="R1272" i="37"/>
  <c r="T1272" i="37"/>
  <c r="V865" i="37"/>
  <c r="R865" i="37"/>
  <c r="T865" i="37"/>
  <c r="V1147" i="37"/>
  <c r="R1147" i="37"/>
  <c r="T1147" i="37"/>
  <c r="V1101" i="37"/>
  <c r="R1101" i="37"/>
  <c r="T1101" i="37"/>
  <c r="V1059" i="37"/>
  <c r="R1059" i="37"/>
  <c r="T1059" i="37"/>
  <c r="V1031" i="37"/>
  <c r="R1031" i="37"/>
  <c r="T1031" i="37"/>
  <c r="V980" i="37"/>
  <c r="R980" i="37"/>
  <c r="T980" i="37"/>
  <c r="V943" i="37"/>
  <c r="R943" i="37"/>
  <c r="T943" i="37"/>
  <c r="V621" i="37"/>
  <c r="R621" i="37"/>
  <c r="T621" i="37"/>
  <c r="V729" i="37"/>
  <c r="R729" i="37"/>
  <c r="T729" i="37"/>
  <c r="V659" i="37"/>
  <c r="R659" i="37"/>
  <c r="T659" i="37"/>
  <c r="V537" i="37"/>
  <c r="R537" i="37"/>
  <c r="T537" i="37"/>
  <c r="V1392" i="37"/>
  <c r="T1392" i="37"/>
  <c r="V1382" i="37"/>
  <c r="T1382" i="37"/>
  <c r="V656" i="37"/>
  <c r="T656" i="37"/>
  <c r="R656" i="37"/>
  <c r="V579" i="37"/>
  <c r="R579" i="37"/>
  <c r="V476" i="37"/>
  <c r="T476" i="37"/>
  <c r="R476" i="37"/>
  <c r="V534" i="37"/>
  <c r="T534" i="37"/>
  <c r="R534" i="37"/>
  <c r="V321" i="37"/>
  <c r="T321" i="37"/>
  <c r="R321" i="37"/>
  <c r="V415" i="37"/>
  <c r="T415" i="37"/>
  <c r="R415" i="37"/>
  <c r="V197" i="37"/>
  <c r="T197" i="37"/>
  <c r="R197" i="37"/>
  <c r="V279" i="37"/>
  <c r="T279" i="37"/>
  <c r="R279" i="37"/>
  <c r="V57" i="37"/>
  <c r="T57" i="37"/>
  <c r="R57" i="37"/>
  <c r="V130" i="37"/>
  <c r="T130" i="37"/>
  <c r="R130" i="37"/>
  <c r="T12" i="37"/>
  <c r="R12" i="37"/>
  <c r="V480" i="37"/>
  <c r="T480" i="37"/>
  <c r="R480" i="37"/>
  <c r="V54" i="37"/>
  <c r="T54" i="37"/>
  <c r="R54" i="37"/>
  <c r="V75" i="37"/>
  <c r="T75" i="37"/>
  <c r="R75" i="37"/>
  <c r="V207" i="37"/>
  <c r="T207" i="37"/>
  <c r="R207" i="37"/>
  <c r="V359" i="37"/>
  <c r="T359" i="37"/>
  <c r="R359" i="37"/>
  <c r="V32" i="37"/>
  <c r="T32" i="37"/>
  <c r="R32" i="37"/>
  <c r="V78" i="37"/>
  <c r="T78" i="37"/>
  <c r="R78" i="37"/>
  <c r="V71" i="37"/>
  <c r="T71" i="37"/>
  <c r="R71" i="37"/>
  <c r="V535" i="37"/>
  <c r="T535" i="37"/>
  <c r="R535" i="37"/>
  <c r="V367" i="37"/>
  <c r="T367" i="37"/>
  <c r="R367" i="37"/>
  <c r="V175" i="37"/>
  <c r="T175" i="37"/>
  <c r="R175" i="37"/>
  <c r="V275" i="37"/>
  <c r="T275" i="37"/>
  <c r="R275" i="37"/>
  <c r="V414" i="37"/>
  <c r="T414" i="37"/>
  <c r="R414" i="37"/>
  <c r="V144" i="37"/>
  <c r="T144" i="37"/>
  <c r="R144" i="37"/>
  <c r="V190" i="37"/>
  <c r="T190" i="37"/>
  <c r="R190" i="37"/>
  <c r="V108" i="37"/>
  <c r="T108" i="37"/>
  <c r="R108" i="37"/>
  <c r="V236" i="37"/>
  <c r="T236" i="37"/>
  <c r="R236" i="37"/>
  <c r="V479" i="37"/>
  <c r="T479" i="37"/>
  <c r="R479" i="37"/>
  <c r="V243" i="37"/>
  <c r="T243" i="37"/>
  <c r="R243" i="37"/>
  <c r="V360" i="37"/>
  <c r="T360" i="37"/>
  <c r="R360" i="37"/>
  <c r="V468" i="37"/>
  <c r="T468" i="37"/>
  <c r="R468" i="37"/>
  <c r="V220" i="37"/>
  <c r="T220" i="37"/>
  <c r="R220" i="37"/>
  <c r="V20" i="37"/>
  <c r="T20" i="37"/>
  <c r="R20" i="37"/>
  <c r="V18" i="37"/>
  <c r="T18" i="37"/>
  <c r="R18" i="37"/>
  <c r="V4411" i="37"/>
  <c r="R4411" i="37"/>
  <c r="T4411" i="37"/>
  <c r="V4405" i="37"/>
  <c r="R4405" i="37"/>
  <c r="T4405" i="37"/>
  <c r="V4383" i="37"/>
  <c r="R4383" i="37"/>
  <c r="T4383" i="37"/>
  <c r="V4372" i="37"/>
  <c r="R4372" i="37"/>
  <c r="T4372" i="37"/>
  <c r="V4350" i="37"/>
  <c r="R4350" i="37"/>
  <c r="T4350" i="37"/>
  <c r="V4328" i="37"/>
  <c r="R4328" i="37"/>
  <c r="T4328" i="37"/>
  <c r="V4154" i="37"/>
  <c r="R4154" i="37"/>
  <c r="T4154" i="37"/>
  <c r="V4134" i="37"/>
  <c r="R4134" i="37"/>
  <c r="T4134" i="37"/>
  <c r="V3604" i="37"/>
  <c r="R3604" i="37"/>
  <c r="T3604" i="37"/>
  <c r="V3727" i="37"/>
  <c r="R3727" i="37"/>
  <c r="T3727" i="37"/>
  <c r="V3818" i="37"/>
  <c r="R3818" i="37"/>
  <c r="T3818" i="37"/>
  <c r="V3936" i="37"/>
  <c r="R3936" i="37"/>
  <c r="T3936" i="37"/>
  <c r="V4004" i="37"/>
  <c r="R4004" i="37"/>
  <c r="T4004" i="37"/>
  <c r="V3492" i="37"/>
  <c r="R3492" i="37"/>
  <c r="T3492" i="37"/>
  <c r="V3624" i="37"/>
  <c r="R3624" i="37"/>
  <c r="T3624" i="37"/>
  <c r="V3715" i="37"/>
  <c r="R3715" i="37"/>
  <c r="T3715" i="37"/>
  <c r="V4253" i="37"/>
  <c r="T4253" i="37"/>
  <c r="V4233" i="37"/>
  <c r="T4233" i="37"/>
  <c r="V3681" i="37"/>
  <c r="R3681" i="37"/>
  <c r="V3799" i="37"/>
  <c r="T3799" i="37"/>
  <c r="R3799" i="37"/>
  <c r="V3867" i="37"/>
  <c r="T3867" i="37"/>
  <c r="V4306" i="37"/>
  <c r="T4306" i="37"/>
  <c r="R4306" i="37"/>
  <c r="V4299" i="37"/>
  <c r="T4299" i="37"/>
  <c r="R4299" i="37"/>
  <c r="V4285" i="37"/>
  <c r="T4285" i="37"/>
  <c r="R4285" i="37"/>
  <c r="V4265" i="37"/>
  <c r="T4265" i="37"/>
  <c r="R4265" i="37"/>
  <c r="V4245" i="37"/>
  <c r="T4245" i="37"/>
  <c r="R4245" i="37"/>
  <c r="V4225" i="37"/>
  <c r="T4225" i="37"/>
  <c r="R4225" i="37"/>
  <c r="V4540" i="37"/>
  <c r="T4540" i="37"/>
  <c r="R4540" i="37"/>
  <c r="V4011" i="37"/>
  <c r="T4011" i="37"/>
  <c r="R4011" i="37"/>
  <c r="V3499" i="37"/>
  <c r="T3499" i="37"/>
  <c r="R3499" i="37"/>
  <c r="V3622" i="37"/>
  <c r="T3622" i="37"/>
  <c r="R3622" i="37"/>
  <c r="V3713" i="37"/>
  <c r="T3713" i="37"/>
  <c r="R3713" i="37"/>
  <c r="V3831" i="37"/>
  <c r="T3831" i="37"/>
  <c r="R3831" i="37"/>
  <c r="V3899" i="37"/>
  <c r="T3899" i="37"/>
  <c r="R3899" i="37"/>
  <c r="V4031" i="37"/>
  <c r="T4031" i="37"/>
  <c r="R4031" i="37"/>
  <c r="V3519" i="37"/>
  <c r="T3519" i="37"/>
  <c r="R3519" i="37"/>
  <c r="V3610" i="37"/>
  <c r="T3610" i="37"/>
  <c r="R3610" i="37"/>
  <c r="V4549" i="37"/>
  <c r="T4549" i="37"/>
  <c r="R4549" i="37"/>
  <c r="V4527" i="37"/>
  <c r="T4527" i="37"/>
  <c r="R4527" i="37"/>
  <c r="V4516" i="37"/>
  <c r="T4516" i="37"/>
  <c r="R4516" i="37"/>
  <c r="V4494" i="37"/>
  <c r="T4494" i="37"/>
  <c r="R4494" i="37"/>
  <c r="V4472" i="37"/>
  <c r="T4472" i="37"/>
  <c r="R4472" i="37"/>
  <c r="V4301" i="37"/>
  <c r="T4301" i="37"/>
  <c r="R4301" i="37"/>
  <c r="V4281" i="37"/>
  <c r="T4281" i="37"/>
  <c r="R4281" i="37"/>
  <c r="V3746" i="37"/>
  <c r="T3746" i="37"/>
  <c r="R3746" i="37"/>
  <c r="V3869" i="37"/>
  <c r="T3869" i="37"/>
  <c r="R3869" i="37"/>
  <c r="V3964" i="37"/>
  <c r="T3964" i="37"/>
  <c r="R3964" i="37"/>
  <c r="V4073" i="37"/>
  <c r="T4073" i="37"/>
  <c r="R4073" i="37"/>
  <c r="V3566" i="37"/>
  <c r="T3566" i="37"/>
  <c r="R3566" i="37"/>
  <c r="V3634" i="37"/>
  <c r="T3634" i="37"/>
  <c r="R3634" i="37"/>
  <c r="V3766" i="37"/>
  <c r="T3766" i="37"/>
  <c r="R3766" i="37"/>
  <c r="V3857" i="37"/>
  <c r="T3857" i="37"/>
  <c r="R3857" i="37"/>
  <c r="V4491" i="37"/>
  <c r="T4491" i="37"/>
  <c r="R4491" i="37"/>
  <c r="V4480" i="37"/>
  <c r="R4480" i="37"/>
  <c r="T4480" i="37"/>
  <c r="V4458" i="37"/>
  <c r="R4458" i="37"/>
  <c r="T4458" i="37"/>
  <c r="V4441" i="37"/>
  <c r="R4441" i="37"/>
  <c r="T4441" i="37"/>
  <c r="V4419" i="37"/>
  <c r="R4419" i="37"/>
  <c r="T4419" i="37"/>
  <c r="V4397" i="37"/>
  <c r="R4397" i="37"/>
  <c r="T4397" i="37"/>
  <c r="V4231" i="37"/>
  <c r="R4231" i="37"/>
  <c r="T4231" i="37"/>
  <c r="V4211" i="37"/>
  <c r="R4211" i="37"/>
  <c r="T4211" i="37"/>
  <c r="V3673" i="37"/>
  <c r="R3673" i="37"/>
  <c r="T3673" i="37"/>
  <c r="V3800" i="37"/>
  <c r="R3800" i="37"/>
  <c r="T3800" i="37"/>
  <c r="V3891" i="37"/>
  <c r="R3891" i="37"/>
  <c r="T3891" i="37"/>
  <c r="V4005" i="37"/>
  <c r="R4005" i="37"/>
  <c r="T4005" i="37"/>
  <c r="V3493" i="37"/>
  <c r="R3493" i="37"/>
  <c r="T3493" i="37"/>
  <c r="V3561" i="37"/>
  <c r="R3561" i="37"/>
  <c r="T3561" i="37"/>
  <c r="V3693" i="37"/>
  <c r="R3693" i="37"/>
  <c r="T3693" i="37"/>
  <c r="V3788" i="37"/>
  <c r="R3788" i="37"/>
  <c r="T3788" i="37"/>
  <c r="V3600" i="37"/>
  <c r="T3600" i="37"/>
  <c r="R3600" i="37"/>
  <c r="V3393" i="37"/>
  <c r="T3393" i="37"/>
  <c r="R3393" i="37"/>
  <c r="V3363" i="37"/>
  <c r="T3363" i="37"/>
  <c r="R3363" i="37"/>
  <c r="V2851" i="37"/>
  <c r="T2851" i="37"/>
  <c r="R2851" i="37"/>
  <c r="V3244" i="37"/>
  <c r="R3244" i="37"/>
  <c r="T3244" i="37"/>
  <c r="V2732" i="37"/>
  <c r="R2732" i="37"/>
  <c r="T2732" i="37"/>
  <c r="V3120" i="37"/>
  <c r="T3120" i="37"/>
  <c r="R3120" i="37"/>
  <c r="V2608" i="37"/>
  <c r="T2608" i="37"/>
  <c r="R2608" i="37"/>
  <c r="V3069" i="37"/>
  <c r="T3069" i="37"/>
  <c r="R3069" i="37"/>
  <c r="V2557" i="37"/>
  <c r="T2557" i="37"/>
  <c r="R2557" i="37"/>
  <c r="V2963" i="37"/>
  <c r="T2963" i="37"/>
  <c r="R2963" i="37"/>
  <c r="V2425" i="37"/>
  <c r="T2425" i="37"/>
  <c r="R2425" i="37"/>
  <c r="V2876" i="37"/>
  <c r="T2876" i="37"/>
  <c r="R2876" i="37"/>
  <c r="V3296" i="37"/>
  <c r="T3296" i="37"/>
  <c r="R3296" i="37"/>
  <c r="V2784" i="37"/>
  <c r="T2784" i="37"/>
  <c r="R2784" i="37"/>
  <c r="V3911" i="37"/>
  <c r="T3911" i="37"/>
  <c r="R3911" i="37"/>
  <c r="V3381" i="37"/>
  <c r="T3381" i="37"/>
  <c r="R3381" i="37"/>
  <c r="V3451" i="37"/>
  <c r="T3451" i="37"/>
  <c r="R3451" i="37"/>
  <c r="V3162" i="37"/>
  <c r="T3162" i="37"/>
  <c r="R3162" i="37"/>
  <c r="V2650" i="37"/>
  <c r="T2650" i="37"/>
  <c r="R2650" i="37"/>
  <c r="V3047" i="37"/>
  <c r="T3047" i="37"/>
  <c r="R3047" i="37"/>
  <c r="V2535" i="37"/>
  <c r="T2535" i="37"/>
  <c r="R2535" i="37"/>
  <c r="V2923" i="37"/>
  <c r="T2923" i="37"/>
  <c r="R2923" i="37"/>
  <c r="V3380" i="37"/>
  <c r="T3380" i="37"/>
  <c r="R3380" i="37"/>
  <c r="V2868" i="37"/>
  <c r="T2868" i="37"/>
  <c r="R2868" i="37"/>
  <c r="V3274" i="37"/>
  <c r="T3274" i="37"/>
  <c r="R3274" i="37"/>
  <c r="V2762" i="37"/>
  <c r="T2762" i="37"/>
  <c r="R2762" i="37"/>
  <c r="V3191" i="37"/>
  <c r="T3191" i="37"/>
  <c r="R3191" i="37"/>
  <c r="V2679" i="37"/>
  <c r="T2679" i="37"/>
  <c r="R2679" i="37"/>
  <c r="V3099" i="37"/>
  <c r="T3099" i="37"/>
  <c r="R3099" i="37"/>
  <c r="V2587" i="37"/>
  <c r="T2587" i="37"/>
  <c r="R2587" i="37"/>
  <c r="V3838" i="37"/>
  <c r="T3838" i="37"/>
  <c r="R3838" i="37"/>
  <c r="V3417" i="37"/>
  <c r="T3417" i="37"/>
  <c r="R3417" i="37"/>
  <c r="V3460" i="37"/>
  <c r="T3460" i="37"/>
  <c r="R3460" i="37"/>
  <c r="V3089" i="37"/>
  <c r="T3089" i="37"/>
  <c r="R3089" i="37"/>
  <c r="V2577" i="37"/>
  <c r="T2577" i="37"/>
  <c r="R2577" i="37"/>
  <c r="V2974" i="37"/>
  <c r="T2974" i="37"/>
  <c r="R2974" i="37"/>
  <c r="V2465" i="37"/>
  <c r="T2465" i="37"/>
  <c r="R2465" i="37"/>
  <c r="V2850" i="37"/>
  <c r="T2850" i="37"/>
  <c r="R2850" i="37"/>
  <c r="V3311" i="37"/>
  <c r="T3311" i="37"/>
  <c r="R3311" i="37"/>
  <c r="V2799" i="37"/>
  <c r="T2799" i="37"/>
  <c r="R2799" i="37"/>
  <c r="V3201" i="37"/>
  <c r="T3201" i="37"/>
  <c r="R3201" i="37"/>
  <c r="V2689" i="37"/>
  <c r="T2689" i="37"/>
  <c r="R2689" i="37"/>
  <c r="V3118" i="37"/>
  <c r="T3118" i="37"/>
  <c r="R3118" i="37"/>
  <c r="V2606" i="37"/>
  <c r="T2606" i="37"/>
  <c r="R2606" i="37"/>
  <c r="V3026" i="37"/>
  <c r="T3026" i="37"/>
  <c r="R3026" i="37"/>
  <c r="V2514" i="37"/>
  <c r="T2514" i="37"/>
  <c r="R2514" i="37"/>
  <c r="V3765" i="37"/>
  <c r="R3765" i="37"/>
  <c r="T3765" i="37"/>
  <c r="V3430" i="37"/>
  <c r="R3430" i="37"/>
  <c r="T3430" i="37"/>
  <c r="V3391" i="37"/>
  <c r="R3391" i="37"/>
  <c r="T3391" i="37"/>
  <c r="V3016" i="37"/>
  <c r="R3016" i="37"/>
  <c r="T3016" i="37"/>
  <c r="V2504" i="37"/>
  <c r="R2504" i="37"/>
  <c r="T2504" i="37"/>
  <c r="V2901" i="37"/>
  <c r="R2901" i="37"/>
  <c r="T2901" i="37"/>
  <c r="V3289" i="37"/>
  <c r="R3289" i="37"/>
  <c r="T3289" i="37"/>
  <c r="V2777" i="37"/>
  <c r="R2777" i="37"/>
  <c r="T2777" i="37"/>
  <c r="V3238" i="37"/>
  <c r="R3238" i="37"/>
  <c r="T3238" i="37"/>
  <c r="V2726" i="37"/>
  <c r="R2726" i="37"/>
  <c r="T2726" i="37"/>
  <c r="V3128" i="37"/>
  <c r="R3128" i="37"/>
  <c r="T3128" i="37"/>
  <c r="V2616" i="37"/>
  <c r="R2616" i="37"/>
  <c r="T2616" i="37"/>
  <c r="V3045" i="37"/>
  <c r="R3045" i="37"/>
  <c r="T3045" i="37"/>
  <c r="V2533" i="37"/>
  <c r="R2533" i="37"/>
  <c r="T2533" i="37"/>
  <c r="V2953" i="37"/>
  <c r="R2953" i="37"/>
  <c r="T2953" i="37"/>
  <c r="V2424" i="37"/>
  <c r="R2424" i="37"/>
  <c r="T2424" i="37"/>
  <c r="V3632" i="37"/>
  <c r="T3632" i="37"/>
  <c r="V3425" i="37"/>
  <c r="T3425" i="37"/>
  <c r="V3386" i="37"/>
  <c r="R3386" i="37"/>
  <c r="V2883" i="37"/>
  <c r="R2883" i="37"/>
  <c r="V2764" i="37"/>
  <c r="R2764" i="37"/>
  <c r="V3152" i="37"/>
  <c r="R3152" i="37"/>
  <c r="V2461" i="37"/>
  <c r="T2461" i="37"/>
  <c r="R2461" i="37"/>
  <c r="V3094" i="37"/>
  <c r="R3094" i="37"/>
  <c r="T3094" i="37"/>
  <c r="V2582" i="37"/>
  <c r="R2582" i="37"/>
  <c r="T2582" i="37"/>
  <c r="V2075" i="37"/>
  <c r="R2075" i="37"/>
  <c r="T2075" i="37"/>
  <c r="V2065" i="37"/>
  <c r="R2065" i="37"/>
  <c r="T2065" i="37"/>
  <c r="V2078" i="37"/>
  <c r="R2078" i="37"/>
  <c r="T2078" i="37"/>
  <c r="V2000" i="37"/>
  <c r="R2000" i="37"/>
  <c r="T2000" i="37"/>
  <c r="V2314" i="37"/>
  <c r="R2314" i="37"/>
  <c r="T2314" i="37"/>
  <c r="V2332" i="37"/>
  <c r="R2332" i="37"/>
  <c r="T2332" i="37"/>
  <c r="V2313" i="37"/>
  <c r="R2313" i="37"/>
  <c r="T2313" i="37"/>
  <c r="V1760" i="37"/>
  <c r="R1760" i="37"/>
  <c r="T1760" i="37"/>
  <c r="V1964" i="37"/>
  <c r="R1964" i="37"/>
  <c r="T1964" i="37"/>
  <c r="V1917" i="37"/>
  <c r="R1917" i="37"/>
  <c r="T1917" i="37"/>
  <c r="V1870" i="37"/>
  <c r="R1870" i="37"/>
  <c r="T1870" i="37"/>
  <c r="V1696" i="37"/>
  <c r="T1696" i="37"/>
  <c r="R1696" i="37"/>
  <c r="V1685" i="37"/>
  <c r="T1685" i="37"/>
  <c r="R1685" i="37"/>
  <c r="V1530" i="37"/>
  <c r="T1530" i="37"/>
  <c r="R1530" i="37"/>
  <c r="V2893" i="37"/>
  <c r="T2893" i="37"/>
  <c r="R2893" i="37"/>
  <c r="V2390" i="37"/>
  <c r="T2390" i="37"/>
  <c r="R2390" i="37"/>
  <c r="V2376" i="37"/>
  <c r="T2376" i="37"/>
  <c r="R2376" i="37"/>
  <c r="V2389" i="37"/>
  <c r="T2389" i="37"/>
  <c r="R2389" i="37"/>
  <c r="V2311" i="37"/>
  <c r="T2311" i="37"/>
  <c r="R2311" i="37"/>
  <c r="V2260" i="37"/>
  <c r="T2260" i="37"/>
  <c r="R2260" i="37"/>
  <c r="V2113" i="37"/>
  <c r="T2113" i="37"/>
  <c r="R2113" i="37"/>
  <c r="V2131" i="37"/>
  <c r="T2131" i="37"/>
  <c r="R2131" i="37"/>
  <c r="V2112" i="37"/>
  <c r="R2112" i="37"/>
  <c r="T2112" i="37"/>
  <c r="V1787" i="37"/>
  <c r="R1787" i="37"/>
  <c r="T1787" i="37"/>
  <c r="V1763" i="37"/>
  <c r="R1763" i="37"/>
  <c r="T1763" i="37"/>
  <c r="V1629" i="37"/>
  <c r="R1629" i="37"/>
  <c r="T1629" i="37"/>
  <c r="V1656" i="37"/>
  <c r="R1656" i="37"/>
  <c r="T1656" i="37"/>
  <c r="V1677" i="37"/>
  <c r="R1677" i="37"/>
  <c r="T1677" i="37"/>
  <c r="V1657" i="37"/>
  <c r="R1657" i="37"/>
  <c r="T1657" i="37"/>
  <c r="V3268" i="37"/>
  <c r="T3268" i="37"/>
  <c r="R3268" i="37"/>
  <c r="V2756" i="37"/>
  <c r="T2756" i="37"/>
  <c r="R2756" i="37"/>
  <c r="V2253" i="37"/>
  <c r="T2253" i="37"/>
  <c r="R2253" i="37"/>
  <c r="V2239" i="37"/>
  <c r="T2239" i="37"/>
  <c r="R2239" i="37"/>
  <c r="V2252" i="37"/>
  <c r="T2252" i="37"/>
  <c r="R2252" i="37"/>
  <c r="V2178" i="37"/>
  <c r="T2178" i="37"/>
  <c r="R2178" i="37"/>
  <c r="V2123" i="37"/>
  <c r="T2123" i="37"/>
  <c r="R2123" i="37"/>
  <c r="V1976" i="37"/>
  <c r="T1976" i="37"/>
  <c r="R1976" i="37"/>
  <c r="V1998" i="37"/>
  <c r="T1998" i="37"/>
  <c r="R1998" i="37"/>
  <c r="V1975" i="37"/>
  <c r="T1975" i="37"/>
  <c r="R1975" i="37"/>
  <c r="V1896" i="37"/>
  <c r="T1896" i="37"/>
  <c r="R1896" i="37"/>
  <c r="V1890" i="37"/>
  <c r="T1890" i="37"/>
  <c r="R1890" i="37"/>
  <c r="V1807" i="37"/>
  <c r="T1807" i="37"/>
  <c r="R1807" i="37"/>
  <c r="V1701" i="37"/>
  <c r="T1701" i="37"/>
  <c r="R1701" i="37"/>
  <c r="V1704" i="37"/>
  <c r="T1704" i="37"/>
  <c r="R1704" i="37"/>
  <c r="V1439" i="37"/>
  <c r="T1439" i="37"/>
  <c r="R1439" i="37"/>
  <c r="V3135" i="37"/>
  <c r="R3135" i="37"/>
  <c r="T3135" i="37"/>
  <c r="V2623" i="37"/>
  <c r="R2623" i="37"/>
  <c r="T2623" i="37"/>
  <c r="V2116" i="37"/>
  <c r="R2116" i="37"/>
  <c r="T2116" i="37"/>
  <c r="V2106" i="37"/>
  <c r="R2106" i="37"/>
  <c r="T2106" i="37"/>
  <c r="V2115" i="37"/>
  <c r="R2115" i="37"/>
  <c r="T2115" i="37"/>
  <c r="V2041" i="37"/>
  <c r="R2041" i="37"/>
  <c r="T2041" i="37"/>
  <c r="V1990" i="37"/>
  <c r="R1990" i="37"/>
  <c r="T1990" i="37"/>
  <c r="V2373" i="37"/>
  <c r="R2373" i="37"/>
  <c r="T2373" i="37"/>
  <c r="V2354" i="37"/>
  <c r="R2354" i="37"/>
  <c r="T2354" i="37"/>
  <c r="V1801" i="37"/>
  <c r="R1801" i="37"/>
  <c r="T1801" i="37"/>
  <c r="V1759" i="37"/>
  <c r="R1759" i="37"/>
  <c r="T1759" i="37"/>
  <c r="V1670" i="37"/>
  <c r="R1670" i="37"/>
  <c r="T1670" i="37"/>
  <c r="V1907" i="37"/>
  <c r="R1907" i="37"/>
  <c r="T1907" i="37"/>
  <c r="V1737" i="37"/>
  <c r="R1737" i="37"/>
  <c r="T1737" i="37"/>
  <c r="V1726" i="37"/>
  <c r="R1726" i="37"/>
  <c r="T1726" i="37"/>
  <c r="V1571" i="37"/>
  <c r="R1571" i="37"/>
  <c r="T1571" i="37"/>
  <c r="V1323" i="37"/>
  <c r="T1323" i="37"/>
  <c r="R1323" i="37"/>
  <c r="V1346" i="37"/>
  <c r="T1346" i="37"/>
  <c r="R1346" i="37"/>
  <c r="V1345" i="37"/>
  <c r="T1345" i="37"/>
  <c r="R1345" i="37"/>
  <c r="V1362" i="37"/>
  <c r="T1362" i="37"/>
  <c r="R1362" i="37"/>
  <c r="V1243" i="37"/>
  <c r="T1243" i="37"/>
  <c r="R1243" i="37"/>
  <c r="V1020" i="37"/>
  <c r="T1020" i="37"/>
  <c r="R1020" i="37"/>
  <c r="V869" i="37"/>
  <c r="T869" i="37"/>
  <c r="R869" i="37"/>
  <c r="V1256" i="37"/>
  <c r="T1256" i="37"/>
  <c r="R1256" i="37"/>
  <c r="V1210" i="37"/>
  <c r="T1210" i="37"/>
  <c r="R1210" i="37"/>
  <c r="V1182" i="37"/>
  <c r="T1182" i="37"/>
  <c r="R1182" i="37"/>
  <c r="V1131" i="37"/>
  <c r="T1131" i="37"/>
  <c r="R1131" i="37"/>
  <c r="V1094" i="37"/>
  <c r="T1094" i="37"/>
  <c r="R1094" i="37"/>
  <c r="V772" i="37"/>
  <c r="T772" i="37"/>
  <c r="R772" i="37"/>
  <c r="V684" i="37"/>
  <c r="T684" i="37"/>
  <c r="R684" i="37"/>
  <c r="V810" i="37"/>
  <c r="T810" i="37"/>
  <c r="R810" i="37"/>
  <c r="V501" i="37"/>
  <c r="T501" i="37"/>
  <c r="R501" i="37"/>
  <c r="V1543" i="37"/>
  <c r="R1543" i="37"/>
  <c r="T1543" i="37"/>
  <c r="V1533" i="37"/>
  <c r="R1533" i="37"/>
  <c r="T1533" i="37"/>
  <c r="V1536" i="37"/>
  <c r="R1536" i="37"/>
  <c r="T1536" i="37"/>
  <c r="V1303" i="37"/>
  <c r="R1303" i="37"/>
  <c r="T1303" i="37"/>
  <c r="V1221" i="37"/>
  <c r="R1221" i="37"/>
  <c r="T1221" i="37"/>
  <c r="V947" i="37"/>
  <c r="R947" i="37"/>
  <c r="T947" i="37"/>
  <c r="V779" i="37"/>
  <c r="R779" i="37"/>
  <c r="T779" i="37"/>
  <c r="V1183" i="37"/>
  <c r="T1183" i="37"/>
  <c r="R1183" i="37"/>
  <c r="V1137" i="37"/>
  <c r="T1137" i="37"/>
  <c r="R1137" i="37"/>
  <c r="V1109" i="37"/>
  <c r="T1109" i="37"/>
  <c r="R1109" i="37"/>
  <c r="V1058" i="37"/>
  <c r="T1058" i="37"/>
  <c r="R1058" i="37"/>
  <c r="V1021" i="37"/>
  <c r="T1021" i="37"/>
  <c r="R1021" i="37"/>
  <c r="V699" i="37"/>
  <c r="T699" i="37"/>
  <c r="R699" i="37"/>
  <c r="V807" i="37"/>
  <c r="T807" i="37"/>
  <c r="R807" i="37"/>
  <c r="V741" i="37"/>
  <c r="T741" i="37"/>
  <c r="R741" i="37"/>
  <c r="V193" i="37"/>
  <c r="T193" i="37"/>
  <c r="R193" i="37"/>
  <c r="V1470" i="37"/>
  <c r="T1470" i="37"/>
  <c r="R1470" i="37"/>
  <c r="V1464" i="37"/>
  <c r="T1464" i="37"/>
  <c r="R1464" i="37"/>
  <c r="V1463" i="37"/>
  <c r="T1463" i="37"/>
  <c r="R1463" i="37"/>
  <c r="V1307" i="37"/>
  <c r="T1307" i="37"/>
  <c r="R1307" i="37"/>
  <c r="V1277" i="37"/>
  <c r="T1277" i="37"/>
  <c r="R1277" i="37"/>
  <c r="V874" i="37"/>
  <c r="T874" i="37"/>
  <c r="R874" i="37"/>
  <c r="V1156" i="37"/>
  <c r="T1156" i="37"/>
  <c r="R1156" i="37"/>
  <c r="V1110" i="37"/>
  <c r="T1110" i="37"/>
  <c r="R1110" i="37"/>
  <c r="V1068" i="37"/>
  <c r="T1068" i="37"/>
  <c r="R1068" i="37"/>
  <c r="V1040" i="37"/>
  <c r="T1040" i="37"/>
  <c r="R1040" i="37"/>
  <c r="V985" i="37"/>
  <c r="T985" i="37"/>
  <c r="R985" i="37"/>
  <c r="V952" i="37"/>
  <c r="T952" i="37"/>
  <c r="R952" i="37"/>
  <c r="V626" i="37"/>
  <c r="T626" i="37"/>
  <c r="R626" i="37"/>
  <c r="V734" i="37"/>
  <c r="R734" i="37"/>
  <c r="T734" i="37"/>
  <c r="V668" i="37"/>
  <c r="R668" i="37"/>
  <c r="T668" i="37"/>
  <c r="V546" i="37"/>
  <c r="R546" i="37"/>
  <c r="T546" i="37"/>
  <c r="V1397" i="37"/>
  <c r="R1397" i="37"/>
  <c r="T1397" i="37"/>
  <c r="V1391" i="37"/>
  <c r="R1391" i="37"/>
  <c r="T1391" i="37"/>
  <c r="V1390" i="37"/>
  <c r="R1390" i="37"/>
  <c r="T1390" i="37"/>
  <c r="V1343" i="37"/>
  <c r="R1343" i="37"/>
  <c r="T1343" i="37"/>
  <c r="V1299" i="37"/>
  <c r="R1299" i="37"/>
  <c r="T1299" i="37"/>
  <c r="V747" i="37"/>
  <c r="R747" i="37"/>
  <c r="T747" i="37"/>
  <c r="V1083" i="37"/>
  <c r="R1083" i="37"/>
  <c r="T1083" i="37"/>
  <c r="V1037" i="37"/>
  <c r="R1037" i="37"/>
  <c r="T1037" i="37"/>
  <c r="V995" i="37"/>
  <c r="R995" i="37"/>
  <c r="T995" i="37"/>
  <c r="V967" i="37"/>
  <c r="R967" i="37"/>
  <c r="T967" i="37"/>
  <c r="V916" i="37"/>
  <c r="R916" i="37"/>
  <c r="T916" i="37"/>
  <c r="V879" i="37"/>
  <c r="R879" i="37"/>
  <c r="T879" i="37"/>
  <c r="V767" i="37"/>
  <c r="R767" i="37"/>
  <c r="T767" i="37"/>
  <c r="V665" i="37"/>
  <c r="R665" i="37"/>
  <c r="T665" i="37"/>
  <c r="V588" i="37"/>
  <c r="R588" i="37"/>
  <c r="T588" i="37"/>
  <c r="V473" i="37"/>
  <c r="T473" i="37"/>
  <c r="R473" i="37"/>
  <c r="V168" i="37"/>
  <c r="T168" i="37"/>
  <c r="R168" i="37"/>
  <c r="V470" i="37"/>
  <c r="T470" i="37"/>
  <c r="R470" i="37"/>
  <c r="V235" i="37"/>
  <c r="T235" i="37"/>
  <c r="R235" i="37"/>
  <c r="V351" i="37"/>
  <c r="T351" i="37"/>
  <c r="R351" i="37"/>
  <c r="V464" i="37"/>
  <c r="T464" i="37"/>
  <c r="R464" i="37"/>
  <c r="V212" i="37"/>
  <c r="T212" i="37"/>
  <c r="R212" i="37"/>
  <c r="V15" i="37"/>
  <c r="T15" i="37"/>
  <c r="R15" i="37"/>
  <c r="V140" i="37"/>
  <c r="T140" i="37"/>
  <c r="R140" i="37"/>
  <c r="V338" i="37"/>
  <c r="T338" i="37"/>
  <c r="R338" i="37"/>
  <c r="V322" i="37"/>
  <c r="T322" i="37"/>
  <c r="R322" i="37"/>
  <c r="V402" i="37"/>
  <c r="T402" i="37"/>
  <c r="R402" i="37"/>
  <c r="V112" i="37"/>
  <c r="T112" i="37"/>
  <c r="R112" i="37"/>
  <c r="V247" i="37"/>
  <c r="T247" i="37"/>
  <c r="R247" i="37"/>
  <c r="V316" i="37"/>
  <c r="T316" i="37"/>
  <c r="R316" i="37"/>
  <c r="V125" i="37"/>
  <c r="T125" i="37"/>
  <c r="R125" i="37"/>
  <c r="V28" i="37"/>
  <c r="T28" i="37"/>
  <c r="R28" i="37"/>
  <c r="V471" i="37"/>
  <c r="T471" i="37"/>
  <c r="R471" i="37"/>
  <c r="V380" i="37"/>
  <c r="T380" i="37"/>
  <c r="R380" i="37"/>
  <c r="V457" i="37"/>
  <c r="T457" i="37"/>
  <c r="R457" i="37"/>
  <c r="V198" i="37"/>
  <c r="T198" i="37"/>
  <c r="R198" i="37"/>
  <c r="V350" i="37"/>
  <c r="T350" i="37"/>
  <c r="R350" i="37"/>
  <c r="V27" i="37"/>
  <c r="T27" i="37"/>
  <c r="R27" i="37"/>
  <c r="V62" i="37"/>
  <c r="T62" i="37"/>
  <c r="R62" i="37"/>
  <c r="V65" i="37"/>
  <c r="T65" i="37"/>
  <c r="R65" i="37"/>
  <c r="V526" i="37"/>
  <c r="T526" i="37"/>
  <c r="R526" i="37"/>
  <c r="V278" i="37"/>
  <c r="T278" i="37"/>
  <c r="R278" i="37"/>
  <c r="V166" i="37"/>
  <c r="T166" i="37"/>
  <c r="R166" i="37"/>
  <c r="V267" i="37"/>
  <c r="T267" i="37"/>
  <c r="R267" i="37"/>
  <c r="V405" i="37"/>
  <c r="T405" i="37"/>
  <c r="R405" i="37"/>
  <c r="V102" i="37"/>
  <c r="T102" i="37"/>
  <c r="R102" i="37"/>
  <c r="V174" i="37"/>
  <c r="T174" i="37"/>
  <c r="R174" i="37"/>
  <c r="V103" i="37"/>
  <c r="T103" i="37"/>
  <c r="R103" i="37"/>
  <c r="V4347" i="37"/>
  <c r="T4347" i="37"/>
  <c r="R4347" i="37"/>
  <c r="V4341" i="37"/>
  <c r="T4341" i="37"/>
  <c r="R4341" i="37"/>
  <c r="V4324" i="37"/>
  <c r="T4324" i="37"/>
  <c r="R4324" i="37"/>
  <c r="V4304" i="37"/>
  <c r="T4304" i="37"/>
  <c r="R4304" i="37"/>
  <c r="V4284" i="37"/>
  <c r="T4284" i="37"/>
  <c r="R4284" i="37"/>
  <c r="V4264" i="37"/>
  <c r="T4264" i="37"/>
  <c r="R4264" i="37"/>
  <c r="V4089" i="37"/>
  <c r="T4089" i="37"/>
  <c r="R4089" i="37"/>
  <c r="V4052" i="37"/>
  <c r="T4052" i="37"/>
  <c r="R4052" i="37"/>
  <c r="V3540" i="37"/>
  <c r="T3540" i="37"/>
  <c r="R3540" i="37"/>
  <c r="V3663" i="37"/>
  <c r="T3663" i="37"/>
  <c r="R3663" i="37"/>
  <c r="V3754" i="37"/>
  <c r="T3754" i="37"/>
  <c r="R3754" i="37"/>
  <c r="V3872" i="37"/>
  <c r="T3872" i="37"/>
  <c r="R3872" i="37"/>
  <c r="V3940" i="37"/>
  <c r="T3940" i="37"/>
  <c r="R3940" i="37"/>
  <c r="V4072" i="37"/>
  <c r="T4072" i="37"/>
  <c r="R4072" i="37"/>
  <c r="V3560" i="37"/>
  <c r="T3560" i="37"/>
  <c r="R3560" i="37"/>
  <c r="V3651" i="37"/>
  <c r="T3651" i="37"/>
  <c r="R3651" i="37"/>
  <c r="V4210" i="37"/>
  <c r="R4210" i="37"/>
  <c r="V4189" i="37"/>
  <c r="T4189" i="37"/>
  <c r="V4169" i="37"/>
  <c r="R4169" i="37"/>
  <c r="V4149" i="37"/>
  <c r="R4149" i="37"/>
  <c r="V3915" i="37"/>
  <c r="R3915" i="37"/>
  <c r="V3526" i="37"/>
  <c r="T3526" i="37"/>
  <c r="V3735" i="37"/>
  <c r="R3735" i="37"/>
  <c r="V3803" i="37"/>
  <c r="R3803" i="37"/>
  <c r="V4242" i="37"/>
  <c r="T4242" i="37"/>
  <c r="R4242" i="37"/>
  <c r="V4235" i="37"/>
  <c r="T4235" i="37"/>
  <c r="R4235" i="37"/>
  <c r="V4221" i="37"/>
  <c r="T4221" i="37"/>
  <c r="R4221" i="37"/>
  <c r="V4201" i="37"/>
  <c r="T4201" i="37"/>
  <c r="R4201" i="37"/>
  <c r="V4181" i="37"/>
  <c r="T4181" i="37"/>
  <c r="R4181" i="37"/>
  <c r="V4161" i="37"/>
  <c r="T4161" i="37"/>
  <c r="R4161" i="37"/>
  <c r="V4476" i="37"/>
  <c r="T4476" i="37"/>
  <c r="R4476" i="37"/>
  <c r="V3947" i="37"/>
  <c r="T3947" i="37"/>
  <c r="R3947" i="37"/>
  <c r="V4070" i="37"/>
  <c r="T4070" i="37"/>
  <c r="R4070" i="37"/>
  <c r="V3558" i="37"/>
  <c r="T3558" i="37"/>
  <c r="R3558" i="37"/>
  <c r="V3649" i="37"/>
  <c r="T3649" i="37"/>
  <c r="R3649" i="37"/>
  <c r="V3767" i="37"/>
  <c r="T3767" i="37"/>
  <c r="R3767" i="37"/>
  <c r="V3835" i="37"/>
  <c r="T3835" i="37"/>
  <c r="R3835" i="37"/>
  <c r="V3967" i="37"/>
  <c r="T3967" i="37"/>
  <c r="R3967" i="37"/>
  <c r="V4058" i="37"/>
  <c r="T4058" i="37"/>
  <c r="R4058" i="37"/>
  <c r="V4539" i="37"/>
  <c r="T4539" i="37"/>
  <c r="R4539" i="37"/>
  <c r="V4485" i="37"/>
  <c r="T4485" i="37"/>
  <c r="R4485" i="37"/>
  <c r="V4463" i="37"/>
  <c r="T4463" i="37"/>
  <c r="R4463" i="37"/>
  <c r="V4452" i="37"/>
  <c r="T4452" i="37"/>
  <c r="R4452" i="37"/>
  <c r="V4430" i="37"/>
  <c r="T4430" i="37"/>
  <c r="R4430" i="37"/>
  <c r="V4408" i="37"/>
  <c r="T4408" i="37"/>
  <c r="R4408" i="37"/>
  <c r="V4237" i="37"/>
  <c r="T4237" i="37"/>
  <c r="R4237" i="37"/>
  <c r="V4217" i="37"/>
  <c r="T4217" i="37"/>
  <c r="R4217" i="37"/>
  <c r="V3682" i="37"/>
  <c r="T3682" i="37"/>
  <c r="R3682" i="37"/>
  <c r="V3805" i="37"/>
  <c r="T3805" i="37"/>
  <c r="R3805" i="37"/>
  <c r="V3900" i="37"/>
  <c r="T3900" i="37"/>
  <c r="R3900" i="37"/>
  <c r="V4014" i="37"/>
  <c r="T4014" i="37"/>
  <c r="R4014" i="37"/>
  <c r="V3502" i="37"/>
  <c r="T3502" i="37"/>
  <c r="R3502" i="37"/>
  <c r="V3570" i="37"/>
  <c r="T3570" i="37"/>
  <c r="R3570" i="37"/>
  <c r="V3702" i="37"/>
  <c r="T3702" i="37"/>
  <c r="R3702" i="37"/>
  <c r="V3793" i="37"/>
  <c r="T3793" i="37"/>
  <c r="R3793" i="37"/>
  <c r="V4422" i="37"/>
  <c r="T4422" i="37"/>
  <c r="R4422" i="37"/>
  <c r="V4416" i="37"/>
  <c r="R4416" i="37"/>
  <c r="T4416" i="37"/>
  <c r="V4394" i="37"/>
  <c r="R4394" i="37"/>
  <c r="T4394" i="37"/>
  <c r="V4377" i="37"/>
  <c r="R4377" i="37"/>
  <c r="T4377" i="37"/>
  <c r="V4355" i="37"/>
  <c r="R4355" i="37"/>
  <c r="T4355" i="37"/>
  <c r="V4333" i="37"/>
  <c r="R4333" i="37"/>
  <c r="T4333" i="37"/>
  <c r="V4167" i="37"/>
  <c r="R4167" i="37"/>
  <c r="T4167" i="37"/>
  <c r="V4147" i="37"/>
  <c r="R4147" i="37"/>
  <c r="T4147" i="37"/>
  <c r="V3609" i="37"/>
  <c r="R3609" i="37"/>
  <c r="T3609" i="37"/>
  <c r="V3736" i="37"/>
  <c r="R3736" i="37"/>
  <c r="T3736" i="37"/>
  <c r="V3827" i="37"/>
  <c r="R3827" i="37"/>
  <c r="T3827" i="37"/>
  <c r="V3941" i="37"/>
  <c r="R3941" i="37"/>
  <c r="T3941" i="37"/>
  <c r="V4009" i="37"/>
  <c r="R4009" i="37"/>
  <c r="T4009" i="37"/>
  <c r="V3497" i="37"/>
  <c r="R3497" i="37"/>
  <c r="T3497" i="37"/>
  <c r="V3629" i="37"/>
  <c r="R3629" i="37"/>
  <c r="T3629" i="37"/>
  <c r="V3724" i="37"/>
  <c r="R3724" i="37"/>
  <c r="T3724" i="37"/>
  <c r="V3536" i="37"/>
  <c r="R3536" i="37"/>
  <c r="T3536" i="37"/>
  <c r="V3420" i="37"/>
  <c r="R3420" i="37"/>
  <c r="T3420" i="37"/>
  <c r="V3299" i="37"/>
  <c r="R3299" i="37"/>
  <c r="T3299" i="37"/>
  <c r="V2787" i="37"/>
  <c r="R2787" i="37"/>
  <c r="T2787" i="37"/>
  <c r="V3180" i="37"/>
  <c r="R3180" i="37"/>
  <c r="T3180" i="37"/>
  <c r="V2668" i="37"/>
  <c r="R2668" i="37"/>
  <c r="T2668" i="37"/>
  <c r="V3056" i="37"/>
  <c r="T3056" i="37"/>
  <c r="R3056" i="37"/>
  <c r="V2544" i="37"/>
  <c r="T2544" i="37"/>
  <c r="R2544" i="37"/>
  <c r="V3005" i="37"/>
  <c r="T3005" i="37"/>
  <c r="R3005" i="37"/>
  <c r="V2493" i="37"/>
  <c r="T2493" i="37"/>
  <c r="R2493" i="37"/>
  <c r="V2899" i="37"/>
  <c r="T2899" i="37"/>
  <c r="R2899" i="37"/>
  <c r="V3324" i="37"/>
  <c r="T3324" i="37"/>
  <c r="R3324" i="37"/>
  <c r="V2812" i="37"/>
  <c r="T2812" i="37"/>
  <c r="R2812" i="37"/>
  <c r="V3232" i="37"/>
  <c r="T3232" i="37"/>
  <c r="R3232" i="37"/>
  <c r="V2720" i="37"/>
  <c r="T2720" i="37"/>
  <c r="R2720" i="37"/>
  <c r="V3847" i="37"/>
  <c r="T3847" i="37"/>
  <c r="R3847" i="37"/>
  <c r="V3426" i="37"/>
  <c r="T3426" i="37"/>
  <c r="R3426" i="37"/>
  <c r="V3387" i="37"/>
  <c r="T3387" i="37"/>
  <c r="R3387" i="37"/>
  <c r="V3098" i="37"/>
  <c r="T3098" i="37"/>
  <c r="R3098" i="37"/>
  <c r="V2586" i="37"/>
  <c r="T2586" i="37"/>
  <c r="R2586" i="37"/>
  <c r="V2983" i="37"/>
  <c r="T2983" i="37"/>
  <c r="R2983" i="37"/>
  <c r="V2471" i="37"/>
  <c r="T2471" i="37"/>
  <c r="R2471" i="37"/>
  <c r="V2859" i="37"/>
  <c r="T2859" i="37"/>
  <c r="R2859" i="37"/>
  <c r="V3316" i="37"/>
  <c r="T3316" i="37"/>
  <c r="R3316" i="37"/>
  <c r="V2804" i="37"/>
  <c r="T2804" i="37"/>
  <c r="R2804" i="37"/>
  <c r="V3210" i="37"/>
  <c r="T3210" i="37"/>
  <c r="R3210" i="37"/>
  <c r="V2698" i="37"/>
  <c r="T2698" i="37"/>
  <c r="R2698" i="37"/>
  <c r="V3127" i="37"/>
  <c r="T3127" i="37"/>
  <c r="R3127" i="37"/>
  <c r="V2615" i="37"/>
  <c r="T2615" i="37"/>
  <c r="R2615" i="37"/>
  <c r="V3035" i="37"/>
  <c r="T3035" i="37"/>
  <c r="R3035" i="37"/>
  <c r="V2523" i="37"/>
  <c r="T2523" i="37"/>
  <c r="R2523" i="37"/>
  <c r="V3774" i="37"/>
  <c r="T3774" i="37"/>
  <c r="R3774" i="37"/>
  <c r="V3439" i="37"/>
  <c r="T3439" i="37"/>
  <c r="R3439" i="37"/>
  <c r="V3396" i="37"/>
  <c r="T3396" i="37"/>
  <c r="R3396" i="37"/>
  <c r="V3025" i="37"/>
  <c r="T3025" i="37"/>
  <c r="R3025" i="37"/>
  <c r="V2513" i="37"/>
  <c r="T2513" i="37"/>
  <c r="R2513" i="37"/>
  <c r="V2910" i="37"/>
  <c r="T2910" i="37"/>
  <c r="R2910" i="37"/>
  <c r="V3298" i="37"/>
  <c r="T3298" i="37"/>
  <c r="R3298" i="37"/>
  <c r="V2786" i="37"/>
  <c r="T2786" i="37"/>
  <c r="R2786" i="37"/>
  <c r="V3247" i="37"/>
  <c r="T3247" i="37"/>
  <c r="R3247" i="37"/>
  <c r="V2735" i="37"/>
  <c r="T2735" i="37"/>
  <c r="R2735" i="37"/>
  <c r="V3137" i="37"/>
  <c r="T3137" i="37"/>
  <c r="R3137" i="37"/>
  <c r="V2625" i="37"/>
  <c r="T2625" i="37"/>
  <c r="R2625" i="37"/>
  <c r="V3054" i="37"/>
  <c r="T3054" i="37"/>
  <c r="R3054" i="37"/>
  <c r="V2542" i="37"/>
  <c r="T2542" i="37"/>
  <c r="R2542" i="37"/>
  <c r="V2962" i="37"/>
  <c r="T2962" i="37"/>
  <c r="R2962" i="37"/>
  <c r="V2448" i="37"/>
  <c r="T2448" i="37"/>
  <c r="R2448" i="37"/>
  <c r="V3701" i="37"/>
  <c r="R3701" i="37"/>
  <c r="T3701" i="37"/>
  <c r="V3369" i="37"/>
  <c r="R3369" i="37"/>
  <c r="T3369" i="37"/>
  <c r="V3459" i="37"/>
  <c r="R3459" i="37"/>
  <c r="T3459" i="37"/>
  <c r="V2952" i="37"/>
  <c r="R2952" i="37"/>
  <c r="T2952" i="37"/>
  <c r="V2407" i="37"/>
  <c r="R2407" i="37"/>
  <c r="T2407" i="37"/>
  <c r="V2837" i="37"/>
  <c r="R2837" i="37"/>
  <c r="T2837" i="37"/>
  <c r="V3225" i="37"/>
  <c r="R3225" i="37"/>
  <c r="T3225" i="37"/>
  <c r="V2713" i="37"/>
  <c r="R2713" i="37"/>
  <c r="T2713" i="37"/>
  <c r="V3174" i="37"/>
  <c r="R3174" i="37"/>
  <c r="T3174" i="37"/>
  <c r="V2662" i="37"/>
  <c r="R2662" i="37"/>
  <c r="T2662" i="37"/>
  <c r="V3064" i="37"/>
  <c r="R3064" i="37"/>
  <c r="T3064" i="37"/>
  <c r="V2552" i="37"/>
  <c r="R2552" i="37"/>
  <c r="T2552" i="37"/>
  <c r="V2981" i="37"/>
  <c r="R2981" i="37"/>
  <c r="T2981" i="37"/>
  <c r="V2468" i="37"/>
  <c r="R2468" i="37"/>
  <c r="T2468" i="37"/>
  <c r="V2889" i="37"/>
  <c r="R2889" i="37"/>
  <c r="T2889" i="37"/>
  <c r="V3482" i="37"/>
  <c r="T3482" i="37"/>
  <c r="R3482" i="37"/>
  <c r="V3452" i="37"/>
  <c r="T3452" i="37"/>
  <c r="V2819" i="37"/>
  <c r="T2819" i="37"/>
  <c r="V3030" i="37"/>
  <c r="T3030" i="37"/>
  <c r="R3030" i="37"/>
  <c r="V2518" i="37"/>
  <c r="T2518" i="37"/>
  <c r="R2518" i="37"/>
  <c r="V2011" i="37"/>
  <c r="T2011" i="37"/>
  <c r="R2011" i="37"/>
  <c r="V2001" i="37"/>
  <c r="T2001" i="37"/>
  <c r="R2001" i="37"/>
  <c r="V2014" i="37"/>
  <c r="T2014" i="37"/>
  <c r="R2014" i="37"/>
  <c r="V2397" i="37"/>
  <c r="T2397" i="37"/>
  <c r="R2397" i="37"/>
  <c r="V2250" i="37"/>
  <c r="T2250" i="37"/>
  <c r="R2250" i="37"/>
  <c r="V2268" i="37"/>
  <c r="T2268" i="37"/>
  <c r="R2268" i="37"/>
  <c r="V2249" i="37"/>
  <c r="T2249" i="37"/>
  <c r="R2249" i="37"/>
  <c r="V1924" i="37"/>
  <c r="T1924" i="37"/>
  <c r="R1924" i="37"/>
  <c r="V1900" i="37"/>
  <c r="T1900" i="37"/>
  <c r="R1900" i="37"/>
  <c r="V1853" i="37"/>
  <c r="T1853" i="37"/>
  <c r="R1853" i="37"/>
  <c r="V1806" i="37"/>
  <c r="T1806" i="37"/>
  <c r="R1806" i="37"/>
  <c r="V1632" i="37"/>
  <c r="T1632" i="37"/>
  <c r="R1632" i="37"/>
  <c r="V1621" i="37"/>
  <c r="T1621" i="37"/>
  <c r="R1621" i="37"/>
  <c r="V2829" i="37"/>
  <c r="T2829" i="37"/>
  <c r="R2829" i="37"/>
  <c r="V2326" i="37"/>
  <c r="T2326" i="37"/>
  <c r="R2326" i="37"/>
  <c r="V2312" i="37"/>
  <c r="T2312" i="37"/>
  <c r="R2312" i="37"/>
  <c r="V2325" i="37"/>
  <c r="T2325" i="37"/>
  <c r="R2325" i="37"/>
  <c r="V2247" i="37"/>
  <c r="T2247" i="37"/>
  <c r="R2247" i="37"/>
  <c r="V2196" i="37"/>
  <c r="T2196" i="37"/>
  <c r="R2196" i="37"/>
  <c r="V2049" i="37"/>
  <c r="T2049" i="37"/>
  <c r="R2049" i="37"/>
  <c r="V2067" i="37"/>
  <c r="T2067" i="37"/>
  <c r="R2067" i="37"/>
  <c r="V2048" i="37"/>
  <c r="R2048" i="37"/>
  <c r="T2048" i="37"/>
  <c r="V1647" i="37"/>
  <c r="R1647" i="37"/>
  <c r="T1647" i="37"/>
  <c r="V1959" i="37"/>
  <c r="R1959" i="37"/>
  <c r="T1959" i="37"/>
  <c r="V1880" i="37"/>
  <c r="R1880" i="37"/>
  <c r="T1880" i="37"/>
  <c r="V1597" i="37"/>
  <c r="R1597" i="37"/>
  <c r="T1597" i="37"/>
  <c r="V1613" i="37"/>
  <c r="R1613" i="37"/>
  <c r="T1613" i="37"/>
  <c r="V1599" i="37"/>
  <c r="R1599" i="37"/>
  <c r="T1599" i="37"/>
  <c r="V3204" i="37"/>
  <c r="T3204" i="37"/>
  <c r="R3204" i="37"/>
  <c r="V2692" i="37"/>
  <c r="T2692" i="37"/>
  <c r="R2692" i="37"/>
  <c r="V2189" i="37"/>
  <c r="T2189" i="37"/>
  <c r="R2189" i="37"/>
  <c r="V2175" i="37"/>
  <c r="T2175" i="37"/>
  <c r="R2175" i="37"/>
  <c r="V2188" i="37"/>
  <c r="T2188" i="37"/>
  <c r="R2188" i="37"/>
  <c r="V2114" i="37"/>
  <c r="T2114" i="37"/>
  <c r="R2114" i="37"/>
  <c r="V2059" i="37"/>
  <c r="T2059" i="37"/>
  <c r="R2059" i="37"/>
  <c r="V2446" i="37"/>
  <c r="T2446" i="37"/>
  <c r="R2446" i="37"/>
  <c r="V2423" i="37"/>
  <c r="T2423" i="37"/>
  <c r="R2423" i="37"/>
  <c r="V1874" i="37"/>
  <c r="T1874" i="37"/>
  <c r="R1874" i="37"/>
  <c r="V1832" i="37"/>
  <c r="T1832" i="37"/>
  <c r="R1832" i="37"/>
  <c r="V1826" i="37"/>
  <c r="T1826" i="37"/>
  <c r="R1826" i="37"/>
  <c r="V1661" i="37"/>
  <c r="T1661" i="37"/>
  <c r="R1661" i="37"/>
  <c r="V1637" i="37"/>
  <c r="T1637" i="37"/>
  <c r="R1637" i="37"/>
  <c r="V1640" i="37"/>
  <c r="T1640" i="37"/>
  <c r="R1640" i="37"/>
  <c r="V1375" i="37"/>
  <c r="T1375" i="37"/>
  <c r="R1375" i="37"/>
  <c r="V3071" i="37"/>
  <c r="R3071" i="37"/>
  <c r="T3071" i="37"/>
  <c r="V2559" i="37"/>
  <c r="T2559" i="37"/>
  <c r="R2559" i="37"/>
  <c r="V2052" i="37"/>
  <c r="T2052" i="37"/>
  <c r="R2052" i="37"/>
  <c r="V2042" i="37"/>
  <c r="T2042" i="37"/>
  <c r="R2042" i="37"/>
  <c r="V2051" i="37"/>
  <c r="T2051" i="37"/>
  <c r="R2051" i="37"/>
  <c r="V1977" i="37"/>
  <c r="T1977" i="37"/>
  <c r="R1977" i="37"/>
  <c r="V2287" i="37"/>
  <c r="T2287" i="37"/>
  <c r="R2287" i="37"/>
  <c r="V2309" i="37"/>
  <c r="T2309" i="37"/>
  <c r="R2309" i="37"/>
  <c r="V2290" i="37"/>
  <c r="T2290" i="37"/>
  <c r="R2290" i="37"/>
  <c r="V1615" i="37"/>
  <c r="T1615" i="37"/>
  <c r="R1615" i="37"/>
  <c r="V1941" i="37"/>
  <c r="T1941" i="37"/>
  <c r="R1941" i="37"/>
  <c r="V1894" i="37"/>
  <c r="T1894" i="37"/>
  <c r="R1894" i="37"/>
  <c r="V1843" i="37"/>
  <c r="T1843" i="37"/>
  <c r="R1843" i="37"/>
  <c r="V1673" i="37"/>
  <c r="T1673" i="37"/>
  <c r="R1673" i="37"/>
  <c r="V1662" i="37"/>
  <c r="T1662" i="37"/>
  <c r="R1662" i="37"/>
  <c r="V1507" i="37"/>
  <c r="T1507" i="37"/>
  <c r="R1507" i="37"/>
  <c r="V1552" i="37"/>
  <c r="T1552" i="37"/>
  <c r="R1552" i="37"/>
  <c r="V1542" i="37"/>
  <c r="T1542" i="37"/>
  <c r="R1542" i="37"/>
  <c r="V1541" i="37"/>
  <c r="T1541" i="37"/>
  <c r="R1541" i="37"/>
  <c r="V1312" i="37"/>
  <c r="T1312" i="37"/>
  <c r="R1312" i="37"/>
  <c r="V1239" i="37"/>
  <c r="T1239" i="37"/>
  <c r="R1239" i="37"/>
  <c r="V956" i="37"/>
  <c r="T956" i="37"/>
  <c r="R956" i="37"/>
  <c r="V795" i="37"/>
  <c r="T795" i="37"/>
  <c r="R795" i="37"/>
  <c r="V1192" i="37"/>
  <c r="T1192" i="37"/>
  <c r="R1192" i="37"/>
  <c r="V1146" i="37"/>
  <c r="T1146" i="37"/>
  <c r="R1146" i="37"/>
  <c r="V1118" i="37"/>
  <c r="T1118" i="37"/>
  <c r="R1118" i="37"/>
  <c r="V1067" i="37"/>
  <c r="T1067" i="37"/>
  <c r="R1067" i="37"/>
  <c r="V1030" i="37"/>
  <c r="T1030" i="37"/>
  <c r="R1030" i="37"/>
  <c r="V708" i="37"/>
  <c r="T708" i="37"/>
  <c r="R708" i="37"/>
  <c r="V604" i="37"/>
  <c r="T604" i="37"/>
  <c r="R604" i="37"/>
  <c r="V746" i="37"/>
  <c r="T746" i="37"/>
  <c r="R746" i="37"/>
  <c r="V262" i="37"/>
  <c r="T262" i="37"/>
  <c r="R262" i="37"/>
  <c r="V1479" i="37"/>
  <c r="R1479" i="37"/>
  <c r="T1479" i="37"/>
  <c r="V1469" i="37"/>
  <c r="T1469" i="37"/>
  <c r="R1469" i="37"/>
  <c r="V1472" i="37"/>
  <c r="T1472" i="37"/>
  <c r="R1472" i="37"/>
  <c r="V1316" i="37"/>
  <c r="T1316" i="37"/>
  <c r="R1316" i="37"/>
  <c r="V1286" i="37"/>
  <c r="T1286" i="37"/>
  <c r="R1286" i="37"/>
  <c r="V883" i="37"/>
  <c r="T883" i="37"/>
  <c r="R883" i="37"/>
  <c r="V1161" i="37"/>
  <c r="T1161" i="37"/>
  <c r="R1161" i="37"/>
  <c r="V1119" i="37"/>
  <c r="T1119" i="37"/>
  <c r="R1119" i="37"/>
  <c r="V1073" i="37"/>
  <c r="T1073" i="37"/>
  <c r="R1073" i="37"/>
  <c r="V1045" i="37"/>
  <c r="T1045" i="37"/>
  <c r="R1045" i="37"/>
  <c r="V994" i="37"/>
  <c r="T994" i="37"/>
  <c r="R994" i="37"/>
  <c r="V957" i="37"/>
  <c r="T957" i="37"/>
  <c r="R957" i="37"/>
  <c r="V635" i="37"/>
  <c r="T635" i="37"/>
  <c r="R635" i="37"/>
  <c r="V743" i="37"/>
  <c r="T743" i="37"/>
  <c r="R743" i="37"/>
  <c r="V677" i="37"/>
  <c r="T677" i="37"/>
  <c r="R677" i="37"/>
  <c r="V555" i="37"/>
  <c r="T555" i="37"/>
  <c r="R555" i="37"/>
  <c r="V1406" i="37"/>
  <c r="T1406" i="37"/>
  <c r="R1406" i="37"/>
  <c r="V1400" i="37"/>
  <c r="T1400" i="37"/>
  <c r="R1400" i="37"/>
  <c r="V1399" i="37"/>
  <c r="T1399" i="37"/>
  <c r="R1399" i="37"/>
  <c r="V1184" i="37"/>
  <c r="T1184" i="37"/>
  <c r="R1184" i="37"/>
  <c r="V1308" i="37"/>
  <c r="T1308" i="37"/>
  <c r="R1308" i="37"/>
  <c r="V814" i="37"/>
  <c r="T814" i="37"/>
  <c r="R814" i="37"/>
  <c r="V1092" i="37"/>
  <c r="T1092" i="37"/>
  <c r="R1092" i="37"/>
  <c r="V1046" i="37"/>
  <c r="T1046" i="37"/>
  <c r="R1046" i="37"/>
  <c r="V1004" i="37"/>
  <c r="T1004" i="37"/>
  <c r="R1004" i="37"/>
  <c r="V976" i="37"/>
  <c r="T976" i="37"/>
  <c r="R976" i="37"/>
  <c r="V921" i="37"/>
  <c r="T921" i="37"/>
  <c r="R921" i="37"/>
  <c r="V888" i="37"/>
  <c r="T888" i="37"/>
  <c r="R888" i="37"/>
  <c r="V776" i="37"/>
  <c r="T776" i="37"/>
  <c r="R776" i="37"/>
  <c r="V670" i="37"/>
  <c r="R670" i="37"/>
  <c r="T670" i="37"/>
  <c r="V593" i="37"/>
  <c r="R593" i="37"/>
  <c r="T593" i="37"/>
  <c r="V482" i="37"/>
  <c r="R482" i="37"/>
  <c r="T482" i="37"/>
  <c r="V1579" i="37"/>
  <c r="R1579" i="37"/>
  <c r="T1579" i="37"/>
  <c r="V1578" i="37"/>
  <c r="R1578" i="37"/>
  <c r="T1578" i="37"/>
  <c r="V1595" i="37"/>
  <c r="R1595" i="37"/>
  <c r="T1595" i="37"/>
  <c r="V1279" i="37"/>
  <c r="T1279" i="37"/>
  <c r="R1279" i="37"/>
  <c r="V1157" i="37"/>
  <c r="T1157" i="37"/>
  <c r="R1157" i="37"/>
  <c r="V1102" i="37"/>
  <c r="T1102" i="37"/>
  <c r="R1102" i="37"/>
  <c r="V1019" i="37"/>
  <c r="T1019" i="37"/>
  <c r="R1019" i="37"/>
  <c r="V973" i="37"/>
  <c r="T973" i="37"/>
  <c r="R973" i="37"/>
  <c r="V931" i="37"/>
  <c r="T931" i="37"/>
  <c r="R931" i="37"/>
  <c r="V903" i="37"/>
  <c r="T903" i="37"/>
  <c r="R903" i="37"/>
  <c r="V852" i="37"/>
  <c r="T852" i="37"/>
  <c r="R852" i="37"/>
  <c r="V797" i="37"/>
  <c r="T797" i="37"/>
  <c r="R797" i="37"/>
  <c r="V703" i="37"/>
  <c r="T703" i="37"/>
  <c r="R703" i="37"/>
  <c r="V637" i="37"/>
  <c r="T637" i="37"/>
  <c r="R637" i="37"/>
  <c r="V524" i="37"/>
  <c r="T524" i="37"/>
  <c r="R524" i="37"/>
  <c r="V614" i="37"/>
  <c r="T614" i="37"/>
  <c r="R614" i="37"/>
  <c r="V517" i="37"/>
  <c r="T517" i="37"/>
  <c r="R517" i="37"/>
  <c r="V211" i="37"/>
  <c r="T211" i="37"/>
  <c r="R211" i="37"/>
  <c r="V157" i="37"/>
  <c r="T157" i="37"/>
  <c r="R157" i="37"/>
  <c r="V257" i="37"/>
  <c r="T257" i="37"/>
  <c r="R257" i="37"/>
  <c r="V400" i="37"/>
  <c r="T400" i="37"/>
  <c r="R400" i="37"/>
  <c r="V59" i="37"/>
  <c r="T59" i="37"/>
  <c r="R59" i="37"/>
  <c r="V158" i="37"/>
  <c r="T158" i="37"/>
  <c r="R158" i="37"/>
  <c r="V97" i="37"/>
  <c r="T97" i="37"/>
  <c r="R97" i="37"/>
  <c r="V509" i="37"/>
  <c r="T509" i="37"/>
  <c r="R509" i="37"/>
  <c r="V585" i="37"/>
  <c r="T585" i="37"/>
  <c r="R585" i="37"/>
  <c r="V227" i="37"/>
  <c r="T227" i="37"/>
  <c r="R227" i="37"/>
  <c r="V336" i="37"/>
  <c r="T336" i="37"/>
  <c r="R336" i="37"/>
  <c r="V419" i="37"/>
  <c r="T419" i="37"/>
  <c r="R419" i="37"/>
  <c r="V171" i="37"/>
  <c r="T171" i="37"/>
  <c r="R171" i="37"/>
  <c r="V202" i="37"/>
  <c r="T202" i="37"/>
  <c r="R202" i="37"/>
  <c r="V83" i="37"/>
  <c r="T83" i="37"/>
  <c r="R83" i="37"/>
  <c r="V292" i="37"/>
  <c r="T292" i="37"/>
  <c r="R292" i="37"/>
  <c r="V304" i="37"/>
  <c r="T304" i="37"/>
  <c r="R304" i="37"/>
  <c r="V393" i="37"/>
  <c r="T393" i="37"/>
  <c r="R393" i="37"/>
  <c r="V91" i="37"/>
  <c r="T91" i="37"/>
  <c r="R91" i="37"/>
  <c r="V239" i="37"/>
  <c r="T239" i="37"/>
  <c r="R239" i="37"/>
  <c r="V307" i="37"/>
  <c r="T307" i="37"/>
  <c r="R307" i="37"/>
  <c r="V120" i="37"/>
  <c r="T120" i="37"/>
  <c r="R120" i="37"/>
  <c r="V23" i="37"/>
  <c r="T23" i="37"/>
  <c r="R23" i="37"/>
  <c r="V466" i="37"/>
  <c r="T466" i="37"/>
  <c r="R466" i="37"/>
  <c r="V371" i="37"/>
  <c r="T371" i="37"/>
  <c r="R371" i="37"/>
  <c r="V452" i="37"/>
  <c r="T452" i="37"/>
  <c r="R452" i="37"/>
  <c r="V189" i="37"/>
  <c r="T189" i="37"/>
  <c r="R189" i="37"/>
  <c r="V334" i="37"/>
  <c r="T334" i="37"/>
  <c r="R334" i="37"/>
  <c r="V21" i="37"/>
  <c r="T21" i="37"/>
  <c r="R21" i="37"/>
  <c r="V46" i="37"/>
  <c r="T46" i="37"/>
  <c r="R46" i="37"/>
  <c r="V60" i="37"/>
  <c r="T60" i="37"/>
  <c r="R60" i="37"/>
  <c r="V4287" i="37"/>
  <c r="T4287" i="37"/>
  <c r="R4287" i="37"/>
  <c r="V4273" i="37"/>
  <c r="T4273" i="37"/>
  <c r="R4273" i="37"/>
  <c r="V4260" i="37"/>
  <c r="T4260" i="37"/>
  <c r="R4260" i="37"/>
  <c r="V4240" i="37"/>
  <c r="T4240" i="37"/>
  <c r="R4240" i="37"/>
  <c r="V4220" i="37"/>
  <c r="T4220" i="37"/>
  <c r="R4220" i="37"/>
  <c r="V4200" i="37"/>
  <c r="T4200" i="37"/>
  <c r="R4200" i="37"/>
  <c r="V4513" i="37"/>
  <c r="T4513" i="37"/>
  <c r="R4513" i="37"/>
  <c r="V3988" i="37"/>
  <c r="T3988" i="37"/>
  <c r="R3988" i="37"/>
  <c r="V3475" i="37"/>
  <c r="T3475" i="37"/>
  <c r="R3475" i="37"/>
  <c r="V3599" i="37"/>
  <c r="T3599" i="37"/>
  <c r="R3599" i="37"/>
  <c r="V3690" i="37"/>
  <c r="T3690" i="37"/>
  <c r="R3690" i="37"/>
  <c r="V3808" i="37"/>
  <c r="T3808" i="37"/>
  <c r="R3808" i="37"/>
  <c r="V3876" i="37"/>
  <c r="T3876" i="37"/>
  <c r="R3876" i="37"/>
  <c r="V4008" i="37"/>
  <c r="T4008" i="37"/>
  <c r="R4008" i="37"/>
  <c r="V3496" i="37"/>
  <c r="T3496" i="37"/>
  <c r="R3496" i="37"/>
  <c r="V3587" i="37"/>
  <c r="T3587" i="37"/>
  <c r="R3587" i="37"/>
  <c r="V3851" i="37"/>
  <c r="T3851" i="37"/>
  <c r="V3974" i="37"/>
  <c r="T3974" i="37"/>
  <c r="V3739" i="37"/>
  <c r="T3739" i="37"/>
  <c r="V3871" i="37"/>
  <c r="T3871" i="37"/>
  <c r="V4075" i="37"/>
  <c r="T4075" i="37"/>
  <c r="V4178" i="37"/>
  <c r="T4178" i="37"/>
  <c r="R4178" i="37"/>
  <c r="V4171" i="37"/>
  <c r="T4171" i="37"/>
  <c r="R4171" i="37"/>
  <c r="V4157" i="37"/>
  <c r="T4157" i="37"/>
  <c r="R4157" i="37"/>
  <c r="V4137" i="37"/>
  <c r="T4137" i="37"/>
  <c r="R4137" i="37"/>
  <c r="V4117" i="37"/>
  <c r="T4117" i="37"/>
  <c r="R4117" i="37"/>
  <c r="V4097" i="37"/>
  <c r="T4097" i="37"/>
  <c r="R4097" i="37"/>
  <c r="V4412" i="37"/>
  <c r="T4412" i="37"/>
  <c r="R4412" i="37"/>
  <c r="V3883" i="37"/>
  <c r="T3883" i="37"/>
  <c r="R3883" i="37"/>
  <c r="V4006" i="37"/>
  <c r="T4006" i="37"/>
  <c r="R4006" i="37"/>
  <c r="V3494" i="37"/>
  <c r="T3494" i="37"/>
  <c r="R3494" i="37"/>
  <c r="V3585" i="37"/>
  <c r="T3585" i="37"/>
  <c r="R3585" i="37"/>
  <c r="V3703" i="37"/>
  <c r="T3703" i="37"/>
  <c r="R3703" i="37"/>
  <c r="V3771" i="37"/>
  <c r="T3771" i="37"/>
  <c r="R3771" i="37"/>
  <c r="V3903" i="37"/>
  <c r="T3903" i="37"/>
  <c r="R3903" i="37"/>
  <c r="V3994" i="37"/>
  <c r="T3994" i="37"/>
  <c r="R3994" i="37"/>
  <c r="V4427" i="37"/>
  <c r="R4427" i="37"/>
  <c r="T4427" i="37"/>
  <c r="V4421" i="37"/>
  <c r="T4421" i="37"/>
  <c r="R4421" i="37"/>
  <c r="V4399" i="37"/>
  <c r="T4399" i="37"/>
  <c r="R4399" i="37"/>
  <c r="V4388" i="37"/>
  <c r="T4388" i="37"/>
  <c r="R4388" i="37"/>
  <c r="V4366" i="37"/>
  <c r="T4366" i="37"/>
  <c r="R4366" i="37"/>
  <c r="V4344" i="37"/>
  <c r="T4344" i="37"/>
  <c r="R4344" i="37"/>
  <c r="V4173" i="37"/>
  <c r="T4173" i="37"/>
  <c r="R4173" i="37"/>
  <c r="V4153" i="37"/>
  <c r="T4153" i="37"/>
  <c r="R4153" i="37"/>
  <c r="V3618" i="37"/>
  <c r="T3618" i="37"/>
  <c r="R3618" i="37"/>
  <c r="V3741" i="37"/>
  <c r="T3741" i="37"/>
  <c r="R3741" i="37"/>
  <c r="V3836" i="37"/>
  <c r="T3836" i="37"/>
  <c r="R3836" i="37"/>
  <c r="V3950" i="37"/>
  <c r="T3950" i="37"/>
  <c r="R3950" i="37"/>
  <c r="V4018" i="37"/>
  <c r="T4018" i="37"/>
  <c r="R4018" i="37"/>
  <c r="V3506" i="37"/>
  <c r="T3506" i="37"/>
  <c r="R3506" i="37"/>
  <c r="V3638" i="37"/>
  <c r="T3638" i="37"/>
  <c r="R3638" i="37"/>
  <c r="V3729" i="37"/>
  <c r="T3729" i="37"/>
  <c r="R3729" i="37"/>
  <c r="V4358" i="37"/>
  <c r="T4358" i="37"/>
  <c r="R4358" i="37"/>
  <c r="V4352" i="37"/>
  <c r="R4352" i="37"/>
  <c r="T4352" i="37"/>
  <c r="V4330" i="37"/>
  <c r="R4330" i="37"/>
  <c r="T4330" i="37"/>
  <c r="V4310" i="37"/>
  <c r="R4310" i="37"/>
  <c r="T4310" i="37"/>
  <c r="V4290" i="37"/>
  <c r="R4290" i="37"/>
  <c r="T4290" i="37"/>
  <c r="V4270" i="37"/>
  <c r="R4270" i="37"/>
  <c r="T4270" i="37"/>
  <c r="V4103" i="37"/>
  <c r="R4103" i="37"/>
  <c r="T4103" i="37"/>
  <c r="V4057" i="37"/>
  <c r="R4057" i="37"/>
  <c r="T4057" i="37"/>
  <c r="V3545" i="37"/>
  <c r="R3545" i="37"/>
  <c r="T3545" i="37"/>
  <c r="V3672" i="37"/>
  <c r="R3672" i="37"/>
  <c r="T3672" i="37"/>
  <c r="V3763" i="37"/>
  <c r="T3763" i="37"/>
  <c r="R3763" i="37"/>
  <c r="V3877" i="37"/>
  <c r="T3877" i="37"/>
  <c r="R3877" i="37"/>
  <c r="V3945" i="37"/>
  <c r="T3945" i="37"/>
  <c r="R3945" i="37"/>
  <c r="V4076" i="37"/>
  <c r="T4076" i="37"/>
  <c r="R4076" i="37"/>
  <c r="V3565" i="37"/>
  <c r="T3565" i="37"/>
  <c r="R3565" i="37"/>
  <c r="V3660" i="37"/>
  <c r="T3660" i="37"/>
  <c r="R3660" i="37"/>
  <c r="V3984" i="37"/>
  <c r="T3984" i="37"/>
  <c r="R3984" i="37"/>
  <c r="V3454" i="37"/>
  <c r="T3454" i="37"/>
  <c r="R3454" i="37"/>
  <c r="V3367" i="37"/>
  <c r="T3367" i="37"/>
  <c r="R3367" i="37"/>
  <c r="V3235" i="37"/>
  <c r="T3235" i="37"/>
  <c r="R3235" i="37"/>
  <c r="V2723" i="37"/>
  <c r="T2723" i="37"/>
  <c r="R2723" i="37"/>
  <c r="V3116" i="37"/>
  <c r="R3116" i="37"/>
  <c r="T3116" i="37"/>
  <c r="V2604" i="37"/>
  <c r="R2604" i="37"/>
  <c r="T2604" i="37"/>
  <c r="V2992" i="37"/>
  <c r="R2992" i="37"/>
  <c r="T2992" i="37"/>
  <c r="V2480" i="37"/>
  <c r="R2480" i="37"/>
  <c r="T2480" i="37"/>
  <c r="V2941" i="37"/>
  <c r="R2941" i="37"/>
  <c r="T2941" i="37"/>
  <c r="V3347" i="37"/>
  <c r="R3347" i="37"/>
  <c r="T3347" i="37"/>
  <c r="V2835" i="37"/>
  <c r="R2835" i="37"/>
  <c r="T2835" i="37"/>
  <c r="V3260" i="37"/>
  <c r="R3260" i="37"/>
  <c r="T3260" i="37"/>
  <c r="V2748" i="37"/>
  <c r="R2748" i="37"/>
  <c r="T2748" i="37"/>
  <c r="V3168" i="37"/>
  <c r="R3168" i="37"/>
  <c r="T3168" i="37"/>
  <c r="V2656" i="37"/>
  <c r="R2656" i="37"/>
  <c r="T2656" i="37"/>
  <c r="V3783" i="37"/>
  <c r="R3783" i="37"/>
  <c r="T3783" i="37"/>
  <c r="V3444" i="37"/>
  <c r="R3444" i="37"/>
  <c r="T3444" i="37"/>
  <c r="V3405" i="37"/>
  <c r="R3405" i="37"/>
  <c r="T3405" i="37"/>
  <c r="V3034" i="37"/>
  <c r="R3034" i="37"/>
  <c r="T3034" i="37"/>
  <c r="V2522" i="37"/>
  <c r="R2522" i="37"/>
  <c r="T2522" i="37"/>
  <c r="V2919" i="37"/>
  <c r="R2919" i="37"/>
  <c r="T2919" i="37"/>
  <c r="V3307" i="37"/>
  <c r="R3307" i="37"/>
  <c r="T3307" i="37"/>
  <c r="V2795" i="37"/>
  <c r="R2795" i="37"/>
  <c r="T2795" i="37"/>
  <c r="V3252" i="37"/>
  <c r="R3252" i="37"/>
  <c r="T3252" i="37"/>
  <c r="V2740" i="37"/>
  <c r="T2740" i="37"/>
  <c r="R2740" i="37"/>
  <c r="V3146" i="37"/>
  <c r="T3146" i="37"/>
  <c r="R3146" i="37"/>
  <c r="V2634" i="37"/>
  <c r="T2634" i="37"/>
  <c r="R2634" i="37"/>
  <c r="V3063" i="37"/>
  <c r="T3063" i="37"/>
  <c r="R3063" i="37"/>
  <c r="V2551" i="37"/>
  <c r="T2551" i="37"/>
  <c r="R2551" i="37"/>
  <c r="V2971" i="37"/>
  <c r="T2971" i="37"/>
  <c r="R2971" i="37"/>
  <c r="V2455" i="37"/>
  <c r="T2455" i="37"/>
  <c r="R2455" i="37"/>
  <c r="V3710" i="37"/>
  <c r="R3710" i="37"/>
  <c r="T3710" i="37"/>
  <c r="V3374" i="37"/>
  <c r="R3374" i="37"/>
  <c r="T3374" i="37"/>
  <c r="V3464" i="37"/>
  <c r="R3464" i="37"/>
  <c r="T3464" i="37"/>
  <c r="V2961" i="37"/>
  <c r="R2961" i="37"/>
  <c r="T2961" i="37"/>
  <c r="V2420" i="37"/>
  <c r="R2420" i="37"/>
  <c r="T2420" i="37"/>
  <c r="V2846" i="37"/>
  <c r="R2846" i="37"/>
  <c r="T2846" i="37"/>
  <c r="V3234" i="37"/>
  <c r="R3234" i="37"/>
  <c r="T3234" i="37"/>
  <c r="V2722" i="37"/>
  <c r="R2722" i="37"/>
  <c r="T2722" i="37"/>
  <c r="V3183" i="37"/>
  <c r="R3183" i="37"/>
  <c r="T3183" i="37"/>
  <c r="V2671" i="37"/>
  <c r="R2671" i="37"/>
  <c r="T2671" i="37"/>
  <c r="V3073" i="37"/>
  <c r="R3073" i="37"/>
  <c r="T3073" i="37"/>
  <c r="V2561" i="37"/>
  <c r="R2561" i="37"/>
  <c r="T2561" i="37"/>
  <c r="V2990" i="37"/>
  <c r="R2990" i="37"/>
  <c r="T2990" i="37"/>
  <c r="V2478" i="37"/>
  <c r="R2478" i="37"/>
  <c r="T2478" i="37"/>
  <c r="V2898" i="37"/>
  <c r="R2898" i="37"/>
  <c r="T2898" i="37"/>
  <c r="V3332" i="37"/>
  <c r="R3332" i="37"/>
  <c r="T3332" i="37"/>
  <c r="V3637" i="37"/>
  <c r="R3637" i="37"/>
  <c r="T3637" i="37"/>
  <c r="V3434" i="37"/>
  <c r="R3434" i="37"/>
  <c r="T3434" i="37"/>
  <c r="V3395" i="37"/>
  <c r="R3395" i="37"/>
  <c r="T3395" i="37"/>
  <c r="V2888" i="37"/>
  <c r="R2888" i="37"/>
  <c r="T2888" i="37"/>
  <c r="V3285" i="37"/>
  <c r="R3285" i="37"/>
  <c r="T3285" i="37"/>
  <c r="V2773" i="37"/>
  <c r="R2773" i="37"/>
  <c r="T2773" i="37"/>
  <c r="V3161" i="37"/>
  <c r="R3161" i="37"/>
  <c r="T3161" i="37"/>
  <c r="V2649" i="37"/>
  <c r="R2649" i="37"/>
  <c r="T2649" i="37"/>
  <c r="V3110" i="37"/>
  <c r="R3110" i="37"/>
  <c r="T3110" i="37"/>
  <c r="V2598" i="37"/>
  <c r="R2598" i="37"/>
  <c r="T2598" i="37"/>
  <c r="V3000" i="37"/>
  <c r="R3000" i="37"/>
  <c r="T3000" i="37"/>
  <c r="V2488" i="37"/>
  <c r="R2488" i="37"/>
  <c r="T2488" i="37"/>
  <c r="V2917" i="37"/>
  <c r="R2917" i="37"/>
  <c r="T2917" i="37"/>
  <c r="V3337" i="37"/>
  <c r="R3337" i="37"/>
  <c r="T3337" i="37"/>
  <c r="V2825" i="37"/>
  <c r="T2825" i="37"/>
  <c r="R2825" i="37"/>
  <c r="V3504" i="37"/>
  <c r="T3504" i="37"/>
  <c r="V3388" i="37"/>
  <c r="R3388" i="37"/>
  <c r="V3267" i="37"/>
  <c r="T3267" i="37"/>
  <c r="R3267" i="37"/>
  <c r="V3292" i="37"/>
  <c r="R3292" i="37"/>
  <c r="V2966" i="37"/>
  <c r="T2966" i="37"/>
  <c r="R2966" i="37"/>
  <c r="V2440" i="37"/>
  <c r="T2440" i="37"/>
  <c r="R2440" i="37"/>
  <c r="V1952" i="37"/>
  <c r="T1952" i="37"/>
  <c r="R1952" i="37"/>
  <c r="V2462" i="37"/>
  <c r="T2462" i="37"/>
  <c r="R2462" i="37"/>
  <c r="V2384" i="37"/>
  <c r="T2384" i="37"/>
  <c r="R2384" i="37"/>
  <c r="V2333" i="37"/>
  <c r="T2333" i="37"/>
  <c r="R2333" i="37"/>
  <c r="V2186" i="37"/>
  <c r="T2186" i="37"/>
  <c r="R2186" i="37"/>
  <c r="V2204" i="37"/>
  <c r="T2204" i="37"/>
  <c r="R2204" i="37"/>
  <c r="V2185" i="37"/>
  <c r="T2185" i="37"/>
  <c r="R2185" i="37"/>
  <c r="V1860" i="37"/>
  <c r="T1860" i="37"/>
  <c r="R1860" i="37"/>
  <c r="V1836" i="37"/>
  <c r="T1836" i="37"/>
  <c r="R1836" i="37"/>
  <c r="V1789" i="37"/>
  <c r="T1789" i="37"/>
  <c r="R1789" i="37"/>
  <c r="V1693" i="37"/>
  <c r="T1693" i="37"/>
  <c r="R1693" i="37"/>
  <c r="V1750" i="37"/>
  <c r="T1750" i="37"/>
  <c r="R1750" i="37"/>
  <c r="V1730" i="37"/>
  <c r="T1730" i="37"/>
  <c r="R1730" i="37"/>
  <c r="V3277" i="37"/>
  <c r="T3277" i="37"/>
  <c r="R3277" i="37"/>
  <c r="V2765" i="37"/>
  <c r="T2765" i="37"/>
  <c r="R2765" i="37"/>
  <c r="V2262" i="37"/>
  <c r="T2262" i="37"/>
  <c r="R2262" i="37"/>
  <c r="V2248" i="37"/>
  <c r="T2248" i="37"/>
  <c r="R2248" i="37"/>
  <c r="V2261" i="37"/>
  <c r="T2261" i="37"/>
  <c r="R2261" i="37"/>
  <c r="V2183" i="37"/>
  <c r="T2183" i="37"/>
  <c r="R2183" i="37"/>
  <c r="V2132" i="37"/>
  <c r="T2132" i="37"/>
  <c r="R2132" i="37"/>
  <c r="V1985" i="37"/>
  <c r="T1985" i="37"/>
  <c r="R1985" i="37"/>
  <c r="V2003" i="37"/>
  <c r="T2003" i="37"/>
  <c r="R2003" i="37"/>
  <c r="V1984" i="37"/>
  <c r="R1984" i="37"/>
  <c r="T1984" i="37"/>
  <c r="V1905" i="37"/>
  <c r="R1905" i="37"/>
  <c r="T1905" i="37"/>
  <c r="V1895" i="37"/>
  <c r="R1895" i="37"/>
  <c r="T1895" i="37"/>
  <c r="V1816" i="37"/>
  <c r="R1816" i="37"/>
  <c r="T1816" i="37"/>
  <c r="V1710" i="37"/>
  <c r="R1710" i="37"/>
  <c r="T1710" i="37"/>
  <c r="V1713" i="37"/>
  <c r="R1713" i="37"/>
  <c r="T1713" i="37"/>
  <c r="V1448" i="37"/>
  <c r="R1448" i="37"/>
  <c r="T1448" i="37"/>
  <c r="V3140" i="37"/>
  <c r="T3140" i="37"/>
  <c r="R3140" i="37"/>
  <c r="V2628" i="37"/>
  <c r="T2628" i="37"/>
  <c r="R2628" i="37"/>
  <c r="V2125" i="37"/>
  <c r="T2125" i="37"/>
  <c r="R2125" i="37"/>
  <c r="V2111" i="37"/>
  <c r="T2111" i="37"/>
  <c r="R2111" i="37"/>
  <c r="V2124" i="37"/>
  <c r="T2124" i="37"/>
  <c r="R2124" i="37"/>
  <c r="V2050" i="37"/>
  <c r="T2050" i="37"/>
  <c r="R2050" i="37"/>
  <c r="V1995" i="37"/>
  <c r="T1995" i="37"/>
  <c r="R1995" i="37"/>
  <c r="V2382" i="37"/>
  <c r="T2382" i="37"/>
  <c r="R2382" i="37"/>
  <c r="V2359" i="37"/>
  <c r="T2359" i="37"/>
  <c r="R2359" i="37"/>
  <c r="V1810" i="37"/>
  <c r="T1810" i="37"/>
  <c r="R1810" i="37"/>
  <c r="V1768" i="37"/>
  <c r="T1768" i="37"/>
  <c r="R1768" i="37"/>
  <c r="V1762" i="37"/>
  <c r="T1762" i="37"/>
  <c r="R1762" i="37"/>
  <c r="V1916" i="37"/>
  <c r="T1916" i="37"/>
  <c r="R1916" i="37"/>
  <c r="V1746" i="37"/>
  <c r="T1746" i="37"/>
  <c r="R1746" i="37"/>
  <c r="V1735" i="37"/>
  <c r="T1735" i="37"/>
  <c r="R1735" i="37"/>
  <c r="V1580" i="37"/>
  <c r="T1580" i="37"/>
  <c r="R1580" i="37"/>
  <c r="V3007" i="37"/>
  <c r="R3007" i="37"/>
  <c r="T3007" i="37"/>
  <c r="V2495" i="37"/>
  <c r="R2495" i="37"/>
  <c r="T2495" i="37"/>
  <c r="V1988" i="37"/>
  <c r="R1988" i="37"/>
  <c r="T1988" i="37"/>
  <c r="V1978" i="37"/>
  <c r="R1978" i="37"/>
  <c r="T1978" i="37"/>
  <c r="V1987" i="37"/>
  <c r="R1987" i="37"/>
  <c r="T1987" i="37"/>
  <c r="V2374" i="37"/>
  <c r="R2374" i="37"/>
  <c r="T2374" i="37"/>
  <c r="V2223" i="37"/>
  <c r="R2223" i="37"/>
  <c r="T2223" i="37"/>
  <c r="V2245" i="37"/>
  <c r="R2245" i="37"/>
  <c r="T2245" i="37"/>
  <c r="V2226" i="37"/>
  <c r="R2226" i="37"/>
  <c r="T2226" i="37"/>
  <c r="V1901" i="37"/>
  <c r="R1901" i="37"/>
  <c r="T1901" i="37"/>
  <c r="V1877" i="37"/>
  <c r="R1877" i="37"/>
  <c r="T1877" i="37"/>
  <c r="V1830" i="37"/>
  <c r="R1830" i="37"/>
  <c r="T1830" i="37"/>
  <c r="V1779" i="37"/>
  <c r="R1779" i="37"/>
  <c r="T1779" i="37"/>
  <c r="V1609" i="37"/>
  <c r="R1609" i="37"/>
  <c r="T1609" i="37"/>
  <c r="V1592" i="37"/>
  <c r="R1592" i="37"/>
  <c r="T1592" i="37"/>
  <c r="V1443" i="37"/>
  <c r="R1443" i="37"/>
  <c r="T1443" i="37"/>
  <c r="V1488" i="37"/>
  <c r="T1488" i="37"/>
  <c r="R1488" i="37"/>
  <c r="V1478" i="37"/>
  <c r="T1478" i="37"/>
  <c r="R1478" i="37"/>
  <c r="V1477" i="37"/>
  <c r="T1477" i="37"/>
  <c r="R1477" i="37"/>
  <c r="V1321" i="37"/>
  <c r="T1321" i="37"/>
  <c r="R1321" i="37"/>
  <c r="V1295" i="37"/>
  <c r="T1295" i="37"/>
  <c r="R1295" i="37"/>
  <c r="V892" i="37"/>
  <c r="T892" i="37"/>
  <c r="R892" i="37"/>
  <c r="V1170" i="37"/>
  <c r="T1170" i="37"/>
  <c r="R1170" i="37"/>
  <c r="V1128" i="37"/>
  <c r="T1128" i="37"/>
  <c r="R1128" i="37"/>
  <c r="V1082" i="37"/>
  <c r="T1082" i="37"/>
  <c r="R1082" i="37"/>
  <c r="V1054" i="37"/>
  <c r="T1054" i="37"/>
  <c r="R1054" i="37"/>
  <c r="V1003" i="37"/>
  <c r="T1003" i="37"/>
  <c r="R1003" i="37"/>
  <c r="V966" i="37"/>
  <c r="T966" i="37"/>
  <c r="R966" i="37"/>
  <c r="V644" i="37"/>
  <c r="T644" i="37"/>
  <c r="R644" i="37"/>
  <c r="V752" i="37"/>
  <c r="T752" i="37"/>
  <c r="R752" i="37"/>
  <c r="V682" i="37"/>
  <c r="T682" i="37"/>
  <c r="R682" i="37"/>
  <c r="V564" i="37"/>
  <c r="T564" i="37"/>
  <c r="R564" i="37"/>
  <c r="V1415" i="37"/>
  <c r="R1415" i="37"/>
  <c r="T1415" i="37"/>
  <c r="V1405" i="37"/>
  <c r="R1405" i="37"/>
  <c r="T1405" i="37"/>
  <c r="V1408" i="37"/>
  <c r="R1408" i="37"/>
  <c r="T1408" i="37"/>
  <c r="V1230" i="37"/>
  <c r="R1230" i="37"/>
  <c r="T1230" i="37"/>
  <c r="V1313" i="37"/>
  <c r="R1313" i="37"/>
  <c r="T1313" i="37"/>
  <c r="V819" i="37"/>
  <c r="R819" i="37"/>
  <c r="T819" i="37"/>
  <c r="V1097" i="37"/>
  <c r="T1097" i="37"/>
  <c r="R1097" i="37"/>
  <c r="V1055" i="37"/>
  <c r="T1055" i="37"/>
  <c r="R1055" i="37"/>
  <c r="V1009" i="37"/>
  <c r="T1009" i="37"/>
  <c r="R1009" i="37"/>
  <c r="V981" i="37"/>
  <c r="T981" i="37"/>
  <c r="R981" i="37"/>
  <c r="V930" i="37"/>
  <c r="T930" i="37"/>
  <c r="R930" i="37"/>
  <c r="V893" i="37"/>
  <c r="T893" i="37"/>
  <c r="R893" i="37"/>
  <c r="V785" i="37"/>
  <c r="T785" i="37"/>
  <c r="R785" i="37"/>
  <c r="V679" i="37"/>
  <c r="T679" i="37"/>
  <c r="R679" i="37"/>
  <c r="V581" i="37"/>
  <c r="T581" i="37"/>
  <c r="R581" i="37"/>
  <c r="V491" i="37"/>
  <c r="T491" i="37"/>
  <c r="R491" i="37"/>
  <c r="V1341" i="37"/>
  <c r="T1341" i="37"/>
  <c r="R1341" i="37"/>
  <c r="V1331" i="37"/>
  <c r="T1331" i="37"/>
  <c r="R1331" i="37"/>
  <c r="V1604" i="37"/>
  <c r="T1604" i="37"/>
  <c r="R1604" i="37"/>
  <c r="V1288" i="37"/>
  <c r="T1288" i="37"/>
  <c r="R1288" i="37"/>
  <c r="V1216" i="37"/>
  <c r="T1216" i="37"/>
  <c r="R1216" i="37"/>
  <c r="V1111" i="37"/>
  <c r="T1111" i="37"/>
  <c r="R1111" i="37"/>
  <c r="V1028" i="37"/>
  <c r="T1028" i="37"/>
  <c r="R1028" i="37"/>
  <c r="V982" i="37"/>
  <c r="T982" i="37"/>
  <c r="R982" i="37"/>
  <c r="V940" i="37"/>
  <c r="T940" i="37"/>
  <c r="R940" i="37"/>
  <c r="V912" i="37"/>
  <c r="T912" i="37"/>
  <c r="R912" i="37"/>
  <c r="V857" i="37"/>
  <c r="T857" i="37"/>
  <c r="R857" i="37"/>
  <c r="V824" i="37"/>
  <c r="T824" i="37"/>
  <c r="R824" i="37"/>
  <c r="V712" i="37"/>
  <c r="R712" i="37"/>
  <c r="T712" i="37"/>
  <c r="V613" i="37"/>
  <c r="R613" i="37"/>
  <c r="T613" i="37"/>
  <c r="V529" i="37"/>
  <c r="R529" i="37"/>
  <c r="T529" i="37"/>
  <c r="V185" i="37"/>
  <c r="R185" i="37"/>
  <c r="T185" i="37"/>
  <c r="V1515" i="37"/>
  <c r="T1515" i="37"/>
  <c r="R1515" i="37"/>
  <c r="V1514" i="37"/>
  <c r="T1514" i="37"/>
  <c r="R1514" i="37"/>
  <c r="V1531" i="37"/>
  <c r="T1531" i="37"/>
  <c r="R1531" i="37"/>
  <c r="V1306" i="37"/>
  <c r="T1306" i="37"/>
  <c r="R1306" i="37"/>
  <c r="V1185" i="37"/>
  <c r="T1185" i="37"/>
  <c r="R1185" i="37"/>
  <c r="V1038" i="37"/>
  <c r="T1038" i="37"/>
  <c r="R1038" i="37"/>
  <c r="V955" i="37"/>
  <c r="T955" i="37"/>
  <c r="R955" i="37"/>
  <c r="V909" i="37"/>
  <c r="T909" i="37"/>
  <c r="R909" i="37"/>
  <c r="V867" i="37"/>
  <c r="T867" i="37"/>
  <c r="R867" i="37"/>
  <c r="V839" i="37"/>
  <c r="T839" i="37"/>
  <c r="R839" i="37"/>
  <c r="V683" i="37"/>
  <c r="T683" i="37"/>
  <c r="R683" i="37"/>
  <c r="V750" i="37"/>
  <c r="T750" i="37"/>
  <c r="R750" i="37"/>
  <c r="V639" i="37"/>
  <c r="T639" i="37"/>
  <c r="R639" i="37"/>
  <c r="V760" i="37"/>
  <c r="T760" i="37"/>
  <c r="R760" i="37"/>
  <c r="V447" i="37"/>
  <c r="T447" i="37"/>
  <c r="R447" i="37"/>
  <c r="V550" i="37"/>
  <c r="T550" i="37"/>
  <c r="R550" i="37"/>
  <c r="V1227" i="37"/>
  <c r="T1227" i="37"/>
  <c r="V459" i="37"/>
  <c r="T459" i="37"/>
  <c r="R459" i="37"/>
  <c r="V362" i="37"/>
  <c r="T362" i="37"/>
  <c r="R362" i="37"/>
  <c r="V443" i="37"/>
  <c r="T443" i="37"/>
  <c r="R443" i="37"/>
  <c r="V181" i="37"/>
  <c r="T181" i="37"/>
  <c r="R181" i="37"/>
  <c r="V294" i="37"/>
  <c r="T294" i="37"/>
  <c r="R294" i="37"/>
  <c r="V16" i="37"/>
  <c r="T16" i="37"/>
  <c r="R16" i="37"/>
  <c r="V30" i="37"/>
  <c r="T30" i="37"/>
  <c r="R30" i="37"/>
  <c r="V55" i="37"/>
  <c r="T55" i="37"/>
  <c r="R55" i="37"/>
  <c r="V403" i="37"/>
  <c r="T403" i="37"/>
  <c r="R403" i="37"/>
  <c r="V521" i="37"/>
  <c r="T521" i="37"/>
  <c r="R521" i="37"/>
  <c r="V150" i="37"/>
  <c r="T150" i="37"/>
  <c r="R150" i="37"/>
  <c r="V259" i="37"/>
  <c r="T259" i="37"/>
  <c r="R259" i="37"/>
  <c r="V355" i="37"/>
  <c r="T355" i="37"/>
  <c r="R355" i="37"/>
  <c r="V418" i="37"/>
  <c r="T418" i="37"/>
  <c r="R418" i="37"/>
  <c r="V74" i="37"/>
  <c r="T74" i="37"/>
  <c r="R74" i="37"/>
  <c r="V40" i="37"/>
  <c r="T40" i="37"/>
  <c r="R40" i="37"/>
  <c r="V504" i="37"/>
  <c r="T504" i="37"/>
  <c r="R504" i="37"/>
  <c r="V580" i="37"/>
  <c r="T580" i="37"/>
  <c r="R580" i="37"/>
  <c r="V219" i="37"/>
  <c r="T219" i="37"/>
  <c r="R219" i="37"/>
  <c r="V331" i="37"/>
  <c r="T331" i="37"/>
  <c r="R331" i="37"/>
  <c r="V410" i="37"/>
  <c r="T410" i="37"/>
  <c r="R410" i="37"/>
  <c r="V161" i="37"/>
  <c r="T161" i="37"/>
  <c r="R161" i="37"/>
  <c r="V186" i="37"/>
  <c r="T186" i="37"/>
  <c r="R186" i="37"/>
  <c r="V77" i="37"/>
  <c r="T77" i="37"/>
  <c r="R77" i="37"/>
  <c r="V228" i="37"/>
  <c r="T228" i="37"/>
  <c r="R228" i="37"/>
  <c r="V284" i="37"/>
  <c r="T284" i="37"/>
  <c r="R284" i="37"/>
  <c r="V388" i="37"/>
  <c r="T388" i="37"/>
  <c r="R388" i="37"/>
  <c r="V69" i="37"/>
  <c r="T69" i="37"/>
  <c r="R69" i="37"/>
  <c r="V230" i="37"/>
  <c r="T230" i="37"/>
  <c r="R230" i="37"/>
  <c r="V298" i="37"/>
  <c r="T298" i="37"/>
  <c r="R298" i="37"/>
  <c r="V115" i="37"/>
  <c r="T115" i="37"/>
  <c r="R115" i="37"/>
  <c r="V17" i="37"/>
  <c r="T17" i="37"/>
  <c r="R17" i="37"/>
  <c r="U3924" i="37" l="1"/>
  <c r="V3924" i="37"/>
  <c r="T3924" i="37"/>
  <c r="R3924" i="37"/>
  <c r="U3523" i="37"/>
  <c r="V3523" i="37"/>
  <c r="T3523" i="37"/>
  <c r="R3523" i="37"/>
  <c r="U4107" i="37"/>
  <c r="V4107" i="37"/>
  <c r="R4107" i="37"/>
  <c r="T4107" i="37"/>
  <c r="U4033" i="37"/>
  <c r="V4033" i="37"/>
  <c r="R4033" i="37"/>
  <c r="T4033" i="37"/>
  <c r="U4335" i="37"/>
  <c r="V4335" i="37"/>
  <c r="R4335" i="37"/>
  <c r="T4335" i="37"/>
  <c r="U3772" i="37"/>
  <c r="V3772" i="37"/>
  <c r="R3772" i="37"/>
  <c r="T3772" i="37"/>
  <c r="U4266" i="37"/>
  <c r="V4266" i="37"/>
  <c r="R4266" i="37"/>
  <c r="T4266" i="37"/>
  <c r="U3699" i="37"/>
  <c r="V3699" i="37"/>
  <c r="R3699" i="37"/>
  <c r="T3699" i="37"/>
  <c r="U4159" i="37"/>
  <c r="V4159" i="37"/>
  <c r="R4159" i="37"/>
  <c r="T4159" i="37"/>
  <c r="U3983" i="37"/>
  <c r="V3983" i="37"/>
  <c r="R3983" i="37"/>
  <c r="T3983" i="37"/>
  <c r="V4528" i="37"/>
  <c r="T4528" i="37"/>
  <c r="U4521" i="37"/>
  <c r="T4521" i="37"/>
  <c r="R4521" i="37"/>
  <c r="U4077" i="37"/>
  <c r="T4077" i="37"/>
  <c r="R4077" i="37"/>
  <c r="U4259" i="37"/>
  <c r="T4259" i="37"/>
  <c r="R4259" i="37"/>
  <c r="U3822" i="37"/>
  <c r="T3822" i="37"/>
  <c r="R3822" i="37"/>
  <c r="U4182" i="37"/>
  <c r="R4182" i="37"/>
  <c r="T4182" i="37"/>
  <c r="U3749" i="37"/>
  <c r="R3749" i="37"/>
  <c r="T3749" i="37"/>
  <c r="U4551" i="37"/>
  <c r="V4551" i="37"/>
  <c r="T4551" i="37"/>
  <c r="R4551" i="37"/>
  <c r="U4010" i="37"/>
  <c r="V4010" i="37"/>
  <c r="T4010" i="37"/>
  <c r="R4010" i="37"/>
  <c r="U4435" i="37"/>
  <c r="V4435" i="37"/>
  <c r="T4435" i="37"/>
  <c r="R4435" i="37"/>
  <c r="U3511" i="37"/>
  <c r="V3511" i="37"/>
  <c r="T3511" i="37"/>
  <c r="R3511" i="37"/>
  <c r="U4175" i="37"/>
  <c r="V4175" i="37"/>
  <c r="T4175" i="37"/>
  <c r="R4175" i="37"/>
  <c r="U3826" i="37"/>
  <c r="V3826" i="37"/>
  <c r="T3826" i="37"/>
  <c r="R3826" i="37"/>
  <c r="U4098" i="37"/>
  <c r="V4098" i="37"/>
  <c r="R4098" i="37"/>
  <c r="T4098" i="37"/>
  <c r="U3753" i="37"/>
  <c r="V3753" i="37"/>
  <c r="R3753" i="37"/>
  <c r="T3753" i="37"/>
  <c r="U4282" i="37"/>
  <c r="V4282" i="37"/>
  <c r="T4282" i="37"/>
  <c r="U3752" i="37"/>
  <c r="V3752" i="37"/>
  <c r="T3752" i="37"/>
  <c r="V3615" i="37"/>
  <c r="T3615" i="37"/>
  <c r="U4438" i="37"/>
  <c r="V4438" i="37"/>
  <c r="T4438" i="37"/>
  <c r="U3627" i="37"/>
  <c r="V3627" i="37"/>
  <c r="T3627" i="37"/>
  <c r="U4172" i="37"/>
  <c r="V4172" i="37"/>
  <c r="R4172" i="37"/>
  <c r="U3997" i="37"/>
  <c r="V3997" i="37"/>
  <c r="T3997" i="37"/>
  <c r="U4101" i="37"/>
  <c r="V4101" i="37"/>
  <c r="R4101" i="37"/>
  <c r="U3928" i="37"/>
  <c r="V3928" i="37"/>
  <c r="R3928" i="37"/>
  <c r="U4469" i="37"/>
  <c r="V4469" i="37"/>
  <c r="R4469" i="37"/>
  <c r="U3791" i="37"/>
  <c r="V3791" i="37"/>
  <c r="R3791" i="37"/>
  <c r="V4336" i="37"/>
  <c r="R4336" i="37"/>
  <c r="V3654" i="37"/>
  <c r="R3654" i="37"/>
  <c r="U4329" i="37"/>
  <c r="R4329" i="37"/>
  <c r="T4329" i="37"/>
  <c r="U3895" i="37"/>
  <c r="R3895" i="37"/>
  <c r="T3895" i="37"/>
  <c r="U4518" i="37"/>
  <c r="R4518" i="37"/>
  <c r="T4518" i="37"/>
  <c r="U3630" i="37"/>
  <c r="R3630" i="37"/>
  <c r="T3630" i="37"/>
  <c r="U4483" i="37"/>
  <c r="R4483" i="37"/>
  <c r="T4483" i="37"/>
  <c r="U3557" i="37"/>
  <c r="R3557" i="37"/>
  <c r="T3557" i="37"/>
  <c r="U2915" i="37"/>
  <c r="V2915" i="37"/>
  <c r="T2915" i="37"/>
  <c r="R2915" i="37"/>
  <c r="U2515" i="37"/>
  <c r="V2515" i="37"/>
  <c r="T2515" i="37"/>
  <c r="R2515" i="37"/>
  <c r="U2714" i="37"/>
  <c r="V2714" i="37"/>
  <c r="T2714" i="37"/>
  <c r="R2714" i="37"/>
  <c r="U3255" i="37"/>
  <c r="V3255" i="37"/>
  <c r="T3255" i="37"/>
  <c r="R3255" i="37"/>
  <c r="U2641" i="37"/>
  <c r="V2641" i="37"/>
  <c r="T2641" i="37"/>
  <c r="R2641" i="37"/>
  <c r="U3182" i="37"/>
  <c r="V3182" i="37"/>
  <c r="T3182" i="37"/>
  <c r="R3182" i="37"/>
  <c r="U2568" i="37"/>
  <c r="V2568" i="37"/>
  <c r="R2568" i="37"/>
  <c r="T2568" i="37"/>
  <c r="U3109" i="37"/>
  <c r="V3109" i="37"/>
  <c r="R3109" i="37"/>
  <c r="T3109" i="37"/>
  <c r="U2540" i="37"/>
  <c r="V2540" i="37"/>
  <c r="T2540" i="37"/>
  <c r="U3104" i="37"/>
  <c r="V3104" i="37"/>
  <c r="T3104" i="37"/>
  <c r="U3243" i="37"/>
  <c r="V3243" i="37"/>
  <c r="T3243" i="37"/>
  <c r="U2907" i="37"/>
  <c r="V2907" i="37"/>
  <c r="T2907" i="37"/>
  <c r="U3170" i="37"/>
  <c r="V3170" i="37"/>
  <c r="T3170" i="37"/>
  <c r="U2834" i="37"/>
  <c r="V2834" i="37"/>
  <c r="T2834" i="37"/>
  <c r="U3097" i="37"/>
  <c r="V3097" i="37"/>
  <c r="R3097" i="37"/>
  <c r="T3097" i="37"/>
  <c r="U2761" i="37"/>
  <c r="V2761" i="37"/>
  <c r="R2761" i="37"/>
  <c r="T2761" i="37"/>
  <c r="U2864" i="37"/>
  <c r="V2864" i="37"/>
  <c r="T2864" i="37"/>
  <c r="R2864" i="37"/>
  <c r="U2528" i="37"/>
  <c r="V2528" i="37"/>
  <c r="T2528" i="37"/>
  <c r="R2528" i="37"/>
  <c r="U2667" i="37"/>
  <c r="V2667" i="37"/>
  <c r="T2667" i="37"/>
  <c r="R2667" i="37"/>
  <c r="U2594" i="37"/>
  <c r="V2594" i="37"/>
  <c r="T2594" i="37"/>
  <c r="R2594" i="37"/>
  <c r="U4021" i="37"/>
  <c r="V4021" i="37"/>
  <c r="R4021" i="37"/>
  <c r="T4021" i="37"/>
  <c r="U2521" i="37"/>
  <c r="V2521" i="37"/>
  <c r="R2521" i="37"/>
  <c r="T2521" i="37"/>
  <c r="U3888" i="37"/>
  <c r="V3888" i="37"/>
  <c r="R3888" i="37"/>
  <c r="T3888" i="37"/>
  <c r="U3043" i="37"/>
  <c r="V3043" i="37"/>
  <c r="R3043" i="37"/>
  <c r="T3043" i="37"/>
  <c r="U2643" i="37"/>
  <c r="V2643" i="37"/>
  <c r="T2643" i="37"/>
  <c r="R2643" i="37"/>
  <c r="U2842" i="37"/>
  <c r="V2842" i="37"/>
  <c r="T2842" i="37"/>
  <c r="R2842" i="37"/>
  <c r="U2415" i="37"/>
  <c r="V2415" i="37"/>
  <c r="T2415" i="37"/>
  <c r="R2415" i="37"/>
  <c r="U2769" i="37"/>
  <c r="V2769" i="37"/>
  <c r="T2769" i="37"/>
  <c r="R2769" i="37"/>
  <c r="U3310" i="37"/>
  <c r="V3310" i="37"/>
  <c r="T3310" i="37"/>
  <c r="R3310" i="37"/>
  <c r="U2696" i="37"/>
  <c r="V2696" i="37"/>
  <c r="R2696" i="37"/>
  <c r="T2696" i="37"/>
  <c r="U3237" i="37"/>
  <c r="V3237" i="37"/>
  <c r="R3237" i="37"/>
  <c r="T3237" i="37"/>
  <c r="U2447" i="37"/>
  <c r="V2447" i="37"/>
  <c r="T2447" i="37"/>
  <c r="U3004" i="37"/>
  <c r="V3004" i="37"/>
  <c r="T3004" i="37"/>
  <c r="U3175" i="37"/>
  <c r="V3175" i="37"/>
  <c r="T3175" i="37"/>
  <c r="U2807" i="37"/>
  <c r="V2807" i="37"/>
  <c r="R2807" i="37"/>
  <c r="U3102" i="37"/>
  <c r="V3102" i="37"/>
  <c r="T3102" i="37"/>
  <c r="U2734" i="37"/>
  <c r="V2734" i="37"/>
  <c r="T2734" i="37"/>
  <c r="U3029" i="37"/>
  <c r="V3029" i="37"/>
  <c r="T3029" i="37"/>
  <c r="U2661" i="37"/>
  <c r="V2661" i="37"/>
  <c r="T2661" i="37"/>
  <c r="U2398" i="37"/>
  <c r="R2398" i="37"/>
  <c r="V2398" i="37"/>
  <c r="U1702" i="37"/>
  <c r="R1702" i="37"/>
  <c r="V1702" i="37"/>
  <c r="U2197" i="37"/>
  <c r="R2197" i="37"/>
  <c r="V2197" i="37"/>
  <c r="U1725" i="37"/>
  <c r="T1725" i="37"/>
  <c r="V1725" i="37"/>
  <c r="U2060" i="37"/>
  <c r="T2060" i="37"/>
  <c r="V2060" i="37"/>
  <c r="U1852" i="37"/>
  <c r="T1852" i="37"/>
  <c r="V1852" i="37"/>
  <c r="U2361" i="37"/>
  <c r="T2361" i="37"/>
  <c r="V2361" i="37"/>
  <c r="U2058" i="37"/>
  <c r="V2058" i="37"/>
  <c r="R2058" i="37"/>
  <c r="U1606" i="37"/>
  <c r="V1606" i="37"/>
  <c r="T1606" i="37"/>
  <c r="U2387" i="37"/>
  <c r="V2387" i="37"/>
  <c r="T2387" i="37"/>
  <c r="U1585" i="37"/>
  <c r="V1585" i="37"/>
  <c r="R1585" i="37"/>
  <c r="U2254" i="37"/>
  <c r="V2254" i="37"/>
  <c r="T2254" i="37"/>
  <c r="U1452" i="37"/>
  <c r="V1452" i="37"/>
  <c r="T1452" i="37"/>
  <c r="U2117" i="37"/>
  <c r="V2117" i="37"/>
  <c r="R2117" i="37"/>
  <c r="U3286" i="37"/>
  <c r="V3286" i="37"/>
  <c r="T3286" i="37"/>
  <c r="U2012" i="37"/>
  <c r="V2012" i="37"/>
  <c r="T2012" i="37"/>
  <c r="U3085" i="37"/>
  <c r="V3085" i="37"/>
  <c r="T3085" i="37"/>
  <c r="U2304" i="37"/>
  <c r="V2304" i="37"/>
  <c r="T2304" i="37"/>
  <c r="U2948" i="37"/>
  <c r="V2948" i="37"/>
  <c r="T2948" i="37"/>
  <c r="U2167" i="37"/>
  <c r="V2167" i="37"/>
  <c r="T2167" i="37"/>
  <c r="U2815" i="37"/>
  <c r="V2815" i="37"/>
  <c r="T2815" i="37"/>
  <c r="U2034" i="37"/>
  <c r="V2034" i="37"/>
  <c r="T2034" i="37"/>
  <c r="U2710" i="37"/>
  <c r="T2710" i="37"/>
  <c r="R2710" i="37"/>
  <c r="U1888" i="37"/>
  <c r="T1888" i="37"/>
  <c r="R1888" i="37"/>
  <c r="U2509" i="37"/>
  <c r="T2509" i="37"/>
  <c r="R2509" i="37"/>
  <c r="U1915" i="37"/>
  <c r="R1915" i="37"/>
  <c r="T1915" i="37"/>
  <c r="U2381" i="37"/>
  <c r="T2381" i="37"/>
  <c r="R2381" i="37"/>
  <c r="U1782" i="37"/>
  <c r="T1782" i="37"/>
  <c r="R1782" i="37"/>
  <c r="U2244" i="37"/>
  <c r="R2244" i="37"/>
  <c r="T2244" i="37"/>
  <c r="U1887" i="37"/>
  <c r="R1887" i="37"/>
  <c r="T1887" i="37"/>
  <c r="U2129" i="37"/>
  <c r="V2129" i="37"/>
  <c r="T2129" i="37"/>
  <c r="U1776" i="37"/>
  <c r="V1776" i="37"/>
  <c r="T1776" i="37"/>
  <c r="U2453" i="37"/>
  <c r="V2453" i="37"/>
  <c r="T2453" i="37"/>
  <c r="U1780" i="37"/>
  <c r="V1780" i="37"/>
  <c r="R1780" i="37"/>
  <c r="U2316" i="37"/>
  <c r="V2316" i="37"/>
  <c r="R2316" i="37"/>
  <c r="U1871" i="37"/>
  <c r="V1871" i="37"/>
  <c r="R1871" i="37"/>
  <c r="U2105" i="37"/>
  <c r="R2105" i="37"/>
  <c r="T2105" i="37"/>
  <c r="U1322" i="37"/>
  <c r="R1322" i="37"/>
  <c r="V1322" i="37"/>
  <c r="U790" i="37"/>
  <c r="R790" i="37"/>
  <c r="V790" i="37"/>
  <c r="U1248" i="37"/>
  <c r="T1248" i="37"/>
  <c r="V1248" i="37"/>
  <c r="U721" i="37"/>
  <c r="R721" i="37"/>
  <c r="V721" i="37"/>
  <c r="U1194" i="37"/>
  <c r="T1194" i="37"/>
  <c r="V1194" i="37"/>
  <c r="U648" i="37"/>
  <c r="R648" i="37"/>
  <c r="V648" i="37"/>
  <c r="U1121" i="37"/>
  <c r="T1121" i="37"/>
  <c r="V1121" i="37"/>
  <c r="U789" i="37"/>
  <c r="T789" i="37"/>
  <c r="V789" i="37"/>
  <c r="U1262" i="37"/>
  <c r="V1262" i="37"/>
  <c r="T1262" i="37"/>
  <c r="R1262" i="37"/>
  <c r="U726" i="37"/>
  <c r="V726" i="37"/>
  <c r="T726" i="37"/>
  <c r="R726" i="37"/>
  <c r="U1203" i="37"/>
  <c r="V1203" i="37"/>
  <c r="R1203" i="37"/>
  <c r="T1203" i="37"/>
  <c r="U657" i="37"/>
  <c r="V657" i="37"/>
  <c r="T657" i="37"/>
  <c r="R657" i="37"/>
  <c r="U1130" i="37"/>
  <c r="V1130" i="37"/>
  <c r="T1130" i="37"/>
  <c r="R1130" i="37"/>
  <c r="U794" i="37"/>
  <c r="V794" i="37"/>
  <c r="R794" i="37"/>
  <c r="T794" i="37"/>
  <c r="U1057" i="37"/>
  <c r="V1057" i="37"/>
  <c r="R1057" i="37"/>
  <c r="T1057" i="37"/>
  <c r="U725" i="37"/>
  <c r="V725" i="37"/>
  <c r="R725" i="37"/>
  <c r="T725" i="37"/>
  <c r="V988" i="37"/>
  <c r="T988" i="37"/>
  <c r="U1813" i="37"/>
  <c r="V1813" i="37"/>
  <c r="R1813" i="37"/>
  <c r="T1813" i="37"/>
  <c r="U1212" i="37"/>
  <c r="R1212" i="37"/>
  <c r="V1212" i="37"/>
  <c r="U662" i="37"/>
  <c r="R662" i="37"/>
  <c r="V662" i="37"/>
  <c r="U1139" i="37"/>
  <c r="R1139" i="37"/>
  <c r="V1139" i="37"/>
  <c r="U803" i="37"/>
  <c r="R803" i="37"/>
  <c r="V803" i="37"/>
  <c r="U1066" i="37"/>
  <c r="R1066" i="37"/>
  <c r="V1066" i="37"/>
  <c r="U730" i="37"/>
  <c r="T730" i="37"/>
  <c r="V730" i="37"/>
  <c r="U993" i="37"/>
  <c r="R993" i="37"/>
  <c r="V993" i="37"/>
  <c r="U2170" i="37"/>
  <c r="V2170" i="37"/>
  <c r="R2170" i="37"/>
  <c r="U1473" i="37"/>
  <c r="T1473" i="37"/>
  <c r="R1473" i="37"/>
  <c r="U724" i="37"/>
  <c r="T724" i="37"/>
  <c r="R724" i="37"/>
  <c r="U1404" i="37"/>
  <c r="R1404" i="37"/>
  <c r="T1404" i="37"/>
  <c r="U1186" i="37"/>
  <c r="T1186" i="37"/>
  <c r="R1186" i="37"/>
  <c r="U1330" i="37"/>
  <c r="T1330" i="37"/>
  <c r="R1330" i="37"/>
  <c r="U1113" i="37"/>
  <c r="T1113" i="37"/>
  <c r="R1113" i="37"/>
  <c r="U1518" i="37"/>
  <c r="T1518" i="37"/>
  <c r="R1518" i="37"/>
  <c r="U1044" i="37"/>
  <c r="T1044" i="37"/>
  <c r="R1044" i="37"/>
  <c r="U1409" i="37"/>
  <c r="T1409" i="37"/>
  <c r="R1409" i="37"/>
  <c r="U1195" i="37"/>
  <c r="T1195" i="37"/>
  <c r="R1195" i="37"/>
  <c r="U1338" i="37"/>
  <c r="R1338" i="37"/>
  <c r="T1338" i="37"/>
  <c r="U1122" i="37"/>
  <c r="R1122" i="37"/>
  <c r="T1122" i="37"/>
  <c r="U1527" i="37"/>
  <c r="R1527" i="37"/>
  <c r="T1527" i="37"/>
  <c r="U1837" i="37"/>
  <c r="V1837" i="37"/>
  <c r="R1837" i="37"/>
  <c r="U109" i="37"/>
  <c r="T109" i="37"/>
  <c r="R109" i="37"/>
  <c r="U116" i="37"/>
  <c r="V116" i="37"/>
  <c r="T116" i="37"/>
  <c r="R116" i="37"/>
  <c r="U58" i="37"/>
  <c r="V58" i="37"/>
  <c r="T58" i="37"/>
  <c r="R58" i="37"/>
  <c r="U170" i="37"/>
  <c r="V170" i="37"/>
  <c r="T170" i="37"/>
  <c r="R170" i="37"/>
  <c r="U201" i="37"/>
  <c r="V201" i="37"/>
  <c r="T201" i="37"/>
  <c r="U557" i="37"/>
  <c r="V557" i="37"/>
  <c r="T557" i="37"/>
  <c r="R557" i="37"/>
  <c r="U413" i="37"/>
  <c r="V413" i="37"/>
  <c r="T413" i="37"/>
  <c r="R413" i="37"/>
  <c r="U507" i="37"/>
  <c r="V507" i="37"/>
  <c r="T507" i="37"/>
  <c r="R507" i="37"/>
  <c r="U63" i="37"/>
  <c r="V63" i="37"/>
  <c r="T63" i="37"/>
  <c r="U395" i="37"/>
  <c r="V395" i="37"/>
  <c r="T395" i="37"/>
  <c r="R395" i="37"/>
  <c r="U145" i="37"/>
  <c r="T145" i="37"/>
  <c r="R145" i="37"/>
  <c r="U214" i="37"/>
  <c r="T214" i="37"/>
  <c r="R214" i="37"/>
  <c r="U288" i="37"/>
  <c r="T288" i="37"/>
  <c r="R288" i="37"/>
  <c r="U273" i="37"/>
  <c r="T273" i="37"/>
  <c r="R273" i="37"/>
  <c r="U281" i="37"/>
  <c r="V281" i="37"/>
  <c r="T281" i="37"/>
  <c r="R281" i="37"/>
  <c r="U365" i="37"/>
  <c r="V365" i="37"/>
  <c r="T365" i="37"/>
  <c r="R365" i="37"/>
  <c r="V4148" i="37"/>
  <c r="R3752" i="37"/>
  <c r="R2815" i="37"/>
  <c r="R3085" i="37"/>
  <c r="R2254" i="37"/>
  <c r="T2058" i="37"/>
  <c r="V4259" i="37"/>
  <c r="R789" i="37"/>
  <c r="T721" i="37"/>
  <c r="R2834" i="37"/>
  <c r="R3104" i="37"/>
  <c r="T4172" i="37"/>
  <c r="R1852" i="37"/>
  <c r="T1702" i="37"/>
  <c r="R3004" i="37"/>
  <c r="R2034" i="37"/>
  <c r="R2304" i="37"/>
  <c r="R3100" i="37"/>
  <c r="R1452" i="37"/>
  <c r="R1606" i="37"/>
  <c r="V3822" i="37"/>
  <c r="R1194" i="37"/>
  <c r="T1322" i="37"/>
  <c r="R3243" i="37"/>
  <c r="T4469" i="37"/>
  <c r="R3997" i="37"/>
  <c r="R2361" i="37"/>
  <c r="T2197" i="37"/>
  <c r="V3557" i="37"/>
  <c r="V3895" i="37"/>
  <c r="R3029" i="37"/>
  <c r="R3175" i="37"/>
  <c r="R2948" i="37"/>
  <c r="R3286" i="37"/>
  <c r="T2117" i="37"/>
  <c r="R2387" i="37"/>
  <c r="V4182" i="37"/>
  <c r="V4521" i="37"/>
  <c r="T648" i="37"/>
  <c r="T790" i="37"/>
  <c r="R2907" i="37"/>
  <c r="R2892" i="37"/>
  <c r="T4101" i="37"/>
  <c r="R4438" i="37"/>
  <c r="V2173" i="37"/>
  <c r="R1725" i="37"/>
  <c r="R4282" i="37"/>
  <c r="T1585" i="37"/>
  <c r="V3749" i="37"/>
  <c r="V4077" i="37"/>
  <c r="R1121" i="37"/>
  <c r="R1248" i="37"/>
  <c r="R3170" i="37"/>
  <c r="R2540" i="37"/>
  <c r="R4283" i="37"/>
  <c r="R3707" i="37"/>
  <c r="R4541" i="37"/>
  <c r="T3626" i="37"/>
  <c r="T4196" i="37"/>
  <c r="V4080" i="37"/>
  <c r="V4283" i="37"/>
  <c r="V3707" i="37"/>
  <c r="V4541" i="37"/>
  <c r="V3626" i="37"/>
  <c r="V4196" i="37"/>
  <c r="R3489" i="37"/>
  <c r="U4149" i="37"/>
  <c r="T4149" i="37"/>
  <c r="U3803" i="37"/>
  <c r="T3803" i="37"/>
  <c r="V4504" i="37"/>
  <c r="U4504" i="37"/>
  <c r="T4504" i="37"/>
  <c r="R4504" i="37"/>
  <c r="V3666" i="37"/>
  <c r="U3666" i="37"/>
  <c r="T3666" i="37"/>
  <c r="R3666" i="37"/>
  <c r="V4391" i="37"/>
  <c r="U4391" i="37"/>
  <c r="T4391" i="37"/>
  <c r="R4391" i="37"/>
  <c r="V3853" i="37"/>
  <c r="U3853" i="37"/>
  <c r="T3853" i="37"/>
  <c r="R3853" i="37"/>
  <c r="V4186" i="37"/>
  <c r="T4186" i="37"/>
  <c r="R4186" i="37"/>
  <c r="U4186" i="37"/>
  <c r="R3656" i="37"/>
  <c r="T3656" i="37"/>
  <c r="V3656" i="37"/>
  <c r="U3656" i="37"/>
  <c r="V4407" i="37"/>
  <c r="U4407" i="37"/>
  <c r="R4407" i="37"/>
  <c r="T4407" i="37"/>
  <c r="U3871" i="37"/>
  <c r="R3871" i="37"/>
  <c r="V4269" i="37"/>
  <c r="U4269" i="37"/>
  <c r="R4269" i="37"/>
  <c r="T4269" i="37"/>
  <c r="V3734" i="37"/>
  <c r="U3734" i="37"/>
  <c r="T3734" i="37"/>
  <c r="R3734" i="37"/>
  <c r="V4307" i="37"/>
  <c r="U4307" i="37"/>
  <c r="R4307" i="37"/>
  <c r="T4307" i="37"/>
  <c r="V3884" i="37"/>
  <c r="U3884" i="37"/>
  <c r="R3884" i="37"/>
  <c r="T3884" i="37"/>
  <c r="T4102" i="37"/>
  <c r="R4102" i="37"/>
  <c r="V4102" i="37"/>
  <c r="U4102" i="37"/>
  <c r="V3683" i="37"/>
  <c r="T3683" i="37"/>
  <c r="R3683" i="37"/>
  <c r="U3683" i="37"/>
  <c r="V3806" i="37"/>
  <c r="U3806" i="37"/>
  <c r="R3806" i="37"/>
  <c r="T3806" i="37"/>
  <c r="V3787" i="37"/>
  <c r="U3787" i="37"/>
  <c r="T3787" i="37"/>
  <c r="R3787" i="37"/>
  <c r="V4459" i="37"/>
  <c r="R4459" i="37"/>
  <c r="U4459" i="37"/>
  <c r="T4459" i="37"/>
  <c r="V3650" i="37"/>
  <c r="U3650" i="37"/>
  <c r="R3650" i="37"/>
  <c r="T3650" i="37"/>
  <c r="V4512" i="37"/>
  <c r="U4512" i="37"/>
  <c r="R4512" i="37"/>
  <c r="T4512" i="37"/>
  <c r="V3832" i="37"/>
  <c r="U3832" i="37"/>
  <c r="R3832" i="37"/>
  <c r="T3832" i="37"/>
  <c r="R4305" i="37"/>
  <c r="T4305" i="37"/>
  <c r="V4305" i="37"/>
  <c r="U4305" i="37"/>
  <c r="R3631" i="37"/>
  <c r="T3631" i="37"/>
  <c r="V3631" i="37"/>
  <c r="U3631" i="37"/>
  <c r="U4528" i="37"/>
  <c r="R4528" i="37"/>
  <c r="V3846" i="37"/>
  <c r="U3846" i="37"/>
  <c r="T3846" i="37"/>
  <c r="R3846" i="37"/>
  <c r="V4389" i="37"/>
  <c r="U4389" i="37"/>
  <c r="R4389" i="37"/>
  <c r="T4389" i="37"/>
  <c r="V3709" i="37"/>
  <c r="U3709" i="37"/>
  <c r="R3709" i="37"/>
  <c r="T3709" i="37"/>
  <c r="V4426" i="37"/>
  <c r="U4426" i="37"/>
  <c r="R4426" i="37"/>
  <c r="T4426" i="37"/>
  <c r="V3859" i="37"/>
  <c r="U3859" i="37"/>
  <c r="R3859" i="37"/>
  <c r="T3859" i="37"/>
  <c r="V4228" i="37"/>
  <c r="T4228" i="37"/>
  <c r="R4228" i="37"/>
  <c r="U4228" i="37"/>
  <c r="V3658" i="37"/>
  <c r="T3658" i="37"/>
  <c r="R3658" i="37"/>
  <c r="U3658" i="37"/>
  <c r="V4442" i="37"/>
  <c r="T4442" i="37"/>
  <c r="U4442" i="37"/>
  <c r="R4442" i="37"/>
  <c r="V3873" i="37"/>
  <c r="U3873" i="37"/>
  <c r="T3873" i="37"/>
  <c r="R3873" i="37"/>
  <c r="V4311" i="37"/>
  <c r="U4311" i="37"/>
  <c r="R4311" i="37"/>
  <c r="T4311" i="37"/>
  <c r="V3740" i="37"/>
  <c r="U3740" i="37"/>
  <c r="T3740" i="37"/>
  <c r="R3740" i="37"/>
  <c r="V4345" i="37"/>
  <c r="U4345" i="37"/>
  <c r="R4345" i="37"/>
  <c r="T4345" i="37"/>
  <c r="V3909" i="37"/>
  <c r="U3909" i="37"/>
  <c r="R3909" i="37"/>
  <c r="T3909" i="37"/>
  <c r="T4144" i="37"/>
  <c r="R4144" i="37"/>
  <c r="V4144" i="37"/>
  <c r="U4144" i="37"/>
  <c r="T3712" i="37"/>
  <c r="R3712" i="37"/>
  <c r="V3712" i="37"/>
  <c r="U3712" i="37"/>
  <c r="U4148" i="37"/>
  <c r="R4148" i="37"/>
  <c r="U3615" i="37"/>
  <c r="R3615" i="37"/>
  <c r="V4497" i="37"/>
  <c r="U4497" i="37"/>
  <c r="T4497" i="37"/>
  <c r="R4497" i="37"/>
  <c r="V3458" i="37"/>
  <c r="U3458" i="37"/>
  <c r="T3458" i="37"/>
  <c r="R3458" i="37"/>
  <c r="V4025" i="37"/>
  <c r="U4025" i="37"/>
  <c r="R4025" i="37"/>
  <c r="T4025" i="37"/>
  <c r="V3628" i="37"/>
  <c r="U3628" i="37"/>
  <c r="R3628" i="37"/>
  <c r="T3628" i="37"/>
  <c r="V3828" i="37"/>
  <c r="T3828" i="37"/>
  <c r="R3828" i="37"/>
  <c r="U3828" i="37"/>
  <c r="U4336" i="37"/>
  <c r="T4336" i="37"/>
  <c r="U3654" i="37"/>
  <c r="T3654" i="37"/>
  <c r="V4190" i="37"/>
  <c r="U4190" i="37"/>
  <c r="R4190" i="37"/>
  <c r="T4190" i="37"/>
  <c r="V3517" i="37"/>
  <c r="U3517" i="37"/>
  <c r="R3517" i="37"/>
  <c r="T3517" i="37"/>
  <c r="V4234" i="37"/>
  <c r="U4234" i="37"/>
  <c r="R4234" i="37"/>
  <c r="T4234" i="37"/>
  <c r="V3667" i="37"/>
  <c r="U3667" i="37"/>
  <c r="R3667" i="37"/>
  <c r="T3667" i="37"/>
  <c r="T4532" i="37"/>
  <c r="R4532" i="37"/>
  <c r="V4532" i="37"/>
  <c r="U4532" i="37"/>
  <c r="V4081" i="37"/>
  <c r="R4081" i="37"/>
  <c r="T4081" i="37"/>
  <c r="U4081" i="37"/>
  <c r="V4508" i="37"/>
  <c r="U4508" i="37"/>
  <c r="R4508" i="37"/>
  <c r="T4508" i="37"/>
  <c r="V3487" i="37"/>
  <c r="U3487" i="37"/>
  <c r="T3487" i="37"/>
  <c r="R3487" i="37"/>
  <c r="V4369" i="37"/>
  <c r="U4369" i="37"/>
  <c r="R4369" i="37"/>
  <c r="T4369" i="37"/>
  <c r="V3953" i="37"/>
  <c r="U3953" i="37"/>
  <c r="R3953" i="37"/>
  <c r="T3953" i="37"/>
  <c r="V3897" i="37"/>
  <c r="U3897" i="37"/>
  <c r="R3897" i="37"/>
  <c r="T3897" i="37"/>
  <c r="V3500" i="37"/>
  <c r="U3500" i="37"/>
  <c r="T3500" i="37"/>
  <c r="R3500" i="37"/>
  <c r="V3700" i="37"/>
  <c r="T3700" i="37"/>
  <c r="R3700" i="37"/>
  <c r="U3700" i="37"/>
  <c r="V3249" i="37"/>
  <c r="U3249" i="37"/>
  <c r="R3249" i="37"/>
  <c r="T3249" i="37"/>
  <c r="V2849" i="37"/>
  <c r="U2849" i="37"/>
  <c r="R2849" i="37"/>
  <c r="T2849" i="37"/>
  <c r="V3048" i="37"/>
  <c r="T3048" i="37"/>
  <c r="R3048" i="37"/>
  <c r="U3048" i="37"/>
  <c r="V2648" i="37"/>
  <c r="T2648" i="37"/>
  <c r="R2648" i="37"/>
  <c r="U2648" i="37"/>
  <c r="V3340" i="37"/>
  <c r="U3340" i="37"/>
  <c r="R3340" i="37"/>
  <c r="T3340" i="37"/>
  <c r="V2972" i="37"/>
  <c r="U2972" i="37"/>
  <c r="R2972" i="37"/>
  <c r="T2972" i="37"/>
  <c r="V3079" i="37"/>
  <c r="U3079" i="37"/>
  <c r="R3079" i="37"/>
  <c r="T3079" i="37"/>
  <c r="V2558" i="37"/>
  <c r="U2558" i="37"/>
  <c r="R2558" i="37"/>
  <c r="T2558" i="37"/>
  <c r="V3122" i="37"/>
  <c r="U3122" i="37"/>
  <c r="T3122" i="37"/>
  <c r="R3122" i="37"/>
  <c r="T3257" i="37"/>
  <c r="R3257" i="37"/>
  <c r="V3257" i="37"/>
  <c r="U3257" i="37"/>
  <c r="R2921" i="37"/>
  <c r="V2921" i="37"/>
  <c r="T2921" i="37"/>
  <c r="U2921" i="37"/>
  <c r="V2640" i="37"/>
  <c r="U2640" i="37"/>
  <c r="R2640" i="37"/>
  <c r="T2640" i="37"/>
  <c r="V3879" i="37"/>
  <c r="U3879" i="37"/>
  <c r="T3879" i="37"/>
  <c r="R3879" i="37"/>
  <c r="V2882" i="37"/>
  <c r="U2882" i="37"/>
  <c r="R2882" i="37"/>
  <c r="T2882" i="37"/>
  <c r="V2546" i="37"/>
  <c r="U2546" i="37"/>
  <c r="R2546" i="37"/>
  <c r="T2546" i="37"/>
  <c r="V2681" i="37"/>
  <c r="R2681" i="37"/>
  <c r="T2681" i="37"/>
  <c r="U2681" i="37"/>
  <c r="T4053" i="37"/>
  <c r="R4053" i="37"/>
  <c r="V4053" i="37"/>
  <c r="U4053" i="37"/>
  <c r="V3568" i="37"/>
  <c r="U3568" i="37"/>
  <c r="T3568" i="37"/>
  <c r="R3568" i="37"/>
  <c r="V3037" i="37"/>
  <c r="U3037" i="37"/>
  <c r="T3037" i="37"/>
  <c r="R3037" i="37"/>
  <c r="V3394" i="37"/>
  <c r="U3394" i="37"/>
  <c r="R3394" i="37"/>
  <c r="T3394" i="37"/>
  <c r="V2772" i="37"/>
  <c r="U2772" i="37"/>
  <c r="T2772" i="37"/>
  <c r="R2772" i="37"/>
  <c r="V2942" i="37"/>
  <c r="U2942" i="37"/>
  <c r="T2942" i="37"/>
  <c r="R2942" i="37"/>
  <c r="V2574" i="37"/>
  <c r="U2574" i="37"/>
  <c r="R2574" i="37"/>
  <c r="T2574" i="37"/>
  <c r="T2741" i="37"/>
  <c r="V2741" i="37"/>
  <c r="R2741" i="37"/>
  <c r="U2741" i="37"/>
  <c r="V3305" i="37"/>
  <c r="R3305" i="37"/>
  <c r="T3305" i="37"/>
  <c r="U3305" i="37"/>
  <c r="V3024" i="37"/>
  <c r="U3024" i="37"/>
  <c r="T3024" i="37"/>
  <c r="R3024" i="37"/>
  <c r="V2688" i="37"/>
  <c r="U2688" i="37"/>
  <c r="T2688" i="37"/>
  <c r="R2688" i="37"/>
  <c r="V2878" i="37"/>
  <c r="U2878" i="37"/>
  <c r="R2878" i="37"/>
  <c r="T2878" i="37"/>
  <c r="V2510" i="37"/>
  <c r="U2510" i="37"/>
  <c r="T2510" i="37"/>
  <c r="R2510" i="37"/>
  <c r="V2677" i="37"/>
  <c r="T2677" i="37"/>
  <c r="R2677" i="37"/>
  <c r="U2677" i="37"/>
  <c r="V3241" i="37"/>
  <c r="R3241" i="37"/>
  <c r="T3241" i="37"/>
  <c r="U3241" i="37"/>
  <c r="V2960" i="37"/>
  <c r="U2960" i="37"/>
  <c r="R2960" i="37"/>
  <c r="T2960" i="37"/>
  <c r="V2624" i="37"/>
  <c r="U2624" i="37"/>
  <c r="R2624" i="37"/>
  <c r="T2624" i="37"/>
  <c r="V2699" i="37"/>
  <c r="U2699" i="37"/>
  <c r="T2699" i="37"/>
  <c r="R2699" i="37"/>
  <c r="V2496" i="37"/>
  <c r="U2496" i="37"/>
  <c r="R2496" i="37"/>
  <c r="T2496" i="37"/>
  <c r="V3202" i="37"/>
  <c r="U3202" i="37"/>
  <c r="R3202" i="37"/>
  <c r="T3202" i="37"/>
  <c r="V2866" i="37"/>
  <c r="U2866" i="37"/>
  <c r="T2866" i="37"/>
  <c r="R2866" i="37"/>
  <c r="V3001" i="37"/>
  <c r="T3001" i="37"/>
  <c r="R3001" i="37"/>
  <c r="U3001" i="37"/>
  <c r="V2665" i="37"/>
  <c r="T2665" i="37"/>
  <c r="R2665" i="37"/>
  <c r="U2665" i="37"/>
  <c r="V3505" i="37"/>
  <c r="U3505" i="37"/>
  <c r="T3505" i="37"/>
  <c r="R3505" i="37"/>
  <c r="V3357" i="37"/>
  <c r="U3357" i="37"/>
  <c r="R3357" i="37"/>
  <c r="T3357" i="37"/>
  <c r="V3623" i="37"/>
  <c r="U3623" i="37"/>
  <c r="T3623" i="37"/>
  <c r="R3623" i="37"/>
  <c r="V3092" i="37"/>
  <c r="U3092" i="37"/>
  <c r="T3092" i="37"/>
  <c r="R3092" i="37"/>
  <c r="V3353" i="37"/>
  <c r="U3353" i="37"/>
  <c r="T3353" i="37"/>
  <c r="R3353" i="37"/>
  <c r="V2977" i="37"/>
  <c r="U2977" i="37"/>
  <c r="T2977" i="37"/>
  <c r="R2977" i="37"/>
  <c r="T3176" i="37"/>
  <c r="V3176" i="37"/>
  <c r="R3176" i="37"/>
  <c r="U3176" i="37"/>
  <c r="V2776" i="37"/>
  <c r="R2776" i="37"/>
  <c r="T2776" i="37"/>
  <c r="U2776" i="37"/>
  <c r="V2563" i="37"/>
  <c r="U2563" i="37"/>
  <c r="T2563" i="37"/>
  <c r="R2563" i="37"/>
  <c r="U3100" i="37"/>
  <c r="T3100" i="37"/>
  <c r="V3207" i="37"/>
  <c r="U3207" i="37"/>
  <c r="T3207" i="37"/>
  <c r="R3207" i="37"/>
  <c r="V2839" i="37"/>
  <c r="U2839" i="37"/>
  <c r="T2839" i="37"/>
  <c r="R2839" i="37"/>
  <c r="V2801" i="37"/>
  <c r="U2801" i="37"/>
  <c r="T2801" i="37"/>
  <c r="R2801" i="37"/>
  <c r="V3342" i="37"/>
  <c r="U3342" i="37"/>
  <c r="R3342" i="37"/>
  <c r="T3342" i="37"/>
  <c r="V2600" i="37"/>
  <c r="T2600" i="37"/>
  <c r="R2600" i="37"/>
  <c r="U2600" i="37"/>
  <c r="V3141" i="37"/>
  <c r="T3141" i="37"/>
  <c r="R3141" i="37"/>
  <c r="U3141" i="37"/>
  <c r="U2892" i="37"/>
  <c r="T2892" i="37"/>
  <c r="V2524" i="37"/>
  <c r="U2524" i="37"/>
  <c r="R2524" i="37"/>
  <c r="T2524" i="37"/>
  <c r="V2631" i="37"/>
  <c r="U2631" i="37"/>
  <c r="R2631" i="37"/>
  <c r="T2631" i="37"/>
  <c r="V3412" i="37"/>
  <c r="U3412" i="37"/>
  <c r="R3412" i="37"/>
  <c r="T3412" i="37"/>
  <c r="V2353" i="37"/>
  <c r="U2353" i="37"/>
  <c r="T2353" i="37"/>
  <c r="R2353" i="37"/>
  <c r="V1747" i="37"/>
  <c r="U1747" i="37"/>
  <c r="T1747" i="37"/>
  <c r="R1747" i="37"/>
  <c r="V2216" i="37"/>
  <c r="U2216" i="37"/>
  <c r="R2216" i="37"/>
  <c r="T2216" i="37"/>
  <c r="V1863" i="37"/>
  <c r="U1863" i="37"/>
  <c r="T1863" i="37"/>
  <c r="R1863" i="37"/>
  <c r="V2143" i="37"/>
  <c r="U2143" i="37"/>
  <c r="R2143" i="37"/>
  <c r="T2143" i="37"/>
  <c r="V1794" i="37"/>
  <c r="U1794" i="37"/>
  <c r="R1794" i="37"/>
  <c r="T1794" i="37"/>
  <c r="T2010" i="37"/>
  <c r="R2010" i="37"/>
  <c r="V2010" i="37"/>
  <c r="U2010" i="37"/>
  <c r="V1862" i="37"/>
  <c r="T1862" i="37"/>
  <c r="R1862" i="37"/>
  <c r="U1862" i="37"/>
  <c r="V3031" i="37"/>
  <c r="U3031" i="37"/>
  <c r="T3031" i="37"/>
  <c r="R3031" i="37"/>
  <c r="U2173" i="37"/>
  <c r="T2173" i="37"/>
  <c r="V1512" i="37"/>
  <c r="U1512" i="37"/>
  <c r="T1512" i="37"/>
  <c r="R1512" i="37"/>
  <c r="V2036" i="37"/>
  <c r="U2036" i="37"/>
  <c r="T2036" i="37"/>
  <c r="R2036" i="37"/>
  <c r="V1617" i="37"/>
  <c r="U1617" i="37"/>
  <c r="R1617" i="37"/>
  <c r="T1617" i="37"/>
  <c r="V2328" i="37"/>
  <c r="U2328" i="37"/>
  <c r="T2328" i="37"/>
  <c r="R2328" i="37"/>
  <c r="V1703" i="37"/>
  <c r="U1703" i="37"/>
  <c r="T1703" i="37"/>
  <c r="R1703" i="37"/>
  <c r="V2191" i="37"/>
  <c r="R2191" i="37"/>
  <c r="T2191" i="37"/>
  <c r="U2191" i="37"/>
  <c r="V1739" i="37"/>
  <c r="T1739" i="37"/>
  <c r="R1739" i="37"/>
  <c r="U1739" i="37"/>
  <c r="V3003" i="37"/>
  <c r="U3003" i="37"/>
  <c r="T3003" i="37"/>
  <c r="R3003" i="37"/>
  <c r="V1965" i="37"/>
  <c r="U1965" i="37"/>
  <c r="T1965" i="37"/>
  <c r="R1965" i="37"/>
  <c r="V1421" i="37"/>
  <c r="U1421" i="37"/>
  <c r="R1421" i="37"/>
  <c r="T1421" i="37"/>
  <c r="V2355" i="37"/>
  <c r="U2355" i="37"/>
  <c r="T2355" i="37"/>
  <c r="R2355" i="37"/>
  <c r="V1553" i="37"/>
  <c r="U1553" i="37"/>
  <c r="R1553" i="37"/>
  <c r="T1553" i="37"/>
  <c r="V2286" i="37"/>
  <c r="U2286" i="37"/>
  <c r="T2286" i="37"/>
  <c r="R2286" i="37"/>
  <c r="V1484" i="37"/>
  <c r="U1484" i="37"/>
  <c r="T1484" i="37"/>
  <c r="R1484" i="37"/>
  <c r="V2149" i="37"/>
  <c r="R2149" i="37"/>
  <c r="T2149" i="37"/>
  <c r="U2149" i="37"/>
  <c r="V3190" i="37"/>
  <c r="U3190" i="37"/>
  <c r="T3190" i="37"/>
  <c r="R3190" i="37"/>
  <c r="V2409" i="37"/>
  <c r="U2409" i="37"/>
  <c r="T2409" i="37"/>
  <c r="R2409" i="37"/>
  <c r="V3053" i="37"/>
  <c r="U3053" i="37"/>
  <c r="R3053" i="37"/>
  <c r="T3053" i="37"/>
  <c r="V2272" i="37"/>
  <c r="U2272" i="37"/>
  <c r="T2272" i="37"/>
  <c r="R2272" i="37"/>
  <c r="V2980" i="37"/>
  <c r="U2980" i="37"/>
  <c r="T2980" i="37"/>
  <c r="R2980" i="37"/>
  <c r="V2199" i="37"/>
  <c r="U2199" i="37"/>
  <c r="R2199" i="37"/>
  <c r="T2199" i="37"/>
  <c r="R2847" i="37"/>
  <c r="T2847" i="37"/>
  <c r="V2847" i="37"/>
  <c r="U2847" i="37"/>
  <c r="T2066" i="37"/>
  <c r="R2066" i="37"/>
  <c r="V2066" i="37"/>
  <c r="U2066" i="37"/>
  <c r="V2107" i="37"/>
  <c r="R2107" i="37"/>
  <c r="U2107" i="37"/>
  <c r="T2107" i="37"/>
  <c r="V1748" i="37"/>
  <c r="U1748" i="37"/>
  <c r="T1748" i="37"/>
  <c r="R1748" i="37"/>
  <c r="V1974" i="37"/>
  <c r="U1974" i="37"/>
  <c r="R1974" i="37"/>
  <c r="T1974" i="37"/>
  <c r="V1859" i="37"/>
  <c r="U1859" i="37"/>
  <c r="T1859" i="37"/>
  <c r="R1859" i="37"/>
  <c r="V2399" i="37"/>
  <c r="U2399" i="37"/>
  <c r="R2399" i="37"/>
  <c r="T2399" i="37"/>
  <c r="V1790" i="37"/>
  <c r="U1790" i="37"/>
  <c r="T1790" i="37"/>
  <c r="R1790" i="37"/>
  <c r="V2266" i="37"/>
  <c r="T2266" i="37"/>
  <c r="R2266" i="37"/>
  <c r="U2266" i="37"/>
  <c r="T1913" i="37"/>
  <c r="R1913" i="37"/>
  <c r="V1913" i="37"/>
  <c r="U1913" i="37"/>
  <c r="V2602" i="37"/>
  <c r="U2602" i="37"/>
  <c r="T2602" i="37"/>
  <c r="R2602" i="37"/>
  <c r="V1967" i="37"/>
  <c r="U1967" i="37"/>
  <c r="T1967" i="37"/>
  <c r="R1967" i="37"/>
  <c r="V1664" i="37"/>
  <c r="U1664" i="37"/>
  <c r="T1664" i="37"/>
  <c r="R1664" i="37"/>
  <c r="V2292" i="37"/>
  <c r="U2292" i="37"/>
  <c r="T2292" i="37"/>
  <c r="R2292" i="37"/>
  <c r="V1709" i="37"/>
  <c r="U1709" i="37"/>
  <c r="T1709" i="37"/>
  <c r="R1709" i="37"/>
  <c r="V2219" i="37"/>
  <c r="U2219" i="37"/>
  <c r="T2219" i="37"/>
  <c r="R2219" i="37"/>
  <c r="V1636" i="37"/>
  <c r="U1636" i="37"/>
  <c r="T1636" i="37"/>
  <c r="R1636" i="37"/>
  <c r="V2086" i="37"/>
  <c r="R2086" i="37"/>
  <c r="T2086" i="37"/>
  <c r="U2086" i="37"/>
  <c r="V1667" i="37"/>
  <c r="T1667" i="37"/>
  <c r="R1667" i="37"/>
  <c r="U1667" i="37"/>
  <c r="V2486" i="37"/>
  <c r="U2486" i="37"/>
  <c r="R2486" i="37"/>
  <c r="T2486" i="37"/>
  <c r="V1892" i="37"/>
  <c r="U1892" i="37"/>
  <c r="T1892" i="37"/>
  <c r="R1892" i="37"/>
  <c r="V2358" i="37"/>
  <c r="U2358" i="37"/>
  <c r="T2358" i="37"/>
  <c r="R2358" i="37"/>
  <c r="V1755" i="37"/>
  <c r="U1755" i="37"/>
  <c r="R1755" i="37"/>
  <c r="T1755" i="37"/>
  <c r="V2285" i="37"/>
  <c r="U2285" i="37"/>
  <c r="T2285" i="37"/>
  <c r="R2285" i="37"/>
  <c r="V1928" i="37"/>
  <c r="U1928" i="37"/>
  <c r="T1928" i="37"/>
  <c r="R1928" i="37"/>
  <c r="V2148" i="37"/>
  <c r="R2148" i="37"/>
  <c r="T2148" i="37"/>
  <c r="U2148" i="37"/>
  <c r="V1791" i="37"/>
  <c r="R1791" i="37"/>
  <c r="T1791" i="37"/>
  <c r="U1791" i="37"/>
  <c r="V2555" i="37"/>
  <c r="U2555" i="37"/>
  <c r="R2555" i="37"/>
  <c r="T2555" i="37"/>
  <c r="V2172" i="37"/>
  <c r="U2172" i="37"/>
  <c r="T2172" i="37"/>
  <c r="R2172" i="37"/>
  <c r="V3309" i="37"/>
  <c r="U3309" i="37"/>
  <c r="T3309" i="37"/>
  <c r="R3309" i="37"/>
  <c r="V2035" i="37"/>
  <c r="U2035" i="37"/>
  <c r="T2035" i="37"/>
  <c r="R2035" i="37"/>
  <c r="V3236" i="37"/>
  <c r="U3236" i="37"/>
  <c r="T3236" i="37"/>
  <c r="R3236" i="37"/>
  <c r="V1943" i="37"/>
  <c r="U1943" i="37"/>
  <c r="T1943" i="37"/>
  <c r="R1943" i="37"/>
  <c r="V3103" i="37"/>
  <c r="T3103" i="37"/>
  <c r="R3103" i="37"/>
  <c r="U3103" i="37"/>
  <c r="V2322" i="37"/>
  <c r="T2322" i="37"/>
  <c r="R2322" i="37"/>
  <c r="U2322" i="37"/>
  <c r="V1561" i="37"/>
  <c r="U1561" i="37"/>
  <c r="T1561" i="37"/>
  <c r="R1561" i="37"/>
  <c r="V913" i="37"/>
  <c r="U913" i="37"/>
  <c r="T913" i="37"/>
  <c r="R913" i="37"/>
  <c r="V1491" i="37"/>
  <c r="U1491" i="37"/>
  <c r="R1491" i="37"/>
  <c r="T1491" i="37"/>
  <c r="V800" i="37"/>
  <c r="U800" i="37"/>
  <c r="R800" i="37"/>
  <c r="T800" i="37"/>
  <c r="V1550" i="37"/>
  <c r="T1550" i="37"/>
  <c r="R1550" i="37"/>
  <c r="U1550" i="37"/>
  <c r="V1076" i="37"/>
  <c r="T1076" i="37"/>
  <c r="R1076" i="37"/>
  <c r="U1076" i="37"/>
  <c r="V1458" i="37"/>
  <c r="U1458" i="37"/>
  <c r="R1458" i="37"/>
  <c r="T1458" i="37"/>
  <c r="V1513" i="37"/>
  <c r="U1513" i="37"/>
  <c r="T1513" i="37"/>
  <c r="R1513" i="37"/>
  <c r="V1245" i="37"/>
  <c r="U1245" i="37"/>
  <c r="T1245" i="37"/>
  <c r="R1245" i="37"/>
  <c r="V1328" i="37"/>
  <c r="U1328" i="37"/>
  <c r="R1328" i="37"/>
  <c r="T1328" i="37"/>
  <c r="V663" i="37"/>
  <c r="U663" i="37"/>
  <c r="T663" i="37"/>
  <c r="R663" i="37"/>
  <c r="R1304" i="37"/>
  <c r="V1304" i="37"/>
  <c r="T1304" i="37"/>
  <c r="U1304" i="37"/>
  <c r="V653" i="37"/>
  <c r="T653" i="37"/>
  <c r="R653" i="37"/>
  <c r="U653" i="37"/>
  <c r="V1449" i="37"/>
  <c r="U1449" i="37"/>
  <c r="T1449" i="37"/>
  <c r="R1449" i="37"/>
  <c r="V1181" i="37"/>
  <c r="U1181" i="37"/>
  <c r="T1181" i="37"/>
  <c r="R1181" i="37"/>
  <c r="V1258" i="37"/>
  <c r="U1258" i="37"/>
  <c r="T1258" i="37"/>
  <c r="R1258" i="37"/>
  <c r="V599" i="37"/>
  <c r="U599" i="37"/>
  <c r="T599" i="37"/>
  <c r="R599" i="37"/>
  <c r="T1198" i="37"/>
  <c r="R1198" i="37"/>
  <c r="V1198" i="37"/>
  <c r="U1198" i="37"/>
  <c r="T799" i="37"/>
  <c r="R799" i="37"/>
  <c r="V799" i="37"/>
  <c r="U799" i="37"/>
  <c r="U988" i="37"/>
  <c r="R988" i="37"/>
  <c r="V1385" i="37"/>
  <c r="U1385" i="37"/>
  <c r="T1385" i="37"/>
  <c r="R1385" i="37"/>
  <c r="V1117" i="37"/>
  <c r="U1117" i="37"/>
  <c r="T1117" i="37"/>
  <c r="R1117" i="37"/>
  <c r="V1263" i="37"/>
  <c r="U1263" i="37"/>
  <c r="T1263" i="37"/>
  <c r="R1263" i="37"/>
  <c r="V722" i="37"/>
  <c r="U722" i="37"/>
  <c r="T722" i="37"/>
  <c r="R722" i="37"/>
  <c r="V1267" i="37"/>
  <c r="R1267" i="37"/>
  <c r="T1267" i="37"/>
  <c r="U1267" i="37"/>
  <c r="V735" i="37"/>
  <c r="T735" i="37"/>
  <c r="R735" i="37"/>
  <c r="U735" i="37"/>
  <c r="V1575" i="37"/>
  <c r="U1575" i="37"/>
  <c r="T1575" i="37"/>
  <c r="R1575" i="37"/>
  <c r="V1169" i="37"/>
  <c r="U1169" i="37"/>
  <c r="T1169" i="37"/>
  <c r="R1169" i="37"/>
  <c r="V1496" i="37"/>
  <c r="U1496" i="37"/>
  <c r="T1496" i="37"/>
  <c r="R1496" i="37"/>
  <c r="V1072" i="37"/>
  <c r="U1072" i="37"/>
  <c r="T1072" i="37"/>
  <c r="R1072" i="37"/>
  <c r="R1546" i="37"/>
  <c r="V1546" i="37"/>
  <c r="T1546" i="37"/>
  <c r="U1546" i="37"/>
  <c r="R871" i="37"/>
  <c r="V871" i="37"/>
  <c r="T871" i="37"/>
  <c r="U871" i="37"/>
  <c r="V1511" i="37"/>
  <c r="U1511" i="37"/>
  <c r="T1511" i="37"/>
  <c r="R1511" i="37"/>
  <c r="V1105" i="37"/>
  <c r="U1105" i="37"/>
  <c r="T1105" i="37"/>
  <c r="R1105" i="37"/>
  <c r="V1432" i="37"/>
  <c r="U1432" i="37"/>
  <c r="R1432" i="37"/>
  <c r="T1432" i="37"/>
  <c r="V1008" i="37"/>
  <c r="U1008" i="37"/>
  <c r="R1008" i="37"/>
  <c r="T1008" i="37"/>
  <c r="V1482" i="37"/>
  <c r="T1482" i="37"/>
  <c r="R1482" i="37"/>
  <c r="U1482" i="37"/>
  <c r="V788" i="37"/>
  <c r="T788" i="37"/>
  <c r="R788" i="37"/>
  <c r="U788" i="37"/>
  <c r="V1381" i="37"/>
  <c r="U1381" i="37"/>
  <c r="T1381" i="37"/>
  <c r="R1381" i="37"/>
  <c r="V1440" i="37"/>
  <c r="U1440" i="37"/>
  <c r="T1440" i="37"/>
  <c r="R1440" i="37"/>
  <c r="V962" i="37"/>
  <c r="U962" i="37"/>
  <c r="T962" i="37"/>
  <c r="R962" i="37"/>
  <c r="V1320" i="37"/>
  <c r="U1320" i="37"/>
  <c r="R1320" i="37"/>
  <c r="T1320" i="37"/>
  <c r="V856" i="37"/>
  <c r="U856" i="37"/>
  <c r="R856" i="37"/>
  <c r="T856" i="37"/>
  <c r="R1319" i="37"/>
  <c r="V1319" i="37"/>
  <c r="T1319" i="37"/>
  <c r="U1319" i="37"/>
  <c r="R654" i="37"/>
  <c r="V654" i="37"/>
  <c r="T654" i="37"/>
  <c r="U654" i="37"/>
  <c r="V1244" i="37"/>
  <c r="U1244" i="37"/>
  <c r="R1244" i="37"/>
  <c r="T1244" i="37"/>
  <c r="V1325" i="37"/>
  <c r="U1325" i="37"/>
  <c r="T1325" i="37"/>
  <c r="R1325" i="37"/>
  <c r="V861" i="37"/>
  <c r="U861" i="37"/>
  <c r="T861" i="37"/>
  <c r="R861" i="37"/>
  <c r="V1226" i="37"/>
  <c r="U1226" i="37"/>
  <c r="R1226" i="37"/>
  <c r="T1226" i="37"/>
  <c r="V680" i="37"/>
  <c r="U680" i="37"/>
  <c r="R680" i="37"/>
  <c r="T680" i="37"/>
  <c r="V1025" i="37"/>
  <c r="R1025" i="37"/>
  <c r="T1025" i="37"/>
  <c r="U1025" i="37"/>
  <c r="V693" i="37"/>
  <c r="T693" i="37"/>
  <c r="R693" i="37"/>
  <c r="U693" i="37"/>
  <c r="V1029" i="37"/>
  <c r="U1029" i="37"/>
  <c r="T1029" i="37"/>
  <c r="R1029" i="37"/>
  <c r="V958" i="37"/>
  <c r="U958" i="37"/>
  <c r="R958" i="37"/>
  <c r="T958" i="37"/>
  <c r="V589" i="37"/>
  <c r="U589" i="37"/>
  <c r="T589" i="37"/>
  <c r="R589" i="37"/>
  <c r="V548" i="37"/>
  <c r="U548" i="37"/>
  <c r="T548" i="37"/>
  <c r="R548" i="37"/>
  <c r="V603" i="37"/>
  <c r="U603" i="37"/>
  <c r="R603" i="37"/>
  <c r="T603" i="37"/>
  <c r="V376" i="37"/>
  <c r="U376" i="37"/>
  <c r="R376" i="37"/>
  <c r="T376" i="37"/>
  <c r="V786" i="37"/>
  <c r="U786" i="37"/>
  <c r="T786" i="37"/>
  <c r="R786" i="37"/>
  <c r="V406" i="37"/>
  <c r="U406" i="37"/>
  <c r="T406" i="37"/>
  <c r="R406" i="37"/>
  <c r="V208" i="37"/>
  <c r="U208" i="37"/>
  <c r="T208" i="37"/>
  <c r="R208" i="37"/>
  <c r="V289" i="37"/>
  <c r="U289" i="37"/>
  <c r="T289" i="37"/>
  <c r="R289" i="37"/>
  <c r="V341" i="37"/>
  <c r="U341" i="37"/>
  <c r="T341" i="37"/>
  <c r="R341" i="37"/>
  <c r="V1202" i="37"/>
  <c r="U1202" i="37"/>
  <c r="T1202" i="37"/>
  <c r="R1202" i="37"/>
  <c r="V541" i="37"/>
  <c r="U541" i="37"/>
  <c r="T541" i="37"/>
  <c r="R541" i="37"/>
  <c r="V135" i="37"/>
  <c r="U135" i="37"/>
  <c r="T135" i="37"/>
  <c r="R135" i="37"/>
  <c r="V226" i="37"/>
  <c r="U226" i="37"/>
  <c r="R226" i="37"/>
  <c r="T226" i="37"/>
  <c r="V314" i="37"/>
  <c r="U314" i="37"/>
  <c r="T314" i="37"/>
  <c r="R314" i="37"/>
  <c r="V45" i="37"/>
  <c r="U45" i="37"/>
  <c r="T45" i="37"/>
  <c r="R45" i="37"/>
  <c r="U1227" i="37"/>
  <c r="R1227" i="37"/>
  <c r="V143" i="37"/>
  <c r="U143" i="37"/>
  <c r="T143" i="37"/>
  <c r="R143" i="37"/>
  <c r="V520" i="37"/>
  <c r="U520" i="37"/>
  <c r="T520" i="37"/>
  <c r="R520" i="37"/>
  <c r="V575" i="37"/>
  <c r="U575" i="37"/>
  <c r="T575" i="37"/>
  <c r="R575" i="37"/>
  <c r="V440" i="37"/>
  <c r="U440" i="37"/>
  <c r="T440" i="37"/>
  <c r="R440" i="37"/>
  <c r="V1327" i="37"/>
  <c r="U1327" i="37"/>
  <c r="R1327" i="37"/>
  <c r="T1327" i="37"/>
  <c r="V533" i="37"/>
  <c r="U533" i="37"/>
  <c r="R533" i="37"/>
  <c r="T533" i="37"/>
  <c r="V14" i="37"/>
  <c r="U14" i="37"/>
  <c r="T14" i="37"/>
  <c r="R14" i="37"/>
  <c r="V254" i="37"/>
  <c r="U254" i="37"/>
  <c r="T254" i="37"/>
  <c r="R254" i="37"/>
  <c r="V41" i="37"/>
  <c r="U41" i="37"/>
  <c r="T41" i="37"/>
  <c r="R41" i="37"/>
  <c r="V79" i="37"/>
  <c r="U79" i="37"/>
  <c r="T79" i="37"/>
  <c r="R79" i="37"/>
  <c r="V1099" i="37"/>
  <c r="U1099" i="37"/>
  <c r="T1099" i="37"/>
  <c r="R1099" i="37"/>
  <c r="V269" i="37"/>
  <c r="U269" i="37"/>
  <c r="T269" i="37"/>
  <c r="R269" i="37"/>
  <c r="V123" i="37"/>
  <c r="U123" i="37"/>
  <c r="T123" i="37"/>
  <c r="R123" i="37"/>
  <c r="V449" i="37"/>
  <c r="U449" i="37"/>
  <c r="R449" i="37"/>
  <c r="T449" i="37"/>
  <c r="V502" i="37"/>
  <c r="U502" i="37"/>
  <c r="R502" i="37"/>
  <c r="T502" i="37"/>
  <c r="V784" i="37"/>
  <c r="U784" i="37"/>
  <c r="R784" i="37"/>
  <c r="T784" i="37"/>
  <c r="V107" i="37"/>
  <c r="U107" i="37"/>
  <c r="R107" i="37"/>
  <c r="T107" i="37"/>
  <c r="V280" i="37"/>
  <c r="U280" i="37"/>
  <c r="R280" i="37"/>
  <c r="T280" i="37"/>
  <c r="V373" i="37"/>
  <c r="U373" i="37"/>
  <c r="R373" i="37"/>
  <c r="T373" i="37"/>
  <c r="V432" i="37"/>
  <c r="U432" i="37"/>
  <c r="R432" i="37"/>
  <c r="T432" i="37"/>
  <c r="V607" i="37"/>
  <c r="U607" i="37"/>
  <c r="R607" i="37"/>
  <c r="T607" i="37"/>
  <c r="V329" i="37"/>
  <c r="U329" i="37"/>
  <c r="T329" i="37"/>
  <c r="R329" i="37"/>
  <c r="V442" i="37"/>
  <c r="U442" i="37"/>
  <c r="T442" i="37"/>
  <c r="R442" i="37"/>
  <c r="V147" i="37"/>
  <c r="U147" i="37"/>
  <c r="R147" i="37"/>
  <c r="T147" i="37"/>
  <c r="V215" i="37"/>
  <c r="U215" i="37"/>
  <c r="R215" i="37"/>
  <c r="T215" i="37"/>
  <c r="V4129" i="37"/>
  <c r="U4129" i="37"/>
  <c r="R4129" i="37"/>
  <c r="T4129" i="37"/>
  <c r="V3935" i="37"/>
  <c r="U3935" i="37"/>
  <c r="T3935" i="37"/>
  <c r="R3935" i="37"/>
  <c r="V4338" i="37"/>
  <c r="U4338" i="37"/>
  <c r="R4338" i="37"/>
  <c r="T4338" i="37"/>
  <c r="V3798" i="37"/>
  <c r="U3798" i="37"/>
  <c r="T3798" i="37"/>
  <c r="R3798" i="37"/>
  <c r="V4364" i="37"/>
  <c r="U4364" i="37"/>
  <c r="R4364" i="37"/>
  <c r="T4364" i="37"/>
  <c r="V3948" i="37"/>
  <c r="U3948" i="37"/>
  <c r="T3948" i="37"/>
  <c r="R3948" i="37"/>
  <c r="V4166" i="37"/>
  <c r="T4166" i="37"/>
  <c r="R4166" i="37"/>
  <c r="U4166" i="37"/>
  <c r="V3747" i="37"/>
  <c r="T3747" i="37"/>
  <c r="R3747" i="37"/>
  <c r="U3747" i="37"/>
  <c r="V3870" i="37"/>
  <c r="U3870" i="37"/>
  <c r="T3870" i="37"/>
  <c r="R3870" i="37"/>
  <c r="V4380" i="37"/>
  <c r="U4380" i="37"/>
  <c r="R4380" i="37"/>
  <c r="T4380" i="37"/>
  <c r="V3962" i="37"/>
  <c r="U3962" i="37"/>
  <c r="R3962" i="37"/>
  <c r="T3962" i="37"/>
  <c r="V4249" i="37"/>
  <c r="U4249" i="37"/>
  <c r="T4249" i="37"/>
  <c r="R4249" i="37"/>
  <c r="V3825" i="37"/>
  <c r="U3825" i="37"/>
  <c r="T3825" i="37"/>
  <c r="R3825" i="37"/>
  <c r="V3769" i="37"/>
  <c r="U3769" i="37"/>
  <c r="T3769" i="37"/>
  <c r="R3769" i="37"/>
  <c r="R4379" i="37"/>
  <c r="V4379" i="37"/>
  <c r="T4379" i="37"/>
  <c r="U4379" i="37"/>
  <c r="R3572" i="37"/>
  <c r="T3572" i="37"/>
  <c r="V3572" i="37"/>
  <c r="U3572" i="37"/>
  <c r="U4087" i="37"/>
  <c r="T4087" i="37"/>
  <c r="U3910" i="37"/>
  <c r="R3910" i="37"/>
  <c r="V4453" i="37"/>
  <c r="U4453" i="37"/>
  <c r="T4453" i="37"/>
  <c r="R4453" i="37"/>
  <c r="V3773" i="37"/>
  <c r="U3773" i="37"/>
  <c r="R3773" i="37"/>
  <c r="T3773" i="37"/>
  <c r="V4490" i="37"/>
  <c r="U4490" i="37"/>
  <c r="T4490" i="37"/>
  <c r="R4490" i="37"/>
  <c r="V3923" i="37"/>
  <c r="U3923" i="37"/>
  <c r="T3923" i="37"/>
  <c r="R3923" i="37"/>
  <c r="V4292" i="37"/>
  <c r="T4292" i="37"/>
  <c r="R4292" i="37"/>
  <c r="U4292" i="37"/>
  <c r="V3722" i="37"/>
  <c r="T3722" i="37"/>
  <c r="R3722" i="37"/>
  <c r="U3722" i="37"/>
  <c r="U4506" i="37"/>
  <c r="R4506" i="37"/>
  <c r="U3937" i="37"/>
  <c r="R3937" i="37"/>
  <c r="V4367" i="37"/>
  <c r="U4367" i="37"/>
  <c r="R4367" i="37"/>
  <c r="T4367" i="37"/>
  <c r="V3804" i="37"/>
  <c r="U3804" i="37"/>
  <c r="R3804" i="37"/>
  <c r="T3804" i="37"/>
  <c r="V4409" i="37"/>
  <c r="U4409" i="37"/>
  <c r="R4409" i="37"/>
  <c r="T4409" i="37"/>
  <c r="V3973" i="37"/>
  <c r="U3973" i="37"/>
  <c r="R3973" i="37"/>
  <c r="T3973" i="37"/>
  <c r="T4208" i="37"/>
  <c r="V4208" i="37"/>
  <c r="R4208" i="37"/>
  <c r="U4208" i="37"/>
  <c r="V3776" i="37"/>
  <c r="R3776" i="37"/>
  <c r="T3776" i="37"/>
  <c r="U3776" i="37"/>
  <c r="V4425" i="37"/>
  <c r="U4425" i="37"/>
  <c r="T4425" i="37"/>
  <c r="R4425" i="37"/>
  <c r="V3991" i="37"/>
  <c r="U3991" i="37"/>
  <c r="R3991" i="37"/>
  <c r="T3991" i="37"/>
  <c r="V4291" i="37"/>
  <c r="U4291" i="37"/>
  <c r="R4291" i="37"/>
  <c r="T4291" i="37"/>
  <c r="V3854" i="37"/>
  <c r="U3854" i="37"/>
  <c r="R3854" i="37"/>
  <c r="T3854" i="37"/>
  <c r="V4322" i="37"/>
  <c r="U4322" i="37"/>
  <c r="R4322" i="37"/>
  <c r="T4322" i="37"/>
  <c r="V3977" i="37"/>
  <c r="U3977" i="37"/>
  <c r="R3977" i="37"/>
  <c r="T3977" i="37"/>
  <c r="V4124" i="37"/>
  <c r="T4124" i="37"/>
  <c r="R4124" i="37"/>
  <c r="U4124" i="37"/>
  <c r="V3780" i="37"/>
  <c r="T3780" i="37"/>
  <c r="R3780" i="37"/>
  <c r="U3780" i="37"/>
  <c r="V4128" i="37"/>
  <c r="U4128" i="37"/>
  <c r="R4128" i="37"/>
  <c r="T4128" i="37"/>
  <c r="V3706" i="37"/>
  <c r="U3706" i="37"/>
  <c r="R3706" i="37"/>
  <c r="T3706" i="37"/>
  <c r="V3970" i="37"/>
  <c r="U3970" i="37"/>
  <c r="T3970" i="37"/>
  <c r="R3970" i="37"/>
  <c r="V4325" i="37"/>
  <c r="U4325" i="37"/>
  <c r="R4325" i="37"/>
  <c r="T4325" i="37"/>
  <c r="V3513" i="37"/>
  <c r="U3513" i="37"/>
  <c r="R3513" i="37"/>
  <c r="T3513" i="37"/>
  <c r="T4127" i="37"/>
  <c r="R4127" i="37"/>
  <c r="V4127" i="37"/>
  <c r="U4127" i="37"/>
  <c r="V3951" i="37"/>
  <c r="T3951" i="37"/>
  <c r="R3951" i="37"/>
  <c r="U3951" i="37"/>
  <c r="V4317" i="37"/>
  <c r="U4317" i="37"/>
  <c r="T4317" i="37"/>
  <c r="R4317" i="37"/>
  <c r="V4183" i="37"/>
  <c r="U4183" i="37"/>
  <c r="R4183" i="37"/>
  <c r="T4183" i="37"/>
  <c r="V3612" i="37"/>
  <c r="U3612" i="37"/>
  <c r="R3612" i="37"/>
  <c r="T3612" i="37"/>
  <c r="V4214" i="37"/>
  <c r="U4214" i="37"/>
  <c r="R4214" i="37"/>
  <c r="T4214" i="37"/>
  <c r="V3781" i="37"/>
  <c r="U3781" i="37"/>
  <c r="T3781" i="37"/>
  <c r="R3781" i="37"/>
  <c r="V4510" i="37"/>
  <c r="T4510" i="37"/>
  <c r="R4510" i="37"/>
  <c r="U4510" i="37"/>
  <c r="V3584" i="37"/>
  <c r="R3584" i="37"/>
  <c r="T3584" i="37"/>
  <c r="U3584" i="37"/>
  <c r="V3979" i="37"/>
  <c r="U3979" i="37"/>
  <c r="R3979" i="37"/>
  <c r="T3979" i="37"/>
  <c r="V3578" i="37"/>
  <c r="U3578" i="37"/>
  <c r="T3578" i="37"/>
  <c r="R3578" i="37"/>
  <c r="V3842" i="37"/>
  <c r="U3842" i="37"/>
  <c r="R3842" i="37"/>
  <c r="T3842" i="37"/>
  <c r="U4197" i="37"/>
  <c r="R4197" i="37"/>
  <c r="V4197" i="37"/>
  <c r="T4197" i="37"/>
  <c r="V4024" i="37"/>
  <c r="U4024" i="37"/>
  <c r="R4024" i="37"/>
  <c r="T4024" i="37"/>
  <c r="V4501" i="37"/>
  <c r="T4501" i="37"/>
  <c r="R4501" i="37"/>
  <c r="U4501" i="37"/>
  <c r="V3823" i="37"/>
  <c r="T3823" i="37"/>
  <c r="R3823" i="37"/>
  <c r="U3823" i="37"/>
  <c r="V2737" i="37"/>
  <c r="U2737" i="37"/>
  <c r="R2737" i="37"/>
  <c r="T2737" i="37"/>
  <c r="V3278" i="37"/>
  <c r="U3278" i="37"/>
  <c r="R3278" i="37"/>
  <c r="T3278" i="37"/>
  <c r="R2536" i="37"/>
  <c r="V2536" i="37"/>
  <c r="T2536" i="37"/>
  <c r="U2536" i="37"/>
  <c r="V3077" i="37"/>
  <c r="R3077" i="37"/>
  <c r="T3077" i="37"/>
  <c r="U3077" i="37"/>
  <c r="V2828" i="37"/>
  <c r="U2828" i="37"/>
  <c r="R2828" i="37"/>
  <c r="T2828" i="37"/>
  <c r="V2456" i="37"/>
  <c r="U2456" i="37"/>
  <c r="R2456" i="37"/>
  <c r="T2456" i="37"/>
  <c r="V2946" i="37"/>
  <c r="U2946" i="37"/>
  <c r="R2946" i="37"/>
  <c r="T2946" i="37"/>
  <c r="V2610" i="37"/>
  <c r="U2610" i="37"/>
  <c r="T2610" i="37"/>
  <c r="R2610" i="37"/>
  <c r="V2745" i="37"/>
  <c r="T2745" i="37"/>
  <c r="R2745" i="37"/>
  <c r="U2745" i="37"/>
  <c r="V3569" i="37"/>
  <c r="U3569" i="37"/>
  <c r="R3569" i="37"/>
  <c r="T3569" i="37"/>
  <c r="U3632" i="37"/>
  <c r="R3632" i="37"/>
  <c r="V3101" i="37"/>
  <c r="U3101" i="37"/>
  <c r="R3101" i="37"/>
  <c r="T3101" i="37"/>
  <c r="V3349" i="37"/>
  <c r="U3349" i="37"/>
  <c r="T3349" i="37"/>
  <c r="R3349" i="37"/>
  <c r="V3343" i="37"/>
  <c r="U3343" i="37"/>
  <c r="T3343" i="37"/>
  <c r="R3343" i="37"/>
  <c r="T3669" i="37"/>
  <c r="R3669" i="37"/>
  <c r="V3669" i="37"/>
  <c r="U3669" i="37"/>
  <c r="T3142" i="37"/>
  <c r="R3142" i="37"/>
  <c r="V3142" i="37"/>
  <c r="U3142" i="37"/>
  <c r="U3452" i="37"/>
  <c r="R3452" i="37"/>
  <c r="V2525" i="37"/>
  <c r="U2525" i="37"/>
  <c r="T2525" i="37"/>
  <c r="R2525" i="37"/>
  <c r="V3437" i="37"/>
  <c r="U3437" i="37"/>
  <c r="R3437" i="37"/>
  <c r="T3437" i="37"/>
  <c r="V3178" i="37"/>
  <c r="U3178" i="37"/>
  <c r="T3178" i="37"/>
  <c r="R3178" i="37"/>
  <c r="V2369" i="37"/>
  <c r="U2369" i="37"/>
  <c r="R2369" i="37"/>
  <c r="T2369" i="37"/>
  <c r="V2994" i="37"/>
  <c r="U2994" i="37"/>
  <c r="T2994" i="37"/>
  <c r="R2994" i="37"/>
  <c r="V3129" i="37"/>
  <c r="T3129" i="37"/>
  <c r="R3129" i="37"/>
  <c r="U3129" i="37"/>
  <c r="V2793" i="37"/>
  <c r="T2793" i="37"/>
  <c r="R2793" i="37"/>
  <c r="U2793" i="37"/>
  <c r="V4016" i="37"/>
  <c r="U4016" i="37"/>
  <c r="T4016" i="37"/>
  <c r="R4016" i="37"/>
  <c r="V2512" i="37"/>
  <c r="R2512" i="37"/>
  <c r="U2512" i="37"/>
  <c r="T2512" i="37"/>
  <c r="V3751" i="37"/>
  <c r="U3751" i="37"/>
  <c r="R3751" i="37"/>
  <c r="T3751" i="37"/>
  <c r="V3266" i="37"/>
  <c r="U3266" i="37"/>
  <c r="R3266" i="37"/>
  <c r="T3266" i="37"/>
  <c r="V2930" i="37"/>
  <c r="U2930" i="37"/>
  <c r="R2930" i="37"/>
  <c r="T2930" i="37"/>
  <c r="V3065" i="37"/>
  <c r="R3065" i="37"/>
  <c r="T3065" i="37"/>
  <c r="U3065" i="37"/>
  <c r="V2729" i="37"/>
  <c r="R2729" i="37"/>
  <c r="T2729" i="37"/>
  <c r="U2729" i="37"/>
  <c r="T3491" i="37"/>
  <c r="R3491" i="37"/>
  <c r="V3491" i="37"/>
  <c r="U3491" i="37"/>
  <c r="U3952" i="37"/>
  <c r="R3952" i="37"/>
  <c r="V2458" i="37"/>
  <c r="U2458" i="37"/>
  <c r="R2458" i="37"/>
  <c r="T2458" i="37"/>
  <c r="V3687" i="37"/>
  <c r="U3687" i="37"/>
  <c r="R3687" i="37"/>
  <c r="T3687" i="37"/>
  <c r="V3156" i="37"/>
  <c r="U3156" i="37"/>
  <c r="R3156" i="37"/>
  <c r="T3156" i="37"/>
  <c r="V2690" i="37"/>
  <c r="U2690" i="37"/>
  <c r="T2690" i="37"/>
  <c r="R2690" i="37"/>
  <c r="V3989" i="37"/>
  <c r="T3989" i="37"/>
  <c r="R3989" i="37"/>
  <c r="U3989" i="37"/>
  <c r="V2489" i="37"/>
  <c r="R2489" i="37"/>
  <c r="T2489" i="37"/>
  <c r="U2489" i="37"/>
  <c r="U3364" i="37"/>
  <c r="R3364" i="37"/>
  <c r="V2845" i="37"/>
  <c r="U2845" i="37"/>
  <c r="R2845" i="37"/>
  <c r="T2845" i="37"/>
  <c r="V3416" i="37"/>
  <c r="U3416" i="37"/>
  <c r="R3416" i="37"/>
  <c r="T3416" i="37"/>
  <c r="V2580" i="37"/>
  <c r="U2580" i="37"/>
  <c r="T2580" i="37"/>
  <c r="R2580" i="37"/>
  <c r="V2865" i="37"/>
  <c r="U2865" i="37"/>
  <c r="T2865" i="37"/>
  <c r="R2865" i="37"/>
  <c r="V2463" i="37"/>
  <c r="U2463" i="37"/>
  <c r="R2463" i="37"/>
  <c r="T2463" i="37"/>
  <c r="V2664" i="37"/>
  <c r="T2664" i="37"/>
  <c r="R2664" i="37"/>
  <c r="U2664" i="37"/>
  <c r="V3205" i="37"/>
  <c r="R3205" i="37"/>
  <c r="T3205" i="37"/>
  <c r="U3205" i="37"/>
  <c r="V2956" i="37"/>
  <c r="U2956" i="37"/>
  <c r="T2956" i="37"/>
  <c r="R2956" i="37"/>
  <c r="U2588" i="37"/>
  <c r="R2588" i="37"/>
  <c r="V2695" i="37"/>
  <c r="U2695" i="37"/>
  <c r="T2695" i="37"/>
  <c r="R2695" i="37"/>
  <c r="V3259" i="37"/>
  <c r="U3259" i="37"/>
  <c r="T3259" i="37"/>
  <c r="R3259" i="37"/>
  <c r="V3198" i="37"/>
  <c r="U3198" i="37"/>
  <c r="R3198" i="37"/>
  <c r="T3198" i="37"/>
  <c r="V2830" i="37"/>
  <c r="U2830" i="37"/>
  <c r="R2830" i="37"/>
  <c r="T2830" i="37"/>
  <c r="V2997" i="37"/>
  <c r="T2997" i="37"/>
  <c r="R2997" i="37"/>
  <c r="U2997" i="37"/>
  <c r="V2629" i="37"/>
  <c r="T2629" i="37"/>
  <c r="R2629" i="37"/>
  <c r="U2629" i="37"/>
  <c r="V3280" i="37"/>
  <c r="U3280" i="37"/>
  <c r="T3280" i="37"/>
  <c r="R3280" i="37"/>
  <c r="V2944" i="37"/>
  <c r="U2944" i="37"/>
  <c r="T2944" i="37"/>
  <c r="R2944" i="37"/>
  <c r="V3019" i="37"/>
  <c r="U3019" i="37"/>
  <c r="R3019" i="37"/>
  <c r="T3019" i="37"/>
  <c r="V2763" i="37"/>
  <c r="U2763" i="37"/>
  <c r="R2763" i="37"/>
  <c r="T2763" i="37"/>
  <c r="V2366" i="37"/>
  <c r="U2366" i="37"/>
  <c r="R2366" i="37"/>
  <c r="T2366" i="37"/>
  <c r="V1921" i="37"/>
  <c r="U1921" i="37"/>
  <c r="R1921" i="37"/>
  <c r="T1921" i="37"/>
  <c r="V2229" i="37"/>
  <c r="U2229" i="37"/>
  <c r="R2229" i="37"/>
  <c r="T2229" i="37"/>
  <c r="V1784" i="37"/>
  <c r="U1784" i="37"/>
  <c r="T1784" i="37"/>
  <c r="R1784" i="37"/>
  <c r="V2156" i="37"/>
  <c r="U2156" i="37"/>
  <c r="R2156" i="37"/>
  <c r="T2156" i="37"/>
  <c r="V1948" i="37"/>
  <c r="U1948" i="37"/>
  <c r="R1948" i="37"/>
  <c r="T1948" i="37"/>
  <c r="T2019" i="37"/>
  <c r="R2019" i="37"/>
  <c r="V2019" i="37"/>
  <c r="U2019" i="37"/>
  <c r="V1811" i="37"/>
  <c r="T1811" i="37"/>
  <c r="R1811" i="37"/>
  <c r="U1811" i="37"/>
  <c r="V3067" i="37"/>
  <c r="U3067" i="37"/>
  <c r="T3067" i="37"/>
  <c r="R3067" i="37"/>
  <c r="V2026" i="37"/>
  <c r="U2026" i="37"/>
  <c r="R2026" i="37"/>
  <c r="T2026" i="37"/>
  <c r="U1485" i="37"/>
  <c r="T1485" i="37"/>
  <c r="V2419" i="37"/>
  <c r="U2419" i="37"/>
  <c r="T2419" i="37"/>
  <c r="R2419" i="37"/>
  <c r="V1352" i="37"/>
  <c r="U1352" i="37"/>
  <c r="T1352" i="37"/>
  <c r="R1352" i="37"/>
  <c r="V2350" i="37"/>
  <c r="U2350" i="37"/>
  <c r="T2350" i="37"/>
  <c r="R2350" i="37"/>
  <c r="V1548" i="37"/>
  <c r="U1548" i="37"/>
  <c r="T1548" i="37"/>
  <c r="R1548" i="37"/>
  <c r="V2213" i="37"/>
  <c r="R2213" i="37"/>
  <c r="T2213" i="37"/>
  <c r="U2213" i="37"/>
  <c r="V2346" i="37"/>
  <c r="U2346" i="37"/>
  <c r="R2346" i="37"/>
  <c r="T2346" i="37"/>
  <c r="V3318" i="37"/>
  <c r="U3318" i="37"/>
  <c r="R3318" i="37"/>
  <c r="T3318" i="37"/>
  <c r="V1980" i="37"/>
  <c r="U1980" i="37"/>
  <c r="T1980" i="37"/>
  <c r="R1980" i="37"/>
  <c r="V3117" i="37"/>
  <c r="U3117" i="37"/>
  <c r="R3117" i="37"/>
  <c r="T3117" i="37"/>
  <c r="V2336" i="37"/>
  <c r="U2336" i="37"/>
  <c r="T2336" i="37"/>
  <c r="R2336" i="37"/>
  <c r="V3044" i="37"/>
  <c r="U3044" i="37"/>
  <c r="T3044" i="37"/>
  <c r="R3044" i="37"/>
  <c r="V2263" i="37"/>
  <c r="U2263" i="37"/>
  <c r="R2263" i="37"/>
  <c r="T2263" i="37"/>
  <c r="V2911" i="37"/>
  <c r="R2911" i="37"/>
  <c r="T2911" i="37"/>
  <c r="U2911" i="37"/>
  <c r="V2130" i="37"/>
  <c r="R2130" i="37"/>
  <c r="T2130" i="37"/>
  <c r="U2130" i="37"/>
  <c r="V2678" i="37"/>
  <c r="U2678" i="37"/>
  <c r="T2678" i="37"/>
  <c r="R2678" i="37"/>
  <c r="V1856" i="37"/>
  <c r="U1856" i="37"/>
  <c r="T1856" i="37"/>
  <c r="R1856" i="37"/>
  <c r="V2541" i="37"/>
  <c r="U2541" i="37"/>
  <c r="T2541" i="37"/>
  <c r="R2541" i="37"/>
  <c r="V1947" i="37"/>
  <c r="U1947" i="37"/>
  <c r="T1947" i="37"/>
  <c r="R1947" i="37"/>
  <c r="V2466" i="37"/>
  <c r="U2466" i="37"/>
  <c r="R2466" i="37"/>
  <c r="T2466" i="37"/>
  <c r="V1878" i="37"/>
  <c r="U1878" i="37"/>
  <c r="T1878" i="37"/>
  <c r="R1878" i="37"/>
  <c r="V2340" i="37"/>
  <c r="T2340" i="37"/>
  <c r="R2340" i="37"/>
  <c r="U2340" i="37"/>
  <c r="R1720" i="37"/>
  <c r="V1720" i="37"/>
  <c r="T1720" i="37"/>
  <c r="U1720" i="37"/>
  <c r="V2887" i="37"/>
  <c r="U2887" i="37"/>
  <c r="T2887" i="37"/>
  <c r="R2887" i="37"/>
  <c r="V2097" i="37"/>
  <c r="U2097" i="37"/>
  <c r="T2097" i="37"/>
  <c r="R2097" i="37"/>
  <c r="U1591" i="37"/>
  <c r="T1591" i="37"/>
  <c r="V1949" i="37"/>
  <c r="U1949" i="37"/>
  <c r="R1949" i="37"/>
  <c r="T1949" i="37"/>
  <c r="V1812" i="37"/>
  <c r="U1812" i="37"/>
  <c r="T1812" i="37"/>
  <c r="R1812" i="37"/>
  <c r="V2412" i="37"/>
  <c r="U2412" i="37"/>
  <c r="R2412" i="37"/>
  <c r="T2412" i="37"/>
  <c r="V1743" i="37"/>
  <c r="U1743" i="37"/>
  <c r="T1743" i="37"/>
  <c r="R1743" i="37"/>
  <c r="V2275" i="37"/>
  <c r="R2275" i="37"/>
  <c r="T2275" i="37"/>
  <c r="U2275" i="37"/>
  <c r="V1834" i="37"/>
  <c r="T1834" i="37"/>
  <c r="R1834" i="37"/>
  <c r="U1834" i="37"/>
  <c r="V2519" i="37"/>
  <c r="U2519" i="37"/>
  <c r="R2519" i="37"/>
  <c r="T2519" i="37"/>
  <c r="V2282" i="37"/>
  <c r="U2282" i="37"/>
  <c r="R2282" i="37"/>
  <c r="T2282" i="37"/>
  <c r="V1653" i="37"/>
  <c r="U1653" i="37"/>
  <c r="R1653" i="37"/>
  <c r="T1653" i="37"/>
  <c r="V2145" i="37"/>
  <c r="U2145" i="37"/>
  <c r="T2145" i="37"/>
  <c r="R2145" i="37"/>
  <c r="V1689" i="37"/>
  <c r="U1689" i="37"/>
  <c r="T1689" i="37"/>
  <c r="R1689" i="37"/>
  <c r="V2072" i="37"/>
  <c r="U2072" i="37"/>
  <c r="T2072" i="37"/>
  <c r="R2072" i="37"/>
  <c r="V1616" i="37"/>
  <c r="U1616" i="37"/>
  <c r="T1616" i="37"/>
  <c r="R1616" i="37"/>
  <c r="R2469" i="37"/>
  <c r="V2469" i="37"/>
  <c r="T2469" i="37"/>
  <c r="U2469" i="37"/>
  <c r="V1398" i="37"/>
  <c r="T1398" i="37"/>
  <c r="R1398" i="37"/>
  <c r="U1398" i="37"/>
  <c r="V1979" i="37"/>
  <c r="U1979" i="37"/>
  <c r="R1979" i="37"/>
  <c r="T1979" i="37"/>
  <c r="V1868" i="37"/>
  <c r="U1868" i="37"/>
  <c r="T1868" i="37"/>
  <c r="R1868" i="37"/>
  <c r="V2344" i="37"/>
  <c r="U2344" i="37"/>
  <c r="T2344" i="37"/>
  <c r="R2344" i="37"/>
  <c r="V1711" i="37"/>
  <c r="U1711" i="37"/>
  <c r="T1711" i="37"/>
  <c r="R1711" i="37"/>
  <c r="V2271" i="37"/>
  <c r="U2271" i="37"/>
  <c r="T2271" i="37"/>
  <c r="R2271" i="37"/>
  <c r="V1922" i="37"/>
  <c r="U1922" i="37"/>
  <c r="T1922" i="37"/>
  <c r="R1922" i="37"/>
  <c r="V2138" i="37"/>
  <c r="R2138" i="37"/>
  <c r="T2138" i="37"/>
  <c r="U2138" i="37"/>
  <c r="V1785" i="37"/>
  <c r="R1785" i="37"/>
  <c r="T1785" i="37"/>
  <c r="U1785" i="37"/>
  <c r="V2934" i="37"/>
  <c r="U2934" i="37"/>
  <c r="R2934" i="37"/>
  <c r="T2934" i="37"/>
  <c r="V2153" i="37"/>
  <c r="U2153" i="37"/>
  <c r="T2153" i="37"/>
  <c r="R2153" i="37"/>
  <c r="V2797" i="37"/>
  <c r="U2797" i="37"/>
  <c r="R2797" i="37"/>
  <c r="T2797" i="37"/>
  <c r="V2016" i="37"/>
  <c r="U2016" i="37"/>
  <c r="T2016" i="37"/>
  <c r="R2016" i="37"/>
  <c r="V2724" i="37"/>
  <c r="U2724" i="37"/>
  <c r="T2724" i="37"/>
  <c r="R2724" i="37"/>
  <c r="V1906" i="37"/>
  <c r="U1906" i="37"/>
  <c r="R1906" i="37"/>
  <c r="T1906" i="37"/>
  <c r="V2591" i="37"/>
  <c r="T2591" i="37"/>
  <c r="R2591" i="37"/>
  <c r="U2591" i="37"/>
  <c r="R1769" i="37"/>
  <c r="T1769" i="37"/>
  <c r="V1769" i="37"/>
  <c r="U1769" i="37"/>
  <c r="V1564" i="37"/>
  <c r="U1564" i="37"/>
  <c r="T1564" i="37"/>
  <c r="R1564" i="37"/>
  <c r="V885" i="37"/>
  <c r="U885" i="37"/>
  <c r="T885" i="37"/>
  <c r="R885" i="37"/>
  <c r="V1508" i="37"/>
  <c r="U1508" i="37"/>
  <c r="R1508" i="37"/>
  <c r="T1508" i="37"/>
  <c r="V1240" i="37"/>
  <c r="U1240" i="37"/>
  <c r="R1240" i="37"/>
  <c r="T1240" i="37"/>
  <c r="V1317" i="37"/>
  <c r="T1317" i="37"/>
  <c r="R1317" i="37"/>
  <c r="U1317" i="37"/>
  <c r="R1039" i="37"/>
  <c r="V1039" i="37"/>
  <c r="T1039" i="37"/>
  <c r="U1039" i="37"/>
  <c r="V1175" i="37"/>
  <c r="U1175" i="37"/>
  <c r="R1175" i="37"/>
  <c r="T1175" i="37"/>
  <c r="V1292" i="37"/>
  <c r="U1292" i="37"/>
  <c r="T1292" i="37"/>
  <c r="R1292" i="37"/>
  <c r="V736" i="37"/>
  <c r="U736" i="37"/>
  <c r="T736" i="37"/>
  <c r="R736" i="37"/>
  <c r="V1098" i="37"/>
  <c r="U1098" i="37"/>
  <c r="R1098" i="37"/>
  <c r="T1098" i="37"/>
  <c r="V762" i="37"/>
  <c r="U762" i="37"/>
  <c r="R762" i="37"/>
  <c r="T762" i="37"/>
  <c r="R897" i="37"/>
  <c r="V897" i="37"/>
  <c r="T897" i="37"/>
  <c r="U897" i="37"/>
  <c r="R761" i="37"/>
  <c r="V761" i="37"/>
  <c r="T761" i="37"/>
  <c r="U761" i="37"/>
  <c r="V1333" i="37"/>
  <c r="U1333" i="37"/>
  <c r="T1333" i="37"/>
  <c r="R1333" i="37"/>
  <c r="V672" i="37"/>
  <c r="U672" i="37"/>
  <c r="T672" i="37"/>
  <c r="R672" i="37"/>
  <c r="V1034" i="37"/>
  <c r="U1034" i="37"/>
  <c r="T1034" i="37"/>
  <c r="R1034" i="37"/>
  <c r="V698" i="37"/>
  <c r="U698" i="37"/>
  <c r="T698" i="37"/>
  <c r="R698" i="37"/>
  <c r="V833" i="37"/>
  <c r="T833" i="37"/>
  <c r="R833" i="37"/>
  <c r="U833" i="37"/>
  <c r="V697" i="37"/>
  <c r="T697" i="37"/>
  <c r="R697" i="37"/>
  <c r="U697" i="37"/>
  <c r="V837" i="37"/>
  <c r="U837" i="37"/>
  <c r="T837" i="37"/>
  <c r="R837" i="37"/>
  <c r="V1269" i="37"/>
  <c r="U1269" i="37"/>
  <c r="T1269" i="37"/>
  <c r="R1269" i="37"/>
  <c r="V608" i="37"/>
  <c r="U608" i="37"/>
  <c r="T608" i="37"/>
  <c r="R608" i="37"/>
  <c r="V970" i="37"/>
  <c r="U970" i="37"/>
  <c r="T970" i="37"/>
  <c r="R970" i="37"/>
  <c r="V634" i="37"/>
  <c r="U634" i="37"/>
  <c r="T634" i="37"/>
  <c r="R634" i="37"/>
  <c r="V1134" i="37"/>
  <c r="R1134" i="37"/>
  <c r="T1134" i="37"/>
  <c r="U1134" i="37"/>
  <c r="V633" i="37"/>
  <c r="T633" i="37"/>
  <c r="R633" i="37"/>
  <c r="U633" i="37"/>
  <c r="V1565" i="37"/>
  <c r="U1565" i="37"/>
  <c r="T1565" i="37"/>
  <c r="R1565" i="37"/>
  <c r="V1141" i="37"/>
  <c r="U1141" i="37"/>
  <c r="T1141" i="37"/>
  <c r="R1141" i="37"/>
  <c r="V1495" i="37"/>
  <c r="U1495" i="37"/>
  <c r="T1495" i="37"/>
  <c r="R1495" i="37"/>
  <c r="V1017" i="37"/>
  <c r="U1017" i="37"/>
  <c r="T1017" i="37"/>
  <c r="R1017" i="37"/>
  <c r="V1563" i="37"/>
  <c r="T1563" i="37"/>
  <c r="R1563" i="37"/>
  <c r="U1563" i="37"/>
  <c r="R820" i="37"/>
  <c r="V820" i="37"/>
  <c r="T820" i="37"/>
  <c r="U820" i="37"/>
  <c r="V1501" i="37"/>
  <c r="U1501" i="37"/>
  <c r="T1501" i="37"/>
  <c r="R1501" i="37"/>
  <c r="V1077" i="37"/>
  <c r="U1077" i="37"/>
  <c r="T1077" i="37"/>
  <c r="R1077" i="37"/>
  <c r="V1431" i="37"/>
  <c r="U1431" i="37"/>
  <c r="T1431" i="37"/>
  <c r="R1431" i="37"/>
  <c r="V953" i="37"/>
  <c r="U953" i="37"/>
  <c r="T953" i="37"/>
  <c r="R953" i="37"/>
  <c r="R1499" i="37"/>
  <c r="V1499" i="37"/>
  <c r="T1499" i="37"/>
  <c r="U1499" i="37"/>
  <c r="R1231" i="37"/>
  <c r="V1231" i="37"/>
  <c r="T1231" i="37"/>
  <c r="U1231" i="37"/>
  <c r="V1334" i="37"/>
  <c r="U1334" i="37"/>
  <c r="T1334" i="37"/>
  <c r="R1334" i="37"/>
  <c r="V1284" i="37"/>
  <c r="U1284" i="37"/>
  <c r="T1284" i="37"/>
  <c r="R1284" i="37"/>
  <c r="V925" i="37"/>
  <c r="U925" i="37"/>
  <c r="T925" i="37"/>
  <c r="R925" i="37"/>
  <c r="V1276" i="37"/>
  <c r="U1276" i="37"/>
  <c r="R1276" i="37"/>
  <c r="T1276" i="37"/>
  <c r="V744" i="37"/>
  <c r="U744" i="37"/>
  <c r="R744" i="37"/>
  <c r="T744" i="37"/>
  <c r="V1089" i="37"/>
  <c r="T1089" i="37"/>
  <c r="R1089" i="37"/>
  <c r="U1089" i="37"/>
  <c r="V757" i="37"/>
  <c r="T757" i="37"/>
  <c r="R757" i="37"/>
  <c r="U757" i="37"/>
  <c r="V1093" i="37"/>
  <c r="T1093" i="37"/>
  <c r="U1093" i="37"/>
  <c r="R1093" i="37"/>
  <c r="V1281" i="37"/>
  <c r="U1281" i="37"/>
  <c r="T1281" i="37"/>
  <c r="R1281" i="37"/>
  <c r="V753" i="37"/>
  <c r="U753" i="37"/>
  <c r="T753" i="37"/>
  <c r="R753" i="37"/>
  <c r="V1079" i="37"/>
  <c r="U1079" i="37"/>
  <c r="R1079" i="37"/>
  <c r="T1079" i="37"/>
  <c r="V801" i="37"/>
  <c r="U801" i="37"/>
  <c r="R801" i="37"/>
  <c r="T801" i="37"/>
  <c r="T878" i="37"/>
  <c r="V878" i="37"/>
  <c r="R878" i="37"/>
  <c r="U878" i="37"/>
  <c r="V602" i="37"/>
  <c r="T602" i="37"/>
  <c r="R602" i="37"/>
  <c r="U602" i="37"/>
  <c r="V946" i="37"/>
  <c r="U946" i="37"/>
  <c r="R946" i="37"/>
  <c r="T946" i="37"/>
  <c r="V907" i="37"/>
  <c r="U907" i="37"/>
  <c r="T907" i="37"/>
  <c r="R907" i="37"/>
  <c r="V384" i="37"/>
  <c r="U384" i="37"/>
  <c r="T384" i="37"/>
  <c r="R384" i="37"/>
  <c r="V176" i="37"/>
  <c r="U176" i="37"/>
  <c r="T176" i="37"/>
  <c r="R176" i="37"/>
  <c r="V252" i="37"/>
  <c r="U252" i="37"/>
  <c r="R252" i="37"/>
  <c r="T252" i="37"/>
  <c r="V327" i="37"/>
  <c r="U327" i="37"/>
  <c r="T327" i="37"/>
  <c r="R327" i="37"/>
  <c r="V694" i="37"/>
  <c r="U694" i="37"/>
  <c r="T694" i="37"/>
  <c r="R694" i="37"/>
  <c r="V188" i="37"/>
  <c r="U188" i="37"/>
  <c r="T188" i="37"/>
  <c r="R188" i="37"/>
  <c r="V324" i="37"/>
  <c r="U324" i="37"/>
  <c r="R324" i="37"/>
  <c r="T324" i="37"/>
  <c r="V369" i="37"/>
  <c r="U369" i="37"/>
  <c r="T369" i="37"/>
  <c r="R369" i="37"/>
  <c r="V428" i="37"/>
  <c r="U428" i="37"/>
  <c r="T428" i="37"/>
  <c r="R428" i="37"/>
  <c r="U1050" i="37"/>
  <c r="R1050" i="37"/>
  <c r="V576" i="37"/>
  <c r="U576" i="37"/>
  <c r="R576" i="37"/>
  <c r="T576" i="37"/>
  <c r="V522" i="37"/>
  <c r="U522" i="37"/>
  <c r="R522" i="37"/>
  <c r="T522" i="37"/>
  <c r="V577" i="37"/>
  <c r="U577" i="37"/>
  <c r="T577" i="37"/>
  <c r="R577" i="37"/>
  <c r="V444" i="37"/>
  <c r="U444" i="37"/>
  <c r="T444" i="37"/>
  <c r="R444" i="37"/>
  <c r="V445" i="37"/>
  <c r="U445" i="37"/>
  <c r="R445" i="37"/>
  <c r="T445" i="37"/>
  <c r="V1190" i="37"/>
  <c r="U1190" i="37"/>
  <c r="R1190" i="37"/>
  <c r="T1190" i="37"/>
  <c r="V149" i="37"/>
  <c r="U149" i="37"/>
  <c r="T149" i="37"/>
  <c r="R149" i="37"/>
  <c r="V297" i="37"/>
  <c r="U297" i="37"/>
  <c r="R297" i="37"/>
  <c r="T297" i="37"/>
  <c r="V366" i="37"/>
  <c r="U366" i="37"/>
  <c r="T366" i="37"/>
  <c r="R366" i="37"/>
  <c r="V421" i="37"/>
  <c r="U421" i="37"/>
  <c r="T421" i="37"/>
  <c r="R421" i="37"/>
  <c r="V818" i="37"/>
  <c r="U818" i="37"/>
  <c r="R818" i="37"/>
  <c r="T818" i="37"/>
  <c r="V600" i="37"/>
  <c r="U600" i="37"/>
  <c r="R600" i="37"/>
  <c r="T600" i="37"/>
  <c r="V592" i="37"/>
  <c r="U592" i="37"/>
  <c r="T592" i="37"/>
  <c r="R592" i="37"/>
  <c r="V49" i="37"/>
  <c r="U49" i="37"/>
  <c r="T49" i="37"/>
  <c r="R49" i="37"/>
  <c r="V129" i="37"/>
  <c r="U129" i="37"/>
  <c r="T129" i="37"/>
  <c r="R129" i="37"/>
  <c r="V82" i="37"/>
  <c r="U82" i="37"/>
  <c r="T82" i="37"/>
  <c r="R82" i="37"/>
  <c r="V194" i="37"/>
  <c r="U194" i="37"/>
  <c r="T194" i="37"/>
  <c r="R194" i="37"/>
  <c r="V1062" i="37"/>
  <c r="U1062" i="37"/>
  <c r="R1062" i="37"/>
  <c r="T1062" i="37"/>
  <c r="V370" i="37"/>
  <c r="U370" i="37"/>
  <c r="T370" i="37"/>
  <c r="R370" i="37"/>
  <c r="V139" i="37"/>
  <c r="U139" i="37"/>
  <c r="R139" i="37"/>
  <c r="T139" i="37"/>
  <c r="V200" i="37"/>
  <c r="U200" i="37"/>
  <c r="T200" i="37"/>
  <c r="R200" i="37"/>
  <c r="V276" i="37"/>
  <c r="U276" i="37"/>
  <c r="T276" i="37"/>
  <c r="R276" i="37"/>
  <c r="V1509" i="37"/>
  <c r="U1509" i="37"/>
  <c r="T1509" i="37"/>
  <c r="R1509" i="37"/>
  <c r="V714" i="37"/>
  <c r="U714" i="37"/>
  <c r="R714" i="37"/>
  <c r="T714" i="37"/>
  <c r="V138" i="37"/>
  <c r="U138" i="37"/>
  <c r="T138" i="37"/>
  <c r="R138" i="37"/>
  <c r="V339" i="37"/>
  <c r="U339" i="37"/>
  <c r="R339" i="37"/>
  <c r="T339" i="37"/>
  <c r="V43" i="37"/>
  <c r="U43" i="37"/>
  <c r="R43" i="37"/>
  <c r="T43" i="37"/>
  <c r="V169" i="37"/>
  <c r="U169" i="37"/>
  <c r="R169" i="37"/>
  <c r="T169" i="37"/>
  <c r="V720" i="37"/>
  <c r="U720" i="37"/>
  <c r="T720" i="37"/>
  <c r="R720" i="37"/>
  <c r="V386" i="37"/>
  <c r="U386" i="37"/>
  <c r="R386" i="37"/>
  <c r="T386" i="37"/>
  <c r="V204" i="37"/>
  <c r="U204" i="37"/>
  <c r="T204" i="37"/>
  <c r="R204" i="37"/>
  <c r="V264" i="37"/>
  <c r="U264" i="37"/>
  <c r="R264" i="37"/>
  <c r="T264" i="37"/>
  <c r="V368" i="37"/>
  <c r="U368" i="37"/>
  <c r="R368" i="37"/>
  <c r="T368" i="37"/>
  <c r="V4444" i="37"/>
  <c r="U4444" i="37"/>
  <c r="T4444" i="37"/>
  <c r="R4444" i="37"/>
  <c r="V4026" i="37"/>
  <c r="U4026" i="37"/>
  <c r="R4026" i="37"/>
  <c r="T4026" i="37"/>
  <c r="V4313" i="37"/>
  <c r="U4313" i="37"/>
  <c r="R4313" i="37"/>
  <c r="T4313" i="37"/>
  <c r="V3889" i="37"/>
  <c r="U3889" i="37"/>
  <c r="T3889" i="37"/>
  <c r="R3889" i="37"/>
  <c r="V3833" i="37"/>
  <c r="U3833" i="37"/>
  <c r="T3833" i="37"/>
  <c r="R3833" i="37"/>
  <c r="V4443" i="37"/>
  <c r="T4443" i="37"/>
  <c r="R4443" i="37"/>
  <c r="U4443" i="37"/>
  <c r="V3636" i="37"/>
  <c r="T3636" i="37"/>
  <c r="R3636" i="37"/>
  <c r="U3636" i="37"/>
  <c r="V3449" i="37"/>
  <c r="U3449" i="37"/>
  <c r="R3449" i="37"/>
  <c r="T3449" i="37"/>
  <c r="U3851" i="37"/>
  <c r="R3851" i="37"/>
  <c r="U4075" i="37"/>
  <c r="R4075" i="37"/>
  <c r="V3714" i="37"/>
  <c r="U3714" i="37"/>
  <c r="T3714" i="37"/>
  <c r="R3714" i="37"/>
  <c r="V4466" i="37"/>
  <c r="U4466" i="37"/>
  <c r="R4466" i="37"/>
  <c r="T4466" i="37"/>
  <c r="V3896" i="37"/>
  <c r="U3896" i="37"/>
  <c r="T3896" i="37"/>
  <c r="R3896" i="37"/>
  <c r="V4373" i="37"/>
  <c r="R4373" i="37"/>
  <c r="T4373" i="37"/>
  <c r="U4373" i="37"/>
  <c r="V3695" i="37"/>
  <c r="T3695" i="37"/>
  <c r="R3695" i="37"/>
  <c r="U3695" i="37"/>
  <c r="U4487" i="37"/>
  <c r="T4487" i="37"/>
  <c r="V4001" i="37"/>
  <c r="U4001" i="37"/>
  <c r="T4001" i="37"/>
  <c r="R4001" i="37"/>
  <c r="V4431" i="37"/>
  <c r="U4431" i="37"/>
  <c r="T4431" i="37"/>
  <c r="R4431" i="37"/>
  <c r="V3868" i="37"/>
  <c r="U3868" i="37"/>
  <c r="T3868" i="37"/>
  <c r="R3868" i="37"/>
  <c r="V4473" i="37"/>
  <c r="U4473" i="37"/>
  <c r="T4473" i="37"/>
  <c r="R4473" i="37"/>
  <c r="V4037" i="37"/>
  <c r="U4037" i="37"/>
  <c r="T4037" i="37"/>
  <c r="R4037" i="37"/>
  <c r="V4272" i="37"/>
  <c r="R4272" i="37"/>
  <c r="T4272" i="37"/>
  <c r="U4272" i="37"/>
  <c r="T3840" i="37"/>
  <c r="V3840" i="37"/>
  <c r="R3840" i="37"/>
  <c r="U3840" i="37"/>
  <c r="V4489" i="37"/>
  <c r="U4489" i="37"/>
  <c r="R4489" i="37"/>
  <c r="T4489" i="37"/>
  <c r="V4055" i="37"/>
  <c r="U4055" i="37"/>
  <c r="R4055" i="37"/>
  <c r="T4055" i="37"/>
  <c r="V4356" i="37"/>
  <c r="U4356" i="37"/>
  <c r="R4356" i="37"/>
  <c r="T4356" i="37"/>
  <c r="V3918" i="37"/>
  <c r="U3918" i="37"/>
  <c r="R3918" i="37"/>
  <c r="T3918" i="37"/>
  <c r="V4387" i="37"/>
  <c r="U4387" i="37"/>
  <c r="R4387" i="37"/>
  <c r="T4387" i="37"/>
  <c r="V4041" i="37"/>
  <c r="U4041" i="37"/>
  <c r="R4041" i="37"/>
  <c r="T4041" i="37"/>
  <c r="V4188" i="37"/>
  <c r="T4188" i="37"/>
  <c r="R4188" i="37"/>
  <c r="U4188" i="37"/>
  <c r="V3844" i="37"/>
  <c r="R3844" i="37"/>
  <c r="T3844" i="37"/>
  <c r="U3844" i="37"/>
  <c r="U4403" i="37"/>
  <c r="T4403" i="37"/>
  <c r="U4059" i="37"/>
  <c r="T4059" i="37"/>
  <c r="V4271" i="37"/>
  <c r="U4271" i="37"/>
  <c r="R4271" i="37"/>
  <c r="T4271" i="37"/>
  <c r="V3922" i="37"/>
  <c r="U3922" i="37"/>
  <c r="R3922" i="37"/>
  <c r="T3922" i="37"/>
  <c r="V4302" i="37"/>
  <c r="U4302" i="37"/>
  <c r="T4302" i="37"/>
  <c r="R4302" i="37"/>
  <c r="V3471" i="37"/>
  <c r="U3471" i="37"/>
  <c r="T3471" i="37"/>
  <c r="R3471" i="37"/>
  <c r="R4104" i="37"/>
  <c r="T4104" i="37"/>
  <c r="V4104" i="37"/>
  <c r="U4104" i="37"/>
  <c r="V3912" i="37"/>
  <c r="T3912" i="37"/>
  <c r="R3912" i="37"/>
  <c r="U3912" i="37"/>
  <c r="V4406" i="37"/>
  <c r="U4406" i="37"/>
  <c r="R4406" i="37"/>
  <c r="T4406" i="37"/>
  <c r="V3595" i="37"/>
  <c r="U3595" i="37"/>
  <c r="R3595" i="37"/>
  <c r="T3595" i="37"/>
  <c r="V4268" i="37"/>
  <c r="R4268" i="37"/>
  <c r="U4268" i="37"/>
  <c r="T4268" i="37"/>
  <c r="V4090" i="37"/>
  <c r="U4090" i="37"/>
  <c r="R4090" i="37"/>
  <c r="T4090" i="37"/>
  <c r="V4312" i="37"/>
  <c r="U4312" i="37"/>
  <c r="T4312" i="37"/>
  <c r="R4312" i="37"/>
  <c r="V3640" i="37"/>
  <c r="U3640" i="37"/>
  <c r="R3640" i="37"/>
  <c r="T3640" i="37"/>
  <c r="V4113" i="37"/>
  <c r="T4113" i="37"/>
  <c r="R4113" i="37"/>
  <c r="U4113" i="37"/>
  <c r="V4042" i="37"/>
  <c r="T4042" i="37"/>
  <c r="R4042" i="37"/>
  <c r="U4042" i="37"/>
  <c r="U4297" i="37"/>
  <c r="T4297" i="37"/>
  <c r="U3863" i="37"/>
  <c r="R3863" i="37"/>
  <c r="V4163" i="37"/>
  <c r="U4163" i="37"/>
  <c r="T4163" i="37"/>
  <c r="R4163" i="37"/>
  <c r="V3726" i="37"/>
  <c r="U3726" i="37"/>
  <c r="R3726" i="37"/>
  <c r="T3726" i="37"/>
  <c r="V4194" i="37"/>
  <c r="U4194" i="37"/>
  <c r="R4194" i="37"/>
  <c r="T4194" i="37"/>
  <c r="V3849" i="37"/>
  <c r="U3849" i="37"/>
  <c r="R3849" i="37"/>
  <c r="T3849" i="37"/>
  <c r="R4488" i="37"/>
  <c r="T4488" i="37"/>
  <c r="V4488" i="37"/>
  <c r="U4488" i="37"/>
  <c r="V3652" i="37"/>
  <c r="T3652" i="37"/>
  <c r="R3652" i="37"/>
  <c r="U3652" i="37"/>
  <c r="V4274" i="37"/>
  <c r="U4274" i="37"/>
  <c r="T4274" i="37"/>
  <c r="R4274" i="37"/>
  <c r="V3467" i="37"/>
  <c r="U3467" i="37"/>
  <c r="T3467" i="37"/>
  <c r="R3467" i="37"/>
  <c r="V4140" i="37"/>
  <c r="T4140" i="37"/>
  <c r="R4140" i="37"/>
  <c r="U4140" i="37"/>
  <c r="V3965" i="37"/>
  <c r="U3965" i="37"/>
  <c r="R3965" i="37"/>
  <c r="T3965" i="37"/>
  <c r="V4184" i="37"/>
  <c r="U4184" i="37"/>
  <c r="T4184" i="37"/>
  <c r="R4184" i="37"/>
  <c r="V3512" i="37"/>
  <c r="U3512" i="37"/>
  <c r="R3512" i="37"/>
  <c r="T3512" i="37"/>
  <c r="R4479" i="37"/>
  <c r="V4479" i="37"/>
  <c r="T4479" i="37"/>
  <c r="U4479" i="37"/>
  <c r="R3914" i="37"/>
  <c r="V3914" i="37"/>
  <c r="T3914" i="37"/>
  <c r="U3914" i="37"/>
  <c r="V3134" i="37"/>
  <c r="U3134" i="37"/>
  <c r="R3134" i="37"/>
  <c r="T3134" i="37"/>
  <c r="V2766" i="37"/>
  <c r="U2766" i="37"/>
  <c r="T2766" i="37"/>
  <c r="R2766" i="37"/>
  <c r="R2933" i="37"/>
  <c r="V2933" i="37"/>
  <c r="T2933" i="37"/>
  <c r="U2933" i="37"/>
  <c r="R2565" i="37"/>
  <c r="T2565" i="37"/>
  <c r="V2565" i="37"/>
  <c r="U2565" i="37"/>
  <c r="V3216" i="37"/>
  <c r="U3216" i="37"/>
  <c r="R3216" i="37"/>
  <c r="T3216" i="37"/>
  <c r="V2880" i="37"/>
  <c r="U2880" i="37"/>
  <c r="R2880" i="37"/>
  <c r="T2880" i="37"/>
  <c r="V2429" i="37"/>
  <c r="U2429" i="37"/>
  <c r="R2429" i="37"/>
  <c r="T2429" i="37"/>
  <c r="V3733" i="37"/>
  <c r="T3733" i="37"/>
  <c r="R3733" i="37"/>
  <c r="U3733" i="37"/>
  <c r="V3206" i="37"/>
  <c r="T3206" i="37"/>
  <c r="R3206" i="37"/>
  <c r="U3206" i="37"/>
  <c r="U3425" i="37"/>
  <c r="R3425" i="37"/>
  <c r="V2589" i="37"/>
  <c r="U2589" i="37"/>
  <c r="R2589" i="37"/>
  <c r="T2589" i="37"/>
  <c r="V3419" i="37"/>
  <c r="U3419" i="37"/>
  <c r="T3419" i="37"/>
  <c r="R3419" i="37"/>
  <c r="V3550" i="37"/>
  <c r="U3550" i="37"/>
  <c r="T3550" i="37"/>
  <c r="R3550" i="37"/>
  <c r="V2831" i="37"/>
  <c r="U2831" i="37"/>
  <c r="R2831" i="37"/>
  <c r="T2831" i="37"/>
  <c r="T3466" i="37"/>
  <c r="R3466" i="37"/>
  <c r="V3466" i="37"/>
  <c r="U3466" i="37"/>
  <c r="R2630" i="37"/>
  <c r="T2630" i="37"/>
  <c r="V2630" i="37"/>
  <c r="U2630" i="37"/>
  <c r="V3331" i="37"/>
  <c r="U3331" i="37"/>
  <c r="R3331" i="37"/>
  <c r="T3331" i="37"/>
  <c r="V2931" i="37"/>
  <c r="U2931" i="37"/>
  <c r="T2931" i="37"/>
  <c r="R2931" i="37"/>
  <c r="V3066" i="37"/>
  <c r="U3066" i="37"/>
  <c r="R3066" i="37"/>
  <c r="T3066" i="37"/>
  <c r="V2818" i="37"/>
  <c r="U2818" i="37"/>
  <c r="R2818" i="37"/>
  <c r="T2818" i="37"/>
  <c r="V3633" i="37"/>
  <c r="U3633" i="37"/>
  <c r="R3633" i="37"/>
  <c r="T3633" i="37"/>
  <c r="V2617" i="37"/>
  <c r="R2617" i="37"/>
  <c r="T2617" i="37"/>
  <c r="U2617" i="37"/>
  <c r="U3504" i="37"/>
  <c r="R3504" i="37"/>
  <c r="V2973" i="37"/>
  <c r="U2973" i="37"/>
  <c r="R2973" i="37"/>
  <c r="T2973" i="37"/>
  <c r="V2754" i="37"/>
  <c r="U2754" i="37"/>
  <c r="R2754" i="37"/>
  <c r="T2754" i="37"/>
  <c r="V4062" i="37"/>
  <c r="U4062" i="37"/>
  <c r="T4062" i="37"/>
  <c r="R4062" i="37"/>
  <c r="V2553" i="37"/>
  <c r="T2553" i="37"/>
  <c r="R2553" i="37"/>
  <c r="U2553" i="37"/>
  <c r="V3422" i="37"/>
  <c r="U3422" i="37"/>
  <c r="T3422" i="37"/>
  <c r="R3422" i="37"/>
  <c r="V2909" i="37"/>
  <c r="U2909" i="37"/>
  <c r="R2909" i="37"/>
  <c r="T2909" i="37"/>
  <c r="V3474" i="37"/>
  <c r="U3474" i="37"/>
  <c r="R3474" i="37"/>
  <c r="T3474" i="37"/>
  <c r="V2644" i="37"/>
  <c r="U2644" i="37"/>
  <c r="T2644" i="37"/>
  <c r="R2644" i="37"/>
  <c r="V3697" i="37"/>
  <c r="U3697" i="37"/>
  <c r="R3697" i="37"/>
  <c r="T3697" i="37"/>
  <c r="V3151" i="37"/>
  <c r="U3151" i="37"/>
  <c r="R3151" i="37"/>
  <c r="T3151" i="37"/>
  <c r="V3463" i="37"/>
  <c r="R3463" i="37"/>
  <c r="T3463" i="37"/>
  <c r="U3463" i="37"/>
  <c r="R2950" i="37"/>
  <c r="V2950" i="37"/>
  <c r="T2950" i="37"/>
  <c r="U2950" i="37"/>
  <c r="V3424" i="37"/>
  <c r="U3424" i="37"/>
  <c r="T3424" i="37"/>
  <c r="R3424" i="37"/>
  <c r="V3251" i="37"/>
  <c r="U3251" i="37"/>
  <c r="R3251" i="37"/>
  <c r="T3251" i="37"/>
  <c r="V3371" i="37"/>
  <c r="U3371" i="37"/>
  <c r="R3371" i="37"/>
  <c r="T3371" i="37"/>
  <c r="V2986" i="37"/>
  <c r="U2986" i="37"/>
  <c r="T2986" i="37"/>
  <c r="R2986" i="37"/>
  <c r="V3262" i="37"/>
  <c r="U3262" i="37"/>
  <c r="R3262" i="37"/>
  <c r="T3262" i="37"/>
  <c r="V2894" i="37"/>
  <c r="U2894" i="37"/>
  <c r="T2894" i="37"/>
  <c r="R2894" i="37"/>
  <c r="V3061" i="37"/>
  <c r="R3061" i="37"/>
  <c r="T3061" i="37"/>
  <c r="U3061" i="37"/>
  <c r="V2693" i="37"/>
  <c r="R2693" i="37"/>
  <c r="T2693" i="37"/>
  <c r="U2693" i="37"/>
  <c r="V2445" i="37"/>
  <c r="U2445" i="37"/>
  <c r="T2445" i="37"/>
  <c r="R2445" i="37"/>
  <c r="V3008" i="37"/>
  <c r="U3008" i="37"/>
  <c r="T3008" i="37"/>
  <c r="R3008" i="37"/>
  <c r="V3083" i="37"/>
  <c r="U3083" i="37"/>
  <c r="T3083" i="37"/>
  <c r="R3083" i="37"/>
  <c r="V2747" i="37"/>
  <c r="U2747" i="37"/>
  <c r="T2747" i="37"/>
  <c r="R2747" i="37"/>
  <c r="V2686" i="37"/>
  <c r="U2686" i="37"/>
  <c r="R2686" i="37"/>
  <c r="T2686" i="37"/>
  <c r="V3250" i="37"/>
  <c r="U3250" i="37"/>
  <c r="R3250" i="37"/>
  <c r="T3250" i="37"/>
  <c r="V2485" i="37"/>
  <c r="T2485" i="37"/>
  <c r="R2485" i="37"/>
  <c r="U2485" i="37"/>
  <c r="T3049" i="37"/>
  <c r="R3049" i="37"/>
  <c r="V3049" i="37"/>
  <c r="U3049" i="37"/>
  <c r="V2768" i="37"/>
  <c r="U2768" i="37"/>
  <c r="T2768" i="37"/>
  <c r="R2768" i="37"/>
  <c r="V4007" i="37"/>
  <c r="U4007" i="37"/>
  <c r="T4007" i="37"/>
  <c r="R4007" i="37"/>
  <c r="V2507" i="37"/>
  <c r="U2507" i="37"/>
  <c r="R2507" i="37"/>
  <c r="T2507" i="37"/>
  <c r="V3242" i="37"/>
  <c r="U3242" i="37"/>
  <c r="T3242" i="37"/>
  <c r="R3242" i="37"/>
  <c r="V2288" i="37"/>
  <c r="U2288" i="37"/>
  <c r="T2288" i="37"/>
  <c r="R2288" i="37"/>
  <c r="V1633" i="37"/>
  <c r="U1633" i="37"/>
  <c r="R1633" i="37"/>
  <c r="T1633" i="37"/>
  <c r="V2151" i="37"/>
  <c r="U2151" i="37"/>
  <c r="R2151" i="37"/>
  <c r="T2151" i="37"/>
  <c r="V1678" i="37"/>
  <c r="U1678" i="37"/>
  <c r="T1678" i="37"/>
  <c r="R1678" i="37"/>
  <c r="V2082" i="37"/>
  <c r="U2082" i="37"/>
  <c r="T2082" i="37"/>
  <c r="R2082" i="37"/>
  <c r="V1596" i="37"/>
  <c r="U1596" i="37"/>
  <c r="R1596" i="37"/>
  <c r="T1596" i="37"/>
  <c r="V2406" i="37"/>
  <c r="T2406" i="37"/>
  <c r="R2406" i="37"/>
  <c r="U2406" i="37"/>
  <c r="V1641" i="37"/>
  <c r="T1641" i="37"/>
  <c r="R1641" i="37"/>
  <c r="U1641" i="37"/>
  <c r="V2383" i="37"/>
  <c r="U2383" i="37"/>
  <c r="R2383" i="37"/>
  <c r="T2383" i="37"/>
  <c r="V2044" i="37"/>
  <c r="U2044" i="37"/>
  <c r="T2044" i="37"/>
  <c r="R2044" i="37"/>
  <c r="V3181" i="37"/>
  <c r="U3181" i="37"/>
  <c r="R3181" i="37"/>
  <c r="T3181" i="37"/>
  <c r="V2400" i="37"/>
  <c r="U2400" i="37"/>
  <c r="T2400" i="37"/>
  <c r="R2400" i="37"/>
  <c r="V3108" i="37"/>
  <c r="U3108" i="37"/>
  <c r="R3108" i="37"/>
  <c r="T3108" i="37"/>
  <c r="V2327" i="37"/>
  <c r="U2327" i="37"/>
  <c r="T2327" i="37"/>
  <c r="R2327" i="37"/>
  <c r="V2975" i="37"/>
  <c r="R2975" i="37"/>
  <c r="T2975" i="37"/>
  <c r="U2975" i="37"/>
  <c r="V2194" i="37"/>
  <c r="R2194" i="37"/>
  <c r="T2194" i="37"/>
  <c r="U2194" i="37"/>
  <c r="V2742" i="37"/>
  <c r="U2742" i="37"/>
  <c r="R2742" i="37"/>
  <c r="T2742" i="37"/>
  <c r="V1953" i="37"/>
  <c r="U1953" i="37"/>
  <c r="R1953" i="37"/>
  <c r="T1953" i="37"/>
  <c r="V2605" i="37"/>
  <c r="U2605" i="37"/>
  <c r="T2605" i="37"/>
  <c r="R2605" i="37"/>
  <c r="V1783" i="37"/>
  <c r="U1783" i="37"/>
  <c r="T1783" i="37"/>
  <c r="R1783" i="37"/>
  <c r="V2532" i="37"/>
  <c r="U2532" i="37"/>
  <c r="T2532" i="37"/>
  <c r="R2532" i="37"/>
  <c r="V1942" i="37"/>
  <c r="U1942" i="37"/>
  <c r="R1942" i="37"/>
  <c r="T1942" i="37"/>
  <c r="V2404" i="37"/>
  <c r="R2404" i="37"/>
  <c r="T2404" i="37"/>
  <c r="U2404" i="37"/>
  <c r="V1805" i="37"/>
  <c r="R1805" i="37"/>
  <c r="T1805" i="37"/>
  <c r="U1805" i="37"/>
  <c r="V2171" i="37"/>
  <c r="U2171" i="37"/>
  <c r="T2171" i="37"/>
  <c r="R2171" i="37"/>
  <c r="V1818" i="37"/>
  <c r="U1818" i="37"/>
  <c r="T1818" i="37"/>
  <c r="R1818" i="37"/>
  <c r="V2038" i="37"/>
  <c r="U2038" i="37"/>
  <c r="T2038" i="37"/>
  <c r="R2038" i="37"/>
  <c r="V1923" i="37"/>
  <c r="U1923" i="37"/>
  <c r="T1923" i="37"/>
  <c r="R1923" i="37"/>
  <c r="V1969" i="37"/>
  <c r="U1969" i="37"/>
  <c r="T1969" i="37"/>
  <c r="R1969" i="37"/>
  <c r="V1854" i="37"/>
  <c r="U1854" i="37"/>
  <c r="T1854" i="37"/>
  <c r="R1854" i="37"/>
  <c r="R2330" i="37"/>
  <c r="V2330" i="37"/>
  <c r="T2330" i="37"/>
  <c r="U2330" i="37"/>
  <c r="V1972" i="37"/>
  <c r="T1972" i="37"/>
  <c r="R1972" i="37"/>
  <c r="U1972" i="37"/>
  <c r="V2900" i="37"/>
  <c r="U2900" i="37"/>
  <c r="T2900" i="37"/>
  <c r="R2900" i="37"/>
  <c r="V2110" i="37"/>
  <c r="U2110" i="37"/>
  <c r="R2110" i="37"/>
  <c r="T2110" i="37"/>
  <c r="V1902" i="37"/>
  <c r="U1902" i="37"/>
  <c r="T1902" i="37"/>
  <c r="R1902" i="37"/>
  <c r="V1973" i="37"/>
  <c r="U1973" i="37"/>
  <c r="R1973" i="37"/>
  <c r="T1973" i="37"/>
  <c r="V1765" i="37"/>
  <c r="U1765" i="37"/>
  <c r="T1765" i="37"/>
  <c r="R1765" i="37"/>
  <c r="V2338" i="37"/>
  <c r="U2338" i="37"/>
  <c r="R2338" i="37"/>
  <c r="T2338" i="37"/>
  <c r="V1683" i="37"/>
  <c r="U1683" i="37"/>
  <c r="T1683" i="37"/>
  <c r="R1683" i="37"/>
  <c r="V2201" i="37"/>
  <c r="T2201" i="37"/>
  <c r="R2201" i="37"/>
  <c r="U2201" i="37"/>
  <c r="T1724" i="37"/>
  <c r="R1724" i="37"/>
  <c r="V1724" i="37"/>
  <c r="U1724" i="37"/>
  <c r="V2683" i="37"/>
  <c r="U2683" i="37"/>
  <c r="R2683" i="37"/>
  <c r="T2683" i="37"/>
  <c r="V2300" i="37"/>
  <c r="U2300" i="37"/>
  <c r="R2300" i="37"/>
  <c r="T2300" i="37"/>
  <c r="V1498" i="37"/>
  <c r="U1498" i="37"/>
  <c r="T1498" i="37"/>
  <c r="R1498" i="37"/>
  <c r="V2163" i="37"/>
  <c r="U2163" i="37"/>
  <c r="T2163" i="37"/>
  <c r="R2163" i="37"/>
  <c r="V2094" i="37"/>
  <c r="U2094" i="37"/>
  <c r="T2094" i="37"/>
  <c r="R2094" i="37"/>
  <c r="V3231" i="37"/>
  <c r="T3231" i="37"/>
  <c r="R3231" i="37"/>
  <c r="U3231" i="37"/>
  <c r="T2450" i="37"/>
  <c r="V2450" i="37"/>
  <c r="R2450" i="37"/>
  <c r="U2450" i="37"/>
  <c r="V3275" i="37"/>
  <c r="U3275" i="37"/>
  <c r="T3275" i="37"/>
  <c r="R3275" i="37"/>
  <c r="V1961" i="37"/>
  <c r="U1961" i="37"/>
  <c r="T1961" i="37"/>
  <c r="R1961" i="37"/>
  <c r="V1821" i="37"/>
  <c r="U1821" i="37"/>
  <c r="T1821" i="37"/>
  <c r="R1821" i="37"/>
  <c r="V2357" i="37"/>
  <c r="U2357" i="37"/>
  <c r="T2357" i="37"/>
  <c r="R2357" i="37"/>
  <c r="V1912" i="37"/>
  <c r="U1912" i="37"/>
  <c r="T1912" i="37"/>
  <c r="R1912" i="37"/>
  <c r="V2284" i="37"/>
  <c r="U2284" i="37"/>
  <c r="T2284" i="37"/>
  <c r="R2284" i="37"/>
  <c r="V1839" i="37"/>
  <c r="U1839" i="37"/>
  <c r="T1839" i="37"/>
  <c r="R1839" i="37"/>
  <c r="V2147" i="37"/>
  <c r="R2147" i="37"/>
  <c r="T2147" i="37"/>
  <c r="U2147" i="37"/>
  <c r="T1939" i="37"/>
  <c r="V1939" i="37"/>
  <c r="R1939" i="37"/>
  <c r="U1939" i="37"/>
  <c r="V2427" i="37"/>
  <c r="U2427" i="37"/>
  <c r="T2427" i="37"/>
  <c r="R2427" i="37"/>
  <c r="V1828" i="37"/>
  <c r="U1828" i="37"/>
  <c r="T1828" i="37"/>
  <c r="R1828" i="37"/>
  <c r="V2294" i="37"/>
  <c r="U2294" i="37"/>
  <c r="T2294" i="37"/>
  <c r="R2294" i="37"/>
  <c r="V1937" i="37"/>
  <c r="U1937" i="37"/>
  <c r="T1937" i="37"/>
  <c r="R1937" i="37"/>
  <c r="V2221" i="37"/>
  <c r="U2221" i="37"/>
  <c r="T2221" i="37"/>
  <c r="R2221" i="37"/>
  <c r="V1864" i="37"/>
  <c r="U1864" i="37"/>
  <c r="T1864" i="37"/>
  <c r="R1864" i="37"/>
  <c r="V2084" i="37"/>
  <c r="T2084" i="37"/>
  <c r="R2084" i="37"/>
  <c r="U2084" i="37"/>
  <c r="V1679" i="37"/>
  <c r="T1679" i="37"/>
  <c r="R1679" i="37"/>
  <c r="U1679" i="37"/>
  <c r="V1577" i="37"/>
  <c r="U1577" i="37"/>
  <c r="T1577" i="37"/>
  <c r="R1577" i="37"/>
  <c r="V834" i="37"/>
  <c r="U834" i="37"/>
  <c r="T834" i="37"/>
  <c r="R834" i="37"/>
  <c r="V1283" i="37"/>
  <c r="U1283" i="37"/>
  <c r="T1283" i="37"/>
  <c r="R1283" i="37"/>
  <c r="V727" i="37"/>
  <c r="U727" i="37"/>
  <c r="T727" i="37"/>
  <c r="R727" i="37"/>
  <c r="V1250" i="37"/>
  <c r="T1250" i="37"/>
  <c r="R1250" i="37"/>
  <c r="U1250" i="37"/>
  <c r="V717" i="37"/>
  <c r="T717" i="37"/>
  <c r="R717" i="37"/>
  <c r="U717" i="37"/>
  <c r="V1116" i="37"/>
  <c r="U1116" i="37"/>
  <c r="R1116" i="37"/>
  <c r="T1116" i="37"/>
  <c r="V1171" i="37"/>
  <c r="U1171" i="37"/>
  <c r="R1171" i="37"/>
  <c r="T1171" i="37"/>
  <c r="V625" i="37"/>
  <c r="U625" i="37"/>
  <c r="R625" i="37"/>
  <c r="T625" i="37"/>
  <c r="V951" i="37"/>
  <c r="U951" i="37"/>
  <c r="R951" i="37"/>
  <c r="T951" i="37"/>
  <c r="V673" i="37"/>
  <c r="U673" i="37"/>
  <c r="R673" i="37"/>
  <c r="T673" i="37"/>
  <c r="R1179" i="37"/>
  <c r="V1179" i="37"/>
  <c r="T1179" i="37"/>
  <c r="U1179" i="37"/>
  <c r="V691" i="37"/>
  <c r="T691" i="37"/>
  <c r="R691" i="37"/>
  <c r="U691" i="37"/>
  <c r="V1107" i="37"/>
  <c r="U1107" i="37"/>
  <c r="T1107" i="37"/>
  <c r="R1107" i="37"/>
  <c r="V771" i="37"/>
  <c r="U771" i="37"/>
  <c r="T771" i="37"/>
  <c r="R771" i="37"/>
  <c r="V887" i="37"/>
  <c r="U887" i="37"/>
  <c r="T887" i="37"/>
  <c r="R887" i="37"/>
  <c r="V611" i="37"/>
  <c r="U611" i="37"/>
  <c r="T611" i="37"/>
  <c r="R611" i="37"/>
  <c r="V1115" i="37"/>
  <c r="T1115" i="37"/>
  <c r="R1115" i="37"/>
  <c r="U1115" i="37"/>
  <c r="R627" i="37"/>
  <c r="V627" i="37"/>
  <c r="T627" i="37"/>
  <c r="U627" i="37"/>
  <c r="V1224" i="37"/>
  <c r="U1224" i="37"/>
  <c r="R1224" i="37"/>
  <c r="T1224" i="37"/>
  <c r="V1043" i="37"/>
  <c r="U1043" i="37"/>
  <c r="R1043" i="37"/>
  <c r="T1043" i="37"/>
  <c r="V707" i="37"/>
  <c r="U707" i="37"/>
  <c r="R707" i="37"/>
  <c r="T707" i="37"/>
  <c r="V823" i="37"/>
  <c r="U823" i="37"/>
  <c r="T823" i="37"/>
  <c r="R823" i="37"/>
  <c r="V764" i="37"/>
  <c r="U764" i="37"/>
  <c r="T764" i="37"/>
  <c r="R764" i="37"/>
  <c r="V1051" i="37"/>
  <c r="R1051" i="37"/>
  <c r="T1051" i="37"/>
  <c r="U1051" i="37"/>
  <c r="V556" i="37"/>
  <c r="T556" i="37"/>
  <c r="R556" i="37"/>
  <c r="U556" i="37"/>
  <c r="V1568" i="37"/>
  <c r="U1568" i="37"/>
  <c r="R1568" i="37"/>
  <c r="T1568" i="37"/>
  <c r="V1090" i="37"/>
  <c r="U1090" i="37"/>
  <c r="R1090" i="37"/>
  <c r="T1090" i="37"/>
  <c r="V1234" i="37"/>
  <c r="U1234" i="37"/>
  <c r="T1234" i="37"/>
  <c r="R1234" i="37"/>
  <c r="V984" i="37"/>
  <c r="U984" i="37"/>
  <c r="T984" i="37"/>
  <c r="R984" i="37"/>
  <c r="V1211" i="37"/>
  <c r="T1211" i="37"/>
  <c r="R1211" i="37"/>
  <c r="U1211" i="37"/>
  <c r="V782" i="37"/>
  <c r="T782" i="37"/>
  <c r="R782" i="37"/>
  <c r="U782" i="37"/>
  <c r="V1504" i="37"/>
  <c r="U1504" i="37"/>
  <c r="T1504" i="37"/>
  <c r="R1504" i="37"/>
  <c r="V1026" i="37"/>
  <c r="U1026" i="37"/>
  <c r="T1026" i="37"/>
  <c r="R1026" i="37"/>
  <c r="V1275" i="37"/>
  <c r="U1275" i="37"/>
  <c r="R1275" i="37"/>
  <c r="T1275" i="37"/>
  <c r="V920" i="37"/>
  <c r="U920" i="37"/>
  <c r="R920" i="37"/>
  <c r="T920" i="37"/>
  <c r="V1274" i="37"/>
  <c r="T1274" i="37"/>
  <c r="R1274" i="37"/>
  <c r="U1274" i="37"/>
  <c r="T718" i="37"/>
  <c r="R718" i="37"/>
  <c r="V718" i="37"/>
  <c r="U718" i="37"/>
  <c r="V1290" i="37"/>
  <c r="U1290" i="37"/>
  <c r="T1290" i="37"/>
  <c r="R1290" i="37"/>
  <c r="V1249" i="37"/>
  <c r="U1249" i="37"/>
  <c r="T1249" i="37"/>
  <c r="R1249" i="37"/>
  <c r="V598" i="37"/>
  <c r="U598" i="37"/>
  <c r="T598" i="37"/>
  <c r="R598" i="37"/>
  <c r="V1143" i="37"/>
  <c r="U1143" i="37"/>
  <c r="R1143" i="37"/>
  <c r="T1143" i="37"/>
  <c r="V638" i="37"/>
  <c r="U638" i="37"/>
  <c r="R638" i="37"/>
  <c r="T638" i="37"/>
  <c r="R942" i="37"/>
  <c r="V942" i="37"/>
  <c r="T942" i="37"/>
  <c r="U942" i="37"/>
  <c r="R664" i="37"/>
  <c r="V664" i="37"/>
  <c r="T664" i="37"/>
  <c r="U664" i="37"/>
  <c r="V1010" i="37"/>
  <c r="U1010" i="37"/>
  <c r="R1010" i="37"/>
  <c r="T1010" i="37"/>
  <c r="V1152" i="37"/>
  <c r="U1152" i="37"/>
  <c r="T1152" i="37"/>
  <c r="R1152" i="37"/>
  <c r="V647" i="37"/>
  <c r="U647" i="37"/>
  <c r="T647" i="37"/>
  <c r="R647" i="37"/>
  <c r="V996" i="37"/>
  <c r="U996" i="37"/>
  <c r="R996" i="37"/>
  <c r="T996" i="37"/>
  <c r="V497" i="37"/>
  <c r="U497" i="37"/>
  <c r="R497" i="37"/>
  <c r="T497" i="37"/>
  <c r="V701" i="37"/>
  <c r="T701" i="37"/>
  <c r="R701" i="37"/>
  <c r="U701" i="37"/>
  <c r="V510" i="37"/>
  <c r="T510" i="37"/>
  <c r="R510" i="37"/>
  <c r="U510" i="37"/>
  <c r="V904" i="37"/>
  <c r="U904" i="37"/>
  <c r="R904" i="37"/>
  <c r="T904" i="37"/>
  <c r="V870" i="37"/>
  <c r="U870" i="37"/>
  <c r="R870" i="37"/>
  <c r="T870" i="37"/>
  <c r="V148" i="37"/>
  <c r="U148" i="37"/>
  <c r="T148" i="37"/>
  <c r="R148" i="37"/>
  <c r="V303" i="37"/>
  <c r="U303" i="37"/>
  <c r="T303" i="37"/>
  <c r="R303" i="37"/>
  <c r="V356" i="37"/>
  <c r="U356" i="37"/>
  <c r="R356" i="37"/>
  <c r="T356" i="37"/>
  <c r="V411" i="37"/>
  <c r="U411" i="37"/>
  <c r="R411" i="37"/>
  <c r="T411" i="37"/>
  <c r="V628" i="37"/>
  <c r="U628" i="37"/>
  <c r="R628" i="37"/>
  <c r="T628" i="37"/>
  <c r="V272" i="37"/>
  <c r="U272" i="37"/>
  <c r="T272" i="37"/>
  <c r="R272" i="37"/>
  <c r="V377" i="37"/>
  <c r="U377" i="37"/>
  <c r="T377" i="37"/>
  <c r="R377" i="37"/>
  <c r="V64" i="37"/>
  <c r="U64" i="37"/>
  <c r="R64" i="37"/>
  <c r="T64" i="37"/>
  <c r="V179" i="37"/>
  <c r="U179" i="37"/>
  <c r="R179" i="37"/>
  <c r="T179" i="37"/>
  <c r="V830" i="37"/>
  <c r="U830" i="37"/>
  <c r="T830" i="37"/>
  <c r="R830" i="37"/>
  <c r="V465" i="37"/>
  <c r="U465" i="37"/>
  <c r="T465" i="37"/>
  <c r="R465" i="37"/>
  <c r="V584" i="37"/>
  <c r="U584" i="37"/>
  <c r="T584" i="37"/>
  <c r="R584" i="37"/>
  <c r="V475" i="37"/>
  <c r="U475" i="37"/>
  <c r="T475" i="37"/>
  <c r="R475" i="37"/>
  <c r="V530" i="37"/>
  <c r="U530" i="37"/>
  <c r="T530" i="37"/>
  <c r="R530" i="37"/>
  <c r="V681" i="37"/>
  <c r="U681" i="37"/>
  <c r="R681" i="37"/>
  <c r="T681" i="37"/>
  <c r="V249" i="37"/>
  <c r="U249" i="37"/>
  <c r="R249" i="37"/>
  <c r="T249" i="37"/>
  <c r="V397" i="37"/>
  <c r="U397" i="37"/>
  <c r="T397" i="37"/>
  <c r="R397" i="37"/>
  <c r="V70" i="37"/>
  <c r="U70" i="37"/>
  <c r="T70" i="37"/>
  <c r="R70" i="37"/>
  <c r="V191" i="37"/>
  <c r="U191" i="37"/>
  <c r="T191" i="37"/>
  <c r="R191" i="37"/>
  <c r="V765" i="37"/>
  <c r="U765" i="37"/>
  <c r="R765" i="37"/>
  <c r="T765" i="37"/>
  <c r="V450" i="37"/>
  <c r="U450" i="37"/>
  <c r="T450" i="37"/>
  <c r="R450" i="37"/>
  <c r="V567" i="37"/>
  <c r="U567" i="37"/>
  <c r="T567" i="37"/>
  <c r="R567" i="37"/>
  <c r="V399" i="37"/>
  <c r="U399" i="37"/>
  <c r="T399" i="37"/>
  <c r="R399" i="37"/>
  <c r="V508" i="37"/>
  <c r="U508" i="37"/>
  <c r="T508" i="37"/>
  <c r="R508" i="37"/>
  <c r="V740" i="37"/>
  <c r="U740" i="37"/>
  <c r="R740" i="37"/>
  <c r="T740" i="37"/>
  <c r="V451" i="37"/>
  <c r="U451" i="37"/>
  <c r="T451" i="37"/>
  <c r="R451" i="37"/>
  <c r="V232" i="37"/>
  <c r="U232" i="37"/>
  <c r="T232" i="37"/>
  <c r="R232" i="37"/>
  <c r="V302" i="37"/>
  <c r="U302" i="37"/>
  <c r="R302" i="37"/>
  <c r="T302" i="37"/>
  <c r="V383" i="37"/>
  <c r="U383" i="37"/>
  <c r="R383" i="37"/>
  <c r="T383" i="37"/>
  <c r="U1052" i="37"/>
  <c r="T1052" i="37"/>
  <c r="V596" i="37"/>
  <c r="U596" i="37"/>
  <c r="T596" i="37"/>
  <c r="R596" i="37"/>
  <c r="V61" i="37"/>
  <c r="U61" i="37"/>
  <c r="T61" i="37"/>
  <c r="R61" i="37"/>
  <c r="V141" i="37"/>
  <c r="U141" i="37"/>
  <c r="R141" i="37"/>
  <c r="T141" i="37"/>
  <c r="V110" i="37"/>
  <c r="U110" i="37"/>
  <c r="R110" i="37"/>
  <c r="T110" i="37"/>
  <c r="V222" i="37"/>
  <c r="U222" i="37"/>
  <c r="R222" i="37"/>
  <c r="T222" i="37"/>
  <c r="V1445" i="37"/>
  <c r="U1445" i="37"/>
  <c r="R1445" i="37"/>
  <c r="T1445" i="37"/>
  <c r="V650" i="37"/>
  <c r="U650" i="37"/>
  <c r="R650" i="37"/>
  <c r="T650" i="37"/>
  <c r="V137" i="37"/>
  <c r="U137" i="37"/>
  <c r="T137" i="37"/>
  <c r="R137" i="37"/>
  <c r="V250" i="37"/>
  <c r="U250" i="37"/>
  <c r="T250" i="37"/>
  <c r="R250" i="37"/>
  <c r="V330" i="37"/>
  <c r="U330" i="37"/>
  <c r="R330" i="37"/>
  <c r="T330" i="37"/>
  <c r="V37" i="37"/>
  <c r="U37" i="37"/>
  <c r="T37" i="37"/>
  <c r="R37" i="37"/>
  <c r="U3915" i="37"/>
  <c r="T3915" i="37"/>
  <c r="V3514" i="37"/>
  <c r="U3514" i="37"/>
  <c r="T3514" i="37"/>
  <c r="R3514" i="37"/>
  <c r="V3778" i="37"/>
  <c r="U3778" i="37"/>
  <c r="T3778" i="37"/>
  <c r="R3778" i="37"/>
  <c r="V4133" i="37"/>
  <c r="U4133" i="37"/>
  <c r="T4133" i="37"/>
  <c r="R4133" i="37"/>
  <c r="V3960" i="37"/>
  <c r="U3960" i="37"/>
  <c r="T3960" i="37"/>
  <c r="R3960" i="37"/>
  <c r="R4437" i="37"/>
  <c r="V4437" i="37"/>
  <c r="T4437" i="37"/>
  <c r="U4437" i="37"/>
  <c r="R3759" i="37"/>
  <c r="V3759" i="37"/>
  <c r="T3759" i="37"/>
  <c r="U3759" i="37"/>
  <c r="V4146" i="37"/>
  <c r="U4146" i="37"/>
  <c r="T4146" i="37"/>
  <c r="R4146" i="37"/>
  <c r="U3974" i="37"/>
  <c r="R3974" i="37"/>
  <c r="V4517" i="37"/>
  <c r="U4517" i="37"/>
  <c r="T4517" i="37"/>
  <c r="R4517" i="37"/>
  <c r="V3837" i="37"/>
  <c r="U3837" i="37"/>
  <c r="T3837" i="37"/>
  <c r="R3837" i="37"/>
  <c r="V4534" i="37"/>
  <c r="U4534" i="37"/>
  <c r="T4534" i="37"/>
  <c r="R4534" i="37"/>
  <c r="V3987" i="37"/>
  <c r="U3987" i="37"/>
  <c r="T3987" i="37"/>
  <c r="R3987" i="37"/>
  <c r="T4351" i="37"/>
  <c r="R4351" i="37"/>
  <c r="V4351" i="37"/>
  <c r="U4351" i="37"/>
  <c r="T3786" i="37"/>
  <c r="R3786" i="37"/>
  <c r="V3786" i="37"/>
  <c r="U3786" i="37"/>
  <c r="V4486" i="37"/>
  <c r="U4486" i="37"/>
  <c r="T4486" i="37"/>
  <c r="R4486" i="37"/>
  <c r="U3489" i="37"/>
  <c r="T3489" i="37"/>
  <c r="V4420" i="37"/>
  <c r="U4420" i="37"/>
  <c r="R4420" i="37"/>
  <c r="T4420" i="37"/>
  <c r="V3982" i="37"/>
  <c r="U3982" i="37"/>
  <c r="T3982" i="37"/>
  <c r="R3982" i="37"/>
  <c r="V4451" i="37"/>
  <c r="U4451" i="37"/>
  <c r="T4451" i="37"/>
  <c r="R4451" i="37"/>
  <c r="V3525" i="37"/>
  <c r="U3525" i="37"/>
  <c r="R3525" i="37"/>
  <c r="T3525" i="37"/>
  <c r="V4252" i="37"/>
  <c r="R4252" i="37"/>
  <c r="T4252" i="37"/>
  <c r="U4252" i="37"/>
  <c r="V3908" i="37"/>
  <c r="T3908" i="37"/>
  <c r="R3908" i="37"/>
  <c r="U3908" i="37"/>
  <c r="V4467" i="37"/>
  <c r="U4467" i="37"/>
  <c r="R4467" i="37"/>
  <c r="T4467" i="37"/>
  <c r="V3543" i="37"/>
  <c r="U3543" i="37"/>
  <c r="T3543" i="37"/>
  <c r="R3543" i="37"/>
  <c r="V4334" i="37"/>
  <c r="U4334" i="37"/>
  <c r="R4334" i="37"/>
  <c r="T4334" i="37"/>
  <c r="V3986" i="37"/>
  <c r="U3986" i="37"/>
  <c r="R3986" i="37"/>
  <c r="T3986" i="37"/>
  <c r="V4365" i="37"/>
  <c r="U4365" i="37"/>
  <c r="R4365" i="37"/>
  <c r="T4365" i="37"/>
  <c r="V3529" i="37"/>
  <c r="U3529" i="37"/>
  <c r="R3529" i="37"/>
  <c r="T3529" i="37"/>
  <c r="V4168" i="37"/>
  <c r="T4168" i="37"/>
  <c r="R4168" i="37"/>
  <c r="U4168" i="37"/>
  <c r="T3976" i="37"/>
  <c r="R3976" i="37"/>
  <c r="V3976" i="37"/>
  <c r="U3976" i="37"/>
  <c r="U4381" i="37"/>
  <c r="T4381" i="37"/>
  <c r="U3547" i="37"/>
  <c r="T3547" i="37"/>
  <c r="V4251" i="37"/>
  <c r="U4251" i="37"/>
  <c r="R4251" i="37"/>
  <c r="T4251" i="37"/>
  <c r="V4054" i="37"/>
  <c r="U4054" i="37"/>
  <c r="T4054" i="37"/>
  <c r="R4054" i="37"/>
  <c r="V4135" i="37"/>
  <c r="U4135" i="37"/>
  <c r="T4135" i="37"/>
  <c r="R4135" i="37"/>
  <c r="V3597" i="37"/>
  <c r="U3597" i="37"/>
  <c r="R3597" i="37"/>
  <c r="T3597" i="37"/>
  <c r="T4417" i="37"/>
  <c r="V4417" i="37"/>
  <c r="R4417" i="37"/>
  <c r="U4417" i="37"/>
  <c r="T4003" i="37"/>
  <c r="V4003" i="37"/>
  <c r="R4003" i="37"/>
  <c r="U4003" i="37"/>
  <c r="V4400" i="37"/>
  <c r="U4400" i="37"/>
  <c r="T4400" i="37"/>
  <c r="R4400" i="37"/>
  <c r="V3718" i="37"/>
  <c r="U3718" i="37"/>
  <c r="T3718" i="37"/>
  <c r="R3718" i="37"/>
  <c r="V4254" i="37"/>
  <c r="U4254" i="37"/>
  <c r="R4254" i="37"/>
  <c r="T4254" i="37"/>
  <c r="V3581" i="37"/>
  <c r="U3581" i="37"/>
  <c r="R3581" i="37"/>
  <c r="T3581" i="37"/>
  <c r="V4298" i="37"/>
  <c r="U4298" i="37"/>
  <c r="T4298" i="37"/>
  <c r="R4298" i="37"/>
  <c r="V3731" i="37"/>
  <c r="U3731" i="37"/>
  <c r="T3731" i="37"/>
  <c r="R3731" i="37"/>
  <c r="V4100" i="37"/>
  <c r="T4100" i="37"/>
  <c r="R4100" i="37"/>
  <c r="U4100" i="37"/>
  <c r="V3530" i="37"/>
  <c r="T3530" i="37"/>
  <c r="R3530" i="37"/>
  <c r="U3530" i="37"/>
  <c r="V4277" i="37"/>
  <c r="R4277" i="37"/>
  <c r="U4277" i="37"/>
  <c r="T4277" i="37"/>
  <c r="V3931" i="37"/>
  <c r="U3931" i="37"/>
  <c r="R3931" i="37"/>
  <c r="T3931" i="37"/>
  <c r="V4143" i="37"/>
  <c r="U4143" i="37"/>
  <c r="T4143" i="37"/>
  <c r="R4143" i="37"/>
  <c r="V3794" i="37"/>
  <c r="U3794" i="37"/>
  <c r="T3794" i="37"/>
  <c r="R3794" i="37"/>
  <c r="V4174" i="37"/>
  <c r="U4174" i="37"/>
  <c r="R4174" i="37"/>
  <c r="T4174" i="37"/>
  <c r="V3981" i="37"/>
  <c r="U3981" i="37"/>
  <c r="T3981" i="37"/>
  <c r="R3981" i="37"/>
  <c r="V4314" i="37"/>
  <c r="T4314" i="37"/>
  <c r="R4314" i="37"/>
  <c r="U4314" i="37"/>
  <c r="V3784" i="37"/>
  <c r="T3784" i="37"/>
  <c r="R3784" i="37"/>
  <c r="U3784" i="37"/>
  <c r="V4267" i="37"/>
  <c r="U4267" i="37"/>
  <c r="T4267" i="37"/>
  <c r="R4267" i="37"/>
  <c r="V3590" i="37"/>
  <c r="U3590" i="37"/>
  <c r="T3590" i="37"/>
  <c r="R3590" i="37"/>
  <c r="V4126" i="37"/>
  <c r="U4126" i="37"/>
  <c r="R4126" i="37"/>
  <c r="T4126" i="37"/>
  <c r="V4060" i="37"/>
  <c r="U4060" i="37"/>
  <c r="T4060" i="37"/>
  <c r="R4060" i="37"/>
  <c r="V4170" i="37"/>
  <c r="U4170" i="37"/>
  <c r="R4170" i="37"/>
  <c r="T4170" i="37"/>
  <c r="V3603" i="37"/>
  <c r="U3603" i="37"/>
  <c r="R3603" i="37"/>
  <c r="T3603" i="37"/>
  <c r="T4468" i="37"/>
  <c r="R4468" i="37"/>
  <c r="V4468" i="37"/>
  <c r="U4468" i="37"/>
  <c r="V4032" i="37"/>
  <c r="R4032" i="37"/>
  <c r="T4032" i="37"/>
  <c r="U4032" i="37"/>
  <c r="V2622" i="37"/>
  <c r="U2622" i="37"/>
  <c r="R2622" i="37"/>
  <c r="T2622" i="37"/>
  <c r="V3186" i="37"/>
  <c r="U3186" i="37"/>
  <c r="T3186" i="37"/>
  <c r="R3186" i="37"/>
  <c r="T3321" i="37"/>
  <c r="R3321" i="37"/>
  <c r="V3321" i="37"/>
  <c r="U3321" i="37"/>
  <c r="V2985" i="37"/>
  <c r="T2985" i="37"/>
  <c r="R2985" i="37"/>
  <c r="U2985" i="37"/>
  <c r="V2704" i="37"/>
  <c r="U2704" i="37"/>
  <c r="R2704" i="37"/>
  <c r="T2704" i="37"/>
  <c r="V3943" i="37"/>
  <c r="U3943" i="37"/>
  <c r="R3943" i="37"/>
  <c r="T3943" i="37"/>
  <c r="V3614" i="37"/>
  <c r="U3614" i="37"/>
  <c r="T3614" i="37"/>
  <c r="R3614" i="37"/>
  <c r="V2895" i="37"/>
  <c r="U2895" i="37"/>
  <c r="T2895" i="37"/>
  <c r="R2895" i="37"/>
  <c r="V3398" i="37"/>
  <c r="T3398" i="37"/>
  <c r="R3398" i="37"/>
  <c r="U3398" i="37"/>
  <c r="R2694" i="37"/>
  <c r="T2694" i="37"/>
  <c r="V2694" i="37"/>
  <c r="U2694" i="37"/>
  <c r="U3386" i="37"/>
  <c r="T3386" i="37"/>
  <c r="V2995" i="37"/>
  <c r="U2995" i="37"/>
  <c r="R2995" i="37"/>
  <c r="T2995" i="37"/>
  <c r="V3130" i="37"/>
  <c r="U3130" i="37"/>
  <c r="T3130" i="37"/>
  <c r="R3130" i="37"/>
  <c r="V3410" i="37"/>
  <c r="U3410" i="37"/>
  <c r="T3410" i="37"/>
  <c r="R3410" i="37"/>
  <c r="V3233" i="37"/>
  <c r="U3233" i="37"/>
  <c r="T3233" i="37"/>
  <c r="R3233" i="37"/>
  <c r="V3427" i="37"/>
  <c r="T3427" i="37"/>
  <c r="R3427" i="37"/>
  <c r="U3427" i="37"/>
  <c r="V3032" i="37"/>
  <c r="R3032" i="37"/>
  <c r="T3032" i="37"/>
  <c r="U3032" i="37"/>
  <c r="U2819" i="37"/>
  <c r="R2819" i="37"/>
  <c r="V3356" i="37"/>
  <c r="U3356" i="37"/>
  <c r="T3356" i="37"/>
  <c r="R3356" i="37"/>
  <c r="V2554" i="37"/>
  <c r="U2554" i="37"/>
  <c r="R2554" i="37"/>
  <c r="T2554" i="37"/>
  <c r="V3279" i="37"/>
  <c r="U3279" i="37"/>
  <c r="T3279" i="37"/>
  <c r="R3279" i="37"/>
  <c r="V3605" i="37"/>
  <c r="T3605" i="37"/>
  <c r="R3605" i="37"/>
  <c r="U3605" i="37"/>
  <c r="V3078" i="37"/>
  <c r="T3078" i="37"/>
  <c r="R3078" i="37"/>
  <c r="U3078" i="37"/>
  <c r="U3388" i="37"/>
  <c r="T3388" i="37"/>
  <c r="V2436" i="37"/>
  <c r="U2436" i="37"/>
  <c r="R2436" i="37"/>
  <c r="T2436" i="37"/>
  <c r="V3215" i="37"/>
  <c r="U3215" i="37"/>
  <c r="R3215" i="37"/>
  <c r="T3215" i="37"/>
  <c r="R3541" i="37"/>
  <c r="V3541" i="37"/>
  <c r="T3541" i="37"/>
  <c r="U3541" i="37"/>
  <c r="V3014" i="37"/>
  <c r="R3014" i="37"/>
  <c r="T3014" i="37"/>
  <c r="U3014" i="37"/>
  <c r="U3477" i="37"/>
  <c r="R3477" i="37"/>
  <c r="V3315" i="37"/>
  <c r="U3315" i="37"/>
  <c r="R3315" i="37"/>
  <c r="T3315" i="37"/>
  <c r="V3441" i="37"/>
  <c r="U3441" i="37"/>
  <c r="T3441" i="37"/>
  <c r="R3441" i="37"/>
  <c r="V3050" i="37"/>
  <c r="U3050" i="37"/>
  <c r="R3050" i="37"/>
  <c r="T3050" i="37"/>
  <c r="V3385" i="37"/>
  <c r="U3385" i="37"/>
  <c r="R3385" i="37"/>
  <c r="T3385" i="37"/>
  <c r="V2639" i="37"/>
  <c r="U2639" i="37"/>
  <c r="T2639" i="37"/>
  <c r="R2639" i="37"/>
  <c r="V3373" i="37"/>
  <c r="T3373" i="37"/>
  <c r="R3373" i="37"/>
  <c r="U3373" i="37"/>
  <c r="V3352" i="37"/>
  <c r="T3352" i="37"/>
  <c r="R3352" i="37"/>
  <c r="U3352" i="37"/>
  <c r="V3139" i="37"/>
  <c r="U3139" i="37"/>
  <c r="T3139" i="37"/>
  <c r="R3139" i="37"/>
  <c r="V2739" i="37"/>
  <c r="U2739" i="37"/>
  <c r="R2739" i="37"/>
  <c r="T2739" i="37"/>
  <c r="V2874" i="37"/>
  <c r="U2874" i="37"/>
  <c r="T2874" i="37"/>
  <c r="R2874" i="37"/>
  <c r="V2474" i="37"/>
  <c r="U2474" i="37"/>
  <c r="T2474" i="37"/>
  <c r="R2474" i="37"/>
  <c r="V2750" i="37"/>
  <c r="U2750" i="37"/>
  <c r="R2750" i="37"/>
  <c r="T2750" i="37"/>
  <c r="V3314" i="37"/>
  <c r="U3314" i="37"/>
  <c r="T3314" i="37"/>
  <c r="R3314" i="37"/>
  <c r="V2549" i="37"/>
  <c r="R2549" i="37"/>
  <c r="T2549" i="37"/>
  <c r="U2549" i="37"/>
  <c r="V3113" i="37"/>
  <c r="R3113" i="37"/>
  <c r="T3113" i="37"/>
  <c r="U3113" i="37"/>
  <c r="V2832" i="37"/>
  <c r="U2832" i="37"/>
  <c r="T2832" i="37"/>
  <c r="R2832" i="37"/>
  <c r="V2571" i="37"/>
  <c r="U2571" i="37"/>
  <c r="R2571" i="37"/>
  <c r="T2571" i="37"/>
  <c r="V3254" i="37"/>
  <c r="U3254" i="37"/>
  <c r="R3254" i="37"/>
  <c r="T3254" i="37"/>
  <c r="V3074" i="37"/>
  <c r="U3074" i="37"/>
  <c r="R3074" i="37"/>
  <c r="T3074" i="37"/>
  <c r="V2738" i="37"/>
  <c r="U2738" i="37"/>
  <c r="R2738" i="37"/>
  <c r="T2738" i="37"/>
  <c r="T2873" i="37"/>
  <c r="R2873" i="37"/>
  <c r="V2873" i="37"/>
  <c r="U2873" i="37"/>
  <c r="R2537" i="37"/>
  <c r="V2537" i="37"/>
  <c r="T2537" i="37"/>
  <c r="U2537" i="37"/>
  <c r="V3760" i="37"/>
  <c r="U3760" i="37"/>
  <c r="T3760" i="37"/>
  <c r="R3760" i="37"/>
  <c r="V3229" i="37"/>
  <c r="U3229" i="37"/>
  <c r="T3229" i="37"/>
  <c r="R3229" i="37"/>
  <c r="V3495" i="37"/>
  <c r="U3495" i="37"/>
  <c r="T3495" i="37"/>
  <c r="R3495" i="37"/>
  <c r="V2964" i="37"/>
  <c r="U2964" i="37"/>
  <c r="T2964" i="37"/>
  <c r="R2964" i="37"/>
  <c r="V3095" i="37"/>
  <c r="U3095" i="37"/>
  <c r="R3095" i="37"/>
  <c r="T3095" i="37"/>
  <c r="V2237" i="37"/>
  <c r="U2237" i="37"/>
  <c r="R2237" i="37"/>
  <c r="T2237" i="37"/>
  <c r="V1654" i="37"/>
  <c r="U1654" i="37"/>
  <c r="R1654" i="37"/>
  <c r="T1654" i="37"/>
  <c r="V2100" i="37"/>
  <c r="U2100" i="37"/>
  <c r="R2100" i="37"/>
  <c r="T2100" i="37"/>
  <c r="V1681" i="37"/>
  <c r="U1681" i="37"/>
  <c r="T1681" i="37"/>
  <c r="R1681" i="37"/>
  <c r="V2027" i="37"/>
  <c r="U2027" i="37"/>
  <c r="R2027" i="37"/>
  <c r="T2027" i="37"/>
  <c r="V1608" i="37"/>
  <c r="U1608" i="37"/>
  <c r="R1608" i="37"/>
  <c r="T1608" i="37"/>
  <c r="V2255" i="37"/>
  <c r="T2255" i="37"/>
  <c r="R2255" i="37"/>
  <c r="U2255" i="37"/>
  <c r="V1630" i="37"/>
  <c r="T1630" i="37"/>
  <c r="R1630" i="37"/>
  <c r="U1630" i="37"/>
  <c r="V2806" i="37"/>
  <c r="U2806" i="37"/>
  <c r="R2806" i="37"/>
  <c r="T2806" i="37"/>
  <c r="V2025" i="37"/>
  <c r="U2025" i="37"/>
  <c r="R2025" i="37"/>
  <c r="T2025" i="37"/>
  <c r="V2669" i="37"/>
  <c r="U2669" i="37"/>
  <c r="T2669" i="37"/>
  <c r="R2669" i="37"/>
  <c r="V1847" i="37"/>
  <c r="U1847" i="37"/>
  <c r="T1847" i="37"/>
  <c r="R1847" i="37"/>
  <c r="V2596" i="37"/>
  <c r="U2596" i="37"/>
  <c r="T2596" i="37"/>
  <c r="R2596" i="37"/>
  <c r="V1778" i="37"/>
  <c r="U1778" i="37"/>
  <c r="T1778" i="37"/>
  <c r="R1778" i="37"/>
  <c r="R2454" i="37"/>
  <c r="T2454" i="37"/>
  <c r="V2454" i="37"/>
  <c r="U2454" i="37"/>
  <c r="V1869" i="37"/>
  <c r="R1869" i="37"/>
  <c r="T1869" i="37"/>
  <c r="U1869" i="37"/>
  <c r="V2235" i="37"/>
  <c r="U2235" i="37"/>
  <c r="R2235" i="37"/>
  <c r="T2235" i="37"/>
  <c r="V1882" i="37"/>
  <c r="U1882" i="37"/>
  <c r="T1882" i="37"/>
  <c r="R1882" i="37"/>
  <c r="V2102" i="37"/>
  <c r="U2102" i="37"/>
  <c r="T2102" i="37"/>
  <c r="R2102" i="37"/>
  <c r="V1734" i="37"/>
  <c r="U1734" i="37"/>
  <c r="T1734" i="37"/>
  <c r="R1734" i="37"/>
  <c r="V2029" i="37"/>
  <c r="U2029" i="37"/>
  <c r="T2029" i="37"/>
  <c r="R2029" i="37"/>
  <c r="V1918" i="37"/>
  <c r="U1918" i="37"/>
  <c r="R1918" i="37"/>
  <c r="T1918" i="37"/>
  <c r="T2394" i="37"/>
  <c r="R2394" i="37"/>
  <c r="V2394" i="37"/>
  <c r="U2394" i="37"/>
  <c r="V1781" i="37"/>
  <c r="R1781" i="37"/>
  <c r="T1781" i="37"/>
  <c r="U1781" i="37"/>
  <c r="V2490" i="37"/>
  <c r="U2490" i="37"/>
  <c r="R2490" i="37"/>
  <c r="T2490" i="37"/>
  <c r="V2161" i="37"/>
  <c r="U2161" i="37"/>
  <c r="T2161" i="37"/>
  <c r="R2161" i="37"/>
  <c r="U1808" i="37"/>
  <c r="T1808" i="37"/>
  <c r="V2024" i="37"/>
  <c r="U2024" i="37"/>
  <c r="T2024" i="37"/>
  <c r="R2024" i="37"/>
  <c r="V1876" i="37"/>
  <c r="U1876" i="37"/>
  <c r="T1876" i="37"/>
  <c r="R1876" i="37"/>
  <c r="V1935" i="37"/>
  <c r="U1935" i="37"/>
  <c r="R1935" i="37"/>
  <c r="T1935" i="37"/>
  <c r="V1803" i="37"/>
  <c r="U1803" i="37"/>
  <c r="T1803" i="37"/>
  <c r="R1803" i="37"/>
  <c r="V2339" i="37"/>
  <c r="T2339" i="37"/>
  <c r="R2339" i="37"/>
  <c r="U2339" i="37"/>
  <c r="V1898" i="37"/>
  <c r="T1898" i="37"/>
  <c r="R1898" i="37"/>
  <c r="U1898" i="37"/>
  <c r="V2666" i="37"/>
  <c r="U2666" i="37"/>
  <c r="T2666" i="37"/>
  <c r="R2666" i="37"/>
  <c r="V1728" i="37"/>
  <c r="U1728" i="37"/>
  <c r="R1728" i="37"/>
  <c r="T1728" i="37"/>
  <c r="V2356" i="37"/>
  <c r="U2356" i="37"/>
  <c r="R2356" i="37"/>
  <c r="T2356" i="37"/>
  <c r="V1581" i="37"/>
  <c r="U1581" i="37"/>
  <c r="T1581" i="37"/>
  <c r="R1581" i="37"/>
  <c r="V2283" i="37"/>
  <c r="U2283" i="37"/>
  <c r="T2283" i="37"/>
  <c r="R2283" i="37"/>
  <c r="V1700" i="37"/>
  <c r="U1700" i="37"/>
  <c r="T1700" i="37"/>
  <c r="R1700" i="37"/>
  <c r="R2150" i="37"/>
  <c r="V2150" i="37"/>
  <c r="T2150" i="37"/>
  <c r="U2150" i="37"/>
  <c r="V1731" i="37"/>
  <c r="T1731" i="37"/>
  <c r="R1731" i="37"/>
  <c r="U1731" i="37"/>
  <c r="V3062" i="37"/>
  <c r="U3062" i="37"/>
  <c r="R3062" i="37"/>
  <c r="T3062" i="37"/>
  <c r="V2281" i="37"/>
  <c r="U2281" i="37"/>
  <c r="R2281" i="37"/>
  <c r="T2281" i="37"/>
  <c r="V2925" i="37"/>
  <c r="U2925" i="37"/>
  <c r="T2925" i="37"/>
  <c r="R2925" i="37"/>
  <c r="V2144" i="37"/>
  <c r="U2144" i="37"/>
  <c r="T2144" i="37"/>
  <c r="R2144" i="37"/>
  <c r="V2852" i="37"/>
  <c r="U2852" i="37"/>
  <c r="T2852" i="37"/>
  <c r="R2852" i="37"/>
  <c r="V2071" i="37"/>
  <c r="U2071" i="37"/>
  <c r="T2071" i="37"/>
  <c r="R2071" i="37"/>
  <c r="V2719" i="37"/>
  <c r="R2719" i="37"/>
  <c r="T2719" i="37"/>
  <c r="U2719" i="37"/>
  <c r="V1897" i="37"/>
  <c r="R1897" i="37"/>
  <c r="T1897" i="37"/>
  <c r="U1897" i="37"/>
  <c r="V2708" i="37"/>
  <c r="U2708" i="37"/>
  <c r="R2708" i="37"/>
  <c r="T2708" i="37"/>
  <c r="V1982" i="37"/>
  <c r="U1982" i="37"/>
  <c r="T1982" i="37"/>
  <c r="R1982" i="37"/>
  <c r="V1774" i="37"/>
  <c r="U1774" i="37"/>
  <c r="T1774" i="37"/>
  <c r="R1774" i="37"/>
  <c r="V2279" i="37"/>
  <c r="U2279" i="37"/>
  <c r="T2279" i="37"/>
  <c r="R2279" i="37"/>
  <c r="V1624" i="37"/>
  <c r="U1624" i="37"/>
  <c r="T1624" i="37"/>
  <c r="R1624" i="37"/>
  <c r="V2210" i="37"/>
  <c r="U2210" i="37"/>
  <c r="T2210" i="37"/>
  <c r="R2210" i="37"/>
  <c r="V1733" i="37"/>
  <c r="U1733" i="37"/>
  <c r="T1733" i="37"/>
  <c r="R1733" i="37"/>
  <c r="V2073" i="37"/>
  <c r="R2073" i="37"/>
  <c r="T2073" i="37"/>
  <c r="U2073" i="37"/>
  <c r="V1588" i="37"/>
  <c r="R1588" i="37"/>
  <c r="T1588" i="37"/>
  <c r="U1588" i="37"/>
  <c r="V2417" i="37"/>
  <c r="U2417" i="37"/>
  <c r="R2417" i="37"/>
  <c r="T2417" i="37"/>
  <c r="V1804" i="37"/>
  <c r="U1804" i="37"/>
  <c r="T1804" i="37"/>
  <c r="R1804" i="37"/>
  <c r="V2280" i="37"/>
  <c r="U2280" i="37"/>
  <c r="T2280" i="37"/>
  <c r="R2280" i="37"/>
  <c r="V1927" i="37"/>
  <c r="U1927" i="37"/>
  <c r="R1927" i="37"/>
  <c r="T1927" i="37"/>
  <c r="V2207" i="37"/>
  <c r="U2207" i="37"/>
  <c r="T2207" i="37"/>
  <c r="R2207" i="37"/>
  <c r="V1858" i="37"/>
  <c r="U1858" i="37"/>
  <c r="R1858" i="37"/>
  <c r="T1858" i="37"/>
  <c r="V2074" i="37"/>
  <c r="T2074" i="37"/>
  <c r="R2074" i="37"/>
  <c r="U2074" i="37"/>
  <c r="V1926" i="37"/>
  <c r="R1926" i="37"/>
  <c r="T1926" i="37"/>
  <c r="U1926" i="37"/>
  <c r="V1260" i="37"/>
  <c r="U1260" i="37"/>
  <c r="R1260" i="37"/>
  <c r="T1260" i="37"/>
  <c r="V715" i="37"/>
  <c r="U715" i="37"/>
  <c r="R715" i="37"/>
  <c r="T715" i="37"/>
  <c r="V1162" i="37"/>
  <c r="U1162" i="37"/>
  <c r="R1162" i="37"/>
  <c r="T1162" i="37"/>
  <c r="V620" i="37"/>
  <c r="U620" i="37"/>
  <c r="R620" i="37"/>
  <c r="T620" i="37"/>
  <c r="V961" i="37"/>
  <c r="T961" i="37"/>
  <c r="R961" i="37"/>
  <c r="U961" i="37"/>
  <c r="V629" i="37"/>
  <c r="T629" i="37"/>
  <c r="R629" i="37"/>
  <c r="U629" i="37"/>
  <c r="V965" i="37"/>
  <c r="U965" i="37"/>
  <c r="R965" i="37"/>
  <c r="T965" i="37"/>
  <c r="V1024" i="37"/>
  <c r="U1024" i="37"/>
  <c r="T1024" i="37"/>
  <c r="R1024" i="37"/>
  <c r="V742" i="37"/>
  <c r="U742" i="37"/>
  <c r="T742" i="37"/>
  <c r="R742" i="37"/>
  <c r="V868" i="37"/>
  <c r="U868" i="37"/>
  <c r="T868" i="37"/>
  <c r="R868" i="37"/>
  <c r="V583" i="37"/>
  <c r="U583" i="37"/>
  <c r="T583" i="37"/>
  <c r="R583" i="37"/>
  <c r="T1133" i="37"/>
  <c r="R1133" i="37"/>
  <c r="V1133" i="37"/>
  <c r="U1133" i="37"/>
  <c r="T569" i="37"/>
  <c r="R569" i="37"/>
  <c r="V569" i="37"/>
  <c r="U569" i="37"/>
  <c r="V1370" i="37"/>
  <c r="U1370" i="37"/>
  <c r="T1370" i="37"/>
  <c r="R1370" i="37"/>
  <c r="V960" i="37"/>
  <c r="U960" i="37"/>
  <c r="T960" i="37"/>
  <c r="R960" i="37"/>
  <c r="V678" i="37"/>
  <c r="U678" i="37"/>
  <c r="T678" i="37"/>
  <c r="R678" i="37"/>
  <c r="V738" i="37"/>
  <c r="U738" i="37"/>
  <c r="T738" i="37"/>
  <c r="R738" i="37"/>
  <c r="V519" i="37"/>
  <c r="U519" i="37"/>
  <c r="T519" i="37"/>
  <c r="R519" i="37"/>
  <c r="T1069" i="37"/>
  <c r="R1069" i="37"/>
  <c r="V1069" i="37"/>
  <c r="U1069" i="37"/>
  <c r="V505" i="37"/>
  <c r="T505" i="37"/>
  <c r="R505" i="37"/>
  <c r="U505" i="37"/>
  <c r="V1584" i="37"/>
  <c r="U1584" i="37"/>
  <c r="R1584" i="37"/>
  <c r="T1584" i="37"/>
  <c r="V1178" i="37"/>
  <c r="U1178" i="37"/>
  <c r="R1178" i="37"/>
  <c r="T1178" i="37"/>
  <c r="V896" i="37"/>
  <c r="U896" i="37"/>
  <c r="T896" i="37"/>
  <c r="R896" i="37"/>
  <c r="V618" i="37"/>
  <c r="U618" i="37"/>
  <c r="T618" i="37"/>
  <c r="R618" i="37"/>
  <c r="V1206" i="37"/>
  <c r="U1206" i="37"/>
  <c r="T1206" i="37"/>
  <c r="R1206" i="37"/>
  <c r="V358" i="37"/>
  <c r="U358" i="37"/>
  <c r="T358" i="37"/>
  <c r="R358" i="37"/>
  <c r="V1005" i="37"/>
  <c r="T1005" i="37"/>
  <c r="R1005" i="37"/>
  <c r="U1005" i="37"/>
  <c r="V422" i="37"/>
  <c r="T422" i="37"/>
  <c r="R422" i="37"/>
  <c r="U422" i="37"/>
  <c r="V1335" i="37"/>
  <c r="U1335" i="37"/>
  <c r="T1335" i="37"/>
  <c r="R1335" i="37"/>
  <c r="V1053" i="37"/>
  <c r="U1053" i="37"/>
  <c r="T1053" i="37"/>
  <c r="R1053" i="37"/>
  <c r="V1309" i="37"/>
  <c r="U1309" i="37"/>
  <c r="T1309" i="37"/>
  <c r="R1309" i="37"/>
  <c r="V658" i="37"/>
  <c r="U658" i="37"/>
  <c r="T658" i="37"/>
  <c r="R658" i="37"/>
  <c r="R1217" i="37"/>
  <c r="V1217" i="37"/>
  <c r="T1217" i="37"/>
  <c r="U1217" i="37"/>
  <c r="V671" i="37"/>
  <c r="T671" i="37"/>
  <c r="R671" i="37"/>
  <c r="U671" i="37"/>
  <c r="V1271" i="37"/>
  <c r="U1271" i="37"/>
  <c r="R1271" i="37"/>
  <c r="T1271" i="37"/>
  <c r="V989" i="37"/>
  <c r="U989" i="37"/>
  <c r="R989" i="37"/>
  <c r="T989" i="37"/>
  <c r="V1220" i="37"/>
  <c r="U1220" i="37"/>
  <c r="T1220" i="37"/>
  <c r="R1220" i="37"/>
  <c r="V808" i="37"/>
  <c r="U808" i="37"/>
  <c r="T808" i="37"/>
  <c r="R808" i="37"/>
  <c r="V1153" i="37"/>
  <c r="T1153" i="37"/>
  <c r="R1153" i="37"/>
  <c r="U1153" i="37"/>
  <c r="V816" i="37"/>
  <c r="T816" i="37"/>
  <c r="R816" i="37"/>
  <c r="U816" i="37"/>
  <c r="V674" i="37"/>
  <c r="U674" i="37"/>
  <c r="R674" i="37"/>
  <c r="T674" i="37"/>
  <c r="V851" i="37"/>
  <c r="U851" i="37"/>
  <c r="T851" i="37"/>
  <c r="R851" i="37"/>
  <c r="V711" i="37"/>
  <c r="U711" i="37"/>
  <c r="T711" i="37"/>
  <c r="R711" i="37"/>
  <c r="V1060" i="37"/>
  <c r="U1060" i="37"/>
  <c r="R1060" i="37"/>
  <c r="T1060" i="37"/>
  <c r="V561" i="37"/>
  <c r="U561" i="37"/>
  <c r="R561" i="37"/>
  <c r="T561" i="37"/>
  <c r="T859" i="37"/>
  <c r="R859" i="37"/>
  <c r="V859" i="37"/>
  <c r="U859" i="37"/>
  <c r="V574" i="37"/>
  <c r="T574" i="37"/>
  <c r="R574" i="37"/>
  <c r="U574" i="37"/>
  <c r="V968" i="37"/>
  <c r="U968" i="37"/>
  <c r="T968" i="37"/>
  <c r="R968" i="37"/>
  <c r="V1065" i="37"/>
  <c r="U1065" i="37"/>
  <c r="R1065" i="37"/>
  <c r="T1065" i="37"/>
  <c r="V570" i="37"/>
  <c r="U570" i="37"/>
  <c r="R570" i="37"/>
  <c r="T570" i="37"/>
  <c r="V950" i="37"/>
  <c r="U950" i="37"/>
  <c r="T950" i="37"/>
  <c r="R950" i="37"/>
  <c r="V1347" i="37"/>
  <c r="R1347" i="37"/>
  <c r="T1347" i="37"/>
  <c r="U1347" i="37"/>
  <c r="V1219" i="37"/>
  <c r="T1219" i="37"/>
  <c r="R1219" i="37"/>
  <c r="U1219" i="37"/>
  <c r="V1506" i="37"/>
  <c r="U1506" i="37"/>
  <c r="T1506" i="37"/>
  <c r="R1506" i="37"/>
  <c r="V858" i="37"/>
  <c r="U858" i="37"/>
  <c r="T858" i="37"/>
  <c r="R858" i="37"/>
  <c r="V758" i="37"/>
  <c r="U758" i="37"/>
  <c r="R758" i="37"/>
  <c r="T758" i="37"/>
  <c r="V265" i="37"/>
  <c r="U265" i="37"/>
  <c r="T265" i="37"/>
  <c r="R265" i="37"/>
  <c r="V378" i="37"/>
  <c r="U378" i="37"/>
  <c r="T378" i="37"/>
  <c r="R378" i="37"/>
  <c r="V433" i="37"/>
  <c r="U433" i="37"/>
  <c r="T433" i="37"/>
  <c r="R433" i="37"/>
  <c r="V133" i="37"/>
  <c r="U133" i="37"/>
  <c r="T133" i="37"/>
  <c r="R133" i="37"/>
  <c r="V1280" i="37"/>
  <c r="U1280" i="37"/>
  <c r="R1280" i="37"/>
  <c r="T1280" i="37"/>
  <c r="V515" i="37"/>
  <c r="U515" i="37"/>
  <c r="R515" i="37"/>
  <c r="T515" i="37"/>
  <c r="V52" i="37"/>
  <c r="U52" i="37"/>
  <c r="T52" i="37"/>
  <c r="R52" i="37"/>
  <c r="V132" i="37"/>
  <c r="U132" i="37"/>
  <c r="T132" i="37"/>
  <c r="R132" i="37"/>
  <c r="V106" i="37"/>
  <c r="U106" i="37"/>
  <c r="R106" i="37"/>
  <c r="T106" i="37"/>
  <c r="V218" i="37"/>
  <c r="U218" i="37"/>
  <c r="T218" i="37"/>
  <c r="R218" i="37"/>
  <c r="V1254" i="37"/>
  <c r="U1254" i="37"/>
  <c r="R1254" i="37"/>
  <c r="T1254" i="37"/>
  <c r="V225" i="37"/>
  <c r="U225" i="37"/>
  <c r="T225" i="37"/>
  <c r="R225" i="37"/>
  <c r="V375" i="37"/>
  <c r="U375" i="37"/>
  <c r="R375" i="37"/>
  <c r="T375" i="37"/>
  <c r="V430" i="37"/>
  <c r="U430" i="37"/>
  <c r="T430" i="37"/>
  <c r="R430" i="37"/>
  <c r="V159" i="37"/>
  <c r="U159" i="37"/>
  <c r="T159" i="37"/>
  <c r="R159" i="37"/>
  <c r="V780" i="37"/>
  <c r="U780" i="37"/>
  <c r="R780" i="37"/>
  <c r="T780" i="37"/>
  <c r="V391" i="37"/>
  <c r="U391" i="37"/>
  <c r="T391" i="37"/>
  <c r="R391" i="37"/>
  <c r="V180" i="37"/>
  <c r="U180" i="37"/>
  <c r="T180" i="37"/>
  <c r="R180" i="37"/>
  <c r="V240" i="37"/>
  <c r="U240" i="37"/>
  <c r="T240" i="37"/>
  <c r="R240" i="37"/>
  <c r="V313" i="37"/>
  <c r="U313" i="37"/>
  <c r="T313" i="37"/>
  <c r="R313" i="37"/>
  <c r="V1163" i="37"/>
  <c r="U1163" i="37"/>
  <c r="R1163" i="37"/>
  <c r="T1163" i="37"/>
  <c r="V353" i="37"/>
  <c r="U353" i="37"/>
  <c r="T353" i="37"/>
  <c r="R353" i="37"/>
  <c r="V458" i="37"/>
  <c r="U458" i="37"/>
  <c r="T458" i="37"/>
  <c r="R458" i="37"/>
  <c r="V511" i="37"/>
  <c r="U511" i="37"/>
  <c r="T511" i="37"/>
  <c r="R511" i="37"/>
  <c r="V566" i="37"/>
  <c r="U566" i="37"/>
  <c r="T566" i="37"/>
  <c r="R566" i="37"/>
  <c r="V652" i="37"/>
  <c r="U652" i="37"/>
  <c r="T652" i="37"/>
  <c r="R652" i="37"/>
  <c r="V213" i="37"/>
  <c r="U213" i="37"/>
  <c r="T213" i="37"/>
  <c r="R213" i="37"/>
  <c r="V382" i="37"/>
  <c r="U382" i="37"/>
  <c r="T382" i="37"/>
  <c r="R382" i="37"/>
  <c r="V437" i="37"/>
  <c r="U437" i="37"/>
  <c r="T437" i="37"/>
  <c r="R437" i="37"/>
  <c r="V155" i="37"/>
  <c r="U155" i="37"/>
  <c r="T155" i="37"/>
  <c r="R155" i="37"/>
  <c r="V1096" i="37"/>
  <c r="U1096" i="37"/>
  <c r="R1096" i="37"/>
  <c r="T1096" i="37"/>
  <c r="V477" i="37"/>
  <c r="U477" i="37"/>
  <c r="R477" i="37"/>
  <c r="T477" i="37"/>
  <c r="V528" i="37"/>
  <c r="U528" i="37"/>
  <c r="R528" i="37"/>
  <c r="T528" i="37"/>
  <c r="T33" i="37"/>
  <c r="R33" i="37"/>
  <c r="V33" i="37"/>
  <c r="U33" i="37"/>
  <c r="V81" i="37"/>
  <c r="U81" i="37"/>
  <c r="R81" i="37"/>
  <c r="T81" i="37"/>
  <c r="V119" i="37"/>
  <c r="U119" i="37"/>
  <c r="R119" i="37"/>
  <c r="T119" i="37"/>
  <c r="U924" i="37"/>
  <c r="R924" i="37"/>
  <c r="V532" i="37"/>
  <c r="U532" i="37"/>
  <c r="R532" i="37"/>
  <c r="T532" i="37"/>
  <c r="V19" i="37"/>
  <c r="U19" i="37"/>
  <c r="T19" i="37"/>
  <c r="R19" i="37"/>
  <c r="V99" i="37"/>
  <c r="U99" i="37"/>
  <c r="T99" i="37"/>
  <c r="R99" i="37"/>
  <c r="V136" i="37"/>
  <c r="U136" i="37"/>
  <c r="T136" i="37"/>
  <c r="R136" i="37"/>
  <c r="V94" i="37"/>
  <c r="U94" i="37"/>
  <c r="R94" i="37"/>
  <c r="T94" i="37"/>
  <c r="U4210" i="37"/>
  <c r="T4210" i="37"/>
  <c r="V4038" i="37"/>
  <c r="U4038" i="37"/>
  <c r="T4038" i="37"/>
  <c r="R4038" i="37"/>
  <c r="V4519" i="37"/>
  <c r="U4519" i="37"/>
  <c r="T4519" i="37"/>
  <c r="R4519" i="37"/>
  <c r="V3901" i="37"/>
  <c r="U3901" i="37"/>
  <c r="T3901" i="37"/>
  <c r="R3901" i="37"/>
  <c r="V4120" i="37"/>
  <c r="U4120" i="37"/>
  <c r="T4120" i="37"/>
  <c r="R4120" i="37"/>
  <c r="V4051" i="37"/>
  <c r="U4051" i="37"/>
  <c r="R4051" i="37"/>
  <c r="T4051" i="37"/>
  <c r="R4415" i="37"/>
  <c r="T4415" i="37"/>
  <c r="V4415" i="37"/>
  <c r="U4415" i="37"/>
  <c r="V3850" i="37"/>
  <c r="T3850" i="37"/>
  <c r="R3850" i="37"/>
  <c r="U3850" i="37"/>
  <c r="V4139" i="37"/>
  <c r="U4139" i="37"/>
  <c r="T4139" i="37"/>
  <c r="R4139" i="37"/>
  <c r="V4065" i="37"/>
  <c r="U4065" i="37"/>
  <c r="T4065" i="37"/>
  <c r="R4065" i="37"/>
  <c r="V4495" i="37"/>
  <c r="U4495" i="37"/>
  <c r="T4495" i="37"/>
  <c r="R4495" i="37"/>
  <c r="V3932" i="37"/>
  <c r="U3932" i="37"/>
  <c r="T3932" i="37"/>
  <c r="R3932" i="37"/>
  <c r="V4537" i="37"/>
  <c r="U4537" i="37"/>
  <c r="T4537" i="37"/>
  <c r="R4537" i="37"/>
  <c r="V3479" i="37"/>
  <c r="U3479" i="37"/>
  <c r="T3479" i="37"/>
  <c r="R3479" i="37"/>
  <c r="V4340" i="37"/>
  <c r="T4340" i="37"/>
  <c r="R4340" i="37"/>
  <c r="U4340" i="37"/>
  <c r="V3904" i="37"/>
  <c r="T3904" i="37"/>
  <c r="R3904" i="37"/>
  <c r="U3904" i="37"/>
  <c r="V4531" i="37"/>
  <c r="U4531" i="37"/>
  <c r="T4531" i="37"/>
  <c r="R4531" i="37"/>
  <c r="V3607" i="37"/>
  <c r="U3607" i="37"/>
  <c r="T3607" i="37"/>
  <c r="R3607" i="37"/>
  <c r="V4398" i="37"/>
  <c r="U4398" i="37"/>
  <c r="R4398" i="37"/>
  <c r="T4398" i="37"/>
  <c r="V4050" i="37"/>
  <c r="U4050" i="37"/>
  <c r="T4050" i="37"/>
  <c r="R4050" i="37"/>
  <c r="V4429" i="37"/>
  <c r="U4429" i="37"/>
  <c r="R4429" i="37"/>
  <c r="T4429" i="37"/>
  <c r="V3593" i="37"/>
  <c r="U3593" i="37"/>
  <c r="R3593" i="37"/>
  <c r="T3593" i="37"/>
  <c r="V4232" i="37"/>
  <c r="T4232" i="37"/>
  <c r="R4232" i="37"/>
  <c r="U4232" i="37"/>
  <c r="V4040" i="37"/>
  <c r="R4040" i="37"/>
  <c r="T4040" i="37"/>
  <c r="U4040" i="37"/>
  <c r="V4445" i="37"/>
  <c r="U4445" i="37"/>
  <c r="T4445" i="37"/>
  <c r="R4445" i="37"/>
  <c r="V3611" i="37"/>
  <c r="U3611" i="37"/>
  <c r="T3611" i="37"/>
  <c r="R3611" i="37"/>
  <c r="V4315" i="37"/>
  <c r="U4315" i="37"/>
  <c r="R4315" i="37"/>
  <c r="T4315" i="37"/>
  <c r="V3478" i="37"/>
  <c r="U3478" i="37"/>
  <c r="R3478" i="37"/>
  <c r="T3478" i="37"/>
  <c r="V4199" i="37"/>
  <c r="U4199" i="37"/>
  <c r="R4199" i="37"/>
  <c r="T4199" i="37"/>
  <c r="V3661" i="37"/>
  <c r="U3661" i="37"/>
  <c r="T3661" i="37"/>
  <c r="R3661" i="37"/>
  <c r="V4481" i="37"/>
  <c r="T4481" i="37"/>
  <c r="R4481" i="37"/>
  <c r="U4481" i="37"/>
  <c r="T4067" i="37"/>
  <c r="R4067" i="37"/>
  <c r="V4067" i="37"/>
  <c r="U4067" i="37"/>
  <c r="V4212" i="37"/>
  <c r="U4212" i="37"/>
  <c r="T4212" i="37"/>
  <c r="R4212" i="37"/>
  <c r="V3679" i="37"/>
  <c r="U3679" i="37"/>
  <c r="T3679" i="37"/>
  <c r="R3679" i="37"/>
  <c r="V4503" i="37"/>
  <c r="U4503" i="37"/>
  <c r="T4503" i="37"/>
  <c r="R4503" i="37"/>
  <c r="V3542" i="37"/>
  <c r="U3542" i="37"/>
  <c r="T3542" i="37"/>
  <c r="R3542" i="37"/>
  <c r="V4115" i="37"/>
  <c r="U4115" i="37"/>
  <c r="R4115" i="37"/>
  <c r="T4115" i="37"/>
  <c r="V3692" i="37"/>
  <c r="U3692" i="37"/>
  <c r="T3692" i="37"/>
  <c r="R3692" i="37"/>
  <c r="V3892" i="37"/>
  <c r="T3892" i="37"/>
  <c r="R3892" i="37"/>
  <c r="U3892" i="37"/>
  <c r="V4378" i="37"/>
  <c r="U4378" i="37"/>
  <c r="R4378" i="37"/>
  <c r="T4378" i="37"/>
  <c r="V3809" i="37"/>
  <c r="U3809" i="37"/>
  <c r="T3809" i="37"/>
  <c r="R3809" i="37"/>
  <c r="V4247" i="37"/>
  <c r="U4247" i="37"/>
  <c r="T4247" i="37"/>
  <c r="R4247" i="37"/>
  <c r="V3676" i="37"/>
  <c r="U3676" i="37"/>
  <c r="T3676" i="37"/>
  <c r="R3676" i="37"/>
  <c r="V4278" i="37"/>
  <c r="U4278" i="37"/>
  <c r="T4278" i="37"/>
  <c r="R4278" i="37"/>
  <c r="V3845" i="37"/>
  <c r="U3845" i="37"/>
  <c r="T3845" i="37"/>
  <c r="R3845" i="37"/>
  <c r="V4482" i="37"/>
  <c r="T4482" i="37"/>
  <c r="R4482" i="37"/>
  <c r="U4482" i="37"/>
  <c r="V3648" i="37"/>
  <c r="T3648" i="37"/>
  <c r="R3648" i="37"/>
  <c r="U3648" i="37"/>
  <c r="V4257" i="37"/>
  <c r="U4257" i="37"/>
  <c r="R4257" i="37"/>
  <c r="T4257" i="37"/>
  <c r="V4063" i="37"/>
  <c r="U4063" i="37"/>
  <c r="R4063" i="37"/>
  <c r="T4063" i="37"/>
  <c r="V4123" i="37"/>
  <c r="U4123" i="37"/>
  <c r="R4123" i="37"/>
  <c r="T4123" i="37"/>
  <c r="V3926" i="37"/>
  <c r="U3926" i="37"/>
  <c r="T3926" i="37"/>
  <c r="R3926" i="37"/>
  <c r="V4492" i="37"/>
  <c r="U4492" i="37"/>
  <c r="R4492" i="37"/>
  <c r="T4492" i="37"/>
  <c r="V4084" i="37"/>
  <c r="U4084" i="37"/>
  <c r="R4084" i="37"/>
  <c r="T4084" i="37"/>
  <c r="V4294" i="37"/>
  <c r="T4294" i="37"/>
  <c r="R4294" i="37"/>
  <c r="U4294" i="37"/>
  <c r="R3875" i="37"/>
  <c r="T3875" i="37"/>
  <c r="V3875" i="37"/>
  <c r="U3875" i="37"/>
  <c r="U4253" i="37"/>
  <c r="R4253" i="37"/>
  <c r="U3681" i="37"/>
  <c r="T3681" i="37"/>
  <c r="V4119" i="37"/>
  <c r="U4119" i="37"/>
  <c r="R4119" i="37"/>
  <c r="T4119" i="37"/>
  <c r="V3548" i="37"/>
  <c r="U3548" i="37"/>
  <c r="R3548" i="37"/>
  <c r="T3548" i="37"/>
  <c r="V4150" i="37"/>
  <c r="U4150" i="37"/>
  <c r="R4150" i="37"/>
  <c r="T4150" i="37"/>
  <c r="V3717" i="37"/>
  <c r="U3717" i="37"/>
  <c r="R3717" i="37"/>
  <c r="T3717" i="37"/>
  <c r="V4446" i="37"/>
  <c r="T4446" i="37"/>
  <c r="R4446" i="37"/>
  <c r="U4446" i="37"/>
  <c r="V3520" i="37"/>
  <c r="T3520" i="37"/>
  <c r="R3520" i="37"/>
  <c r="U3520" i="37"/>
  <c r="V3010" i="37"/>
  <c r="U3010" i="37"/>
  <c r="T3010" i="37"/>
  <c r="R3010" i="37"/>
  <c r="V2674" i="37"/>
  <c r="U2674" i="37"/>
  <c r="T2674" i="37"/>
  <c r="R2674" i="37"/>
  <c r="V2809" i="37"/>
  <c r="T2809" i="37"/>
  <c r="R2809" i="37"/>
  <c r="U2809" i="37"/>
  <c r="V2473" i="37"/>
  <c r="T2473" i="37"/>
  <c r="R2473" i="37"/>
  <c r="U2473" i="37"/>
  <c r="U3696" i="37"/>
  <c r="R3696" i="37"/>
  <c r="V3165" i="37"/>
  <c r="U3165" i="37"/>
  <c r="R3165" i="37"/>
  <c r="T3165" i="37"/>
  <c r="V3413" i="37"/>
  <c r="U3413" i="37"/>
  <c r="R3413" i="37"/>
  <c r="T3413" i="37"/>
  <c r="V3469" i="37"/>
  <c r="U3469" i="37"/>
  <c r="R3469" i="37"/>
  <c r="T3469" i="37"/>
  <c r="V3297" i="37"/>
  <c r="U3297" i="37"/>
  <c r="T3297" i="37"/>
  <c r="R3297" i="37"/>
  <c r="V3330" i="37"/>
  <c r="T3330" i="37"/>
  <c r="R3330" i="37"/>
  <c r="U3330" i="37"/>
  <c r="R3096" i="37"/>
  <c r="T3096" i="37"/>
  <c r="V3096" i="37"/>
  <c r="U3096" i="37"/>
  <c r="U2883" i="37"/>
  <c r="T2883" i="37"/>
  <c r="V2483" i="37"/>
  <c r="U2483" i="37"/>
  <c r="R2483" i="37"/>
  <c r="T2483" i="37"/>
  <c r="V2618" i="37"/>
  <c r="U2618" i="37"/>
  <c r="T2618" i="37"/>
  <c r="R2618" i="37"/>
  <c r="V3121" i="37"/>
  <c r="U3121" i="37"/>
  <c r="R3121" i="37"/>
  <c r="T3121" i="37"/>
  <c r="V2721" i="37"/>
  <c r="U2721" i="37"/>
  <c r="T2721" i="37"/>
  <c r="R2721" i="37"/>
  <c r="T2920" i="37"/>
  <c r="V2920" i="37"/>
  <c r="R2920" i="37"/>
  <c r="U2920" i="37"/>
  <c r="T2520" i="37"/>
  <c r="V2520" i="37"/>
  <c r="R2520" i="37"/>
  <c r="U2520" i="37"/>
  <c r="V3212" i="37"/>
  <c r="U3212" i="37"/>
  <c r="R3212" i="37"/>
  <c r="T3212" i="37"/>
  <c r="V2844" i="37"/>
  <c r="U2844" i="37"/>
  <c r="T2844" i="37"/>
  <c r="R2844" i="37"/>
  <c r="V2951" i="37"/>
  <c r="U2951" i="37"/>
  <c r="T2951" i="37"/>
  <c r="R2951" i="37"/>
  <c r="V3486" i="37"/>
  <c r="U3486" i="37"/>
  <c r="R3486" i="37"/>
  <c r="T3486" i="37"/>
  <c r="V2767" i="37"/>
  <c r="U2767" i="37"/>
  <c r="R2767" i="37"/>
  <c r="T2767" i="37"/>
  <c r="V3402" i="37"/>
  <c r="R3402" i="37"/>
  <c r="T3402" i="37"/>
  <c r="U3402" i="37"/>
  <c r="V2566" i="37"/>
  <c r="R2566" i="37"/>
  <c r="T2566" i="37"/>
  <c r="U2566" i="37"/>
  <c r="V2867" i="37"/>
  <c r="U2867" i="37"/>
  <c r="T2867" i="37"/>
  <c r="R2867" i="37"/>
  <c r="V3404" i="37"/>
  <c r="U3404" i="37"/>
  <c r="R3404" i="37"/>
  <c r="T3404" i="37"/>
  <c r="V2703" i="37"/>
  <c r="U2703" i="37"/>
  <c r="T2703" i="37"/>
  <c r="R2703" i="37"/>
  <c r="V3429" i="37"/>
  <c r="T3429" i="37"/>
  <c r="R3429" i="37"/>
  <c r="U3429" i="37"/>
  <c r="V2502" i="37"/>
  <c r="R2502" i="37"/>
  <c r="T2502" i="37"/>
  <c r="U2502" i="37"/>
  <c r="U3203" i="37"/>
  <c r="T3203" i="37"/>
  <c r="V2803" i="37"/>
  <c r="U2803" i="37"/>
  <c r="R2803" i="37"/>
  <c r="T2803" i="37"/>
  <c r="U2938" i="37"/>
  <c r="T2938" i="37"/>
  <c r="V2538" i="37"/>
  <c r="U2538" i="37"/>
  <c r="R2538" i="37"/>
  <c r="T2538" i="37"/>
  <c r="V3432" i="37"/>
  <c r="U3432" i="37"/>
  <c r="R3432" i="37"/>
  <c r="T3432" i="37"/>
  <c r="V3041" i="37"/>
  <c r="U3041" i="37"/>
  <c r="T3041" i="37"/>
  <c r="R3041" i="37"/>
  <c r="V3240" i="37"/>
  <c r="R3240" i="37"/>
  <c r="T3240" i="37"/>
  <c r="U3240" i="37"/>
  <c r="V2840" i="37"/>
  <c r="T2840" i="37"/>
  <c r="R2840" i="37"/>
  <c r="U2840" i="37"/>
  <c r="V2627" i="37"/>
  <c r="U2627" i="37"/>
  <c r="T2627" i="37"/>
  <c r="R2627" i="37"/>
  <c r="V3164" i="37"/>
  <c r="U3164" i="37"/>
  <c r="R3164" i="37"/>
  <c r="T3164" i="37"/>
  <c r="V3271" i="37"/>
  <c r="U3271" i="37"/>
  <c r="T3271" i="37"/>
  <c r="R3271" i="37"/>
  <c r="V2903" i="37"/>
  <c r="U2903" i="37"/>
  <c r="T2903" i="37"/>
  <c r="R2903" i="37"/>
  <c r="V3138" i="37"/>
  <c r="U3138" i="37"/>
  <c r="T3138" i="37"/>
  <c r="R3138" i="37"/>
  <c r="V2802" i="37"/>
  <c r="U2802" i="37"/>
  <c r="T2802" i="37"/>
  <c r="R2802" i="37"/>
  <c r="T2937" i="37"/>
  <c r="V2937" i="37"/>
  <c r="R2937" i="37"/>
  <c r="U2937" i="37"/>
  <c r="R2601" i="37"/>
  <c r="T2601" i="37"/>
  <c r="V2601" i="37"/>
  <c r="U2601" i="37"/>
  <c r="V3824" i="37"/>
  <c r="U3824" i="37"/>
  <c r="R3824" i="37"/>
  <c r="T3824" i="37"/>
  <c r="V3293" i="37"/>
  <c r="U3293" i="37"/>
  <c r="T3293" i="37"/>
  <c r="R3293" i="37"/>
  <c r="V3559" i="37"/>
  <c r="U3559" i="37"/>
  <c r="R3559" i="37"/>
  <c r="T3559" i="37"/>
  <c r="V3028" i="37"/>
  <c r="U3028" i="37"/>
  <c r="T3028" i="37"/>
  <c r="R3028" i="37"/>
  <c r="V2562" i="37"/>
  <c r="U2562" i="37"/>
  <c r="R2562" i="37"/>
  <c r="T2562" i="37"/>
  <c r="V3861" i="37"/>
  <c r="T3861" i="37"/>
  <c r="R3861" i="37"/>
  <c r="U3861" i="37"/>
  <c r="V3334" i="37"/>
  <c r="T3334" i="37"/>
  <c r="R3334" i="37"/>
  <c r="U3334" i="37"/>
  <c r="U3421" i="37"/>
  <c r="T3421" i="37"/>
  <c r="V2717" i="37"/>
  <c r="U2717" i="37"/>
  <c r="R2717" i="37"/>
  <c r="T2717" i="37"/>
  <c r="V3383" i="37"/>
  <c r="U3383" i="37"/>
  <c r="T3383" i="37"/>
  <c r="R3383" i="37"/>
  <c r="V2360" i="37"/>
  <c r="U2360" i="37"/>
  <c r="R2360" i="37"/>
  <c r="T2360" i="37"/>
  <c r="V3131" i="37"/>
  <c r="U3131" i="37"/>
  <c r="R3131" i="37"/>
  <c r="T3131" i="37"/>
  <c r="U2090" i="37"/>
  <c r="T2090" i="37"/>
  <c r="U1634" i="37"/>
  <c r="R1634" i="37"/>
  <c r="V1944" i="37"/>
  <c r="U1944" i="37"/>
  <c r="R1944" i="37"/>
  <c r="T1944" i="37"/>
  <c r="V1416" i="37"/>
  <c r="U1416" i="37"/>
  <c r="T1416" i="37"/>
  <c r="R1416" i="37"/>
  <c r="V2414" i="37"/>
  <c r="U2414" i="37"/>
  <c r="R2414" i="37"/>
  <c r="T2414" i="37"/>
  <c r="V1342" i="37"/>
  <c r="U1342" i="37"/>
  <c r="R1342" i="37"/>
  <c r="T1342" i="37"/>
  <c r="V2277" i="37"/>
  <c r="T2277" i="37"/>
  <c r="R2277" i="37"/>
  <c r="U2277" i="37"/>
  <c r="V1475" i="37"/>
  <c r="T1475" i="37"/>
  <c r="R1475" i="37"/>
  <c r="U1475" i="37"/>
  <c r="U2299" i="37"/>
  <c r="R2299" i="37"/>
  <c r="V1946" i="37"/>
  <c r="U1946" i="37"/>
  <c r="T1946" i="37"/>
  <c r="R1946" i="37"/>
  <c r="V2166" i="37"/>
  <c r="U2166" i="37"/>
  <c r="T2166" i="37"/>
  <c r="R2166" i="37"/>
  <c r="V1809" i="37"/>
  <c r="U1809" i="37"/>
  <c r="R1809" i="37"/>
  <c r="T1809" i="37"/>
  <c r="V2093" i="37"/>
  <c r="U2093" i="37"/>
  <c r="R2093" i="37"/>
  <c r="T2093" i="37"/>
  <c r="V1716" i="37"/>
  <c r="U1716" i="37"/>
  <c r="T1716" i="37"/>
  <c r="R1716" i="37"/>
  <c r="V1962" i="37"/>
  <c r="R1962" i="37"/>
  <c r="T1962" i="37"/>
  <c r="U1962" i="37"/>
  <c r="V1845" i="37"/>
  <c r="T1845" i="37"/>
  <c r="R1845" i="37"/>
  <c r="U1845" i="37"/>
  <c r="V3002" i="37"/>
  <c r="U3002" i="37"/>
  <c r="R3002" i="37"/>
  <c r="T3002" i="37"/>
  <c r="V2225" i="37"/>
  <c r="U2225" i="37"/>
  <c r="T2225" i="37"/>
  <c r="R2225" i="37"/>
  <c r="V1872" i="37"/>
  <c r="U1872" i="37"/>
  <c r="T1872" i="37"/>
  <c r="R1872" i="37"/>
  <c r="V2088" i="37"/>
  <c r="U2088" i="37"/>
  <c r="T2088" i="37"/>
  <c r="R2088" i="37"/>
  <c r="V1940" i="37"/>
  <c r="U1940" i="37"/>
  <c r="R1940" i="37"/>
  <c r="T1940" i="37"/>
  <c r="V2015" i="37"/>
  <c r="U2015" i="37"/>
  <c r="T2015" i="37"/>
  <c r="R2015" i="37"/>
  <c r="V1867" i="37"/>
  <c r="U1867" i="37"/>
  <c r="T1867" i="37"/>
  <c r="R1867" i="37"/>
  <c r="V2403" i="37"/>
  <c r="R2403" i="37"/>
  <c r="T2403" i="37"/>
  <c r="U2403" i="37"/>
  <c r="V1729" i="37"/>
  <c r="R1729" i="37"/>
  <c r="T1729" i="37"/>
  <c r="U1729" i="37"/>
  <c r="V3220" i="37"/>
  <c r="U3220" i="37"/>
  <c r="T3220" i="37"/>
  <c r="R3220" i="37"/>
  <c r="V2174" i="37"/>
  <c r="U2174" i="37"/>
  <c r="T2174" i="37"/>
  <c r="R2174" i="37"/>
  <c r="V1966" i="37"/>
  <c r="U1966" i="37"/>
  <c r="T1966" i="37"/>
  <c r="R1966" i="37"/>
  <c r="V2037" i="37"/>
  <c r="U2037" i="37"/>
  <c r="T2037" i="37"/>
  <c r="R2037" i="37"/>
  <c r="V1829" i="37"/>
  <c r="U1829" i="37"/>
  <c r="R1829" i="37"/>
  <c r="T1829" i="37"/>
  <c r="V2402" i="37"/>
  <c r="U2402" i="37"/>
  <c r="T2402" i="37"/>
  <c r="R2402" i="37"/>
  <c r="V1756" i="37"/>
  <c r="U1756" i="37"/>
  <c r="R1756" i="37"/>
  <c r="T1756" i="37"/>
  <c r="V2265" i="37"/>
  <c r="T2265" i="37"/>
  <c r="R2265" i="37"/>
  <c r="U2265" i="37"/>
  <c r="V1610" i="37"/>
  <c r="T1610" i="37"/>
  <c r="R1610" i="37"/>
  <c r="U1610" i="37"/>
  <c r="V2583" i="37"/>
  <c r="U2583" i="37"/>
  <c r="T2583" i="37"/>
  <c r="R2583" i="37"/>
  <c r="V1981" i="37"/>
  <c r="U1981" i="37"/>
  <c r="R1981" i="37"/>
  <c r="T1981" i="37"/>
  <c r="V1717" i="37"/>
  <c r="U1717" i="37"/>
  <c r="R1717" i="37"/>
  <c r="T1717" i="37"/>
  <c r="V2209" i="37"/>
  <c r="U2209" i="37"/>
  <c r="R2209" i="37"/>
  <c r="T2209" i="37"/>
  <c r="V1503" i="37"/>
  <c r="U1503" i="37"/>
  <c r="T1503" i="37"/>
  <c r="R1503" i="37"/>
  <c r="V2136" i="37"/>
  <c r="U2136" i="37"/>
  <c r="T2136" i="37"/>
  <c r="R2136" i="37"/>
  <c r="V1680" i="37"/>
  <c r="U1680" i="37"/>
  <c r="T1680" i="37"/>
  <c r="R1680" i="37"/>
  <c r="V1999" i="37"/>
  <c r="T1999" i="37"/>
  <c r="R1999" i="37"/>
  <c r="U1999" i="37"/>
  <c r="V1462" i="37"/>
  <c r="T1462" i="37"/>
  <c r="R1462" i="37"/>
  <c r="U1462" i="37"/>
  <c r="V2550" i="37"/>
  <c r="U2550" i="37"/>
  <c r="R2550" i="37"/>
  <c r="T2550" i="37"/>
  <c r="V1956" i="37"/>
  <c r="U1956" i="37"/>
  <c r="T1956" i="37"/>
  <c r="R1956" i="37"/>
  <c r="V2422" i="37"/>
  <c r="U2422" i="37"/>
  <c r="T2422" i="37"/>
  <c r="R2422" i="37"/>
  <c r="V1819" i="37"/>
  <c r="U1819" i="37"/>
  <c r="T1819" i="37"/>
  <c r="R1819" i="37"/>
  <c r="V2349" i="37"/>
  <c r="U2349" i="37"/>
  <c r="T2349" i="37"/>
  <c r="R2349" i="37"/>
  <c r="V1738" i="37"/>
  <c r="U1738" i="37"/>
  <c r="T1738" i="37"/>
  <c r="R1738" i="37"/>
  <c r="V2212" i="37"/>
  <c r="R2212" i="37"/>
  <c r="T2212" i="37"/>
  <c r="U2212" i="37"/>
  <c r="R1855" i="37"/>
  <c r="T1855" i="37"/>
  <c r="V1855" i="37"/>
  <c r="U1855" i="37"/>
  <c r="V3223" i="37"/>
  <c r="U3223" i="37"/>
  <c r="R3223" i="37"/>
  <c r="T3223" i="37"/>
  <c r="V2365" i="37"/>
  <c r="U2365" i="37"/>
  <c r="T2365" i="37"/>
  <c r="R2365" i="37"/>
  <c r="V1602" i="37"/>
  <c r="U1602" i="37"/>
  <c r="T1602" i="37"/>
  <c r="R1602" i="37"/>
  <c r="V2228" i="37"/>
  <c r="U2228" i="37"/>
  <c r="T2228" i="37"/>
  <c r="R2228" i="37"/>
  <c r="V1645" i="37"/>
  <c r="U1645" i="37"/>
  <c r="R1645" i="37"/>
  <c r="T1645" i="37"/>
  <c r="V2155" i="37"/>
  <c r="U2155" i="37"/>
  <c r="T2155" i="37"/>
  <c r="R2155" i="37"/>
  <c r="V1736" i="37"/>
  <c r="U1736" i="37"/>
  <c r="T1736" i="37"/>
  <c r="R1736" i="37"/>
  <c r="V2022" i="37"/>
  <c r="R2022" i="37"/>
  <c r="T2022" i="37"/>
  <c r="U2022" i="37"/>
  <c r="V1601" i="37"/>
  <c r="R1601" i="37"/>
  <c r="T1601" i="37"/>
  <c r="U1601" i="37"/>
  <c r="V2955" i="37"/>
  <c r="U2955" i="37"/>
  <c r="R2955" i="37"/>
  <c r="T2955" i="37"/>
  <c r="V2430" i="37"/>
  <c r="U2430" i="37"/>
  <c r="T2430" i="37"/>
  <c r="R2430" i="37"/>
  <c r="V1757" i="37"/>
  <c r="U1757" i="37"/>
  <c r="T1757" i="37"/>
  <c r="R1757" i="37"/>
  <c r="V2293" i="37"/>
  <c r="U2293" i="37"/>
  <c r="T2293" i="37"/>
  <c r="R2293" i="37"/>
  <c r="V1848" i="37"/>
  <c r="U1848" i="37"/>
  <c r="T1848" i="37"/>
  <c r="R1848" i="37"/>
  <c r="V2220" i="37"/>
  <c r="U2220" i="37"/>
  <c r="T2220" i="37"/>
  <c r="R2220" i="37"/>
  <c r="V1775" i="37"/>
  <c r="U1775" i="37"/>
  <c r="T1775" i="37"/>
  <c r="R1775" i="37"/>
  <c r="V2083" i="37"/>
  <c r="T2083" i="37"/>
  <c r="R2083" i="37"/>
  <c r="U2083" i="37"/>
  <c r="V1875" i="37"/>
  <c r="T1875" i="37"/>
  <c r="R1875" i="37"/>
  <c r="U1875" i="37"/>
  <c r="V1235" i="37"/>
  <c r="U1235" i="37"/>
  <c r="T1235" i="37"/>
  <c r="R1235" i="37"/>
  <c r="V689" i="37"/>
  <c r="U689" i="37"/>
  <c r="T689" i="37"/>
  <c r="R689" i="37"/>
  <c r="V1015" i="37"/>
  <c r="U1015" i="37"/>
  <c r="T1015" i="37"/>
  <c r="R1015" i="37"/>
  <c r="V737" i="37"/>
  <c r="U737" i="37"/>
  <c r="T737" i="37"/>
  <c r="R737" i="37"/>
  <c r="V806" i="37"/>
  <c r="T806" i="37"/>
  <c r="R806" i="37"/>
  <c r="U806" i="37"/>
  <c r="V755" i="37"/>
  <c r="T755" i="37"/>
  <c r="R755" i="37"/>
  <c r="U755" i="37"/>
  <c r="V882" i="37"/>
  <c r="U882" i="37"/>
  <c r="R882" i="37"/>
  <c r="T882" i="37"/>
  <c r="V937" i="37"/>
  <c r="U937" i="37"/>
  <c r="T937" i="37"/>
  <c r="R937" i="37"/>
  <c r="V1434" i="37"/>
  <c r="U1434" i="37"/>
  <c r="T1434" i="37"/>
  <c r="R1434" i="37"/>
  <c r="V822" i="37"/>
  <c r="U822" i="37"/>
  <c r="T822" i="37"/>
  <c r="R822" i="37"/>
  <c r="V1493" i="37"/>
  <c r="T1493" i="37"/>
  <c r="R1493" i="37"/>
  <c r="U1493" i="37"/>
  <c r="R1091" i="37"/>
  <c r="V1091" i="37"/>
  <c r="T1091" i="37"/>
  <c r="U1091" i="37"/>
  <c r="V1378" i="37"/>
  <c r="U1378" i="37"/>
  <c r="T1378" i="37"/>
  <c r="R1378" i="37"/>
  <c r="V873" i="37"/>
  <c r="U873" i="37"/>
  <c r="T873" i="37"/>
  <c r="R873" i="37"/>
  <c r="V1356" i="37"/>
  <c r="U1356" i="37"/>
  <c r="T1356" i="37"/>
  <c r="R1356" i="37"/>
  <c r="V1228" i="37"/>
  <c r="U1228" i="37"/>
  <c r="T1228" i="37"/>
  <c r="R1228" i="37"/>
  <c r="V1429" i="37"/>
  <c r="T1429" i="37"/>
  <c r="R1429" i="37"/>
  <c r="U1429" i="37"/>
  <c r="T1027" i="37"/>
  <c r="R1027" i="37"/>
  <c r="V1027" i="37"/>
  <c r="U1027" i="37"/>
  <c r="V1574" i="37"/>
  <c r="U1574" i="37"/>
  <c r="R1574" i="37"/>
  <c r="T1574" i="37"/>
  <c r="V1150" i="37"/>
  <c r="U1150" i="37"/>
  <c r="T1150" i="37"/>
  <c r="R1150" i="37"/>
  <c r="V813" i="37"/>
  <c r="U813" i="37"/>
  <c r="T813" i="37"/>
  <c r="R813" i="37"/>
  <c r="V1566" i="37"/>
  <c r="U1566" i="37"/>
  <c r="T1566" i="37"/>
  <c r="R1566" i="37"/>
  <c r="V1164" i="37"/>
  <c r="U1164" i="37"/>
  <c r="T1164" i="37"/>
  <c r="R1164" i="37"/>
  <c r="V1365" i="37"/>
  <c r="R1365" i="37"/>
  <c r="T1365" i="37"/>
  <c r="U1365" i="37"/>
  <c r="V963" i="37"/>
  <c r="T963" i="37"/>
  <c r="R963" i="37"/>
  <c r="U963" i="37"/>
  <c r="V1268" i="37"/>
  <c r="U1268" i="37"/>
  <c r="T1268" i="37"/>
  <c r="R1268" i="37"/>
  <c r="V731" i="37"/>
  <c r="U731" i="37"/>
  <c r="T731" i="37"/>
  <c r="R731" i="37"/>
  <c r="V906" i="37"/>
  <c r="U906" i="37"/>
  <c r="T906" i="37"/>
  <c r="R906" i="37"/>
  <c r="V766" i="37"/>
  <c r="U766" i="37"/>
  <c r="T766" i="37"/>
  <c r="R766" i="37"/>
  <c r="R1070" i="37"/>
  <c r="V1070" i="37"/>
  <c r="T1070" i="37"/>
  <c r="U1070" i="37"/>
  <c r="R792" i="37"/>
  <c r="V792" i="37"/>
  <c r="T792" i="37"/>
  <c r="U792" i="37"/>
  <c r="V1318" i="37"/>
  <c r="U1318" i="37"/>
  <c r="T1318" i="37"/>
  <c r="R1318" i="37"/>
  <c r="V667" i="37"/>
  <c r="U667" i="37"/>
  <c r="T667" i="37"/>
  <c r="R667" i="37"/>
  <c r="V842" i="37"/>
  <c r="U842" i="37"/>
  <c r="R842" i="37"/>
  <c r="T842" i="37"/>
  <c r="V702" i="37"/>
  <c r="U702" i="37"/>
  <c r="R702" i="37"/>
  <c r="T702" i="37"/>
  <c r="R1006" i="37"/>
  <c r="V1006" i="37"/>
  <c r="T1006" i="37"/>
  <c r="U1006" i="37"/>
  <c r="V728" i="37"/>
  <c r="T728" i="37"/>
  <c r="R728" i="37"/>
  <c r="U728" i="37"/>
  <c r="V1074" i="37"/>
  <c r="U1074" i="37"/>
  <c r="R1074" i="37"/>
  <c r="T1074" i="37"/>
  <c r="V1129" i="37"/>
  <c r="U1129" i="37"/>
  <c r="T1129" i="37"/>
  <c r="R1129" i="37"/>
  <c r="V645" i="37"/>
  <c r="U645" i="37"/>
  <c r="T645" i="37"/>
  <c r="R645" i="37"/>
  <c r="V1014" i="37"/>
  <c r="U1014" i="37"/>
  <c r="R1014" i="37"/>
  <c r="T1014" i="37"/>
  <c r="V1420" i="37"/>
  <c r="U1420" i="37"/>
  <c r="R1420" i="37"/>
  <c r="T1420" i="37"/>
  <c r="V804" i="37"/>
  <c r="T804" i="37"/>
  <c r="R804" i="37"/>
  <c r="U804" i="37"/>
  <c r="V1570" i="37"/>
  <c r="U1570" i="37"/>
  <c r="T1570" i="37"/>
  <c r="R1570" i="37"/>
  <c r="V922" i="37"/>
  <c r="U922" i="37"/>
  <c r="T922" i="37"/>
  <c r="R922" i="37"/>
  <c r="V1023" i="37"/>
  <c r="U1023" i="37"/>
  <c r="T1023" i="37"/>
  <c r="R1023" i="37"/>
  <c r="V1556" i="37"/>
  <c r="U1556" i="37"/>
  <c r="T1556" i="37"/>
  <c r="R1556" i="37"/>
  <c r="V908" i="37"/>
  <c r="U908" i="37"/>
  <c r="T908" i="37"/>
  <c r="R908" i="37"/>
  <c r="V1355" i="37"/>
  <c r="R1355" i="37"/>
  <c r="T1355" i="37"/>
  <c r="U1355" i="37"/>
  <c r="V1191" i="37"/>
  <c r="T1191" i="37"/>
  <c r="R1191" i="37"/>
  <c r="U1191" i="37"/>
  <c r="V1505" i="37"/>
  <c r="U1505" i="37"/>
  <c r="T1505" i="37"/>
  <c r="R1505" i="37"/>
  <c r="V328" i="37"/>
  <c r="U328" i="37"/>
  <c r="T328" i="37"/>
  <c r="R328" i="37"/>
  <c r="V85" i="37"/>
  <c r="U85" i="37"/>
  <c r="T85" i="37"/>
  <c r="R85" i="37"/>
  <c r="V196" i="37"/>
  <c r="U196" i="37"/>
  <c r="T196" i="37"/>
  <c r="R196" i="37"/>
  <c r="V256" i="37"/>
  <c r="U256" i="37"/>
  <c r="R256" i="37"/>
  <c r="T256" i="37"/>
  <c r="V901" i="37"/>
  <c r="U901" i="37"/>
  <c r="R901" i="37"/>
  <c r="T901" i="37"/>
  <c r="V605" i="37"/>
  <c r="U605" i="37"/>
  <c r="R605" i="37"/>
  <c r="T605" i="37"/>
  <c r="V114" i="37"/>
  <c r="U114" i="37"/>
  <c r="T114" i="37"/>
  <c r="R114" i="37"/>
  <c r="V13" i="37"/>
  <c r="U13" i="37"/>
  <c r="T13" i="37"/>
  <c r="R13" i="37"/>
  <c r="V51" i="37"/>
  <c r="U51" i="37"/>
  <c r="R51" i="37"/>
  <c r="T51" i="37"/>
  <c r="V88" i="37"/>
  <c r="U88" i="37"/>
  <c r="T88" i="37"/>
  <c r="R88" i="37"/>
  <c r="V745" i="37"/>
  <c r="U745" i="37"/>
  <c r="R745" i="37"/>
  <c r="T745" i="37"/>
  <c r="V346" i="37"/>
  <c r="U346" i="37"/>
  <c r="T346" i="37"/>
  <c r="R346" i="37"/>
  <c r="V134" i="37"/>
  <c r="U134" i="37"/>
  <c r="R134" i="37"/>
  <c r="T134" i="37"/>
  <c r="V199" i="37"/>
  <c r="U199" i="37"/>
  <c r="T199" i="37"/>
  <c r="R199" i="37"/>
  <c r="V283" i="37"/>
  <c r="U283" i="37"/>
  <c r="T283" i="37"/>
  <c r="R283" i="37"/>
  <c r="V1520" i="37"/>
  <c r="U1520" i="37"/>
  <c r="R1520" i="37"/>
  <c r="T1520" i="37"/>
  <c r="V687" i="37"/>
  <c r="U687" i="37"/>
  <c r="R687" i="37"/>
  <c r="T687" i="37"/>
  <c r="V53" i="37"/>
  <c r="U53" i="37"/>
  <c r="T53" i="37"/>
  <c r="R53" i="37"/>
  <c r="V263" i="37"/>
  <c r="U263" i="37"/>
  <c r="R263" i="37"/>
  <c r="T263" i="37"/>
  <c r="V318" i="37"/>
  <c r="U318" i="37"/>
  <c r="T318" i="37"/>
  <c r="R318" i="37"/>
  <c r="V363" i="37"/>
  <c r="U363" i="37"/>
  <c r="T363" i="37"/>
  <c r="R363" i="37"/>
  <c r="V1126" i="37"/>
  <c r="U1126" i="37"/>
  <c r="R1126" i="37"/>
  <c r="T1126" i="37"/>
  <c r="V434" i="37"/>
  <c r="U434" i="37"/>
  <c r="T434" i="37"/>
  <c r="R434" i="37"/>
  <c r="V217" i="37"/>
  <c r="U217" i="37"/>
  <c r="T217" i="37"/>
  <c r="R217" i="37"/>
  <c r="V291" i="37"/>
  <c r="U291" i="37"/>
  <c r="T291" i="37"/>
  <c r="R291" i="37"/>
  <c r="V357" i="37"/>
  <c r="U357" i="37"/>
  <c r="T357" i="37"/>
  <c r="R357" i="37"/>
  <c r="V1377" i="37"/>
  <c r="U1377" i="37"/>
  <c r="R1377" i="37"/>
  <c r="T1377" i="37"/>
  <c r="V778" i="37"/>
  <c r="U778" i="37"/>
  <c r="T778" i="37"/>
  <c r="R778" i="37"/>
  <c r="V266" i="37"/>
  <c r="U266" i="37"/>
  <c r="T266" i="37"/>
  <c r="R266" i="37"/>
  <c r="V48" i="37"/>
  <c r="U48" i="37"/>
  <c r="T48" i="37"/>
  <c r="R48" i="37"/>
  <c r="V177" i="37"/>
  <c r="U177" i="37"/>
  <c r="R177" i="37"/>
  <c r="T177" i="37"/>
  <c r="V246" i="37"/>
  <c r="U246" i="37"/>
  <c r="R246" i="37"/>
  <c r="T246" i="37"/>
  <c r="V1086" i="37"/>
  <c r="U1086" i="37"/>
  <c r="R1086" i="37"/>
  <c r="T1086" i="37"/>
  <c r="V553" i="37"/>
  <c r="U553" i="37"/>
  <c r="T553" i="37"/>
  <c r="R553" i="37"/>
  <c r="V441" i="37"/>
  <c r="U441" i="37"/>
  <c r="R441" i="37"/>
  <c r="T441" i="37"/>
  <c r="V494" i="37"/>
  <c r="U494" i="37"/>
  <c r="R494" i="37"/>
  <c r="T494" i="37"/>
  <c r="V549" i="37"/>
  <c r="U549" i="37"/>
  <c r="R549" i="37"/>
  <c r="T549" i="37"/>
  <c r="V840" i="37"/>
  <c r="U840" i="37"/>
  <c r="T840" i="37"/>
  <c r="R840" i="37"/>
  <c r="V595" i="37"/>
  <c r="U595" i="37"/>
  <c r="T595" i="37"/>
  <c r="R595" i="37"/>
  <c r="V536" i="37"/>
  <c r="U536" i="37"/>
  <c r="T536" i="37"/>
  <c r="R536" i="37"/>
  <c r="V463" i="37"/>
  <c r="U463" i="37"/>
  <c r="R463" i="37"/>
  <c r="T463" i="37"/>
  <c r="V39" i="37"/>
  <c r="U39" i="37"/>
  <c r="R39" i="37"/>
  <c r="T39" i="37"/>
  <c r="V76" i="37"/>
  <c r="U76" i="37"/>
  <c r="R76" i="37"/>
  <c r="T76" i="37"/>
  <c r="V4203" i="37"/>
  <c r="U4203" i="37"/>
  <c r="R4203" i="37"/>
  <c r="T4203" i="37"/>
  <c r="U3526" i="37"/>
  <c r="R3526" i="37"/>
  <c r="V4439" i="37"/>
  <c r="U4439" i="37"/>
  <c r="R4439" i="37"/>
  <c r="T4439" i="37"/>
  <c r="V3996" i="37"/>
  <c r="U3996" i="37"/>
  <c r="R3996" i="37"/>
  <c r="T3996" i="37"/>
  <c r="V4106" i="37"/>
  <c r="U4106" i="37"/>
  <c r="R4106" i="37"/>
  <c r="T4106" i="37"/>
  <c r="V3539" i="37"/>
  <c r="U3539" i="37"/>
  <c r="R3539" i="37"/>
  <c r="T3539" i="37"/>
  <c r="V4404" i="37"/>
  <c r="T4404" i="37"/>
  <c r="R4404" i="37"/>
  <c r="U4404" i="37"/>
  <c r="R3968" i="37"/>
  <c r="V3968" i="37"/>
  <c r="T3968" i="37"/>
  <c r="U3968" i="37"/>
  <c r="V4125" i="37"/>
  <c r="U4125" i="37"/>
  <c r="T4125" i="37"/>
  <c r="R4125" i="37"/>
  <c r="V3553" i="37"/>
  <c r="U3553" i="37"/>
  <c r="R3553" i="37"/>
  <c r="T3553" i="37"/>
  <c r="V4484" i="37"/>
  <c r="U4484" i="37"/>
  <c r="R4484" i="37"/>
  <c r="T4484" i="37"/>
  <c r="V4046" i="37"/>
  <c r="U4046" i="37"/>
  <c r="T4046" i="37"/>
  <c r="R4046" i="37"/>
  <c r="V4515" i="37"/>
  <c r="U4515" i="37"/>
  <c r="R4515" i="37"/>
  <c r="T4515" i="37"/>
  <c r="V3589" i="37"/>
  <c r="U3589" i="37"/>
  <c r="R3589" i="37"/>
  <c r="T3589" i="37"/>
  <c r="T4316" i="37"/>
  <c r="V4316" i="37"/>
  <c r="R4316" i="37"/>
  <c r="U4316" i="37"/>
  <c r="V3972" i="37"/>
  <c r="T3972" i="37"/>
  <c r="R3972" i="37"/>
  <c r="U3972" i="37"/>
  <c r="U4509" i="37"/>
  <c r="R4509" i="37"/>
  <c r="V3675" i="37"/>
  <c r="U3675" i="37"/>
  <c r="R3675" i="37"/>
  <c r="T3675" i="37"/>
  <c r="V4376" i="37"/>
  <c r="U4376" i="37"/>
  <c r="T4376" i="37"/>
  <c r="R4376" i="37"/>
  <c r="V3538" i="37"/>
  <c r="U3538" i="37"/>
  <c r="R3538" i="37"/>
  <c r="T3538" i="37"/>
  <c r="V4263" i="37"/>
  <c r="U4263" i="37"/>
  <c r="T4263" i="37"/>
  <c r="R4263" i="37"/>
  <c r="V3725" i="37"/>
  <c r="U3725" i="37"/>
  <c r="T3725" i="37"/>
  <c r="R3725" i="37"/>
  <c r="T4545" i="37"/>
  <c r="R4545" i="37"/>
  <c r="V4545" i="37"/>
  <c r="U4545" i="37"/>
  <c r="V3528" i="37"/>
  <c r="T3528" i="37"/>
  <c r="R3528" i="37"/>
  <c r="U3528" i="37"/>
  <c r="U4276" i="37"/>
  <c r="R4276" i="37"/>
  <c r="U3743" i="37"/>
  <c r="R3743" i="37"/>
  <c r="V4141" i="37"/>
  <c r="U4141" i="37"/>
  <c r="R4141" i="37"/>
  <c r="T4141" i="37"/>
  <c r="V3606" i="37"/>
  <c r="U3606" i="37"/>
  <c r="R3606" i="37"/>
  <c r="T3606" i="37"/>
  <c r="V4179" i="37"/>
  <c r="U4179" i="37"/>
  <c r="R4179" i="37"/>
  <c r="T4179" i="37"/>
  <c r="V3756" i="37"/>
  <c r="U3756" i="37"/>
  <c r="R3756" i="37"/>
  <c r="T3756" i="37"/>
  <c r="V3956" i="37"/>
  <c r="T3956" i="37"/>
  <c r="R3956" i="37"/>
  <c r="U3956" i="37"/>
  <c r="T3555" i="37"/>
  <c r="V3555" i="37"/>
  <c r="R3555" i="37"/>
  <c r="U3555" i="37"/>
  <c r="V3678" i="37"/>
  <c r="U3678" i="37"/>
  <c r="T3678" i="37"/>
  <c r="R3678" i="37"/>
  <c r="V4192" i="37"/>
  <c r="U4192" i="37"/>
  <c r="T4192" i="37"/>
  <c r="R4192" i="37"/>
  <c r="U3770" i="37"/>
  <c r="R3770" i="37"/>
  <c r="V4034" i="37"/>
  <c r="U4034" i="37"/>
  <c r="R4034" i="37"/>
  <c r="T4034" i="37"/>
  <c r="U4390" i="37"/>
  <c r="T4390" i="37"/>
  <c r="V4390" i="37"/>
  <c r="R4390" i="37"/>
  <c r="V3577" i="37"/>
  <c r="U3577" i="37"/>
  <c r="R3577" i="37"/>
  <c r="T3577" i="37"/>
  <c r="R4191" i="37"/>
  <c r="T4191" i="37"/>
  <c r="V4191" i="37"/>
  <c r="U4191" i="37"/>
  <c r="V4015" i="37"/>
  <c r="T4015" i="37"/>
  <c r="R4015" i="37"/>
  <c r="U4015" i="37"/>
  <c r="U4361" i="37"/>
  <c r="T4361" i="37"/>
  <c r="V3927" i="37"/>
  <c r="U3927" i="37"/>
  <c r="R3927" i="37"/>
  <c r="T3927" i="37"/>
  <c r="V4227" i="37"/>
  <c r="U4227" i="37"/>
  <c r="T4227" i="37"/>
  <c r="R4227" i="37"/>
  <c r="V3790" i="37"/>
  <c r="U3790" i="37"/>
  <c r="R3790" i="37"/>
  <c r="T3790" i="37"/>
  <c r="V4258" i="37"/>
  <c r="U4258" i="37"/>
  <c r="T4258" i="37"/>
  <c r="R4258" i="37"/>
  <c r="V3913" i="37"/>
  <c r="U3913" i="37"/>
  <c r="R3913" i="37"/>
  <c r="T3913" i="37"/>
  <c r="V4507" i="37"/>
  <c r="T4507" i="37"/>
  <c r="R4507" i="37"/>
  <c r="U4507" i="37"/>
  <c r="R3716" i="37"/>
  <c r="V3716" i="37"/>
  <c r="T3716" i="37"/>
  <c r="U3716" i="37"/>
  <c r="U4068" i="37"/>
  <c r="R4068" i="37"/>
  <c r="U3551" i="37"/>
  <c r="R3551" i="37"/>
  <c r="V4433" i="37"/>
  <c r="U4433" i="37"/>
  <c r="R4433" i="37"/>
  <c r="T4433" i="37"/>
  <c r="V4017" i="37"/>
  <c r="U4017" i="37"/>
  <c r="T4017" i="37"/>
  <c r="R4017" i="37"/>
  <c r="V3961" i="37"/>
  <c r="U3961" i="37"/>
  <c r="T3961" i="37"/>
  <c r="R3961" i="37"/>
  <c r="V3564" i="37"/>
  <c r="U3564" i="37"/>
  <c r="T3564" i="37"/>
  <c r="R3564" i="37"/>
  <c r="T3764" i="37"/>
  <c r="R3764" i="37"/>
  <c r="V3764" i="37"/>
  <c r="U3764" i="37"/>
  <c r="U4233" i="37"/>
  <c r="R4233" i="37"/>
  <c r="V4099" i="37"/>
  <c r="U4099" i="37"/>
  <c r="R4099" i="37"/>
  <c r="T4099" i="37"/>
  <c r="V3662" i="37"/>
  <c r="U3662" i="37"/>
  <c r="R3662" i="37"/>
  <c r="T3662" i="37"/>
  <c r="V4130" i="37"/>
  <c r="U4130" i="37"/>
  <c r="R4130" i="37"/>
  <c r="T4130" i="37"/>
  <c r="V3785" i="37"/>
  <c r="U3785" i="37"/>
  <c r="R3785" i="37"/>
  <c r="T3785" i="37"/>
  <c r="V4424" i="37"/>
  <c r="T4424" i="37"/>
  <c r="R4424" i="37"/>
  <c r="U4424" i="37"/>
  <c r="V3588" i="37"/>
  <c r="T3588" i="37"/>
  <c r="R3588" i="37"/>
  <c r="U3588" i="37"/>
  <c r="V2498" i="37"/>
  <c r="U2498" i="37"/>
  <c r="T2498" i="37"/>
  <c r="R2498" i="37"/>
  <c r="V3797" i="37"/>
  <c r="R3797" i="37"/>
  <c r="T3797" i="37"/>
  <c r="U3797" i="37"/>
  <c r="V3270" i="37"/>
  <c r="T3270" i="37"/>
  <c r="R3270" i="37"/>
  <c r="U3270" i="37"/>
  <c r="V3362" i="37"/>
  <c r="U3362" i="37"/>
  <c r="T3362" i="37"/>
  <c r="R3362" i="37"/>
  <c r="V2653" i="37"/>
  <c r="U2653" i="37"/>
  <c r="R2653" i="37"/>
  <c r="T2653" i="37"/>
  <c r="V3473" i="37"/>
  <c r="U3473" i="37"/>
  <c r="T3473" i="37"/>
  <c r="R3473" i="37"/>
  <c r="V3185" i="37"/>
  <c r="U3185" i="37"/>
  <c r="R3185" i="37"/>
  <c r="T3185" i="37"/>
  <c r="V2785" i="37"/>
  <c r="U2785" i="37"/>
  <c r="T2785" i="37"/>
  <c r="R2785" i="37"/>
  <c r="V2984" i="37"/>
  <c r="T2984" i="37"/>
  <c r="R2984" i="37"/>
  <c r="U2984" i="37"/>
  <c r="V2584" i="37"/>
  <c r="T2584" i="37"/>
  <c r="R2584" i="37"/>
  <c r="U2584" i="37"/>
  <c r="V3276" i="37"/>
  <c r="U3276" i="37"/>
  <c r="T3276" i="37"/>
  <c r="R3276" i="37"/>
  <c r="V2908" i="37"/>
  <c r="U2908" i="37"/>
  <c r="R2908" i="37"/>
  <c r="T2908" i="37"/>
  <c r="V3015" i="37"/>
  <c r="U3015" i="37"/>
  <c r="T3015" i="37"/>
  <c r="R3015" i="37"/>
  <c r="V2609" i="37"/>
  <c r="U2609" i="37"/>
  <c r="R2609" i="37"/>
  <c r="T2609" i="37"/>
  <c r="V3150" i="37"/>
  <c r="U3150" i="37"/>
  <c r="T3150" i="37"/>
  <c r="R3150" i="37"/>
  <c r="T3317" i="37"/>
  <c r="R3317" i="37"/>
  <c r="V3317" i="37"/>
  <c r="U3317" i="37"/>
  <c r="V2949" i="37"/>
  <c r="R2949" i="37"/>
  <c r="T2949" i="37"/>
  <c r="U2949" i="37"/>
  <c r="V2700" i="37"/>
  <c r="U2700" i="37"/>
  <c r="R2700" i="37"/>
  <c r="T2700" i="37"/>
  <c r="V3264" i="37"/>
  <c r="U3264" i="37"/>
  <c r="T3264" i="37"/>
  <c r="R3264" i="37"/>
  <c r="V2438" i="37"/>
  <c r="U2438" i="37"/>
  <c r="T2438" i="37"/>
  <c r="R2438" i="37"/>
  <c r="V3428" i="37"/>
  <c r="U3428" i="37"/>
  <c r="R3428" i="37"/>
  <c r="T3428" i="37"/>
  <c r="V3169" i="37"/>
  <c r="U3169" i="37"/>
  <c r="T3169" i="37"/>
  <c r="R3169" i="37"/>
  <c r="V3368" i="37"/>
  <c r="R3368" i="37"/>
  <c r="T3368" i="37"/>
  <c r="U3368" i="37"/>
  <c r="V2968" i="37"/>
  <c r="T2968" i="37"/>
  <c r="R2968" i="37"/>
  <c r="U2968" i="37"/>
  <c r="V2755" i="37"/>
  <c r="U2755" i="37"/>
  <c r="T2755" i="37"/>
  <c r="R2755" i="37"/>
  <c r="U3292" i="37"/>
  <c r="T3292" i="37"/>
  <c r="V3372" i="37"/>
  <c r="U3372" i="37"/>
  <c r="R3372" i="37"/>
  <c r="T3372" i="37"/>
  <c r="V3105" i="37"/>
  <c r="U3105" i="37"/>
  <c r="R3105" i="37"/>
  <c r="T3105" i="37"/>
  <c r="V3304" i="37"/>
  <c r="T3304" i="37"/>
  <c r="R3304" i="37"/>
  <c r="U3304" i="37"/>
  <c r="T2904" i="37"/>
  <c r="V2904" i="37"/>
  <c r="R2904" i="37"/>
  <c r="U2904" i="37"/>
  <c r="U2691" i="37"/>
  <c r="T2691" i="37"/>
  <c r="V3228" i="37"/>
  <c r="U3228" i="37"/>
  <c r="R3228" i="37"/>
  <c r="T3228" i="37"/>
  <c r="V3335" i="37"/>
  <c r="U3335" i="37"/>
  <c r="R3335" i="37"/>
  <c r="T3335" i="37"/>
  <c r="V2967" i="37"/>
  <c r="U2967" i="37"/>
  <c r="R2967" i="37"/>
  <c r="T2967" i="37"/>
  <c r="V2929" i="37"/>
  <c r="U2929" i="37"/>
  <c r="R2929" i="37"/>
  <c r="T2929" i="37"/>
  <c r="V2529" i="37"/>
  <c r="U2529" i="37"/>
  <c r="T2529" i="37"/>
  <c r="R2529" i="37"/>
  <c r="V2728" i="37"/>
  <c r="T2728" i="37"/>
  <c r="R2728" i="37"/>
  <c r="U2728" i="37"/>
  <c r="V3269" i="37"/>
  <c r="R3269" i="37"/>
  <c r="T3269" i="37"/>
  <c r="U3269" i="37"/>
  <c r="V3020" i="37"/>
  <c r="U3020" i="37"/>
  <c r="T3020" i="37"/>
  <c r="R3020" i="37"/>
  <c r="V2652" i="37"/>
  <c r="U2652" i="37"/>
  <c r="R2652" i="37"/>
  <c r="T2652" i="37"/>
  <c r="V2759" i="37"/>
  <c r="U2759" i="37"/>
  <c r="T2759" i="37"/>
  <c r="R2759" i="37"/>
  <c r="V2626" i="37"/>
  <c r="U2626" i="37"/>
  <c r="R2626" i="37"/>
  <c r="T2626" i="37"/>
  <c r="V3925" i="37"/>
  <c r="T3925" i="37"/>
  <c r="R3925" i="37"/>
  <c r="U3925" i="37"/>
  <c r="V2416" i="37"/>
  <c r="R2416" i="37"/>
  <c r="T2416" i="37"/>
  <c r="U2416" i="37"/>
  <c r="V3403" i="37"/>
  <c r="U3403" i="37"/>
  <c r="R3403" i="37"/>
  <c r="T3403" i="37"/>
  <c r="V2781" i="37"/>
  <c r="U2781" i="37"/>
  <c r="T2781" i="37"/>
  <c r="R2781" i="37"/>
  <c r="V3447" i="37"/>
  <c r="U3447" i="37"/>
  <c r="R3447" i="37"/>
  <c r="T3447" i="37"/>
  <c r="V2516" i="37"/>
  <c r="U2516" i="37"/>
  <c r="T2516" i="37"/>
  <c r="R2516" i="37"/>
  <c r="V3998" i="37"/>
  <c r="U3998" i="37"/>
  <c r="R3998" i="37"/>
  <c r="T3998" i="37"/>
  <c r="V3023" i="37"/>
  <c r="T3023" i="37"/>
  <c r="U3023" i="37"/>
  <c r="R3023" i="37"/>
  <c r="V3440" i="37"/>
  <c r="T3440" i="37"/>
  <c r="R3440" i="37"/>
  <c r="U3440" i="37"/>
  <c r="V2822" i="37"/>
  <c r="T2822" i="37"/>
  <c r="R2822" i="37"/>
  <c r="U2822" i="37"/>
  <c r="V3382" i="37"/>
  <c r="U3382" i="37"/>
  <c r="T3382" i="37"/>
  <c r="R3382" i="37"/>
  <c r="V3123" i="37"/>
  <c r="U3123" i="37"/>
  <c r="T3123" i="37"/>
  <c r="R3123" i="37"/>
  <c r="V3258" i="37"/>
  <c r="U3258" i="37"/>
  <c r="T3258" i="37"/>
  <c r="R3258" i="37"/>
  <c r="V2858" i="37"/>
  <c r="U2858" i="37"/>
  <c r="R2858" i="37"/>
  <c r="T2858" i="37"/>
  <c r="V2491" i="37"/>
  <c r="U2491" i="37"/>
  <c r="T2491" i="37"/>
  <c r="R2491" i="37"/>
  <c r="V2108" i="37"/>
  <c r="U2108" i="37"/>
  <c r="T2108" i="37"/>
  <c r="R2108" i="37"/>
  <c r="V3245" i="37"/>
  <c r="U3245" i="37"/>
  <c r="R3245" i="37"/>
  <c r="T3245" i="37"/>
  <c r="V1970" i="37"/>
  <c r="U1970" i="37"/>
  <c r="R1970" i="37"/>
  <c r="T1970" i="37"/>
  <c r="V3172" i="37"/>
  <c r="U3172" i="37"/>
  <c r="R3172" i="37"/>
  <c r="T3172" i="37"/>
  <c r="V2391" i="37"/>
  <c r="U2391" i="37"/>
  <c r="R2391" i="37"/>
  <c r="T2391" i="37"/>
  <c r="V3039" i="37"/>
  <c r="T3039" i="37"/>
  <c r="R3039" i="37"/>
  <c r="U3039" i="37"/>
  <c r="V2258" i="37"/>
  <c r="R2258" i="37"/>
  <c r="T2258" i="37"/>
  <c r="U2258" i="37"/>
  <c r="V3377" i="37"/>
  <c r="U3377" i="37"/>
  <c r="T3377" i="37"/>
  <c r="R3377" i="37"/>
  <c r="V2289" i="37"/>
  <c r="U2289" i="37"/>
  <c r="R2289" i="37"/>
  <c r="T2289" i="37"/>
  <c r="V1936" i="37"/>
  <c r="U1936" i="37"/>
  <c r="R1936" i="37"/>
  <c r="T1936" i="37"/>
  <c r="V2152" i="37"/>
  <c r="U2152" i="37"/>
  <c r="T2152" i="37"/>
  <c r="R2152" i="37"/>
  <c r="V1799" i="37"/>
  <c r="U1799" i="37"/>
  <c r="T1799" i="37"/>
  <c r="R1799" i="37"/>
  <c r="V2079" i="37"/>
  <c r="U2079" i="37"/>
  <c r="T2079" i="37"/>
  <c r="R2079" i="37"/>
  <c r="V1931" i="37"/>
  <c r="U1931" i="37"/>
  <c r="T1931" i="37"/>
  <c r="R1931" i="37"/>
  <c r="T2467" i="37"/>
  <c r="V2467" i="37"/>
  <c r="R2467" i="37"/>
  <c r="U2467" i="37"/>
  <c r="V1798" i="37"/>
  <c r="T1798" i="37"/>
  <c r="R1798" i="37"/>
  <c r="U1798" i="37"/>
  <c r="V3348" i="37"/>
  <c r="U3348" i="37"/>
  <c r="T3348" i="37"/>
  <c r="R3348" i="37"/>
  <c r="V2238" i="37"/>
  <c r="U2238" i="37"/>
  <c r="T2238" i="37"/>
  <c r="R2238" i="37"/>
  <c r="V1793" i="37"/>
  <c r="U1793" i="37"/>
  <c r="T1793" i="37"/>
  <c r="R1793" i="37"/>
  <c r="V2101" i="37"/>
  <c r="U2101" i="37"/>
  <c r="T2101" i="37"/>
  <c r="R2101" i="37"/>
  <c r="V1893" i="37"/>
  <c r="U1893" i="37"/>
  <c r="T1893" i="37"/>
  <c r="R1893" i="37"/>
  <c r="V2028" i="37"/>
  <c r="U2028" i="37"/>
  <c r="T2028" i="37"/>
  <c r="R2028" i="37"/>
  <c r="V1820" i="37"/>
  <c r="U1820" i="37"/>
  <c r="R1820" i="37"/>
  <c r="T1820" i="37"/>
  <c r="V2329" i="37"/>
  <c r="R2329" i="37"/>
  <c r="T2329" i="37"/>
  <c r="U2329" i="37"/>
  <c r="V1674" i="37"/>
  <c r="R1674" i="37"/>
  <c r="T1674" i="37"/>
  <c r="U1674" i="37"/>
  <c r="V2730" i="37"/>
  <c r="U2730" i="37"/>
  <c r="R2730" i="37"/>
  <c r="T2730" i="37"/>
  <c r="V2096" i="37"/>
  <c r="U2096" i="37"/>
  <c r="T2096" i="37"/>
  <c r="R2096" i="37"/>
  <c r="V1623" i="37"/>
  <c r="U1623" i="37"/>
  <c r="T1623" i="37"/>
  <c r="R1623" i="37"/>
  <c r="V1958" i="37"/>
  <c r="U1958" i="37"/>
  <c r="T1958" i="37"/>
  <c r="R1958" i="37"/>
  <c r="V1659" i="37"/>
  <c r="U1659" i="37"/>
  <c r="T1659" i="37"/>
  <c r="R1659" i="37"/>
  <c r="V2347" i="37"/>
  <c r="U2347" i="37"/>
  <c r="R2347" i="37"/>
  <c r="T2347" i="37"/>
  <c r="V1517" i="37"/>
  <c r="U1517" i="37"/>
  <c r="R1517" i="37"/>
  <c r="T1517" i="37"/>
  <c r="V2214" i="37"/>
  <c r="T2214" i="37"/>
  <c r="R2214" i="37"/>
  <c r="U2214" i="37"/>
  <c r="R1631" i="37"/>
  <c r="V1631" i="37"/>
  <c r="T1631" i="37"/>
  <c r="U1631" i="37"/>
  <c r="V2811" i="37"/>
  <c r="U2811" i="37"/>
  <c r="T2811" i="37"/>
  <c r="R2811" i="37"/>
  <c r="V2364" i="37"/>
  <c r="U2364" i="37"/>
  <c r="T2364" i="37"/>
  <c r="R2364" i="37"/>
  <c r="V1562" i="37"/>
  <c r="U1562" i="37"/>
  <c r="T1562" i="37"/>
  <c r="R1562" i="37"/>
  <c r="V2227" i="37"/>
  <c r="U2227" i="37"/>
  <c r="R2227" i="37"/>
  <c r="T2227" i="37"/>
  <c r="V1425" i="37"/>
  <c r="U1425" i="37"/>
  <c r="T1425" i="37"/>
  <c r="R1425" i="37"/>
  <c r="V2158" i="37"/>
  <c r="U2158" i="37"/>
  <c r="T2158" i="37"/>
  <c r="R2158" i="37"/>
  <c r="V3295" i="37"/>
  <c r="T3295" i="37"/>
  <c r="R3295" i="37"/>
  <c r="U3295" i="37"/>
  <c r="T2021" i="37"/>
  <c r="R2021" i="37"/>
  <c r="V2021" i="37"/>
  <c r="U2021" i="37"/>
  <c r="V2043" i="37"/>
  <c r="U2043" i="37"/>
  <c r="R2043" i="37"/>
  <c r="T2043" i="37"/>
  <c r="V1932" i="37"/>
  <c r="U1932" i="37"/>
  <c r="R1932" i="37"/>
  <c r="T1932" i="37"/>
  <c r="V2408" i="37"/>
  <c r="U2408" i="37"/>
  <c r="T2408" i="37"/>
  <c r="R2408" i="37"/>
  <c r="V1795" i="37"/>
  <c r="U1795" i="37"/>
  <c r="T1795" i="37"/>
  <c r="R1795" i="37"/>
  <c r="V2335" i="37"/>
  <c r="U2335" i="37"/>
  <c r="T2335" i="37"/>
  <c r="R2335" i="37"/>
  <c r="V1638" i="37"/>
  <c r="U1638" i="37"/>
  <c r="T1638" i="37"/>
  <c r="R1638" i="37"/>
  <c r="T2202" i="37"/>
  <c r="V2202" i="37"/>
  <c r="R2202" i="37"/>
  <c r="U2202" i="37"/>
  <c r="V1849" i="37"/>
  <c r="R1849" i="37"/>
  <c r="T1849" i="37"/>
  <c r="U1849" i="37"/>
  <c r="V3323" i="37"/>
  <c r="U3323" i="37"/>
  <c r="T3323" i="37"/>
  <c r="R3323" i="37"/>
  <c r="V2218" i="37"/>
  <c r="U2218" i="37"/>
  <c r="T2218" i="37"/>
  <c r="R2218" i="37"/>
  <c r="V1576" i="37"/>
  <c r="U1576" i="37"/>
  <c r="R1576" i="37"/>
  <c r="T1576" i="37"/>
  <c r="V2081" i="37"/>
  <c r="U2081" i="37"/>
  <c r="T2081" i="37"/>
  <c r="R2081" i="37"/>
  <c r="V1625" i="37"/>
  <c r="U1625" i="37"/>
  <c r="T1625" i="37"/>
  <c r="R1625" i="37"/>
  <c r="V2008" i="37"/>
  <c r="U2008" i="37"/>
  <c r="T2008" i="37"/>
  <c r="R2008" i="37"/>
  <c r="V1471" i="37"/>
  <c r="U1471" i="37"/>
  <c r="T1471" i="37"/>
  <c r="R1471" i="37"/>
  <c r="V2405" i="37"/>
  <c r="R2405" i="37"/>
  <c r="T2405" i="37"/>
  <c r="U2405" i="37"/>
  <c r="V1603" i="37"/>
  <c r="R1603" i="37"/>
  <c r="T1603" i="37"/>
  <c r="U1603" i="37"/>
  <c r="V3359" i="37"/>
  <c r="T3359" i="37"/>
  <c r="R3359" i="37"/>
  <c r="U3359" i="37"/>
  <c r="V3306" i="37"/>
  <c r="U3306" i="37"/>
  <c r="R3306" i="37"/>
  <c r="T3306" i="37"/>
  <c r="V2352" i="37"/>
  <c r="U2352" i="37"/>
  <c r="T2352" i="37"/>
  <c r="R2352" i="37"/>
  <c r="V1697" i="37"/>
  <c r="U1697" i="37"/>
  <c r="T1697" i="37"/>
  <c r="R1697" i="37"/>
  <c r="V2215" i="37"/>
  <c r="U2215" i="37"/>
  <c r="T2215" i="37"/>
  <c r="R2215" i="37"/>
  <c r="V1742" i="37"/>
  <c r="U1742" i="37"/>
  <c r="T1742" i="37"/>
  <c r="R1742" i="37"/>
  <c r="V2146" i="37"/>
  <c r="U2146" i="37"/>
  <c r="T2146" i="37"/>
  <c r="R2146" i="37"/>
  <c r="V1669" i="37"/>
  <c r="U1669" i="37"/>
  <c r="R1669" i="37"/>
  <c r="T1669" i="37"/>
  <c r="T2009" i="37"/>
  <c r="R2009" i="37"/>
  <c r="V2009" i="37"/>
  <c r="U2009" i="37"/>
  <c r="T1705" i="37"/>
  <c r="R1705" i="37"/>
  <c r="V1705" i="37"/>
  <c r="U1705" i="37"/>
  <c r="V1088" i="37"/>
  <c r="U1088" i="37"/>
  <c r="T1088" i="37"/>
  <c r="R1088" i="37"/>
  <c r="V590" i="37"/>
  <c r="U590" i="37"/>
  <c r="T590" i="37"/>
  <c r="R590" i="37"/>
  <c r="V932" i="37"/>
  <c r="U932" i="37"/>
  <c r="R932" i="37"/>
  <c r="T932" i="37"/>
  <c r="V408" i="37"/>
  <c r="U408" i="37"/>
  <c r="R408" i="37"/>
  <c r="T408" i="37"/>
  <c r="R1197" i="37"/>
  <c r="V1197" i="37"/>
  <c r="T1197" i="37"/>
  <c r="U1197" i="37"/>
  <c r="R317" i="37"/>
  <c r="V317" i="37"/>
  <c r="T317" i="37"/>
  <c r="U317" i="37"/>
  <c r="V895" i="37"/>
  <c r="U895" i="37"/>
  <c r="T895" i="37"/>
  <c r="R895" i="37"/>
  <c r="V1428" i="37"/>
  <c r="U1428" i="37"/>
  <c r="T1428" i="37"/>
  <c r="R1428" i="37"/>
  <c r="V1264" i="37"/>
  <c r="U1264" i="37"/>
  <c r="T1264" i="37"/>
  <c r="R1264" i="37"/>
  <c r="V1487" i="37"/>
  <c r="T1487" i="37"/>
  <c r="R1487" i="37"/>
  <c r="U1487" i="37"/>
  <c r="V1063" i="37"/>
  <c r="T1063" i="37"/>
  <c r="R1063" i="37"/>
  <c r="U1063" i="37"/>
  <c r="V831" i="37"/>
  <c r="U831" i="37"/>
  <c r="T831" i="37"/>
  <c r="R831" i="37"/>
  <c r="V1364" i="37"/>
  <c r="U1364" i="37"/>
  <c r="T1364" i="37"/>
  <c r="R1364" i="37"/>
  <c r="V1200" i="37"/>
  <c r="U1200" i="37"/>
  <c r="T1200" i="37"/>
  <c r="R1200" i="37"/>
  <c r="V1423" i="37"/>
  <c r="T1423" i="37"/>
  <c r="R1423" i="37"/>
  <c r="U1423" i="37"/>
  <c r="T999" i="37"/>
  <c r="R999" i="37"/>
  <c r="V999" i="37"/>
  <c r="U999" i="37"/>
  <c r="V1573" i="37"/>
  <c r="U1573" i="37"/>
  <c r="T1573" i="37"/>
  <c r="R1573" i="37"/>
  <c r="V1361" i="37"/>
  <c r="U1361" i="37"/>
  <c r="T1361" i="37"/>
  <c r="R1361" i="37"/>
  <c r="V1233" i="37"/>
  <c r="U1233" i="37"/>
  <c r="T1233" i="37"/>
  <c r="R1233" i="37"/>
  <c r="V1560" i="37"/>
  <c r="U1560" i="37"/>
  <c r="T1560" i="37"/>
  <c r="R1560" i="37"/>
  <c r="V1136" i="37"/>
  <c r="U1136" i="37"/>
  <c r="T1136" i="37"/>
  <c r="R1136" i="37"/>
  <c r="T1359" i="37"/>
  <c r="V1359" i="37"/>
  <c r="R1359" i="37"/>
  <c r="U1359" i="37"/>
  <c r="V935" i="37"/>
  <c r="T935" i="37"/>
  <c r="R935" i="37"/>
  <c r="U935" i="37"/>
  <c r="V979" i="37"/>
  <c r="U979" i="37"/>
  <c r="T979" i="37"/>
  <c r="R979" i="37"/>
  <c r="V643" i="37"/>
  <c r="U643" i="37"/>
  <c r="T643" i="37"/>
  <c r="R643" i="37"/>
  <c r="V1188" i="37"/>
  <c r="U1188" i="37"/>
  <c r="T1188" i="37"/>
  <c r="R1188" i="37"/>
  <c r="V700" i="37"/>
  <c r="U700" i="37"/>
  <c r="T700" i="37"/>
  <c r="R700" i="37"/>
  <c r="V987" i="37"/>
  <c r="T987" i="37"/>
  <c r="R987" i="37"/>
  <c r="U987" i="37"/>
  <c r="V492" i="37"/>
  <c r="T492" i="37"/>
  <c r="R492" i="37"/>
  <c r="U492" i="37"/>
  <c r="V915" i="37"/>
  <c r="U915" i="37"/>
  <c r="T915" i="37"/>
  <c r="R915" i="37"/>
  <c r="V775" i="37"/>
  <c r="U775" i="37"/>
  <c r="T775" i="37"/>
  <c r="R775" i="37"/>
  <c r="V1124" i="37"/>
  <c r="U1124" i="37"/>
  <c r="T1124" i="37"/>
  <c r="R1124" i="37"/>
  <c r="V636" i="37"/>
  <c r="U636" i="37"/>
  <c r="T636" i="37"/>
  <c r="R636" i="37"/>
  <c r="V923" i="37"/>
  <c r="T923" i="37"/>
  <c r="R923" i="37"/>
  <c r="U923" i="37"/>
  <c r="T390" i="37"/>
  <c r="R390" i="37"/>
  <c r="V390" i="37"/>
  <c r="U390" i="37"/>
  <c r="V1032" i="37"/>
  <c r="U1032" i="37"/>
  <c r="T1032" i="37"/>
  <c r="R1032" i="37"/>
  <c r="V1087" i="37"/>
  <c r="U1087" i="37"/>
  <c r="T1087" i="37"/>
  <c r="R1087" i="37"/>
  <c r="V1374" i="37"/>
  <c r="U1374" i="37"/>
  <c r="R1374" i="37"/>
  <c r="T1374" i="37"/>
  <c r="V972" i="37"/>
  <c r="U972" i="37"/>
  <c r="R972" i="37"/>
  <c r="T972" i="37"/>
  <c r="V1419" i="37"/>
  <c r="T1419" i="37"/>
  <c r="R1419" i="37"/>
  <c r="U1419" i="37"/>
  <c r="T1255" i="37"/>
  <c r="R1255" i="37"/>
  <c r="V1255" i="37"/>
  <c r="U1255" i="37"/>
  <c r="V1569" i="37"/>
  <c r="U1569" i="37"/>
  <c r="R1569" i="37"/>
  <c r="T1569" i="37"/>
  <c r="V1383" i="37"/>
  <c r="U1383" i="37"/>
  <c r="T1383" i="37"/>
  <c r="R1383" i="37"/>
  <c r="V977" i="37"/>
  <c r="U977" i="37"/>
  <c r="T977" i="37"/>
  <c r="R977" i="37"/>
  <c r="V1555" i="37"/>
  <c r="U1555" i="37"/>
  <c r="R1555" i="37"/>
  <c r="T1555" i="37"/>
  <c r="V880" i="37"/>
  <c r="U880" i="37"/>
  <c r="R880" i="37"/>
  <c r="T880" i="37"/>
  <c r="T1354" i="37"/>
  <c r="V1354" i="37"/>
  <c r="R1354" i="37"/>
  <c r="U1354" i="37"/>
  <c r="V1140" i="37"/>
  <c r="T1140" i="37"/>
  <c r="R1140" i="37"/>
  <c r="U1140" i="37"/>
  <c r="V1522" i="37"/>
  <c r="U1522" i="37"/>
  <c r="R1522" i="37"/>
  <c r="T1522" i="37"/>
  <c r="V1394" i="37"/>
  <c r="U1394" i="37"/>
  <c r="T1394" i="37"/>
  <c r="R1394" i="37"/>
  <c r="U579" i="37"/>
  <c r="T579" i="37"/>
  <c r="V95" i="37"/>
  <c r="U95" i="37"/>
  <c r="T95" i="37"/>
  <c r="R95" i="37"/>
  <c r="V122" i="37"/>
  <c r="U122" i="37"/>
  <c r="T122" i="37"/>
  <c r="R122" i="37"/>
  <c r="V234" i="37"/>
  <c r="U234" i="37"/>
  <c r="T234" i="37"/>
  <c r="R234" i="37"/>
  <c r="V325" i="37"/>
  <c r="U325" i="37"/>
  <c r="T325" i="37"/>
  <c r="R325" i="37"/>
  <c r="V1114" i="37"/>
  <c r="U1114" i="37"/>
  <c r="T1114" i="37"/>
  <c r="R1114" i="37"/>
  <c r="V461" i="37"/>
  <c r="U461" i="37"/>
  <c r="T461" i="37"/>
  <c r="R461" i="37"/>
  <c r="V586" i="37"/>
  <c r="U586" i="37"/>
  <c r="R586" i="37"/>
  <c r="T586" i="37"/>
  <c r="V467" i="37"/>
  <c r="U467" i="37"/>
  <c r="R467" i="37"/>
  <c r="T467" i="37"/>
  <c r="V518" i="37"/>
  <c r="U518" i="37"/>
  <c r="T518" i="37"/>
  <c r="R518" i="37"/>
  <c r="V523" i="37"/>
  <c r="U523" i="37"/>
  <c r="T523" i="37"/>
  <c r="R523" i="37"/>
  <c r="V630" i="37"/>
  <c r="U630" i="37"/>
  <c r="R630" i="37"/>
  <c r="T630" i="37"/>
  <c r="V455" i="37"/>
  <c r="U455" i="37"/>
  <c r="R455" i="37"/>
  <c r="T455" i="37"/>
  <c r="V248" i="37"/>
  <c r="U248" i="37"/>
  <c r="R248" i="37"/>
  <c r="T248" i="37"/>
  <c r="V319" i="37"/>
  <c r="U319" i="37"/>
  <c r="T319" i="37"/>
  <c r="R319" i="37"/>
  <c r="V364" i="37"/>
  <c r="U364" i="37"/>
  <c r="T364" i="37"/>
  <c r="R364" i="37"/>
  <c r="V1278" i="37"/>
  <c r="U1278" i="37"/>
  <c r="T1278" i="37"/>
  <c r="R1278" i="37"/>
  <c r="V597" i="37"/>
  <c r="U597" i="37"/>
  <c r="R597" i="37"/>
  <c r="T597" i="37"/>
  <c r="V142" i="37"/>
  <c r="U142" i="37"/>
  <c r="R142" i="37"/>
  <c r="T142" i="37"/>
  <c r="V47" i="37"/>
  <c r="U47" i="37"/>
  <c r="R47" i="37"/>
  <c r="T47" i="37"/>
  <c r="V84" i="37"/>
  <c r="U84" i="37"/>
  <c r="T84" i="37"/>
  <c r="R84" i="37"/>
  <c r="V121" i="37"/>
  <c r="U121" i="37"/>
  <c r="T121" i="37"/>
  <c r="R121" i="37"/>
  <c r="V616" i="37"/>
  <c r="U616" i="37"/>
  <c r="T616" i="37"/>
  <c r="R616" i="37"/>
  <c r="V172" i="37"/>
  <c r="U172" i="37"/>
  <c r="T172" i="37"/>
  <c r="R172" i="37"/>
  <c r="V308" i="37"/>
  <c r="U308" i="37"/>
  <c r="T308" i="37"/>
  <c r="R308" i="37"/>
  <c r="V392" i="37"/>
  <c r="U392" i="37"/>
  <c r="T392" i="37"/>
  <c r="R392" i="37"/>
  <c r="V38" i="37"/>
  <c r="U38" i="37"/>
  <c r="T38" i="37"/>
  <c r="R38" i="37"/>
  <c r="V1257" i="37"/>
  <c r="U1257" i="37"/>
  <c r="R1257" i="37"/>
  <c r="T1257" i="37"/>
  <c r="V469" i="37"/>
  <c r="U469" i="37"/>
  <c r="R469" i="37"/>
  <c r="T469" i="37"/>
  <c r="V104" i="37"/>
  <c r="U104" i="37"/>
  <c r="T104" i="37"/>
  <c r="R104" i="37"/>
  <c r="V126" i="37"/>
  <c r="U126" i="37"/>
  <c r="R126" i="37"/>
  <c r="T126" i="37"/>
  <c r="V238" i="37"/>
  <c r="U238" i="37"/>
  <c r="T238" i="37"/>
  <c r="R238" i="37"/>
  <c r="V36" i="37"/>
  <c r="U36" i="37"/>
  <c r="T36" i="37"/>
  <c r="R36" i="37"/>
  <c r="U1035" i="37"/>
  <c r="R1035" i="37"/>
  <c r="V184" i="37"/>
  <c r="U184" i="37"/>
  <c r="T184" i="37"/>
  <c r="R184" i="37"/>
  <c r="V337" i="37"/>
  <c r="U337" i="37"/>
  <c r="R337" i="37"/>
  <c r="T337" i="37"/>
  <c r="V101" i="37"/>
  <c r="U101" i="37"/>
  <c r="R101" i="37"/>
  <c r="T101" i="37"/>
  <c r="V412" i="37"/>
  <c r="U412" i="37"/>
  <c r="R412" i="37"/>
  <c r="T412" i="37"/>
  <c r="V1022" i="37"/>
  <c r="U1022" i="37"/>
  <c r="R1022" i="37"/>
  <c r="T1022" i="37"/>
  <c r="V489" i="37"/>
  <c r="U489" i="37"/>
  <c r="R489" i="37"/>
  <c r="T489" i="37"/>
  <c r="V612" i="37"/>
  <c r="U612" i="37"/>
  <c r="T612" i="37"/>
  <c r="R612" i="37"/>
  <c r="V417" i="37"/>
  <c r="U417" i="37"/>
  <c r="R417" i="37"/>
  <c r="T417" i="37"/>
  <c r="V485" i="37"/>
  <c r="U485" i="37"/>
  <c r="R485" i="37"/>
  <c r="T485" i="37"/>
  <c r="U4189" i="37"/>
  <c r="R4189" i="37"/>
  <c r="V3617" i="37"/>
  <c r="U3617" i="37"/>
  <c r="R3617" i="37"/>
  <c r="T3617" i="37"/>
  <c r="V4548" i="37"/>
  <c r="U4548" i="37"/>
  <c r="T4548" i="37"/>
  <c r="R4548" i="37"/>
  <c r="V3484" i="37"/>
  <c r="U3484" i="37"/>
  <c r="R3484" i="37"/>
  <c r="T3484" i="37"/>
  <c r="V4546" i="37"/>
  <c r="U4546" i="37"/>
  <c r="T4546" i="37"/>
  <c r="R4546" i="37"/>
  <c r="V3653" i="37"/>
  <c r="U3653" i="37"/>
  <c r="T3653" i="37"/>
  <c r="R3653" i="37"/>
  <c r="V4382" i="37"/>
  <c r="T4382" i="37"/>
  <c r="R4382" i="37"/>
  <c r="U4382" i="37"/>
  <c r="V4036" i="37"/>
  <c r="T4036" i="37"/>
  <c r="R4036" i="37"/>
  <c r="U4036" i="37"/>
  <c r="V4105" i="37"/>
  <c r="U4105" i="37"/>
  <c r="T4105" i="37"/>
  <c r="R4105" i="37"/>
  <c r="V3671" i="37"/>
  <c r="U3671" i="37"/>
  <c r="T3671" i="37"/>
  <c r="R3671" i="37"/>
  <c r="V4462" i="37"/>
  <c r="U4462" i="37"/>
  <c r="R4462" i="37"/>
  <c r="T4462" i="37"/>
  <c r="V3534" i="37"/>
  <c r="U3534" i="37"/>
  <c r="R3534" i="37"/>
  <c r="T3534" i="37"/>
  <c r="V4493" i="37"/>
  <c r="U4493" i="37"/>
  <c r="T4493" i="37"/>
  <c r="R4493" i="37"/>
  <c r="V3657" i="37"/>
  <c r="U3657" i="37"/>
  <c r="T3657" i="37"/>
  <c r="R3657" i="37"/>
  <c r="R4296" i="37"/>
  <c r="T4296" i="37"/>
  <c r="V4296" i="37"/>
  <c r="U4296" i="37"/>
  <c r="V3461" i="37"/>
  <c r="T3461" i="37"/>
  <c r="R3461" i="37"/>
  <c r="U3461" i="37"/>
  <c r="U4343" i="37"/>
  <c r="R4343" i="37"/>
  <c r="U3807" i="37"/>
  <c r="R3807" i="37"/>
  <c r="V4205" i="37"/>
  <c r="U4205" i="37"/>
  <c r="T4205" i="37"/>
  <c r="R4205" i="37"/>
  <c r="V3670" i="37"/>
  <c r="U3670" i="37"/>
  <c r="T3670" i="37"/>
  <c r="R3670" i="37"/>
  <c r="V4243" i="37"/>
  <c r="U4243" i="37"/>
  <c r="T4243" i="37"/>
  <c r="R4243" i="37"/>
  <c r="V3820" i="37"/>
  <c r="U3820" i="37"/>
  <c r="T3820" i="37"/>
  <c r="R3820" i="37"/>
  <c r="V4020" i="37"/>
  <c r="R4020" i="37"/>
  <c r="T4020" i="37"/>
  <c r="U4020" i="37"/>
  <c r="V3619" i="37"/>
  <c r="T3619" i="37"/>
  <c r="R3619" i="37"/>
  <c r="U3619" i="37"/>
  <c r="V3742" i="37"/>
  <c r="U3742" i="37"/>
  <c r="R3742" i="37"/>
  <c r="T3742" i="37"/>
  <c r="V4256" i="37"/>
  <c r="U4256" i="37"/>
  <c r="T4256" i="37"/>
  <c r="R4256" i="37"/>
  <c r="V4121" i="37"/>
  <c r="U4121" i="37"/>
  <c r="R4121" i="37"/>
  <c r="T4121" i="37"/>
  <c r="U4454" i="37"/>
  <c r="R4454" i="37"/>
  <c r="V4454" i="37"/>
  <c r="T4454" i="37"/>
  <c r="V3641" i="37"/>
  <c r="U3641" i="37"/>
  <c r="R3641" i="37"/>
  <c r="T3641" i="37"/>
  <c r="V4255" i="37"/>
  <c r="T4255" i="37"/>
  <c r="R4255" i="37"/>
  <c r="U4255" i="37"/>
  <c r="V4074" i="37"/>
  <c r="T4074" i="37"/>
  <c r="R4074" i="37"/>
  <c r="U4074" i="37"/>
  <c r="V3470" i="37"/>
  <c r="U3470" i="37"/>
  <c r="R3470" i="37"/>
  <c r="T3470" i="37"/>
  <c r="V4470" i="37"/>
  <c r="T4470" i="37"/>
  <c r="U4470" i="37"/>
  <c r="R4470" i="37"/>
  <c r="U3659" i="37"/>
  <c r="R3659" i="37"/>
  <c r="V4331" i="37"/>
  <c r="R4331" i="37"/>
  <c r="U4331" i="37"/>
  <c r="T4331" i="37"/>
  <c r="V3522" i="37"/>
  <c r="U3522" i="37"/>
  <c r="T3522" i="37"/>
  <c r="R3522" i="37"/>
  <c r="V4384" i="37"/>
  <c r="U4384" i="37"/>
  <c r="T4384" i="37"/>
  <c r="R4384" i="37"/>
  <c r="V3704" i="37"/>
  <c r="U3704" i="37"/>
  <c r="T3704" i="37"/>
  <c r="R3704" i="37"/>
  <c r="V4177" i="37"/>
  <c r="T4177" i="37"/>
  <c r="R4177" i="37"/>
  <c r="U4177" i="37"/>
  <c r="R3503" i="37"/>
  <c r="T3503" i="37"/>
  <c r="V3503" i="37"/>
  <c r="U3503" i="37"/>
  <c r="V4339" i="37"/>
  <c r="U4339" i="37"/>
  <c r="T4339" i="37"/>
  <c r="R4339" i="37"/>
  <c r="V3995" i="37"/>
  <c r="U3995" i="37"/>
  <c r="R3995" i="37"/>
  <c r="T3995" i="37"/>
  <c r="V4207" i="37"/>
  <c r="U4207" i="37"/>
  <c r="R4207" i="37"/>
  <c r="T4207" i="37"/>
  <c r="V3858" i="37"/>
  <c r="U3858" i="37"/>
  <c r="R3858" i="37"/>
  <c r="T3858" i="37"/>
  <c r="V4238" i="37"/>
  <c r="U4238" i="37"/>
  <c r="R4238" i="37"/>
  <c r="T4238" i="37"/>
  <c r="V4045" i="37"/>
  <c r="U4045" i="37"/>
  <c r="T4045" i="37"/>
  <c r="R4045" i="37"/>
  <c r="V4386" i="37"/>
  <c r="T4386" i="37"/>
  <c r="R4386" i="37"/>
  <c r="U4386" i="37"/>
  <c r="V3848" i="37"/>
  <c r="T3848" i="37"/>
  <c r="R3848" i="37"/>
  <c r="U3848" i="37"/>
  <c r="U4043" i="37"/>
  <c r="R4043" i="37"/>
  <c r="U3642" i="37"/>
  <c r="R3642" i="37"/>
  <c r="V3906" i="37"/>
  <c r="U3906" i="37"/>
  <c r="R3906" i="37"/>
  <c r="T3906" i="37"/>
  <c r="V4261" i="37"/>
  <c r="U4261" i="37"/>
  <c r="T4261" i="37"/>
  <c r="R4261" i="37"/>
  <c r="V4082" i="37"/>
  <c r="U4082" i="37"/>
  <c r="T4082" i="37"/>
  <c r="R4082" i="37"/>
  <c r="V4550" i="37"/>
  <c r="T4550" i="37"/>
  <c r="R4550" i="37"/>
  <c r="U4550" i="37"/>
  <c r="R3887" i="37"/>
  <c r="T3887" i="37"/>
  <c r="V3887" i="37"/>
  <c r="U3887" i="37"/>
  <c r="V4213" i="37"/>
  <c r="U4213" i="37"/>
  <c r="T4213" i="37"/>
  <c r="R4213" i="37"/>
  <c r="U3867" i="37"/>
  <c r="R3867" i="37"/>
  <c r="V4471" i="37"/>
  <c r="U4471" i="37"/>
  <c r="R4471" i="37"/>
  <c r="T4471" i="37"/>
  <c r="V3730" i="37"/>
  <c r="U3730" i="37"/>
  <c r="R3730" i="37"/>
  <c r="T3730" i="37"/>
  <c r="V4110" i="37"/>
  <c r="U4110" i="37"/>
  <c r="R4110" i="37"/>
  <c r="T4110" i="37"/>
  <c r="V3917" i="37"/>
  <c r="U3917" i="37"/>
  <c r="T3917" i="37"/>
  <c r="R3917" i="37"/>
  <c r="T4250" i="37"/>
  <c r="V4250" i="37"/>
  <c r="R4250" i="37"/>
  <c r="U4250" i="37"/>
  <c r="R3720" i="37"/>
  <c r="V3720" i="37"/>
  <c r="T3720" i="37"/>
  <c r="U3720" i="37"/>
  <c r="V3934" i="37"/>
  <c r="U3934" i="37"/>
  <c r="R3934" i="37"/>
  <c r="T3934" i="37"/>
  <c r="V2959" i="37"/>
  <c r="U2959" i="37"/>
  <c r="T2959" i="37"/>
  <c r="R2959" i="37"/>
  <c r="V3462" i="37"/>
  <c r="T3462" i="37"/>
  <c r="R3462" i="37"/>
  <c r="U3462" i="37"/>
  <c r="V2758" i="37"/>
  <c r="T2758" i="37"/>
  <c r="R2758" i="37"/>
  <c r="U2758" i="37"/>
  <c r="U3450" i="37"/>
  <c r="T3450" i="37"/>
  <c r="V3059" i="37"/>
  <c r="U3059" i="37"/>
  <c r="R3059" i="37"/>
  <c r="T3059" i="37"/>
  <c r="V3194" i="37"/>
  <c r="U3194" i="37"/>
  <c r="R3194" i="37"/>
  <c r="T3194" i="37"/>
  <c r="V2673" i="37"/>
  <c r="U2673" i="37"/>
  <c r="R2673" i="37"/>
  <c r="T2673" i="37"/>
  <c r="V3214" i="37"/>
  <c r="U3214" i="37"/>
  <c r="T3214" i="37"/>
  <c r="R3214" i="37"/>
  <c r="V2472" i="37"/>
  <c r="T2472" i="37"/>
  <c r="R2472" i="37"/>
  <c r="U2472" i="37"/>
  <c r="T3013" i="37"/>
  <c r="R3013" i="37"/>
  <c r="V3013" i="37"/>
  <c r="U3013" i="37"/>
  <c r="U2764" i="37"/>
  <c r="T2764" i="37"/>
  <c r="V3328" i="37"/>
  <c r="U3328" i="37"/>
  <c r="R3328" i="37"/>
  <c r="T3328" i="37"/>
  <c r="V2503" i="37"/>
  <c r="U2503" i="37"/>
  <c r="R2503" i="37"/>
  <c r="T2503" i="37"/>
  <c r="V3006" i="37"/>
  <c r="U3006" i="37"/>
  <c r="R3006" i="37"/>
  <c r="T3006" i="37"/>
  <c r="V2638" i="37"/>
  <c r="U2638" i="37"/>
  <c r="R2638" i="37"/>
  <c r="T2638" i="37"/>
  <c r="T2805" i="37"/>
  <c r="R2805" i="37"/>
  <c r="V2805" i="37"/>
  <c r="U2805" i="37"/>
  <c r="V2434" i="37"/>
  <c r="R2434" i="37"/>
  <c r="T2434" i="37"/>
  <c r="U2434" i="37"/>
  <c r="V3088" i="37"/>
  <c r="U3088" i="37"/>
  <c r="T3088" i="37"/>
  <c r="R3088" i="37"/>
  <c r="V2752" i="37"/>
  <c r="U2752" i="37"/>
  <c r="R2752" i="37"/>
  <c r="T2752" i="37"/>
  <c r="V2827" i="37"/>
  <c r="U2827" i="37"/>
  <c r="T2827" i="37"/>
  <c r="R2827" i="37"/>
  <c r="V3057" i="37"/>
  <c r="U3057" i="37"/>
  <c r="R3057" i="37"/>
  <c r="T3057" i="37"/>
  <c r="V2657" i="37"/>
  <c r="U2657" i="37"/>
  <c r="R2657" i="37"/>
  <c r="T2657" i="37"/>
  <c r="T2856" i="37"/>
  <c r="R2856" i="37"/>
  <c r="V2856" i="37"/>
  <c r="U2856" i="37"/>
  <c r="R2443" i="37"/>
  <c r="V2443" i="37"/>
  <c r="T2443" i="37"/>
  <c r="U2443" i="37"/>
  <c r="V3148" i="37"/>
  <c r="U3148" i="37"/>
  <c r="T3148" i="37"/>
  <c r="R3148" i="37"/>
  <c r="V2780" i="37"/>
  <c r="U2780" i="37"/>
  <c r="R2780" i="37"/>
  <c r="T2780" i="37"/>
  <c r="V2993" i="37"/>
  <c r="U2993" i="37"/>
  <c r="R2993" i="37"/>
  <c r="T2993" i="37"/>
  <c r="V2593" i="37"/>
  <c r="U2593" i="37"/>
  <c r="T2593" i="37"/>
  <c r="R2593" i="37"/>
  <c r="V2792" i="37"/>
  <c r="R2792" i="37"/>
  <c r="T2792" i="37"/>
  <c r="U2792" i="37"/>
  <c r="T3333" i="37"/>
  <c r="R3333" i="37"/>
  <c r="V3333" i="37"/>
  <c r="U3333" i="37"/>
  <c r="V3084" i="37"/>
  <c r="U3084" i="37"/>
  <c r="R3084" i="37"/>
  <c r="T3084" i="37"/>
  <c r="V2716" i="37"/>
  <c r="U2716" i="37"/>
  <c r="R2716" i="37"/>
  <c r="T2716" i="37"/>
  <c r="V2823" i="37"/>
  <c r="U2823" i="37"/>
  <c r="T2823" i="37"/>
  <c r="R2823" i="37"/>
  <c r="V2449" i="37"/>
  <c r="U2449" i="37"/>
  <c r="T2449" i="37"/>
  <c r="R2449" i="37"/>
  <c r="V3326" i="37"/>
  <c r="U3326" i="37"/>
  <c r="R3326" i="37"/>
  <c r="T3326" i="37"/>
  <c r="V2958" i="37"/>
  <c r="U2958" i="37"/>
  <c r="T2958" i="37"/>
  <c r="R2958" i="37"/>
  <c r="V3125" i="37"/>
  <c r="T3125" i="37"/>
  <c r="R3125" i="37"/>
  <c r="U3125" i="37"/>
  <c r="V2757" i="37"/>
  <c r="T2757" i="37"/>
  <c r="R2757" i="37"/>
  <c r="U2757" i="37"/>
  <c r="V2508" i="37"/>
  <c r="U2508" i="37"/>
  <c r="T2508" i="37"/>
  <c r="R2508" i="37"/>
  <c r="V3072" i="37"/>
  <c r="U3072" i="37"/>
  <c r="R3072" i="37"/>
  <c r="T3072" i="37"/>
  <c r="V3147" i="37"/>
  <c r="U3147" i="37"/>
  <c r="T3147" i="37"/>
  <c r="R3147" i="37"/>
  <c r="V4071" i="37"/>
  <c r="U4071" i="37"/>
  <c r="R4071" i="37"/>
  <c r="T4071" i="37"/>
  <c r="V3087" i="37"/>
  <c r="U3087" i="37"/>
  <c r="T3087" i="37"/>
  <c r="R3087" i="37"/>
  <c r="V3399" i="37"/>
  <c r="T3399" i="37"/>
  <c r="R3399" i="37"/>
  <c r="U3399" i="37"/>
  <c r="V2886" i="37"/>
  <c r="R2886" i="37"/>
  <c r="T2886" i="37"/>
  <c r="U2886" i="37"/>
  <c r="V3446" i="37"/>
  <c r="U3446" i="37"/>
  <c r="T3446" i="37"/>
  <c r="R3446" i="37"/>
  <c r="V3187" i="37"/>
  <c r="U3187" i="37"/>
  <c r="R3187" i="37"/>
  <c r="T3187" i="37"/>
  <c r="V3322" i="37"/>
  <c r="U3322" i="37"/>
  <c r="R3322" i="37"/>
  <c r="T3322" i="37"/>
  <c r="V2922" i="37"/>
  <c r="U2922" i="37"/>
  <c r="T2922" i="37"/>
  <c r="R2922" i="37"/>
  <c r="V3438" i="37"/>
  <c r="U3438" i="37"/>
  <c r="R3438" i="37"/>
  <c r="T3438" i="37"/>
  <c r="V2511" i="37"/>
  <c r="U2511" i="37"/>
  <c r="R2511" i="37"/>
  <c r="T2511" i="37"/>
  <c r="V3401" i="37"/>
  <c r="T3401" i="37"/>
  <c r="R3401" i="37"/>
  <c r="U3401" i="37"/>
  <c r="V3224" i="37"/>
  <c r="T3224" i="37"/>
  <c r="R3224" i="37"/>
  <c r="U3224" i="37"/>
  <c r="V3011" i="37"/>
  <c r="U3011" i="37"/>
  <c r="R3011" i="37"/>
  <c r="T3011" i="37"/>
  <c r="U2611" i="37"/>
  <c r="T2611" i="37"/>
  <c r="V2746" i="37"/>
  <c r="U2746" i="37"/>
  <c r="R2746" i="37"/>
  <c r="T2746" i="37"/>
  <c r="V3287" i="37"/>
  <c r="U3287" i="37"/>
  <c r="R3287" i="37"/>
  <c r="T3287" i="37"/>
  <c r="V2870" i="37"/>
  <c r="U2870" i="37"/>
  <c r="T2870" i="37"/>
  <c r="R2870" i="37"/>
  <c r="V2089" i="37"/>
  <c r="U2089" i="37"/>
  <c r="R2089" i="37"/>
  <c r="T2089" i="37"/>
  <c r="V2733" i="37"/>
  <c r="U2733" i="37"/>
  <c r="R2733" i="37"/>
  <c r="T2733" i="37"/>
  <c r="V1911" i="37"/>
  <c r="U1911" i="37"/>
  <c r="R1911" i="37"/>
  <c r="T1911" i="37"/>
  <c r="V2660" i="37"/>
  <c r="U2660" i="37"/>
  <c r="R2660" i="37"/>
  <c r="T2660" i="37"/>
  <c r="V1842" i="37"/>
  <c r="U1842" i="37"/>
  <c r="R1842" i="37"/>
  <c r="T1842" i="37"/>
  <c r="V2527" i="37"/>
  <c r="T2527" i="37"/>
  <c r="R2527" i="37"/>
  <c r="U2527" i="37"/>
  <c r="V1933" i="37"/>
  <c r="T1933" i="37"/>
  <c r="R1933" i="37"/>
  <c r="U1933" i="37"/>
  <c r="V2452" i="37"/>
  <c r="U2452" i="37"/>
  <c r="R2452" i="37"/>
  <c r="T2452" i="37"/>
  <c r="V2302" i="37"/>
  <c r="U2302" i="37"/>
  <c r="R2302" i="37"/>
  <c r="T2302" i="37"/>
  <c r="V1857" i="37"/>
  <c r="U1857" i="37"/>
  <c r="T1857" i="37"/>
  <c r="R1857" i="37"/>
  <c r="V2165" i="37"/>
  <c r="U2165" i="37"/>
  <c r="T2165" i="37"/>
  <c r="R2165" i="37"/>
  <c r="V1957" i="37"/>
  <c r="U1957" i="37"/>
  <c r="T1957" i="37"/>
  <c r="R1957" i="37"/>
  <c r="V2092" i="37"/>
  <c r="U2092" i="37"/>
  <c r="R2092" i="37"/>
  <c r="T2092" i="37"/>
  <c r="V1884" i="37"/>
  <c r="U1884" i="37"/>
  <c r="T1884" i="37"/>
  <c r="R1884" i="37"/>
  <c r="T2393" i="37"/>
  <c r="R2393" i="37"/>
  <c r="V2393" i="37"/>
  <c r="U2393" i="37"/>
  <c r="V1740" i="37"/>
  <c r="T1740" i="37"/>
  <c r="R1740" i="37"/>
  <c r="U1740" i="37"/>
  <c r="V2794" i="37"/>
  <c r="U2794" i="37"/>
  <c r="T2794" i="37"/>
  <c r="R2794" i="37"/>
  <c r="V2160" i="37"/>
  <c r="U2160" i="37"/>
  <c r="R2160" i="37"/>
  <c r="T2160" i="37"/>
  <c r="V1687" i="37"/>
  <c r="U1687" i="37"/>
  <c r="R1687" i="37"/>
  <c r="T1687" i="37"/>
  <c r="V2023" i="37"/>
  <c r="U2023" i="37"/>
  <c r="T2023" i="37"/>
  <c r="R2023" i="37"/>
  <c r="V1723" i="37"/>
  <c r="U1723" i="37"/>
  <c r="T1723" i="37"/>
  <c r="R1723" i="37"/>
  <c r="V1929" i="37"/>
  <c r="U1929" i="37"/>
  <c r="T1929" i="37"/>
  <c r="R1929" i="37"/>
  <c r="V1650" i="37"/>
  <c r="U1650" i="37"/>
  <c r="T1650" i="37"/>
  <c r="R1650" i="37"/>
  <c r="V2278" i="37"/>
  <c r="T2278" i="37"/>
  <c r="R2278" i="37"/>
  <c r="U2278" i="37"/>
  <c r="V1695" i="37"/>
  <c r="R1695" i="37"/>
  <c r="T1695" i="37"/>
  <c r="U1695" i="37"/>
  <c r="V2647" i="37"/>
  <c r="U2647" i="37"/>
  <c r="T2647" i="37"/>
  <c r="R2647" i="37"/>
  <c r="V2045" i="37"/>
  <c r="U2045" i="37"/>
  <c r="T2045" i="37"/>
  <c r="R2045" i="37"/>
  <c r="V1626" i="37"/>
  <c r="U1626" i="37"/>
  <c r="T1626" i="37"/>
  <c r="R1626" i="37"/>
  <c r="V2273" i="37"/>
  <c r="U2273" i="37"/>
  <c r="T2273" i="37"/>
  <c r="R2273" i="37"/>
  <c r="V1644" i="37"/>
  <c r="U1644" i="37"/>
  <c r="T1644" i="37"/>
  <c r="R1644" i="37"/>
  <c r="V2200" i="37"/>
  <c r="U2200" i="37"/>
  <c r="T2200" i="37"/>
  <c r="R2200" i="37"/>
  <c r="V1744" i="37"/>
  <c r="U1744" i="37"/>
  <c r="T1744" i="37"/>
  <c r="R1744" i="37"/>
  <c r="V2063" i="37"/>
  <c r="T2063" i="37"/>
  <c r="R2063" i="37"/>
  <c r="U2063" i="37"/>
  <c r="T1611" i="37"/>
  <c r="R1611" i="37"/>
  <c r="V1611" i="37"/>
  <c r="U1611" i="37"/>
  <c r="U3126" i="37"/>
  <c r="T3126" i="37"/>
  <c r="V2345" i="37"/>
  <c r="U2345" i="37"/>
  <c r="R2345" i="37"/>
  <c r="T2345" i="37"/>
  <c r="V2989" i="37"/>
  <c r="U2989" i="37"/>
  <c r="T2989" i="37"/>
  <c r="R2989" i="37"/>
  <c r="V2208" i="37"/>
  <c r="U2208" i="37"/>
  <c r="R2208" i="37"/>
  <c r="T2208" i="37"/>
  <c r="V2916" i="37"/>
  <c r="U2916" i="37"/>
  <c r="R2916" i="37"/>
  <c r="T2916" i="37"/>
  <c r="V2135" i="37"/>
  <c r="U2135" i="37"/>
  <c r="T2135" i="37"/>
  <c r="R2135" i="37"/>
  <c r="V2783" i="37"/>
  <c r="T2783" i="37"/>
  <c r="R2783" i="37"/>
  <c r="U2783" i="37"/>
  <c r="V2002" i="37"/>
  <c r="T2002" i="37"/>
  <c r="R2002" i="37"/>
  <c r="U2002" i="37"/>
  <c r="V2567" i="37"/>
  <c r="U2567" i="37"/>
  <c r="R2567" i="37"/>
  <c r="T2567" i="37"/>
  <c r="V2033" i="37"/>
  <c r="U2033" i="37"/>
  <c r="R2033" i="37"/>
  <c r="T2033" i="37"/>
  <c r="V1885" i="37"/>
  <c r="R1885" i="37"/>
  <c r="U1885" i="37"/>
  <c r="T1885" i="37"/>
  <c r="V2421" i="37"/>
  <c r="U2421" i="37"/>
  <c r="T2421" i="37"/>
  <c r="R2421" i="37"/>
  <c r="V1752" i="37"/>
  <c r="U1752" i="37"/>
  <c r="T1752" i="37"/>
  <c r="R1752" i="37"/>
  <c r="V2348" i="37"/>
  <c r="U2348" i="37"/>
  <c r="R2348" i="37"/>
  <c r="T2348" i="37"/>
  <c r="V1903" i="37"/>
  <c r="U1903" i="37"/>
  <c r="T1903" i="37"/>
  <c r="R1903" i="37"/>
  <c r="V2211" i="37"/>
  <c r="R2211" i="37"/>
  <c r="T2211" i="37"/>
  <c r="U2211" i="37"/>
  <c r="R1770" i="37"/>
  <c r="T1770" i="37"/>
  <c r="V1770" i="37"/>
  <c r="U1770" i="37"/>
  <c r="V2619" i="37"/>
  <c r="U2619" i="37"/>
  <c r="T2619" i="37"/>
  <c r="R2619" i="37"/>
  <c r="V2236" i="37"/>
  <c r="U2236" i="37"/>
  <c r="T2236" i="37"/>
  <c r="R2236" i="37"/>
  <c r="V2482" i="37"/>
  <c r="U2482" i="37"/>
  <c r="R2482" i="37"/>
  <c r="T2482" i="37"/>
  <c r="V2099" i="37"/>
  <c r="U2099" i="37"/>
  <c r="T2099" i="37"/>
  <c r="R2099" i="37"/>
  <c r="V3300" i="37"/>
  <c r="U3300" i="37"/>
  <c r="T3300" i="37"/>
  <c r="R3300" i="37"/>
  <c r="V2030" i="37"/>
  <c r="U2030" i="37"/>
  <c r="T2030" i="37"/>
  <c r="R2030" i="37"/>
  <c r="R3167" i="37"/>
  <c r="V3167" i="37"/>
  <c r="T3167" i="37"/>
  <c r="U3167" i="37"/>
  <c r="V2386" i="37"/>
  <c r="R2386" i="37"/>
  <c r="T2386" i="37"/>
  <c r="U2386" i="37"/>
  <c r="V3159" i="37"/>
  <c r="U3159" i="37"/>
  <c r="T3159" i="37"/>
  <c r="R3159" i="37"/>
  <c r="V2301" i="37"/>
  <c r="U2301" i="37"/>
  <c r="T2301" i="37"/>
  <c r="R2301" i="37"/>
  <c r="V1718" i="37"/>
  <c r="U1718" i="37"/>
  <c r="T1718" i="37"/>
  <c r="R1718" i="37"/>
  <c r="V2164" i="37"/>
  <c r="U2164" i="37"/>
  <c r="T2164" i="37"/>
  <c r="R2164" i="37"/>
  <c r="V1745" i="37"/>
  <c r="U1745" i="37"/>
  <c r="T1745" i="37"/>
  <c r="R1745" i="37"/>
  <c r="V2091" i="37"/>
  <c r="U2091" i="37"/>
  <c r="T2091" i="37"/>
  <c r="R2091" i="37"/>
  <c r="V1672" i="37"/>
  <c r="U1672" i="37"/>
  <c r="T1672" i="37"/>
  <c r="R1672" i="37"/>
  <c r="R2319" i="37"/>
  <c r="T2319" i="37"/>
  <c r="V2319" i="37"/>
  <c r="U2319" i="37"/>
  <c r="V1694" i="37"/>
  <c r="T1694" i="37"/>
  <c r="R1694" i="37"/>
  <c r="U1694" i="37"/>
  <c r="V1001" i="37"/>
  <c r="U1001" i="37"/>
  <c r="T1001" i="37"/>
  <c r="R1001" i="37"/>
  <c r="V506" i="37"/>
  <c r="U506" i="37"/>
  <c r="R506" i="37"/>
  <c r="T506" i="37"/>
  <c r="V886" i="37"/>
  <c r="U886" i="37"/>
  <c r="T886" i="37"/>
  <c r="R886" i="37"/>
  <c r="R1557" i="37"/>
  <c r="V1557" i="37"/>
  <c r="T1557" i="37"/>
  <c r="U1557" i="37"/>
  <c r="V1155" i="37"/>
  <c r="T1155" i="37"/>
  <c r="R1155" i="37"/>
  <c r="U1155" i="37"/>
  <c r="V1442" i="37"/>
  <c r="U1442" i="37"/>
  <c r="T1442" i="37"/>
  <c r="R1442" i="37"/>
  <c r="V1497" i="37"/>
  <c r="U1497" i="37"/>
  <c r="R1497" i="37"/>
  <c r="T1497" i="37"/>
  <c r="V849" i="37"/>
  <c r="U849" i="37"/>
  <c r="R849" i="37"/>
  <c r="T849" i="37"/>
  <c r="V1427" i="37"/>
  <c r="U1427" i="37"/>
  <c r="R1427" i="37"/>
  <c r="T1427" i="37"/>
  <c r="V1209" i="37"/>
  <c r="U1209" i="37"/>
  <c r="T1209" i="37"/>
  <c r="R1209" i="37"/>
  <c r="V1486" i="37"/>
  <c r="T1486" i="37"/>
  <c r="R1486" i="37"/>
  <c r="U1486" i="37"/>
  <c r="V1012" i="37"/>
  <c r="T1012" i="37"/>
  <c r="R1012" i="37"/>
  <c r="U1012" i="37"/>
  <c r="V1433" i="37"/>
  <c r="U1433" i="37"/>
  <c r="T1433" i="37"/>
  <c r="R1433" i="37"/>
  <c r="V692" i="37"/>
  <c r="U692" i="37"/>
  <c r="T692" i="37"/>
  <c r="R692" i="37"/>
  <c r="V1363" i="37"/>
  <c r="U1363" i="37"/>
  <c r="T1363" i="37"/>
  <c r="R1363" i="37"/>
  <c r="V1145" i="37"/>
  <c r="U1145" i="37"/>
  <c r="T1145" i="37"/>
  <c r="R1145" i="37"/>
  <c r="V1422" i="37"/>
  <c r="T1422" i="37"/>
  <c r="R1422" i="37"/>
  <c r="U1422" i="37"/>
  <c r="V948" i="37"/>
  <c r="T948" i="37"/>
  <c r="R948" i="37"/>
  <c r="U948" i="37"/>
  <c r="V1344" i="37"/>
  <c r="U1344" i="37"/>
  <c r="R1344" i="37"/>
  <c r="T1344" i="37"/>
  <c r="V1369" i="37"/>
  <c r="U1369" i="37"/>
  <c r="R1369" i="37"/>
  <c r="T1369" i="37"/>
  <c r="V1205" i="37"/>
  <c r="U1205" i="37"/>
  <c r="R1205" i="37"/>
  <c r="T1205" i="37"/>
  <c r="V1559" i="37"/>
  <c r="U1559" i="37"/>
  <c r="T1559" i="37"/>
  <c r="R1559" i="37"/>
  <c r="V1081" i="37"/>
  <c r="U1081" i="37"/>
  <c r="T1081" i="37"/>
  <c r="R1081" i="37"/>
  <c r="V1358" i="37"/>
  <c r="R1358" i="37"/>
  <c r="T1358" i="37"/>
  <c r="U1358" i="37"/>
  <c r="V884" i="37"/>
  <c r="T884" i="37"/>
  <c r="R884" i="37"/>
  <c r="U884" i="37"/>
  <c r="V832" i="37"/>
  <c r="U832" i="37"/>
  <c r="R832" i="37"/>
  <c r="T832" i="37"/>
  <c r="V773" i="37"/>
  <c r="U773" i="37"/>
  <c r="R773" i="37"/>
  <c r="T773" i="37"/>
  <c r="V1142" i="37"/>
  <c r="U1142" i="37"/>
  <c r="T1142" i="37"/>
  <c r="R1142" i="37"/>
  <c r="V578" i="37"/>
  <c r="U578" i="37"/>
  <c r="T578" i="37"/>
  <c r="R578" i="37"/>
  <c r="V941" i="37"/>
  <c r="T941" i="37"/>
  <c r="R941" i="37"/>
  <c r="U941" i="37"/>
  <c r="V582" i="37"/>
  <c r="U582" i="37"/>
  <c r="T582" i="37"/>
  <c r="R582" i="37"/>
  <c r="V1456" i="37"/>
  <c r="U1456" i="37"/>
  <c r="R1456" i="37"/>
  <c r="T1456" i="37"/>
  <c r="V1193" i="37"/>
  <c r="U1193" i="37"/>
  <c r="T1193" i="37"/>
  <c r="R1193" i="37"/>
  <c r="V709" i="37"/>
  <c r="U709" i="37"/>
  <c r="T709" i="37"/>
  <c r="R709" i="37"/>
  <c r="V1078" i="37"/>
  <c r="U1078" i="37"/>
  <c r="R1078" i="37"/>
  <c r="T1078" i="37"/>
  <c r="V514" i="37"/>
  <c r="U514" i="37"/>
  <c r="R514" i="37"/>
  <c r="T514" i="37"/>
  <c r="V877" i="37"/>
  <c r="T877" i="37"/>
  <c r="R877" i="37"/>
  <c r="U877" i="37"/>
  <c r="V1411" i="37"/>
  <c r="T1411" i="37"/>
  <c r="R1411" i="37"/>
  <c r="U1411" i="37"/>
  <c r="U1392" i="37"/>
  <c r="R1392" i="37"/>
  <c r="V1447" i="37"/>
  <c r="U1447" i="37"/>
  <c r="T1447" i="37"/>
  <c r="R1447" i="37"/>
  <c r="V1041" i="37"/>
  <c r="U1041" i="37"/>
  <c r="T1041" i="37"/>
  <c r="R1041" i="37"/>
  <c r="V1368" i="37"/>
  <c r="U1368" i="37"/>
  <c r="R1368" i="37"/>
  <c r="T1368" i="37"/>
  <c r="V944" i="37"/>
  <c r="U944" i="37"/>
  <c r="R944" i="37"/>
  <c r="T944" i="37"/>
  <c r="T1418" i="37"/>
  <c r="R1418" i="37"/>
  <c r="V1418" i="37"/>
  <c r="U1418" i="37"/>
  <c r="T1204" i="37"/>
  <c r="R1204" i="37"/>
  <c r="V1204" i="37"/>
  <c r="U1204" i="37"/>
  <c r="V1586" i="37"/>
  <c r="U1586" i="37"/>
  <c r="R1586" i="37"/>
  <c r="T1586" i="37"/>
  <c r="V1373" i="37"/>
  <c r="U1373" i="37"/>
  <c r="T1373" i="37"/>
  <c r="R1373" i="37"/>
  <c r="V949" i="37"/>
  <c r="U949" i="37"/>
  <c r="T949" i="37"/>
  <c r="R949" i="37"/>
  <c r="V1572" i="37"/>
  <c r="U1572" i="37"/>
  <c r="R1572" i="37"/>
  <c r="T1572" i="37"/>
  <c r="V825" i="37"/>
  <c r="U825" i="37"/>
  <c r="R825" i="37"/>
  <c r="T825" i="37"/>
  <c r="T1371" i="37"/>
  <c r="V1371" i="37"/>
  <c r="R1371" i="37"/>
  <c r="U1371" i="37"/>
  <c r="V1103" i="37"/>
  <c r="T1103" i="37"/>
  <c r="R1103" i="37"/>
  <c r="U1103" i="37"/>
  <c r="V1297" i="37"/>
  <c r="U1297" i="37"/>
  <c r="R1297" i="37"/>
  <c r="T1297" i="37"/>
  <c r="V860" i="37"/>
  <c r="U860" i="37"/>
  <c r="T860" i="37"/>
  <c r="R860" i="37"/>
  <c r="V454" i="37"/>
  <c r="U454" i="37"/>
  <c r="R454" i="37"/>
  <c r="T454" i="37"/>
  <c r="V242" i="37"/>
  <c r="U242" i="37"/>
  <c r="T242" i="37"/>
  <c r="R242" i="37"/>
  <c r="V56" i="37"/>
  <c r="U56" i="37"/>
  <c r="T56" i="37"/>
  <c r="R56" i="37"/>
  <c r="V93" i="37"/>
  <c r="U93" i="37"/>
  <c r="R93" i="37"/>
  <c r="T93" i="37"/>
  <c r="V131" i="37"/>
  <c r="U131" i="37"/>
  <c r="R131" i="37"/>
  <c r="T131" i="37"/>
  <c r="V894" i="37"/>
  <c r="U894" i="37"/>
  <c r="T894" i="37"/>
  <c r="R894" i="37"/>
  <c r="V525" i="37"/>
  <c r="U525" i="37"/>
  <c r="T525" i="37"/>
  <c r="R525" i="37"/>
  <c r="V484" i="37"/>
  <c r="U484" i="37"/>
  <c r="R484" i="37"/>
  <c r="T484" i="37"/>
  <c r="V539" i="37"/>
  <c r="U539" i="37"/>
  <c r="T539" i="37"/>
  <c r="R539" i="37"/>
  <c r="V594" i="37"/>
  <c r="U594" i="37"/>
  <c r="T594" i="37"/>
  <c r="R594" i="37"/>
  <c r="V751" i="37"/>
  <c r="U751" i="37"/>
  <c r="T751" i="37"/>
  <c r="R751" i="37"/>
  <c r="V195" i="37"/>
  <c r="U195" i="37"/>
  <c r="T195" i="37"/>
  <c r="R195" i="37"/>
  <c r="V323" i="37"/>
  <c r="U323" i="37"/>
  <c r="T323" i="37"/>
  <c r="R323" i="37"/>
  <c r="V372" i="37"/>
  <c r="U372" i="37"/>
  <c r="T372" i="37"/>
  <c r="R372" i="37"/>
  <c r="V22" i="37"/>
  <c r="U22" i="37"/>
  <c r="T22" i="37"/>
  <c r="R22" i="37"/>
  <c r="V1138" i="37"/>
  <c r="U1138" i="37"/>
  <c r="R1138" i="37"/>
  <c r="T1138" i="37"/>
  <c r="V426" i="37"/>
  <c r="U426" i="37"/>
  <c r="T426" i="37"/>
  <c r="R426" i="37"/>
  <c r="V92" i="37"/>
  <c r="U92" i="37"/>
  <c r="T92" i="37"/>
  <c r="R92" i="37"/>
  <c r="V98" i="37"/>
  <c r="U98" i="37"/>
  <c r="T98" i="37"/>
  <c r="R98" i="37"/>
  <c r="V210" i="37"/>
  <c r="U210" i="37"/>
  <c r="T210" i="37"/>
  <c r="R210" i="37"/>
  <c r="V309" i="37"/>
  <c r="U309" i="37"/>
  <c r="T309" i="37"/>
  <c r="R309" i="37"/>
  <c r="U716" i="37"/>
  <c r="T716" i="37"/>
  <c r="V287" i="37"/>
  <c r="U287" i="37"/>
  <c r="T287" i="37"/>
  <c r="R287" i="37"/>
  <c r="V446" i="37"/>
  <c r="U446" i="37"/>
  <c r="T446" i="37"/>
  <c r="R446" i="37"/>
  <c r="V163" i="37"/>
  <c r="U163" i="37"/>
  <c r="T163" i="37"/>
  <c r="R163" i="37"/>
  <c r="V231" i="37"/>
  <c r="U231" i="37"/>
  <c r="T231" i="37"/>
  <c r="R231" i="37"/>
  <c r="V1160" i="37"/>
  <c r="U1160" i="37"/>
  <c r="R1160" i="37"/>
  <c r="T1160" i="37"/>
  <c r="V591" i="37"/>
  <c r="U591" i="37"/>
  <c r="T591" i="37"/>
  <c r="R591" i="37"/>
  <c r="V44" i="37"/>
  <c r="U44" i="37"/>
  <c r="R44" i="37"/>
  <c r="T44" i="37"/>
  <c r="V87" i="37"/>
  <c r="U87" i="37"/>
  <c r="T87" i="37"/>
  <c r="R87" i="37"/>
  <c r="V124" i="37"/>
  <c r="U124" i="37"/>
  <c r="R124" i="37"/>
  <c r="T124" i="37"/>
  <c r="V66" i="37"/>
  <c r="U66" i="37"/>
  <c r="R66" i="37"/>
  <c r="T66" i="37"/>
  <c r="V998" i="37"/>
  <c r="U998" i="37"/>
  <c r="R998" i="37"/>
  <c r="T998" i="37"/>
  <c r="V315" i="37"/>
  <c r="U315" i="37"/>
  <c r="R315" i="37"/>
  <c r="T315" i="37"/>
  <c r="V425" i="37"/>
  <c r="U425" i="37"/>
  <c r="R425" i="37"/>
  <c r="T425" i="37"/>
  <c r="V117" i="37"/>
  <c r="U117" i="37"/>
  <c r="R117" i="37"/>
  <c r="T117" i="37"/>
  <c r="V192" i="37"/>
  <c r="U192" i="37"/>
  <c r="R192" i="37"/>
  <c r="T192" i="37"/>
  <c r="V971" i="37"/>
  <c r="U971" i="37"/>
  <c r="R971" i="37"/>
  <c r="T971" i="37"/>
  <c r="V448" i="37"/>
  <c r="U448" i="37"/>
  <c r="T448" i="37"/>
  <c r="R448" i="37"/>
  <c r="V261" i="37"/>
  <c r="U261" i="37"/>
  <c r="R261" i="37"/>
  <c r="T261" i="37"/>
  <c r="V332" i="37"/>
  <c r="U332" i="37"/>
  <c r="R332" i="37"/>
  <c r="T332" i="37"/>
  <c r="V80" i="37"/>
  <c r="U80" i="37"/>
  <c r="R80" i="37"/>
  <c r="T80" i="37"/>
  <c r="U4169" i="37"/>
  <c r="T4169" i="37"/>
  <c r="U3735" i="37"/>
  <c r="T3735" i="37"/>
  <c r="V4526" i="37"/>
  <c r="U4526" i="37"/>
  <c r="T4526" i="37"/>
  <c r="R4526" i="37"/>
  <c r="V3598" i="37"/>
  <c r="U3598" i="37"/>
  <c r="T3598" i="37"/>
  <c r="R3598" i="37"/>
  <c r="V4423" i="37"/>
  <c r="U4423" i="37"/>
  <c r="T4423" i="37"/>
  <c r="R4423" i="37"/>
  <c r="V3721" i="37"/>
  <c r="U3721" i="37"/>
  <c r="R3721" i="37"/>
  <c r="T3721" i="37"/>
  <c r="V4360" i="37"/>
  <c r="T4360" i="37"/>
  <c r="R4360" i="37"/>
  <c r="U4360" i="37"/>
  <c r="R3524" i="37"/>
  <c r="V3524" i="37"/>
  <c r="T3524" i="37"/>
  <c r="U3524" i="37"/>
  <c r="V4535" i="37"/>
  <c r="U4535" i="37"/>
  <c r="R4535" i="37"/>
  <c r="T4535" i="37"/>
  <c r="U3739" i="37"/>
  <c r="R3739" i="37"/>
  <c r="V4440" i="37"/>
  <c r="U4440" i="37"/>
  <c r="T4440" i="37"/>
  <c r="R4440" i="37"/>
  <c r="V3602" i="37"/>
  <c r="U3602" i="37"/>
  <c r="T3602" i="37"/>
  <c r="R3602" i="37"/>
  <c r="V4327" i="37"/>
  <c r="U4327" i="37"/>
  <c r="T4327" i="37"/>
  <c r="R4327" i="37"/>
  <c r="V3789" i="37"/>
  <c r="U3789" i="37"/>
  <c r="R3789" i="37"/>
  <c r="T3789" i="37"/>
  <c r="V4122" i="37"/>
  <c r="T4122" i="37"/>
  <c r="R4122" i="37"/>
  <c r="U4122" i="37"/>
  <c r="T3592" i="37"/>
  <c r="R3592" i="37"/>
  <c r="V3592" i="37"/>
  <c r="U3592" i="37"/>
  <c r="U4320" i="37"/>
  <c r="R4320" i="37"/>
  <c r="U3898" i="37"/>
  <c r="R3898" i="37"/>
  <c r="V4185" i="37"/>
  <c r="U4185" i="37"/>
  <c r="T4185" i="37"/>
  <c r="R4185" i="37"/>
  <c r="V3761" i="37"/>
  <c r="U3761" i="37"/>
  <c r="T3761" i="37"/>
  <c r="R3761" i="37"/>
  <c r="V3705" i="37"/>
  <c r="U3705" i="37"/>
  <c r="R3705" i="37"/>
  <c r="T3705" i="37"/>
  <c r="V4319" i="37"/>
  <c r="T4319" i="37"/>
  <c r="R4319" i="37"/>
  <c r="U4319" i="37"/>
  <c r="V3508" i="37"/>
  <c r="R3508" i="37"/>
  <c r="T3508" i="37"/>
  <c r="U3508" i="37"/>
  <c r="V3407" i="37"/>
  <c r="U3407" i="37"/>
  <c r="R3407" i="37"/>
  <c r="T3407" i="37"/>
  <c r="U3723" i="37"/>
  <c r="T3723" i="37"/>
  <c r="V4395" i="37"/>
  <c r="R4395" i="37"/>
  <c r="U4395" i="37"/>
  <c r="T4395" i="37"/>
  <c r="V3586" i="37"/>
  <c r="U3586" i="37"/>
  <c r="R3586" i="37"/>
  <c r="T3586" i="37"/>
  <c r="V4448" i="37"/>
  <c r="U4448" i="37"/>
  <c r="T4448" i="37"/>
  <c r="R4448" i="37"/>
  <c r="V3768" i="37"/>
  <c r="U3768" i="37"/>
  <c r="T3768" i="37"/>
  <c r="R3768" i="37"/>
  <c r="V4241" i="37"/>
  <c r="T4241" i="37"/>
  <c r="R4241" i="37"/>
  <c r="U4241" i="37"/>
  <c r="V3567" i="37"/>
  <c r="T3567" i="37"/>
  <c r="R3567" i="37"/>
  <c r="U3567" i="37"/>
  <c r="U4464" i="37"/>
  <c r="T4464" i="37"/>
  <c r="U3782" i="37"/>
  <c r="R3782" i="37"/>
  <c r="V4318" i="37"/>
  <c r="U4318" i="37"/>
  <c r="T4318" i="37"/>
  <c r="R4318" i="37"/>
  <c r="V3645" i="37"/>
  <c r="U3645" i="37"/>
  <c r="R3645" i="37"/>
  <c r="T3645" i="37"/>
  <c r="V4362" i="37"/>
  <c r="U4362" i="37"/>
  <c r="T4362" i="37"/>
  <c r="R4362" i="37"/>
  <c r="V3795" i="37"/>
  <c r="U3795" i="37"/>
  <c r="T3795" i="37"/>
  <c r="R3795" i="37"/>
  <c r="T4164" i="37"/>
  <c r="V4164" i="37"/>
  <c r="R4164" i="37"/>
  <c r="U4164" i="37"/>
  <c r="R3594" i="37"/>
  <c r="V3594" i="37"/>
  <c r="T3594" i="37"/>
  <c r="U3594" i="37"/>
  <c r="U4321" i="37"/>
  <c r="R4321" i="37"/>
  <c r="U3483" i="37"/>
  <c r="R3483" i="37"/>
  <c r="V4187" i="37"/>
  <c r="U4187" i="37"/>
  <c r="R4187" i="37"/>
  <c r="T4187" i="37"/>
  <c r="V3990" i="37"/>
  <c r="U3990" i="37"/>
  <c r="R3990" i="37"/>
  <c r="T3990" i="37"/>
  <c r="V4455" i="37"/>
  <c r="U4455" i="37"/>
  <c r="T4455" i="37"/>
  <c r="R4455" i="37"/>
  <c r="V3533" i="37"/>
  <c r="U3533" i="37"/>
  <c r="R3533" i="37"/>
  <c r="T3533" i="37"/>
  <c r="T4353" i="37"/>
  <c r="R4353" i="37"/>
  <c r="V4353" i="37"/>
  <c r="U4353" i="37"/>
  <c r="V3939" i="37"/>
  <c r="T3939" i="37"/>
  <c r="R3939" i="37"/>
  <c r="U3939" i="37"/>
  <c r="V4342" i="37"/>
  <c r="U4342" i="37"/>
  <c r="R4342" i="37"/>
  <c r="T4342" i="37"/>
  <c r="V3531" i="37"/>
  <c r="U3531" i="37"/>
  <c r="R3531" i="37"/>
  <c r="T3531" i="37"/>
  <c r="V4204" i="37"/>
  <c r="U4204" i="37"/>
  <c r="R4204" i="37"/>
  <c r="T4204" i="37"/>
  <c r="V4029" i="37"/>
  <c r="U4029" i="37"/>
  <c r="T4029" i="37"/>
  <c r="R4029" i="37"/>
  <c r="V4248" i="37"/>
  <c r="U4248" i="37"/>
  <c r="T4248" i="37"/>
  <c r="R4248" i="37"/>
  <c r="V3576" i="37"/>
  <c r="U3576" i="37"/>
  <c r="R3576" i="37"/>
  <c r="T3576" i="37"/>
  <c r="V4543" i="37"/>
  <c r="T4543" i="37"/>
  <c r="R4543" i="37"/>
  <c r="U4543" i="37"/>
  <c r="V3978" i="37"/>
  <c r="T3978" i="37"/>
  <c r="R3978" i="37"/>
  <c r="U3978" i="37"/>
  <c r="V4193" i="37"/>
  <c r="U4193" i="37"/>
  <c r="R4193" i="37"/>
  <c r="T4193" i="37"/>
  <c r="V3999" i="37"/>
  <c r="U3999" i="37"/>
  <c r="R3999" i="37"/>
  <c r="T3999" i="37"/>
  <c r="V4402" i="37"/>
  <c r="U4402" i="37"/>
  <c r="T4402" i="37"/>
  <c r="R4402" i="37"/>
  <c r="V3862" i="37"/>
  <c r="U3862" i="37"/>
  <c r="R3862" i="37"/>
  <c r="T3862" i="37"/>
  <c r="V4428" i="37"/>
  <c r="U4428" i="37"/>
  <c r="T4428" i="37"/>
  <c r="R4428" i="37"/>
  <c r="V4012" i="37"/>
  <c r="U4012" i="37"/>
  <c r="T4012" i="37"/>
  <c r="R4012" i="37"/>
  <c r="V4230" i="37"/>
  <c r="R4230" i="37"/>
  <c r="T4230" i="37"/>
  <c r="U4230" i="37"/>
  <c r="V3811" i="37"/>
  <c r="T3811" i="37"/>
  <c r="R3811" i="37"/>
  <c r="U3811" i="37"/>
  <c r="V3378" i="37"/>
  <c r="U3378" i="37"/>
  <c r="T3378" i="37"/>
  <c r="R3378" i="37"/>
  <c r="V3361" i="37"/>
  <c r="U3361" i="37"/>
  <c r="R3361" i="37"/>
  <c r="T3361" i="37"/>
  <c r="V3423" i="37"/>
  <c r="R3423" i="37"/>
  <c r="T3423" i="37"/>
  <c r="U3423" i="37"/>
  <c r="V3160" i="37"/>
  <c r="T3160" i="37"/>
  <c r="R3160" i="37"/>
  <c r="U3160" i="37"/>
  <c r="U2947" i="37"/>
  <c r="T2947" i="37"/>
  <c r="V2547" i="37"/>
  <c r="U2547" i="37"/>
  <c r="R2547" i="37"/>
  <c r="T2547" i="37"/>
  <c r="V2682" i="37"/>
  <c r="U2682" i="37"/>
  <c r="T2682" i="37"/>
  <c r="R2682" i="37"/>
  <c r="V3070" i="37"/>
  <c r="U3070" i="37"/>
  <c r="R3070" i="37"/>
  <c r="T3070" i="37"/>
  <c r="V2702" i="37"/>
  <c r="U2702" i="37"/>
  <c r="T2702" i="37"/>
  <c r="R2702" i="37"/>
  <c r="V2869" i="37"/>
  <c r="T2869" i="37"/>
  <c r="R2869" i="37"/>
  <c r="U2869" i="37"/>
  <c r="V2501" i="37"/>
  <c r="T2501" i="37"/>
  <c r="R2501" i="37"/>
  <c r="U2501" i="37"/>
  <c r="U3152" i="37"/>
  <c r="T3152" i="37"/>
  <c r="V2816" i="37"/>
  <c r="U2816" i="37"/>
  <c r="R2816" i="37"/>
  <c r="T2816" i="37"/>
  <c r="V2891" i="37"/>
  <c r="U2891" i="37"/>
  <c r="R2891" i="37"/>
  <c r="T2891" i="37"/>
  <c r="V2494" i="37"/>
  <c r="U2494" i="37"/>
  <c r="T2494" i="37"/>
  <c r="R2494" i="37"/>
  <c r="V3058" i="37"/>
  <c r="U3058" i="37"/>
  <c r="T3058" i="37"/>
  <c r="R3058" i="37"/>
  <c r="V3193" i="37"/>
  <c r="R3193" i="37"/>
  <c r="T3193" i="37"/>
  <c r="U3193" i="37"/>
  <c r="V2857" i="37"/>
  <c r="R2857" i="37"/>
  <c r="T2857" i="37"/>
  <c r="U2857" i="37"/>
  <c r="V2576" i="37"/>
  <c r="U2576" i="37"/>
  <c r="T2576" i="37"/>
  <c r="R2576" i="37"/>
  <c r="V3815" i="37"/>
  <c r="U3815" i="37"/>
  <c r="R3815" i="37"/>
  <c r="T3815" i="37"/>
  <c r="V3284" i="37"/>
  <c r="U3284" i="37"/>
  <c r="T3284" i="37"/>
  <c r="R3284" i="37"/>
  <c r="V2545" i="37"/>
  <c r="U2545" i="37"/>
  <c r="R2545" i="37"/>
  <c r="T2545" i="37"/>
  <c r="V3086" i="37"/>
  <c r="U3086" i="37"/>
  <c r="R3086" i="37"/>
  <c r="T3086" i="37"/>
  <c r="V3253" i="37"/>
  <c r="T3253" i="37"/>
  <c r="R3253" i="37"/>
  <c r="U3253" i="37"/>
  <c r="V2885" i="37"/>
  <c r="T2885" i="37"/>
  <c r="R2885" i="37"/>
  <c r="U2885" i="37"/>
  <c r="V2636" i="37"/>
  <c r="U2636" i="37"/>
  <c r="T2636" i="37"/>
  <c r="R2636" i="37"/>
  <c r="V3200" i="37"/>
  <c r="U3200" i="37"/>
  <c r="R3200" i="37"/>
  <c r="T3200" i="37"/>
  <c r="V2481" i="37"/>
  <c r="U2481" i="37"/>
  <c r="R2481" i="37"/>
  <c r="T2481" i="37"/>
  <c r="V3022" i="37"/>
  <c r="U3022" i="37"/>
  <c r="T3022" i="37"/>
  <c r="R3022" i="37"/>
  <c r="V3189" i="37"/>
  <c r="T3189" i="37"/>
  <c r="R3189" i="37"/>
  <c r="U3189" i="37"/>
  <c r="V2821" i="37"/>
  <c r="T2821" i="37"/>
  <c r="R2821" i="37"/>
  <c r="U2821" i="37"/>
  <c r="V2572" i="37"/>
  <c r="U2572" i="37"/>
  <c r="R2572" i="37"/>
  <c r="T2572" i="37"/>
  <c r="V3136" i="37"/>
  <c r="U3136" i="37"/>
  <c r="R3136" i="37"/>
  <c r="T3136" i="37"/>
  <c r="V3211" i="37"/>
  <c r="U3211" i="37"/>
  <c r="R3211" i="37"/>
  <c r="T3211" i="37"/>
  <c r="V2875" i="37"/>
  <c r="U2875" i="37"/>
  <c r="T2875" i="37"/>
  <c r="R2875" i="37"/>
  <c r="V2814" i="37"/>
  <c r="U2814" i="37"/>
  <c r="R2814" i="37"/>
  <c r="T2814" i="37"/>
  <c r="V2442" i="37"/>
  <c r="U2442" i="37"/>
  <c r="T2442" i="37"/>
  <c r="R2442" i="37"/>
  <c r="V2613" i="37"/>
  <c r="T2613" i="37"/>
  <c r="R2613" i="37"/>
  <c r="U2613" i="37"/>
  <c r="R3177" i="37"/>
  <c r="T3177" i="37"/>
  <c r="V3177" i="37"/>
  <c r="U3177" i="37"/>
  <c r="V2896" i="37"/>
  <c r="U2896" i="37"/>
  <c r="R2896" i="37"/>
  <c r="T2896" i="37"/>
  <c r="V2560" i="37"/>
  <c r="U2560" i="37"/>
  <c r="R2560" i="37"/>
  <c r="T2560" i="37"/>
  <c r="V2635" i="37"/>
  <c r="U2635" i="37"/>
  <c r="T2635" i="37"/>
  <c r="R2635" i="37"/>
  <c r="V3411" i="37"/>
  <c r="U3411" i="37"/>
  <c r="T3411" i="37"/>
  <c r="R3411" i="37"/>
  <c r="V2575" i="37"/>
  <c r="U2575" i="37"/>
  <c r="T2575" i="37"/>
  <c r="R2575" i="37"/>
  <c r="V3465" i="37"/>
  <c r="T3465" i="37"/>
  <c r="R3465" i="37"/>
  <c r="U3465" i="37"/>
  <c r="V3288" i="37"/>
  <c r="R3288" i="37"/>
  <c r="T3288" i="37"/>
  <c r="U3288" i="37"/>
  <c r="V3075" i="37"/>
  <c r="U3075" i="37"/>
  <c r="R3075" i="37"/>
  <c r="T3075" i="37"/>
  <c r="V2675" i="37"/>
  <c r="U2675" i="37"/>
  <c r="R2675" i="37"/>
  <c r="T2675" i="37"/>
  <c r="V2810" i="37"/>
  <c r="U2810" i="37"/>
  <c r="T2810" i="37"/>
  <c r="R2810" i="37"/>
  <c r="V3351" i="37"/>
  <c r="U3351" i="37"/>
  <c r="T3351" i="37"/>
  <c r="R3351" i="37"/>
  <c r="V3313" i="37"/>
  <c r="U3313" i="37"/>
  <c r="T3313" i="37"/>
  <c r="R3313" i="37"/>
  <c r="V2913" i="37"/>
  <c r="U2913" i="37"/>
  <c r="R2913" i="37"/>
  <c r="T2913" i="37"/>
  <c r="V3112" i="37"/>
  <c r="T3112" i="37"/>
  <c r="R3112" i="37"/>
  <c r="U3112" i="37"/>
  <c r="T2712" i="37"/>
  <c r="R2712" i="37"/>
  <c r="V2712" i="37"/>
  <c r="U2712" i="37"/>
  <c r="V2499" i="37"/>
  <c r="U2499" i="37"/>
  <c r="T2499" i="37"/>
  <c r="R2499" i="37"/>
  <c r="V3036" i="37"/>
  <c r="U3036" i="37"/>
  <c r="T3036" i="37"/>
  <c r="R3036" i="37"/>
  <c r="V3143" i="37"/>
  <c r="U3143" i="37"/>
  <c r="R3143" i="37"/>
  <c r="T3143" i="37"/>
  <c r="V2775" i="37"/>
  <c r="U2775" i="37"/>
  <c r="T2775" i="37"/>
  <c r="R2775" i="37"/>
  <c r="V2363" i="37"/>
  <c r="U2363" i="37"/>
  <c r="R2363" i="37"/>
  <c r="T2363" i="37"/>
  <c r="U1764" i="37"/>
  <c r="R1764" i="37"/>
  <c r="V2230" i="37"/>
  <c r="U2230" i="37"/>
  <c r="R2230" i="37"/>
  <c r="T2230" i="37"/>
  <c r="V1873" i="37"/>
  <c r="U1873" i="37"/>
  <c r="T1873" i="37"/>
  <c r="R1873" i="37"/>
  <c r="V2157" i="37"/>
  <c r="U2157" i="37"/>
  <c r="R2157" i="37"/>
  <c r="T2157" i="37"/>
  <c r="V1800" i="37"/>
  <c r="U1800" i="37"/>
  <c r="R1800" i="37"/>
  <c r="T1800" i="37"/>
  <c r="V2020" i="37"/>
  <c r="T2020" i="37"/>
  <c r="R2020" i="37"/>
  <c r="U2020" i="37"/>
  <c r="V1909" i="37"/>
  <c r="T1909" i="37"/>
  <c r="R1909" i="37"/>
  <c r="U1909" i="37"/>
  <c r="V3114" i="37"/>
  <c r="U3114" i="37"/>
  <c r="R3114" i="37"/>
  <c r="T3114" i="37"/>
  <c r="V2224" i="37"/>
  <c r="U2224" i="37"/>
  <c r="R2224" i="37"/>
  <c r="T2224" i="37"/>
  <c r="V1751" i="37"/>
  <c r="U1751" i="37"/>
  <c r="R1751" i="37"/>
  <c r="T1751" i="37"/>
  <c r="V2087" i="37"/>
  <c r="U2087" i="37"/>
  <c r="T2087" i="37"/>
  <c r="R2087" i="37"/>
  <c r="V1614" i="37"/>
  <c r="U1614" i="37"/>
  <c r="T1614" i="37"/>
  <c r="R1614" i="37"/>
  <c r="V2018" i="37"/>
  <c r="U2018" i="37"/>
  <c r="T2018" i="37"/>
  <c r="R2018" i="37"/>
  <c r="V1714" i="37"/>
  <c r="U1714" i="37"/>
  <c r="T1714" i="37"/>
  <c r="R1714" i="37"/>
  <c r="V2342" i="37"/>
  <c r="R2342" i="37"/>
  <c r="T2342" i="37"/>
  <c r="U2342" i="37"/>
  <c r="V1754" i="37"/>
  <c r="T1754" i="37"/>
  <c r="R1754" i="37"/>
  <c r="U1754" i="37"/>
  <c r="V2711" i="37"/>
  <c r="U2711" i="37"/>
  <c r="T2711" i="37"/>
  <c r="R2711" i="37"/>
  <c r="V2109" i="37"/>
  <c r="U2109" i="37"/>
  <c r="T2109" i="37"/>
  <c r="R2109" i="37"/>
  <c r="V1690" i="37"/>
  <c r="U1690" i="37"/>
  <c r="R1690" i="37"/>
  <c r="T1690" i="37"/>
  <c r="V2337" i="37"/>
  <c r="U2337" i="37"/>
  <c r="T2337" i="37"/>
  <c r="R2337" i="37"/>
  <c r="V1708" i="37"/>
  <c r="U1708" i="37"/>
  <c r="T1708" i="37"/>
  <c r="R1708" i="37"/>
  <c r="V2264" i="37"/>
  <c r="U2264" i="37"/>
  <c r="T2264" i="37"/>
  <c r="R2264" i="37"/>
  <c r="V1639" i="37"/>
  <c r="U1639" i="37"/>
  <c r="R1639" i="37"/>
  <c r="T1639" i="37"/>
  <c r="R2127" i="37"/>
  <c r="T2127" i="37"/>
  <c r="V2127" i="37"/>
  <c r="U2127" i="37"/>
  <c r="T1675" i="37"/>
  <c r="V1675" i="37"/>
  <c r="R1675" i="37"/>
  <c r="U1675" i="37"/>
  <c r="V2939" i="37"/>
  <c r="U2939" i="37"/>
  <c r="T2939" i="37"/>
  <c r="R2939" i="37"/>
  <c r="V2428" i="37"/>
  <c r="U2428" i="37"/>
  <c r="T2428" i="37"/>
  <c r="R2428" i="37"/>
  <c r="V1357" i="37"/>
  <c r="U1357" i="37"/>
  <c r="T1357" i="37"/>
  <c r="R1357" i="37"/>
  <c r="V2291" i="37"/>
  <c r="U2291" i="37"/>
  <c r="T2291" i="37"/>
  <c r="R2291" i="37"/>
  <c r="V1489" i="37"/>
  <c r="U1489" i="37"/>
  <c r="T1489" i="37"/>
  <c r="R1489" i="37"/>
  <c r="V2222" i="37"/>
  <c r="U2222" i="37"/>
  <c r="T2222" i="37"/>
  <c r="R2222" i="37"/>
  <c r="V2411" i="37"/>
  <c r="U2411" i="37"/>
  <c r="T2411" i="37"/>
  <c r="R2411" i="37"/>
  <c r="V2085" i="37"/>
  <c r="T2085" i="37"/>
  <c r="R2085" i="37"/>
  <c r="U2085" i="37"/>
  <c r="U2614" i="37"/>
  <c r="T2614" i="37"/>
  <c r="V1792" i="37"/>
  <c r="U1792" i="37"/>
  <c r="T1792" i="37"/>
  <c r="R1792" i="37"/>
  <c r="V2477" i="37"/>
  <c r="U2477" i="37"/>
  <c r="R2477" i="37"/>
  <c r="T2477" i="37"/>
  <c r="V1883" i="37"/>
  <c r="U1883" i="37"/>
  <c r="T1883" i="37"/>
  <c r="R1883" i="37"/>
  <c r="V2413" i="37"/>
  <c r="U2413" i="37"/>
  <c r="R2413" i="37"/>
  <c r="T2413" i="37"/>
  <c r="V1814" i="37"/>
  <c r="U1814" i="37"/>
  <c r="T1814" i="37"/>
  <c r="R1814" i="37"/>
  <c r="V2276" i="37"/>
  <c r="R2276" i="37"/>
  <c r="T2276" i="37"/>
  <c r="U2276" i="37"/>
  <c r="V1919" i="37"/>
  <c r="T1919" i="37"/>
  <c r="R1919" i="37"/>
  <c r="U1919" i="37"/>
  <c r="V2836" i="37"/>
  <c r="U2836" i="37"/>
  <c r="T2836" i="37"/>
  <c r="R2836" i="37"/>
  <c r="V2046" i="37"/>
  <c r="U2046" i="37"/>
  <c r="R2046" i="37"/>
  <c r="T2046" i="37"/>
  <c r="V1838" i="37"/>
  <c r="U1838" i="37"/>
  <c r="T1838" i="37"/>
  <c r="R1838" i="37"/>
  <c r="V2343" i="37"/>
  <c r="U2343" i="37"/>
  <c r="T2343" i="37"/>
  <c r="R2343" i="37"/>
  <c r="V1688" i="37"/>
  <c r="U1688" i="37"/>
  <c r="R1688" i="37"/>
  <c r="T1688" i="37"/>
  <c r="V2274" i="37"/>
  <c r="U2274" i="37"/>
  <c r="T2274" i="37"/>
  <c r="R2274" i="37"/>
  <c r="V1619" i="37"/>
  <c r="U1619" i="37"/>
  <c r="T1619" i="37"/>
  <c r="R1619" i="37"/>
  <c r="V2137" i="37"/>
  <c r="R2137" i="37"/>
  <c r="T2137" i="37"/>
  <c r="U2137" i="37"/>
  <c r="V1660" i="37"/>
  <c r="T1660" i="37"/>
  <c r="R1660" i="37"/>
  <c r="U1660" i="37"/>
  <c r="V2998" i="37"/>
  <c r="U2998" i="37"/>
  <c r="R2998" i="37"/>
  <c r="T2998" i="37"/>
  <c r="V2217" i="37"/>
  <c r="U2217" i="37"/>
  <c r="T2217" i="37"/>
  <c r="R2217" i="37"/>
  <c r="V2861" i="37"/>
  <c r="U2861" i="37"/>
  <c r="T2861" i="37"/>
  <c r="R2861" i="37"/>
  <c r="V2080" i="37"/>
  <c r="U2080" i="37"/>
  <c r="T2080" i="37"/>
  <c r="R2080" i="37"/>
  <c r="V2788" i="37"/>
  <c r="U2788" i="37"/>
  <c r="T2788" i="37"/>
  <c r="R2788" i="37"/>
  <c r="V2007" i="37"/>
  <c r="U2007" i="37"/>
  <c r="T2007" i="37"/>
  <c r="R2007" i="37"/>
  <c r="R2655" i="37"/>
  <c r="T2655" i="37"/>
  <c r="V2655" i="37"/>
  <c r="U2655" i="37"/>
  <c r="V1833" i="37"/>
  <c r="R1833" i="37"/>
  <c r="T1833" i="37"/>
  <c r="U1833" i="37"/>
  <c r="V3195" i="37"/>
  <c r="U3195" i="37"/>
  <c r="R3195" i="37"/>
  <c r="T3195" i="37"/>
  <c r="V2154" i="37"/>
  <c r="U2154" i="37"/>
  <c r="T2154" i="37"/>
  <c r="R2154" i="37"/>
  <c r="V1698" i="37"/>
  <c r="U1698" i="37"/>
  <c r="R1698" i="37"/>
  <c r="T1698" i="37"/>
  <c r="V2017" i="37"/>
  <c r="U2017" i="37"/>
  <c r="T2017" i="37"/>
  <c r="R2017" i="37"/>
  <c r="V1480" i="37"/>
  <c r="U1480" i="37"/>
  <c r="R1480" i="37"/>
  <c r="T1480" i="37"/>
  <c r="V1920" i="37"/>
  <c r="U1920" i="37"/>
  <c r="R1920" i="37"/>
  <c r="T1920" i="37"/>
  <c r="V1407" i="37"/>
  <c r="U1407" i="37"/>
  <c r="R1407" i="37"/>
  <c r="T1407" i="37"/>
  <c r="R2341" i="37"/>
  <c r="V2341" i="37"/>
  <c r="T2341" i="37"/>
  <c r="U2341" i="37"/>
  <c r="V1539" i="37"/>
  <c r="T1539" i="37"/>
  <c r="R1539" i="37"/>
  <c r="U1539" i="37"/>
  <c r="V959" i="37"/>
  <c r="U959" i="37"/>
  <c r="R959" i="37"/>
  <c r="T959" i="37"/>
  <c r="V1492" i="37"/>
  <c r="U1492" i="37"/>
  <c r="R1492" i="37"/>
  <c r="T1492" i="37"/>
  <c r="V844" i="37"/>
  <c r="U844" i="37"/>
  <c r="R844" i="37"/>
  <c r="T844" i="37"/>
  <c r="V1551" i="37"/>
  <c r="T1551" i="37"/>
  <c r="R1551" i="37"/>
  <c r="U1551" i="37"/>
  <c r="V1127" i="37"/>
  <c r="R1127" i="37"/>
  <c r="T1127" i="37"/>
  <c r="U1127" i="37"/>
  <c r="V1441" i="37"/>
  <c r="U1441" i="37"/>
  <c r="R1441" i="37"/>
  <c r="T1441" i="37"/>
  <c r="V1500" i="37"/>
  <c r="U1500" i="37"/>
  <c r="T1500" i="37"/>
  <c r="R1500" i="37"/>
  <c r="V821" i="37"/>
  <c r="U821" i="37"/>
  <c r="T821" i="37"/>
  <c r="R821" i="37"/>
  <c r="V1444" i="37"/>
  <c r="U1444" i="37"/>
  <c r="T1444" i="37"/>
  <c r="R1444" i="37"/>
  <c r="V1176" i="37"/>
  <c r="U1176" i="37"/>
  <c r="R1176" i="37"/>
  <c r="T1176" i="37"/>
  <c r="V1189" i="37"/>
  <c r="T1189" i="37"/>
  <c r="R1189" i="37"/>
  <c r="U1189" i="37"/>
  <c r="R975" i="37"/>
  <c r="V975" i="37"/>
  <c r="T975" i="37"/>
  <c r="U975" i="37"/>
  <c r="V1436" i="37"/>
  <c r="U1436" i="37"/>
  <c r="T1436" i="37"/>
  <c r="R1436" i="37"/>
  <c r="V1218" i="37"/>
  <c r="U1218" i="37"/>
  <c r="T1218" i="37"/>
  <c r="R1218" i="37"/>
  <c r="V1380" i="37"/>
  <c r="U1380" i="37"/>
  <c r="T1380" i="37"/>
  <c r="R1380" i="37"/>
  <c r="V1112" i="37"/>
  <c r="U1112" i="37"/>
  <c r="T1112" i="37"/>
  <c r="R1112" i="37"/>
  <c r="V1266" i="37"/>
  <c r="T1266" i="37"/>
  <c r="R1266" i="37"/>
  <c r="U1266" i="37"/>
  <c r="V911" i="37"/>
  <c r="T911" i="37"/>
  <c r="R911" i="37"/>
  <c r="U911" i="37"/>
  <c r="V1273" i="37"/>
  <c r="U1273" i="37"/>
  <c r="T1273" i="37"/>
  <c r="R1273" i="37"/>
  <c r="V1372" i="37"/>
  <c r="U1372" i="37"/>
  <c r="T1372" i="37"/>
  <c r="R1372" i="37"/>
  <c r="V1154" i="37"/>
  <c r="U1154" i="37"/>
  <c r="T1154" i="37"/>
  <c r="R1154" i="37"/>
  <c r="V1326" i="37"/>
  <c r="U1326" i="37"/>
  <c r="T1326" i="37"/>
  <c r="R1326" i="37"/>
  <c r="V1048" i="37"/>
  <c r="U1048" i="37"/>
  <c r="T1048" i="37"/>
  <c r="R1048" i="37"/>
  <c r="V1311" i="37"/>
  <c r="R1311" i="37"/>
  <c r="T1311" i="37"/>
  <c r="U1311" i="37"/>
  <c r="V847" i="37"/>
  <c r="T847" i="37"/>
  <c r="R847" i="37"/>
  <c r="U847" i="37"/>
  <c r="V1215" i="37"/>
  <c r="U1215" i="37"/>
  <c r="T1215" i="37"/>
  <c r="R1215" i="37"/>
  <c r="V1502" i="37"/>
  <c r="U1502" i="37"/>
  <c r="T1502" i="37"/>
  <c r="R1502" i="37"/>
  <c r="V1100" i="37"/>
  <c r="U1100" i="37"/>
  <c r="T1100" i="37"/>
  <c r="R1100" i="37"/>
  <c r="R1547" i="37"/>
  <c r="V1547" i="37"/>
  <c r="T1547" i="37"/>
  <c r="U1547" i="37"/>
  <c r="V899" i="37"/>
  <c r="T899" i="37"/>
  <c r="R899" i="37"/>
  <c r="U899" i="37"/>
  <c r="V1446" i="37"/>
  <c r="U1446" i="37"/>
  <c r="R1446" i="37"/>
  <c r="T1446" i="37"/>
  <c r="V1151" i="37"/>
  <c r="U1151" i="37"/>
  <c r="R1151" i="37"/>
  <c r="T1151" i="37"/>
  <c r="V1438" i="37"/>
  <c r="U1438" i="37"/>
  <c r="T1438" i="37"/>
  <c r="R1438" i="37"/>
  <c r="V1036" i="37"/>
  <c r="U1036" i="37"/>
  <c r="T1036" i="37"/>
  <c r="R1036" i="37"/>
  <c r="T1483" i="37"/>
  <c r="R1483" i="37"/>
  <c r="V1483" i="37"/>
  <c r="U1483" i="37"/>
  <c r="V835" i="37"/>
  <c r="T835" i="37"/>
  <c r="R835" i="37"/>
  <c r="U835" i="37"/>
  <c r="U1382" i="37"/>
  <c r="R1382" i="37"/>
  <c r="V1437" i="37"/>
  <c r="U1437" i="37"/>
  <c r="T1437" i="37"/>
  <c r="R1437" i="37"/>
  <c r="V1013" i="37"/>
  <c r="U1013" i="37"/>
  <c r="T1013" i="37"/>
  <c r="R1013" i="37"/>
  <c r="V1367" i="37"/>
  <c r="U1367" i="37"/>
  <c r="R1367" i="37"/>
  <c r="T1367" i="37"/>
  <c r="V889" i="37"/>
  <c r="U889" i="37"/>
  <c r="R889" i="37"/>
  <c r="T889" i="37"/>
  <c r="V1435" i="37"/>
  <c r="T1435" i="37"/>
  <c r="R1435" i="37"/>
  <c r="U1435" i="37"/>
  <c r="V1167" i="37"/>
  <c r="T1167" i="37"/>
  <c r="R1167" i="37"/>
  <c r="U1167" i="37"/>
  <c r="V1270" i="37"/>
  <c r="U1270" i="37"/>
  <c r="T1270" i="37"/>
  <c r="R1270" i="37"/>
  <c r="V1376" i="37"/>
  <c r="U1376" i="37"/>
  <c r="R1376" i="37"/>
  <c r="T1376" i="37"/>
  <c r="V898" i="37"/>
  <c r="U898" i="37"/>
  <c r="R898" i="37"/>
  <c r="T898" i="37"/>
  <c r="V1253" i="37"/>
  <c r="U1253" i="37"/>
  <c r="R1253" i="37"/>
  <c r="T1253" i="37"/>
  <c r="V642" i="37"/>
  <c r="U642" i="37"/>
  <c r="R642" i="37"/>
  <c r="T642" i="37"/>
  <c r="V1251" i="37"/>
  <c r="R1251" i="37"/>
  <c r="T1251" i="37"/>
  <c r="U1251" i="37"/>
  <c r="V781" i="37"/>
  <c r="T781" i="37"/>
  <c r="R781" i="37"/>
  <c r="U781" i="37"/>
  <c r="V1180" i="37"/>
  <c r="U1180" i="37"/>
  <c r="T1180" i="37"/>
  <c r="R1180" i="37"/>
  <c r="V1242" i="37"/>
  <c r="U1242" i="37"/>
  <c r="T1242" i="37"/>
  <c r="R1242" i="37"/>
  <c r="V531" i="37"/>
  <c r="U531" i="37"/>
  <c r="T531" i="37"/>
  <c r="R531" i="37"/>
  <c r="V472" i="37"/>
  <c r="U472" i="37"/>
  <c r="T472" i="37"/>
  <c r="R472" i="37"/>
  <c r="V527" i="37"/>
  <c r="U527" i="37"/>
  <c r="T527" i="37"/>
  <c r="R527" i="37"/>
  <c r="V587" i="37"/>
  <c r="U587" i="37"/>
  <c r="T587" i="37"/>
  <c r="R587" i="37"/>
  <c r="V12" i="37"/>
  <c r="U12" i="37"/>
  <c r="Q4" i="37" s="1" a="1"/>
  <c r="Q4" i="37" s="1"/>
  <c r="C11" i="35" s="1"/>
  <c r="V843" i="37"/>
  <c r="U843" i="37"/>
  <c r="R843" i="37"/>
  <c r="T843" i="37"/>
  <c r="V310" i="37"/>
  <c r="U310" i="37"/>
  <c r="T310" i="37"/>
  <c r="R310" i="37"/>
  <c r="V439" i="37"/>
  <c r="U439" i="37"/>
  <c r="T439" i="37"/>
  <c r="R439" i="37"/>
  <c r="V167" i="37"/>
  <c r="U167" i="37"/>
  <c r="R167" i="37"/>
  <c r="T167" i="37"/>
  <c r="V244" i="37"/>
  <c r="U244" i="37"/>
  <c r="T244" i="37"/>
  <c r="R244" i="37"/>
  <c r="V1289" i="37"/>
  <c r="U1289" i="37"/>
  <c r="R1289" i="37"/>
  <c r="T1289" i="37"/>
  <c r="V436" i="37"/>
  <c r="U436" i="37"/>
  <c r="R436" i="37"/>
  <c r="T436" i="37"/>
  <c r="V270" i="37"/>
  <c r="U270" i="37"/>
  <c r="T270" i="37"/>
  <c r="R270" i="37"/>
  <c r="V89" i="37"/>
  <c r="U89" i="37"/>
  <c r="R89" i="37"/>
  <c r="T89" i="37"/>
  <c r="V127" i="37"/>
  <c r="U127" i="37"/>
  <c r="T127" i="37"/>
  <c r="R127" i="37"/>
  <c r="V90" i="37"/>
  <c r="U90" i="37"/>
  <c r="T90" i="37"/>
  <c r="R90" i="37"/>
  <c r="V986" i="37"/>
  <c r="U986" i="37"/>
  <c r="R986" i="37"/>
  <c r="T986" i="37"/>
  <c r="V512" i="37"/>
  <c r="U512" i="37"/>
  <c r="T512" i="37"/>
  <c r="R512" i="37"/>
  <c r="V431" i="37"/>
  <c r="U431" i="37"/>
  <c r="T431" i="37"/>
  <c r="R431" i="37"/>
  <c r="V513" i="37"/>
  <c r="U513" i="37"/>
  <c r="T513" i="37"/>
  <c r="R513" i="37"/>
  <c r="V572" i="37"/>
  <c r="U572" i="37"/>
  <c r="T572" i="37"/>
  <c r="R572" i="37"/>
  <c r="V435" i="37"/>
  <c r="U435" i="37"/>
  <c r="R435" i="37"/>
  <c r="T435" i="37"/>
  <c r="V1510" i="37"/>
  <c r="U1510" i="37"/>
  <c r="R1510" i="37"/>
  <c r="T1510" i="37"/>
  <c r="V623" i="37"/>
  <c r="U623" i="37"/>
  <c r="R623" i="37"/>
  <c r="T623" i="37"/>
  <c r="V348" i="37"/>
  <c r="U348" i="37"/>
  <c r="T348" i="37"/>
  <c r="R348" i="37"/>
  <c r="V187" i="37"/>
  <c r="U187" i="37"/>
  <c r="T187" i="37"/>
  <c r="R187" i="37"/>
  <c r="V255" i="37"/>
  <c r="U255" i="37"/>
  <c r="T255" i="37"/>
  <c r="R255" i="37"/>
  <c r="V312" i="37"/>
  <c r="U312" i="37"/>
  <c r="T312" i="37"/>
  <c r="R312" i="37"/>
  <c r="U1214" i="37"/>
  <c r="T1214" i="37"/>
  <c r="V617" i="37"/>
  <c r="U617" i="37"/>
  <c r="T617" i="37"/>
  <c r="R617" i="37"/>
  <c r="V503" i="37"/>
  <c r="U503" i="37"/>
  <c r="R503" i="37"/>
  <c r="T503" i="37"/>
  <c r="V558" i="37"/>
  <c r="U558" i="37"/>
  <c r="T558" i="37"/>
  <c r="R558" i="37"/>
  <c r="V381" i="37"/>
  <c r="U381" i="37"/>
  <c r="T381" i="37"/>
  <c r="R381" i="37"/>
  <c r="V676" i="37"/>
  <c r="U676" i="37"/>
  <c r="R676" i="37"/>
  <c r="T676" i="37"/>
  <c r="V387" i="37"/>
  <c r="U387" i="37"/>
  <c r="T387" i="37"/>
  <c r="R387" i="37"/>
  <c r="V164" i="37"/>
  <c r="U164" i="37"/>
  <c r="R164" i="37"/>
  <c r="T164" i="37"/>
  <c r="V224" i="37"/>
  <c r="U224" i="37"/>
  <c r="R224" i="37"/>
  <c r="T224" i="37"/>
  <c r="V296" i="37"/>
  <c r="U296" i="37"/>
  <c r="R296" i="37"/>
  <c r="T296" i="37"/>
  <c r="V934" i="37"/>
  <c r="U934" i="37"/>
  <c r="R934" i="37"/>
  <c r="T934" i="37"/>
  <c r="V216" i="37"/>
  <c r="U216" i="37"/>
  <c r="R216" i="37"/>
  <c r="T216" i="37"/>
  <c r="V361" i="37"/>
  <c r="U361" i="37"/>
  <c r="T361" i="37"/>
  <c r="R361" i="37"/>
  <c r="V420" i="37"/>
  <c r="U420" i="37"/>
  <c r="R420" i="37"/>
  <c r="T420" i="37"/>
  <c r="V96" i="37"/>
  <c r="U96" i="37"/>
  <c r="R96" i="37"/>
  <c r="T96" i="37"/>
  <c r="S4" i="37" l="1" a="1"/>
  <c r="S4" i="37" s="1"/>
  <c r="AL4" i="37"/>
  <c r="Q6" i="37" a="1"/>
  <c r="Q6" i="37" s="1"/>
  <c r="Z4" i="37"/>
  <c r="Q8" i="37" a="1"/>
  <c r="Q8" i="37" s="1"/>
  <c r="S8" i="37" s="1" a="1"/>
  <c r="S8" i="37" s="1"/>
  <c r="AP4" i="37"/>
  <c r="AO4" i="37" s="1" a="1"/>
  <c r="AO4" i="37" s="1"/>
  <c r="AQ4" i="37" s="1" a="1"/>
  <c r="AQ4" i="37" s="1"/>
  <c r="AH4" i="37"/>
  <c r="AD4" i="37"/>
  <c r="V4" i="37"/>
  <c r="Q5" i="37" a="1"/>
  <c r="Q5" i="37" s="1"/>
  <c r="Q7" i="37" a="1"/>
  <c r="Q7" i="37" s="1"/>
  <c r="BB11" i="35" l="1"/>
  <c r="C13" i="35"/>
  <c r="S6" i="37" a="1"/>
  <c r="S6" i="37" s="1"/>
  <c r="S5" i="37" a="1"/>
  <c r="S5" i="37" s="1"/>
  <c r="C12" i="35"/>
  <c r="AK4" i="37" a="1"/>
  <c r="AK4" i="37" s="1"/>
  <c r="AL5" i="37"/>
  <c r="AK5" i="37" s="1" a="1"/>
  <c r="AK5" i="37" s="1"/>
  <c r="AM5" i="37" s="1" a="1"/>
  <c r="AM5" i="37" s="1"/>
  <c r="Z5" i="37"/>
  <c r="Y4" i="37" a="1"/>
  <c r="Y4" i="37" s="1"/>
  <c r="AB4" i="37"/>
  <c r="D25" i="35" s="1"/>
  <c r="C14" i="35"/>
  <c r="S7" i="37" a="1"/>
  <c r="S7" i="37" s="1"/>
  <c r="V5" i="37"/>
  <c r="X4" i="37"/>
  <c r="D18" i="35" s="1"/>
  <c r="U4" i="37" a="1"/>
  <c r="U4" i="37" s="1"/>
  <c r="C51" i="35"/>
  <c r="AD5" i="37"/>
  <c r="AF4" i="37"/>
  <c r="D32" i="35" s="1"/>
  <c r="AC4" i="37" a="1"/>
  <c r="AC4" i="37" s="1"/>
  <c r="AH5" i="37"/>
  <c r="AJ4" i="37"/>
  <c r="D39" i="35" s="1"/>
  <c r="AG4" i="37" a="1"/>
  <c r="AG4" i="37" s="1"/>
  <c r="BC11" i="35"/>
  <c r="AA4" i="37" l="1" a="1"/>
  <c r="AA4" i="37" s="1"/>
  <c r="C25" i="35"/>
  <c r="C18" i="35"/>
  <c r="W4" i="37" a="1"/>
  <c r="W4" i="37" s="1"/>
  <c r="AJ5" i="37"/>
  <c r="D40" i="35" s="1"/>
  <c r="AH6" i="37"/>
  <c r="AG5" i="37" a="1"/>
  <c r="AG5" i="37" s="1"/>
  <c r="C47" i="35"/>
  <c r="AD6" i="37"/>
  <c r="AF5" i="37"/>
  <c r="D33" i="35" s="1"/>
  <c r="AC5" i="37" a="1"/>
  <c r="AC5" i="37" s="1"/>
  <c r="Z6" i="37"/>
  <c r="AB5" i="37"/>
  <c r="D26" i="35" s="1"/>
  <c r="Y5" i="37" a="1"/>
  <c r="Y5" i="37" s="1"/>
  <c r="AM4" i="37" a="1"/>
  <c r="AM4" i="37" s="1"/>
  <c r="C46" i="35"/>
  <c r="C39" i="35"/>
  <c r="AI4" i="37" a="1"/>
  <c r="AI4" i="37" s="1"/>
  <c r="V6" i="37"/>
  <c r="U5" i="37" a="1"/>
  <c r="U5" i="37" s="1"/>
  <c r="X5" i="37"/>
  <c r="D19" i="35" s="1"/>
  <c r="BB12" i="35"/>
  <c r="C32" i="35"/>
  <c r="AE4" i="37" a="1"/>
  <c r="AE4" i="37" s="1"/>
  <c r="S2923" i="37"/>
  <c r="S4394" i="37"/>
  <c r="S2433" i="37"/>
  <c r="S900" i="37"/>
  <c r="S1348" i="37"/>
  <c r="S4096" i="37"/>
  <c r="S1684" i="37"/>
  <c r="S1952" i="37"/>
  <c r="S1954" i="37"/>
  <c r="S1732" i="37"/>
  <c r="S1149" i="37"/>
  <c r="S1665" i="37"/>
  <c r="S1993" i="37"/>
  <c r="S3936" i="37"/>
  <c r="S1874" i="37"/>
  <c r="S2564" i="37"/>
  <c r="S2396" i="37"/>
  <c r="S2001" i="37"/>
  <c r="S4437" i="37"/>
  <c r="S2897" i="37"/>
  <c r="S4030" i="37"/>
  <c r="S3654" i="37"/>
  <c r="S3017" i="37"/>
  <c r="S903" i="37"/>
  <c r="S978" i="37"/>
  <c r="S178" i="37"/>
  <c r="S2260" i="37"/>
  <c r="S1300" i="37"/>
  <c r="S496" i="37"/>
  <c r="S828" i="37"/>
  <c r="S1606" i="37"/>
  <c r="S2214" i="37"/>
  <c r="S3752" i="37"/>
  <c r="S2223" i="37"/>
  <c r="S2106" i="37"/>
  <c r="S3930" i="37"/>
  <c r="S4098" i="37"/>
  <c r="S2791" i="37"/>
  <c r="S1960" i="37"/>
  <c r="S1715" i="37"/>
  <c r="S930" i="37"/>
  <c r="S3874" i="37"/>
  <c r="S4494" i="37"/>
  <c r="S3971" i="37"/>
  <c r="S1004" i="37"/>
  <c r="S1524" i="37"/>
  <c r="S4399" i="37"/>
  <c r="S1900" i="37"/>
  <c r="S2536" i="37"/>
  <c r="S1890" i="37"/>
  <c r="S2382" i="37"/>
  <c r="S2203" i="37"/>
  <c r="S2000" i="37"/>
  <c r="S1666" i="37"/>
  <c r="S749" i="37"/>
  <c r="S1118" i="37"/>
  <c r="S3319" i="37"/>
  <c r="S4308" i="37"/>
  <c r="S3519" i="37"/>
  <c r="S4341" i="37"/>
  <c r="S3816" i="37"/>
  <c r="S3277" i="37"/>
  <c r="S4210" i="37"/>
  <c r="S747" i="37"/>
  <c r="S1673" i="37"/>
  <c r="S4231" i="37"/>
  <c r="S4330" i="37"/>
  <c r="S1125" i="37"/>
  <c r="S1439" i="37"/>
  <c r="S1762" i="37"/>
  <c r="S3451" i="37"/>
  <c r="S2919" i="37"/>
  <c r="S3127" i="37"/>
  <c r="S1241" i="37"/>
  <c r="S855" i="37"/>
  <c r="S3942" i="37"/>
  <c r="S3527" i="37"/>
  <c r="S3549" i="37"/>
  <c r="S706" i="37"/>
  <c r="S1232" i="37"/>
  <c r="S535" i="37"/>
  <c r="S2140" i="37"/>
  <c r="S2270" i="37"/>
  <c r="S3983" i="37"/>
  <c r="S304" i="37"/>
  <c r="S342" i="37"/>
  <c r="S443" i="37"/>
  <c r="S3799" i="37"/>
  <c r="S703" i="37"/>
  <c r="S322" i="37"/>
  <c r="S2113" i="37"/>
  <c r="S3494" i="37"/>
  <c r="S1337" i="37"/>
  <c r="S3005" i="37"/>
  <c r="S3052" i="37"/>
  <c r="S470" i="37"/>
  <c r="S3949" i="37"/>
  <c r="S4019" i="37"/>
  <c r="S3273" i="37"/>
  <c r="S593" i="37"/>
  <c r="S1174" i="37"/>
  <c r="S3316" i="37"/>
  <c r="S2439" i="37"/>
  <c r="S1594" i="37"/>
  <c r="S2244" i="37"/>
  <c r="S613" i="37"/>
  <c r="S2650" i="37"/>
  <c r="S2795" i="37"/>
  <c r="S3035" i="37"/>
  <c r="S695" i="37"/>
  <c r="S1196" i="37"/>
  <c r="S4033" i="37"/>
  <c r="S3516" i="37"/>
  <c r="S4195" i="37"/>
  <c r="S2387" i="37"/>
  <c r="S1607" i="37"/>
  <c r="S945" i="37"/>
  <c r="S413" i="37"/>
  <c r="S371" i="37"/>
  <c r="S453" i="37"/>
  <c r="S1108" i="37"/>
  <c r="S262" i="37"/>
  <c r="S651" i="37"/>
  <c r="S2489" i="37"/>
  <c r="S2332" i="37"/>
  <c r="S2966" i="37"/>
  <c r="S3183" i="37"/>
  <c r="S2689" i="37"/>
  <c r="S1404" i="37"/>
  <c r="S3007" i="37"/>
  <c r="S754" i="37"/>
  <c r="S3639" i="37"/>
  <c r="S3980" i="37"/>
  <c r="S3993" i="37"/>
  <c r="S1526" i="37"/>
  <c r="S1379" i="37"/>
  <c r="S267" i="37"/>
  <c r="S4216" i="37"/>
  <c r="S2599" i="37"/>
  <c r="S2585" i="37"/>
  <c r="S1817" i="37"/>
  <c r="S2042" i="37"/>
  <c r="S4018" i="37"/>
  <c r="S3490" i="37"/>
  <c r="S1223" i="37"/>
  <c r="S1514" i="37"/>
  <c r="S1722" i="37"/>
  <c r="S509" i="37"/>
  <c r="S2070" i="37"/>
  <c r="S1908" i="37"/>
  <c r="S1221" i="37"/>
  <c r="S292" i="37"/>
  <c r="S286" i="37"/>
  <c r="S929" i="37"/>
  <c r="S2915" i="37"/>
  <c r="S2379" i="37"/>
  <c r="S2381" i="37"/>
  <c r="S2068" i="37"/>
  <c r="S2313" i="37"/>
  <c r="S2440" i="37"/>
  <c r="S3864" i="37"/>
  <c r="S4009" i="37"/>
  <c r="S1841" i="37"/>
  <c r="S3888" i="37"/>
  <c r="S2860" i="37"/>
  <c r="S4427" i="37"/>
  <c r="S2594" i="37"/>
  <c r="S3710" i="37"/>
  <c r="S1549" i="37"/>
  <c r="S1387" i="37"/>
  <c r="S340" i="37"/>
  <c r="S3635" i="37"/>
  <c r="S4332" i="37"/>
  <c r="S3109" i="37"/>
  <c r="S2179" i="37"/>
  <c r="S759" i="37"/>
  <c r="S60" i="37"/>
  <c r="S1642" i="37"/>
  <c r="S787" i="37"/>
  <c r="S1030" i="37"/>
  <c r="S3227" i="37"/>
  <c r="S4288" i="37"/>
  <c r="S2979" i="37"/>
  <c r="S3754" i="37"/>
  <c r="S1750" i="37"/>
  <c r="S4217" i="37"/>
  <c r="S3772" i="37"/>
  <c r="S563" i="37"/>
  <c r="S2232" i="37"/>
  <c r="S2367" i="37"/>
  <c r="S2451" i="37"/>
  <c r="S2992" i="37"/>
  <c r="S1930" i="37"/>
  <c r="S3073" i="37"/>
  <c r="S2606" i="37"/>
  <c r="S1417" i="37"/>
  <c r="S3068" i="37"/>
  <c r="S3133" i="37"/>
  <c r="S4372" i="37"/>
  <c r="S3055" i="37"/>
  <c r="S3374" i="37"/>
  <c r="S3056" i="37"/>
  <c r="S4381" i="37"/>
  <c r="S168" i="37"/>
  <c r="S4182" i="37"/>
  <c r="S2475" i="37"/>
  <c r="S3046" i="37"/>
  <c r="S362" i="37"/>
  <c r="S2761" i="37"/>
  <c r="S852" i="37"/>
  <c r="S936" i="37"/>
  <c r="S2740" i="37"/>
  <c r="S1777" i="37"/>
  <c r="S1247" i="37"/>
  <c r="S152" i="37"/>
  <c r="S146" i="37"/>
  <c r="S4354" i="37"/>
  <c r="S203" i="37"/>
  <c r="S3637" i="37"/>
  <c r="S2212" i="37"/>
  <c r="S3034" i="37"/>
  <c r="S3826" i="37"/>
  <c r="S1528" i="37"/>
  <c r="S1296" i="37"/>
  <c r="S646" i="37"/>
  <c r="S3155" i="37"/>
  <c r="S3184" i="37"/>
  <c r="S4383" i="37"/>
  <c r="S2446" i="37"/>
  <c r="S2642" i="37"/>
  <c r="S2064" i="37"/>
  <c r="S2518" i="37"/>
  <c r="S140" i="37"/>
  <c r="S2607" i="37"/>
  <c r="S2654" i="37"/>
  <c r="S2710" i="37"/>
  <c r="S2256" i="37"/>
  <c r="S1686" i="37"/>
  <c r="S3493" i="37"/>
  <c r="S3545" i="37"/>
  <c r="S838" i="37"/>
  <c r="S892" i="37"/>
  <c r="S83" i="37"/>
  <c r="S2305" i="37"/>
  <c r="S1589" i="37"/>
  <c r="S230" i="37"/>
  <c r="S4507" i="37"/>
  <c r="S2815" i="37"/>
  <c r="S2435" i="37"/>
  <c r="S144" i="37"/>
  <c r="S3894" i="37"/>
  <c r="S3964" i="37"/>
  <c r="S3344" i="37"/>
  <c r="S2059" i="37"/>
  <c r="S3154" i="37"/>
  <c r="S1934" i="37"/>
  <c r="S2249" i="37"/>
  <c r="S3524" i="37"/>
  <c r="S1975" i="37"/>
  <c r="S2050" i="37"/>
  <c r="S2441" i="37"/>
  <c r="S1917" i="37"/>
  <c r="S1020" i="37"/>
  <c r="S1983" i="37"/>
  <c r="S2448" i="37"/>
  <c r="S2197" i="37"/>
  <c r="S3168" i="37"/>
  <c r="S2864" i="37"/>
  <c r="S438" i="37"/>
  <c r="S2389" i="37"/>
  <c r="S1925" i="37"/>
  <c r="S1011" i="37"/>
  <c r="S619" i="37"/>
  <c r="S111" i="37"/>
  <c r="S157" i="37"/>
  <c r="S1071" i="37"/>
  <c r="S186" i="37"/>
  <c r="S3128" i="37"/>
  <c r="S3330" i="37"/>
  <c r="S4201" i="37"/>
  <c r="S4162" i="37"/>
  <c r="S4101" i="37"/>
  <c r="S2790" i="37"/>
  <c r="S2054" i="37"/>
  <c r="S769" i="37"/>
  <c r="S1776" i="37"/>
  <c r="S2268" i="37"/>
  <c r="S3914" i="37"/>
  <c r="S1470" i="37"/>
  <c r="S1916" i="37"/>
  <c r="S4014" i="37"/>
  <c r="S3574" i="37"/>
  <c r="S207" i="37"/>
  <c r="S1886" i="37"/>
  <c r="S2104" i="37"/>
  <c r="S4368" i="37"/>
  <c r="S4028" i="37"/>
  <c r="S4215" i="37"/>
  <c r="S2898" i="37"/>
  <c r="S2410" i="37"/>
  <c r="S1075" i="37"/>
  <c r="S3899" i="37"/>
  <c r="S4491" i="37"/>
  <c r="S3796" i="37"/>
  <c r="S3765" i="37"/>
  <c r="S2982" i="37"/>
  <c r="S3735" i="37"/>
  <c r="S1203" i="37"/>
  <c r="S3171" i="37"/>
  <c r="S3852" i="37"/>
  <c r="S3460" i="37"/>
  <c r="S1646" i="37"/>
  <c r="S2245" i="37"/>
  <c r="S2115" i="37"/>
  <c r="S3674" i="37"/>
  <c r="S3830" i="37"/>
  <c r="S4465" i="37"/>
  <c r="S1016" i="37"/>
  <c r="S641" i="37"/>
  <c r="S251" i="37"/>
  <c r="S3591" i="37"/>
  <c r="S3634" i="37"/>
  <c r="S3080" i="37"/>
  <c r="S976" i="37"/>
  <c r="S1523" i="37"/>
  <c r="S3950" i="37"/>
  <c r="S4002" i="37"/>
  <c r="S660" i="37"/>
  <c r="S2252" i="37"/>
  <c r="S3140" i="37"/>
  <c r="S3192" i="37"/>
  <c r="S931" i="37"/>
  <c r="S1061" i="37"/>
  <c r="S73" i="37"/>
  <c r="S2055" i="37"/>
  <c r="S1677" i="37"/>
  <c r="S866" i="37"/>
  <c r="S290" i="37"/>
  <c r="S802" i="37"/>
  <c r="S4277" i="37"/>
  <c r="S3038" i="37"/>
  <c r="S3439" i="37"/>
  <c r="S354" i="37"/>
  <c r="S3116" i="37"/>
  <c r="S1753" i="37"/>
  <c r="S3381" i="37"/>
  <c r="S2522" i="37"/>
  <c r="S2698" i="37"/>
  <c r="S2495" i="37"/>
  <c r="S666" i="37"/>
  <c r="S3963" i="37"/>
  <c r="S3865" i="37"/>
  <c r="S3124" i="37"/>
  <c r="S798" i="37"/>
  <c r="S2943" i="37"/>
  <c r="S345" i="37"/>
  <c r="S3354" i="37"/>
  <c r="S3857" i="37"/>
  <c r="S2568" i="37"/>
  <c r="S1184" i="37"/>
  <c r="S1899" i="37"/>
  <c r="S65" i="37"/>
  <c r="S245" i="37"/>
  <c r="S1663" i="37"/>
  <c r="S478" i="37"/>
  <c r="S708" i="37"/>
  <c r="S2715" i="37"/>
  <c r="S3831" i="37"/>
  <c r="S4324" i="37"/>
  <c r="S609" i="37"/>
  <c r="S4532" i="37"/>
  <c r="S2188" i="37"/>
  <c r="S3246" i="37"/>
  <c r="S2493" i="37"/>
  <c r="S2540" i="37"/>
  <c r="S201" i="37"/>
  <c r="S3115" i="37"/>
  <c r="S3226" i="37"/>
  <c r="S2459" i="37"/>
  <c r="S1397" i="37"/>
  <c r="S2290" i="37"/>
  <c r="S3800" i="37"/>
  <c r="S4270" i="37"/>
  <c r="S954" i="37"/>
  <c r="S2234" i="37"/>
  <c r="S529" i="37"/>
  <c r="S4461" i="37"/>
  <c r="S3609" i="37"/>
  <c r="S2195" i="37"/>
  <c r="S1130" i="37"/>
  <c r="S1332" i="37"/>
  <c r="S4116" i="37"/>
  <c r="S1749" i="37"/>
  <c r="S1536" i="37"/>
  <c r="S809" i="37"/>
  <c r="S429" i="37"/>
  <c r="S69" i="37"/>
  <c r="S273" i="37"/>
  <c r="S524" i="37"/>
  <c r="S3488" i="37"/>
  <c r="S3520" i="37"/>
  <c r="S724" i="37"/>
  <c r="S2121" i="37"/>
  <c r="S2192" i="37"/>
  <c r="S3727" i="37"/>
  <c r="S2114" i="37"/>
  <c r="S2734" i="37"/>
  <c r="S1945" i="37"/>
  <c r="S1727" i="37"/>
  <c r="S166" i="37"/>
  <c r="S3532" i="37"/>
  <c r="S3621" i="37"/>
  <c r="S3120" i="37"/>
  <c r="S2685" i="37"/>
  <c r="S1083" i="37"/>
  <c r="S3891" i="37"/>
  <c r="S4103" i="37"/>
  <c r="S926" i="37"/>
  <c r="S1802" i="37"/>
  <c r="S2117" i="37"/>
  <c r="S2535" i="37"/>
  <c r="S4416" i="37"/>
  <c r="S2957" i="37"/>
  <c r="S2484" i="37"/>
  <c r="S4477" i="37"/>
  <c r="S4031" i="37"/>
  <c r="S4347" i="37"/>
  <c r="S3919" i="37"/>
  <c r="S3430" i="37"/>
  <c r="S3209" i="37"/>
  <c r="S1052" i="37"/>
  <c r="S4008" i="37"/>
  <c r="S1534" i="37"/>
  <c r="S1412" i="37"/>
  <c r="S679" i="37"/>
  <c r="S1796" i="37"/>
  <c r="S2141" i="37"/>
  <c r="S4078" i="37"/>
  <c r="S2718" i="37"/>
  <c r="S3501" i="37"/>
  <c r="S3324" i="37"/>
  <c r="S2401" i="37"/>
  <c r="S320" i="37"/>
  <c r="S3119" i="37"/>
  <c r="S3166" i="37"/>
  <c r="S2608" i="37"/>
  <c r="S2579" i="37"/>
  <c r="S1037" i="37"/>
  <c r="S3153" i="37"/>
  <c r="S3660" i="37"/>
  <c r="S75" i="37"/>
  <c r="S2169" i="37"/>
  <c r="S2879" i="37"/>
  <c r="S1329" i="37"/>
  <c r="S223" i="37"/>
  <c r="S2133" i="37"/>
  <c r="S1656" i="37"/>
  <c r="S1120" i="37"/>
  <c r="S805" i="37"/>
  <c r="S452" i="37"/>
  <c r="S24" i="37"/>
  <c r="S170" i="37"/>
  <c r="S917" i="37"/>
  <c r="S402" i="37"/>
  <c r="S943" i="37"/>
  <c r="S4180" i="37"/>
  <c r="S3491" i="37"/>
  <c r="S776" i="37"/>
  <c r="S1194" i="37"/>
  <c r="S4173" i="37"/>
  <c r="S4279" i="37"/>
  <c r="S1197" i="37"/>
  <c r="S3170" i="37"/>
  <c r="S3281" i="37"/>
  <c r="S2077" i="37"/>
  <c r="S1760" i="37"/>
  <c r="S1362" i="37"/>
  <c r="S2500" i="37"/>
  <c r="S2542" i="37"/>
  <c r="S2198" i="37"/>
  <c r="S2078" i="37"/>
  <c r="S2620" i="37"/>
  <c r="S2478" i="37"/>
  <c r="S2948" i="37"/>
  <c r="S1313" i="37"/>
  <c r="S1609" i="37"/>
  <c r="S1759" i="37"/>
  <c r="S3414" i="37"/>
  <c r="S1056" i="37"/>
  <c r="S741" i="37"/>
  <c r="S120" i="37"/>
  <c r="S3509" i="37"/>
  <c r="S1109" i="37"/>
  <c r="S704" i="37"/>
  <c r="S2983" i="37"/>
  <c r="S3379" i="37"/>
  <c r="S2032" i="37"/>
  <c r="S1156" i="37"/>
  <c r="S1604" i="37"/>
  <c r="S2128" i="37"/>
  <c r="S2057" i="37"/>
  <c r="S1345" i="37"/>
  <c r="S2231" i="37"/>
  <c r="S2306" i="37"/>
  <c r="S4374" i="37"/>
  <c r="S4066" i="37"/>
  <c r="S1693" i="37"/>
  <c r="S2242" i="37"/>
  <c r="S2190" i="37"/>
  <c r="S770" i="37"/>
  <c r="S2122" i="37"/>
  <c r="S2257" i="37"/>
  <c r="S3604" i="37"/>
  <c r="S2945" i="37"/>
  <c r="S2961" i="37"/>
  <c r="S829" i="37"/>
  <c r="S295" i="37"/>
  <c r="S334" i="37"/>
  <c r="S395" i="37"/>
  <c r="S1187" i="37"/>
  <c r="S956" i="37"/>
  <c r="S3149" i="37"/>
  <c r="S3575" i="37"/>
  <c r="S2388" i="37"/>
  <c r="S552" i="37"/>
  <c r="S4482" i="37"/>
  <c r="S2949" i="37"/>
  <c r="S2118" i="37"/>
  <c r="S2372" i="37"/>
  <c r="S3380" i="37"/>
  <c r="S4377" i="37"/>
  <c r="S1938" i="37"/>
  <c r="S2254" i="37"/>
  <c r="S2380" i="37"/>
  <c r="S2432" i="37"/>
  <c r="S3921" i="37"/>
  <c r="S3938" i="37"/>
  <c r="S1166" i="37"/>
  <c r="S836" i="37"/>
  <c r="S491" i="37"/>
  <c r="S4158" i="37"/>
  <c r="S1914" i="37"/>
  <c r="S3680" i="37"/>
  <c r="S1399" i="37"/>
  <c r="S1950" i="37"/>
  <c r="S3158" i="37"/>
  <c r="S3196" i="37"/>
  <c r="S128" i="37"/>
  <c r="S3033" i="37"/>
  <c r="S2424" i="37"/>
  <c r="S750" i="37"/>
  <c r="S1082" i="37"/>
  <c r="S2826" i="37"/>
  <c r="S2067" i="37"/>
  <c r="S2376" i="37"/>
  <c r="S3255" i="37"/>
  <c r="S4059" i="37"/>
  <c r="S1287" i="37"/>
  <c r="S102" i="37"/>
  <c r="S4142" i="37"/>
  <c r="S4085" i="37"/>
  <c r="S2534" i="37"/>
  <c r="S1092" i="37"/>
  <c r="S1671" i="37"/>
  <c r="S3847" i="37"/>
  <c r="S3890" i="37"/>
  <c r="S767" i="37"/>
  <c r="S1040" i="37"/>
  <c r="S1111" i="37"/>
  <c r="S3502" i="37"/>
  <c r="S3665" i="37"/>
  <c r="S359" i="37"/>
  <c r="S1252" i="37"/>
  <c r="S1598" i="37"/>
  <c r="S4375" i="37"/>
  <c r="S4498" i="37"/>
  <c r="S2204" i="37"/>
  <c r="S2120" i="37"/>
  <c r="S1629" i="37"/>
  <c r="S1248" i="37"/>
  <c r="S675" i="37"/>
  <c r="S27" i="37"/>
  <c r="S105" i="37"/>
  <c r="S1305" i="37"/>
  <c r="S1192" i="37"/>
  <c r="S710" i="37"/>
  <c r="S1915" i="37"/>
  <c r="S3261" i="37"/>
  <c r="S3308" i="37"/>
  <c r="S4405" i="37"/>
  <c r="S3230" i="37"/>
  <c r="S4013" i="37"/>
  <c r="S1049" i="37"/>
  <c r="S730" i="37"/>
  <c r="S175" i="37"/>
  <c r="S2603" i="37"/>
  <c r="S2714" i="37"/>
  <c r="S3097" i="37"/>
  <c r="S1865" i="37"/>
  <c r="S2559" i="37"/>
  <c r="S3387" i="37"/>
  <c r="S3510" i="37"/>
  <c r="S665" i="37"/>
  <c r="S952" i="37"/>
  <c r="S982" i="37"/>
  <c r="S4237" i="37"/>
  <c r="S3677" i="37"/>
  <c r="S501" i="37"/>
  <c r="S1146" i="37"/>
  <c r="S2890" i="37"/>
  <c r="S4225" i="37"/>
  <c r="S3775" i="37"/>
  <c r="S4095" i="37"/>
  <c r="S3663" i="37"/>
  <c r="S2645" i="37"/>
  <c r="S2090" i="37"/>
  <c r="S2837" i="37"/>
  <c r="S2193" i="37"/>
  <c r="S2314" i="37"/>
  <c r="S1323" i="37"/>
  <c r="S2526" i="37"/>
  <c r="S3396" i="37"/>
  <c r="S32" i="37"/>
  <c r="S546" i="37"/>
  <c r="S824" i="37"/>
  <c r="S3955" i="37"/>
  <c r="S3497" i="37"/>
  <c r="S1827" i="37"/>
  <c r="S1877" i="37"/>
  <c r="S2373" i="37"/>
  <c r="S3536" i="37"/>
  <c r="S3992" i="37"/>
  <c r="S4280" i="37"/>
  <c r="S2031" i="37"/>
  <c r="S1837" i="37"/>
  <c r="S526" i="37"/>
  <c r="S3694" i="37"/>
  <c r="S3746" i="37"/>
  <c r="S3573" i="37"/>
  <c r="S284" i="37"/>
  <c r="S389" i="37"/>
  <c r="S3199" i="37"/>
  <c r="S797" i="37"/>
  <c r="S890" i="37"/>
  <c r="S2134" i="37"/>
  <c r="S1657" i="37"/>
  <c r="S4171" i="37"/>
  <c r="S3110" i="37"/>
  <c r="S2211" i="37"/>
  <c r="S2178" i="37"/>
  <c r="S2628" i="37"/>
  <c r="S2206" i="37"/>
  <c r="S2076" i="37"/>
  <c r="S1346" i="37"/>
  <c r="S4211" i="37"/>
  <c r="S4310" i="37"/>
  <c r="S1042" i="37"/>
  <c r="S2941" i="37"/>
  <c r="S3723" i="37"/>
  <c r="S3217" i="37"/>
  <c r="S2465" i="37"/>
  <c r="S1384" i="37"/>
  <c r="S1830" i="37"/>
  <c r="S2354" i="37"/>
  <c r="S3453" i="37"/>
  <c r="S3360" i="37"/>
  <c r="S3699" i="37"/>
  <c r="S610" i="37"/>
  <c r="S2426" i="37"/>
  <c r="S409" i="37"/>
  <c r="S4326" i="37"/>
  <c r="S3651" i="37"/>
  <c r="S2521" i="37"/>
  <c r="S4464" i="37"/>
  <c r="S760" i="37"/>
  <c r="S1003" i="37"/>
  <c r="S2069" i="37"/>
  <c r="S1533" i="37"/>
  <c r="S4457" i="37"/>
  <c r="S4344" i="37"/>
  <c r="S4286" i="37"/>
  <c r="S1546" i="37"/>
  <c r="S2123" i="37"/>
  <c r="S2125" i="37"/>
  <c r="S3244" i="37"/>
  <c r="S2604" i="37"/>
  <c r="S1507" i="37"/>
  <c r="S3375" i="37"/>
  <c r="S2513" i="37"/>
  <c r="S71" i="37"/>
  <c r="S2334" i="37"/>
  <c r="S3132" i="37"/>
  <c r="S2705" i="37"/>
  <c r="S2850" i="37"/>
  <c r="S1393" i="37"/>
  <c r="S3312" i="37"/>
  <c r="S4361" i="37"/>
  <c r="S4411" i="37"/>
  <c r="S3571" i="37"/>
  <c r="S4246" i="37"/>
  <c r="S1293" i="37"/>
  <c r="S763" i="37"/>
  <c r="S350" i="37"/>
  <c r="S344" i="37"/>
  <c r="S59" i="37"/>
  <c r="S1159" i="37"/>
  <c r="S746" i="37"/>
  <c r="S4499" i="37"/>
  <c r="S1627" i="37"/>
  <c r="S4540" i="37"/>
  <c r="S3391" i="37"/>
  <c r="S4260" i="37"/>
  <c r="S1450" i="37"/>
  <c r="S3793" i="37"/>
  <c r="S3405" i="37"/>
  <c r="S2804" i="37"/>
  <c r="S1600" i="37"/>
  <c r="S1758" i="37"/>
  <c r="S4329" i="37"/>
  <c r="S2331" i="37"/>
  <c r="S3219" i="37"/>
  <c r="S2303" i="37"/>
  <c r="S2315" i="37"/>
  <c r="S841" i="37"/>
  <c r="S2320" i="37"/>
  <c r="S2774" i="37"/>
  <c r="S4134" i="37"/>
  <c r="S2692" i="37"/>
  <c r="S2927" i="37"/>
  <c r="S2720" i="37"/>
  <c r="S2771" i="37"/>
  <c r="S464" i="37"/>
  <c r="S3749" i="37"/>
  <c r="S3801" i="37"/>
  <c r="S2853" i="37"/>
  <c r="S16" i="37"/>
  <c r="S1578" i="37"/>
  <c r="S1685" i="37"/>
  <c r="S927" i="37"/>
  <c r="S1455" i="37"/>
  <c r="S705" i="37"/>
  <c r="S1113" i="37"/>
  <c r="S3521" i="37"/>
  <c r="S3175" i="37"/>
  <c r="S3958" i="37"/>
  <c r="S2317" i="37"/>
  <c r="S2370" i="37"/>
  <c r="S1097" i="37"/>
  <c r="S1702" i="37"/>
  <c r="S2012" i="37"/>
  <c r="S3562" i="37"/>
  <c r="S1406" i="37"/>
  <c r="S2295" i="37"/>
  <c r="S2013" i="37"/>
  <c r="S2011" i="37"/>
  <c r="S4379" i="37"/>
  <c r="S2239" i="37"/>
  <c r="S2706" i="37"/>
  <c r="S2557" i="37"/>
  <c r="S2492" i="37"/>
  <c r="S967" i="37"/>
  <c r="S1282" i="37"/>
  <c r="S1542" i="37"/>
  <c r="S352" i="37"/>
  <c r="S4538" i="37"/>
  <c r="S3713" i="37"/>
  <c r="S3235" i="37"/>
  <c r="S4010" i="37"/>
  <c r="S3289" i="37"/>
  <c r="S3203" i="37"/>
  <c r="S3903" i="37"/>
  <c r="S4047" i="37"/>
  <c r="S3764" i="37"/>
  <c r="S3685" i="37"/>
  <c r="S4226" i="37"/>
  <c r="S2308" i="37"/>
  <c r="S2361" i="37"/>
  <c r="S58" i="37"/>
  <c r="S1772" i="37"/>
  <c r="S1994" i="37"/>
  <c r="S3818" i="37"/>
  <c r="S1046" i="37"/>
  <c r="S1516" i="37"/>
  <c r="S3741" i="37"/>
  <c r="S4219" i="37"/>
  <c r="S910" i="37"/>
  <c r="S1896" i="37"/>
  <c r="S1995" i="37"/>
  <c r="S4408" i="37"/>
  <c r="S3554" i="37"/>
  <c r="S810" i="37"/>
  <c r="S3182" i="37"/>
  <c r="S3247" i="37"/>
  <c r="S2871" i="37"/>
  <c r="S202" i="37"/>
  <c r="S2196" i="37"/>
  <c r="S1676" i="37"/>
  <c r="S1183" i="37"/>
  <c r="S568" i="37"/>
  <c r="S481" i="37"/>
  <c r="S173" i="37"/>
  <c r="S125" i="37"/>
  <c r="S3561" i="37"/>
  <c r="S3672" i="37"/>
  <c r="S726" i="37"/>
  <c r="S1971" i="37"/>
  <c r="S2362" i="37"/>
  <c r="S3805" i="37"/>
  <c r="S3954" i="37"/>
  <c r="S416" i="37"/>
  <c r="S811" i="37"/>
  <c r="S1002" i="37"/>
  <c r="S3563" i="37"/>
  <c r="S2539" i="37"/>
  <c r="S3655" i="37"/>
  <c r="S938" i="37"/>
  <c r="S733" i="37"/>
  <c r="S385" i="37"/>
  <c r="S3580" i="37"/>
  <c r="S4281" i="37"/>
  <c r="S3829" i="37"/>
  <c r="S1826" i="37"/>
  <c r="S2047" i="37"/>
  <c r="S198" i="37"/>
  <c r="S288" i="37"/>
  <c r="S400" i="37"/>
  <c r="S1229" i="37"/>
  <c r="S1239" i="37"/>
  <c r="S316" i="37"/>
  <c r="S4011" i="37"/>
  <c r="S2723" i="37"/>
  <c r="S206" i="37"/>
  <c r="S2021" i="37"/>
  <c r="S3294" i="37"/>
  <c r="S3518" i="37"/>
  <c r="S3745" i="37"/>
  <c r="S3834" i="37"/>
  <c r="S1662" i="37"/>
  <c r="S3729" i="37"/>
  <c r="S3822" i="37"/>
  <c r="S622" i="37"/>
  <c r="S2751" i="37"/>
  <c r="S712" i="37"/>
  <c r="S4505" i="37"/>
  <c r="S4396" i="37"/>
  <c r="S2324" i="37"/>
  <c r="S1208" i="37"/>
  <c r="S1238" i="37"/>
  <c r="S3686" i="37"/>
  <c r="S4152" i="37"/>
  <c r="S3409" i="37"/>
  <c r="S1535" i="37"/>
  <c r="S1395" i="37"/>
  <c r="S739" i="37"/>
  <c r="S4363" i="37"/>
  <c r="S4052" i="37"/>
  <c r="S4021" i="37"/>
  <c r="S3238" i="37"/>
  <c r="S4297" i="37"/>
  <c r="S447" i="37"/>
  <c r="S419" i="37"/>
  <c r="S2048" i="37"/>
  <c r="S4023" i="37"/>
  <c r="S3332" i="37"/>
  <c r="S2431" i="37"/>
  <c r="S819" i="37"/>
  <c r="S2749" i="37"/>
  <c r="S2796" i="37"/>
  <c r="S4145" i="37"/>
  <c r="S4333" i="37"/>
  <c r="S3179" i="37"/>
  <c r="S1866" i="37"/>
  <c r="S1707" i="37"/>
  <c r="S241" i="37"/>
  <c r="S4056" i="37"/>
  <c r="S4525" i="37"/>
  <c r="S2680" i="37"/>
  <c r="S1823" i="37"/>
  <c r="S2052" i="37"/>
  <c r="S4441" i="37"/>
  <c r="S2731" i="37"/>
  <c r="S1349" i="37"/>
  <c r="S1277" i="37"/>
  <c r="S1341" i="37"/>
  <c r="S973" i="37"/>
  <c r="S1212" i="37"/>
  <c r="S306" i="37"/>
  <c r="S2311" i="37"/>
  <c r="S1558" i="37"/>
  <c r="S864" i="37"/>
  <c r="S457" i="37"/>
  <c r="S274" i="37"/>
  <c r="S282" i="37"/>
  <c r="S3647" i="37"/>
  <c r="S2873" i="37"/>
  <c r="S4518" i="37"/>
  <c r="S2185" i="37"/>
  <c r="S2820" i="37"/>
  <c r="S2444" i="37"/>
  <c r="S928" i="37"/>
  <c r="S2226" i="37"/>
  <c r="S2041" i="37"/>
  <c r="S4048" i="37"/>
  <c r="S3106" i="37"/>
  <c r="S3596" i="37"/>
  <c r="S3180" i="37"/>
  <c r="S2480" i="37"/>
  <c r="S103" i="37"/>
  <c r="S3544" i="37"/>
  <c r="S4359" i="37"/>
  <c r="S3365" i="37"/>
  <c r="S1343" i="37"/>
  <c r="S1894" i="37"/>
  <c r="S2586" i="37"/>
  <c r="S3719" i="37"/>
  <c r="S473" i="37"/>
  <c r="S839" i="37"/>
  <c r="S1170" i="37"/>
  <c r="S2932" i="37"/>
  <c r="S2049" i="37"/>
  <c r="S1521" i="37"/>
  <c r="S1137" i="37"/>
  <c r="S239" i="37"/>
  <c r="S151" i="37"/>
  <c r="S1544" i="37"/>
  <c r="S1618" i="37"/>
  <c r="S1782" i="37"/>
  <c r="S4093" i="37"/>
  <c r="S4536" i="37"/>
  <c r="S1860" i="37"/>
  <c r="S3436" i="37"/>
  <c r="S2577" i="37"/>
  <c r="S1649" i="37"/>
  <c r="S2643" i="37"/>
  <c r="S2672" i="37"/>
  <c r="S4132" i="37"/>
  <c r="S3204" i="37"/>
  <c r="S2470" i="37"/>
  <c r="S2668" i="37"/>
  <c r="S3091" i="37"/>
  <c r="S486" i="37"/>
  <c r="S3400" i="37"/>
  <c r="S3916" i="37"/>
  <c r="S4087" i="37"/>
  <c r="S1567" i="37"/>
  <c r="S2051" i="37"/>
  <c r="S257" i="37"/>
  <c r="S993" i="37"/>
  <c r="S1541" i="37"/>
  <c r="S112" i="37"/>
  <c r="S4285" i="37"/>
  <c r="S4077" i="37"/>
  <c r="S4551" i="37"/>
  <c r="S3560" i="37"/>
  <c r="S1031" i="37"/>
  <c r="S1054" i="37"/>
  <c r="S748" i="37"/>
  <c r="S1490" i="37"/>
  <c r="S994" i="37"/>
  <c r="S918" i="37"/>
  <c r="S1144" i="37"/>
  <c r="S367" i="37"/>
  <c r="S4091" i="37"/>
  <c r="S4527" i="37"/>
  <c r="S3880" i="37"/>
  <c r="S3282" i="37"/>
  <c r="S3234" i="37"/>
  <c r="S2142" i="37"/>
  <c r="S3030" i="37"/>
  <c r="S67" i="37"/>
  <c r="S2756" i="37"/>
  <c r="S2798" i="37"/>
  <c r="S3222" i="37"/>
  <c r="S2065" i="37"/>
  <c r="S2938" i="37"/>
  <c r="S2753" i="37"/>
  <c r="S2786" i="37"/>
  <c r="S2415" i="37"/>
  <c r="S1692" i="37"/>
  <c r="S2098" i="37"/>
  <c r="S777" i="37"/>
  <c r="S2551" i="37"/>
  <c r="S2368" i="37"/>
  <c r="S1340" i="37"/>
  <c r="S2390" i="37"/>
  <c r="S3605" i="37"/>
  <c r="S3239" i="37"/>
  <c r="S3445" i="37"/>
  <c r="S2965" i="37"/>
  <c r="S670" i="37"/>
  <c r="S1047" i="37"/>
  <c r="S2129" i="37"/>
  <c r="S2592" i="37"/>
  <c r="S15" i="37"/>
  <c r="S1998" i="37"/>
  <c r="S2124" i="37"/>
  <c r="S4452" i="37"/>
  <c r="S4337" i="37"/>
  <c r="S772" i="37"/>
  <c r="S1997" i="37"/>
  <c r="S2962" i="37"/>
  <c r="S2184" i="37"/>
  <c r="S4094" i="37"/>
  <c r="S2186" i="37"/>
  <c r="S2590" i="37"/>
  <c r="S2799" i="37"/>
  <c r="S1401" i="37"/>
  <c r="S3499" i="37"/>
  <c r="S3454" i="37"/>
  <c r="S4542" i="37"/>
  <c r="S3940" i="37"/>
  <c r="S3157" i="37"/>
  <c r="S2533" i="37"/>
  <c r="S2892" i="37"/>
  <c r="S171" i="37"/>
  <c r="S4273" i="37"/>
  <c r="S219" i="37"/>
  <c r="S2587" i="37"/>
  <c r="T7" i="37"/>
  <c r="D14" i="35" s="1"/>
  <c r="S1628" i="37"/>
  <c r="S1977" i="37"/>
  <c r="S2471" i="37"/>
  <c r="S3468" i="37"/>
  <c r="S1582" i="37"/>
  <c r="S1976" i="37"/>
  <c r="S2111" i="37"/>
  <c r="S3900" i="37"/>
  <c r="S4080" i="37"/>
  <c r="S182" i="37"/>
  <c r="S1459" i="37"/>
  <c r="S1668" i="37"/>
  <c r="S4541" i="37"/>
  <c r="S3933" i="37"/>
  <c r="S4222" i="37"/>
  <c r="S1587" i="37"/>
  <c r="S1396" i="37"/>
  <c r="S785" i="37"/>
  <c r="S2461" i="37"/>
  <c r="S2515" i="37"/>
  <c r="S4092" i="37"/>
  <c r="S774" i="37"/>
  <c r="S68" i="37"/>
  <c r="S115" i="37"/>
  <c r="S258" i="37"/>
  <c r="S1157" i="37"/>
  <c r="S862" i="37"/>
  <c r="S3984" i="37"/>
  <c r="S1085" i="37"/>
  <c r="S4336" i="37"/>
  <c r="S1670" i="37"/>
  <c r="S3299" i="37"/>
  <c r="S3753" i="37"/>
  <c r="S4206" i="37"/>
  <c r="S1527" i="37"/>
  <c r="S1066" i="37"/>
  <c r="S581" i="37"/>
  <c r="S3476" i="37"/>
  <c r="S3566" i="37"/>
  <c r="S3336" i="37"/>
  <c r="S2687" i="37"/>
  <c r="S1104" i="37"/>
  <c r="S3836" i="37"/>
  <c r="S4529" i="37"/>
  <c r="S827" i="37"/>
  <c r="S1307" i="37"/>
  <c r="S1580" i="37"/>
  <c r="S1850" i="37"/>
  <c r="S4357" i="37"/>
  <c r="S1256" i="37"/>
  <c r="S1552" i="37"/>
  <c r="S557" i="37"/>
  <c r="S4299" i="37"/>
  <c r="S3969" i="37"/>
  <c r="S3472" i="37"/>
  <c r="S4264" i="37"/>
  <c r="S3397" i="37"/>
  <c r="S2953" i="37"/>
  <c r="S2662" i="37"/>
  <c r="S2712" i="37"/>
  <c r="S2656" i="37"/>
  <c r="S3325" i="37"/>
  <c r="S3966" i="37"/>
  <c r="S3089" i="37"/>
  <c r="S1741" i="37"/>
  <c r="S854" i="37"/>
  <c r="S1291" i="37"/>
  <c r="S3819" i="37"/>
  <c r="S4167" i="37"/>
  <c r="S2667" i="37"/>
  <c r="S2233" i="37"/>
  <c r="S2181" i="37"/>
  <c r="S108" i="37"/>
  <c r="S3384" i="37"/>
  <c r="S3766" i="37"/>
  <c r="S2824" i="37"/>
  <c r="S2170" i="37"/>
  <c r="S756" i="37"/>
  <c r="S4366" i="37"/>
  <c r="S1806" i="37"/>
  <c r="S1547" i="37"/>
  <c r="S2697" i="37"/>
  <c r="S683" i="37"/>
  <c r="S1128" i="37"/>
  <c r="S3338" i="37"/>
  <c r="S2323" i="37"/>
  <c r="S1543" i="37"/>
  <c r="S657" i="37"/>
  <c r="S543" i="37"/>
  <c r="S793" i="37"/>
  <c r="S2646" i="37"/>
  <c r="S2684" i="37"/>
  <c r="S212" i="37"/>
  <c r="S2782" i="37"/>
  <c r="S3406" i="37"/>
  <c r="S3450" i="37"/>
  <c r="S2437" i="37"/>
  <c r="S456" i="37"/>
  <c r="S3673" i="37"/>
  <c r="S4290" i="37"/>
  <c r="S1000" i="37"/>
  <c r="S1887" i="37"/>
  <c r="S2246" i="37"/>
  <c r="S4483" i="37"/>
  <c r="S4147" i="37"/>
  <c r="S2177" i="37"/>
  <c r="S1987" i="37"/>
  <c r="S2623" i="37"/>
  <c r="S3839" i="37"/>
  <c r="S3290" i="37"/>
  <c r="S3758" i="37"/>
  <c r="S1767" i="37"/>
  <c r="S1225" i="37"/>
  <c r="S721" i="37"/>
  <c r="S349" i="37"/>
  <c r="S21" i="37"/>
  <c r="S26" i="37"/>
  <c r="S1622" i="37"/>
  <c r="S28" i="37"/>
  <c r="S992" i="37"/>
  <c r="S1658" i="37"/>
  <c r="S4127" i="37"/>
  <c r="S1661" i="37"/>
  <c r="S2060" i="37"/>
  <c r="S2139" i="37"/>
  <c r="S3104" i="37"/>
  <c r="S154" i="37"/>
  <c r="S4460" i="37"/>
  <c r="S4450" i="37"/>
  <c r="S2732" i="37"/>
  <c r="S3197" i="37"/>
  <c r="S1515" i="37"/>
  <c r="S3376" i="37"/>
  <c r="S4076" i="37"/>
  <c r="S480" i="37"/>
  <c r="S1881" i="37"/>
  <c r="S2095" i="37"/>
  <c r="S3625" i="37"/>
  <c r="S3838" i="37"/>
  <c r="S1725" i="37"/>
  <c r="S794" i="37"/>
  <c r="S1168" i="37"/>
  <c r="S3777" i="37"/>
  <c r="S1691" i="37"/>
  <c r="S779" i="37"/>
  <c r="S474" i="37"/>
  <c r="S162" i="37"/>
  <c r="S17" i="37"/>
  <c r="S3292" i="37"/>
  <c r="S1554" i="37"/>
  <c r="S3668" i="37"/>
  <c r="S1861" i="37"/>
  <c r="S4111" i="37"/>
  <c r="S4549" i="37"/>
  <c r="S3492" i="37"/>
  <c r="S1637" i="37"/>
  <c r="S1986" i="37"/>
  <c r="S3803" i="37"/>
  <c r="S2447" i="37"/>
  <c r="S174" i="37"/>
  <c r="S2658" i="37"/>
  <c r="S2769" i="37"/>
  <c r="S2784" i="37"/>
  <c r="S2075" i="37"/>
  <c r="S2611" i="37"/>
  <c r="S3442" i="37"/>
  <c r="S3565" i="37"/>
  <c r="S54" i="37"/>
  <c r="S2748" i="37"/>
  <c r="S2476" i="37"/>
  <c r="S4295" i="37"/>
  <c r="S3736" i="37"/>
  <c r="S2176" i="37"/>
  <c r="S4306" i="37"/>
  <c r="S3878" i="37"/>
  <c r="S3389" i="37"/>
  <c r="S4284" i="37"/>
  <c r="S3684" i="37"/>
  <c r="S2901" i="37"/>
  <c r="S3267" i="37"/>
  <c r="S1295" i="37"/>
  <c r="S3599" i="37"/>
  <c r="S55" i="37"/>
  <c r="S2676" i="37"/>
  <c r="S3733" i="37"/>
  <c r="S500" i="37"/>
  <c r="S3506" i="37"/>
  <c r="S3613" i="37"/>
  <c r="S1172" i="37"/>
  <c r="S1704" i="37"/>
  <c r="S1768" i="37"/>
  <c r="S2876" i="37"/>
  <c r="S3094" i="37"/>
  <c r="S632" i="37"/>
  <c r="S3012" i="37"/>
  <c r="S3054" i="37"/>
  <c r="S2701" i="37"/>
  <c r="S1889" i="37"/>
  <c r="S2384" i="37"/>
  <c r="S2990" i="37"/>
  <c r="S2514" i="37"/>
  <c r="S1301" i="37"/>
  <c r="S2976" i="37"/>
  <c r="S3027" i="37"/>
  <c r="S4350" i="37"/>
  <c r="S3345" i="37"/>
  <c r="S3813" i="37"/>
  <c r="S991" i="37"/>
  <c r="S554" i="37"/>
  <c r="S466" i="37"/>
  <c r="S498" i="37"/>
  <c r="S407" i="37"/>
  <c r="S360" i="37"/>
  <c r="S2693" i="37"/>
  <c r="S734" i="37"/>
  <c r="S912" i="37"/>
  <c r="S3911" i="37"/>
  <c r="S2778" i="37"/>
  <c r="S3210" i="37"/>
  <c r="S2578" i="37"/>
  <c r="S2625" i="37"/>
  <c r="S3213" i="37"/>
  <c r="S4109" i="37"/>
  <c r="S1789" i="37"/>
  <c r="S1871" i="37"/>
  <c r="S1712" i="37"/>
  <c r="S893" i="37"/>
  <c r="S2269" i="37"/>
  <c r="S2267" i="37"/>
  <c r="S3860" i="37"/>
  <c r="S1832" i="37"/>
  <c r="S2061" i="37"/>
  <c r="S2544" i="37"/>
  <c r="S3386" i="37"/>
  <c r="S562" i="37"/>
  <c r="S3272" i="37"/>
  <c r="S2616" i="37"/>
  <c r="S1306" i="37"/>
  <c r="S1488" i="37"/>
  <c r="S227" i="37"/>
  <c r="S2325" i="37"/>
  <c r="S1529" i="37"/>
  <c r="S807" i="37"/>
  <c r="S343" i="37"/>
  <c r="S2468" i="37"/>
  <c r="S321" i="37"/>
  <c r="S4275" i="37"/>
  <c r="S3827" i="37"/>
  <c r="S1879" i="37"/>
  <c r="S615" i="37"/>
  <c r="S1080" i="37"/>
  <c r="S3895" i="37"/>
  <c r="S4370" i="37"/>
  <c r="S1836" i="37"/>
  <c r="S1294" i="37"/>
  <c r="S919" i="37"/>
  <c r="S560" i="37"/>
  <c r="S3997" i="37"/>
  <c r="S4472" i="37"/>
  <c r="S3715" i="37"/>
  <c r="S1400" i="37"/>
  <c r="S1652" i="37"/>
  <c r="S4388" i="37"/>
  <c r="S1853" i="37"/>
  <c r="S2921" i="37"/>
  <c r="S2497" i="37"/>
  <c r="S2530" i="37"/>
  <c r="S1726" i="37"/>
  <c r="S1571" i="37"/>
  <c r="S1696" i="37"/>
  <c r="S483" i="37"/>
  <c r="S2893" i="37"/>
  <c r="S1787" i="37"/>
  <c r="S1033" i="37"/>
  <c r="S3163" i="37"/>
  <c r="S644" i="37"/>
  <c r="S3817" i="37"/>
  <c r="S3928" i="37"/>
  <c r="S2597" i="37"/>
  <c r="S1635" i="37"/>
  <c r="S2287" i="37"/>
  <c r="S4153" i="37"/>
  <c r="S4259" i="37"/>
  <c r="S792" i="37"/>
  <c r="S1068" i="37"/>
  <c r="S1216" i="37"/>
  <c r="S3162" i="37"/>
  <c r="S3307" i="37"/>
  <c r="S2615" i="37"/>
  <c r="S1476" i="37"/>
  <c r="S1648" i="37"/>
  <c r="S4289" i="37"/>
  <c r="S3415" i="37"/>
  <c r="S3644" i="37"/>
  <c r="S2040" i="37"/>
  <c r="S1846" i="37"/>
  <c r="S1237" i="37"/>
  <c r="S3728" i="37"/>
  <c r="S4304" i="37"/>
  <c r="S3616" i="37"/>
  <c r="S2504" i="37"/>
  <c r="S2789" i="37"/>
  <c r="S955" i="37"/>
  <c r="S966" i="37"/>
  <c r="S2247" i="37"/>
  <c r="S3802" i="37"/>
  <c r="S4545" i="37"/>
  <c r="S2392" i="37"/>
  <c r="S2420" i="37"/>
  <c r="S4403" i="37"/>
  <c r="S1057" i="37"/>
  <c r="S42" i="37"/>
  <c r="S3985" i="37"/>
  <c r="S4073" i="37"/>
  <c r="S3455" i="37"/>
  <c r="S2418" i="37"/>
  <c r="S559" i="37"/>
  <c r="S4480" i="37"/>
  <c r="S2855" i="37"/>
  <c r="S1360" i="37"/>
  <c r="S985" i="37"/>
  <c r="S1028" i="37"/>
  <c r="S3047" i="37"/>
  <c r="S3252" i="37"/>
  <c r="S2523" i="37"/>
  <c r="S1788" i="37"/>
  <c r="S2103" i="37"/>
  <c r="S4346" i="37"/>
  <c r="S1991" i="37"/>
  <c r="S1613" i="37"/>
  <c r="S969" i="37"/>
  <c r="S193" i="37"/>
  <c r="S23" i="37"/>
  <c r="S540" i="37"/>
  <c r="S1019" i="37"/>
  <c r="S3893" i="37"/>
  <c r="S4511" i="37"/>
  <c r="S2670" i="37"/>
  <c r="S2735" i="37"/>
  <c r="S3291" i="37"/>
  <c r="S2838" i="37"/>
  <c r="S2813" i="37"/>
  <c r="S4544" i="37"/>
  <c r="S4355" i="37"/>
  <c r="S2453" i="37"/>
  <c r="S1901" i="37"/>
  <c r="S1990" i="37"/>
  <c r="S3792" i="37"/>
  <c r="S4083" i="37"/>
  <c r="S3480" i="37"/>
  <c r="S2182" i="37"/>
  <c r="S2162" i="37"/>
  <c r="S305" i="37"/>
  <c r="S4202" i="37"/>
  <c r="S2987" i="37"/>
  <c r="S3302" i="37"/>
  <c r="S888" i="37"/>
  <c r="S1315" i="37"/>
  <c r="S189" i="37"/>
  <c r="S335" i="37"/>
  <c r="S846" i="37"/>
  <c r="S1312" i="37"/>
  <c r="S247" i="37"/>
  <c r="S4521" i="37"/>
  <c r="S3610" i="37"/>
  <c r="S4089" i="37"/>
  <c r="S933" i="37"/>
  <c r="S260" i="37"/>
  <c r="S1840" i="37"/>
  <c r="S4335" i="37"/>
  <c r="S1210" i="37"/>
  <c r="S3090" i="37"/>
  <c r="S3137" i="37"/>
  <c r="S2779" i="37"/>
  <c r="S1989" i="37"/>
  <c r="S2371" i="37"/>
  <c r="S3339" i="37"/>
  <c r="S2974" i="37"/>
  <c r="S1721" i="37"/>
  <c r="S2531" i="37"/>
  <c r="S2736" i="37"/>
  <c r="S4172" i="37"/>
  <c r="S3582" i="37"/>
  <c r="S3608" i="37"/>
  <c r="S1494" i="37"/>
  <c r="S1386" i="37"/>
  <c r="S405" i="37"/>
  <c r="S2842" i="37"/>
  <c r="S3975" i="37"/>
  <c r="S3221" i="37"/>
  <c r="S298" i="37"/>
  <c r="S100" i="37"/>
  <c r="S1595" i="37"/>
  <c r="S1530" i="37"/>
  <c r="S499" i="37"/>
  <c r="S2004" i="37"/>
  <c r="S1353" i="37"/>
  <c r="S3099" i="37"/>
  <c r="S3755" i="37"/>
  <c r="S1701" i="37"/>
  <c r="S1810" i="37"/>
  <c r="S1761" i="37"/>
  <c r="S4323" i="37"/>
  <c r="S1182" i="37"/>
  <c r="S3788" i="37"/>
  <c r="S3877" i="37"/>
  <c r="S547" i="37"/>
  <c r="S2321" i="37"/>
  <c r="S2707" i="37"/>
  <c r="S2561" i="37"/>
  <c r="S3026" i="37"/>
  <c r="S1230" i="37"/>
  <c r="S2924" i="37"/>
  <c r="S3347" i="37"/>
  <c r="S4293" i="37"/>
  <c r="S2543" i="37"/>
  <c r="S3464" i="37"/>
  <c r="S2053" i="37"/>
  <c r="S1813" i="37"/>
  <c r="S507" i="37"/>
  <c r="S3498" i="37"/>
  <c r="S3016" i="37"/>
  <c r="S3301" i="37"/>
  <c r="S1185" i="37"/>
  <c r="S1478" i="37"/>
  <c r="S336" i="37"/>
  <c r="S2304" i="37"/>
  <c r="S947" i="37"/>
  <c r="S2326" i="37"/>
  <c r="S1605" i="37"/>
  <c r="S3747" i="37"/>
  <c r="S1869" i="37"/>
  <c r="S2581" i="37"/>
  <c r="S983" i="37"/>
  <c r="S1330" i="37"/>
  <c r="S4348" i="37"/>
  <c r="S3698" i="37"/>
  <c r="S4155" i="37"/>
  <c r="S2671" i="37"/>
  <c r="S3118" i="37"/>
  <c r="S1408" i="37"/>
  <c r="S2398" i="37"/>
  <c r="S3286" i="37"/>
  <c r="S4385" i="37"/>
  <c r="S2423" i="37"/>
  <c r="S3076" i="37"/>
  <c r="S3232" i="37"/>
  <c r="S3283" i="37"/>
  <c r="S396" i="37"/>
  <c r="S3009" i="37"/>
  <c r="S3042" i="37"/>
  <c r="S1737" i="37"/>
  <c r="S1299" i="37"/>
  <c r="S1843" i="37"/>
  <c r="S97" i="37"/>
  <c r="S661" i="37"/>
  <c r="S1067" i="37"/>
  <c r="S3540" i="37"/>
  <c r="S3866" i="37"/>
  <c r="S2999" i="37"/>
  <c r="AN5" i="37"/>
  <c r="D47" i="35" s="1"/>
  <c r="S3786" i="37"/>
  <c r="S4118" i="37"/>
  <c r="S3303" i="37"/>
  <c r="S876" i="37"/>
  <c r="S631" i="37"/>
  <c r="S118" i="37"/>
  <c r="S2385" i="37"/>
  <c r="S2848" i="37"/>
  <c r="S4154" i="37"/>
  <c r="S1375" i="37"/>
  <c r="S2318" i="37"/>
  <c r="S4421" i="37"/>
  <c r="S1924" i="37"/>
  <c r="S3720" i="37"/>
  <c r="S2253" i="37"/>
  <c r="S3218" i="37"/>
  <c r="S1888" i="37"/>
  <c r="S1870" i="37"/>
  <c r="S869" i="37"/>
  <c r="S2641" i="37"/>
  <c r="S3774" i="37"/>
  <c r="S301" i="37"/>
  <c r="S719" i="37"/>
  <c r="S3085" i="37"/>
  <c r="S1955" i="37"/>
  <c r="S1303" i="37"/>
  <c r="S768" i="37"/>
  <c r="S214" i="37"/>
  <c r="S459" i="37"/>
  <c r="S3173" i="37"/>
  <c r="S1321" i="37"/>
  <c r="S826" i="37"/>
  <c r="S1472" i="37"/>
  <c r="S2034" i="37"/>
  <c r="S1766" i="37"/>
  <c r="S278" i="37"/>
  <c r="S2727" i="37"/>
  <c r="S3358" i="37"/>
  <c r="S2709" i="37"/>
  <c r="S1640" i="37"/>
  <c r="S2296" i="37"/>
  <c r="S3618" i="37"/>
  <c r="S4239" i="37"/>
  <c r="S317" i="37"/>
  <c r="S1464" i="37"/>
  <c r="S1746" i="37"/>
  <c r="S4430" i="37"/>
  <c r="S3810" i="37"/>
  <c r="S684" i="37"/>
  <c r="S1835" i="37"/>
  <c r="S2126" i="37"/>
  <c r="S4107" i="37"/>
  <c r="S2058" i="37"/>
  <c r="S2528" i="37"/>
  <c r="S3063" i="37"/>
  <c r="S2131" i="37"/>
  <c r="S1351" i="37"/>
  <c r="S1173" i="37"/>
  <c r="S380" i="37"/>
  <c r="S398" i="37"/>
  <c r="S158" i="37"/>
  <c r="S3366" i="37"/>
  <c r="S209" i="37"/>
  <c r="S4149" i="37"/>
  <c r="S1773" i="37"/>
  <c r="S3737" i="37"/>
  <c r="S3941" i="37"/>
  <c r="S1851" i="37"/>
  <c r="S1452" i="37"/>
  <c r="S1583" i="37"/>
  <c r="S4434" i="37"/>
  <c r="S3051" i="37"/>
  <c r="S3537" i="37"/>
  <c r="S690" i="37"/>
  <c r="S551" i="37"/>
  <c r="S275" i="37"/>
  <c r="S3485" i="37"/>
  <c r="S4301" i="37"/>
  <c r="S4079" i="37"/>
  <c r="S921" i="37"/>
  <c r="S1540" i="37"/>
  <c r="S2377" i="37"/>
  <c r="S2014" i="37"/>
  <c r="S4479" i="37"/>
  <c r="S2872" i="37"/>
  <c r="S1531" i="37"/>
  <c r="S1453" i="37"/>
  <c r="S585" i="37"/>
  <c r="S2056" i="37"/>
  <c r="S1880" i="37"/>
  <c r="S881" i="37"/>
  <c r="S293" i="37"/>
  <c r="S1474" i="37"/>
  <c r="S2963" i="37"/>
  <c r="S2912" i="37"/>
  <c r="S916" i="37"/>
  <c r="S3693" i="37"/>
  <c r="S3763" i="37"/>
  <c r="S624" i="37"/>
  <c r="S1110" i="37"/>
  <c r="S1288" i="37"/>
  <c r="S4522" i="37"/>
  <c r="S4530" i="37"/>
  <c r="S2375" i="37"/>
  <c r="S1988" i="37"/>
  <c r="S796" i="37"/>
  <c r="S3707" i="37"/>
  <c r="S2996" i="37"/>
  <c r="S3448" i="37"/>
  <c r="S732" i="37"/>
  <c r="S2378" i="37"/>
  <c r="S414" i="37"/>
  <c r="S4131" i="37"/>
  <c r="S1825" i="37"/>
  <c r="S3748" i="37"/>
  <c r="S307" i="37"/>
  <c r="S63" i="37"/>
  <c r="S30" i="37"/>
  <c r="S1279" i="37"/>
  <c r="S1538" i="37"/>
  <c r="S3146" i="37"/>
  <c r="S1763" i="37"/>
  <c r="S4097" i="37"/>
  <c r="S493" i="37"/>
  <c r="S2902" i="37"/>
  <c r="S2940" i="37"/>
  <c r="S4328" i="37"/>
  <c r="S2862" i="37"/>
  <c r="S2846" i="37"/>
  <c r="S2298" i="37"/>
  <c r="S2310" i="37"/>
  <c r="S190" i="37"/>
  <c r="S3929" i="37"/>
  <c r="S4547" i="37"/>
  <c r="S2936" i="37"/>
  <c r="S1391" i="37"/>
  <c r="S1615" i="37"/>
  <c r="S4458" i="37"/>
  <c r="S3243" i="37"/>
  <c r="S1350" i="37"/>
  <c r="S2243" i="37"/>
  <c r="S487" i="37"/>
  <c r="S3702" i="37"/>
  <c r="S3444" i="37"/>
  <c r="S300" i="37"/>
  <c r="S338" i="37"/>
  <c r="S4502" i="37"/>
  <c r="S3622" i="37"/>
  <c r="S3367" i="37"/>
  <c r="S4520" i="37"/>
  <c r="S4072" i="37"/>
  <c r="S2457" i="37"/>
  <c r="S867" i="37"/>
  <c r="S3369" i="37"/>
  <c r="S2765" i="37"/>
  <c r="S2062" i="37"/>
  <c r="S1822" i="37"/>
  <c r="S981" i="37"/>
  <c r="S2395" i="37"/>
  <c r="S2351" i="37"/>
  <c r="S4418" i="37"/>
  <c r="S3885" i="37"/>
  <c r="S4524" i="37"/>
  <c r="S2947" i="37"/>
  <c r="S3248" i="37"/>
  <c r="S29" i="37"/>
  <c r="S3646" i="37"/>
  <c r="S3689" i="37"/>
  <c r="S2505" i="37"/>
  <c r="S1390" i="37"/>
  <c r="S1941" i="37"/>
  <c r="S4005" i="37"/>
  <c r="S4057" i="37"/>
  <c r="S875" i="37"/>
  <c r="S626" i="37"/>
  <c r="S940" i="37"/>
  <c r="S614" i="37"/>
  <c r="S662" i="37"/>
  <c r="S2971" i="37"/>
  <c r="S2112" i="37"/>
  <c r="S1339" i="37"/>
  <c r="S1122" i="37"/>
  <c r="S62" i="37"/>
  <c r="S233" i="37"/>
  <c r="S277" i="37"/>
  <c r="S4475" i="37"/>
  <c r="S3630" i="37"/>
  <c r="S4175" i="37"/>
  <c r="S2039" i="37"/>
  <c r="S1771" i="37"/>
  <c r="S1186" i="37"/>
  <c r="S3681" i="37"/>
  <c r="S3547" i="37"/>
  <c r="S2787" i="37"/>
  <c r="S2770" i="37"/>
  <c r="S2722" i="37"/>
  <c r="S2812" i="37"/>
  <c r="S2877" i="37"/>
  <c r="S351" i="37"/>
  <c r="S3443" i="37"/>
  <c r="S3821" i="37"/>
  <c r="S3069" i="37"/>
  <c r="S3004" i="37"/>
  <c r="S995" i="37"/>
  <c r="S4419" i="37"/>
  <c r="S3188" i="37"/>
  <c r="S1302" i="37"/>
  <c r="S1719" i="37"/>
  <c r="S271" i="37"/>
  <c r="S2573" i="37"/>
  <c r="S1959" i="37"/>
  <c r="S1324" i="37"/>
  <c r="S699" i="37"/>
  <c r="S228" i="37"/>
  <c r="S333" i="37"/>
  <c r="S2807" i="37"/>
  <c r="S2726" i="37"/>
  <c r="S3791" i="37"/>
  <c r="S2600" i="37"/>
  <c r="S3767" i="37"/>
  <c r="S3762" i="37"/>
  <c r="S3869" i="37"/>
  <c r="S3408" i="37"/>
  <c r="S814" i="37"/>
  <c r="S1682" i="37"/>
  <c r="S2899" i="37"/>
  <c r="S2928" i="37"/>
  <c r="S235" i="37"/>
  <c r="S3268" i="37"/>
  <c r="S3310" i="37"/>
  <c r="S2460" i="37"/>
  <c r="S1964" i="37"/>
  <c r="S1243" i="37"/>
  <c r="S3265" i="37"/>
  <c r="S3298" i="37"/>
  <c r="S2954" i="37"/>
  <c r="S2205" i="37"/>
  <c r="S3040" i="37"/>
  <c r="S3757" i="37"/>
  <c r="S3417" i="37"/>
  <c r="S1620" i="37"/>
  <c r="S4245" i="37"/>
  <c r="S3643" i="37"/>
  <c r="S4229" i="37"/>
  <c r="S1599" i="37"/>
  <c r="S490" i="37"/>
  <c r="S4122" i="37"/>
  <c r="T8" i="37"/>
  <c r="S2105" i="37"/>
  <c r="S648" i="37"/>
  <c r="S3638" i="37"/>
  <c r="S3708" i="37"/>
  <c r="S1135" i="37"/>
  <c r="S2834" i="37"/>
  <c r="S2881" i="37"/>
  <c r="S4463" i="37"/>
  <c r="S4283" i="37"/>
  <c r="S1094" i="37"/>
  <c r="S1910" i="37"/>
  <c r="S2251" i="37"/>
  <c r="S4114" i="37"/>
  <c r="S4108" i="37"/>
  <c r="S2333" i="37"/>
  <c r="S2187" i="37"/>
  <c r="S2167" i="37"/>
  <c r="S1009" i="37"/>
  <c r="S2800" i="37"/>
  <c r="S3915" i="37"/>
  <c r="S4159" i="37"/>
  <c r="S853" i="37"/>
  <c r="S347" i="37"/>
  <c r="S388" i="37"/>
  <c r="S156" i="37"/>
  <c r="S2691" i="37"/>
  <c r="S1537" i="37"/>
  <c r="S2634" i="37"/>
  <c r="S3393" i="37"/>
  <c r="S294" i="37"/>
  <c r="S3530" i="37"/>
  <c r="S1730" i="37"/>
  <c r="S4397" i="37"/>
  <c r="S4352" i="37"/>
  <c r="S1262" i="37"/>
  <c r="S668" i="37"/>
  <c r="S857" i="37"/>
  <c r="S4485" i="37"/>
  <c r="S4303" i="37"/>
  <c r="S1131" i="37"/>
  <c r="S1460" i="37"/>
  <c r="S1651" i="37"/>
  <c r="S4309" i="37"/>
  <c r="S4039" i="37"/>
  <c r="S4061" i="37"/>
  <c r="S1590" i="37"/>
  <c r="S1388" i="37"/>
  <c r="S640" i="37"/>
  <c r="S4151" i="37"/>
  <c r="S1904" i="37"/>
  <c r="S4004" i="37"/>
  <c r="S2175" i="37"/>
  <c r="S2817" i="37"/>
  <c r="S253" i="37"/>
  <c r="S545" i="37"/>
  <c r="S517" i="37"/>
  <c r="S1643" i="37"/>
  <c r="S3100" i="37"/>
  <c r="S604" i="37"/>
  <c r="S4265" i="37"/>
  <c r="S1655" i="37"/>
  <c r="S4102" i="37"/>
  <c r="S2833" i="37"/>
  <c r="S3881" i="37"/>
  <c r="S1951" i="37"/>
  <c r="S1706" i="37"/>
  <c r="S462" i="37"/>
  <c r="S4401" i="37"/>
  <c r="S4516" i="37"/>
  <c r="S3624" i="37"/>
  <c r="S482" i="37"/>
  <c r="S1132" i="37"/>
  <c r="S3426" i="37"/>
  <c r="S4022" i="37"/>
  <c r="S725" i="37"/>
  <c r="S1463" i="37"/>
  <c r="S1735" i="37"/>
  <c r="S3570" i="37"/>
  <c r="S3783" i="37"/>
  <c r="S116" i="37"/>
  <c r="S1996" i="37"/>
  <c r="S2884" i="37"/>
  <c r="S2119" i="37"/>
  <c r="S2651" i="37"/>
  <c r="S1647" i="37"/>
  <c r="S1545" i="37"/>
  <c r="S1021" i="37"/>
  <c r="S91" i="37"/>
  <c r="S205" i="37"/>
  <c r="S1485" i="37"/>
  <c r="S2632" i="37"/>
  <c r="S909" i="37"/>
  <c r="S2978" i="37"/>
  <c r="S3201" i="37"/>
  <c r="S1405" i="37"/>
  <c r="S3421" i="37"/>
  <c r="S1907" i="37"/>
  <c r="S3043" i="37"/>
  <c r="S2663" i="37"/>
  <c r="S4049" i="37"/>
  <c r="S2307" i="37"/>
  <c r="S2159" i="37"/>
  <c r="S35" i="37"/>
  <c r="S3060" i="37"/>
  <c r="S3111" i="37"/>
  <c r="S2841" i="37"/>
  <c r="S2180" i="37"/>
  <c r="S848" i="37"/>
  <c r="S3098" i="37"/>
  <c r="S3601" i="37"/>
  <c r="S588" i="37"/>
  <c r="S1807" i="37"/>
  <c r="S2359" i="37"/>
  <c r="S1214" i="37"/>
  <c r="S2173" i="37"/>
  <c r="S783" i="37"/>
  <c r="S2455" i="37"/>
  <c r="S1815" i="37"/>
  <c r="S1338" i="37"/>
  <c r="S538" i="37"/>
  <c r="S165" i="37"/>
  <c r="S1451" i="37"/>
  <c r="S2009" i="37"/>
  <c r="S2926" i="37"/>
  <c r="S2991" i="37"/>
  <c r="S2425" i="37"/>
  <c r="S3350" i="37"/>
  <c r="S879" i="37"/>
  <c r="S2859" i="37"/>
  <c r="S2970" i="37"/>
  <c r="S1593" i="37"/>
  <c r="S1963" i="37"/>
  <c r="S2297" i="37"/>
  <c r="S4069" i="37"/>
  <c r="S3629" i="37"/>
  <c r="S1831" i="37"/>
  <c r="S1978" i="37"/>
  <c r="S185" i="37"/>
  <c r="S4088" i="37"/>
  <c r="S4086" i="37"/>
  <c r="S4266" i="37"/>
  <c r="S964" i="37"/>
  <c r="S1177" i="37"/>
  <c r="S516" i="37"/>
  <c r="S4523" i="37"/>
  <c r="S3872" i="37"/>
  <c r="S2760" i="37"/>
  <c r="S3045" i="37"/>
  <c r="S1038" i="37"/>
  <c r="S1477" i="37"/>
  <c r="S2743" i="37"/>
  <c r="S1597" i="37"/>
  <c r="S4224" i="37"/>
  <c r="S3145" i="37"/>
  <c r="S1824" i="37"/>
  <c r="S2397" i="37"/>
  <c r="S3572" i="37"/>
  <c r="S3346" i="37"/>
  <c r="S2479" i="37"/>
  <c r="S1579" i="37"/>
  <c r="S1366" i="37"/>
  <c r="S2309" i="37"/>
  <c r="S3902" i="37"/>
  <c r="S3945" i="37"/>
  <c r="S311" i="37"/>
  <c r="S2835" i="37"/>
  <c r="S2595" i="37"/>
  <c r="S3557" i="37"/>
  <c r="S3724" i="37"/>
  <c r="S1780" i="37"/>
  <c r="S1779" i="37"/>
  <c r="S1801" i="37"/>
  <c r="S3420" i="37"/>
  <c r="S4138" i="37"/>
  <c r="S2906" i="37"/>
  <c r="S1585" i="37"/>
  <c r="S1201" i="37"/>
  <c r="S471" i="37"/>
  <c r="S285" i="37"/>
  <c r="S211" i="37"/>
  <c r="S1314" i="37"/>
  <c r="S795" i="37"/>
  <c r="S2637" i="37"/>
  <c r="S1468" i="37"/>
  <c r="S4200" i="37"/>
  <c r="S1308" i="37"/>
  <c r="S1852" i="37"/>
  <c r="S1786" i="37"/>
  <c r="S2250" i="37"/>
  <c r="S3759" i="37"/>
  <c r="S4044" i="37"/>
  <c r="S3507" i="37"/>
  <c r="S3296" i="37"/>
  <c r="S2582" i="37"/>
  <c r="S542" i="37"/>
  <c r="S2863" i="37"/>
  <c r="S2910" i="37"/>
  <c r="S2548" i="37"/>
  <c r="S3260" i="37"/>
  <c r="S2988" i="37"/>
  <c r="S3102" i="37"/>
  <c r="S3311" i="37"/>
  <c r="S1415" i="37"/>
  <c r="S2374" i="37"/>
  <c r="S2116" i="37"/>
  <c r="S3583" i="37"/>
  <c r="S1532" i="37"/>
  <c r="S1058" i="37"/>
  <c r="S393" i="37"/>
  <c r="S424" i="37"/>
  <c r="S181" i="37"/>
  <c r="S1102" i="37"/>
  <c r="S815" i="37"/>
  <c r="S4414" i="37"/>
  <c r="S639" i="37"/>
  <c r="S637" i="37"/>
  <c r="S1064" i="37"/>
  <c r="S3951" i="37"/>
  <c r="S723" i="37"/>
  <c r="S874" i="37"/>
  <c r="S1331" i="37"/>
  <c r="S3682" i="37"/>
  <c r="S3886" i="37"/>
  <c r="S427" i="37"/>
  <c r="S2914" i="37"/>
  <c r="S3025" i="37"/>
  <c r="S78" i="37"/>
  <c r="S1968" i="37"/>
  <c r="S2462" i="37"/>
  <c r="S2316" i="37"/>
  <c r="S2168" i="37"/>
  <c r="S1055" i="37"/>
  <c r="S2556" i="37"/>
  <c r="S2621" i="37"/>
  <c r="S4112" i="37"/>
  <c r="S2189" i="37"/>
  <c r="S3329" i="37"/>
  <c r="S1525" i="37"/>
  <c r="S1403" i="37"/>
  <c r="S404" i="37"/>
  <c r="S3907" i="37"/>
  <c r="S2777" i="37"/>
  <c r="S3135" i="37"/>
  <c r="S573" i="37"/>
  <c r="S46" i="37"/>
  <c r="S1065" i="37"/>
  <c r="BC12" i="35" l="1"/>
  <c r="BC16" i="35" s="1"/>
  <c r="BC55" i="35" s="1"/>
  <c r="BD14" i="35"/>
  <c r="BB55" i="35"/>
  <c r="AI5" i="37" a="1"/>
  <c r="AI5" i="37" s="1"/>
  <c r="C40" i="35"/>
  <c r="AA5" i="37" a="1"/>
  <c r="AA5" i="37" s="1"/>
  <c r="C26" i="35"/>
  <c r="AH7" i="37"/>
  <c r="AJ6" i="37"/>
  <c r="D41" i="35" s="1"/>
  <c r="AG6" i="37" a="1"/>
  <c r="AG6" i="37" s="1"/>
  <c r="W5" i="37" a="1"/>
  <c r="W5" i="37" s="1"/>
  <c r="C19" i="35"/>
  <c r="Z7" i="37"/>
  <c r="Y6" i="37" a="1"/>
  <c r="Y6" i="37" s="1"/>
  <c r="AB6" i="37"/>
  <c r="D27" i="35" s="1"/>
  <c r="V7" i="37"/>
  <c r="U6" i="37" a="1"/>
  <c r="U6" i="37" s="1"/>
  <c r="X6" i="37"/>
  <c r="D20" i="35" s="1"/>
  <c r="C33" i="35"/>
  <c r="AE5" i="37" a="1"/>
  <c r="AE5" i="37" s="1"/>
  <c r="AD7" i="37"/>
  <c r="AC6" i="37" a="1"/>
  <c r="AC6" i="37" s="1"/>
  <c r="S716" i="37"/>
  <c r="S1426" i="37"/>
  <c r="S1816" i="37"/>
  <c r="S353" i="37"/>
  <c r="S2865" i="37"/>
  <c r="S1711" i="37"/>
  <c r="S2610" i="37"/>
  <c r="S217" i="37"/>
  <c r="S2866" i="37"/>
  <c r="S612" i="37"/>
  <c r="S598" i="37"/>
  <c r="S2020" i="37"/>
  <c r="S3122" i="37"/>
  <c r="S2529" i="37"/>
  <c r="S831" i="37"/>
  <c r="S1209" i="37"/>
  <c r="S738" i="37"/>
  <c r="S1100" i="37"/>
  <c r="S224" i="37"/>
  <c r="S318" i="37"/>
  <c r="S3600" i="37"/>
  <c r="S3504" i="37"/>
  <c r="S2550" i="37"/>
  <c r="S2100" i="37"/>
  <c r="S1050" i="37"/>
  <c r="S4393" i="37"/>
  <c r="S3676" i="37"/>
  <c r="S3522" i="37"/>
  <c r="S4473" i="37"/>
  <c r="S2814" i="37"/>
  <c r="S755" i="37"/>
  <c r="S1695" i="37"/>
  <c r="S3640" i="37"/>
  <c r="S2157" i="37"/>
  <c r="S1134" i="37"/>
  <c r="S1304" i="37"/>
  <c r="S3101" i="37"/>
  <c r="S3807" i="37"/>
  <c r="S77" i="37"/>
  <c r="S1833" i="37"/>
  <c r="S1161" i="37"/>
  <c r="S1591" i="37"/>
  <c r="S1045" i="37"/>
  <c r="S633" i="37"/>
  <c r="S2882" i="37"/>
  <c r="S1434" i="37"/>
  <c r="S3059" i="37"/>
  <c r="S34" i="37"/>
  <c r="S4179" i="37"/>
  <c r="S3577" i="37"/>
  <c r="S2369" i="37"/>
  <c r="S2429" i="37"/>
  <c r="S1140" i="37"/>
  <c r="S4192" i="37"/>
  <c r="S469" i="37"/>
  <c r="S2110" i="37"/>
  <c r="S686" i="37"/>
  <c r="S3990" i="37"/>
  <c r="S1369" i="37"/>
  <c r="S3543" i="37"/>
  <c r="S4038" i="37"/>
  <c r="S92" i="37"/>
  <c r="S771" i="37"/>
  <c r="S2994" i="37"/>
  <c r="S375" i="37"/>
  <c r="S1898" i="37"/>
  <c r="S3113" i="37"/>
  <c r="S2022" i="37"/>
  <c r="S4390" i="37"/>
  <c r="S987" i="37"/>
  <c r="S3597" i="37"/>
  <c r="S4384" i="37"/>
  <c r="S3202" i="37"/>
  <c r="S3603" i="37"/>
  <c r="S2619" i="37"/>
  <c r="S3220" i="37"/>
  <c r="S1492" i="37"/>
  <c r="S2605" i="37"/>
  <c r="S3368" i="37"/>
  <c r="S243" i="37"/>
  <c r="S2277" i="37"/>
  <c r="S659" i="37"/>
  <c r="S1073" i="37"/>
  <c r="S2827" i="37"/>
  <c r="S4466" i="37"/>
  <c r="S2337" i="37"/>
  <c r="S1087" i="37"/>
  <c r="S2472" i="37"/>
  <c r="S3172" i="37"/>
  <c r="S2690" i="37"/>
  <c r="S107" i="37"/>
  <c r="S4455" i="37"/>
  <c r="S3923" i="37"/>
  <c r="S4448" i="37"/>
  <c r="S1141" i="37"/>
  <c r="S472" i="37"/>
  <c r="S2729" i="37"/>
  <c r="S1795" i="37"/>
  <c r="S1078" i="37"/>
  <c r="S1081" i="37"/>
  <c r="S87" i="37"/>
  <c r="S3370" i="37"/>
  <c r="S1039" i="37"/>
  <c r="S4325" i="37"/>
  <c r="S4380" i="37"/>
  <c r="S1176" i="37"/>
  <c r="S3067" i="37"/>
  <c r="S1953" i="37"/>
  <c r="S2986" i="37"/>
  <c r="S3725" i="37"/>
  <c r="S1660" i="37"/>
  <c r="S1211" i="37"/>
  <c r="S3407" i="37"/>
  <c r="S3977" i="37"/>
  <c r="S4064" i="37"/>
  <c r="S3048" i="37"/>
  <c r="S2148" i="37"/>
  <c r="S1153" i="37"/>
  <c r="S3285" i="37"/>
  <c r="S3843" i="37"/>
  <c r="S3535" i="37"/>
  <c r="S1885" i="37"/>
  <c r="S237" i="37"/>
  <c r="S3086" i="37"/>
  <c r="S962" i="37"/>
  <c r="S66" i="37"/>
  <c r="S1738" i="37"/>
  <c r="S160" i="37"/>
  <c r="S2221" i="37"/>
  <c r="S1608" i="37"/>
  <c r="S764" i="37"/>
  <c r="S382" i="37"/>
  <c r="S1581" i="37"/>
  <c r="S3150" i="37"/>
  <c r="S1368" i="37"/>
  <c r="S1206" i="37"/>
  <c r="S1158" i="37"/>
  <c r="S1962" i="37"/>
  <c r="S1791" i="37"/>
  <c r="S4492" i="37"/>
  <c r="S653" i="37"/>
  <c r="S3835" i="37"/>
  <c r="S989" i="37"/>
  <c r="S2153" i="37"/>
  <c r="S2438" i="37"/>
  <c r="S2711" i="37"/>
  <c r="S2849" i="37"/>
  <c r="S1098" i="37"/>
  <c r="S822" i="37"/>
  <c r="S234" i="37"/>
  <c r="S1093" i="37"/>
  <c r="S4126" i="37"/>
  <c r="S4247" i="37"/>
  <c r="S2496" i="37"/>
  <c r="S3462" i="37"/>
  <c r="S2752" i="37"/>
  <c r="S1576" i="37"/>
  <c r="S533" i="37"/>
  <c r="S1473" i="37"/>
  <c r="S3496" i="37"/>
  <c r="S1891" i="37"/>
  <c r="AR4" i="37"/>
  <c r="D51" i="35" s="1"/>
  <c r="S279" i="37"/>
  <c r="S355" i="37"/>
  <c r="S3399" i="37"/>
  <c r="S3241" i="37"/>
  <c r="S1371" i="37"/>
  <c r="S1482" i="37"/>
  <c r="S1266" i="37"/>
  <c r="S816" i="37"/>
  <c r="S3576" i="37"/>
  <c r="S782" i="37"/>
  <c r="S713" i="37"/>
  <c r="S3968" i="37"/>
  <c r="S1913" i="37"/>
  <c r="S1675" i="37"/>
  <c r="S4194" i="37"/>
  <c r="S1932" i="37"/>
  <c r="S924" i="37"/>
  <c r="S2161" i="37"/>
  <c r="S506" i="37"/>
  <c r="S3636" i="37"/>
  <c r="S2562" i="37"/>
  <c r="S3378" i="37"/>
  <c r="S1152" i="37"/>
  <c r="S93" i="37"/>
  <c r="S1165" i="37"/>
  <c r="S497" i="37"/>
  <c r="S4186" i="37"/>
  <c r="S215" i="37"/>
  <c r="S596" i="37"/>
  <c r="S2160" i="37"/>
  <c r="S3147" i="37"/>
  <c r="S4423" i="37"/>
  <c r="S12" i="37"/>
  <c r="S4084" i="37"/>
  <c r="S3229" i="37"/>
  <c r="S4190" i="37"/>
  <c r="S2818" i="37"/>
  <c r="S3392" i="37"/>
  <c r="S4177" i="37"/>
  <c r="S1621" i="37"/>
  <c r="S1322" i="37"/>
  <c r="S3750" i="37"/>
  <c r="S1770" i="37"/>
  <c r="S3976" i="37"/>
  <c r="S2450" i="37"/>
  <c r="S1435" i="37"/>
  <c r="S1999" i="37"/>
  <c r="S1641" i="37"/>
  <c r="S654" i="37"/>
  <c r="S1219" i="37"/>
  <c r="S2255" i="37"/>
  <c r="S1769" i="37"/>
  <c r="S2776" i="37"/>
  <c r="S1411" i="37"/>
  <c r="S1365" i="37"/>
  <c r="S3088" i="37"/>
  <c r="S2043" i="37"/>
  <c r="S1944" i="37"/>
  <c r="S3053" i="37"/>
  <c r="S3434" i="37"/>
  <c r="S2516" i="37"/>
  <c r="S2875" i="37"/>
  <c r="S3178" i="37"/>
  <c r="S3351" i="37"/>
  <c r="S199" i="37"/>
  <c r="S2018" i="37"/>
  <c r="S420" i="37"/>
  <c r="S561" i="37"/>
  <c r="S3165" i="37"/>
  <c r="S1099" i="37"/>
  <c r="S2810" i="37"/>
  <c r="S53" i="37"/>
  <c r="S863" i="37"/>
  <c r="S2525" i="37"/>
  <c r="S2956" i="37"/>
  <c r="S3889" i="37"/>
  <c r="S4364" i="37"/>
  <c r="S2917" i="37"/>
  <c r="S3373" i="37"/>
  <c r="S803" i="37"/>
  <c r="S3431" i="37"/>
  <c r="S1059" i="37"/>
  <c r="S3867" i="37"/>
  <c r="S3615" i="37"/>
  <c r="S2300" i="37"/>
  <c r="S1114" i="37"/>
  <c r="S1441" i="37"/>
  <c r="S1035" i="37"/>
  <c r="S1617" i="37"/>
  <c r="S1974" i="37"/>
  <c r="S3738" i="37"/>
  <c r="S3809" i="37"/>
  <c r="S3254" i="37"/>
  <c r="S1062" i="37"/>
  <c r="S4369" i="37"/>
  <c r="S4016" i="37"/>
  <c r="S3318" i="37"/>
  <c r="S4012" i="37"/>
  <c r="S3138" i="37"/>
  <c r="S1992" i="37"/>
  <c r="S592" i="37"/>
  <c r="S1077" i="37"/>
  <c r="S2071" i="37"/>
  <c r="S709" i="37"/>
  <c r="S4157" i="37"/>
  <c r="S1603" i="37"/>
  <c r="S1483" i="37"/>
  <c r="S3913" i="37"/>
  <c r="S387" i="37"/>
  <c r="S176" i="37"/>
  <c r="S323" i="37"/>
  <c r="S589" i="37"/>
  <c r="S4015" i="37"/>
  <c r="S434" i="37"/>
  <c r="S3010" i="37"/>
  <c r="S711" i="37"/>
  <c r="S2532" i="37"/>
  <c r="S1921" i="37"/>
  <c r="S3946" i="37"/>
  <c r="S2386" i="37"/>
  <c r="S3071" i="37"/>
  <c r="S281" i="37"/>
  <c r="S2442" i="37"/>
  <c r="S525" i="37"/>
  <c r="S2215" i="37"/>
  <c r="S428" i="37"/>
  <c r="S1508" i="37"/>
  <c r="S2015" i="37"/>
  <c r="S52" i="37"/>
  <c r="S3186" i="37"/>
  <c r="S4319" i="37"/>
  <c r="S49" i="37"/>
  <c r="S2285" i="37"/>
  <c r="S2802" i="37"/>
  <c r="S2080" i="37"/>
  <c r="S314" i="37"/>
  <c r="S1778" i="37"/>
  <c r="S37" i="37"/>
  <c r="S81" i="37"/>
  <c r="S3508" i="37"/>
  <c r="S2026" i="37"/>
  <c r="S1522" i="37"/>
  <c r="S1573" i="37"/>
  <c r="S4071" i="37"/>
  <c r="S3944" i="37"/>
  <c r="S3006" i="37"/>
  <c r="S3795" i="37"/>
  <c r="S2263" i="37"/>
  <c r="S3934" i="37"/>
  <c r="S492" i="37"/>
  <c r="S33" i="37"/>
  <c r="S4535" i="37"/>
  <c r="S4213" i="37"/>
  <c r="S1462" i="37"/>
  <c r="S2511" i="37"/>
  <c r="S1574" i="37"/>
  <c r="S2547" i="37"/>
  <c r="S2612" i="37"/>
  <c r="S2403" i="37"/>
  <c r="S850" i="37"/>
  <c r="S4000" i="37"/>
  <c r="S3626" i="37"/>
  <c r="S2107" i="37"/>
  <c r="S2867" i="37"/>
  <c r="S616" i="37"/>
  <c r="S3280" i="37"/>
  <c r="S3868" i="37"/>
  <c r="S1202" i="37"/>
  <c r="S4106" i="37"/>
  <c r="S2699" i="37"/>
  <c r="S2794" i="37"/>
  <c r="S3988" i="37"/>
  <c r="S894" i="37"/>
  <c r="S2844" i="37"/>
  <c r="S3036" i="37"/>
  <c r="S3371" i="37"/>
  <c r="S4546" i="37"/>
  <c r="S896" i="37"/>
  <c r="S1565" i="37"/>
  <c r="S1023" i="37"/>
  <c r="S2629" i="37"/>
  <c r="S4468" i="37"/>
  <c r="S4020" i="37"/>
  <c r="S1006" i="37"/>
  <c r="S1228" i="37"/>
  <c r="S2434" i="37"/>
  <c r="S1273" i="37"/>
  <c r="S3906" i="37"/>
  <c r="S2507" i="37"/>
  <c r="S1683" i="37"/>
  <c r="S1839" i="37"/>
  <c r="S944" i="37"/>
  <c r="S358" i="37"/>
  <c r="S1592" i="37"/>
  <c r="S1928" i="37"/>
  <c r="S1367" i="37"/>
  <c r="S494" i="37"/>
  <c r="S1124" i="37"/>
  <c r="S3579" i="37"/>
  <c r="S1781" i="37"/>
  <c r="S2659" i="37"/>
  <c r="S3924" i="37"/>
  <c r="S1632" i="37"/>
  <c r="S41" i="37"/>
  <c r="S43" i="37"/>
  <c r="S147" i="37"/>
  <c r="S155" i="37"/>
  <c r="S283" i="37"/>
  <c r="S1714" i="37"/>
  <c r="S432" i="37"/>
  <c r="S440" i="37"/>
  <c r="S259" i="37"/>
  <c r="S700" i="37"/>
  <c r="S136" i="37"/>
  <c r="S2950" i="37"/>
  <c r="S1356" i="37"/>
  <c r="S4550" i="37"/>
  <c r="S1267" i="37"/>
  <c r="S1133" i="37"/>
  <c r="S728" i="37"/>
  <c r="S2673" i="37"/>
  <c r="S3787" i="37"/>
  <c r="S3228" i="37"/>
  <c r="S3130" i="37"/>
  <c r="S4526" i="37"/>
  <c r="S2552" i="37"/>
  <c r="S1088" i="37"/>
  <c r="S1181" i="37"/>
  <c r="S2072" i="37"/>
  <c r="S775" i="37"/>
  <c r="S3645" i="37"/>
  <c r="S2683" i="37"/>
  <c r="S339" i="37"/>
  <c r="S3837" i="37"/>
  <c r="S2955" i="37"/>
  <c r="S2216" i="37"/>
  <c r="S694" i="37"/>
  <c r="S4025" i="37"/>
  <c r="S263" i="37"/>
  <c r="S4514" i="37"/>
  <c r="S4040" i="37"/>
  <c r="S4449" i="37"/>
  <c r="S50" i="37"/>
  <c r="S1480" i="37"/>
  <c r="S47" i="37"/>
  <c r="S1828" i="37"/>
  <c r="S1498" i="37"/>
  <c r="S4496" i="37"/>
  <c r="S4193" i="37"/>
  <c r="S4139" i="37"/>
  <c r="S4055" i="37"/>
  <c r="S441" i="37"/>
  <c r="S2227" i="37"/>
  <c r="S3382" i="37"/>
  <c r="S1961" i="37"/>
  <c r="S1357" i="37"/>
  <c r="S4240" i="37"/>
  <c r="S3657" i="37"/>
  <c r="S4258" i="37"/>
  <c r="S315" i="37"/>
  <c r="S180" i="37"/>
  <c r="S372" i="37"/>
  <c r="S2350" i="37"/>
  <c r="S39" i="37"/>
  <c r="S70" i="37"/>
  <c r="S606" i="37"/>
  <c r="S3062" i="37"/>
  <c r="S1382" i="37"/>
  <c r="S3095" i="37"/>
  <c r="S959" i="37"/>
  <c r="S1893" i="37"/>
  <c r="S1858" i="37"/>
  <c r="S1263" i="37"/>
  <c r="S2721" i="37"/>
  <c r="S1024" i="37"/>
  <c r="S2038" i="37"/>
  <c r="S842" i="37"/>
  <c r="S578" i="37"/>
  <c r="S331" i="37"/>
  <c r="S2085" i="37"/>
  <c r="S3858" i="37"/>
  <c r="S2935" i="37"/>
  <c r="S236" i="37"/>
  <c r="S2900" i="37"/>
  <c r="S3245" i="37"/>
  <c r="S1820" i="37"/>
  <c r="S2166" i="37"/>
  <c r="S4331" i="37"/>
  <c r="S4120" i="37"/>
  <c r="S3896" i="37"/>
  <c r="S4322" i="37"/>
  <c r="S4302" i="37"/>
  <c r="S4205" i="37"/>
  <c r="S2730" i="37"/>
  <c r="S2036" i="37"/>
  <c r="S520" i="37"/>
  <c r="S3784" i="37"/>
  <c r="S1752" i="37"/>
  <c r="S324" i="37"/>
  <c r="S1638" i="37"/>
  <c r="S2702" i="37"/>
  <c r="S4412" i="37"/>
  <c r="S1429" i="37"/>
  <c r="S859" i="37"/>
  <c r="S3404" i="37"/>
  <c r="S3410" i="37"/>
  <c r="S2908" i="37"/>
  <c r="S1793" i="37"/>
  <c r="S2580" i="37"/>
  <c r="S3015" i="37"/>
  <c r="S2757" i="37"/>
  <c r="S2202" i="37"/>
  <c r="S1070" i="37"/>
  <c r="S1355" i="37"/>
  <c r="S4242" i="37"/>
  <c r="S4191" i="37"/>
  <c r="S4067" i="37"/>
  <c r="S1862" i="37"/>
  <c r="S3904" i="37"/>
  <c r="S2509" i="37"/>
  <c r="S1409" i="37"/>
  <c r="S1336" i="37"/>
  <c r="S3558" i="37"/>
  <c r="S1659" i="37"/>
  <c r="S925" i="37"/>
  <c r="S1432" i="37"/>
  <c r="S984" i="37"/>
  <c r="S1465" i="37"/>
  <c r="S1117" i="37"/>
  <c r="S514" i="37"/>
  <c r="S1636" i="37"/>
  <c r="S1503" i="37"/>
  <c r="S2024" i="37"/>
  <c r="S1873" i="37"/>
  <c r="S502" i="37"/>
  <c r="S2219" i="37"/>
  <c r="S571" i="37"/>
  <c r="S3253" i="37"/>
  <c r="S2886" i="37"/>
  <c r="S1231" i="37"/>
  <c r="S1250" i="37"/>
  <c r="S3126" i="37"/>
  <c r="S3986" i="37"/>
  <c r="S1940" i="37"/>
  <c r="S3019" i="37"/>
  <c r="S898" i="37"/>
  <c r="S195" i="37"/>
  <c r="S1105" i="37"/>
  <c r="S3169" i="37"/>
  <c r="S148" i="37"/>
  <c r="S2688" i="37"/>
  <c r="S1584" i="37"/>
  <c r="S425" i="37"/>
  <c r="S1260" i="37"/>
  <c r="S4395" i="37"/>
  <c r="S3568" i="37"/>
  <c r="S3642" i="37"/>
  <c r="S1764" i="37"/>
  <c r="S3546" i="37"/>
  <c r="S2262" i="37"/>
  <c r="S379" i="37"/>
  <c r="S997" i="37"/>
  <c r="S4478" i="37"/>
  <c r="S2336" i="37"/>
  <c r="S1734" i="37"/>
  <c r="S1501" i="37"/>
  <c r="S3233" i="37"/>
  <c r="S537" i="37"/>
  <c r="S608" i="37"/>
  <c r="S126" i="37"/>
  <c r="S511" i="37"/>
  <c r="S1723" i="37"/>
  <c r="S1373" i="37"/>
  <c r="S1863" i="37"/>
  <c r="S1906" i="37"/>
  <c r="S1234" i="37"/>
  <c r="S2240" i="37"/>
  <c r="S4144" i="37"/>
  <c r="S3594" i="37"/>
  <c r="S1179" i="37"/>
  <c r="S159" i="37"/>
  <c r="S2783" i="37"/>
  <c r="S674" i="37"/>
  <c r="S3662" i="37"/>
  <c r="S2967" i="37"/>
  <c r="S2763" i="37"/>
  <c r="S2903" i="37"/>
  <c r="S386" i="37"/>
  <c r="S821" i="37"/>
  <c r="S463" i="37"/>
  <c r="S3935" i="37"/>
  <c r="S2803" i="37"/>
  <c r="S2538" i="37"/>
  <c r="S4187" i="37"/>
  <c r="S4136" i="37"/>
  <c r="S4321" i="37"/>
  <c r="S4489" i="37"/>
  <c r="S2653" i="37"/>
  <c r="S3320" i="37"/>
  <c r="S326" i="37"/>
  <c r="S3363" i="37"/>
  <c r="S3779" i="37"/>
  <c r="S4432" i="37"/>
  <c r="S4176" i="37"/>
  <c r="S3177" i="37"/>
  <c r="S4042" i="37"/>
  <c r="S2741" i="37"/>
  <c r="S2147" i="37"/>
  <c r="S2809" i="37"/>
  <c r="S3269" i="37"/>
  <c r="S761" i="37"/>
  <c r="S611" i="37"/>
  <c r="S3061" i="37"/>
  <c r="S3096" i="37"/>
  <c r="S4481" i="37"/>
  <c r="S2467" i="37"/>
  <c r="S2084" i="37"/>
  <c r="S844" i="37"/>
  <c r="S3425" i="37"/>
  <c r="S3943" i="37"/>
  <c r="S1126" i="37"/>
  <c r="S4160" i="37"/>
  <c r="S3833" i="37"/>
  <c r="S4050" i="37"/>
  <c r="S3449" i="37"/>
  <c r="S4207" i="37"/>
  <c r="S1680" i="37"/>
  <c r="S1502" i="37"/>
  <c r="S856" i="37"/>
  <c r="S575" i="37"/>
  <c r="S1270" i="37"/>
  <c r="S3037" i="37"/>
  <c r="S4082" i="37"/>
  <c r="S4490" i="37"/>
  <c r="S1195" i="37"/>
  <c r="S1290" i="37"/>
  <c r="S4445" i="37"/>
  <c r="S830" i="37"/>
  <c r="S3794" i="37"/>
  <c r="S3652" i="37"/>
  <c r="S2719" i="37"/>
  <c r="S3402" i="37"/>
  <c r="S3856" i="37"/>
  <c r="S3395" i="37"/>
  <c r="S2644" i="37"/>
  <c r="S2832" i="37"/>
  <c r="S1570" i="37"/>
  <c r="S3131" i="37"/>
  <c r="S1370" i="37"/>
  <c r="S3003" i="37"/>
  <c r="S2682" i="37"/>
  <c r="S2839" i="37"/>
  <c r="S865" i="37"/>
  <c r="S3348" i="37"/>
  <c r="S4054" i="37"/>
  <c r="S1224" i="37"/>
  <c r="S3633" i="37"/>
  <c r="S3960" i="37"/>
  <c r="S3278" i="37"/>
  <c r="S1575" i="37"/>
  <c r="S89" i="37"/>
  <c r="S1674" i="37"/>
  <c r="S2728" i="37"/>
  <c r="S3206" i="37"/>
  <c r="S1091" i="37"/>
  <c r="S444" i="37"/>
  <c r="S3465" i="37"/>
  <c r="S3548" i="37"/>
  <c r="S2797" i="37"/>
  <c r="S226" i="37"/>
  <c r="S475" i="37"/>
  <c r="S231" i="37"/>
  <c r="S642" i="37"/>
  <c r="S309" i="37"/>
  <c r="S4117" i="37"/>
  <c r="S357" i="37"/>
  <c r="S412" i="37"/>
  <c r="S485" i="37"/>
  <c r="S36" i="37"/>
  <c r="S2473" i="37"/>
  <c r="S3780" i="37"/>
  <c r="S519" i="37"/>
  <c r="S1079" i="37"/>
  <c r="S1222" i="37"/>
  <c r="S4373" i="37"/>
  <c r="S2524" i="37"/>
  <c r="S2499" i="37"/>
  <c r="S2931" i="37"/>
  <c r="S4376" i="37"/>
  <c r="AF6" i="37"/>
  <c r="D34" i="35" s="1"/>
  <c r="S4244" i="37"/>
  <c r="S1084" i="37"/>
  <c r="S1710" i="37"/>
  <c r="S3859" i="37"/>
  <c r="S3512" i="37"/>
  <c r="S3743" i="37"/>
  <c r="S3477" i="37"/>
  <c r="S256" i="37"/>
  <c r="S3084" i="37"/>
  <c r="S4389" i="37"/>
  <c r="S2281" i="37"/>
  <c r="S365" i="37"/>
  <c r="S4238" i="37"/>
  <c r="S1427" i="37"/>
  <c r="S3340" i="37"/>
  <c r="S3200" i="37"/>
  <c r="S3970" i="37"/>
  <c r="S4125" i="37"/>
  <c r="S4519" i="37"/>
  <c r="S1872" i="37"/>
  <c r="S4422" i="37"/>
  <c r="S1929" i="37"/>
  <c r="S114" i="37"/>
  <c r="S232" i="37"/>
  <c r="S2286" i="37"/>
  <c r="S905" i="37"/>
  <c r="S2566" i="37"/>
  <c r="S2073" i="37"/>
  <c r="S735" i="37"/>
  <c r="S1708" i="37"/>
  <c r="S3385" i="37"/>
  <c r="S1333" i="37"/>
  <c r="S2037" i="37"/>
  <c r="S3065" i="37"/>
  <c r="S4493" i="37"/>
  <c r="S3207" i="37"/>
  <c r="S3717" i="37"/>
  <c r="S1848" i="37"/>
  <c r="S2764" i="37"/>
  <c r="S1713" i="37"/>
  <c r="S4501" i="37"/>
  <c r="S2261" i="37"/>
  <c r="S635" i="37"/>
  <c r="S1756" i="37"/>
  <c r="S341" i="37"/>
  <c r="S265" i="37"/>
  <c r="S269" i="37"/>
  <c r="S1154" i="37"/>
  <c r="S467" i="37"/>
  <c r="S2541" i="37"/>
  <c r="S1681" i="37"/>
  <c r="S4003" i="37"/>
  <c r="S2481" i="37"/>
  <c r="S4428" i="37"/>
  <c r="S1744" i="37"/>
  <c r="S2703" i="37"/>
  <c r="S276" i="37"/>
  <c r="S1784" i="37"/>
  <c r="S1342" i="37"/>
  <c r="S970" i="37"/>
  <c r="S1261" i="37"/>
  <c r="S2413" i="37"/>
  <c r="S3632" i="37"/>
  <c r="S3790" i="37"/>
  <c r="S2560" i="37"/>
  <c r="S130" i="37"/>
  <c r="S523" i="37"/>
  <c r="S3714" i="37"/>
  <c r="S3687" i="37"/>
  <c r="S3734" i="37"/>
  <c r="S4166" i="37"/>
  <c r="S1611" i="37"/>
  <c r="S877" i="37"/>
  <c r="S4041" i="37"/>
  <c r="S835" i="37"/>
  <c r="S1475" i="37"/>
  <c r="S411" i="37"/>
  <c r="S2346" i="37"/>
  <c r="S40" i="37"/>
  <c r="S1272" i="37"/>
  <c r="S57" i="37"/>
  <c r="S2843" i="37"/>
  <c r="S479" i="37"/>
  <c r="S1358" i="37"/>
  <c r="S602" i="37"/>
  <c r="S3212" i="37"/>
  <c r="S3675" i="37"/>
  <c r="S1985" i="37"/>
  <c r="S1167" i="37"/>
  <c r="S999" i="37"/>
  <c r="S1493" i="37"/>
  <c r="S4110" i="37"/>
  <c r="S1347" i="37"/>
  <c r="S3249" i="37"/>
  <c r="S1728" i="37"/>
  <c r="S2960" i="37"/>
  <c r="S555" i="37"/>
  <c r="S745" i="37"/>
  <c r="S3478" i="37"/>
  <c r="S1911" i="37"/>
  <c r="S570" i="37"/>
  <c r="S2421" i="37"/>
  <c r="S142" i="37"/>
  <c r="S458" i="37"/>
  <c r="S1352" i="37"/>
  <c r="S2822" i="37"/>
  <c r="S3429" i="37"/>
  <c r="S2553" i="37"/>
  <c r="S942" i="37"/>
  <c r="S1487" i="37"/>
  <c r="S106" i="37"/>
  <c r="S4402" i="37"/>
  <c r="S3998" i="37"/>
  <c r="S3185" i="37"/>
  <c r="S3932" i="37"/>
  <c r="S3057" i="37"/>
  <c r="S667" i="37"/>
  <c r="S356" i="37"/>
  <c r="S4413" i="37"/>
  <c r="S655" i="37"/>
  <c r="S1895" i="37"/>
  <c r="S3161" i="37"/>
  <c r="S3649" i="37"/>
  <c r="S2887" i="37"/>
  <c r="S2230" i="37"/>
  <c r="S1966" i="37"/>
  <c r="S2237" i="37"/>
  <c r="S1849" i="37"/>
  <c r="S3287" i="37"/>
  <c r="S1205" i="37"/>
  <c r="S1171" i="37"/>
  <c r="S3195" i="37"/>
  <c r="S3862" i="37"/>
  <c r="S773" i="37"/>
  <c r="S2816" i="37"/>
  <c r="S3356" i="37"/>
  <c r="S145" i="37"/>
  <c r="S4367" i="37"/>
  <c r="S2602" i="37"/>
  <c r="S4495" i="37"/>
  <c r="S3704" i="37"/>
  <c r="S1034" i="37"/>
  <c r="S1309" i="37"/>
  <c r="S435" i="37"/>
  <c r="S1326" i="37"/>
  <c r="S580" i="37"/>
  <c r="S4075" i="37"/>
  <c r="S2880" i="37"/>
  <c r="S2151" i="37"/>
  <c r="S3996" i="37"/>
  <c r="S1957" i="37"/>
  <c r="S1859" i="37"/>
  <c r="S312" i="37"/>
  <c r="S915" i="37"/>
  <c r="S1564" i="37"/>
  <c r="S2088" i="37"/>
  <c r="S139" i="37"/>
  <c r="S3058" i="37"/>
  <c r="S565" i="37"/>
  <c r="S2482" i="37"/>
  <c r="S3920" i="37"/>
  <c r="S1479" i="37"/>
  <c r="S939" i="37"/>
  <c r="S4143" i="37"/>
  <c r="S2571" i="37"/>
  <c r="S369" i="37"/>
  <c r="S408" i="37"/>
  <c r="S4218" i="37"/>
  <c r="S4362" i="37"/>
  <c r="S2951" i="37"/>
  <c r="S4315" i="37"/>
  <c r="S3156" i="37"/>
  <c r="S922" i="37"/>
  <c r="S2503" i="37"/>
  <c r="S2143" i="37"/>
  <c r="S98" i="37"/>
  <c r="S3081" i="37"/>
  <c r="S2152" i="37"/>
  <c r="S2344" i="37"/>
  <c r="S1072" i="37"/>
  <c r="S2293" i="37"/>
  <c r="S1467" i="37"/>
  <c r="S1909" i="37"/>
  <c r="S1198" i="37"/>
  <c r="S757" i="37"/>
  <c r="S1127" i="37"/>
  <c r="S4046" i="37"/>
  <c r="S3357" i="37"/>
  <c r="S4163" i="37"/>
  <c r="S2583" i="37"/>
  <c r="S3555" i="37"/>
  <c r="S2997" i="37"/>
  <c r="S1499" i="37"/>
  <c r="S1739" i="37"/>
  <c r="S1740" i="37"/>
  <c r="S2601" i="37"/>
  <c r="S2501" i="37"/>
  <c r="S3001" i="37"/>
  <c r="S3193" i="37"/>
  <c r="S2340" i="37"/>
  <c r="S3882" i="37"/>
  <c r="S299" i="37"/>
  <c r="S4371" i="37"/>
  <c r="S1697" i="37"/>
  <c r="S4420" i="37"/>
  <c r="S4243" i="37"/>
  <c r="S1437" i="37"/>
  <c r="S3274" i="37"/>
  <c r="S4214" i="37"/>
  <c r="S2498" i="37"/>
  <c r="S3198" i="37"/>
  <c r="S2567" i="37"/>
  <c r="S1664" i="37"/>
  <c r="S3412" i="37"/>
  <c r="S1484" i="37"/>
  <c r="S2156" i="37"/>
  <c r="S2851" i="37"/>
  <c r="S1878" i="37"/>
  <c r="S3044" i="37"/>
  <c r="S2894" i="37"/>
  <c r="S2279" i="37"/>
  <c r="S1213" i="37"/>
  <c r="S2339" i="37"/>
  <c r="S2213" i="37"/>
  <c r="S422" i="37"/>
  <c r="S693" i="37"/>
  <c r="S4400" i="37"/>
  <c r="S4212" i="37"/>
  <c r="S4318" i="37"/>
  <c r="S135" i="37"/>
  <c r="S3592" i="37"/>
  <c r="S3797" i="37"/>
  <c r="S1319" i="37"/>
  <c r="S319" i="37"/>
  <c r="S2758" i="37"/>
  <c r="S4104" i="37"/>
  <c r="S2821" i="37"/>
  <c r="S4510" i="37"/>
  <c r="S1972" i="37"/>
  <c r="S3587" i="37"/>
  <c r="S3700" i="37"/>
  <c r="S4235" i="37"/>
  <c r="S2696" i="37"/>
  <c r="S673" i="37"/>
  <c r="S1372" i="37"/>
  <c r="S88" i="37"/>
  <c r="S1644" i="37"/>
  <c r="S3876" i="37"/>
  <c r="S1765" i="37"/>
  <c r="S590" i="37"/>
  <c r="S2207" i="37"/>
  <c r="S539" i="37"/>
  <c r="S1639" i="37"/>
  <c r="S2669" i="37"/>
  <c r="S2164" i="37"/>
  <c r="S1218" i="37"/>
  <c r="S1430" i="37"/>
  <c r="S96" i="37"/>
  <c r="S2394" i="37"/>
  <c r="S2127" i="37"/>
  <c r="S1145" i="37"/>
  <c r="S3398" i="37"/>
  <c r="S2302" i="37"/>
  <c r="S1297" i="37"/>
  <c r="S4123" i="37"/>
  <c r="S477" i="37"/>
  <c r="S2666" i="37"/>
  <c r="S2609" i="37"/>
  <c r="S977" i="37"/>
  <c r="S2272" i="37"/>
  <c r="S2686" i="37"/>
  <c r="S3551" i="37"/>
  <c r="S4338" i="37"/>
  <c r="S965" i="37"/>
  <c r="S2868" i="37"/>
  <c r="S3593" i="37"/>
  <c r="S3909" i="37"/>
  <c r="S3770" i="37"/>
  <c r="S113" i="37"/>
  <c r="S3021" i="37"/>
  <c r="S4228" i="37"/>
  <c r="AN4" i="37"/>
  <c r="D46" i="35" s="1"/>
  <c r="S4169" i="37"/>
  <c r="S418" i="37"/>
  <c r="S2338" i="37"/>
  <c r="S4506" i="37"/>
  <c r="S2896" i="37"/>
  <c r="S2363" i="37"/>
  <c r="S3187" i="37"/>
  <c r="S2025" i="37"/>
  <c r="S3194" i="37"/>
  <c r="S784" i="37"/>
  <c r="S1424" i="37"/>
  <c r="S3361" i="37"/>
  <c r="S3995" i="37"/>
  <c r="S2235" i="37"/>
  <c r="S1257" i="37"/>
  <c r="S2154" i="37"/>
  <c r="S1882" i="37"/>
  <c r="S3598" i="37"/>
  <c r="S4249" i="37"/>
  <c r="S3327" i="37"/>
  <c r="S308" i="37"/>
  <c r="S1107" i="37"/>
  <c r="S906" i="37"/>
  <c r="S1292" i="37"/>
  <c r="S109" i="37"/>
  <c r="S4382" i="37"/>
  <c r="S1418" i="37"/>
  <c r="S1076" i="37"/>
  <c r="S3092" i="37"/>
  <c r="S249" i="37"/>
  <c r="S1500" i="37"/>
  <c r="S960" i="37"/>
  <c r="S2137" i="37"/>
  <c r="S1162" i="37"/>
  <c r="S2766" i="37"/>
  <c r="S95" i="37"/>
  <c r="S370" i="37"/>
  <c r="S3590" i="37"/>
  <c r="S980" i="37"/>
  <c r="S1316" i="37"/>
  <c r="S3892" i="37"/>
  <c r="S2905" i="37"/>
  <c r="S3744" i="37"/>
  <c r="S579" i="37"/>
  <c r="S1548" i="37"/>
  <c r="S4268" i="37"/>
  <c r="S880" i="37"/>
  <c r="S3844" i="37"/>
  <c r="S1729" i="37"/>
  <c r="S2393" i="37"/>
  <c r="S2630" i="37"/>
  <c r="S238" i="37"/>
  <c r="S530" i="37"/>
  <c r="S1931" i="37"/>
  <c r="S3850" i="37"/>
  <c r="S3039" i="37"/>
  <c r="S2792" i="37"/>
  <c r="S935" i="37"/>
  <c r="S4024" i="37"/>
  <c r="S1936" i="37"/>
  <c r="S3075" i="37"/>
  <c r="S957" i="37"/>
  <c r="S3778" i="37"/>
  <c r="S3879" i="37"/>
  <c r="S1520" i="37"/>
  <c r="S1163" i="37"/>
  <c r="S1912" i="37"/>
  <c r="S1799" i="37"/>
  <c r="S702" i="37"/>
  <c r="S82" i="37"/>
  <c r="S503" i="37"/>
  <c r="S3181" i="37"/>
  <c r="S2353" i="37"/>
  <c r="S3825" i="37"/>
  <c r="S3814" i="37"/>
  <c r="S2208" i="37"/>
  <c r="S528" i="37"/>
  <c r="S3999" i="37"/>
  <c r="S4548" i="37"/>
  <c r="S4124" i="37"/>
  <c r="S2665" i="37"/>
  <c r="S3139" i="37"/>
  <c r="S3000" i="37"/>
  <c r="S1466" i="37"/>
  <c r="S1242" i="37"/>
  <c r="S2436" i="37"/>
  <c r="S858" i="37"/>
  <c r="S968" i="37"/>
  <c r="S3514" i="37"/>
  <c r="S2678" i="37"/>
  <c r="S2236" i="37"/>
  <c r="S751" i="37"/>
  <c r="S2487" i="37"/>
  <c r="S4204" i="37"/>
  <c r="S1718" i="37"/>
  <c r="S2768" i="37"/>
  <c r="S2870" i="37"/>
  <c r="S2772" i="37"/>
  <c r="S2891" i="37"/>
  <c r="S1577" i="37"/>
  <c r="S672" i="37"/>
  <c r="S3823" i="37"/>
  <c r="S332" i="37"/>
  <c r="S2276" i="37"/>
  <c r="S2150" i="37"/>
  <c r="S1790" i="37"/>
  <c r="S3461" i="37"/>
  <c r="S2417" i="37"/>
  <c r="S1586" i="37"/>
  <c r="S4462" i="37"/>
  <c r="S636" i="37"/>
  <c r="S248" i="37"/>
  <c r="S1842" i="37"/>
  <c r="S1616" i="37"/>
  <c r="S817" i="37"/>
  <c r="S378" i="37"/>
  <c r="S124" i="37"/>
  <c r="S366" i="37"/>
  <c r="S2091" i="37"/>
  <c r="S1121" i="37"/>
  <c r="S2347" i="37"/>
  <c r="S1298" i="37"/>
  <c r="S2649" i="37"/>
  <c r="S2907" i="37"/>
  <c r="S2155" i="37"/>
  <c r="S1374" i="37"/>
  <c r="S744" i="37"/>
  <c r="S1220" i="37"/>
  <c r="S1112" i="37"/>
  <c r="S399" i="37"/>
  <c r="S1320" i="37"/>
  <c r="S1136" i="37"/>
  <c r="S153" i="37"/>
  <c r="S1447" i="37"/>
  <c r="S638" i="37"/>
  <c r="S950" i="37"/>
  <c r="S437" i="37"/>
  <c r="S2933" i="37"/>
  <c r="S2329" i="37"/>
  <c r="S2066" i="37"/>
  <c r="S1667" i="37"/>
  <c r="S1217" i="37"/>
  <c r="S3760" i="37"/>
  <c r="S3679" i="37"/>
  <c r="S4504" i="37"/>
  <c r="S1965" i="37"/>
  <c r="S3390" i="37"/>
  <c r="S1511" i="37"/>
  <c r="S618" i="37"/>
  <c r="S1496" i="37"/>
  <c r="S1193" i="37"/>
  <c r="S1458" i="37"/>
  <c r="S4141" i="37"/>
  <c r="S2490" i="37"/>
  <c r="S1376" i="37"/>
  <c r="S4433" i="37"/>
  <c r="S3953" i="37"/>
  <c r="S907" i="37"/>
  <c r="S3873" i="37"/>
  <c r="S3014" i="37"/>
  <c r="S3064" i="37"/>
  <c r="S1012" i="37"/>
  <c r="S1469" i="37"/>
  <c r="S1443" i="37"/>
  <c r="S1025" i="37"/>
  <c r="S1694" i="37"/>
  <c r="S1491" i="37"/>
  <c r="S3343" i="37"/>
  <c r="S1808" i="37"/>
  <c r="S1115" i="37"/>
  <c r="S718" i="37"/>
  <c r="S1539" i="37"/>
  <c r="S1423" i="37"/>
  <c r="S1550" i="37"/>
  <c r="S804" i="37"/>
  <c r="S3910" i="37"/>
  <c r="S3526" i="37"/>
  <c r="S3018" i="37"/>
  <c r="S1748" i="37"/>
  <c r="S988" i="37"/>
  <c r="S4034" i="37"/>
  <c r="S2708" i="37"/>
  <c r="S2695" i="37"/>
  <c r="S2199" i="37"/>
  <c r="S2895" i="37"/>
  <c r="S1513" i="37"/>
  <c r="S4232" i="37"/>
  <c r="S4351" i="37"/>
  <c r="S4252" i="37"/>
  <c r="S897" i="37"/>
  <c r="S127" i="37"/>
  <c r="S3242" i="37"/>
  <c r="S840" i="37"/>
  <c r="S4121" i="37"/>
  <c r="S4517" i="37"/>
  <c r="S3781" i="37"/>
  <c r="S3413" i="37"/>
  <c r="S4062" i="37"/>
  <c r="S325" i="37"/>
  <c r="S460" i="37"/>
  <c r="S4223" i="37"/>
  <c r="S2883" i="37"/>
  <c r="S872" i="37"/>
  <c r="S4456" i="37"/>
  <c r="S4291" i="37"/>
  <c r="S3534" i="37"/>
  <c r="S1956" i="37"/>
  <c r="S3275" i="37"/>
  <c r="S3305" i="37"/>
  <c r="S4439" i="37"/>
  <c r="S3416" i="37"/>
  <c r="S3918" i="37"/>
  <c r="S4090" i="37"/>
  <c r="S681" i="37"/>
  <c r="S2519" i="37"/>
  <c r="S1032" i="37"/>
  <c r="S3328" i="37"/>
  <c r="S1897" i="37"/>
  <c r="S3709" i="37"/>
  <c r="S1180" i="37"/>
  <c r="S3117" i="37"/>
  <c r="S3854" i="37"/>
  <c r="S381" i="37"/>
  <c r="S2574" i="37"/>
  <c r="S1596" i="37"/>
  <c r="S38" i="37"/>
  <c r="S3355" i="37"/>
  <c r="S2626" i="37"/>
  <c r="S3578" i="37"/>
  <c r="S3804" i="37"/>
  <c r="S1160" i="37"/>
  <c r="S1489" i="37"/>
  <c r="S2144" i="37"/>
  <c r="S1733" i="37"/>
  <c r="S1745" i="37"/>
  <c r="S64" i="37"/>
  <c r="S446" i="37"/>
  <c r="S2400" i="37"/>
  <c r="S753" i="37"/>
  <c r="S2854" i="37"/>
  <c r="S958" i="37"/>
  <c r="S2614" i="37"/>
  <c r="S4221" i="37"/>
  <c r="S3093" i="37"/>
  <c r="S1394" i="37"/>
  <c r="S714" i="37"/>
  <c r="S2089" i="37"/>
  <c r="S2973" i="37"/>
  <c r="S3989" i="37"/>
  <c r="S1634" i="37"/>
  <c r="S934" i="37"/>
  <c r="S607" i="37"/>
  <c r="S818" i="37"/>
  <c r="S1392" i="37"/>
  <c r="S3773" i="37"/>
  <c r="S1868" i="37"/>
  <c r="S2288" i="37"/>
  <c r="S3288" i="37"/>
  <c r="S1116" i="37"/>
  <c r="S1804" i="37"/>
  <c r="S1175" i="37"/>
  <c r="S3581" i="37"/>
  <c r="S1268" i="37"/>
  <c r="S1325" i="37"/>
  <c r="S449" i="37"/>
  <c r="S1922" i="37"/>
  <c r="S2981" i="37"/>
  <c r="S4387" i="37"/>
  <c r="S951" i="37"/>
  <c r="S998" i="37"/>
  <c r="S3136" i="37"/>
  <c r="S2852" i="37"/>
  <c r="S406" i="37"/>
  <c r="S1689" i="37"/>
  <c r="S122" i="37"/>
  <c r="S2274" i="37"/>
  <c r="S2348" i="37"/>
  <c r="S2593" i="37"/>
  <c r="S1803" i="37"/>
  <c r="S3125" i="37"/>
  <c r="S3082" i="37"/>
  <c r="S1612" i="37"/>
  <c r="S476" i="37"/>
  <c r="S4539" i="37"/>
  <c r="S652" i="37"/>
  <c r="S1856" i="37"/>
  <c r="S3981" i="37"/>
  <c r="S2200" i="37"/>
  <c r="S550" i="37"/>
  <c r="S3447" i="37"/>
  <c r="S2409" i="37"/>
  <c r="S1190" i="37"/>
  <c r="S2452" i="37"/>
  <c r="S1029" i="37"/>
  <c r="S870" i="37"/>
  <c r="S442" i="37"/>
  <c r="S137" i="37"/>
  <c r="S990" i="37"/>
  <c r="S14" i="37"/>
  <c r="S727" i="37"/>
  <c r="S2228" i="37"/>
  <c r="S1015" i="37"/>
  <c r="S544" i="37"/>
  <c r="S3887" i="37"/>
  <c r="S3257" i="37"/>
  <c r="S3160" i="37"/>
  <c r="S1834" i="37"/>
  <c r="S261" i="37"/>
  <c r="S843" i="37"/>
  <c r="S1946" i="37"/>
  <c r="S2225" i="37"/>
  <c r="S996" i="37"/>
  <c r="S3142" i="37"/>
  <c r="S2655" i="37"/>
  <c r="S1258" i="37"/>
  <c r="S4230" i="37"/>
  <c r="S1555" i="37"/>
  <c r="S4255" i="37"/>
  <c r="S591" i="37"/>
  <c r="S3304" i="37"/>
  <c r="S2006" i="37"/>
  <c r="S423" i="37"/>
  <c r="S3144" i="37"/>
  <c r="S3435" i="37"/>
  <c r="S2888" i="37"/>
  <c r="S4488" i="37"/>
  <c r="S2840" i="37"/>
  <c r="S4340" i="37"/>
  <c r="S2805" i="37"/>
  <c r="S3648" i="37"/>
  <c r="S3683" i="37"/>
  <c r="S2341" i="37"/>
  <c r="S1364" i="37"/>
  <c r="S4241" i="37"/>
  <c r="S76" i="37"/>
  <c r="S1919" i="37"/>
  <c r="S3176" i="37"/>
  <c r="S3231" i="37"/>
  <c r="S4115" i="37"/>
  <c r="S4442" i="37"/>
  <c r="S687" i="37"/>
  <c r="S2299" i="37"/>
  <c r="S1207" i="37"/>
  <c r="S650" i="37"/>
  <c r="S1747" i="37"/>
  <c r="S3002" i="37"/>
  <c r="S1022" i="37"/>
  <c r="S200" i="37"/>
  <c r="S2767" i="37"/>
  <c r="S1794" i="37"/>
  <c r="S1560" i="37"/>
  <c r="S4001" i="37"/>
  <c r="S4146" i="37"/>
  <c r="S3028" i="37"/>
  <c r="S3740" i="37"/>
  <c r="S2952" i="37"/>
  <c r="S4339" i="37"/>
  <c r="S3441" i="37"/>
  <c r="S3309" i="37"/>
  <c r="S2411" i="37"/>
  <c r="S2502" i="37"/>
  <c r="S4074" i="37"/>
  <c r="S1155" i="37"/>
  <c r="S1285" i="37"/>
  <c r="S3552" i="37"/>
  <c r="S902" i="37"/>
  <c r="S3411" i="37"/>
  <c r="S51" i="37"/>
  <c r="S678" i="37"/>
  <c r="S3342" i="37"/>
  <c r="S4424" i="37"/>
  <c r="S3214" i="37"/>
  <c r="S461" i="37"/>
  <c r="S886" i="37"/>
  <c r="S617" i="37"/>
  <c r="S3353" i="37"/>
  <c r="S3297" i="37"/>
  <c r="S188" i="37"/>
  <c r="S2785" i="37"/>
  <c r="S31" i="37"/>
  <c r="S1017" i="37"/>
  <c r="S889" i="37"/>
  <c r="S119" i="37"/>
  <c r="S558" i="37"/>
  <c r="S3205" i="37"/>
  <c r="S3595" i="37"/>
  <c r="S3937" i="37"/>
  <c r="S3072" i="37"/>
  <c r="S3024" i="37"/>
  <c r="S2449" i="37"/>
  <c r="S426" i="37"/>
  <c r="S512" i="37"/>
  <c r="S2408" i="37"/>
  <c r="S701" i="37"/>
  <c r="S4454" i="37"/>
  <c r="S2589" i="37"/>
  <c r="S3898" i="37"/>
  <c r="S1448" i="37"/>
  <c r="S697" i="37"/>
  <c r="S569" i="37"/>
  <c r="S3705" i="37"/>
  <c r="S1236" i="37"/>
  <c r="S2266" i="37"/>
  <c r="S1588" i="37"/>
  <c r="S221" i="37"/>
  <c r="S2183" i="37"/>
  <c r="S743" i="37"/>
  <c r="S847" i="37"/>
  <c r="S1204" i="37"/>
  <c r="S3023" i="37"/>
  <c r="S4253" i="37"/>
  <c r="S3525" i="37"/>
  <c r="S3659" i="37"/>
  <c r="S1653" i="37"/>
  <c r="S2717" i="37"/>
  <c r="S2248" i="37"/>
  <c r="S963" i="37"/>
  <c r="S4307" i="37"/>
  <c r="S3974" i="37"/>
  <c r="S3871" i="37"/>
  <c r="S2209" i="37"/>
  <c r="S1090" i="37"/>
  <c r="S2483" i="37"/>
  <c r="S4503" i="37"/>
  <c r="S812" i="37"/>
  <c r="S348" i="37"/>
  <c r="S1433" i="37"/>
  <c r="S2165" i="37"/>
  <c r="S266" i="37"/>
  <c r="S791" i="37"/>
  <c r="S4296" i="37"/>
  <c r="S2856" i="37"/>
  <c r="S3359" i="37"/>
  <c r="S2494" i="37"/>
  <c r="S3678" i="37"/>
  <c r="S2959" i="37"/>
  <c r="S2023" i="37"/>
  <c r="S4446" i="37"/>
  <c r="S4426" i="37"/>
  <c r="S3926" i="37"/>
  <c r="S2737" i="37"/>
  <c r="S4170" i="37"/>
  <c r="S2132" i="37"/>
  <c r="S20" i="37"/>
  <c r="S1519" i="37"/>
  <c r="S1286" i="37"/>
  <c r="S468" i="37"/>
  <c r="S3479" i="37"/>
  <c r="S99" i="37"/>
  <c r="S4150" i="37"/>
  <c r="S167" i="37"/>
  <c r="S143" i="37"/>
  <c r="S4278" i="37"/>
  <c r="S2102" i="37"/>
  <c r="S1416" i="37"/>
  <c r="S2512" i="37"/>
  <c r="S1819" i="37"/>
  <c r="S4391" i="37"/>
  <c r="S531" i="37"/>
  <c r="S2028" i="37"/>
  <c r="S731" i="37"/>
  <c r="S861" i="37"/>
  <c r="S177" i="37"/>
  <c r="S194" i="37"/>
  <c r="S161" i="37"/>
  <c r="S4174" i="37"/>
  <c r="S4470" i="37"/>
  <c r="S758" i="37"/>
  <c r="S3364" i="37"/>
  <c r="S1119" i="37"/>
  <c r="S1138" i="37"/>
  <c r="S2430" i="37"/>
  <c r="S3726" i="37"/>
  <c r="S254" i="37"/>
  <c r="S2613" i="37"/>
  <c r="S2019" i="37"/>
  <c r="S1063" i="37"/>
  <c r="S884" i="37"/>
  <c r="S1805" i="37"/>
  <c r="S1563" i="37"/>
  <c r="S3849" i="37"/>
  <c r="S3539" i="37"/>
  <c r="S2661" i="37"/>
  <c r="S4209" i="37"/>
  <c r="S4410" i="37"/>
  <c r="S752" i="37"/>
  <c r="S3967" i="37"/>
  <c r="S1883" i="37"/>
  <c r="S302" i="37"/>
  <c r="S513" i="37"/>
  <c r="S2402" i="37"/>
  <c r="S2158" i="37"/>
  <c r="S3236" i="37"/>
  <c r="S383" i="37"/>
  <c r="S2094" i="37"/>
  <c r="S1797" i="37"/>
  <c r="S1385" i="37"/>
  <c r="S1948" i="37"/>
  <c r="S313" i="37"/>
  <c r="S1438" i="37"/>
  <c r="S2985" i="37"/>
  <c r="S3503" i="37"/>
  <c r="S2937" i="37"/>
  <c r="S4250" i="37"/>
  <c r="S1630" i="37"/>
  <c r="S141" i="37"/>
  <c r="S1633" i="37"/>
  <c r="S3349" i="37"/>
  <c r="S1278" i="37"/>
  <c r="S1148" i="37"/>
  <c r="S2029" i="37"/>
  <c r="S272" i="37"/>
  <c r="S587" i="37"/>
  <c r="S2419" i="37"/>
  <c r="S2486" i="37"/>
  <c r="S1510" i="37"/>
  <c r="S4183" i="37"/>
  <c r="S3569" i="37"/>
  <c r="S1327" i="37"/>
  <c r="S532" i="37"/>
  <c r="S4342" i="37"/>
  <c r="S605" i="37"/>
  <c r="S4443" i="37"/>
  <c r="S2241" i="37"/>
  <c r="S3467" i="37"/>
  <c r="S488" i="37"/>
  <c r="S649" i="37"/>
  <c r="S2002" i="37"/>
  <c r="S1601" i="37"/>
  <c r="S3973" i="37"/>
  <c r="S4197" i="37"/>
  <c r="S4500" i="37"/>
  <c r="S1785" i="37"/>
  <c r="S1724" i="37"/>
  <c r="S1486" i="37"/>
  <c r="S1754" i="37"/>
  <c r="S2342" i="37"/>
  <c r="S788" i="37"/>
  <c r="S2916" i="37"/>
  <c r="S2545" i="37"/>
  <c r="S2808" i="37"/>
  <c r="S2909" i="37"/>
  <c r="S2588" i="37"/>
  <c r="S986" i="37"/>
  <c r="S4251" i="37"/>
  <c r="S3031" i="37"/>
  <c r="S216" i="37"/>
  <c r="S2145" i="37"/>
  <c r="S647" i="37"/>
  <c r="S2517" i="37"/>
  <c r="S680" i="37"/>
  <c r="S3077" i="37"/>
  <c r="S2330" i="37"/>
  <c r="S887" i="37"/>
  <c r="S3151" i="37"/>
  <c r="S3264" i="37"/>
  <c r="S4313" i="37"/>
  <c r="S3458" i="37"/>
  <c r="S3323" i="37"/>
  <c r="S2491" i="37"/>
  <c r="S138" i="37"/>
  <c r="S133" i="37"/>
  <c r="S2549" i="37"/>
  <c r="S3489" i="37"/>
  <c r="S183" i="37"/>
  <c r="S534" i="37"/>
  <c r="S4349" i="37"/>
  <c r="S2416" i="37"/>
  <c r="S2793" i="37"/>
  <c r="S627" i="37"/>
  <c r="S911" i="37"/>
  <c r="S374" i="37"/>
  <c r="S3588" i="37"/>
  <c r="S3013" i="37"/>
  <c r="S2201" i="37"/>
  <c r="S2074" i="37"/>
  <c r="S3129" i="37"/>
  <c r="S1798" i="37"/>
  <c r="S3641" i="37"/>
  <c r="S510" i="37"/>
  <c r="S3664" i="37"/>
  <c r="S3718" i="37"/>
  <c r="S3991" i="37"/>
  <c r="S2742" i="37"/>
  <c r="S1377" i="37"/>
  <c r="S4327" i="37"/>
  <c r="S455" i="37"/>
  <c r="S2830" i="37"/>
  <c r="S868" i="37"/>
  <c r="S3703" i="37"/>
  <c r="S2328" i="37"/>
  <c r="S1226" i="37"/>
  <c r="S4032" i="37"/>
  <c r="S2135" i="37"/>
  <c r="S1967" i="37"/>
  <c r="S2109" i="37"/>
  <c r="S2352" i="37"/>
  <c r="S3121" i="37"/>
  <c r="S2572" i="37"/>
  <c r="S1623" i="37"/>
  <c r="S3666" i="37"/>
  <c r="S184" i="37"/>
  <c r="S3711" i="37"/>
  <c r="S3912" i="37"/>
  <c r="S3433" i="37"/>
  <c r="S3418" i="37"/>
  <c r="S1461" i="37"/>
  <c r="S2675" i="37"/>
  <c r="S1838" i="37"/>
  <c r="S586" i="37"/>
  <c r="S1949" i="37"/>
  <c r="S3337" i="37"/>
  <c r="S2739" i="37"/>
  <c r="S2108" i="37"/>
  <c r="S1981" i="37"/>
  <c r="S2624" i="37"/>
  <c r="S2845" i="37"/>
  <c r="S904" i="37"/>
  <c r="S4406" i="37"/>
  <c r="S297" i="37"/>
  <c r="S3658" i="37"/>
  <c r="S1334" i="37"/>
  <c r="S2989" i="37"/>
  <c r="S837" i="37"/>
  <c r="S3697" i="37"/>
  <c r="S979" i="37"/>
  <c r="S1383" i="37"/>
  <c r="S2546" i="37"/>
  <c r="S913" i="37"/>
  <c r="S3456" i="37"/>
  <c r="S1005" i="37"/>
  <c r="S4261" i="37"/>
  <c r="S2652" i="37"/>
  <c r="S3952" i="37"/>
  <c r="S172" i="37"/>
  <c r="S2264" i="37"/>
  <c r="S431" i="37"/>
  <c r="S2335" i="37"/>
  <c r="S448" i="37"/>
  <c r="S85" i="37"/>
  <c r="S584" i="37"/>
  <c r="S737" i="37"/>
  <c r="S3840" i="37"/>
  <c r="S4282" i="37"/>
  <c r="S1199" i="37"/>
  <c r="S3457" i="37"/>
  <c r="S1699" i="37"/>
  <c r="S2596" i="37"/>
  <c r="S2913" i="37"/>
  <c r="S3041" i="37"/>
  <c r="S2271" i="37"/>
  <c r="S4474" i="37"/>
  <c r="S433" i="37"/>
  <c r="S1283" i="37"/>
  <c r="S1361" i="37"/>
  <c r="S3022" i="37"/>
  <c r="S2292" i="37"/>
  <c r="S603" i="37"/>
  <c r="S397" i="37"/>
  <c r="S1876" i="37"/>
  <c r="S4220" i="37"/>
  <c r="S1716" i="37"/>
  <c r="S417" i="37"/>
  <c r="S3541" i="37"/>
  <c r="S1700" i="37"/>
  <c r="S2443" i="37"/>
  <c r="S3020" i="37"/>
  <c r="S3164" i="37"/>
  <c r="S1096" i="37"/>
  <c r="S1421" i="37"/>
  <c r="S3602" i="37"/>
  <c r="S2747" i="37"/>
  <c r="S1678" i="37"/>
  <c r="S1783" i="37"/>
  <c r="S4234" i="37"/>
  <c r="S2660" i="37"/>
  <c r="S1227" i="37"/>
  <c r="S2780" i="37"/>
  <c r="S18" i="37"/>
  <c r="S781" i="37"/>
  <c r="S799" i="37"/>
  <c r="S762" i="37"/>
  <c r="S677" i="37"/>
  <c r="S3388" i="37"/>
  <c r="S2265" i="37"/>
  <c r="S2762" i="37"/>
  <c r="S2825" i="37"/>
  <c r="S2427" i="37"/>
  <c r="S1381" i="37"/>
  <c r="S2775" i="37"/>
  <c r="S2861" i="37"/>
  <c r="S729" i="37"/>
  <c r="S1626" i="37"/>
  <c r="S1512" i="37"/>
  <c r="S3276" i="37"/>
  <c r="S2218" i="37"/>
  <c r="S4531" i="37"/>
  <c r="S2046" i="37"/>
  <c r="S4440" i="37"/>
  <c r="S3623" i="37"/>
  <c r="S2259" i="37"/>
  <c r="S3884" i="37"/>
  <c r="S61" i="37"/>
  <c r="S2163" i="37"/>
  <c r="S2510" i="37"/>
  <c r="S3511" i="37"/>
  <c r="S3875" i="37"/>
  <c r="S2278" i="37"/>
  <c r="S3925" i="37"/>
  <c r="S4272" i="37"/>
  <c r="S3517" i="37"/>
  <c r="S3383" i="37"/>
  <c r="S3607" i="37"/>
  <c r="S4537" i="37"/>
  <c r="S1736" i="37"/>
  <c r="S1276" i="37"/>
  <c r="S373" i="37"/>
  <c r="S1036" i="37"/>
  <c r="S1743" i="37"/>
  <c r="S2030" i="37"/>
  <c r="S1014" i="37"/>
  <c r="S634" i="37"/>
  <c r="S4513" i="37"/>
  <c r="S3174" i="37"/>
  <c r="S1274" i="37"/>
  <c r="S2744" i="37"/>
  <c r="S2488" i="37"/>
  <c r="S698" i="37"/>
  <c r="S163" i="37"/>
  <c r="S222" i="37"/>
  <c r="S191" i="37"/>
  <c r="S4198" i="37"/>
  <c r="S1703" i="37"/>
  <c r="S368" i="37"/>
  <c r="S801" i="37"/>
  <c r="S1431" i="37"/>
  <c r="S1200" i="37"/>
  <c r="S658" i="37"/>
  <c r="S45" i="37"/>
  <c r="S296" i="37"/>
  <c r="S4081" i="37"/>
  <c r="S1731" i="37"/>
  <c r="S1051" i="37"/>
  <c r="S4320" i="37"/>
  <c r="S4129" i="37"/>
  <c r="S394" i="37"/>
  <c r="S2636" i="37"/>
  <c r="S2044" i="37"/>
  <c r="S2217" i="37"/>
  <c r="S4431" i="37"/>
  <c r="S1624" i="37"/>
  <c r="S1812" i="37"/>
  <c r="S2638" i="37"/>
  <c r="S2008" i="37"/>
  <c r="S3223" i="37"/>
  <c r="S1829" i="37"/>
  <c r="S3293" i="37"/>
  <c r="S2801" i="37"/>
  <c r="S1095" i="37"/>
  <c r="S4471" i="37"/>
  <c r="S3306" i="37"/>
  <c r="S625" i="37"/>
  <c r="S3669" i="37"/>
  <c r="S3078" i="37"/>
  <c r="S4435" i="37"/>
  <c r="S1645" i="37"/>
  <c r="S1518" i="37"/>
  <c r="S2829" i="37"/>
  <c r="S2383" i="37"/>
  <c r="S707" i="37"/>
  <c r="S2033" i="37"/>
  <c r="S1792" i="37"/>
  <c r="S3982" i="37"/>
  <c r="S2934" i="37"/>
  <c r="S1979" i="37"/>
  <c r="S1980" i="37"/>
  <c r="S1679" i="37"/>
  <c r="S3751" i="37"/>
  <c r="S1690" i="37"/>
  <c r="S4444" i="37"/>
  <c r="S4497" i="37"/>
  <c r="S4227" i="37"/>
  <c r="S4269" i="37"/>
  <c r="S2738" i="37"/>
  <c r="S1215" i="37"/>
  <c r="S3256" i="37"/>
  <c r="S2327" i="37"/>
  <c r="S825" i="37"/>
  <c r="S3716" i="37"/>
  <c r="S808" i="37"/>
  <c r="S1875" i="37"/>
  <c r="S3331" i="37"/>
  <c r="S2445" i="37"/>
  <c r="S901" i="37"/>
  <c r="S742" i="37"/>
  <c r="S2273" i="37"/>
  <c r="S1008" i="37"/>
  <c r="S392" i="37"/>
  <c r="S790" i="37"/>
  <c r="S2017" i="37"/>
  <c r="S1920" i="37"/>
  <c r="S1559" i="37"/>
  <c r="S2575" i="37"/>
  <c r="S3334" i="37"/>
  <c r="S436" i="37"/>
  <c r="S1481" i="37"/>
  <c r="S86" i="37"/>
  <c r="S974" i="37"/>
  <c r="S3853" i="37"/>
  <c r="S4298" i="37"/>
  <c r="S3742" i="37"/>
  <c r="S576" i="37"/>
  <c r="S3761" i="37"/>
  <c r="S2555" i="37"/>
  <c r="S1942" i="37"/>
  <c r="S1847" i="37"/>
  <c r="S4447" i="37"/>
  <c r="S3284" i="37"/>
  <c r="S2759" i="37"/>
  <c r="S3820" i="37"/>
  <c r="S2093" i="37"/>
  <c r="S643" i="37"/>
  <c r="S885" i="37"/>
  <c r="S1935" i="37"/>
  <c r="S1471" i="37"/>
  <c r="S2005" i="37"/>
  <c r="S1191" i="37"/>
  <c r="S4515" i="37"/>
  <c r="S2282" i="37"/>
  <c r="S4189" i="37"/>
  <c r="S1246" i="37"/>
  <c r="S1774" i="37"/>
  <c r="S1562" i="37"/>
  <c r="S2618" i="37"/>
  <c r="S1446" i="37"/>
  <c r="S4305" i="37"/>
  <c r="S3466" i="37"/>
  <c r="S1939" i="37"/>
  <c r="S806" i="37"/>
  <c r="S3032" i="37"/>
  <c r="S2975" i="37"/>
  <c r="S871" i="37"/>
  <c r="S556" i="37"/>
  <c r="S2677" i="37"/>
  <c r="S2713" i="37"/>
  <c r="S3812" i="37"/>
  <c r="S4161" i="37"/>
  <c r="S3732" i="37"/>
  <c r="S2280" i="37"/>
  <c r="S2466" i="37"/>
  <c r="S1566" i="37"/>
  <c r="S132" i="37"/>
  <c r="S134" i="37"/>
  <c r="S1440" i="37"/>
  <c r="S1669" i="37"/>
  <c r="S1142" i="37"/>
  <c r="S1101" i="37"/>
  <c r="S1269" i="37"/>
  <c r="S920" i="37"/>
  <c r="S722" i="37"/>
  <c r="S2980" i="37"/>
  <c r="S3956" i="37"/>
  <c r="S2469" i="37"/>
  <c r="S4386" i="37"/>
  <c r="S2520" i="37"/>
  <c r="S3440" i="37"/>
  <c r="S2356" i="37"/>
  <c r="S832" i="37"/>
  <c r="S2704" i="37"/>
  <c r="S4248" i="37"/>
  <c r="S2406" i="37"/>
  <c r="S287" i="37"/>
  <c r="S895" i="37"/>
  <c r="S518" i="37"/>
  <c r="S2284" i="37"/>
  <c r="S3452" i="37"/>
  <c r="S3696" i="37"/>
  <c r="S1717" i="37"/>
  <c r="S1254" i="37"/>
  <c r="S2972" i="37"/>
  <c r="S1698" i="37"/>
  <c r="S484" i="37"/>
  <c r="S1927" i="37"/>
  <c r="S2869" i="37"/>
  <c r="S72" i="37"/>
  <c r="S3559" i="37"/>
  <c r="S4165" i="37"/>
  <c r="S2464" i="37"/>
  <c r="S2357" i="37"/>
  <c r="S1504" i="37"/>
  <c r="S255" i="37"/>
  <c r="S873" i="37"/>
  <c r="S2291" i="37"/>
  <c r="S1284" i="37"/>
  <c r="S1449" i="37"/>
  <c r="S377" i="37"/>
  <c r="S3475" i="37"/>
  <c r="S736" i="37"/>
  <c r="S2463" i="37"/>
  <c r="S1619" i="37"/>
  <c r="S439" i="37"/>
  <c r="S3029" i="37"/>
  <c r="S2694" i="37"/>
  <c r="S2063" i="37"/>
  <c r="S3401" i="37"/>
  <c r="S669" i="37"/>
  <c r="S3484" i="37"/>
  <c r="S3066" i="37"/>
  <c r="S2755" i="37"/>
  <c r="S3670" i="37"/>
  <c r="S2920" i="37"/>
  <c r="S129" i="37"/>
  <c r="S3614" i="37"/>
  <c r="S2958" i="37"/>
  <c r="S213" i="37"/>
  <c r="S4148" i="37"/>
  <c r="S4467" i="37"/>
  <c r="S2995" i="37"/>
  <c r="S2345" i="37"/>
  <c r="S4043" i="37"/>
  <c r="S2640" i="37"/>
  <c r="S2360" i="37"/>
  <c r="S4099" i="37"/>
  <c r="S268" i="37"/>
  <c r="S3994" i="37"/>
  <c r="S3947" i="37"/>
  <c r="S3152" i="37"/>
  <c r="S4358" i="37"/>
  <c r="S3848" i="37"/>
  <c r="S3861" i="37"/>
  <c r="S664" i="37"/>
  <c r="S3567" i="37"/>
  <c r="S2405" i="37"/>
  <c r="S1855" i="37"/>
  <c r="S3712" i="37"/>
  <c r="S2664" i="37"/>
  <c r="S3317" i="37"/>
  <c r="S4353" i="37"/>
  <c r="S3224" i="37"/>
  <c r="S975" i="37"/>
  <c r="S923" i="37"/>
  <c r="S1265" i="37"/>
  <c r="S2754" i="37"/>
  <c r="S2092" i="37"/>
  <c r="S3011" i="37"/>
  <c r="S2458" i="37"/>
  <c r="S1602" i="37"/>
  <c r="S4311" i="37"/>
  <c r="S270" i="37"/>
  <c r="S225" i="37"/>
  <c r="S789" i="37"/>
  <c r="S1495" i="37"/>
  <c r="S1060" i="37"/>
  <c r="S110" i="37"/>
  <c r="S953" i="37"/>
  <c r="S1857" i="37"/>
  <c r="S3611" i="37"/>
  <c r="S3901" i="37"/>
  <c r="S1344" i="37"/>
  <c r="S3008" i="37"/>
  <c r="S4185" i="37"/>
  <c r="S4312" i="37"/>
  <c r="S3961" i="37"/>
  <c r="S891" i="37"/>
  <c r="S3103" i="37"/>
  <c r="S3695" i="37"/>
  <c r="S696" i="37"/>
  <c r="S4035" i="37"/>
  <c r="S3377" i="37"/>
  <c r="S1509" i="37"/>
  <c r="S346" i="37"/>
  <c r="S527" i="37"/>
  <c r="S1457" i="37"/>
  <c r="S3394" i="37"/>
  <c r="S1150" i="37"/>
  <c r="S2171" i="37"/>
  <c r="S2364" i="37"/>
  <c r="S541" i="37"/>
  <c r="S1757" i="37"/>
  <c r="S4135" i="37"/>
  <c r="S3987" i="37"/>
  <c r="S495" i="37"/>
  <c r="S595" i="37"/>
  <c r="S3300" i="37"/>
  <c r="S2222" i="37"/>
  <c r="S104" i="37"/>
  <c r="S3225" i="37"/>
  <c r="S2319" i="37"/>
  <c r="S4208" i="37"/>
  <c r="S2904" i="37"/>
  <c r="S3423" i="37"/>
  <c r="S1973" i="37"/>
  <c r="S1568" i="37"/>
  <c r="S2508" i="37"/>
  <c r="S2942" i="37"/>
  <c r="S79" i="37"/>
  <c r="S169" i="37"/>
  <c r="S94" i="37"/>
  <c r="S2136" i="37"/>
  <c r="S508" i="37"/>
  <c r="S363" i="37"/>
  <c r="S2083" i="37"/>
  <c r="S2725" i="37"/>
  <c r="S1984" i="37"/>
  <c r="S3529" i="37"/>
  <c r="S3782" i="37"/>
  <c r="S4119" i="37"/>
  <c r="S1751" i="37"/>
  <c r="S1018" i="37"/>
  <c r="S2930" i="37"/>
  <c r="S4528" i="37"/>
  <c r="S4065" i="37"/>
  <c r="S4267" i="37"/>
  <c r="S3832" i="37"/>
  <c r="S2819" i="37"/>
  <c r="S3474" i="37"/>
  <c r="S740" i="37"/>
  <c r="S3959" i="37"/>
  <c r="S337" i="37"/>
  <c r="S4026" i="37"/>
  <c r="S3979" i="37"/>
  <c r="S3422" i="37"/>
  <c r="S3250" i="37"/>
  <c r="S800" i="37"/>
  <c r="S583" i="37"/>
  <c r="S328" i="37"/>
  <c r="S3722" i="37"/>
  <c r="S4360" i="37"/>
  <c r="S1251" i="37"/>
  <c r="S3432" i="37"/>
  <c r="S3628" i="37"/>
  <c r="S3550" i="37"/>
  <c r="S4184" i="37"/>
  <c r="S2993" i="37"/>
  <c r="S594" i="37"/>
  <c r="S3159" i="37"/>
  <c r="S3721" i="37"/>
  <c r="S1923" i="37"/>
  <c r="S536" i="37"/>
  <c r="S415" i="37"/>
  <c r="S1905" i="37"/>
  <c r="S3978" i="37"/>
  <c r="S3237" i="37"/>
  <c r="S2003" i="37"/>
  <c r="S391" i="37"/>
  <c r="S3661" i="37"/>
  <c r="S1958" i="37"/>
  <c r="S1129" i="37"/>
  <c r="S2138" i="37"/>
  <c r="S450" i="37"/>
  <c r="S4045" i="37"/>
  <c r="S384" i="37"/>
  <c r="S932" i="37"/>
  <c r="S3564" i="37"/>
  <c r="S1420" i="37"/>
  <c r="S1169" i="37"/>
  <c r="S2657" i="37"/>
  <c r="S3321" i="37"/>
  <c r="S2977" i="37"/>
  <c r="S1800" i="37"/>
  <c r="S421" i="37"/>
  <c r="S1672" i="37"/>
  <c r="S4417" i="37"/>
  <c r="S2750" i="37"/>
  <c r="S2946" i="37"/>
  <c r="S3446" i="37"/>
  <c r="S3671" i="37"/>
  <c r="S1892" i="37"/>
  <c r="S4512" i="37"/>
  <c r="S149" i="37"/>
  <c r="S1854" i="37"/>
  <c r="S717" i="37"/>
  <c r="S1551" i="37"/>
  <c r="S131" i="37"/>
  <c r="S2399" i="37"/>
  <c r="S621" i="37"/>
  <c r="S4316" i="37"/>
  <c r="S2857" i="37"/>
  <c r="S1354" i="37"/>
  <c r="S3841" i="37"/>
  <c r="S3141" i="37"/>
  <c r="S1410" i="37"/>
  <c r="S691" i="37"/>
  <c r="S883" i="37"/>
  <c r="S220" i="37"/>
  <c r="S1103" i="37"/>
  <c r="S390" i="37"/>
  <c r="S4345" i="37"/>
  <c r="S3105" i="37"/>
  <c r="S671" i="37"/>
  <c r="S2878" i="37"/>
  <c r="S3706" i="37"/>
  <c r="S3553" i="37"/>
  <c r="S2633" i="37"/>
  <c r="S833" i="37"/>
  <c r="S1255" i="37"/>
  <c r="S3326" i="37"/>
  <c r="S4274" i="37"/>
  <c r="S3922" i="37"/>
  <c r="S3079" i="37"/>
  <c r="S2045" i="37"/>
  <c r="S3251" i="37"/>
  <c r="S2086" i="37"/>
  <c r="S303" i="37"/>
  <c r="S3653" i="37"/>
  <c r="S2349" i="37"/>
  <c r="S327" i="37"/>
  <c r="S3459" i="37"/>
  <c r="S2454" i="37"/>
  <c r="S4164" i="37"/>
  <c r="S3352" i="37"/>
  <c r="S3798" i="37"/>
  <c r="S2635" i="37"/>
  <c r="S1335" i="37"/>
  <c r="S1053" i="37"/>
  <c r="S3688" i="37"/>
  <c r="S3262" i="37"/>
  <c r="S720" i="37"/>
  <c r="S3513" i="37"/>
  <c r="S4409" i="37"/>
  <c r="S25" i="37"/>
  <c r="S74" i="37"/>
  <c r="S1259" i="37"/>
  <c r="S564" i="37"/>
  <c r="S4058" i="37"/>
  <c r="S4356" i="37"/>
  <c r="S3211" i="37"/>
  <c r="S849" i="37"/>
  <c r="S164" i="37"/>
  <c r="S1688" i="37"/>
  <c r="S280" i="37"/>
  <c r="S2964" i="37"/>
  <c r="S2806" i="37"/>
  <c r="S2584" i="37"/>
  <c r="S780" i="37"/>
  <c r="S1043" i="37"/>
  <c r="S3542" i="37"/>
  <c r="S2781" i="37"/>
  <c r="S1505" i="37"/>
  <c r="S3538" i="37"/>
  <c r="S2079" i="37"/>
  <c r="S3108" i="37"/>
  <c r="S3482" i="37"/>
  <c r="S1188" i="37"/>
  <c r="S972" i="37"/>
  <c r="S192" i="37"/>
  <c r="S1775" i="37"/>
  <c r="S2968" i="37"/>
  <c r="S4128" i="37"/>
  <c r="S4276" i="37"/>
  <c r="S2716" i="37"/>
  <c r="S1245" i="37"/>
  <c r="S2355" i="37"/>
  <c r="S2831" i="37"/>
  <c r="S2724" i="37"/>
  <c r="S2407" i="37"/>
  <c r="S2099" i="37"/>
  <c r="S2294" i="37"/>
  <c r="S566" i="37"/>
  <c r="S1742" i="37"/>
  <c r="S3701" i="37"/>
  <c r="S3333" i="37"/>
  <c r="S1389" i="37"/>
  <c r="S197" i="37"/>
  <c r="S150" i="37"/>
  <c r="S3589" i="37"/>
  <c r="S860" i="37"/>
  <c r="S1497" i="37"/>
  <c r="S2229" i="37"/>
  <c r="S2823" i="37"/>
  <c r="S2858" i="37"/>
  <c r="S1264" i="37"/>
  <c r="S1240" i="37"/>
  <c r="S521" i="37"/>
  <c r="S3586" i="37"/>
  <c r="S3471" i="37"/>
  <c r="S1970" i="37"/>
  <c r="S4451" i="37"/>
  <c r="S2087" i="37"/>
  <c r="S548" i="37"/>
  <c r="S1026" i="37"/>
  <c r="S813" i="37"/>
  <c r="S4487" i="37"/>
  <c r="S505" i="37"/>
  <c r="S961" i="37"/>
  <c r="S4343" i="37"/>
  <c r="S3486" i="37"/>
  <c r="S3208" i="37"/>
  <c r="S778" i="37"/>
  <c r="S2563" i="37"/>
  <c r="S2428" i="37"/>
  <c r="S882" i="37"/>
  <c r="S2847" i="37"/>
  <c r="S4543" i="37"/>
  <c r="S3270" i="37"/>
  <c r="S2194" i="37"/>
  <c r="S3939" i="37"/>
  <c r="S3427" i="37"/>
  <c r="S1557" i="37"/>
  <c r="S1610" i="37"/>
  <c r="S2681" i="37"/>
  <c r="S3883" i="37"/>
  <c r="S4188" i="37"/>
  <c r="S1413" i="37"/>
  <c r="S3627" i="37"/>
  <c r="S4130" i="37"/>
  <c r="S4029" i="37"/>
  <c r="S1445" i="37"/>
  <c r="S4199" i="37"/>
  <c r="S19" i="37"/>
  <c r="S2554" i="37"/>
  <c r="S465" i="37"/>
  <c r="S1650" i="37"/>
  <c r="S401" i="37"/>
  <c r="S3606" i="37"/>
  <c r="S3845" i="37"/>
  <c r="S3473" i="37"/>
  <c r="S3083" i="37"/>
  <c r="S1918" i="37"/>
  <c r="S620" i="37"/>
  <c r="S2788" i="37"/>
  <c r="S1013" i="37"/>
  <c r="S4287" i="37"/>
  <c r="S3189" i="37"/>
  <c r="S1089" i="37"/>
  <c r="S3070" i="37"/>
  <c r="S899" i="37"/>
  <c r="S4070" i="37"/>
  <c r="S3487" i="37"/>
  <c r="S1074" i="37"/>
  <c r="S3419" i="37"/>
  <c r="S4263" i="37"/>
  <c r="S3631" i="37"/>
  <c r="S3295" i="37"/>
  <c r="S4036" i="37"/>
  <c r="S3463" i="37"/>
  <c r="S3049" i="37"/>
  <c r="S1926" i="37"/>
  <c r="S1631" i="37"/>
  <c r="S430" i="37"/>
  <c r="S4262" i="37"/>
  <c r="S2149" i="37"/>
  <c r="S3112" i="37"/>
  <c r="S3957" i="37"/>
  <c r="S1147" i="37"/>
  <c r="S1318" i="37"/>
  <c r="S663" i="37"/>
  <c r="S2146" i="37"/>
  <c r="S937" i="37"/>
  <c r="S2101" i="37"/>
  <c r="S949" i="37"/>
  <c r="S56" i="37"/>
  <c r="S2358" i="37"/>
  <c r="S3341" i="37"/>
  <c r="S1428" i="37"/>
  <c r="S1425" i="37"/>
  <c r="S766" i="37"/>
  <c r="S2035" i="37"/>
  <c r="S3585" i="37"/>
  <c r="S80" i="37"/>
  <c r="S3828" i="37"/>
  <c r="S2885" i="37"/>
  <c r="S3240" i="37"/>
  <c r="S1178" i="37"/>
  <c r="S4271" i="37"/>
  <c r="S3531" i="37"/>
  <c r="S715" i="37"/>
  <c r="S4404" i="37"/>
  <c r="S4534" i="37"/>
  <c r="S3948" i="37"/>
  <c r="S3266" i="37"/>
  <c r="S187" i="37"/>
  <c r="S3438" i="37"/>
  <c r="S3785" i="37"/>
  <c r="S3824" i="37"/>
  <c r="S2627" i="37"/>
  <c r="S3469" i="37"/>
  <c r="S3927" i="37"/>
  <c r="S4398" i="37"/>
  <c r="S1289" i="37"/>
  <c r="S3690" i="37"/>
  <c r="S4459" i="37"/>
  <c r="S3481" i="37"/>
  <c r="S3620" i="37"/>
  <c r="S688" i="37"/>
  <c r="S4068" i="37"/>
  <c r="S3216" i="37"/>
  <c r="S3335" i="37"/>
  <c r="S597" i="37"/>
  <c r="S3107" i="37"/>
  <c r="S3863" i="37"/>
  <c r="S3483" i="37"/>
  <c r="S2700" i="37"/>
  <c r="S3962" i="37"/>
  <c r="S376" i="37"/>
  <c r="S2366" i="37"/>
  <c r="S1809" i="37"/>
  <c r="S2477" i="37"/>
  <c r="S2773" i="37"/>
  <c r="S4425" i="37"/>
  <c r="S3500" i="37"/>
  <c r="S3148" i="37"/>
  <c r="S3917" i="37"/>
  <c r="S204" i="37"/>
  <c r="S1709" i="37"/>
  <c r="S1937" i="37"/>
  <c r="S2343" i="37"/>
  <c r="S914" i="37"/>
  <c r="S574" i="37"/>
  <c r="S1422" i="37"/>
  <c r="S4509" i="37"/>
  <c r="S4203" i="37"/>
  <c r="S252" i="37"/>
  <c r="S3769" i="37"/>
  <c r="S2639" i="37"/>
  <c r="S451" i="37"/>
  <c r="S3271" i="37"/>
  <c r="S489" i="37"/>
  <c r="S1947" i="37"/>
  <c r="S645" i="37"/>
  <c r="S4181" i="37"/>
  <c r="S1454" i="37"/>
  <c r="S4469" i="37"/>
  <c r="S3515" i="37"/>
  <c r="S3263" i="37"/>
  <c r="S1556" i="37"/>
  <c r="S22" i="37"/>
  <c r="S2537" i="37"/>
  <c r="S1363" i="37"/>
  <c r="S4168" i="37"/>
  <c r="S4415" i="37"/>
  <c r="S3619" i="37"/>
  <c r="S1253" i="37"/>
  <c r="S4436" i="37"/>
  <c r="S1884" i="37"/>
  <c r="S2275" i="37"/>
  <c r="S1720" i="37"/>
  <c r="S599" i="37"/>
  <c r="S2984" i="37"/>
  <c r="S1317" i="37"/>
  <c r="S1069" i="37"/>
  <c r="S3372" i="37"/>
  <c r="S179" i="37"/>
  <c r="S2998" i="37"/>
  <c r="S2944" i="37"/>
  <c r="S2939" i="37"/>
  <c r="S1625" i="37"/>
  <c r="S2506" i="37"/>
  <c r="S1235" i="37"/>
  <c r="S1407" i="37"/>
  <c r="S823" i="37"/>
  <c r="S3314" i="37"/>
  <c r="S1271" i="37"/>
  <c r="S522" i="37"/>
  <c r="S630" i="37"/>
  <c r="S3362" i="37"/>
  <c r="S445" i="37"/>
  <c r="S44" i="37"/>
  <c r="S2576" i="37"/>
  <c r="S1506" i="37"/>
  <c r="S2289" i="37"/>
  <c r="S2648" i="37"/>
  <c r="S1139" i="37"/>
  <c r="S4027" i="37"/>
  <c r="S685" i="37"/>
  <c r="S4256" i="37"/>
  <c r="S4378" i="37"/>
  <c r="S1821" i="37"/>
  <c r="S4453" i="37"/>
  <c r="S3808" i="37"/>
  <c r="S4317" i="37"/>
  <c r="S2474" i="37"/>
  <c r="S2172" i="37"/>
  <c r="S4486" i="37"/>
  <c r="S4105" i="37"/>
  <c r="S3313" i="37"/>
  <c r="S2874" i="37"/>
  <c r="S3258" i="37"/>
  <c r="S656" i="37"/>
  <c r="S1328" i="37"/>
  <c r="S196" i="37"/>
  <c r="S851" i="37"/>
  <c r="S3215" i="37"/>
  <c r="S601" i="37"/>
  <c r="S264" i="37"/>
  <c r="S4294" i="37"/>
  <c r="S117" i="37"/>
  <c r="S3771" i="37"/>
  <c r="S946" i="37"/>
  <c r="S4484" i="37"/>
  <c r="S1280" i="37"/>
  <c r="S3931" i="37"/>
  <c r="S123" i="37"/>
  <c r="S246" i="37"/>
  <c r="S240" i="37"/>
  <c r="S1943" i="37"/>
  <c r="S1249" i="37"/>
  <c r="S361" i="37"/>
  <c r="S2414" i="37"/>
  <c r="S1903" i="37"/>
  <c r="S1402" i="37"/>
  <c r="S4006" i="37"/>
  <c r="S4233" i="37"/>
  <c r="S2569" i="37"/>
  <c r="S1044" i="37"/>
  <c r="S1814" i="37"/>
  <c r="S2220" i="37"/>
  <c r="S1143" i="37"/>
  <c r="S1048" i="37"/>
  <c r="S3191" i="37"/>
  <c r="S291" i="37"/>
  <c r="S101" i="37"/>
  <c r="S121" i="37"/>
  <c r="S1969" i="37"/>
  <c r="S2283" i="37"/>
  <c r="S13" i="37"/>
  <c r="S549" i="37"/>
  <c r="S210" i="37"/>
  <c r="S4236" i="37"/>
  <c r="S1398" i="37"/>
  <c r="S878" i="37"/>
  <c r="S3074" i="37"/>
  <c r="S3428" i="37"/>
  <c r="S2969" i="37"/>
  <c r="S2097" i="37"/>
  <c r="S1378" i="37"/>
  <c r="S1818" i="37"/>
  <c r="S3846" i="37"/>
  <c r="S1001" i="37"/>
  <c r="S244" i="37"/>
  <c r="S1281" i="37"/>
  <c r="S2016" i="37"/>
  <c r="S3650" i="37"/>
  <c r="S3815" i="37"/>
  <c r="S3870" i="37"/>
  <c r="S3424" i="37"/>
  <c r="S2911" i="37"/>
  <c r="S1569" i="37"/>
  <c r="S4334" i="37"/>
  <c r="S3322" i="37"/>
  <c r="S2010" i="37"/>
  <c r="S2570" i="37"/>
  <c r="S2889" i="37"/>
  <c r="S2828" i="37"/>
  <c r="S229" i="37"/>
  <c r="S845" i="37"/>
  <c r="S1811" i="37"/>
  <c r="S4053" i="37"/>
  <c r="S1359" i="37"/>
  <c r="S3768" i="37"/>
  <c r="S1419" i="37"/>
  <c r="S948" i="37"/>
  <c r="S2412" i="37"/>
  <c r="S2558" i="37"/>
  <c r="S4300" i="37"/>
  <c r="S2322" i="37"/>
  <c r="S1027" i="37"/>
  <c r="S1189" i="37"/>
  <c r="S2622" i="37"/>
  <c r="S1086" i="37"/>
  <c r="S3842" i="37"/>
  <c r="S3114" i="37"/>
  <c r="S4508" i="37"/>
  <c r="S2745" i="37"/>
  <c r="S3897" i="37"/>
  <c r="S3259" i="37"/>
  <c r="S2422" i="37"/>
  <c r="S3134" i="37"/>
  <c r="S3691" i="37"/>
  <c r="S3656" i="37"/>
  <c r="S2591" i="37"/>
  <c r="S3811" i="37"/>
  <c r="S2365" i="37"/>
  <c r="S3143" i="37"/>
  <c r="S553" i="37"/>
  <c r="S218" i="37"/>
  <c r="S4137" i="37"/>
  <c r="S3533" i="37"/>
  <c r="S1442" i="37"/>
  <c r="S971" i="37"/>
  <c r="S3789" i="37"/>
  <c r="S1106" i="37"/>
  <c r="S4156" i="37"/>
  <c r="S4113" i="37"/>
  <c r="S4476" i="37"/>
  <c r="S3855" i="37"/>
  <c r="S1456" i="37"/>
  <c r="S4254" i="37"/>
  <c r="S3730" i="37"/>
  <c r="S1755" i="37"/>
  <c r="S2746" i="37"/>
  <c r="S2733" i="37"/>
  <c r="S4007" i="37"/>
  <c r="S2301" i="37"/>
  <c r="S3776" i="37"/>
  <c r="S1654" i="37"/>
  <c r="S4017" i="37"/>
  <c r="S1553" i="37"/>
  <c r="S600" i="37"/>
  <c r="S3190" i="37"/>
  <c r="S1244" i="37"/>
  <c r="S4037" i="37"/>
  <c r="S329" i="37"/>
  <c r="S1414" i="37"/>
  <c r="S48" i="37"/>
  <c r="S2391" i="37"/>
  <c r="S572" i="37"/>
  <c r="S1041" i="37"/>
  <c r="S4314" i="37"/>
  <c r="S2929" i="37"/>
  <c r="S3470" i="37"/>
  <c r="S3403" i="37"/>
  <c r="S582" i="37"/>
  <c r="S1614" i="37"/>
  <c r="S2081" i="37"/>
  <c r="S1233" i="37"/>
  <c r="S3905" i="37"/>
  <c r="S250" i="37"/>
  <c r="S289" i="37"/>
  <c r="S2007" i="37"/>
  <c r="S567" i="37"/>
  <c r="S4178" i="37"/>
  <c r="S2130" i="37"/>
  <c r="S4392" i="37"/>
  <c r="S4533" i="37"/>
  <c r="S2918" i="37"/>
  <c r="S2456" i="37"/>
  <c r="S1902" i="37"/>
  <c r="S628" i="37"/>
  <c r="S4060" i="37"/>
  <c r="S515" i="37"/>
  <c r="S3612" i="37"/>
  <c r="S4063" i="37"/>
  <c r="S3617" i="37"/>
  <c r="S2598" i="37"/>
  <c r="S3315" i="37"/>
  <c r="S765" i="37"/>
  <c r="S3965" i="37"/>
  <c r="S3050" i="37"/>
  <c r="S2224" i="37"/>
  <c r="S1982" i="37"/>
  <c r="S3087" i="37"/>
  <c r="S2647" i="37"/>
  <c r="S410" i="37"/>
  <c r="S689" i="37"/>
  <c r="S1275" i="37"/>
  <c r="S1164" i="37"/>
  <c r="S1436" i="37"/>
  <c r="S3556" i="37"/>
  <c r="S941" i="37"/>
  <c r="S629" i="37"/>
  <c r="S4407" i="37"/>
  <c r="S1867" i="37"/>
  <c r="S1517" i="37"/>
  <c r="S2210" i="37"/>
  <c r="S1444" i="37"/>
  <c r="S1007" i="37"/>
  <c r="S2674" i="37"/>
  <c r="S310" i="37"/>
  <c r="S1561" i="37"/>
  <c r="S692" i="37"/>
  <c r="S3756" i="37"/>
  <c r="S2312" i="37"/>
  <c r="S3528" i="37"/>
  <c r="S4438" i="37"/>
  <c r="S4196" i="37"/>
  <c r="S2631" i="37"/>
  <c r="S3495" i="37"/>
  <c r="S623" i="37"/>
  <c r="S3806" i="37"/>
  <c r="S3731" i="37"/>
  <c r="S454" i="37"/>
  <c r="S2925" i="37"/>
  <c r="S3692" i="37"/>
  <c r="S1844" i="37"/>
  <c r="S676" i="37"/>
  <c r="S2922" i="37"/>
  <c r="S4051" i="37"/>
  <c r="S3437" i="37"/>
  <c r="S3279" i="37"/>
  <c r="S834" i="37"/>
  <c r="S2082" i="37"/>
  <c r="S242" i="37"/>
  <c r="S682" i="37"/>
  <c r="S2527" i="37"/>
  <c r="S1933" i="37"/>
  <c r="S4429" i="37"/>
  <c r="S1311" i="37"/>
  <c r="S1123" i="37"/>
  <c r="S1151" i="37"/>
  <c r="S1010" i="37"/>
  <c r="S4257" i="37"/>
  <c r="S2238" i="37"/>
  <c r="S908" i="37"/>
  <c r="S4100" i="37"/>
  <c r="S330" i="37"/>
  <c r="S4140" i="37"/>
  <c r="S1572" i="37"/>
  <c r="S2617" i="37"/>
  <c r="S3167" i="37"/>
  <c r="S1380" i="37"/>
  <c r="S403" i="37"/>
  <c r="S1310" i="37"/>
  <c r="S2191" i="37"/>
  <c r="S2679" i="37"/>
  <c r="S3523" i="37"/>
  <c r="S1705" i="37"/>
  <c r="S2258" i="37"/>
  <c r="S3972" i="37"/>
  <c r="S577" i="37"/>
  <c r="S2485" i="37"/>
  <c r="S2565" i="37"/>
  <c r="S1845" i="37"/>
  <c r="S4292" i="37"/>
  <c r="S3584" i="37"/>
  <c r="S90" i="37"/>
  <c r="S3908" i="37"/>
  <c r="S820" i="37"/>
  <c r="S364" i="37"/>
  <c r="S2404" i="37"/>
  <c r="S4133" i="37"/>
  <c r="S4365" i="37"/>
  <c r="S3851" i="37"/>
  <c r="S3739" i="37"/>
  <c r="S3123" i="37"/>
  <c r="S1687" i="37"/>
  <c r="S2811" i="37"/>
  <c r="S2836" i="37"/>
  <c r="S504" i="37"/>
  <c r="S208" i="37"/>
  <c r="S2027" i="37"/>
  <c r="S84" i="37"/>
  <c r="S1864" i="37"/>
  <c r="S2096" i="37"/>
  <c r="S2174" i="37"/>
  <c r="S786" i="37"/>
  <c r="S3505" i="37"/>
  <c r="S3667" i="37"/>
  <c r="AI6" i="37" l="1" a="1"/>
  <c r="AI6" i="37" s="1"/>
  <c r="C41" i="35"/>
  <c r="C20" i="35"/>
  <c r="W6" i="37" a="1"/>
  <c r="W6" i="37" s="1"/>
  <c r="V8" i="37"/>
  <c r="U7" i="37" a="1"/>
  <c r="U7" i="37" s="1"/>
  <c r="X7" i="37"/>
  <c r="D21" i="35" s="1"/>
  <c r="AJ7" i="37"/>
  <c r="D42" i="35" s="1"/>
  <c r="AG7" i="37" a="1"/>
  <c r="AG7" i="37" s="1"/>
  <c r="AH8" i="37"/>
  <c r="AE6" i="37" a="1"/>
  <c r="AE6" i="37" s="1"/>
  <c r="C34" i="35"/>
  <c r="AA6" i="37" a="1"/>
  <c r="AA6" i="37" s="1"/>
  <c r="C27" i="35"/>
  <c r="AD8" i="37"/>
  <c r="AF7" i="37"/>
  <c r="D35" i="35" s="1"/>
  <c r="AC7" i="37" a="1"/>
  <c r="AC7" i="37" s="1"/>
  <c r="Z8" i="37"/>
  <c r="AB7" i="37"/>
  <c r="D28" i="35" s="1"/>
  <c r="Y7" i="37" a="1"/>
  <c r="Y7" i="37" s="1"/>
  <c r="C35" i="35" l="1"/>
  <c r="AE7" i="37" a="1"/>
  <c r="AE7" i="37" s="1"/>
  <c r="AI7" i="37" a="1"/>
  <c r="AI7" i="37" s="1"/>
  <c r="C42" i="35"/>
  <c r="AC8" i="37" a="1"/>
  <c r="AC8" i="37" s="1"/>
  <c r="AE8" i="37" s="1" a="1"/>
  <c r="AE8" i="37" s="1"/>
  <c r="AF8" i="37"/>
  <c r="W7" i="37" a="1"/>
  <c r="W7" i="37" s="1"/>
  <c r="C21" i="35"/>
  <c r="X8" i="37"/>
  <c r="U8" i="37" a="1"/>
  <c r="U8" i="37" s="1"/>
  <c r="W8" i="37" s="1" a="1"/>
  <c r="W8" i="37" s="1"/>
  <c r="AA7" i="37" a="1"/>
  <c r="AA7" i="37" s="1"/>
  <c r="C28" i="35"/>
  <c r="Y8" i="37" a="1"/>
  <c r="Y8" i="37" s="1"/>
  <c r="AA8" i="37" s="1" a="1"/>
  <c r="AA8" i="37" s="1"/>
  <c r="AB8" i="37"/>
  <c r="AJ8" i="37"/>
  <c r="AG8" i="37" a="1"/>
  <c r="AG8" i="37" s="1"/>
  <c r="AI8" i="37" s="1" a="1"/>
  <c r="AI8" i="37" s="1"/>
</calcChain>
</file>

<file path=xl/sharedStrings.xml><?xml version="1.0" encoding="utf-8"?>
<sst xmlns="http://schemas.openxmlformats.org/spreadsheetml/2006/main" count="42399" uniqueCount="633">
  <si>
    <t>DATE</t>
  </si>
  <si>
    <t>LUNDI</t>
  </si>
  <si>
    <t>MARDI</t>
  </si>
  <si>
    <t>MERCREDI</t>
  </si>
  <si>
    <t>JEUDI</t>
  </si>
  <si>
    <t>VENDREDI</t>
  </si>
  <si>
    <t>SAMEDI</t>
  </si>
  <si>
    <t>DIMANCHE</t>
  </si>
  <si>
    <t>00 h</t>
  </si>
  <si>
    <t>01 h</t>
  </si>
  <si>
    <t>02 h</t>
  </si>
  <si>
    <t>03 h</t>
  </si>
  <si>
    <t>04 h</t>
  </si>
  <si>
    <t>05 h</t>
  </si>
  <si>
    <t>06 h</t>
  </si>
  <si>
    <t>07 h</t>
  </si>
  <si>
    <t>08 h</t>
  </si>
  <si>
    <t>09 h</t>
  </si>
  <si>
    <t>10 h</t>
  </si>
  <si>
    <t>11 h</t>
  </si>
  <si>
    <t>12 h</t>
  </si>
  <si>
    <t>13 h</t>
  </si>
  <si>
    <t>14 h</t>
  </si>
  <si>
    <t>15 h</t>
  </si>
  <si>
    <t>16 h</t>
  </si>
  <si>
    <t>17 h</t>
  </si>
  <si>
    <t>18 h</t>
  </si>
  <si>
    <t>19 h</t>
  </si>
  <si>
    <t>20 h</t>
  </si>
  <si>
    <t>21 h</t>
  </si>
  <si>
    <t>22 h</t>
  </si>
  <si>
    <t>23 h</t>
  </si>
  <si>
    <t>DEPLACEMENTS</t>
  </si>
  <si>
    <t>** AUTRES : CP : Congés payés - RTT : Réduction temps travail - RY : 1/2 journée RTT - FE : Férié - RC : Repos conpensateur - RL : Reliquat CP Fauché - CO : Absence convenance personnelle - AI : Absence injustifiée - EV :  Evènement familial - MT : Maternité - PA  : Paternité - AJ : Accident de trajet - AT : Accident de travail - RA : Rechute AT - MA : Maladie - MR : Maladie professionnelle - RM : Rechute MR - FC : Formation continue -  FO : Formation app/qua</t>
  </si>
  <si>
    <t>OBSERVATIONS :</t>
  </si>
  <si>
    <t>Visa du Resp. :</t>
  </si>
  <si>
    <t>PRENOM :</t>
  </si>
  <si>
    <t>NOM :</t>
  </si>
  <si>
    <t>SEMAINE :</t>
  </si>
  <si>
    <t>ANNEE :</t>
  </si>
  <si>
    <t>TOTAL HEURES</t>
  </si>
  <si>
    <t>Nom chantier</t>
  </si>
  <si>
    <t>Compte analytique</t>
  </si>
  <si>
    <t>TOTAUX</t>
  </si>
  <si>
    <t>Astreinte</t>
  </si>
  <si>
    <t>ASTREINTE</t>
  </si>
  <si>
    <t>Court</t>
  </si>
  <si>
    <t>Grand</t>
  </si>
  <si>
    <t>MATRICULE :</t>
  </si>
  <si>
    <t>COMPTE ANALYTIQUE ASTREINTE</t>
  </si>
  <si>
    <t xml:space="preserve">Astreinte </t>
  </si>
  <si>
    <t>Conversion jour</t>
  </si>
  <si>
    <t>FT 290 B</t>
  </si>
  <si>
    <t>Thierry</t>
  </si>
  <si>
    <t>MURET</t>
  </si>
  <si>
    <t>FAUCHE MAINTENANCE MEDITERRANEE</t>
  </si>
  <si>
    <t>ELECTRICITÉ INDUSTRIELLE JP. FAUCHÉ</t>
  </si>
  <si>
    <t>Antony</t>
  </si>
  <si>
    <t>COSTA</t>
  </si>
  <si>
    <t>ANTONY_COSTA</t>
  </si>
  <si>
    <t>Technicien</t>
  </si>
  <si>
    <t>FAUCHE MAINTENANCE MULTITECHNIQUES</t>
  </si>
  <si>
    <t>Yann</t>
  </si>
  <si>
    <t>Houmadi</t>
  </si>
  <si>
    <t>HAMADA</t>
  </si>
  <si>
    <t>HOUMADI_HAMADA</t>
  </si>
  <si>
    <t>Arnaud</t>
  </si>
  <si>
    <t>MASSA</t>
  </si>
  <si>
    <t>ARNAUD_MASSA</t>
  </si>
  <si>
    <t>Chargé d'affaire</t>
  </si>
  <si>
    <t>FAUCHE MAINTENANCE AQUITAINE</t>
  </si>
  <si>
    <t>Christophe</t>
  </si>
  <si>
    <t>MAUQUIE</t>
  </si>
  <si>
    <t>CHRISTOPHE_MAUQUIE</t>
  </si>
  <si>
    <t>FAUCHE ILE-DE-France</t>
  </si>
  <si>
    <t>Jean-François</t>
  </si>
  <si>
    <t>Sébastien</t>
  </si>
  <si>
    <t>MOYA MOYA</t>
  </si>
  <si>
    <t>SEBASTIEN_MOYAMOYA</t>
  </si>
  <si>
    <t>Steve</t>
  </si>
  <si>
    <t>VESPASIEN</t>
  </si>
  <si>
    <t>STEVE_VESPASIEN</t>
  </si>
  <si>
    <t>Philippe</t>
  </si>
  <si>
    <t>RAYNAL</t>
  </si>
  <si>
    <t>PHILIPPE_RAYNAL</t>
  </si>
  <si>
    <t>David</t>
  </si>
  <si>
    <t>CLAVAUD</t>
  </si>
  <si>
    <t>DAVID_CLAVAUD</t>
  </si>
  <si>
    <t>STEPHANE</t>
  </si>
  <si>
    <t>BRUGIER</t>
  </si>
  <si>
    <t>STEPHANE_BRUGIER</t>
  </si>
  <si>
    <t>Paul</t>
  </si>
  <si>
    <t>JEANJEAN</t>
  </si>
  <si>
    <t>PAUL_JEANJEAN</t>
  </si>
  <si>
    <t>EDY</t>
  </si>
  <si>
    <t>DIWA</t>
  </si>
  <si>
    <t>EDY_DIWA</t>
  </si>
  <si>
    <t>FAUCHE CENTRE EST LYON</t>
  </si>
  <si>
    <t>FAUCHE CENTRE EST</t>
  </si>
  <si>
    <t>Freddy</t>
  </si>
  <si>
    <t>GUILLERME</t>
  </si>
  <si>
    <t>FREDDY_GUILLERME</t>
  </si>
  <si>
    <t>Eric</t>
  </si>
  <si>
    <t>BONY</t>
  </si>
  <si>
    <t>ERIC_BONY</t>
  </si>
  <si>
    <t>Benjamin</t>
  </si>
  <si>
    <t>N'GUYEN</t>
  </si>
  <si>
    <t>BENJAMIN_NGUYEN</t>
  </si>
  <si>
    <t>Rémi</t>
  </si>
  <si>
    <t>VIENCO</t>
  </si>
  <si>
    <t>REMI_VIENCO</t>
  </si>
  <si>
    <t>SANUY</t>
  </si>
  <si>
    <t>Jean-francois_sanuy</t>
  </si>
  <si>
    <t>FEREY</t>
  </si>
  <si>
    <t>eric_ferey</t>
  </si>
  <si>
    <t>Jérôme</t>
  </si>
  <si>
    <t>ABOULIN</t>
  </si>
  <si>
    <t>JEROME_ABOULIN</t>
  </si>
  <si>
    <t>Julien</t>
  </si>
  <si>
    <t>GUIVIER</t>
  </si>
  <si>
    <t>JULIEN_GUIVIER</t>
  </si>
  <si>
    <t>Remy</t>
  </si>
  <si>
    <t>PASCAL</t>
  </si>
  <si>
    <t>REMY_PASCAL</t>
  </si>
  <si>
    <t>Stéphane</t>
  </si>
  <si>
    <t>MONGELLAZ</t>
  </si>
  <si>
    <t>STEPHANE_MONGELLAZ</t>
  </si>
  <si>
    <t>Thomas</t>
  </si>
  <si>
    <t>MENDES</t>
  </si>
  <si>
    <t>THOMAS_MENDES</t>
  </si>
  <si>
    <t>DESBIEYS</t>
  </si>
  <si>
    <t>Olivier</t>
  </si>
  <si>
    <t>NIVAN</t>
  </si>
  <si>
    <t>olivier_nivan</t>
  </si>
  <si>
    <t>Cyril</t>
  </si>
  <si>
    <t>NOVO</t>
  </si>
  <si>
    <t>cyril_novo</t>
  </si>
  <si>
    <t>LECOQ</t>
  </si>
  <si>
    <t>sebastien_lecoq</t>
  </si>
  <si>
    <t>Bruno</t>
  </si>
  <si>
    <t>ISSEN</t>
  </si>
  <si>
    <t>bruno_issen</t>
  </si>
  <si>
    <t>SAVARY</t>
  </si>
  <si>
    <t>Sebastien_savary</t>
  </si>
  <si>
    <t>Ringo</t>
  </si>
  <si>
    <t>DUROT</t>
  </si>
  <si>
    <t>Ringo_DUROT</t>
  </si>
  <si>
    <t>Sylvain</t>
  </si>
  <si>
    <t>FRISQUE</t>
  </si>
  <si>
    <t>sylvain_frisque</t>
  </si>
  <si>
    <t>Laurent</t>
  </si>
  <si>
    <t>BRETON</t>
  </si>
  <si>
    <t>LAURENT_BRETON</t>
  </si>
  <si>
    <t>Vincent</t>
  </si>
  <si>
    <t>BOUTIN</t>
  </si>
  <si>
    <t>VINCENT_BOUTIN</t>
  </si>
  <si>
    <t>Romain</t>
  </si>
  <si>
    <t>BERTRAND</t>
  </si>
  <si>
    <t>ROMAIN_BERTRAND</t>
  </si>
  <si>
    <t>LECLERCQ</t>
  </si>
  <si>
    <t>PAUL_LECLERCQ</t>
  </si>
  <si>
    <t>Mathieu</t>
  </si>
  <si>
    <t>Guillaume</t>
  </si>
  <si>
    <t>SICRE</t>
  </si>
  <si>
    <t>GUILLAUME_SICRE</t>
  </si>
  <si>
    <t>Franck</t>
  </si>
  <si>
    <t>Aurélien</t>
  </si>
  <si>
    <t>GIBERGUES</t>
  </si>
  <si>
    <t>DAVID_GIBERGUES</t>
  </si>
  <si>
    <t>Nicolas</t>
  </si>
  <si>
    <t>PY</t>
  </si>
  <si>
    <t>NICOLAS_PY</t>
  </si>
  <si>
    <t>Axel</t>
  </si>
  <si>
    <t>CALLEWAERT</t>
  </si>
  <si>
    <t>AXEL_CALLEWAERT</t>
  </si>
  <si>
    <t>Jonathan</t>
  </si>
  <si>
    <t>BERTACHE</t>
  </si>
  <si>
    <t>JONATHAN_BERTACHE</t>
  </si>
  <si>
    <t>LOUCHET</t>
  </si>
  <si>
    <t>FRANCK_LOUCHET</t>
  </si>
  <si>
    <t>Frédérick</t>
  </si>
  <si>
    <t>LONGATTE</t>
  </si>
  <si>
    <t>FREDERICK_LONGATTE</t>
  </si>
  <si>
    <t>VANGREVELYNGHE</t>
  </si>
  <si>
    <t>NICOLAS_VANGREVELYNGHE</t>
  </si>
  <si>
    <t>Raphaël</t>
  </si>
  <si>
    <t>MALVETTI</t>
  </si>
  <si>
    <t>RAPHAEL_MALVETTI</t>
  </si>
  <si>
    <t>Frédéric</t>
  </si>
  <si>
    <t>ENJALRAN</t>
  </si>
  <si>
    <t>FREDERIC_ENJALRAN</t>
  </si>
  <si>
    <t>Manuel</t>
  </si>
  <si>
    <t>EVRARD</t>
  </si>
  <si>
    <t>MANUEL_EVRARD</t>
  </si>
  <si>
    <t>John</t>
  </si>
  <si>
    <t>CARANTA</t>
  </si>
  <si>
    <t>JOHN_CARANTA</t>
  </si>
  <si>
    <t>Yassine</t>
  </si>
  <si>
    <t>KHOUDOU</t>
  </si>
  <si>
    <t>YASSINE_KHOUDOU</t>
  </si>
  <si>
    <t>Yannick</t>
  </si>
  <si>
    <t>DANIEL</t>
  </si>
  <si>
    <t>YANNICK_DANIEL</t>
  </si>
  <si>
    <t>MARIE-JOSEPH</t>
  </si>
  <si>
    <t>THIERRY_MARIE-JOSEPH</t>
  </si>
  <si>
    <t>BERNARD</t>
  </si>
  <si>
    <t>THIERRY_BERNARD</t>
  </si>
  <si>
    <t>LAVALARD</t>
  </si>
  <si>
    <t>STEVE_LAVALARD</t>
  </si>
  <si>
    <t>Serge</t>
  </si>
  <si>
    <t>L'ANTHOEN</t>
  </si>
  <si>
    <t>SERGE_LANTHOEN</t>
  </si>
  <si>
    <t>GALANTE</t>
  </si>
  <si>
    <t>SEBASTIEN_GALANTE</t>
  </si>
  <si>
    <t>CARMAGNAT</t>
  </si>
  <si>
    <t>SEBASTIEN_CARMAGNAT</t>
  </si>
  <si>
    <t>Samuel</t>
  </si>
  <si>
    <t>PARRIAUX</t>
  </si>
  <si>
    <t>SAMUEL_PARRIAUX</t>
  </si>
  <si>
    <t>Sabrina</t>
  </si>
  <si>
    <t>ANASTASION</t>
  </si>
  <si>
    <t>SABRINA_ANASTASION</t>
  </si>
  <si>
    <t>Richard</t>
  </si>
  <si>
    <t>LEVEQUE</t>
  </si>
  <si>
    <t>RICHARD_LEVEQUE</t>
  </si>
  <si>
    <t>Raja</t>
  </si>
  <si>
    <t>TORRES</t>
  </si>
  <si>
    <t>RAJA_TORRES</t>
  </si>
  <si>
    <t>Pierre-Olivier</t>
  </si>
  <si>
    <t>BILLE</t>
  </si>
  <si>
    <t>PIERRE-OLIVIER_BILLE</t>
  </si>
  <si>
    <t>Pascal</t>
  </si>
  <si>
    <t>MATTALIA</t>
  </si>
  <si>
    <t>PASCAL_MATTALIA</t>
  </si>
  <si>
    <t>MALET</t>
  </si>
  <si>
    <t>OLIVIER_MALET</t>
  </si>
  <si>
    <t>SALMERON</t>
  </si>
  <si>
    <t>NICOLAS_SALMERON</t>
  </si>
  <si>
    <t>DUVIGNEAU</t>
  </si>
  <si>
    <t>NICOLAS_DUVIGNEAU</t>
  </si>
  <si>
    <t>BECAIS</t>
  </si>
  <si>
    <t>NICOLAS_BECAIS</t>
  </si>
  <si>
    <t>Mourad</t>
  </si>
  <si>
    <t>MIZI</t>
  </si>
  <si>
    <t>MOURAD_MIZI</t>
  </si>
  <si>
    <t>FRICOU</t>
  </si>
  <si>
    <t>MATHIEU_FRICOU</t>
  </si>
  <si>
    <t>FIX</t>
  </si>
  <si>
    <t>MATHIEU_FIX</t>
  </si>
  <si>
    <t>Marco</t>
  </si>
  <si>
    <t>DE LIMA</t>
  </si>
  <si>
    <t>MARCO_DE LIMA</t>
  </si>
  <si>
    <t>PEREZ</t>
  </si>
  <si>
    <t>MANUEL_PEREZ</t>
  </si>
  <si>
    <t>Ludovic</t>
  </si>
  <si>
    <t>MARCHAND</t>
  </si>
  <si>
    <t>LUDOVIC_MARCHAND</t>
  </si>
  <si>
    <t>QUESADA</t>
  </si>
  <si>
    <t>LAURENT_QUESADA</t>
  </si>
  <si>
    <t>POQUIN</t>
  </si>
  <si>
    <t>LAURENT_POQUIN</t>
  </si>
  <si>
    <t>Karim</t>
  </si>
  <si>
    <t>CHEBLAOUI</t>
  </si>
  <si>
    <t>KARIM_CHEBLAOUI</t>
  </si>
  <si>
    <t>LARGUILLE</t>
  </si>
  <si>
    <t>JULIEN_LARGUILLE</t>
  </si>
  <si>
    <t>BERARD</t>
  </si>
  <si>
    <t>JULIEN_BERARD</t>
  </si>
  <si>
    <t>SIMON</t>
  </si>
  <si>
    <t>JONATHAN_SIMON</t>
  </si>
  <si>
    <t>BOYER</t>
  </si>
  <si>
    <t>JONATHAN_BOYER</t>
  </si>
  <si>
    <t>Joël</t>
  </si>
  <si>
    <t>DARNAUD</t>
  </si>
  <si>
    <t>JOEL_DARNAUD</t>
  </si>
  <si>
    <t>MERCIER</t>
  </si>
  <si>
    <t>JEROME_MERCIER</t>
  </si>
  <si>
    <t>LOLMEDE</t>
  </si>
  <si>
    <t>JEROME_LOLMEDE</t>
  </si>
  <si>
    <t>LESTANG</t>
  </si>
  <si>
    <t>JEROME_LESTANG</t>
  </si>
  <si>
    <t>Jérémie</t>
  </si>
  <si>
    <t>OLIVEIRA</t>
  </si>
  <si>
    <t>JEREMIE_OLIVEIRA</t>
  </si>
  <si>
    <t>Ildevert Guy</t>
  </si>
  <si>
    <t>SITA</t>
  </si>
  <si>
    <t>GUY_SITA</t>
  </si>
  <si>
    <t>CAVALLO</t>
  </si>
  <si>
    <t>GUILLAUME_CAVALLO</t>
  </si>
  <si>
    <t>Grégory</t>
  </si>
  <si>
    <t>LORENZATO</t>
  </si>
  <si>
    <t>GREGORY_LORENZATO</t>
  </si>
  <si>
    <t>BROUSSIGNAC</t>
  </si>
  <si>
    <t>GREGORY_BROUSSIGNAC</t>
  </si>
  <si>
    <t>Gaylord</t>
  </si>
  <si>
    <t>DENAX</t>
  </si>
  <si>
    <t>GAYLORD_DENAX</t>
  </si>
  <si>
    <t>DUVENT</t>
  </si>
  <si>
    <t>FRANCK_DUVENT</t>
  </si>
  <si>
    <t>Fabien</t>
  </si>
  <si>
    <t>COURTY</t>
  </si>
  <si>
    <t>FABIEN_COURTY</t>
  </si>
  <si>
    <t>TOURNIER</t>
  </si>
  <si>
    <t>ERIC_TOURNIER</t>
  </si>
  <si>
    <t>Didier</t>
  </si>
  <si>
    <t>SATURNIN</t>
  </si>
  <si>
    <t>DIDIER_SATURNIN</t>
  </si>
  <si>
    <t>MELET</t>
  </si>
  <si>
    <t>CYRIL_MELET</t>
  </si>
  <si>
    <t>CHARPENTIER</t>
  </si>
  <si>
    <t>CYRIL_CHARPENTIER</t>
  </si>
  <si>
    <t>BARITEAU</t>
  </si>
  <si>
    <t>CYRIL_BARITEAU</t>
  </si>
  <si>
    <t>DUMAS</t>
  </si>
  <si>
    <t>CHRISTOPHE_DUMAS</t>
  </si>
  <si>
    <t>Benoît</t>
  </si>
  <si>
    <t>MALLET</t>
  </si>
  <si>
    <t>BENOIT_MALLET</t>
  </si>
  <si>
    <t>GAUGIRAND</t>
  </si>
  <si>
    <t>BENOIT_GAUGIRAND</t>
  </si>
  <si>
    <t>BLANPIN</t>
  </si>
  <si>
    <t>BENOIT_BLANPIN</t>
  </si>
  <si>
    <t>ALBERGUCCI</t>
  </si>
  <si>
    <t>ARNAUD_ALBERGUCCI</t>
  </si>
  <si>
    <t>Anthony</t>
  </si>
  <si>
    <t>LEGRAND</t>
  </si>
  <si>
    <t>ANTHONY_LEGRAND</t>
  </si>
  <si>
    <t>REMBAULT</t>
  </si>
  <si>
    <t>Albert</t>
  </si>
  <si>
    <t>VIGNEULLE</t>
  </si>
  <si>
    <t>ALBERT_VIGNEULLE</t>
  </si>
  <si>
    <t>Adrien</t>
  </si>
  <si>
    <t>DUBOURG</t>
  </si>
  <si>
    <t>ADRIEN_DUBOURG</t>
  </si>
  <si>
    <t>FAUCHE PERPIGNAN</t>
  </si>
  <si>
    <t>Lucas</t>
  </si>
  <si>
    <t>RODRIGUEZ</t>
  </si>
  <si>
    <t>LUCAS_RODRIGUEZ</t>
  </si>
  <si>
    <t>QUESNEL</t>
  </si>
  <si>
    <t>NICOLAS_QUESNEL</t>
  </si>
  <si>
    <t>PAWELEC</t>
  </si>
  <si>
    <t>SYLVAIN_PAWELEC</t>
  </si>
  <si>
    <t>POUEY</t>
  </si>
  <si>
    <t>GUILLAUME_POUEY</t>
  </si>
  <si>
    <t>Antoine</t>
  </si>
  <si>
    <t>COUSIN</t>
  </si>
  <si>
    <t>ANTOINE_COUSIN</t>
  </si>
  <si>
    <t>JUANICO</t>
  </si>
  <si>
    <t>DAVID_JUANICO</t>
  </si>
  <si>
    <t>BORDES</t>
  </si>
  <si>
    <t>CHRISTOPHE_BORDES</t>
  </si>
  <si>
    <t>MAUREL</t>
  </si>
  <si>
    <t>RICHARD_MAUREL</t>
  </si>
  <si>
    <t>ROGER</t>
  </si>
  <si>
    <t>LAURENT_ROGER</t>
  </si>
  <si>
    <t>Cécile</t>
  </si>
  <si>
    <t>GIRBE</t>
  </si>
  <si>
    <t>CECILE_GIRBE</t>
  </si>
  <si>
    <t>Yoann</t>
  </si>
  <si>
    <t>JAKOBEIT</t>
  </si>
  <si>
    <t>YOANN_JAKOBEIT</t>
  </si>
  <si>
    <t>Mohammed</t>
  </si>
  <si>
    <t>TIKKA</t>
  </si>
  <si>
    <t>MOHAMMED_TIKKA</t>
  </si>
  <si>
    <t>Frank</t>
  </si>
  <si>
    <t>BATAILLE</t>
  </si>
  <si>
    <t>FRANK_BATAILLE</t>
  </si>
  <si>
    <t>FOUCHONET</t>
  </si>
  <si>
    <t>BRUNO_FOUCHONET</t>
  </si>
  <si>
    <t>BATTARD</t>
  </si>
  <si>
    <t>AURELIEN_BATTARD</t>
  </si>
  <si>
    <t>COMBATALADESSE</t>
  </si>
  <si>
    <t>YANN_COMBATALADESSE</t>
  </si>
  <si>
    <t>JOYAUX</t>
  </si>
  <si>
    <t>THIERRY_JOYAUX</t>
  </si>
  <si>
    <t>Kyle</t>
  </si>
  <si>
    <t>MARRIOTT</t>
  </si>
  <si>
    <t>KYLE_MARRIOTT</t>
  </si>
  <si>
    <t>Hilario</t>
  </si>
  <si>
    <t>VAZ</t>
  </si>
  <si>
    <t>HILARIO_VAZ</t>
  </si>
  <si>
    <t>Gauthier</t>
  </si>
  <si>
    <t>BABOU</t>
  </si>
  <si>
    <t>GAUTHIER_BABOU</t>
  </si>
  <si>
    <t>KUENHEN</t>
  </si>
  <si>
    <t>DAVID_KUENHEN</t>
  </si>
  <si>
    <t>Alain</t>
  </si>
  <si>
    <t>ALAIN_MURET</t>
  </si>
  <si>
    <t>Geoffrey</t>
  </si>
  <si>
    <t>PERRUSSEL</t>
  </si>
  <si>
    <t>GEOFFREY_PERRUSSEL</t>
  </si>
  <si>
    <t>BIANCOROSSO</t>
  </si>
  <si>
    <t>SEGOND</t>
  </si>
  <si>
    <t>YANNICK_SEGOND</t>
  </si>
  <si>
    <t>Williams</t>
  </si>
  <si>
    <t>GONZALES</t>
  </si>
  <si>
    <t>WILLIAMS_GONZALES</t>
  </si>
  <si>
    <t>MAILLE</t>
  </si>
  <si>
    <t>OLIVIER_MAILLE</t>
  </si>
  <si>
    <t>MEFFRE</t>
  </si>
  <si>
    <t>NICOLAS_MEFFRE</t>
  </si>
  <si>
    <t>FIOLIC</t>
  </si>
  <si>
    <t>NICOLAS_FIOLIC</t>
  </si>
  <si>
    <t>Mounir</t>
  </si>
  <si>
    <t>SID SAYAH</t>
  </si>
  <si>
    <t>MOUNIR_SID SAYAH</t>
  </si>
  <si>
    <t>ALLEGRO</t>
  </si>
  <si>
    <t>LAURENT_ALLEGRO</t>
  </si>
  <si>
    <t>Johnny</t>
  </si>
  <si>
    <t>MATHIEU</t>
  </si>
  <si>
    <t>JOHNNY_MATHIEU</t>
  </si>
  <si>
    <t>Jérémy</t>
  </si>
  <si>
    <t>BOUTEILLER</t>
  </si>
  <si>
    <t>JEREMY_BOUTEILLER</t>
  </si>
  <si>
    <t>ROBIN</t>
  </si>
  <si>
    <t>GUILLAUME_ROBIN</t>
  </si>
  <si>
    <t>Gilles</t>
  </si>
  <si>
    <t>CREMADES</t>
  </si>
  <si>
    <t>GILLES_CREMADES</t>
  </si>
  <si>
    <t>SEWALD</t>
  </si>
  <si>
    <t>CHRISTOPHE_SEWALD</t>
  </si>
  <si>
    <t>NOTEBAERT</t>
  </si>
  <si>
    <t>CHRISTOPHE_NOTEBAERT</t>
  </si>
  <si>
    <t>César</t>
  </si>
  <si>
    <t>FATTORI</t>
  </si>
  <si>
    <t>CESAR_FATTORI</t>
  </si>
  <si>
    <t>Clément</t>
  </si>
  <si>
    <t>LICATA</t>
  </si>
  <si>
    <t>CLEMENT_LICATA</t>
  </si>
  <si>
    <t>Boris</t>
  </si>
  <si>
    <t>TIREAU</t>
  </si>
  <si>
    <t>BORIS_TIREAU</t>
  </si>
  <si>
    <t>BELLENGER</t>
  </si>
  <si>
    <t>BENJAMIN_BELLENGER</t>
  </si>
  <si>
    <t>Loic</t>
  </si>
  <si>
    <t>MONSAVOIR</t>
  </si>
  <si>
    <t>LOIC_MONSAVOIR</t>
  </si>
  <si>
    <t>Adil</t>
  </si>
  <si>
    <t>LAMSSALEK</t>
  </si>
  <si>
    <t>ADIL_LAMSSALEK</t>
  </si>
  <si>
    <t>CHAMOUTON</t>
  </si>
  <si>
    <t>NICOLAS_CHAMOUTON</t>
  </si>
  <si>
    <t>Prescillia</t>
  </si>
  <si>
    <t>CARLIER</t>
  </si>
  <si>
    <t>PRESCILLIA_CARLIER</t>
  </si>
  <si>
    <t>Charles</t>
  </si>
  <si>
    <t>DUCHATEAU</t>
  </si>
  <si>
    <t>CHARLES_DUCHATEAU</t>
  </si>
  <si>
    <t>Carlos</t>
  </si>
  <si>
    <t>FERNANDES</t>
  </si>
  <si>
    <t>CARLOS_FERNANDES</t>
  </si>
  <si>
    <t>Agence</t>
  </si>
  <si>
    <t>Société</t>
  </si>
  <si>
    <t>Matricule</t>
  </si>
  <si>
    <t>Prénom</t>
  </si>
  <si>
    <t>Nom</t>
  </si>
  <si>
    <t>Utilisateur</t>
  </si>
  <si>
    <t>Profil</t>
  </si>
  <si>
    <t>FAUCHE HAUTS-DE-France</t>
  </si>
  <si>
    <t>FAUCHE BRETAGNE</t>
  </si>
  <si>
    <t>AGENCE:</t>
  </si>
  <si>
    <t>ELECTRICITÉ INDUSTRIELLE JP. FAUCHÉ_x000D_</t>
  </si>
  <si>
    <t>FAUCHE_CENTRE_EST_LYON</t>
  </si>
  <si>
    <t>FAUCHE_HAUTS-DE-France</t>
  </si>
  <si>
    <t>FAUCHE_ILE-DE-France</t>
  </si>
  <si>
    <t>FAUCHE_MAINTENANCE_AQUITAINE</t>
  </si>
  <si>
    <t>FAUCHE_MAINTENANCE_MEDITERRANEE</t>
  </si>
  <si>
    <t>FAUCHE_MAINTENANCE_MULTITECHNIQUES</t>
  </si>
  <si>
    <t>FAUCHE_PERPIGNAN</t>
  </si>
  <si>
    <t>FAUCHE_BRETAGNE</t>
  </si>
  <si>
    <t>3h00</t>
  </si>
  <si>
    <t>2h30</t>
  </si>
  <si>
    <t>1h30</t>
  </si>
  <si>
    <t>2h00</t>
  </si>
  <si>
    <t>4h00</t>
  </si>
  <si>
    <t>5h00</t>
  </si>
  <si>
    <t>1h00</t>
  </si>
  <si>
    <t>2h15</t>
  </si>
  <si>
    <t>1h45</t>
  </si>
  <si>
    <t>3h15</t>
  </si>
  <si>
    <t>0h15</t>
  </si>
  <si>
    <t>0h10</t>
  </si>
  <si>
    <t>0h30</t>
  </si>
  <si>
    <t>0h20</t>
  </si>
  <si>
    <t>1h35</t>
  </si>
  <si>
    <t>0h45</t>
  </si>
  <si>
    <t>0h25</t>
  </si>
  <si>
    <t>0h55</t>
  </si>
  <si>
    <t>0h35</t>
  </si>
  <si>
    <t>0h40</t>
  </si>
  <si>
    <t>0h50</t>
  </si>
  <si>
    <t>0h05</t>
  </si>
  <si>
    <t>1h15</t>
  </si>
  <si>
    <t>1h10</t>
  </si>
  <si>
    <t>1h05</t>
  </si>
  <si>
    <t>1h20</t>
  </si>
  <si>
    <t>1h25</t>
  </si>
  <si>
    <t>1h40</t>
  </si>
  <si>
    <t>3h30</t>
  </si>
  <si>
    <t>CAMP DES GARRIGUES</t>
  </si>
  <si>
    <t>3h25</t>
  </si>
  <si>
    <t>2h05</t>
  </si>
  <si>
    <t>0h39</t>
  </si>
  <si>
    <t>1h09</t>
  </si>
  <si>
    <t>0h59</t>
  </si>
  <si>
    <t>1h08</t>
  </si>
  <si>
    <t>SITE</t>
  </si>
  <si>
    <t>Centre d'imputation</t>
  </si>
  <si>
    <t>NBVAL</t>
  </si>
  <si>
    <t>plage</t>
  </si>
  <si>
    <t>dimanche</t>
  </si>
  <si>
    <t>samedi</t>
  </si>
  <si>
    <t>vendredi</t>
  </si>
  <si>
    <t>jeudi</t>
  </si>
  <si>
    <t>mercredi</t>
  </si>
  <si>
    <t>mardi</t>
  </si>
  <si>
    <t>lundi</t>
  </si>
  <si>
    <t>Nb heures</t>
  </si>
  <si>
    <t>H fin</t>
  </si>
  <si>
    <t>H début</t>
  </si>
  <si>
    <t>PLAGE</t>
  </si>
  <si>
    <t>Changement</t>
  </si>
  <si>
    <t>Egalite</t>
  </si>
  <si>
    <t>CA</t>
  </si>
  <si>
    <t>Date</t>
  </si>
  <si>
    <t>Site</t>
  </si>
  <si>
    <t>Num DECAL</t>
  </si>
  <si>
    <t>DECAL TBL</t>
  </si>
  <si>
    <t>Nb Ligne</t>
  </si>
  <si>
    <t>Décalage total</t>
  </si>
  <si>
    <t>Décalage</t>
  </si>
  <si>
    <t>date</t>
  </si>
  <si>
    <t>Decompte</t>
  </si>
  <si>
    <t>NB VAL</t>
  </si>
  <si>
    <t/>
  </si>
  <si>
    <t>AUTRE</t>
  </si>
  <si>
    <t>03/06/2019</t>
  </si>
  <si>
    <t>QUARTIER EL PARRAS</t>
  </si>
  <si>
    <t>04/06/2019</t>
  </si>
  <si>
    <t>QUARTIER SAINT CEZAIRE</t>
  </si>
  <si>
    <t>05/06/2019</t>
  </si>
  <si>
    <t>CASERNE COLONEL CHABRIERES</t>
  </si>
  <si>
    <t>06/06/2019</t>
  </si>
  <si>
    <t>07/06/2019</t>
  </si>
  <si>
    <t>10/06/2019</t>
  </si>
  <si>
    <t>11/06/2019</t>
  </si>
  <si>
    <t>12/06/2019</t>
  </si>
  <si>
    <t>13/06/2019</t>
  </si>
  <si>
    <t>17/06/2019</t>
  </si>
  <si>
    <t>QUARTIER GENERAL ROLLET LAUDUN</t>
  </si>
  <si>
    <t>18/06/2019</t>
  </si>
  <si>
    <t>19/06/2019</t>
  </si>
  <si>
    <t>20/06/2019</t>
  </si>
  <si>
    <t>21/06/2019</t>
  </si>
  <si>
    <t>CASERNE MONTCALM NIMES</t>
  </si>
  <si>
    <t>24/06/2019</t>
  </si>
  <si>
    <t>25/06/2019</t>
  </si>
  <si>
    <t>IMMEUBLE COTTAGE</t>
  </si>
  <si>
    <t>26/06/2019</t>
  </si>
  <si>
    <t>27/06/2019</t>
  </si>
  <si>
    <t>CASERNE MIOLLIS</t>
  </si>
  <si>
    <t>28/06/2019</t>
  </si>
  <si>
    <t>CARPIAGNE QUARTIER MDL KECK</t>
  </si>
  <si>
    <t>CENTRE DE RECRUTEMENT</t>
  </si>
  <si>
    <t>29/06/2019</t>
  </si>
  <si>
    <t>QUARTIER COLONEL VIENOT</t>
  </si>
  <si>
    <t>30/06/2019</t>
  </si>
  <si>
    <t>04/07/2019</t>
  </si>
  <si>
    <t>05/07/2019</t>
  </si>
  <si>
    <t>08/07/2019</t>
  </si>
  <si>
    <t>09/07/2019</t>
  </si>
  <si>
    <t>10/07/2019</t>
  </si>
  <si>
    <t>11/07/2019</t>
  </si>
  <si>
    <t>12/07/2019</t>
  </si>
  <si>
    <t>15/07/2019</t>
  </si>
  <si>
    <t>16/07/2019</t>
  </si>
  <si>
    <t>17/07/2019</t>
  </si>
  <si>
    <t>18/07/2019</t>
  </si>
  <si>
    <t>19/07/2019</t>
  </si>
  <si>
    <t>22/07/2019</t>
  </si>
  <si>
    <t>23/07/2019</t>
  </si>
  <si>
    <t>24/07/2019</t>
  </si>
  <si>
    <t>25/07/2019</t>
  </si>
  <si>
    <t>26/07/2019</t>
  </si>
  <si>
    <t>29/07/2019</t>
  </si>
  <si>
    <t>30/07/2019</t>
  </si>
  <si>
    <t>31/07/2019</t>
  </si>
  <si>
    <t>01/08/2019</t>
  </si>
  <si>
    <t>02/08/2019</t>
  </si>
  <si>
    <t>05/08/2019</t>
  </si>
  <si>
    <t>06/08/2019</t>
  </si>
  <si>
    <t>07/08/2019</t>
  </si>
  <si>
    <t>08/08/2019</t>
  </si>
  <si>
    <t>09/08/2019</t>
  </si>
  <si>
    <t>FORT GANTEAUME MESS GARNISON</t>
  </si>
  <si>
    <t>12/08/2019</t>
  </si>
  <si>
    <t>13/08/2019</t>
  </si>
  <si>
    <t>CARRE DES OFFICIERS</t>
  </si>
  <si>
    <t>14/08/2019</t>
  </si>
  <si>
    <t>19/08/2019</t>
  </si>
  <si>
    <t>20/08/2019</t>
  </si>
  <si>
    <t>21/08/2019</t>
  </si>
  <si>
    <t>22/08/2019</t>
  </si>
  <si>
    <t>23/08/2019</t>
  </si>
  <si>
    <t>26/08/2019</t>
  </si>
  <si>
    <t>27/08/2019</t>
  </si>
  <si>
    <t>CIRFA DE MONTPELLIER</t>
  </si>
  <si>
    <t>BATIMENT SAINT COME</t>
  </si>
  <si>
    <t>FERME DU GRAND POUS</t>
  </si>
  <si>
    <t>28/08/2019</t>
  </si>
  <si>
    <t>BUREAUX DMD MENDE</t>
  </si>
  <si>
    <t>29/08/2019</t>
  </si>
  <si>
    <t>30/08/2019</t>
  </si>
  <si>
    <t>01/09/2019</t>
  </si>
  <si>
    <t>16/09/2019</t>
  </si>
  <si>
    <t>17/09/2019</t>
  </si>
  <si>
    <t>18/09/2019</t>
  </si>
  <si>
    <t>19/09/2019</t>
  </si>
  <si>
    <t>20/09/2019</t>
  </si>
  <si>
    <t>23/09/2019</t>
  </si>
  <si>
    <t>24/09/2019</t>
  </si>
  <si>
    <t>25/09/2019</t>
  </si>
  <si>
    <t>26/09/2019</t>
  </si>
  <si>
    <t>27/09/2019</t>
  </si>
  <si>
    <t>30/09/2019</t>
  </si>
  <si>
    <t>01/10/2019</t>
  </si>
  <si>
    <t>02/10/2019</t>
  </si>
  <si>
    <t>03/10/2019</t>
  </si>
  <si>
    <t>04/10/2019</t>
  </si>
  <si>
    <t>07/10/2019</t>
  </si>
  <si>
    <t>08/10/2019</t>
  </si>
  <si>
    <t>09/10/2019</t>
  </si>
  <si>
    <t>11/10/2019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</si>
</sst>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dd/mm/yy;@"/>
    <numFmt numFmtId="165" formatCode="00000"/>
    <numFmt numFmtId="166" formatCode="000000"/>
    <numFmt numFmtId="167" formatCode="h:mm;@"/>
  </numFmts>
  <fonts count="25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Times New Roman"/>
      <family val="1"/>
    </font>
    <font>
      <sz val="8"/>
      <name val="Arial"/>
      <family val="2"/>
    </font>
    <font>
      <b/>
      <sz val="11"/>
      <name val="Times New Roman"/>
      <family val="1"/>
    </font>
    <font>
      <u/>
      <sz val="10"/>
      <name val="Times New Roman"/>
      <family val="1"/>
    </font>
    <font>
      <b/>
      <sz val="9"/>
      <name val="Arial"/>
      <family val="2"/>
    </font>
    <font>
      <u/>
      <sz val="10"/>
      <name val="Arial"/>
      <family val="2"/>
    </font>
    <font>
      <b/>
      <sz val="10"/>
      <name val="Times New Roman"/>
      <family val="1"/>
    </font>
    <font>
      <b/>
      <sz val="12"/>
      <name val="Times New Roman"/>
      <family val="1"/>
    </font>
    <font>
      <b/>
      <sz val="8"/>
      <name val="Times New Roman"/>
      <family val="1"/>
    </font>
    <font>
      <b/>
      <sz val="12"/>
      <color indexed="12"/>
      <name val="Times New Roman"/>
      <family val="1"/>
    </font>
    <font>
      <b/>
      <sz val="10"/>
      <color indexed="12"/>
      <name val="Times New Roman"/>
      <family val="1"/>
    </font>
    <font>
      <b/>
      <sz val="11"/>
      <name val="Calibri"/>
      <family val="2"/>
    </font>
    <font>
      <sz val="11"/>
      <name val="Times New Roman"/>
      <family val="1"/>
    </font>
    <font>
      <b/>
      <sz val="11"/>
      <color indexed="12"/>
      <name val="Times New Roman"/>
      <family val="1"/>
    </font>
    <font>
      <sz val="8"/>
      <color rgb="FF000000"/>
      <name val="Tahoma"/>
      <family val="2"/>
    </font>
    <font>
      <b/>
      <sz val="8.5"/>
      <name val="Times New Roman"/>
      <family val="1"/>
    </font>
    <font>
      <sz val="7"/>
      <name val="Times New Roman"/>
      <family val="1"/>
    </font>
    <font>
      <b/>
      <sz val="9"/>
      <name val="Times New Roman"/>
      <family val="1"/>
    </font>
    <font>
      <sz val="10"/>
      <name val="Arial"/>
      <family val="2"/>
    </font>
    <font>
      <sz val="10"/>
      <color theme="0"/>
      <name val="Arial"/>
      <family val="2"/>
    </font>
    <font>
      <sz val="11"/>
      <color theme="0"/>
      <name val="Times New Roman"/>
      <family val="1"/>
    </font>
  </fonts>
  <fills count="7">
    <fill>
      <patternFill patternType="none"/>
    </fill>
    <fill>
      <patternFill patternType="gray125"/>
    </fill>
    <fill>
      <patternFill patternType="gray06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2" tint="-9.9978637043366805E-2"/>
        <bgColor indexed="64"/>
      </patternFill>
    </fill>
  </fills>
  <borders count="4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double">
        <color rgb="FFFF0000"/>
      </right>
      <top style="thin">
        <color indexed="64"/>
      </top>
      <bottom style="thin">
        <color indexed="64"/>
      </bottom>
      <diagonal/>
    </border>
    <border>
      <left/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/>
    <xf numFmtId="0" fontId="1" fillId="0" borderId="0"/>
    <xf numFmtId="0" fontId="22" fillId="0" borderId="0"/>
  </cellStyleXfs>
  <cellXfs count="218">
    <xf numFmtId="0" fontId="0" fillId="0" borderId="0" xfId="0"/>
    <xf numFmtId="0" fontId="4" fillId="0" borderId="0" xfId="0" applyFont="1"/>
    <xf numFmtId="0" fontId="4" fillId="0" borderId="0" xfId="0" applyFont="1" applyAlignment="1">
      <alignment horizontal="center"/>
    </xf>
    <xf numFmtId="0" fontId="6" fillId="0" borderId="0" xfId="0" applyFont="1" applyBorder="1" applyAlignment="1">
      <alignment horizontal="center" textRotation="90"/>
    </xf>
    <xf numFmtId="0" fontId="4" fillId="0" borderId="0" xfId="0" applyFont="1" applyBorder="1"/>
    <xf numFmtId="16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vertical="center"/>
    </xf>
    <xf numFmtId="0" fontId="4" fillId="0" borderId="0" xfId="0" applyFont="1" applyBorder="1" applyAlignment="1">
      <alignment horizontal="center" textRotation="90"/>
    </xf>
    <xf numFmtId="0" fontId="4" fillId="0" borderId="1" xfId="0" applyFont="1" applyBorder="1" applyAlignment="1">
      <alignment horizontal="center" textRotation="90"/>
    </xf>
    <xf numFmtId="0" fontId="4" fillId="0" borderId="0" xfId="0" applyFont="1" applyBorder="1" applyAlignment="1">
      <alignment vertical="center"/>
    </xf>
    <xf numFmtId="0" fontId="10" fillId="0" borderId="0" xfId="0" applyFont="1" applyBorder="1" applyAlignment="1">
      <alignment horizontal="center" vertical="center" wrapText="1"/>
    </xf>
    <xf numFmtId="0" fontId="11" fillId="0" borderId="0" xfId="0" applyFont="1" applyBorder="1" applyAlignment="1" applyProtection="1">
      <alignment horizontal="right" vertical="center"/>
    </xf>
    <xf numFmtId="0" fontId="4" fillId="0" borderId="0" xfId="0" applyFont="1" applyBorder="1" applyAlignment="1" applyProtection="1">
      <alignment horizontal="center" vertical="center" wrapText="1"/>
    </xf>
    <xf numFmtId="164" fontId="4" fillId="0" borderId="0" xfId="0" applyNumberFormat="1" applyFont="1" applyAlignment="1" applyProtection="1">
      <alignment horizontal="center" vertical="center"/>
    </xf>
    <xf numFmtId="0" fontId="4" fillId="0" borderId="0" xfId="0" applyFont="1" applyAlignment="1" applyProtection="1">
      <alignment horizontal="center"/>
    </xf>
    <xf numFmtId="0" fontId="13" fillId="0" borderId="0" xfId="0" applyFont="1" applyBorder="1" applyAlignment="1" applyProtection="1">
      <alignment vertical="center"/>
      <protection locked="0"/>
    </xf>
    <xf numFmtId="0" fontId="13" fillId="0" borderId="0" xfId="0" applyFont="1" applyAlignment="1" applyProtection="1">
      <alignment vertical="center"/>
      <protection locked="0"/>
    </xf>
    <xf numFmtId="0" fontId="13" fillId="0" borderId="0" xfId="0" applyFont="1" applyAlignment="1" applyProtection="1">
      <alignment horizontal="center" vertical="center"/>
      <protection locked="0"/>
    </xf>
    <xf numFmtId="0" fontId="13" fillId="0" borderId="0" xfId="0" applyFont="1" applyBorder="1" applyAlignment="1" applyProtection="1">
      <alignment horizontal="center" vertical="center"/>
      <protection locked="0"/>
    </xf>
    <xf numFmtId="0" fontId="4" fillId="0" borderId="0" xfId="0" applyFont="1" applyBorder="1" applyAlignment="1">
      <alignment horizontal="center" vertical="center"/>
    </xf>
    <xf numFmtId="0" fontId="11" fillId="0" borderId="0" xfId="0" applyFont="1" applyAlignment="1" applyProtection="1">
      <alignment vertical="center"/>
      <protection locked="0"/>
    </xf>
    <xf numFmtId="0" fontId="11" fillId="0" borderId="0" xfId="0" applyFont="1" applyBorder="1" applyAlignment="1" applyProtection="1">
      <alignment horizontal="center" vertical="center"/>
    </xf>
    <xf numFmtId="0" fontId="16" fillId="0" borderId="0" xfId="0" applyFont="1" applyBorder="1" applyAlignment="1">
      <alignment horizontal="center"/>
    </xf>
    <xf numFmtId="0" fontId="16" fillId="0" borderId="0" xfId="0" applyFont="1"/>
    <xf numFmtId="0" fontId="6" fillId="0" borderId="2" xfId="0" applyFont="1" applyBorder="1" applyAlignment="1" applyProtection="1">
      <alignment horizontal="center"/>
      <protection locked="0"/>
    </xf>
    <xf numFmtId="0" fontId="6" fillId="0" borderId="3" xfId="0" applyFont="1" applyBorder="1" applyAlignment="1" applyProtection="1">
      <alignment horizontal="center"/>
      <protection locked="0"/>
    </xf>
    <xf numFmtId="164" fontId="16" fillId="0" borderId="0" xfId="0" applyNumberFormat="1" applyFont="1" applyBorder="1" applyAlignment="1">
      <alignment vertical="center"/>
    </xf>
    <xf numFmtId="0" fontId="16" fillId="0" borderId="0" xfId="0" applyFont="1" applyAlignment="1" applyProtection="1">
      <alignment horizontal="left"/>
    </xf>
    <xf numFmtId="0" fontId="6" fillId="0" borderId="0" xfId="0" applyFont="1" applyBorder="1" applyAlignment="1" applyProtection="1">
      <alignment horizontal="right" vertical="center"/>
    </xf>
    <xf numFmtId="0" fontId="16" fillId="0" borderId="0" xfId="0" applyFont="1" applyBorder="1" applyAlignment="1">
      <alignment vertical="center"/>
    </xf>
    <xf numFmtId="0" fontId="17" fillId="0" borderId="0" xfId="0" applyFont="1" applyBorder="1" applyAlignment="1" applyProtection="1">
      <alignment horizontal="center" vertical="center"/>
      <protection locked="0"/>
    </xf>
    <xf numFmtId="0" fontId="6" fillId="0" borderId="0" xfId="0" applyFont="1" applyBorder="1" applyAlignment="1" applyProtection="1">
      <alignment horizontal="center" vertical="center"/>
    </xf>
    <xf numFmtId="0" fontId="17" fillId="0" borderId="0" xfId="0" applyFont="1" applyAlignment="1" applyProtection="1">
      <alignment horizontal="center" vertical="center"/>
      <protection locked="0"/>
    </xf>
    <xf numFmtId="0" fontId="16" fillId="0" borderId="0" xfId="0" applyFont="1" applyAlignment="1">
      <alignment vertical="center"/>
    </xf>
    <xf numFmtId="0" fontId="16" fillId="0" borderId="0" xfId="0" applyFont="1" applyBorder="1" applyAlignment="1">
      <alignment horizontal="center" vertical="center"/>
    </xf>
    <xf numFmtId="164" fontId="16" fillId="0" borderId="0" xfId="0" applyNumberFormat="1" applyFont="1" applyBorder="1" applyAlignment="1">
      <alignment horizontal="center" vertical="center"/>
    </xf>
    <xf numFmtId="0" fontId="16" fillId="0" borderId="0" xfId="0" applyFont="1" applyBorder="1" applyAlignment="1" applyProtection="1">
      <alignment horizontal="center" vertical="center"/>
    </xf>
    <xf numFmtId="0" fontId="6" fillId="0" borderId="15" xfId="0" applyFont="1" applyBorder="1" applyAlignment="1" applyProtection="1">
      <alignment horizontal="center"/>
    </xf>
    <xf numFmtId="0" fontId="6" fillId="0" borderId="16" xfId="0" applyFont="1" applyBorder="1" applyAlignment="1" applyProtection="1">
      <alignment horizontal="center"/>
    </xf>
    <xf numFmtId="0" fontId="6" fillId="0" borderId="17" xfId="0" applyFont="1" applyBorder="1" applyAlignment="1" applyProtection="1">
      <alignment horizontal="center"/>
    </xf>
    <xf numFmtId="0" fontId="6" fillId="0" borderId="0" xfId="0" applyFont="1" applyBorder="1" applyAlignment="1" applyProtection="1">
      <alignment vertical="center"/>
    </xf>
    <xf numFmtId="0" fontId="6" fillId="0" borderId="0" xfId="0" applyFont="1" applyBorder="1" applyAlignment="1">
      <alignment vertical="center"/>
    </xf>
    <xf numFmtId="0" fontId="4" fillId="0" borderId="0" xfId="0" applyFont="1" applyBorder="1" applyAlignment="1">
      <alignment horizontal="center" vertical="center" wrapText="1"/>
    </xf>
    <xf numFmtId="0" fontId="6" fillId="0" borderId="27" xfId="0" applyFont="1" applyBorder="1" applyAlignment="1" applyProtection="1">
      <alignment horizontal="center" vertical="center"/>
    </xf>
    <xf numFmtId="0" fontId="11" fillId="0" borderId="21" xfId="0" applyFont="1" applyBorder="1" applyAlignment="1" applyProtection="1">
      <alignment horizontal="right" vertical="center"/>
    </xf>
    <xf numFmtId="0" fontId="4" fillId="0" borderId="22" xfId="0" applyFont="1" applyBorder="1" applyAlignment="1">
      <alignment vertical="center"/>
    </xf>
    <xf numFmtId="0" fontId="6" fillId="0" borderId="23" xfId="0" applyFont="1" applyBorder="1" applyAlignment="1" applyProtection="1">
      <alignment horizontal="center" vertical="center"/>
      <protection locked="0"/>
    </xf>
    <xf numFmtId="14" fontId="15" fillId="0" borderId="0" xfId="0" applyNumberFormat="1" applyFont="1" applyBorder="1" applyAlignment="1">
      <alignment horizontal="center" vertical="center"/>
    </xf>
    <xf numFmtId="0" fontId="6" fillId="0" borderId="7" xfId="0" applyFont="1" applyBorder="1" applyAlignment="1" applyProtection="1">
      <alignment horizontal="center" vertical="center"/>
      <protection locked="0"/>
    </xf>
    <xf numFmtId="0" fontId="11" fillId="0" borderId="22" xfId="0" applyFont="1" applyBorder="1" applyAlignment="1" applyProtection="1">
      <alignment horizontal="right" vertical="center"/>
    </xf>
    <xf numFmtId="2" fontId="4" fillId="0" borderId="7" xfId="0" applyNumberFormat="1" applyFont="1" applyBorder="1" applyAlignment="1" applyProtection="1">
      <alignment horizontal="center" vertical="center"/>
    </xf>
    <xf numFmtId="0" fontId="6" fillId="0" borderId="7" xfId="0" applyFont="1" applyBorder="1" applyAlignment="1" applyProtection="1">
      <alignment horizontal="center"/>
      <protection locked="0"/>
    </xf>
    <xf numFmtId="2" fontId="20" fillId="0" borderId="0" xfId="0" applyNumberFormat="1" applyFont="1" applyBorder="1" applyAlignment="1" applyProtection="1">
      <alignment horizontal="center" vertical="center"/>
    </xf>
    <xf numFmtId="2" fontId="4" fillId="0" borderId="8" xfId="0" applyNumberFormat="1" applyFont="1" applyBorder="1" applyAlignment="1" applyProtection="1">
      <alignment horizontal="center" vertical="center"/>
    </xf>
    <xf numFmtId="2" fontId="4" fillId="0" borderId="29" xfId="0" applyNumberFormat="1" applyFont="1" applyBorder="1" applyAlignment="1" applyProtection="1">
      <alignment horizontal="center" vertical="center"/>
    </xf>
    <xf numFmtId="0" fontId="6" fillId="0" borderId="30" xfId="0" applyFont="1" applyBorder="1" applyAlignment="1" applyProtection="1">
      <alignment horizontal="center" vertical="center"/>
    </xf>
    <xf numFmtId="2" fontId="20" fillId="0" borderId="7" xfId="0" applyNumberFormat="1" applyFont="1" applyBorder="1" applyAlignment="1" applyProtection="1">
      <alignment horizontal="center" vertical="center"/>
    </xf>
    <xf numFmtId="2" fontId="6" fillId="0" borderId="32" xfId="0" applyNumberFormat="1" applyFont="1" applyBorder="1" applyAlignment="1" applyProtection="1">
      <alignment horizontal="center"/>
    </xf>
    <xf numFmtId="0" fontId="16" fillId="0" borderId="7" xfId="0" applyFont="1" applyBorder="1" applyAlignment="1" applyProtection="1">
      <alignment horizontal="left" vertical="center"/>
      <protection locked="0"/>
    </xf>
    <xf numFmtId="0" fontId="4" fillId="3" borderId="7" xfId="0" applyFont="1" applyFill="1" applyBorder="1" applyAlignment="1" applyProtection="1">
      <alignment horizontal="left" vertical="center"/>
      <protection locked="0"/>
    </xf>
    <xf numFmtId="0" fontId="4" fillId="0" borderId="0" xfId="0" applyFont="1" applyAlignment="1">
      <alignment horizontal="center" vertical="center"/>
    </xf>
    <xf numFmtId="0" fontId="16" fillId="0" borderId="8" xfId="0" applyFont="1" applyBorder="1" applyAlignment="1" applyProtection="1">
      <alignment horizontal="center" vertical="center"/>
    </xf>
    <xf numFmtId="0" fontId="6" fillId="0" borderId="10" xfId="0" applyFont="1" applyBorder="1" applyAlignment="1" applyProtection="1">
      <alignment horizontal="center" vertical="center"/>
      <protection locked="0"/>
    </xf>
    <xf numFmtId="0" fontId="3" fillId="0" borderId="0" xfId="1" applyAlignment="1"/>
    <xf numFmtId="0" fontId="4" fillId="0" borderId="0" xfId="0" applyFont="1" applyAlignment="1">
      <alignment horizontal="center" vertical="center"/>
    </xf>
    <xf numFmtId="166" fontId="16" fillId="0" borderId="7" xfId="0" quotePrefix="1" applyNumberFormat="1" applyFont="1" applyBorder="1" applyAlignment="1" applyProtection="1">
      <alignment horizontal="center" vertical="center"/>
      <protection locked="0"/>
    </xf>
    <xf numFmtId="166" fontId="16" fillId="3" borderId="7" xfId="0" quotePrefix="1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Border="1" applyAlignment="1" applyProtection="1">
      <alignment horizontal="center" vertical="center"/>
      <protection locked="0"/>
    </xf>
    <xf numFmtId="0" fontId="12" fillId="0" borderId="0" xfId="0" applyFont="1" applyBorder="1" applyAlignment="1" applyProtection="1">
      <alignment horizontal="center" vertical="center"/>
    </xf>
    <xf numFmtId="0" fontId="11" fillId="0" borderId="0" xfId="0" applyFont="1" applyBorder="1" applyAlignment="1" applyProtection="1">
      <alignment horizontal="center" vertical="center"/>
      <protection locked="0"/>
    </xf>
    <xf numFmtId="0" fontId="19" fillId="0" borderId="0" xfId="0" applyFont="1" applyBorder="1" applyAlignment="1">
      <alignment horizontal="center"/>
    </xf>
    <xf numFmtId="0" fontId="10" fillId="0" borderId="0" xfId="0" applyFont="1" applyBorder="1" applyAlignment="1">
      <alignment horizontal="center" vertical="center"/>
    </xf>
    <xf numFmtId="0" fontId="6" fillId="0" borderId="0" xfId="0" applyFont="1" applyBorder="1" applyAlignment="1" applyProtection="1">
      <alignment horizontal="center"/>
    </xf>
    <xf numFmtId="0" fontId="8" fillId="0" borderId="0" xfId="0" applyFont="1" applyFill="1" applyBorder="1" applyAlignment="1" applyProtection="1">
      <alignment horizontal="center" vertical="top" wrapText="1" shrinkToFit="1"/>
    </xf>
    <xf numFmtId="0" fontId="4" fillId="4" borderId="0" xfId="0" applyFont="1" applyFill="1" applyBorder="1" applyAlignment="1">
      <alignment horizontal="center"/>
    </xf>
    <xf numFmtId="0" fontId="4" fillId="0" borderId="0" xfId="0" applyFont="1" applyAlignment="1"/>
    <xf numFmtId="0" fontId="2" fillId="0" borderId="0" xfId="1" applyFont="1" applyAlignment="1"/>
    <xf numFmtId="0" fontId="3" fillId="0" borderId="0" xfId="1" applyAlignment="1">
      <alignment horizontal="center"/>
    </xf>
    <xf numFmtId="0" fontId="2" fillId="5" borderId="34" xfId="1" applyNumberFormat="1" applyFont="1" applyFill="1" applyBorder="1" applyAlignment="1"/>
    <xf numFmtId="0" fontId="2" fillId="0" borderId="34" xfId="1" applyNumberFormat="1" applyFont="1" applyBorder="1" applyAlignment="1"/>
    <xf numFmtId="0" fontId="2" fillId="5" borderId="33" xfId="1" applyNumberFormat="1" applyFont="1" applyFill="1" applyBorder="1" applyAlignment="1"/>
    <xf numFmtId="0" fontId="2" fillId="0" borderId="33" xfId="1" applyNumberFormat="1" applyFont="1" applyBorder="1" applyAlignment="1"/>
    <xf numFmtId="0" fontId="6" fillId="0" borderId="2" xfId="0" applyFont="1" applyBorder="1" applyAlignment="1" applyProtection="1">
      <alignment horizontal="center"/>
    </xf>
    <xf numFmtId="0" fontId="6" fillId="2" borderId="2" xfId="0" applyFont="1" applyFill="1" applyBorder="1" applyAlignment="1" applyProtection="1">
      <alignment horizontal="center"/>
    </xf>
    <xf numFmtId="0" fontId="6" fillId="2" borderId="3" xfId="0" applyFont="1" applyFill="1" applyBorder="1" applyAlignment="1" applyProtection="1">
      <alignment horizontal="center"/>
    </xf>
    <xf numFmtId="0" fontId="6" fillId="0" borderId="3" xfId="0" applyFont="1" applyBorder="1" applyAlignment="1" applyProtection="1">
      <alignment horizontal="center"/>
    </xf>
    <xf numFmtId="0" fontId="6" fillId="0" borderId="4" xfId="0" applyFont="1" applyBorder="1" applyAlignment="1" applyProtection="1">
      <alignment horizontal="center"/>
    </xf>
    <xf numFmtId="0" fontId="22" fillId="0" borderId="0" xfId="3" applyAlignment="1">
      <alignment vertical="center"/>
    </xf>
    <xf numFmtId="0" fontId="22" fillId="0" borderId="0" xfId="3" applyAlignment="1">
      <alignment horizontal="center" vertical="center"/>
    </xf>
    <xf numFmtId="0" fontId="4" fillId="0" borderId="0" xfId="3" applyFont="1" applyAlignment="1">
      <alignment vertical="center"/>
    </xf>
    <xf numFmtId="0" fontId="4" fillId="0" borderId="0" xfId="3" applyFont="1" applyAlignment="1">
      <alignment horizontal="center" vertical="center"/>
    </xf>
    <xf numFmtId="167" fontId="16" fillId="0" borderId="35" xfId="3" applyNumberFormat="1" applyFont="1" applyFill="1" applyBorder="1" applyAlignment="1">
      <alignment horizontal="center" vertical="center"/>
    </xf>
    <xf numFmtId="167" fontId="16" fillId="0" borderId="8" xfId="3" applyNumberFormat="1" applyFont="1" applyFill="1" applyBorder="1" applyAlignment="1">
      <alignment horizontal="center" vertical="center"/>
    </xf>
    <xf numFmtId="0" fontId="16" fillId="0" borderId="8" xfId="3" applyFont="1" applyFill="1" applyBorder="1" applyAlignment="1">
      <alignment horizontal="center" vertical="center"/>
    </xf>
    <xf numFmtId="0" fontId="16" fillId="0" borderId="8" xfId="3" applyFont="1" applyFill="1" applyBorder="1" applyAlignment="1">
      <alignment horizontal="left" vertical="center"/>
    </xf>
    <xf numFmtId="0" fontId="16" fillId="0" borderId="7" xfId="3" applyFont="1" applyFill="1" applyBorder="1" applyAlignment="1">
      <alignment horizontal="center" vertical="center"/>
    </xf>
    <xf numFmtId="0" fontId="16" fillId="0" borderId="36" xfId="3" applyFont="1" applyFill="1" applyBorder="1" applyAlignment="1">
      <alignment horizontal="center" vertical="center"/>
    </xf>
    <xf numFmtId="167" fontId="16" fillId="0" borderId="2" xfId="3" applyNumberFormat="1" applyFont="1" applyFill="1" applyBorder="1" applyAlignment="1">
      <alignment horizontal="center" vertical="center"/>
    </xf>
    <xf numFmtId="167" fontId="16" fillId="0" borderId="7" xfId="3" applyNumberFormat="1" applyFont="1" applyFill="1" applyBorder="1" applyAlignment="1">
      <alignment horizontal="center" vertical="center"/>
    </xf>
    <xf numFmtId="0" fontId="16" fillId="0" borderId="7" xfId="3" applyFont="1" applyFill="1" applyBorder="1" applyAlignment="1">
      <alignment horizontal="left" vertical="center"/>
    </xf>
    <xf numFmtId="0" fontId="16" fillId="0" borderId="6" xfId="3" applyFont="1" applyFill="1" applyBorder="1" applyAlignment="1">
      <alignment horizontal="center" vertical="center"/>
    </xf>
    <xf numFmtId="0" fontId="16" fillId="0" borderId="7" xfId="3" applyNumberFormat="1" applyFont="1" applyFill="1" applyBorder="1" applyAlignment="1">
      <alignment horizontal="center" vertical="center"/>
    </xf>
    <xf numFmtId="0" fontId="23" fillId="0" borderId="0" xfId="3" applyFont="1" applyAlignment="1">
      <alignment vertical="center"/>
    </xf>
    <xf numFmtId="167" fontId="24" fillId="0" borderId="2" xfId="3" applyNumberFormat="1" applyFont="1" applyFill="1" applyBorder="1" applyAlignment="1">
      <alignment horizontal="center" vertical="center"/>
    </xf>
    <xf numFmtId="167" fontId="24" fillId="0" borderId="7" xfId="3" applyNumberFormat="1" applyFont="1" applyFill="1" applyBorder="1" applyAlignment="1">
      <alignment horizontal="center" vertical="center"/>
    </xf>
    <xf numFmtId="0" fontId="24" fillId="0" borderId="7" xfId="3" applyFont="1" applyFill="1" applyBorder="1" applyAlignment="1">
      <alignment horizontal="center" vertical="center"/>
    </xf>
    <xf numFmtId="0" fontId="24" fillId="0" borderId="7" xfId="3" applyFont="1" applyFill="1" applyBorder="1" applyAlignment="1">
      <alignment horizontal="left" vertical="center"/>
    </xf>
    <xf numFmtId="0" fontId="24" fillId="0" borderId="6" xfId="3" applyFont="1" applyFill="1" applyBorder="1" applyAlignment="1">
      <alignment horizontal="center" vertical="center"/>
    </xf>
    <xf numFmtId="0" fontId="23" fillId="0" borderId="0" xfId="3" applyFont="1" applyAlignment="1">
      <alignment horizontal="center" vertical="center"/>
    </xf>
    <xf numFmtId="0" fontId="22" fillId="0" borderId="0" xfId="3" applyFill="1" applyBorder="1" applyAlignment="1">
      <alignment horizontal="left" vertical="center"/>
    </xf>
    <xf numFmtId="0" fontId="22" fillId="0" borderId="0" xfId="3" applyFill="1" applyBorder="1" applyAlignment="1">
      <alignment horizontal="center" vertical="center"/>
    </xf>
    <xf numFmtId="0" fontId="22" fillId="0" borderId="0" xfId="3" applyFont="1" applyFill="1" applyBorder="1" applyAlignment="1">
      <alignment horizontal="center" vertical="center"/>
    </xf>
    <xf numFmtId="0" fontId="22" fillId="0" borderId="0" xfId="3" applyAlignment="1">
      <alignment horizontal="left" vertical="center"/>
    </xf>
    <xf numFmtId="0" fontId="22" fillId="0" borderId="0" xfId="3" applyFill="1" applyBorder="1" applyAlignment="1">
      <alignment vertical="center"/>
    </xf>
    <xf numFmtId="0" fontId="22" fillId="0" borderId="0" xfId="3" applyFont="1" applyFill="1" applyBorder="1" applyAlignment="1">
      <alignment horizontal="center" vertical="center" wrapText="1"/>
    </xf>
    <xf numFmtId="0" fontId="22" fillId="0" borderId="0" xfId="3" applyFill="1" applyAlignment="1">
      <alignment horizontal="left" vertical="center"/>
    </xf>
    <xf numFmtId="0" fontId="22" fillId="4" borderId="37" xfId="3" applyFill="1" applyBorder="1" applyAlignment="1">
      <alignment horizontal="left" vertical="center"/>
    </xf>
    <xf numFmtId="0" fontId="22" fillId="4" borderId="37" xfId="3" applyFont="1" applyFill="1" applyBorder="1" applyAlignment="1">
      <alignment horizontal="center" vertical="center"/>
    </xf>
    <xf numFmtId="0" fontId="22" fillId="4" borderId="37" xfId="3" applyFill="1" applyBorder="1" applyAlignment="1">
      <alignment horizontal="center" vertical="center"/>
    </xf>
    <xf numFmtId="0" fontId="22" fillId="6" borderId="37" xfId="3" applyFill="1" applyBorder="1" applyAlignment="1">
      <alignment horizontal="left" vertical="center"/>
    </xf>
    <xf numFmtId="0" fontId="22" fillId="6" borderId="37" xfId="3" applyFont="1" applyFill="1" applyBorder="1" applyAlignment="1">
      <alignment horizontal="center" vertical="center"/>
    </xf>
    <xf numFmtId="0" fontId="22" fillId="0" borderId="0" xfId="3" applyFill="1" applyAlignment="1">
      <alignment vertical="center"/>
    </xf>
    <xf numFmtId="0" fontId="22" fillId="4" borderId="37" xfId="3" applyFont="1" applyFill="1" applyBorder="1" applyAlignment="1">
      <alignment horizontal="left" vertical="center" wrapText="1"/>
    </xf>
    <xf numFmtId="0" fontId="22" fillId="4" borderId="37" xfId="3" applyFont="1" applyFill="1" applyBorder="1" applyAlignment="1">
      <alignment horizontal="center" vertical="center" wrapText="1"/>
    </xf>
    <xf numFmtId="0" fontId="22" fillId="6" borderId="37" xfId="3" applyFont="1" applyFill="1" applyBorder="1" applyAlignment="1">
      <alignment horizontal="left" vertical="center" wrapText="1"/>
    </xf>
    <xf numFmtId="0" fontId="22" fillId="6" borderId="37" xfId="3" applyFill="1" applyBorder="1" applyAlignment="1">
      <alignment horizontal="center" vertical="center"/>
    </xf>
    <xf numFmtId="14" fontId="22" fillId="4" borderId="39" xfId="3" applyNumberFormat="1" applyFill="1" applyBorder="1" applyAlignment="1">
      <alignment horizontal="center" vertical="center"/>
    </xf>
    <xf numFmtId="14" fontId="22" fillId="6" borderId="39" xfId="3" applyNumberFormat="1" applyFill="1" applyBorder="1" applyAlignment="1">
      <alignment horizontal="center" vertical="center"/>
    </xf>
    <xf numFmtId="0" fontId="22" fillId="4" borderId="41" xfId="3" applyFill="1" applyBorder="1" applyAlignment="1">
      <alignment horizontal="center" vertical="center"/>
    </xf>
    <xf numFmtId="0" fontId="22" fillId="6" borderId="41" xfId="3" applyFill="1" applyBorder="1" applyAlignment="1">
      <alignment horizontal="center" vertical="center"/>
    </xf>
    <xf numFmtId="0" fontId="22" fillId="3" borderId="0" xfId="3" applyFill="1" applyAlignment="1">
      <alignment horizontal="center" vertical="center"/>
    </xf>
    <xf numFmtId="0" fontId="4" fillId="0" borderId="2" xfId="3" applyFont="1" applyBorder="1" applyAlignment="1">
      <alignment horizontal="center" vertical="center"/>
    </xf>
    <xf numFmtId="0" fontId="4" fillId="0" borderId="7" xfId="3" applyFont="1" applyBorder="1" applyAlignment="1">
      <alignment horizontal="center" vertical="center"/>
    </xf>
    <xf numFmtId="0" fontId="4" fillId="0" borderId="7" xfId="3" applyFont="1" applyBorder="1" applyAlignment="1">
      <alignment horizontal="left" vertical="center"/>
    </xf>
    <xf numFmtId="0" fontId="4" fillId="0" borderId="6" xfId="3" applyFont="1" applyBorder="1" applyAlignment="1">
      <alignment horizontal="center" vertical="center"/>
    </xf>
    <xf numFmtId="0" fontId="22" fillId="0" borderId="0" xfId="3" applyFill="1" applyAlignment="1">
      <alignment horizontal="center" vertical="center"/>
    </xf>
    <xf numFmtId="0" fontId="4" fillId="0" borderId="11" xfId="3" applyFont="1" applyBorder="1" applyAlignment="1">
      <alignment horizontal="center" vertical="center" wrapText="1"/>
    </xf>
    <xf numFmtId="0" fontId="4" fillId="0" borderId="10" xfId="3" applyFont="1" applyBorder="1" applyAlignment="1">
      <alignment horizontal="center" vertical="center" wrapText="1"/>
    </xf>
    <xf numFmtId="0" fontId="4" fillId="0" borderId="31" xfId="3" applyFont="1" applyBorder="1" applyAlignment="1">
      <alignment horizontal="center" vertical="center" wrapText="1"/>
    </xf>
    <xf numFmtId="0" fontId="22" fillId="0" borderId="0" xfId="3" applyNumberFormat="1" applyFill="1" applyAlignment="1">
      <alignment horizontal="center" vertical="center"/>
    </xf>
    <xf numFmtId="0" fontId="22" fillId="6" borderId="37" xfId="3" applyFont="1" applyFill="1" applyBorder="1" applyAlignment="1">
      <alignment horizontal="center" vertical="center" wrapText="1"/>
    </xf>
    <xf numFmtId="0" fontId="6" fillId="0" borderId="7" xfId="0" applyFont="1" applyBorder="1" applyAlignment="1" applyProtection="1">
      <alignment horizontal="left" vertical="center" indent="1"/>
      <protection locked="0"/>
    </xf>
    <xf numFmtId="0" fontId="6" fillId="0" borderId="18" xfId="0" applyFont="1" applyBorder="1" applyAlignment="1" applyProtection="1">
      <alignment horizontal="center" vertical="center"/>
      <protection locked="0"/>
    </xf>
    <xf numFmtId="0" fontId="6" fillId="0" borderId="19" xfId="0" applyFont="1" applyBorder="1" applyAlignment="1" applyProtection="1">
      <alignment horizontal="center" vertical="center"/>
      <protection locked="0"/>
    </xf>
    <xf numFmtId="0" fontId="6" fillId="0" borderId="20" xfId="0" applyFont="1" applyBorder="1" applyAlignment="1" applyProtection="1">
      <alignment horizontal="center" vertical="center"/>
      <protection locked="0"/>
    </xf>
    <xf numFmtId="0" fontId="11" fillId="0" borderId="7" xfId="0" applyFont="1" applyBorder="1" applyAlignment="1" applyProtection="1">
      <alignment horizontal="left" vertical="center" indent="1"/>
    </xf>
    <xf numFmtId="0" fontId="11" fillId="0" borderId="2" xfId="0" applyFont="1" applyBorder="1" applyAlignment="1" applyProtection="1">
      <alignment horizontal="left" vertical="center" indent="1"/>
      <protection locked="0"/>
    </xf>
    <xf numFmtId="0" fontId="11" fillId="0" borderId="5" xfId="0" applyFont="1" applyBorder="1" applyAlignment="1" applyProtection="1">
      <alignment horizontal="left" vertical="center" indent="1"/>
      <protection locked="0"/>
    </xf>
    <xf numFmtId="0" fontId="11" fillId="0" borderId="6" xfId="0" applyFont="1" applyBorder="1" applyAlignment="1" applyProtection="1">
      <alignment horizontal="left" vertical="center" indent="1"/>
      <protection locked="0"/>
    </xf>
    <xf numFmtId="0" fontId="11" fillId="0" borderId="2" xfId="0" applyFont="1" applyBorder="1" applyAlignment="1">
      <alignment horizontal="left" vertical="center" indent="1"/>
    </xf>
    <xf numFmtId="0" fontId="11" fillId="0" borderId="5" xfId="0" applyFont="1" applyBorder="1" applyAlignment="1">
      <alignment horizontal="left" vertical="center" indent="1"/>
    </xf>
    <xf numFmtId="0" fontId="11" fillId="0" borderId="6" xfId="0" applyFont="1" applyBorder="1" applyAlignment="1">
      <alignment horizontal="left" vertical="center" indent="1"/>
    </xf>
    <xf numFmtId="0" fontId="11" fillId="0" borderId="2" xfId="0" applyFont="1" applyBorder="1" applyAlignment="1" applyProtection="1">
      <alignment horizontal="center" vertical="center"/>
      <protection locked="0"/>
    </xf>
    <xf numFmtId="0" fontId="11" fillId="0" borderId="5" xfId="0" applyFont="1" applyBorder="1" applyAlignment="1" applyProtection="1">
      <alignment horizontal="center" vertical="center"/>
      <protection locked="0"/>
    </xf>
    <xf numFmtId="0" fontId="11" fillId="0" borderId="6" xfId="0" applyFont="1" applyBorder="1" applyAlignment="1" applyProtection="1">
      <alignment horizontal="center" vertical="center"/>
      <protection locked="0"/>
    </xf>
    <xf numFmtId="0" fontId="11" fillId="0" borderId="7" xfId="0" applyFont="1" applyBorder="1" applyAlignment="1" applyProtection="1">
      <alignment horizontal="left" vertical="center" indent="1"/>
      <protection locked="0"/>
    </xf>
    <xf numFmtId="0" fontId="11" fillId="0" borderId="2" xfId="0" applyFont="1" applyBorder="1" applyAlignment="1" applyProtection="1">
      <alignment horizontal="left" vertical="center" indent="1"/>
    </xf>
    <xf numFmtId="0" fontId="11" fillId="0" borderId="5" xfId="0" applyFont="1" applyBorder="1" applyAlignment="1" applyProtection="1">
      <alignment horizontal="left" vertical="center" indent="1"/>
    </xf>
    <xf numFmtId="0" fontId="11" fillId="0" borderId="6" xfId="0" applyFont="1" applyBorder="1" applyAlignment="1" applyProtection="1">
      <alignment horizontal="left" vertical="center" indent="1"/>
    </xf>
    <xf numFmtId="0" fontId="11" fillId="0" borderId="7" xfId="0" applyFont="1" applyBorder="1" applyAlignment="1" applyProtection="1">
      <alignment horizontal="center" vertical="center"/>
      <protection locked="0"/>
    </xf>
    <xf numFmtId="165" fontId="6" fillId="0" borderId="35" xfId="0" applyNumberFormat="1" applyFont="1" applyBorder="1" applyAlignment="1" applyProtection="1">
      <alignment horizontal="left" vertical="center" indent="1"/>
    </xf>
    <xf numFmtId="165" fontId="6" fillId="0" borderId="28" xfId="0" applyNumberFormat="1" applyFont="1" applyBorder="1" applyAlignment="1" applyProtection="1">
      <alignment horizontal="left" vertical="center" indent="1"/>
    </xf>
    <xf numFmtId="165" fontId="6" fillId="0" borderId="36" xfId="0" applyNumberFormat="1" applyFont="1" applyBorder="1" applyAlignment="1" applyProtection="1">
      <alignment horizontal="left" vertical="center" indent="1"/>
    </xf>
    <xf numFmtId="0" fontId="14" fillId="0" borderId="0" xfId="0" applyFont="1" applyBorder="1" applyAlignment="1">
      <alignment horizontal="center" textRotation="90"/>
    </xf>
    <xf numFmtId="0" fontId="12" fillId="0" borderId="24" xfId="0" applyFont="1" applyBorder="1" applyAlignment="1" applyProtection="1">
      <alignment horizontal="center" vertical="center"/>
    </xf>
    <xf numFmtId="0" fontId="12" fillId="0" borderId="25" xfId="0" applyFont="1" applyBorder="1" applyAlignment="1" applyProtection="1">
      <alignment horizontal="center" vertical="center"/>
    </xf>
    <xf numFmtId="0" fontId="12" fillId="0" borderId="26" xfId="0" applyFont="1" applyBorder="1" applyAlignment="1" applyProtection="1">
      <alignment horizontal="center" vertical="center"/>
    </xf>
    <xf numFmtId="0" fontId="11" fillId="0" borderId="21" xfId="0" applyFont="1" applyBorder="1" applyAlignment="1" applyProtection="1">
      <alignment horizontal="center" vertical="center"/>
      <protection locked="0"/>
    </xf>
    <xf numFmtId="0" fontId="11" fillId="0" borderId="22" xfId="0" applyFont="1" applyBorder="1" applyAlignment="1" applyProtection="1">
      <alignment horizontal="center" vertical="center"/>
      <protection locked="0"/>
    </xf>
    <xf numFmtId="0" fontId="11" fillId="0" borderId="23" xfId="0" applyFont="1" applyBorder="1" applyAlignment="1" applyProtection="1">
      <alignment horizontal="center" vertical="center"/>
      <protection locked="0"/>
    </xf>
    <xf numFmtId="0" fontId="4" fillId="0" borderId="0" xfId="0" applyFont="1" applyAlignment="1">
      <alignment horizontal="center" vertical="center"/>
    </xf>
    <xf numFmtId="0" fontId="11" fillId="0" borderId="8" xfId="0" applyFont="1" applyBorder="1" applyAlignment="1" applyProtection="1">
      <alignment horizontal="center" vertical="center" wrapText="1"/>
    </xf>
    <xf numFmtId="0" fontId="11" fillId="0" borderId="9" xfId="0" applyFont="1" applyBorder="1" applyAlignment="1" applyProtection="1">
      <alignment horizontal="center" vertical="center" wrapText="1"/>
    </xf>
    <xf numFmtId="0" fontId="11" fillId="0" borderId="10" xfId="0" applyFont="1" applyBorder="1" applyAlignment="1" applyProtection="1">
      <alignment horizontal="center" vertical="center" wrapText="1"/>
    </xf>
    <xf numFmtId="0" fontId="11" fillId="0" borderId="8" xfId="0" applyFont="1" applyBorder="1" applyAlignment="1" applyProtection="1">
      <alignment horizontal="center" vertical="center"/>
    </xf>
    <xf numFmtId="0" fontId="11" fillId="0" borderId="9" xfId="0" applyFont="1" applyBorder="1" applyAlignment="1" applyProtection="1">
      <alignment horizontal="center" vertical="center"/>
    </xf>
    <xf numFmtId="0" fontId="11" fillId="0" borderId="10" xfId="0" applyFont="1" applyBorder="1" applyAlignment="1" applyProtection="1">
      <alignment horizontal="center" vertical="center"/>
    </xf>
    <xf numFmtId="0" fontId="7" fillId="0" borderId="0" xfId="0" applyFont="1" applyBorder="1" applyAlignment="1">
      <alignment horizontal="center" vertical="center" wrapText="1"/>
    </xf>
    <xf numFmtId="0" fontId="9" fillId="0" borderId="0" xfId="0" applyFont="1" applyBorder="1"/>
    <xf numFmtId="0" fontId="21" fillId="0" borderId="8" xfId="0" applyFont="1" applyBorder="1" applyAlignment="1">
      <alignment horizontal="center" vertical="center" wrapText="1"/>
    </xf>
    <xf numFmtId="0" fontId="21" fillId="0" borderId="9" xfId="0" applyFont="1" applyBorder="1" applyAlignment="1">
      <alignment horizontal="center" vertical="center" wrapText="1"/>
    </xf>
    <xf numFmtId="0" fontId="21" fillId="0" borderId="10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19" fillId="0" borderId="2" xfId="0" applyFont="1" applyBorder="1" applyAlignment="1">
      <alignment horizontal="center"/>
    </xf>
    <xf numFmtId="0" fontId="19" fillId="0" borderId="6" xfId="0" applyFont="1" applyBorder="1" applyAlignment="1">
      <alignment horizontal="center"/>
    </xf>
    <xf numFmtId="0" fontId="16" fillId="0" borderId="8" xfId="0" applyFont="1" applyBorder="1" applyAlignment="1" applyProtection="1">
      <alignment horizontal="center" vertical="center"/>
    </xf>
    <xf numFmtId="0" fontId="16" fillId="0" borderId="9" xfId="0" applyFont="1" applyBorder="1" applyAlignment="1" applyProtection="1">
      <alignment horizontal="center" vertical="center"/>
    </xf>
    <xf numFmtId="0" fontId="6" fillId="0" borderId="8" xfId="0" applyFont="1" applyBorder="1" applyAlignment="1" applyProtection="1">
      <alignment horizontal="center" vertical="center"/>
      <protection locked="0"/>
    </xf>
    <xf numFmtId="0" fontId="6" fillId="0" borderId="9" xfId="0" applyFont="1" applyBorder="1" applyAlignment="1" applyProtection="1">
      <alignment horizontal="center" vertical="center"/>
      <protection locked="0"/>
    </xf>
    <xf numFmtId="0" fontId="6" fillId="0" borderId="10" xfId="0" applyFont="1" applyBorder="1" applyAlignment="1" applyProtection="1">
      <alignment horizontal="center" vertical="center"/>
      <protection locked="0"/>
    </xf>
    <xf numFmtId="0" fontId="10" fillId="0" borderId="11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14" fontId="15" fillId="0" borderId="9" xfId="0" applyNumberFormat="1" applyFont="1" applyBorder="1" applyAlignment="1" applyProtection="1">
      <alignment horizontal="center" vertical="center"/>
    </xf>
    <xf numFmtId="14" fontId="15" fillId="0" borderId="10" xfId="0" applyNumberFormat="1" applyFont="1" applyBorder="1" applyAlignment="1" applyProtection="1">
      <alignment horizontal="center" vertical="center"/>
    </xf>
    <xf numFmtId="0" fontId="4" fillId="4" borderId="28" xfId="0" applyFont="1" applyFill="1" applyBorder="1" applyAlignment="1">
      <alignment horizontal="center"/>
    </xf>
    <xf numFmtId="0" fontId="6" fillId="0" borderId="12" xfId="0" applyFont="1" applyBorder="1" applyAlignment="1" applyProtection="1">
      <alignment horizontal="center"/>
    </xf>
    <xf numFmtId="0" fontId="6" fillId="0" borderId="31" xfId="0" applyFont="1" applyBorder="1" applyAlignment="1" applyProtection="1">
      <alignment horizontal="center"/>
    </xf>
    <xf numFmtId="0" fontId="6" fillId="0" borderId="13" xfId="0" applyFont="1" applyBorder="1" applyAlignment="1" applyProtection="1">
      <alignment horizontal="center"/>
    </xf>
    <xf numFmtId="0" fontId="6" fillId="0" borderId="14" xfId="0" applyFont="1" applyBorder="1" applyAlignment="1" applyProtection="1">
      <alignment horizontal="center"/>
    </xf>
    <xf numFmtId="0" fontId="5" fillId="0" borderId="7" xfId="0" applyFont="1" applyFill="1" applyBorder="1" applyAlignment="1" applyProtection="1">
      <alignment horizontal="center" vertical="center" wrapText="1" shrinkToFit="1"/>
    </xf>
    <xf numFmtId="0" fontId="8" fillId="0" borderId="7" xfId="0" applyFont="1" applyFill="1" applyBorder="1" applyAlignment="1" applyProtection="1">
      <alignment horizontal="center" vertical="top" wrapText="1" shrinkToFit="1"/>
      <protection locked="0"/>
    </xf>
    <xf numFmtId="0" fontId="8" fillId="0" borderId="2" xfId="0" applyFont="1" applyFill="1" applyBorder="1" applyAlignment="1" applyProtection="1">
      <alignment horizontal="center" vertical="top" wrapText="1" shrinkToFit="1"/>
    </xf>
    <xf numFmtId="0" fontId="8" fillId="0" borderId="5" xfId="0" applyFont="1" applyFill="1" applyBorder="1" applyAlignment="1" applyProtection="1">
      <alignment horizontal="center" vertical="top" wrapText="1" shrinkToFit="1"/>
    </xf>
    <xf numFmtId="0" fontId="8" fillId="0" borderId="6" xfId="0" applyFont="1" applyFill="1" applyBorder="1" applyAlignment="1" applyProtection="1">
      <alignment horizontal="center" vertical="top" wrapText="1" shrinkToFit="1"/>
    </xf>
    <xf numFmtId="14" fontId="22" fillId="4" borderId="40" xfId="3" applyNumberFormat="1" applyFont="1" applyFill="1" applyBorder="1" applyAlignment="1">
      <alignment horizontal="center" vertical="center"/>
    </xf>
    <xf numFmtId="14" fontId="22" fillId="4" borderId="38" xfId="3" applyNumberFormat="1" applyFont="1" applyFill="1" applyBorder="1" applyAlignment="1">
      <alignment horizontal="center" vertical="center"/>
    </xf>
    <xf numFmtId="0" fontId="22" fillId="4" borderId="40" xfId="3" applyFont="1" applyFill="1" applyBorder="1" applyAlignment="1">
      <alignment horizontal="center" vertical="center"/>
    </xf>
    <xf numFmtId="0" fontId="22" fillId="4" borderId="38" xfId="3" applyFont="1" applyFill="1" applyBorder="1" applyAlignment="1">
      <alignment horizontal="center" vertical="center"/>
    </xf>
    <xf numFmtId="14" fontId="22" fillId="6" borderId="40" xfId="3" applyNumberFormat="1" applyFont="1" applyFill="1" applyBorder="1" applyAlignment="1">
      <alignment horizontal="center" vertical="center"/>
    </xf>
    <xf numFmtId="14" fontId="22" fillId="6" borderId="38" xfId="3" applyNumberFormat="1" applyFont="1" applyFill="1" applyBorder="1" applyAlignment="1">
      <alignment horizontal="center" vertical="center"/>
    </xf>
    <xf numFmtId="0" fontId="22" fillId="6" borderId="40" xfId="3" applyFill="1" applyBorder="1" applyAlignment="1">
      <alignment horizontal="center" vertical="center"/>
    </xf>
    <xf numFmtId="0" fontId="22" fillId="6" borderId="38" xfId="3" applyFill="1" applyBorder="1" applyAlignment="1">
      <alignment horizontal="center" vertical="center"/>
    </xf>
    <xf numFmtId="0" fontId="22" fillId="6" borderId="40" xfId="3" applyFont="1" applyFill="1" applyBorder="1" applyAlignment="1">
      <alignment horizontal="center" vertical="center"/>
    </xf>
    <xf numFmtId="0" fontId="22" fillId="6" borderId="38" xfId="3" applyFont="1" applyFill="1" applyBorder="1" applyAlignment="1">
      <alignment horizontal="center" vertical="center"/>
    </xf>
  </cellXfs>
  <cellStyles count="4">
    <cellStyle name="Normal" xfId="0" builtinId="0"/>
    <cellStyle name="Normal 2" xfId="1"/>
    <cellStyle name="Normal 2 2" xfId="2"/>
    <cellStyle name="Normal 3" xfId="3"/>
  </cellStyles>
  <dxfs count="3606"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167" formatCode="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167" formatCode="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167" formatCode="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textRotation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numFmt numFmtId="1" formatCode="0"/>
      <fill>
        <patternFill patternType="gray0625">
          <bgColor rgb="FF00B05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70C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200025</xdr:colOff>
          <xdr:row>1</xdr:row>
          <xdr:rowOff>104775</xdr:rowOff>
        </xdr:from>
        <xdr:to>
          <xdr:col>54</xdr:col>
          <xdr:colOff>114300</xdr:colOff>
          <xdr:row>3</xdr:row>
          <xdr:rowOff>85725</xdr:rowOff>
        </xdr:to>
        <xdr:sp macro="" textlink="">
          <xdr:nvSpPr>
            <xdr:cNvPr id="10241" name="Check Box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55</xdr:col>
          <xdr:colOff>409575</xdr:colOff>
          <xdr:row>1</xdr:row>
          <xdr:rowOff>104775</xdr:rowOff>
        </xdr:from>
        <xdr:to>
          <xdr:col>56</xdr:col>
          <xdr:colOff>419100</xdr:colOff>
          <xdr:row>3</xdr:row>
          <xdr:rowOff>85725</xdr:rowOff>
        </xdr:to>
        <xdr:sp macro="" textlink="">
          <xdr:nvSpPr>
            <xdr:cNvPr id="10242" name="Check Box 2" hidden="1">
              <a:extLst>
                <a:ext uri="{63B3BB69-23CF-44E3-9099-C40C66FF867C}">
                  <a14:compatExt spid="_x0000_s10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NON</a:t>
              </a:r>
            </a:p>
          </xdr:txBody>
        </xdr:sp>
        <xdr:clientData/>
      </xdr:twoCellAnchor>
    </mc:Choice>
    <mc:Fallback/>
  </mc:AlternateContent>
  <xdr:twoCellAnchor editAs="oneCell">
    <xdr:from>
      <xdr:col>0</xdr:col>
      <xdr:colOff>276225</xdr:colOff>
      <xdr:row>0</xdr:row>
      <xdr:rowOff>68777</xdr:rowOff>
    </xdr:from>
    <xdr:to>
      <xdr:col>2</xdr:col>
      <xdr:colOff>2000250</xdr:colOff>
      <xdr:row>5</xdr:row>
      <xdr:rowOff>47624</xdr:rowOff>
    </xdr:to>
    <xdr:pic>
      <xdr:nvPicPr>
        <xdr:cNvPr id="4" name="Image 3"/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t="6112" b="6785"/>
        <a:stretch/>
      </xdr:blipFill>
      <xdr:spPr>
        <a:xfrm>
          <a:off x="276225" y="68777"/>
          <a:ext cx="2876550" cy="1064697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3" name="Tableau3" displayName="Tableau3" ref="A1:N4550" totalsRowShown="0" headerRowDxfId="35" dataDxfId="33" headerRowBorderDxfId="34" tableBorderDxfId="32" totalsRowBorderDxfId="31">
  <autoFilter ref="A1:N4550"/>
  <tableColumns count="14">
    <tableColumn id="1" name="Décalage total" dataDxfId="30"/>
    <tableColumn id="2" name="Nb Ligne" dataDxfId="29"/>
    <tableColumn id="11" name="DECAL TBL" dataDxfId="28"/>
    <tableColumn id="12" name="Num DECAL" dataDxfId="27"/>
    <tableColumn id="3" name="Site" dataDxfId="26"/>
    <tableColumn id="4" name="Date" dataDxfId="25"/>
    <tableColumn id="5" name="CA" dataDxfId="24"/>
    <tableColumn id="6" name="Egalite" dataDxfId="23"/>
    <tableColumn id="10" name="Changement" dataDxfId="22"/>
    <tableColumn id="13" name="PLAGE" dataDxfId="21"/>
    <tableColumn id="14" name="Decompte" dataDxfId="20" dataCellStyle="Normal 3"/>
    <tableColumn id="7" name="H début" dataDxfId="19"/>
    <tableColumn id="8" name="H fin" dataDxfId="18"/>
    <tableColumn id="9" name="Nb heures" dataDxfId="17"/>
  </tableColumns>
  <tableStyleInfo name="TableStyleDark2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Q11:V4551" totalsRowShown="0" headerRowDxfId="16" dataDxfId="15" headerRowCellStyle="Normal 3" dataCellStyle="Normal 3">
  <autoFilter ref="Q11:V4551"/>
  <tableColumns count="6">
    <tableColumn id="1" name="Décalage" dataDxfId="14" dataCellStyle="Normal 3">
      <calculatedColumnFormula array="1">IFERROR(INDEX(Tableau3[Num DECAL],SMALL(IF(Tableau3[Num DECAL]&lt;&gt;"",ROW(INDIRECT("1:"&amp;ROWS(Tableau3[Num DECAL])))),ROWS($1:1))),"")</calculatedColumnFormula>
    </tableColumn>
    <tableColumn id="3" name="PLAGE" dataDxfId="13" dataCellStyle="Normal 3">
      <calculatedColumnFormula>VLOOKUP(Q12,D:J,7,0)</calculatedColumnFormula>
    </tableColumn>
    <tableColumn id="6" name="NB VAL" dataDxfId="12" dataCellStyle="Normal 3">
      <calculatedColumnFormula>COUNTIFS(Tableau3[PLAGE],R12)</calculatedColumnFormula>
    </tableColumn>
    <tableColumn id="2" name="date" dataDxfId="11" dataCellStyle="Normal 3">
      <calculatedColumnFormula>INDEX(EXTRACT!DATE,MATCH(Tableau4[[#This Row],[Décalage]],D:D,0),0)</calculatedColumnFormula>
    </tableColumn>
    <tableColumn id="4" name="SITE" dataDxfId="10" dataCellStyle="Normal 3">
      <calculatedColumnFormula>VLOOKUP(Tableau4[[#This Row],[Décalage]],D:E,2,0)</calculatedColumnFormula>
    </tableColumn>
    <tableColumn id="5" name="CA" dataDxfId="9" dataCellStyle="Normal 3">
      <calculatedColumnFormula>VLOOKUP(Tableau4[[#This Row],[Décalage]],D:G,4,0)</calculatedColumnFormula>
    </tableColumn>
  </tableColumns>
  <tableStyleInfo name="TableStyleMedium23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G148" totalsRowShown="0" headerRowDxfId="8" dataDxfId="7" headerRowCellStyle="Normal 2" dataCellStyle="Normal 2">
  <autoFilter ref="A1:G148"/>
  <sortState ref="A2:G148">
    <sortCondition ref="C1:C148"/>
  </sortState>
  <tableColumns count="7">
    <tableColumn id="1" name="Profil" dataDxfId="6" dataCellStyle="Normal 2"/>
    <tableColumn id="2" name="Utilisateur" dataDxfId="5" dataCellStyle="Normal 2"/>
    <tableColumn id="3" name="Nom" dataDxfId="4" dataCellStyle="Normal 2"/>
    <tableColumn id="4" name="Prénom" dataDxfId="3" dataCellStyle="Normal 2"/>
    <tableColumn id="5" name="Matricule" dataDxfId="2" dataCellStyle="Normal 2"/>
    <tableColumn id="8" name="Société" dataDxfId="1" dataCellStyle="Normal 2"/>
    <tableColumn id="9" name="Agence" dataDxfId="0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P58"/>
  <sheetViews>
    <sheetView tabSelected="1" zoomScale="90" zoomScaleNormal="90" workbookViewId="0">
      <selection activeCell="R35" sqref="R35"/>
    </sheetView>
  </sheetViews>
  <sheetFormatPr baseColWidth="10" defaultRowHeight="12.75" x14ac:dyDescent="0.2"/>
  <cols>
    <col min="1" max="1" width="14" style="1" bestFit="1" customWidth="1"/>
    <col min="2" max="2" width="3.28515625" style="1" customWidth="1"/>
    <col min="3" max="3" width="61.28515625" style="75" bestFit="1" customWidth="1"/>
    <col min="4" max="4" width="12.140625" style="1" customWidth="1"/>
    <col min="5" max="5" width="2.140625" style="1" customWidth="1"/>
    <col min="6" max="6" width="1.85546875" style="1" customWidth="1"/>
    <col min="7" max="25" width="2.140625" style="1" customWidth="1"/>
    <col min="26" max="26" width="2.28515625" style="1" customWidth="1"/>
    <col min="27" max="44" width="2.140625" style="1" customWidth="1"/>
    <col min="45" max="45" width="2" style="1" customWidth="1"/>
    <col min="46" max="53" width="2.140625" style="1" customWidth="1"/>
    <col min="54" max="54" width="9.140625" style="1" customWidth="1"/>
    <col min="55" max="55" width="12.5703125" style="1" customWidth="1"/>
    <col min="56" max="58" width="8.140625" style="1" customWidth="1"/>
    <col min="69" max="16384" width="11.42578125" style="1"/>
  </cols>
  <sheetData>
    <row r="1" spans="1:58" ht="6.75" customHeight="1" thickBot="1" x14ac:dyDescent="0.25"/>
    <row r="2" spans="1:58" s="6" customFormat="1" ht="21.75" customHeight="1" thickTop="1" x14ac:dyDescent="0.2">
      <c r="A2" s="21"/>
      <c r="B2" s="9">
        <v>1</v>
      </c>
      <c r="C2" s="9"/>
      <c r="D2" s="9"/>
      <c r="E2" s="145" t="s">
        <v>37</v>
      </c>
      <c r="F2" s="145"/>
      <c r="G2" s="145"/>
      <c r="H2" s="145"/>
      <c r="I2" s="145"/>
      <c r="J2" s="145"/>
      <c r="K2" s="145"/>
      <c r="L2" s="145"/>
      <c r="M2" s="146" t="s">
        <v>406</v>
      </c>
      <c r="N2" s="147"/>
      <c r="O2" s="147"/>
      <c r="P2" s="147"/>
      <c r="Q2" s="147"/>
      <c r="R2" s="147"/>
      <c r="S2" s="147"/>
      <c r="T2" s="147"/>
      <c r="U2" s="147"/>
      <c r="V2" s="147"/>
      <c r="W2" s="147"/>
      <c r="X2" s="147"/>
      <c r="Y2" s="147"/>
      <c r="Z2" s="147"/>
      <c r="AA2" s="147"/>
      <c r="AB2" s="147"/>
      <c r="AC2" s="148"/>
      <c r="AD2" s="15"/>
      <c r="AE2" s="149" t="s">
        <v>39</v>
      </c>
      <c r="AF2" s="150"/>
      <c r="AG2" s="150"/>
      <c r="AH2" s="150"/>
      <c r="AI2" s="150"/>
      <c r="AJ2" s="150"/>
      <c r="AK2" s="151"/>
      <c r="AL2" s="152">
        <v>2019</v>
      </c>
      <c r="AM2" s="153"/>
      <c r="AN2" s="153"/>
      <c r="AO2" s="154"/>
      <c r="AP2" s="20"/>
      <c r="AQ2" s="20"/>
      <c r="AR2" s="20"/>
      <c r="AS2" s="20"/>
      <c r="AU2" s="41"/>
      <c r="AV2" s="41"/>
      <c r="AW2" s="16"/>
      <c r="AX2" s="16"/>
      <c r="AY2" s="9"/>
      <c r="BB2" s="142" t="s">
        <v>45</v>
      </c>
      <c r="BC2" s="143"/>
      <c r="BD2" s="143"/>
      <c r="BE2" s="144"/>
      <c r="BF2" s="67"/>
    </row>
    <row r="3" spans="1:58" s="6" customFormat="1" ht="21.75" customHeight="1" thickBot="1" x14ac:dyDescent="0.25">
      <c r="A3" s="11"/>
      <c r="B3" s="9"/>
      <c r="C3" s="9"/>
      <c r="D3" s="18"/>
      <c r="E3" s="155" t="s">
        <v>36</v>
      </c>
      <c r="F3" s="155"/>
      <c r="G3" s="155"/>
      <c r="H3" s="155"/>
      <c r="I3" s="155"/>
      <c r="J3" s="155"/>
      <c r="K3" s="155"/>
      <c r="L3" s="155"/>
      <c r="M3" s="156" t="str">
        <f>IFERROR(VLOOKUP(M2,utilisateurs!C:D,2,FALSE),"")</f>
        <v>Laurent</v>
      </c>
      <c r="N3" s="157"/>
      <c r="O3" s="157"/>
      <c r="P3" s="157"/>
      <c r="Q3" s="157"/>
      <c r="R3" s="157"/>
      <c r="S3" s="157"/>
      <c r="T3" s="157"/>
      <c r="U3" s="157"/>
      <c r="V3" s="157"/>
      <c r="W3" s="157"/>
      <c r="X3" s="157"/>
      <c r="Y3" s="157"/>
      <c r="Z3" s="157"/>
      <c r="AA3" s="157"/>
      <c r="AB3" s="157"/>
      <c r="AC3" s="158"/>
      <c r="AD3" s="21"/>
      <c r="AE3" s="146" t="s">
        <v>38</v>
      </c>
      <c r="AF3" s="147"/>
      <c r="AG3" s="147"/>
      <c r="AH3" s="147"/>
      <c r="AI3" s="147"/>
      <c r="AJ3" s="147"/>
      <c r="AK3" s="148"/>
      <c r="AL3" s="159">
        <v>23</v>
      </c>
      <c r="AM3" s="159"/>
      <c r="AN3" s="159"/>
      <c r="AO3" s="159"/>
      <c r="AP3" s="21"/>
      <c r="AQ3" s="21"/>
      <c r="AR3" s="21"/>
      <c r="AS3" s="17"/>
      <c r="AT3" s="17"/>
      <c r="AU3" s="17"/>
      <c r="AV3" s="9"/>
      <c r="AW3" s="9"/>
      <c r="AX3" s="9"/>
      <c r="AY3" s="9"/>
      <c r="AZ3" s="9"/>
      <c r="BA3" s="9"/>
      <c r="BB3" s="44"/>
      <c r="BC3" s="49"/>
      <c r="BD3" s="45"/>
      <c r="BE3" s="46"/>
      <c r="BF3" s="67"/>
    </row>
    <row r="4" spans="1:58" s="33" customFormat="1" ht="19.5" customHeight="1" thickTop="1" x14ac:dyDescent="0.2">
      <c r="A4" s="28"/>
      <c r="B4" s="29"/>
      <c r="C4" s="29"/>
      <c r="D4" s="30"/>
      <c r="E4" s="141" t="s">
        <v>48</v>
      </c>
      <c r="F4" s="141"/>
      <c r="G4" s="141"/>
      <c r="H4" s="141"/>
      <c r="I4" s="141"/>
      <c r="J4" s="141"/>
      <c r="K4" s="141"/>
      <c r="L4" s="141"/>
      <c r="M4" s="160">
        <f>IFERROR(VLOOKUP(M2,utilisateurs!C:E,3,FALSE),"")</f>
        <v>9410</v>
      </c>
      <c r="N4" s="161"/>
      <c r="O4" s="161"/>
      <c r="P4" s="161"/>
      <c r="Q4" s="161"/>
      <c r="R4" s="161"/>
      <c r="S4" s="161"/>
      <c r="T4" s="161"/>
      <c r="U4" s="162"/>
      <c r="V4" s="40"/>
      <c r="W4" s="40"/>
      <c r="X4" s="40"/>
      <c r="Y4" s="40"/>
      <c r="Z4" s="40"/>
      <c r="AA4" s="40"/>
      <c r="AB4" s="40"/>
      <c r="AC4" s="40"/>
      <c r="AD4" s="31"/>
      <c r="AE4" s="32"/>
      <c r="AF4" s="32"/>
      <c r="AG4" s="32"/>
      <c r="AH4" s="32"/>
      <c r="AI4" s="32"/>
      <c r="AJ4" s="32"/>
      <c r="AM4" s="31"/>
      <c r="AN4" s="31"/>
      <c r="AO4" s="31"/>
      <c r="AP4" s="31"/>
      <c r="AQ4" s="31"/>
      <c r="AR4" s="31"/>
      <c r="AS4" s="32"/>
      <c r="AT4" s="32"/>
      <c r="AU4" s="32"/>
      <c r="AV4" s="29"/>
      <c r="AW4" s="29"/>
      <c r="AX4" s="29"/>
      <c r="AY4" s="29"/>
      <c r="AZ4" s="29"/>
      <c r="BA4" s="29"/>
      <c r="BB4" s="164" t="s">
        <v>49</v>
      </c>
      <c r="BC4" s="165"/>
      <c r="BD4" s="165"/>
      <c r="BE4" s="166"/>
      <c r="BF4" s="68"/>
    </row>
    <row r="5" spans="1:58" s="33" customFormat="1" ht="18.75" customHeight="1" thickBot="1" x14ac:dyDescent="0.25">
      <c r="A5" s="28"/>
      <c r="B5" s="29"/>
      <c r="C5" s="29"/>
      <c r="D5" s="30"/>
      <c r="E5" s="141" t="s">
        <v>460</v>
      </c>
      <c r="F5" s="141"/>
      <c r="G5" s="141"/>
      <c r="H5" s="141"/>
      <c r="I5" s="141"/>
      <c r="J5" s="141"/>
      <c r="K5" s="141"/>
      <c r="L5" s="141"/>
      <c r="M5" s="141" t="s">
        <v>466</v>
      </c>
      <c r="N5" s="141"/>
      <c r="O5" s="141"/>
      <c r="P5" s="141"/>
      <c r="Q5" s="141"/>
      <c r="R5" s="141"/>
      <c r="S5" s="141"/>
      <c r="T5" s="141"/>
      <c r="U5" s="141"/>
      <c r="V5" s="141"/>
      <c r="W5" s="141"/>
      <c r="X5" s="141"/>
      <c r="Y5" s="141"/>
      <c r="Z5" s="141"/>
      <c r="AA5" s="141"/>
      <c r="AB5" s="141"/>
      <c r="AC5" s="141"/>
      <c r="AD5" s="141"/>
      <c r="AE5" s="141"/>
      <c r="AF5" s="141"/>
      <c r="AG5" s="141"/>
      <c r="AH5" s="141"/>
      <c r="AI5" s="141"/>
      <c r="AJ5" s="141"/>
      <c r="AK5" s="141"/>
      <c r="AL5" s="141"/>
      <c r="AM5" s="141"/>
      <c r="AN5" s="141"/>
      <c r="AO5" s="141"/>
      <c r="AP5" s="31"/>
      <c r="AQ5" s="31"/>
      <c r="AR5" s="31"/>
      <c r="AS5" s="32"/>
      <c r="AT5" s="32"/>
      <c r="AU5" s="32"/>
      <c r="AV5" s="29"/>
      <c r="AW5" s="29"/>
      <c r="AX5" s="29"/>
      <c r="AY5" s="29"/>
      <c r="AZ5" s="29"/>
      <c r="BA5" s="29"/>
      <c r="BB5" s="167"/>
      <c r="BC5" s="168"/>
      <c r="BD5" s="168"/>
      <c r="BE5" s="169"/>
      <c r="BF5" s="69"/>
    </row>
    <row r="6" spans="1:58" ht="8.25" customHeight="1" thickTop="1" x14ac:dyDescent="0.2">
      <c r="AZ6" s="170"/>
      <c r="BA6" s="170"/>
      <c r="BB6" s="170"/>
      <c r="BC6" s="170"/>
      <c r="BD6" s="170"/>
      <c r="BE6" s="4"/>
      <c r="BF6" s="4"/>
    </row>
    <row r="7" spans="1:58" ht="12.75" customHeight="1" x14ac:dyDescent="0.2">
      <c r="A7" s="171" t="s">
        <v>0</v>
      </c>
      <c r="B7" s="10"/>
      <c r="C7" s="174" t="s">
        <v>41</v>
      </c>
      <c r="D7" s="171" t="s">
        <v>42</v>
      </c>
      <c r="E7" s="177"/>
      <c r="F7" s="178"/>
      <c r="G7" s="178"/>
      <c r="H7" s="178"/>
      <c r="I7" s="178"/>
      <c r="J7" s="178"/>
      <c r="K7" s="178"/>
      <c r="L7" s="178"/>
      <c r="M7" s="178"/>
      <c r="N7" s="178"/>
      <c r="O7" s="178"/>
      <c r="P7" s="178"/>
      <c r="Q7" s="178"/>
      <c r="R7" s="178"/>
      <c r="S7" s="178"/>
      <c r="T7" s="178"/>
      <c r="U7" s="178"/>
      <c r="V7" s="178"/>
      <c r="W7" s="178"/>
      <c r="X7" s="178"/>
      <c r="Y7" s="178"/>
      <c r="Z7" s="178"/>
      <c r="AA7" s="178"/>
      <c r="AB7" s="178"/>
      <c r="AC7" s="178"/>
      <c r="AD7" s="178"/>
      <c r="AE7" s="178"/>
      <c r="AF7" s="178"/>
      <c r="AG7" s="178"/>
      <c r="AH7" s="178"/>
      <c r="AI7" s="178"/>
      <c r="AJ7" s="178"/>
      <c r="AK7" s="178"/>
      <c r="AL7" s="178"/>
      <c r="AM7" s="178"/>
      <c r="AN7" s="178"/>
      <c r="AO7" s="178"/>
      <c r="AP7" s="178"/>
      <c r="AQ7" s="178"/>
      <c r="AR7" s="178"/>
      <c r="AS7" s="178"/>
      <c r="AT7" s="178"/>
      <c r="AU7" s="178"/>
      <c r="AV7" s="178"/>
      <c r="AW7" s="178"/>
      <c r="AX7" s="178"/>
      <c r="AY7" s="178"/>
      <c r="AZ7" s="178"/>
      <c r="BA7" s="178"/>
      <c r="BB7" s="179" t="s">
        <v>40</v>
      </c>
      <c r="BC7" s="182" t="s">
        <v>51</v>
      </c>
      <c r="BD7" s="185" t="s">
        <v>32</v>
      </c>
      <c r="BE7" s="186"/>
      <c r="BF7" s="70"/>
    </row>
    <row r="8" spans="1:58" ht="12.75" customHeight="1" x14ac:dyDescent="0.2">
      <c r="A8" s="172"/>
      <c r="B8" s="10"/>
      <c r="C8" s="175"/>
      <c r="D8" s="172"/>
      <c r="E8" s="163" t="s">
        <v>8</v>
      </c>
      <c r="F8" s="163"/>
      <c r="G8" s="163" t="s">
        <v>9</v>
      </c>
      <c r="H8" s="163"/>
      <c r="I8" s="163" t="s">
        <v>10</v>
      </c>
      <c r="J8" s="163"/>
      <c r="K8" s="163" t="s">
        <v>11</v>
      </c>
      <c r="L8" s="163"/>
      <c r="M8" s="163" t="s">
        <v>12</v>
      </c>
      <c r="N8" s="163"/>
      <c r="O8" s="163" t="s">
        <v>13</v>
      </c>
      <c r="P8" s="163"/>
      <c r="Q8" s="163" t="s">
        <v>14</v>
      </c>
      <c r="R8" s="163"/>
      <c r="S8" s="163" t="s">
        <v>15</v>
      </c>
      <c r="T8" s="163"/>
      <c r="U8" s="163" t="s">
        <v>16</v>
      </c>
      <c r="V8" s="163"/>
      <c r="W8" s="163" t="s">
        <v>17</v>
      </c>
      <c r="X8" s="163"/>
      <c r="Y8" s="163" t="s">
        <v>18</v>
      </c>
      <c r="Z8" s="163"/>
      <c r="AA8" s="163" t="s">
        <v>19</v>
      </c>
      <c r="AB8" s="163"/>
      <c r="AC8" s="163" t="s">
        <v>20</v>
      </c>
      <c r="AD8" s="163"/>
      <c r="AE8" s="163" t="s">
        <v>21</v>
      </c>
      <c r="AF8" s="163"/>
      <c r="AG8" s="163" t="s">
        <v>22</v>
      </c>
      <c r="AH8" s="163"/>
      <c r="AI8" s="163" t="s">
        <v>23</v>
      </c>
      <c r="AJ8" s="163"/>
      <c r="AK8" s="163" t="s">
        <v>24</v>
      </c>
      <c r="AL8" s="163"/>
      <c r="AM8" s="163" t="s">
        <v>25</v>
      </c>
      <c r="AN8" s="163"/>
      <c r="AO8" s="163" t="s">
        <v>26</v>
      </c>
      <c r="AP8" s="163"/>
      <c r="AQ8" s="163" t="s">
        <v>27</v>
      </c>
      <c r="AR8" s="163"/>
      <c r="AS8" s="163" t="s">
        <v>28</v>
      </c>
      <c r="AT8" s="163"/>
      <c r="AU8" s="163" t="s">
        <v>29</v>
      </c>
      <c r="AV8" s="163"/>
      <c r="AW8" s="163" t="s">
        <v>30</v>
      </c>
      <c r="AX8" s="163"/>
      <c r="AY8" s="163" t="s">
        <v>31</v>
      </c>
      <c r="AZ8" s="163"/>
      <c r="BA8" s="3"/>
      <c r="BB8" s="180"/>
      <c r="BC8" s="183"/>
      <c r="BD8" s="192" t="s">
        <v>46</v>
      </c>
      <c r="BE8" s="194" t="s">
        <v>47</v>
      </c>
      <c r="BF8" s="71"/>
    </row>
    <row r="9" spans="1:58" x14ac:dyDescent="0.2">
      <c r="A9" s="173"/>
      <c r="B9" s="10"/>
      <c r="C9" s="176"/>
      <c r="D9" s="173"/>
      <c r="E9" s="163"/>
      <c r="F9" s="163"/>
      <c r="G9" s="163"/>
      <c r="H9" s="163"/>
      <c r="I9" s="163"/>
      <c r="J9" s="163"/>
      <c r="K9" s="163"/>
      <c r="L9" s="163"/>
      <c r="M9" s="163"/>
      <c r="N9" s="163"/>
      <c r="O9" s="163"/>
      <c r="P9" s="163"/>
      <c r="Q9" s="163"/>
      <c r="R9" s="163"/>
      <c r="S9" s="163"/>
      <c r="T9" s="163"/>
      <c r="U9" s="163"/>
      <c r="V9" s="163"/>
      <c r="W9" s="163"/>
      <c r="X9" s="163"/>
      <c r="Y9" s="163"/>
      <c r="Z9" s="163"/>
      <c r="AA9" s="163"/>
      <c r="AB9" s="163"/>
      <c r="AC9" s="163"/>
      <c r="AD9" s="163"/>
      <c r="AE9" s="163"/>
      <c r="AF9" s="163"/>
      <c r="AG9" s="163"/>
      <c r="AH9" s="163"/>
      <c r="AI9" s="163"/>
      <c r="AJ9" s="163"/>
      <c r="AK9" s="163"/>
      <c r="AL9" s="163"/>
      <c r="AM9" s="163"/>
      <c r="AN9" s="163"/>
      <c r="AO9" s="163"/>
      <c r="AP9" s="163"/>
      <c r="AQ9" s="163"/>
      <c r="AR9" s="163"/>
      <c r="AS9" s="163"/>
      <c r="AT9" s="163"/>
      <c r="AU9" s="163"/>
      <c r="AV9" s="163"/>
      <c r="AW9" s="163"/>
      <c r="AX9" s="163"/>
      <c r="AY9" s="163"/>
      <c r="AZ9" s="163"/>
      <c r="BA9" s="3"/>
      <c r="BB9" s="181"/>
      <c r="BC9" s="184"/>
      <c r="BD9" s="193"/>
      <c r="BE9" s="195"/>
      <c r="BF9" s="71"/>
    </row>
    <row r="10" spans="1:58" ht="6" customHeight="1" x14ac:dyDescent="0.2">
      <c r="A10" s="12"/>
      <c r="B10" s="42"/>
      <c r="C10" s="19"/>
      <c r="D10" s="42"/>
      <c r="E10" s="7"/>
      <c r="F10" s="7"/>
      <c r="G10" s="8"/>
      <c r="H10" s="8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3"/>
      <c r="BB10" s="3"/>
      <c r="BC10" s="7"/>
      <c r="BD10" s="19"/>
      <c r="BE10" s="19"/>
      <c r="BF10" s="19"/>
    </row>
    <row r="11" spans="1:58" s="23" customFormat="1" ht="15" customHeight="1" x14ac:dyDescent="0.25">
      <c r="A11" s="187" t="s">
        <v>1</v>
      </c>
      <c r="B11" s="34"/>
      <c r="C11" s="58" t="str">
        <f ca="1">EXTRACT!$Q4</f>
        <v>AUTRE</v>
      </c>
      <c r="D11" s="65">
        <f ca="1">EXTRACT!$T4</f>
        <v>103986</v>
      </c>
      <c r="F11" s="82"/>
      <c r="G11" s="82"/>
      <c r="H11" s="82"/>
      <c r="I11" s="82"/>
      <c r="J11" s="82"/>
      <c r="K11" s="82"/>
      <c r="L11" s="82"/>
      <c r="M11" s="82"/>
      <c r="N11" s="82"/>
      <c r="O11" s="82"/>
      <c r="P11" s="82"/>
      <c r="Q11" s="82"/>
      <c r="R11" s="82"/>
      <c r="S11" s="82"/>
      <c r="T11" s="82"/>
      <c r="U11" s="82"/>
      <c r="V11" s="82"/>
      <c r="W11" s="82"/>
      <c r="X11" s="82"/>
      <c r="Y11" s="82"/>
      <c r="Z11" s="82"/>
      <c r="AA11" s="82"/>
      <c r="AB11" s="82"/>
      <c r="AC11" s="82"/>
      <c r="AD11" s="82"/>
      <c r="AE11" s="82"/>
      <c r="AF11" s="82"/>
      <c r="AG11" s="82"/>
      <c r="AH11" s="82"/>
      <c r="AI11" s="82"/>
      <c r="AJ11" s="82"/>
      <c r="AK11" s="82"/>
      <c r="AL11" s="82"/>
      <c r="AM11" s="82"/>
      <c r="AN11" s="82"/>
      <c r="AO11" s="82"/>
      <c r="AP11" s="82"/>
      <c r="AQ11" s="82"/>
      <c r="AR11" s="82"/>
      <c r="AS11" s="82"/>
      <c r="AT11" s="82"/>
      <c r="AU11" s="82"/>
      <c r="AV11" s="82"/>
      <c r="AW11" s="82"/>
      <c r="AX11" s="82"/>
      <c r="AY11" s="82"/>
      <c r="AZ11" s="82"/>
      <c r="BA11" s="82"/>
      <c r="BB11" s="48">
        <f>(SUM(F11:BA11))/2</f>
        <v>0</v>
      </c>
      <c r="BC11" s="50">
        <f>(1/8)*BB11</f>
        <v>0</v>
      </c>
      <c r="BD11" s="189"/>
      <c r="BE11" s="189"/>
      <c r="BF11" s="67"/>
    </row>
    <row r="12" spans="1:58" s="23" customFormat="1" ht="15" customHeight="1" x14ac:dyDescent="0.25">
      <c r="A12" s="188"/>
      <c r="B12" s="34"/>
      <c r="C12" s="58" t="str">
        <f ca="1">EXTRACT!$Q5</f>
        <v>QUARTIER EL PARRAS</v>
      </c>
      <c r="D12" s="65">
        <f ca="1">EXTRACT!$T5</f>
        <v>103990</v>
      </c>
      <c r="F12" s="82"/>
      <c r="G12" s="82"/>
      <c r="H12" s="82"/>
      <c r="I12" s="82"/>
      <c r="J12" s="82"/>
      <c r="K12" s="82"/>
      <c r="L12" s="82"/>
      <c r="M12" s="82"/>
      <c r="N12" s="82"/>
      <c r="O12" s="82"/>
      <c r="P12" s="82"/>
      <c r="Q12" s="82"/>
      <c r="R12" s="82"/>
      <c r="S12" s="82"/>
      <c r="T12" s="82"/>
      <c r="U12" s="82"/>
      <c r="V12" s="82"/>
      <c r="W12" s="82"/>
      <c r="X12" s="82"/>
      <c r="Y12" s="82"/>
      <c r="Z12" s="82"/>
      <c r="AA12" s="82"/>
      <c r="AB12" s="82"/>
      <c r="AC12" s="82"/>
      <c r="AD12" s="82"/>
      <c r="AE12" s="82"/>
      <c r="AF12" s="82"/>
      <c r="AG12" s="82"/>
      <c r="AH12" s="82"/>
      <c r="AI12" s="82"/>
      <c r="AJ12" s="82"/>
      <c r="AK12" s="82"/>
      <c r="AL12" s="82"/>
      <c r="AM12" s="82"/>
      <c r="AN12" s="82"/>
      <c r="AO12" s="82"/>
      <c r="AP12" s="82"/>
      <c r="AQ12" s="82"/>
      <c r="AR12" s="82"/>
      <c r="AS12" s="82"/>
      <c r="AT12" s="82"/>
      <c r="AU12" s="82"/>
      <c r="AV12" s="82"/>
      <c r="AW12" s="82"/>
      <c r="AX12" s="82"/>
      <c r="AY12" s="82"/>
      <c r="AZ12" s="82"/>
      <c r="BA12" s="82"/>
      <c r="BB12" s="48">
        <f>(SUM(F12:BA12))/2</f>
        <v>0</v>
      </c>
      <c r="BC12" s="50">
        <f>(1/8)*BB12</f>
        <v>0</v>
      </c>
      <c r="BD12" s="190"/>
      <c r="BE12" s="190"/>
      <c r="BF12" s="67"/>
    </row>
    <row r="13" spans="1:58" s="23" customFormat="1" ht="15" customHeight="1" thickBot="1" x14ac:dyDescent="0.3">
      <c r="A13" s="188"/>
      <c r="B13" s="34"/>
      <c r="C13" s="58" t="str">
        <f ca="1">EXTRACT!$Q6</f>
        <v>AUTRE</v>
      </c>
      <c r="D13" s="65">
        <f ca="1">EXTRACT!$T6</f>
        <v>103992</v>
      </c>
      <c r="F13" s="82"/>
      <c r="G13" s="82"/>
      <c r="H13" s="82"/>
      <c r="I13" s="82"/>
      <c r="J13" s="82"/>
      <c r="K13" s="82"/>
      <c r="L13" s="82"/>
      <c r="M13" s="82"/>
      <c r="N13" s="82"/>
      <c r="O13" s="82"/>
      <c r="P13" s="82"/>
      <c r="Q13" s="82"/>
      <c r="R13" s="82"/>
      <c r="S13" s="82"/>
      <c r="T13" s="82"/>
      <c r="U13" s="82"/>
      <c r="V13" s="83"/>
      <c r="W13" s="84"/>
      <c r="X13" s="83"/>
      <c r="Y13" s="84"/>
      <c r="Z13" s="83"/>
      <c r="AA13" s="84"/>
      <c r="AB13" s="83"/>
      <c r="AC13" s="84"/>
      <c r="AD13" s="82"/>
      <c r="AE13" s="85"/>
      <c r="AF13" s="86"/>
      <c r="AG13" s="84"/>
      <c r="AH13" s="83"/>
      <c r="AI13" s="84"/>
      <c r="AJ13" s="83"/>
      <c r="AK13" s="84"/>
      <c r="AL13" s="83"/>
      <c r="AM13" s="84"/>
      <c r="AN13" s="83"/>
      <c r="AO13" s="84"/>
      <c r="AP13" s="82"/>
      <c r="AQ13" s="82"/>
      <c r="AR13" s="82"/>
      <c r="AS13" s="82"/>
      <c r="AT13" s="82"/>
      <c r="AU13" s="82"/>
      <c r="AV13" s="82"/>
      <c r="AW13" s="82"/>
      <c r="AX13" s="82"/>
      <c r="AY13" s="82"/>
      <c r="AZ13" s="82"/>
      <c r="BA13" s="82"/>
      <c r="BB13" s="48">
        <f>(SUM(F13:BA13))/2</f>
        <v>0</v>
      </c>
      <c r="BC13" s="50">
        <f>(1/8)*BB13</f>
        <v>0</v>
      </c>
      <c r="BD13" s="190"/>
      <c r="BE13" s="191"/>
      <c r="BF13" s="67"/>
    </row>
    <row r="14" spans="1:58" s="23" customFormat="1" ht="15" customHeight="1" thickTop="1" thickBot="1" x14ac:dyDescent="0.3">
      <c r="A14" s="196" t="str">
        <f ca="1">TEXT(7*AL3+DATE(YEAR(TODAY()),1,3)-WEEKDAY(DATE(YEAR(TODAY()),1,3))-5,"JJ/MM/AAAA")</f>
        <v>03/06/2019</v>
      </c>
      <c r="B14" s="35"/>
      <c r="C14" s="58" t="str">
        <f ca="1">EXTRACT!$Q7</f>
        <v/>
      </c>
      <c r="D14" s="65" t="str">
        <f ca="1">EXTRACT!$T7</f>
        <v/>
      </c>
      <c r="F14" s="82"/>
      <c r="G14" s="82"/>
      <c r="H14" s="82"/>
      <c r="I14" s="82"/>
      <c r="J14" s="82"/>
      <c r="K14" s="82"/>
      <c r="L14" s="82"/>
      <c r="M14" s="82"/>
      <c r="N14" s="82"/>
      <c r="O14" s="82"/>
      <c r="P14" s="82"/>
      <c r="Q14" s="82"/>
      <c r="R14" s="82"/>
      <c r="S14" s="82"/>
      <c r="T14" s="82"/>
      <c r="U14" s="82"/>
      <c r="V14" s="83"/>
      <c r="W14" s="84"/>
      <c r="X14" s="83"/>
      <c r="Y14" s="84"/>
      <c r="Z14" s="83"/>
      <c r="AA14" s="84"/>
      <c r="AB14" s="83"/>
      <c r="AC14" s="84"/>
      <c r="AD14" s="82"/>
      <c r="AE14" s="85"/>
      <c r="AF14" s="86"/>
      <c r="AG14" s="84"/>
      <c r="AH14" s="83"/>
      <c r="AI14" s="84"/>
      <c r="AJ14" s="83"/>
      <c r="AK14" s="84"/>
      <c r="AL14" s="83"/>
      <c r="AM14" s="84"/>
      <c r="AN14" s="83"/>
      <c r="AO14" s="84"/>
      <c r="AP14" s="82"/>
      <c r="AQ14" s="82"/>
      <c r="AR14" s="82"/>
      <c r="AS14" s="82"/>
      <c r="AT14" s="82"/>
      <c r="AU14" s="82"/>
      <c r="AV14" s="82"/>
      <c r="AW14" s="82"/>
      <c r="AX14" s="82"/>
      <c r="AY14" s="82"/>
      <c r="AZ14" s="82"/>
      <c r="BA14" s="82"/>
      <c r="BB14" s="48">
        <f>(SUM(F14:BA14))/2</f>
        <v>0</v>
      </c>
      <c r="BC14" s="50">
        <f>(1/8)*BB14</f>
        <v>0</v>
      </c>
      <c r="BD14" s="43">
        <f>SUM(BB11:BB14)</f>
        <v>0</v>
      </c>
      <c r="BE14" s="36"/>
      <c r="BF14" s="36"/>
    </row>
    <row r="15" spans="1:58" s="23" customFormat="1" ht="13.5" customHeight="1" thickTop="1" x14ac:dyDescent="0.25">
      <c r="A15" s="196"/>
      <c r="B15" s="35"/>
      <c r="C15" s="59" t="s">
        <v>50</v>
      </c>
      <c r="D15" s="66"/>
      <c r="F15" s="24"/>
      <c r="G15" s="25"/>
      <c r="H15" s="24"/>
      <c r="I15" s="25"/>
      <c r="J15" s="24"/>
      <c r="K15" s="25"/>
      <c r="L15" s="24"/>
      <c r="M15" s="25"/>
      <c r="N15" s="24"/>
      <c r="O15" s="51"/>
      <c r="P15" s="24"/>
      <c r="Q15" s="25"/>
      <c r="R15" s="24"/>
      <c r="S15" s="25"/>
      <c r="T15" s="24"/>
      <c r="U15" s="25"/>
      <c r="V15" s="24"/>
      <c r="W15" s="25"/>
      <c r="X15" s="24"/>
      <c r="Y15" s="25"/>
      <c r="Z15" s="24"/>
      <c r="AA15" s="25"/>
      <c r="AB15" s="24"/>
      <c r="AC15" s="25"/>
      <c r="AD15" s="24"/>
      <c r="AE15" s="25"/>
      <c r="AF15" s="24"/>
      <c r="AG15" s="25"/>
      <c r="AH15" s="24"/>
      <c r="AI15" s="25"/>
      <c r="AJ15" s="24"/>
      <c r="AK15" s="25"/>
      <c r="AL15" s="24"/>
      <c r="AM15" s="25"/>
      <c r="AN15" s="24"/>
      <c r="AO15" s="25"/>
      <c r="AP15" s="24"/>
      <c r="AQ15" s="25"/>
      <c r="AR15" s="24"/>
      <c r="AS15" s="25"/>
      <c r="AT15" s="24"/>
      <c r="AU15" s="25"/>
      <c r="AV15" s="24"/>
      <c r="AW15" s="25"/>
      <c r="AX15" s="24"/>
      <c r="AY15" s="25"/>
      <c r="AZ15" s="24"/>
      <c r="BA15" s="25"/>
      <c r="BB15" s="189">
        <f>(SUM(F15:BA16))/2</f>
        <v>0</v>
      </c>
      <c r="BC15" s="50">
        <f>(1/8)*BB15</f>
        <v>0</v>
      </c>
      <c r="BD15" s="31"/>
      <c r="BE15" s="36"/>
      <c r="BF15" s="36"/>
    </row>
    <row r="16" spans="1:58" s="23" customFormat="1" ht="13.5" customHeight="1" x14ac:dyDescent="0.25">
      <c r="A16" s="197"/>
      <c r="B16" s="35"/>
      <c r="C16" s="59" t="s">
        <v>44</v>
      </c>
      <c r="D16" s="66"/>
      <c r="F16" s="24"/>
      <c r="G16" s="25"/>
      <c r="H16" s="24"/>
      <c r="I16" s="25"/>
      <c r="J16" s="24"/>
      <c r="K16" s="25"/>
      <c r="L16" s="24"/>
      <c r="M16" s="25"/>
      <c r="N16" s="24"/>
      <c r="O16" s="25"/>
      <c r="P16" s="24"/>
      <c r="Q16" s="25"/>
      <c r="R16" s="24"/>
      <c r="S16" s="25"/>
      <c r="T16" s="24"/>
      <c r="U16" s="25"/>
      <c r="V16" s="24"/>
      <c r="W16" s="25"/>
      <c r="X16" s="24"/>
      <c r="Y16" s="25"/>
      <c r="Z16" s="24"/>
      <c r="AA16" s="25"/>
      <c r="AB16" s="24"/>
      <c r="AC16" s="25"/>
      <c r="AD16" s="24"/>
      <c r="AE16" s="25"/>
      <c r="AF16" s="24"/>
      <c r="AG16" s="25"/>
      <c r="AH16" s="24"/>
      <c r="AI16" s="25"/>
      <c r="AJ16" s="24"/>
      <c r="AK16" s="25"/>
      <c r="AL16" s="24"/>
      <c r="AM16" s="25"/>
      <c r="AN16" s="24"/>
      <c r="AO16" s="25"/>
      <c r="AP16" s="24"/>
      <c r="AQ16" s="25"/>
      <c r="AR16" s="24"/>
      <c r="AS16" s="25"/>
      <c r="AT16" s="24"/>
      <c r="AU16" s="25"/>
      <c r="AV16" s="24"/>
      <c r="AW16" s="25"/>
      <c r="AX16" s="24"/>
      <c r="AY16" s="25"/>
      <c r="AZ16" s="24"/>
      <c r="BA16" s="25"/>
      <c r="BB16" s="191"/>
      <c r="BC16" s="52">
        <f>SUM(BC11:BC15)</f>
        <v>0</v>
      </c>
      <c r="BD16" s="36"/>
      <c r="BE16" s="36"/>
      <c r="BF16" s="36"/>
    </row>
    <row r="17" spans="1:58" ht="6" customHeight="1" x14ac:dyDescent="0.25">
      <c r="A17" s="13"/>
      <c r="B17" s="5"/>
      <c r="C17" s="5"/>
      <c r="D17" s="27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19"/>
      <c r="BC17" s="19"/>
      <c r="BD17" s="60"/>
      <c r="BE17" s="60"/>
      <c r="BF17" s="64"/>
    </row>
    <row r="18" spans="1:58" s="23" customFormat="1" ht="15" customHeight="1" x14ac:dyDescent="0.25">
      <c r="A18" s="187" t="s">
        <v>2</v>
      </c>
      <c r="B18" s="22"/>
      <c r="C18" s="58" t="str">
        <f ca="1">EXTRACT!$U4</f>
        <v>AUTRE</v>
      </c>
      <c r="D18" s="65">
        <f ca="1">EXTRACT!$X4</f>
        <v>103994</v>
      </c>
      <c r="F18" s="82"/>
      <c r="G18" s="82"/>
      <c r="H18" s="82"/>
      <c r="I18" s="82"/>
      <c r="J18" s="82"/>
      <c r="K18" s="82"/>
      <c r="L18" s="82"/>
      <c r="M18" s="82"/>
      <c r="N18" s="82"/>
      <c r="O18" s="82"/>
      <c r="P18" s="82"/>
      <c r="Q18" s="82"/>
      <c r="R18" s="82"/>
      <c r="S18" s="82"/>
      <c r="T18" s="82"/>
      <c r="U18" s="82"/>
      <c r="V18" s="83"/>
      <c r="W18" s="84"/>
      <c r="X18" s="83"/>
      <c r="Y18" s="83"/>
      <c r="Z18" s="83"/>
      <c r="AA18" s="83"/>
      <c r="AB18" s="83"/>
      <c r="AC18" s="83"/>
      <c r="AD18" s="82"/>
      <c r="AE18" s="85"/>
      <c r="AF18" s="86"/>
      <c r="AG18" s="83"/>
      <c r="AH18" s="83"/>
      <c r="AI18" s="83"/>
      <c r="AJ18" s="83"/>
      <c r="AK18" s="83"/>
      <c r="AL18" s="83"/>
      <c r="AM18" s="83"/>
      <c r="AN18" s="83"/>
      <c r="AO18" s="83"/>
      <c r="AP18" s="82"/>
      <c r="AQ18" s="82"/>
      <c r="AR18" s="82"/>
      <c r="AS18" s="82"/>
      <c r="AT18" s="82"/>
      <c r="AU18" s="82"/>
      <c r="AV18" s="82"/>
      <c r="AW18" s="82"/>
      <c r="AX18" s="82"/>
      <c r="AY18" s="82"/>
      <c r="AZ18" s="82"/>
      <c r="BA18" s="82"/>
      <c r="BB18" s="48">
        <f>(SUM(F18:BA18))/2</f>
        <v>0</v>
      </c>
      <c r="BC18" s="50">
        <f>(1/8)*BB18</f>
        <v>0</v>
      </c>
      <c r="BD18" s="189"/>
      <c r="BE18" s="189"/>
      <c r="BF18" s="67"/>
    </row>
    <row r="19" spans="1:58" s="23" customFormat="1" ht="15" customHeight="1" x14ac:dyDescent="0.25">
      <c r="A19" s="188"/>
      <c r="B19" s="22"/>
      <c r="C19" s="58" t="str">
        <f ca="1">EXTRACT!$U5</f>
        <v>QUARTIER EL PARRAS</v>
      </c>
      <c r="D19" s="65">
        <f ca="1">EXTRACT!$X5</f>
        <v>103996</v>
      </c>
      <c r="F19" s="82"/>
      <c r="G19" s="82"/>
      <c r="H19" s="82"/>
      <c r="I19" s="82"/>
      <c r="J19" s="82"/>
      <c r="K19" s="82"/>
      <c r="L19" s="82"/>
      <c r="M19" s="82"/>
      <c r="N19" s="82"/>
      <c r="O19" s="82"/>
      <c r="P19" s="82"/>
      <c r="Q19" s="82"/>
      <c r="R19" s="82"/>
      <c r="S19" s="82"/>
      <c r="T19" s="82"/>
      <c r="U19" s="82"/>
      <c r="V19" s="83"/>
      <c r="W19" s="84"/>
      <c r="X19" s="83"/>
      <c r="Y19" s="84"/>
      <c r="Z19" s="83"/>
      <c r="AA19" s="84"/>
      <c r="AB19" s="83"/>
      <c r="AC19" s="84"/>
      <c r="AD19" s="82"/>
      <c r="AE19" s="85"/>
      <c r="AF19" s="86"/>
      <c r="AG19" s="84"/>
      <c r="AH19" s="83"/>
      <c r="AI19" s="84"/>
      <c r="AJ19" s="83"/>
      <c r="AK19" s="84"/>
      <c r="AL19" s="83"/>
      <c r="AM19" s="84"/>
      <c r="AN19" s="83"/>
      <c r="AO19" s="84"/>
      <c r="AP19" s="82"/>
      <c r="AQ19" s="82"/>
      <c r="AR19" s="82"/>
      <c r="AS19" s="82"/>
      <c r="AT19" s="82"/>
      <c r="AU19" s="82"/>
      <c r="AV19" s="82"/>
      <c r="AW19" s="82"/>
      <c r="AX19" s="82"/>
      <c r="AY19" s="82"/>
      <c r="AZ19" s="82"/>
      <c r="BA19" s="82"/>
      <c r="BB19" s="48">
        <f>(SUM(F19:BA19))/2</f>
        <v>0</v>
      </c>
      <c r="BC19" s="50">
        <f>(1/8)*BB19</f>
        <v>0</v>
      </c>
      <c r="BD19" s="190"/>
      <c r="BE19" s="190"/>
      <c r="BF19" s="67"/>
    </row>
    <row r="20" spans="1:58" s="23" customFormat="1" ht="15" customHeight="1" thickBot="1" x14ac:dyDescent="0.3">
      <c r="A20" s="188"/>
      <c r="B20" s="22"/>
      <c r="C20" s="58" t="str">
        <f ca="1">EXTRACT!$U6</f>
        <v>AUTRE</v>
      </c>
      <c r="D20" s="65">
        <f ca="1">EXTRACT!$X6</f>
        <v>103998</v>
      </c>
      <c r="F20" s="82"/>
      <c r="G20" s="82"/>
      <c r="H20" s="82"/>
      <c r="I20" s="82"/>
      <c r="J20" s="82"/>
      <c r="K20" s="82"/>
      <c r="L20" s="82"/>
      <c r="M20" s="82"/>
      <c r="N20" s="82"/>
      <c r="O20" s="82"/>
      <c r="P20" s="82"/>
      <c r="Q20" s="82"/>
      <c r="R20" s="82"/>
      <c r="S20" s="82"/>
      <c r="T20" s="82"/>
      <c r="U20" s="82"/>
      <c r="V20" s="83"/>
      <c r="W20" s="84"/>
      <c r="X20" s="83"/>
      <c r="Y20" s="84"/>
      <c r="Z20" s="83"/>
      <c r="AA20" s="84"/>
      <c r="AB20" s="83"/>
      <c r="AC20" s="84"/>
      <c r="AD20" s="82"/>
      <c r="AE20" s="85"/>
      <c r="AF20" s="86"/>
      <c r="AG20" s="84"/>
      <c r="AH20" s="83"/>
      <c r="AI20" s="84"/>
      <c r="AJ20" s="83"/>
      <c r="AK20" s="84"/>
      <c r="AL20" s="83"/>
      <c r="AM20" s="84"/>
      <c r="AN20" s="83"/>
      <c r="AO20" s="84"/>
      <c r="AP20" s="82"/>
      <c r="AQ20" s="82"/>
      <c r="AR20" s="82"/>
      <c r="AS20" s="82"/>
      <c r="AT20" s="82"/>
      <c r="AU20" s="82"/>
      <c r="AV20" s="82"/>
      <c r="AW20" s="82"/>
      <c r="AX20" s="82"/>
      <c r="AY20" s="82"/>
      <c r="AZ20" s="82"/>
      <c r="BA20" s="82"/>
      <c r="BB20" s="62">
        <f>(SUM(F20:BA20))/2</f>
        <v>0</v>
      </c>
      <c r="BC20" s="50">
        <f>(1/8)*BB20</f>
        <v>0</v>
      </c>
      <c r="BD20" s="191"/>
      <c r="BE20" s="191"/>
      <c r="BF20" s="67"/>
    </row>
    <row r="21" spans="1:58" s="23" customFormat="1" ht="15" customHeight="1" thickTop="1" thickBot="1" x14ac:dyDescent="0.3">
      <c r="A21" s="196" t="str">
        <f ca="1">TEXT(A14+1,"JJ/MM/AAAA")</f>
        <v>04/06/2019</v>
      </c>
      <c r="B21" s="35"/>
      <c r="C21" s="58" t="str">
        <f ca="1">EXTRACT!$U7</f>
        <v>QUARTIER SAINT CEZAIRE</v>
      </c>
      <c r="D21" s="65">
        <f ca="1">EXTRACT!$X7</f>
        <v>103999</v>
      </c>
      <c r="F21" s="82"/>
      <c r="G21" s="82"/>
      <c r="H21" s="82"/>
      <c r="I21" s="82"/>
      <c r="J21" s="82"/>
      <c r="K21" s="82"/>
      <c r="L21" s="82"/>
      <c r="M21" s="82"/>
      <c r="N21" s="82"/>
      <c r="O21" s="82"/>
      <c r="P21" s="82"/>
      <c r="Q21" s="82"/>
      <c r="R21" s="82"/>
      <c r="S21" s="82"/>
      <c r="T21" s="82"/>
      <c r="U21" s="82"/>
      <c r="V21" s="83"/>
      <c r="W21" s="84"/>
      <c r="X21" s="83"/>
      <c r="Y21" s="84"/>
      <c r="Z21" s="83"/>
      <c r="AA21" s="84"/>
      <c r="AB21" s="83"/>
      <c r="AC21" s="84"/>
      <c r="AD21" s="82"/>
      <c r="AE21" s="85"/>
      <c r="AF21" s="86"/>
      <c r="AG21" s="84"/>
      <c r="AH21" s="83"/>
      <c r="AI21" s="84"/>
      <c r="AJ21" s="83"/>
      <c r="AK21" s="84"/>
      <c r="AL21" s="83"/>
      <c r="AM21" s="84"/>
      <c r="AN21" s="83"/>
      <c r="AO21" s="84"/>
      <c r="AP21" s="82"/>
      <c r="AQ21" s="82"/>
      <c r="AR21" s="82"/>
      <c r="AS21" s="82"/>
      <c r="AT21" s="82"/>
      <c r="AU21" s="82"/>
      <c r="AV21" s="82"/>
      <c r="AW21" s="82"/>
      <c r="AX21" s="82"/>
      <c r="AY21" s="82"/>
      <c r="AZ21" s="82"/>
      <c r="BA21" s="82"/>
      <c r="BB21" s="48">
        <f>(SUM(F21:BA21))/2</f>
        <v>0</v>
      </c>
      <c r="BC21" s="50">
        <f>(1/8)*BB21</f>
        <v>0</v>
      </c>
      <c r="BD21" s="43">
        <f>SUM(BB18:BB21)</f>
        <v>0</v>
      </c>
      <c r="BE21" s="36"/>
      <c r="BF21" s="36"/>
    </row>
    <row r="22" spans="1:58" s="23" customFormat="1" ht="13.5" customHeight="1" thickTop="1" x14ac:dyDescent="0.25">
      <c r="A22" s="196"/>
      <c r="B22" s="35"/>
      <c r="C22" s="59" t="s">
        <v>44</v>
      </c>
      <c r="D22" s="66"/>
      <c r="F22" s="24"/>
      <c r="G22" s="25"/>
      <c r="H22" s="24"/>
      <c r="I22" s="25"/>
      <c r="J22" s="24"/>
      <c r="K22" s="25"/>
      <c r="L22" s="24"/>
      <c r="M22" s="25"/>
      <c r="N22" s="24"/>
      <c r="O22" s="25"/>
      <c r="P22" s="24"/>
      <c r="Q22" s="25"/>
      <c r="R22" s="24"/>
      <c r="S22" s="25"/>
      <c r="T22" s="24"/>
      <c r="U22" s="25"/>
      <c r="V22" s="24"/>
      <c r="W22" s="25"/>
      <c r="X22" s="24"/>
      <c r="Y22" s="25"/>
      <c r="Z22" s="24"/>
      <c r="AA22" s="25"/>
      <c r="AB22" s="24"/>
      <c r="AC22" s="25"/>
      <c r="AD22" s="24"/>
      <c r="AE22" s="25"/>
      <c r="AF22" s="24"/>
      <c r="AG22" s="25"/>
      <c r="AH22" s="24"/>
      <c r="AI22" s="25"/>
      <c r="AJ22" s="24"/>
      <c r="AK22" s="25"/>
      <c r="AL22" s="24"/>
      <c r="AM22" s="25"/>
      <c r="AN22" s="24"/>
      <c r="AO22" s="25"/>
      <c r="AP22" s="24"/>
      <c r="AQ22" s="25"/>
      <c r="AR22" s="24"/>
      <c r="AS22" s="25"/>
      <c r="AT22" s="24"/>
      <c r="AU22" s="25"/>
      <c r="AV22" s="24"/>
      <c r="AW22" s="25"/>
      <c r="AX22" s="24"/>
      <c r="AY22" s="25"/>
      <c r="AZ22" s="24"/>
      <c r="BA22" s="25"/>
      <c r="BB22" s="190">
        <f>(SUM(F22:BA23))/2</f>
        <v>0</v>
      </c>
      <c r="BC22" s="50">
        <f>(1/8)*BB22</f>
        <v>0</v>
      </c>
      <c r="BD22" s="31"/>
      <c r="BE22" s="36"/>
      <c r="BF22" s="36"/>
    </row>
    <row r="23" spans="1:58" s="23" customFormat="1" ht="13.5" customHeight="1" x14ac:dyDescent="0.25">
      <c r="A23" s="197"/>
      <c r="B23" s="35"/>
      <c r="C23" s="59" t="s">
        <v>44</v>
      </c>
      <c r="D23" s="66"/>
      <c r="F23" s="24"/>
      <c r="G23" s="25"/>
      <c r="H23" s="24"/>
      <c r="I23" s="25"/>
      <c r="J23" s="24"/>
      <c r="K23" s="25"/>
      <c r="L23" s="24"/>
      <c r="M23" s="25"/>
      <c r="N23" s="24"/>
      <c r="O23" s="25"/>
      <c r="P23" s="24"/>
      <c r="Q23" s="25"/>
      <c r="R23" s="24"/>
      <c r="S23" s="25"/>
      <c r="T23" s="24"/>
      <c r="U23" s="25"/>
      <c r="V23" s="24"/>
      <c r="W23" s="25"/>
      <c r="X23" s="24"/>
      <c r="Y23" s="25"/>
      <c r="Z23" s="24"/>
      <c r="AA23" s="25"/>
      <c r="AB23" s="24"/>
      <c r="AC23" s="25"/>
      <c r="AD23" s="24"/>
      <c r="AE23" s="25"/>
      <c r="AF23" s="24"/>
      <c r="AG23" s="25"/>
      <c r="AH23" s="24"/>
      <c r="AI23" s="25"/>
      <c r="AJ23" s="24"/>
      <c r="AK23" s="25"/>
      <c r="AL23" s="24"/>
      <c r="AM23" s="25"/>
      <c r="AN23" s="24"/>
      <c r="AO23" s="25"/>
      <c r="AP23" s="24"/>
      <c r="AQ23" s="25"/>
      <c r="AR23" s="24"/>
      <c r="AS23" s="25"/>
      <c r="AT23" s="24"/>
      <c r="AU23" s="25"/>
      <c r="AV23" s="24"/>
      <c r="AW23" s="25"/>
      <c r="AX23" s="24"/>
      <c r="AY23" s="25"/>
      <c r="AZ23" s="24"/>
      <c r="BA23" s="25"/>
      <c r="BB23" s="191"/>
      <c r="BC23" s="52">
        <f>SUM(BC18:BC22)</f>
        <v>0</v>
      </c>
      <c r="BD23" s="36"/>
      <c r="BE23" s="36"/>
      <c r="BF23" s="36"/>
    </row>
    <row r="24" spans="1:58" ht="6" customHeight="1" x14ac:dyDescent="0.25">
      <c r="A24" s="14"/>
      <c r="B24" s="2"/>
      <c r="C24" s="2"/>
      <c r="D24" s="27"/>
      <c r="BB24" s="60"/>
      <c r="BC24" s="60"/>
      <c r="BD24" s="60"/>
      <c r="BE24" s="60"/>
      <c r="BF24" s="64"/>
    </row>
    <row r="25" spans="1:58" s="23" customFormat="1" ht="15" customHeight="1" x14ac:dyDescent="0.25">
      <c r="A25" s="187" t="s">
        <v>3</v>
      </c>
      <c r="B25" s="22"/>
      <c r="C25" s="58" t="str">
        <f ca="1">EXTRACT!$Y4</f>
        <v>AUTRE</v>
      </c>
      <c r="D25" s="65">
        <f ca="1">EXTRACT!$AB4</f>
        <v>104005</v>
      </c>
      <c r="F25" s="82"/>
      <c r="G25" s="82"/>
      <c r="H25" s="82"/>
      <c r="I25" s="82"/>
      <c r="J25" s="82"/>
      <c r="K25" s="82"/>
      <c r="L25" s="82"/>
      <c r="M25" s="82"/>
      <c r="N25" s="82"/>
      <c r="O25" s="82"/>
      <c r="P25" s="82"/>
      <c r="Q25" s="82"/>
      <c r="R25" s="82"/>
      <c r="S25" s="82"/>
      <c r="T25" s="82"/>
      <c r="U25" s="82"/>
      <c r="V25" s="83"/>
      <c r="W25" s="84"/>
      <c r="X25" s="83"/>
      <c r="Y25" s="83"/>
      <c r="Z25" s="83"/>
      <c r="AA25" s="83"/>
      <c r="AB25" s="83"/>
      <c r="AC25" s="83"/>
      <c r="AD25" s="82"/>
      <c r="AE25" s="85"/>
      <c r="AF25" s="86"/>
      <c r="AG25" s="83"/>
      <c r="AH25" s="83"/>
      <c r="AI25" s="83"/>
      <c r="AJ25" s="83"/>
      <c r="AK25" s="83"/>
      <c r="AL25" s="83"/>
      <c r="AM25" s="83"/>
      <c r="AN25" s="83"/>
      <c r="AO25" s="83"/>
      <c r="AP25" s="82"/>
      <c r="AQ25" s="82"/>
      <c r="AR25" s="82"/>
      <c r="AS25" s="82"/>
      <c r="AT25" s="82"/>
      <c r="AU25" s="82"/>
      <c r="AV25" s="82"/>
      <c r="AW25" s="82"/>
      <c r="AX25" s="82"/>
      <c r="AY25" s="82"/>
      <c r="AZ25" s="82"/>
      <c r="BA25" s="82"/>
      <c r="BB25" s="48">
        <f>(SUM(F25:BA25))/2</f>
        <v>0</v>
      </c>
      <c r="BC25" s="50">
        <f>(1/8)*BB25</f>
        <v>0</v>
      </c>
      <c r="BD25" s="189"/>
      <c r="BE25" s="189"/>
      <c r="BF25" s="67"/>
    </row>
    <row r="26" spans="1:58" s="23" customFormat="1" ht="15" customHeight="1" x14ac:dyDescent="0.25">
      <c r="A26" s="188"/>
      <c r="B26" s="22"/>
      <c r="C26" s="58" t="str">
        <f ca="1">EXTRACT!$Y5</f>
        <v>CASERNE COLONEL CHABRIERES</v>
      </c>
      <c r="D26" s="65">
        <f ca="1">EXTRACT!$AB5</f>
        <v>104007</v>
      </c>
      <c r="F26" s="82"/>
      <c r="G26" s="82"/>
      <c r="H26" s="82"/>
      <c r="I26" s="82"/>
      <c r="J26" s="82"/>
      <c r="K26" s="82"/>
      <c r="L26" s="82"/>
      <c r="M26" s="82"/>
      <c r="N26" s="82"/>
      <c r="O26" s="82"/>
      <c r="P26" s="82"/>
      <c r="Q26" s="82"/>
      <c r="R26" s="82"/>
      <c r="S26" s="82"/>
      <c r="T26" s="82"/>
      <c r="U26" s="82"/>
      <c r="V26" s="83"/>
      <c r="W26" s="84"/>
      <c r="X26" s="83"/>
      <c r="Y26" s="84"/>
      <c r="Z26" s="83"/>
      <c r="AA26" s="84"/>
      <c r="AB26" s="83"/>
      <c r="AC26" s="84"/>
      <c r="AD26" s="82"/>
      <c r="AE26" s="85"/>
      <c r="AF26" s="86"/>
      <c r="AG26" s="84"/>
      <c r="AH26" s="83"/>
      <c r="AI26" s="84"/>
      <c r="AJ26" s="83"/>
      <c r="AK26" s="84"/>
      <c r="AL26" s="83"/>
      <c r="AM26" s="84"/>
      <c r="AN26" s="83"/>
      <c r="AO26" s="84"/>
      <c r="AP26" s="82"/>
      <c r="AQ26" s="82"/>
      <c r="AR26" s="82"/>
      <c r="AS26" s="82"/>
      <c r="AT26" s="82"/>
      <c r="AU26" s="82"/>
      <c r="AV26" s="82"/>
      <c r="AW26" s="82"/>
      <c r="AX26" s="82"/>
      <c r="AY26" s="82"/>
      <c r="AZ26" s="82"/>
      <c r="BA26" s="82"/>
      <c r="BB26" s="48">
        <f>(SUM(F26:BA26))/2</f>
        <v>0</v>
      </c>
      <c r="BC26" s="50">
        <f>(1/8)*BB26</f>
        <v>0</v>
      </c>
      <c r="BD26" s="190"/>
      <c r="BE26" s="190"/>
      <c r="BF26" s="67"/>
    </row>
    <row r="27" spans="1:58" s="23" customFormat="1" ht="15" customHeight="1" thickBot="1" x14ac:dyDescent="0.3">
      <c r="A27" s="188"/>
      <c r="B27" s="26"/>
      <c r="C27" s="58" t="str">
        <f ca="1">EXTRACT!$Y6</f>
        <v>AUTRE</v>
      </c>
      <c r="D27" s="65">
        <f ca="1">EXTRACT!$AB6</f>
        <v>104008</v>
      </c>
      <c r="F27" s="82"/>
      <c r="G27" s="82"/>
      <c r="H27" s="82"/>
      <c r="I27" s="82"/>
      <c r="J27" s="82"/>
      <c r="K27" s="82"/>
      <c r="L27" s="82"/>
      <c r="M27" s="82"/>
      <c r="N27" s="82"/>
      <c r="O27" s="82"/>
      <c r="P27" s="82"/>
      <c r="Q27" s="82"/>
      <c r="R27" s="82"/>
      <c r="S27" s="82"/>
      <c r="T27" s="82"/>
      <c r="U27" s="82"/>
      <c r="V27" s="83"/>
      <c r="W27" s="84"/>
      <c r="X27" s="83"/>
      <c r="Y27" s="84"/>
      <c r="Z27" s="83"/>
      <c r="AA27" s="84"/>
      <c r="AB27" s="83"/>
      <c r="AC27" s="84"/>
      <c r="AD27" s="82"/>
      <c r="AE27" s="85"/>
      <c r="AF27" s="86"/>
      <c r="AG27" s="84"/>
      <c r="AH27" s="83"/>
      <c r="AI27" s="84"/>
      <c r="AJ27" s="83"/>
      <c r="AK27" s="84"/>
      <c r="AL27" s="83"/>
      <c r="AM27" s="84"/>
      <c r="AN27" s="83"/>
      <c r="AO27" s="84"/>
      <c r="AP27" s="82"/>
      <c r="AQ27" s="82"/>
      <c r="AR27" s="82"/>
      <c r="AS27" s="82"/>
      <c r="AT27" s="82"/>
      <c r="AU27" s="82"/>
      <c r="AV27" s="82"/>
      <c r="AW27" s="82"/>
      <c r="AX27" s="82"/>
      <c r="AY27" s="82"/>
      <c r="AZ27" s="82"/>
      <c r="BA27" s="82"/>
      <c r="BB27" s="48">
        <f>(SUM(F27:BA27))/2</f>
        <v>0</v>
      </c>
      <c r="BC27" s="50">
        <f>(1/8)*BB27</f>
        <v>0</v>
      </c>
      <c r="BD27" s="191"/>
      <c r="BE27" s="191"/>
      <c r="BF27" s="67"/>
    </row>
    <row r="28" spans="1:58" s="23" customFormat="1" ht="15" customHeight="1" thickTop="1" thickBot="1" x14ac:dyDescent="0.3">
      <c r="A28" s="196" t="str">
        <f ca="1">TEXT(A21+1,"JJ/MM/AAAA")</f>
        <v>05/06/2019</v>
      </c>
      <c r="B28" s="26"/>
      <c r="C28" s="58" t="str">
        <f ca="1">EXTRACT!$Y7</f>
        <v>CASERNE COLONEL CHABRIERES</v>
      </c>
      <c r="D28" s="65">
        <f ca="1">EXTRACT!$AB7</f>
        <v>104009</v>
      </c>
      <c r="F28" s="82"/>
      <c r="G28" s="82"/>
      <c r="H28" s="82"/>
      <c r="I28" s="82"/>
      <c r="J28" s="82"/>
      <c r="K28" s="82"/>
      <c r="L28" s="82"/>
      <c r="M28" s="82"/>
      <c r="N28" s="82"/>
      <c r="O28" s="82"/>
      <c r="P28" s="82"/>
      <c r="Q28" s="82"/>
      <c r="R28" s="82"/>
      <c r="S28" s="82"/>
      <c r="T28" s="82"/>
      <c r="U28" s="82"/>
      <c r="V28" s="83"/>
      <c r="W28" s="84"/>
      <c r="X28" s="83"/>
      <c r="Y28" s="84"/>
      <c r="Z28" s="83"/>
      <c r="AA28" s="84"/>
      <c r="AB28" s="83"/>
      <c r="AC28" s="84"/>
      <c r="AD28" s="82"/>
      <c r="AE28" s="85"/>
      <c r="AF28" s="86"/>
      <c r="AG28" s="84"/>
      <c r="AH28" s="83"/>
      <c r="AI28" s="84"/>
      <c r="AJ28" s="83"/>
      <c r="AK28" s="84"/>
      <c r="AL28" s="83"/>
      <c r="AM28" s="84"/>
      <c r="AN28" s="83"/>
      <c r="AO28" s="84"/>
      <c r="AP28" s="82"/>
      <c r="AQ28" s="82"/>
      <c r="AR28" s="82"/>
      <c r="AS28" s="82"/>
      <c r="AT28" s="82"/>
      <c r="AU28" s="82"/>
      <c r="AV28" s="82"/>
      <c r="AW28" s="82"/>
      <c r="AX28" s="82"/>
      <c r="AY28" s="82"/>
      <c r="AZ28" s="82"/>
      <c r="BA28" s="82"/>
      <c r="BB28" s="48">
        <f>(SUM(F28:BA28))/2</f>
        <v>0</v>
      </c>
      <c r="BC28" s="50">
        <f>(1/8)*BB28</f>
        <v>0</v>
      </c>
      <c r="BD28" s="43">
        <f>SUM(BB25:BB28)</f>
        <v>0</v>
      </c>
      <c r="BE28" s="36"/>
      <c r="BF28" s="36"/>
    </row>
    <row r="29" spans="1:58" s="23" customFormat="1" ht="13.5" customHeight="1" thickTop="1" x14ac:dyDescent="0.25">
      <c r="A29" s="196"/>
      <c r="B29" s="26"/>
      <c r="C29" s="59" t="s">
        <v>44</v>
      </c>
      <c r="D29" s="66"/>
      <c r="F29" s="24"/>
      <c r="G29" s="25"/>
      <c r="H29" s="24"/>
      <c r="I29" s="25"/>
      <c r="J29" s="24"/>
      <c r="K29" s="25"/>
      <c r="L29" s="24"/>
      <c r="M29" s="25"/>
      <c r="N29" s="24"/>
      <c r="O29" s="25"/>
      <c r="P29" s="24"/>
      <c r="Q29" s="25"/>
      <c r="R29" s="24"/>
      <c r="S29" s="25"/>
      <c r="T29" s="24"/>
      <c r="U29" s="25"/>
      <c r="V29" s="24"/>
      <c r="W29" s="25"/>
      <c r="X29" s="24"/>
      <c r="Y29" s="25"/>
      <c r="Z29" s="24"/>
      <c r="AA29" s="25"/>
      <c r="AB29" s="24"/>
      <c r="AC29" s="25"/>
      <c r="AD29" s="24"/>
      <c r="AE29" s="25"/>
      <c r="AF29" s="24"/>
      <c r="AG29" s="25"/>
      <c r="AH29" s="24"/>
      <c r="AI29" s="25"/>
      <c r="AJ29" s="24"/>
      <c r="AK29" s="25"/>
      <c r="AL29" s="24"/>
      <c r="AM29" s="25"/>
      <c r="AN29" s="24"/>
      <c r="AO29" s="25"/>
      <c r="AP29" s="24"/>
      <c r="AQ29" s="25"/>
      <c r="AR29" s="24"/>
      <c r="AS29" s="25"/>
      <c r="AT29" s="24"/>
      <c r="AU29" s="25"/>
      <c r="AV29" s="24"/>
      <c r="AW29" s="25"/>
      <c r="AX29" s="24"/>
      <c r="AY29" s="25"/>
      <c r="AZ29" s="24"/>
      <c r="BA29" s="25"/>
      <c r="BB29" s="190">
        <f>(SUM(F29:BA30))/2</f>
        <v>0</v>
      </c>
      <c r="BC29" s="50">
        <f>(1/8)*BB29</f>
        <v>0</v>
      </c>
      <c r="BD29" s="31"/>
      <c r="BE29" s="36"/>
      <c r="BF29" s="36"/>
    </row>
    <row r="30" spans="1:58" s="23" customFormat="1" ht="13.5" customHeight="1" x14ac:dyDescent="0.25">
      <c r="A30" s="197"/>
      <c r="B30" s="26"/>
      <c r="C30" s="59" t="s">
        <v>44</v>
      </c>
      <c r="D30" s="66"/>
      <c r="F30" s="24"/>
      <c r="G30" s="25"/>
      <c r="H30" s="24"/>
      <c r="I30" s="25"/>
      <c r="J30" s="24"/>
      <c r="K30" s="25"/>
      <c r="L30" s="24"/>
      <c r="M30" s="25"/>
      <c r="N30" s="24"/>
      <c r="O30" s="25"/>
      <c r="P30" s="24"/>
      <c r="Q30" s="25"/>
      <c r="R30" s="24"/>
      <c r="S30" s="25"/>
      <c r="T30" s="24"/>
      <c r="U30" s="25"/>
      <c r="V30" s="24"/>
      <c r="W30" s="25"/>
      <c r="X30" s="24"/>
      <c r="Y30" s="25"/>
      <c r="Z30" s="24"/>
      <c r="AA30" s="25"/>
      <c r="AB30" s="24"/>
      <c r="AC30" s="25"/>
      <c r="AD30" s="24"/>
      <c r="AE30" s="25"/>
      <c r="AF30" s="24"/>
      <c r="AG30" s="25"/>
      <c r="AH30" s="24"/>
      <c r="AI30" s="25"/>
      <c r="AJ30" s="24"/>
      <c r="AK30" s="25"/>
      <c r="AL30" s="24"/>
      <c r="AM30" s="25"/>
      <c r="AN30" s="24"/>
      <c r="AO30" s="25"/>
      <c r="AP30" s="24"/>
      <c r="AQ30" s="25"/>
      <c r="AR30" s="24"/>
      <c r="AS30" s="25"/>
      <c r="AT30" s="24"/>
      <c r="AU30" s="25"/>
      <c r="AV30" s="24"/>
      <c r="AW30" s="25"/>
      <c r="AX30" s="24"/>
      <c r="AY30" s="25"/>
      <c r="AZ30" s="24"/>
      <c r="BA30" s="25"/>
      <c r="BB30" s="191"/>
      <c r="BC30" s="52">
        <f>SUM(BC25:BC29)</f>
        <v>0</v>
      </c>
      <c r="BD30" s="36"/>
      <c r="BE30" s="36"/>
      <c r="BF30" s="36"/>
    </row>
    <row r="31" spans="1:58" ht="6" customHeight="1" x14ac:dyDescent="0.25">
      <c r="A31" s="14"/>
      <c r="B31" s="2"/>
      <c r="C31" s="2"/>
      <c r="D31" s="27"/>
      <c r="BB31" s="60"/>
      <c r="BC31" s="60"/>
      <c r="BD31" s="60"/>
      <c r="BE31" s="60"/>
      <c r="BF31" s="64"/>
    </row>
    <row r="32" spans="1:58" s="23" customFormat="1" ht="15" customHeight="1" x14ac:dyDescent="0.25">
      <c r="A32" s="187" t="s">
        <v>4</v>
      </c>
      <c r="B32" s="22"/>
      <c r="C32" s="58" t="str">
        <f ca="1">EXTRACT!$AC4</f>
        <v>CAMP DES GARRIGUES</v>
      </c>
      <c r="D32" s="65">
        <f ca="1">EXTRACT!$AF4</f>
        <v>104018</v>
      </c>
      <c r="F32" s="82"/>
      <c r="G32" s="82"/>
      <c r="H32" s="82"/>
      <c r="I32" s="82"/>
      <c r="J32" s="82"/>
      <c r="K32" s="82"/>
      <c r="L32" s="82"/>
      <c r="M32" s="82"/>
      <c r="N32" s="82"/>
      <c r="O32" s="82"/>
      <c r="P32" s="82"/>
      <c r="Q32" s="82"/>
      <c r="R32" s="82"/>
      <c r="S32" s="82"/>
      <c r="T32" s="82"/>
      <c r="U32" s="82"/>
      <c r="V32" s="83"/>
      <c r="W32" s="84"/>
      <c r="X32" s="83"/>
      <c r="Y32" s="83"/>
      <c r="Z32" s="83"/>
      <c r="AA32" s="83"/>
      <c r="AB32" s="83"/>
      <c r="AC32" s="83"/>
      <c r="AD32" s="82"/>
      <c r="AE32" s="85"/>
      <c r="AF32" s="86"/>
      <c r="AG32" s="83"/>
      <c r="AH32" s="83"/>
      <c r="AI32" s="83"/>
      <c r="AJ32" s="83"/>
      <c r="AK32" s="83"/>
      <c r="AL32" s="83"/>
      <c r="AM32" s="83"/>
      <c r="AN32" s="83"/>
      <c r="AO32" s="83"/>
      <c r="AP32" s="82"/>
      <c r="AQ32" s="82"/>
      <c r="AR32" s="82"/>
      <c r="AS32" s="82"/>
      <c r="AT32" s="82"/>
      <c r="AU32" s="82"/>
      <c r="AV32" s="82"/>
      <c r="AW32" s="82"/>
      <c r="AX32" s="82"/>
      <c r="AY32" s="82"/>
      <c r="AZ32" s="82"/>
      <c r="BA32" s="82"/>
      <c r="BB32" s="48">
        <f>(SUM(F32:BA32))/2</f>
        <v>0</v>
      </c>
      <c r="BC32" s="53">
        <f>(1/8)*BB32</f>
        <v>0</v>
      </c>
      <c r="BD32" s="189"/>
      <c r="BE32" s="189"/>
      <c r="BF32" s="67"/>
    </row>
    <row r="33" spans="1:58" s="23" customFormat="1" ht="15" customHeight="1" x14ac:dyDescent="0.25">
      <c r="A33" s="188"/>
      <c r="B33" s="22"/>
      <c r="C33" s="58" t="str">
        <f ca="1">EXTRACT!$AC5</f>
        <v>CASERNE COLONEL CHABRIERES</v>
      </c>
      <c r="D33" s="65">
        <f ca="1">EXTRACT!$AF5</f>
        <v>104022</v>
      </c>
      <c r="F33" s="82"/>
      <c r="G33" s="82"/>
      <c r="H33" s="82"/>
      <c r="I33" s="82"/>
      <c r="J33" s="82"/>
      <c r="K33" s="82"/>
      <c r="L33" s="82"/>
      <c r="M33" s="82"/>
      <c r="N33" s="82"/>
      <c r="O33" s="82"/>
      <c r="P33" s="82"/>
      <c r="Q33" s="82"/>
      <c r="R33" s="82"/>
      <c r="S33" s="82"/>
      <c r="T33" s="82"/>
      <c r="U33" s="82"/>
      <c r="V33" s="83"/>
      <c r="W33" s="84"/>
      <c r="X33" s="83"/>
      <c r="Y33" s="84"/>
      <c r="Z33" s="83"/>
      <c r="AA33" s="84"/>
      <c r="AB33" s="83"/>
      <c r="AC33" s="84"/>
      <c r="AD33" s="82"/>
      <c r="AE33" s="85"/>
      <c r="AF33" s="86"/>
      <c r="AG33" s="84"/>
      <c r="AH33" s="83"/>
      <c r="AI33" s="84"/>
      <c r="AJ33" s="83"/>
      <c r="AK33" s="84"/>
      <c r="AL33" s="83"/>
      <c r="AM33" s="84"/>
      <c r="AN33" s="83"/>
      <c r="AO33" s="84"/>
      <c r="AP33" s="82"/>
      <c r="AQ33" s="82"/>
      <c r="AR33" s="82"/>
      <c r="AS33" s="82"/>
      <c r="AT33" s="82"/>
      <c r="AU33" s="82"/>
      <c r="AV33" s="82"/>
      <c r="AW33" s="82"/>
      <c r="AX33" s="82"/>
      <c r="AY33" s="82"/>
      <c r="AZ33" s="82"/>
      <c r="BA33" s="82"/>
      <c r="BB33" s="48">
        <f>(SUM(F33:BA33))/2</f>
        <v>0</v>
      </c>
      <c r="BC33" s="53">
        <f>(1/8)*BB33</f>
        <v>0</v>
      </c>
      <c r="BD33" s="190"/>
      <c r="BE33" s="190"/>
      <c r="BF33" s="67"/>
    </row>
    <row r="34" spans="1:58" s="23" customFormat="1" ht="15" customHeight="1" thickBot="1" x14ac:dyDescent="0.3">
      <c r="A34" s="188"/>
      <c r="B34" s="26"/>
      <c r="C34" s="58" t="str">
        <f ca="1">EXTRACT!$AC6</f>
        <v/>
      </c>
      <c r="D34" s="65" t="str">
        <f ca="1">EXTRACT!$AF6</f>
        <v/>
      </c>
      <c r="F34" s="82"/>
      <c r="G34" s="82"/>
      <c r="H34" s="82"/>
      <c r="I34" s="82"/>
      <c r="J34" s="82"/>
      <c r="K34" s="82"/>
      <c r="L34" s="82"/>
      <c r="M34" s="82"/>
      <c r="N34" s="82"/>
      <c r="O34" s="82"/>
      <c r="P34" s="82"/>
      <c r="Q34" s="82"/>
      <c r="R34" s="82"/>
      <c r="S34" s="82"/>
      <c r="T34" s="82"/>
      <c r="U34" s="82"/>
      <c r="V34" s="83"/>
      <c r="W34" s="84"/>
      <c r="X34" s="83"/>
      <c r="Y34" s="84"/>
      <c r="Z34" s="83"/>
      <c r="AA34" s="84"/>
      <c r="AB34" s="83"/>
      <c r="AC34" s="84"/>
      <c r="AD34" s="82"/>
      <c r="AE34" s="85"/>
      <c r="AF34" s="86"/>
      <c r="AG34" s="84"/>
      <c r="AH34" s="83"/>
      <c r="AI34" s="84"/>
      <c r="AJ34" s="83"/>
      <c r="AK34" s="84"/>
      <c r="AL34" s="83"/>
      <c r="AM34" s="84"/>
      <c r="AN34" s="83"/>
      <c r="AO34" s="84"/>
      <c r="AP34" s="82"/>
      <c r="AQ34" s="82"/>
      <c r="AR34" s="82"/>
      <c r="AS34" s="82"/>
      <c r="AT34" s="82"/>
      <c r="AU34" s="82"/>
      <c r="AV34" s="82"/>
      <c r="AW34" s="82"/>
      <c r="AX34" s="82"/>
      <c r="AY34" s="82"/>
      <c r="AZ34" s="82"/>
      <c r="BA34" s="82"/>
      <c r="BB34" s="48">
        <f>(SUM(F34:BA34))/2</f>
        <v>0</v>
      </c>
      <c r="BC34" s="53">
        <f>(1/8)*BB34</f>
        <v>0</v>
      </c>
      <c r="BD34" s="191"/>
      <c r="BE34" s="191"/>
      <c r="BF34" s="67"/>
    </row>
    <row r="35" spans="1:58" s="23" customFormat="1" ht="15" customHeight="1" thickTop="1" thickBot="1" x14ac:dyDescent="0.3">
      <c r="A35" s="196" t="str">
        <f ca="1">TEXT(A28+1,"JJ/MM/AAAA")</f>
        <v>06/06/2019</v>
      </c>
      <c r="B35" s="26"/>
      <c r="C35" s="58" t="str">
        <f ca="1">EXTRACT!$AC7</f>
        <v/>
      </c>
      <c r="D35" s="65" t="str">
        <f ca="1">EXTRACT!$AF7</f>
        <v/>
      </c>
      <c r="F35" s="82"/>
      <c r="G35" s="82"/>
      <c r="H35" s="82"/>
      <c r="I35" s="82"/>
      <c r="J35" s="82"/>
      <c r="K35" s="82"/>
      <c r="L35" s="82"/>
      <c r="M35" s="82"/>
      <c r="N35" s="82"/>
      <c r="O35" s="82"/>
      <c r="P35" s="82"/>
      <c r="Q35" s="82"/>
      <c r="R35" s="82"/>
      <c r="S35" s="82"/>
      <c r="T35" s="82"/>
      <c r="U35" s="82"/>
      <c r="V35" s="83"/>
      <c r="W35" s="84"/>
      <c r="X35" s="83"/>
      <c r="Y35" s="84"/>
      <c r="Z35" s="83"/>
      <c r="AA35" s="84"/>
      <c r="AB35" s="83"/>
      <c r="AC35" s="84"/>
      <c r="AD35" s="82"/>
      <c r="AE35" s="85"/>
      <c r="AF35" s="86"/>
      <c r="AG35" s="84"/>
      <c r="AH35" s="83"/>
      <c r="AI35" s="84"/>
      <c r="AJ35" s="83"/>
      <c r="AK35" s="84"/>
      <c r="AL35" s="83"/>
      <c r="AM35" s="84"/>
      <c r="AN35" s="83"/>
      <c r="AO35" s="84"/>
      <c r="AP35" s="82"/>
      <c r="AQ35" s="82"/>
      <c r="AR35" s="82"/>
      <c r="AS35" s="82"/>
      <c r="AT35" s="82"/>
      <c r="AU35" s="82"/>
      <c r="AV35" s="82"/>
      <c r="AW35" s="82"/>
      <c r="AX35" s="82"/>
      <c r="AY35" s="82"/>
      <c r="AZ35" s="82"/>
      <c r="BA35" s="82"/>
      <c r="BB35" s="48">
        <f>(SUM(F35:BA35))/2</f>
        <v>0</v>
      </c>
      <c r="BC35" s="54">
        <f>(1/8)*BB35</f>
        <v>0</v>
      </c>
      <c r="BD35" s="43">
        <f>SUM(BB32:BB35)</f>
        <v>0</v>
      </c>
      <c r="BE35" s="36"/>
      <c r="BF35" s="36"/>
    </row>
    <row r="36" spans="1:58" s="23" customFormat="1" ht="13.5" customHeight="1" thickTop="1" x14ac:dyDescent="0.25">
      <c r="A36" s="196"/>
      <c r="B36" s="26"/>
      <c r="C36" s="59" t="s">
        <v>44</v>
      </c>
      <c r="D36" s="66"/>
      <c r="F36" s="24"/>
      <c r="G36" s="25"/>
      <c r="H36" s="24"/>
      <c r="I36" s="25"/>
      <c r="J36" s="24"/>
      <c r="K36" s="25"/>
      <c r="L36" s="24"/>
      <c r="M36" s="25"/>
      <c r="N36" s="24"/>
      <c r="O36" s="25"/>
      <c r="P36" s="24"/>
      <c r="Q36" s="25"/>
      <c r="R36" s="24"/>
      <c r="S36" s="25"/>
      <c r="T36" s="24"/>
      <c r="U36" s="25"/>
      <c r="V36" s="24"/>
      <c r="W36" s="25"/>
      <c r="X36" s="24"/>
      <c r="Y36" s="25"/>
      <c r="Z36" s="24"/>
      <c r="AA36" s="25"/>
      <c r="AB36" s="24"/>
      <c r="AC36" s="25"/>
      <c r="AD36" s="24"/>
      <c r="AE36" s="25"/>
      <c r="AF36" s="24"/>
      <c r="AG36" s="25"/>
      <c r="AH36" s="24"/>
      <c r="AI36" s="25"/>
      <c r="AJ36" s="24"/>
      <c r="AK36" s="25"/>
      <c r="AL36" s="24"/>
      <c r="AM36" s="25"/>
      <c r="AN36" s="24"/>
      <c r="AO36" s="25"/>
      <c r="AP36" s="24"/>
      <c r="AQ36" s="25"/>
      <c r="AR36" s="24"/>
      <c r="AS36" s="25"/>
      <c r="AT36" s="24"/>
      <c r="AU36" s="25"/>
      <c r="AV36" s="24"/>
      <c r="AW36" s="25"/>
      <c r="AX36" s="24"/>
      <c r="AY36" s="25"/>
      <c r="AZ36" s="24"/>
      <c r="BA36" s="25"/>
      <c r="BB36" s="189">
        <f>(SUM(F36:BA37))/2</f>
        <v>0</v>
      </c>
      <c r="BC36" s="50">
        <f>(1/8)*BB36</f>
        <v>0</v>
      </c>
      <c r="BD36" s="31"/>
      <c r="BE36" s="36"/>
      <c r="BF36" s="36"/>
    </row>
    <row r="37" spans="1:58" s="23" customFormat="1" ht="13.5" customHeight="1" x14ac:dyDescent="0.25">
      <c r="A37" s="197"/>
      <c r="B37" s="26"/>
      <c r="C37" s="59" t="s">
        <v>44</v>
      </c>
      <c r="D37" s="66"/>
      <c r="F37" s="24"/>
      <c r="G37" s="25"/>
      <c r="H37" s="24"/>
      <c r="I37" s="25"/>
      <c r="J37" s="24"/>
      <c r="K37" s="25"/>
      <c r="L37" s="24"/>
      <c r="M37" s="25"/>
      <c r="N37" s="24"/>
      <c r="O37" s="25"/>
      <c r="P37" s="24"/>
      <c r="Q37" s="25"/>
      <c r="R37" s="24"/>
      <c r="S37" s="25"/>
      <c r="T37" s="24"/>
      <c r="U37" s="25"/>
      <c r="V37" s="24"/>
      <c r="W37" s="25"/>
      <c r="X37" s="24"/>
      <c r="Y37" s="25"/>
      <c r="Z37" s="24"/>
      <c r="AA37" s="25"/>
      <c r="AB37" s="24"/>
      <c r="AC37" s="25"/>
      <c r="AD37" s="24"/>
      <c r="AE37" s="25"/>
      <c r="AF37" s="24"/>
      <c r="AG37" s="25"/>
      <c r="AH37" s="24"/>
      <c r="AI37" s="25"/>
      <c r="AJ37" s="24"/>
      <c r="AK37" s="25"/>
      <c r="AL37" s="24"/>
      <c r="AM37" s="25"/>
      <c r="AN37" s="24"/>
      <c r="AO37" s="25"/>
      <c r="AP37" s="24"/>
      <c r="AQ37" s="25"/>
      <c r="AR37" s="24"/>
      <c r="AS37" s="25"/>
      <c r="AT37" s="24"/>
      <c r="AU37" s="25"/>
      <c r="AV37" s="24"/>
      <c r="AW37" s="25"/>
      <c r="AX37" s="24"/>
      <c r="AY37" s="25"/>
      <c r="AZ37" s="24"/>
      <c r="BA37" s="25"/>
      <c r="BB37" s="191"/>
      <c r="BC37" s="52">
        <f>SUM(BC32:BC36)</f>
        <v>0</v>
      </c>
      <c r="BD37" s="36"/>
      <c r="BE37" s="36"/>
      <c r="BF37" s="36"/>
    </row>
    <row r="38" spans="1:58" ht="6" customHeight="1" x14ac:dyDescent="0.25">
      <c r="A38" s="14"/>
      <c r="B38" s="2"/>
      <c r="C38" s="2"/>
      <c r="D38" s="27"/>
      <c r="BB38" s="60"/>
      <c r="BC38" s="60"/>
      <c r="BD38" s="60"/>
      <c r="BE38" s="60"/>
      <c r="BF38" s="64"/>
    </row>
    <row r="39" spans="1:58" s="23" customFormat="1" ht="15" customHeight="1" x14ac:dyDescent="0.25">
      <c r="A39" s="187" t="s">
        <v>5</v>
      </c>
      <c r="B39" s="22"/>
      <c r="C39" s="58" t="str">
        <f ca="1">EXTRACT!$AG4</f>
        <v>AUTRE</v>
      </c>
      <c r="D39" s="65">
        <f ca="1">EXTRACT!$AJ4</f>
        <v>104023</v>
      </c>
      <c r="F39" s="82"/>
      <c r="G39" s="82"/>
      <c r="H39" s="82"/>
      <c r="I39" s="82"/>
      <c r="J39" s="82"/>
      <c r="K39" s="82"/>
      <c r="L39" s="82"/>
      <c r="M39" s="82"/>
      <c r="N39" s="82"/>
      <c r="O39" s="82"/>
      <c r="P39" s="82"/>
      <c r="Q39" s="82"/>
      <c r="R39" s="82"/>
      <c r="S39" s="82"/>
      <c r="T39" s="82"/>
      <c r="U39" s="82"/>
      <c r="V39" s="83"/>
      <c r="W39" s="84"/>
      <c r="X39" s="83"/>
      <c r="Y39" s="83"/>
      <c r="Z39" s="83"/>
      <c r="AA39" s="83"/>
      <c r="AB39" s="83"/>
      <c r="AC39" s="83"/>
      <c r="AD39" s="82"/>
      <c r="AE39" s="85"/>
      <c r="AF39" s="86"/>
      <c r="AG39" s="83"/>
      <c r="AH39" s="83"/>
      <c r="AI39" s="83"/>
      <c r="AJ39" s="83"/>
      <c r="AK39" s="83"/>
      <c r="AL39" s="83"/>
      <c r="AM39" s="83"/>
      <c r="AN39" s="83"/>
      <c r="AO39" s="83"/>
      <c r="AP39" s="82"/>
      <c r="AQ39" s="82"/>
      <c r="AR39" s="82"/>
      <c r="AS39" s="82"/>
      <c r="AT39" s="82"/>
      <c r="AU39" s="82"/>
      <c r="AV39" s="82"/>
      <c r="AW39" s="82"/>
      <c r="AX39" s="82"/>
      <c r="AY39" s="82"/>
      <c r="AZ39" s="82"/>
      <c r="BA39" s="82"/>
      <c r="BB39" s="48">
        <f>(SUM(F39:BA39))/2</f>
        <v>0</v>
      </c>
      <c r="BC39" s="53">
        <f>(1/7)*BB39</f>
        <v>0</v>
      </c>
      <c r="BD39" s="189"/>
      <c r="BE39" s="189"/>
      <c r="BF39" s="67"/>
    </row>
    <row r="40" spans="1:58" s="23" customFormat="1" ht="15" customHeight="1" x14ac:dyDescent="0.25">
      <c r="A40" s="188"/>
      <c r="B40" s="22"/>
      <c r="C40" s="58" t="str">
        <f ca="1">EXTRACT!$AG5</f>
        <v>QUARTIER EL PARRAS</v>
      </c>
      <c r="D40" s="65">
        <f ca="1">EXTRACT!$AJ5</f>
        <v>104024</v>
      </c>
      <c r="F40" s="82"/>
      <c r="G40" s="82"/>
      <c r="H40" s="82"/>
      <c r="I40" s="82"/>
      <c r="J40" s="82"/>
      <c r="K40" s="82"/>
      <c r="L40" s="82"/>
      <c r="M40" s="82"/>
      <c r="N40" s="82"/>
      <c r="O40" s="82"/>
      <c r="P40" s="82"/>
      <c r="Q40" s="82"/>
      <c r="R40" s="82"/>
      <c r="S40" s="82"/>
      <c r="T40" s="82"/>
      <c r="U40" s="82"/>
      <c r="V40" s="83"/>
      <c r="W40" s="84"/>
      <c r="X40" s="83"/>
      <c r="Y40" s="84"/>
      <c r="Z40" s="83"/>
      <c r="AA40" s="84"/>
      <c r="AB40" s="83"/>
      <c r="AC40" s="84"/>
      <c r="AD40" s="82"/>
      <c r="AE40" s="85"/>
      <c r="AF40" s="86"/>
      <c r="AG40" s="84"/>
      <c r="AH40" s="83"/>
      <c r="AI40" s="84"/>
      <c r="AJ40" s="83"/>
      <c r="AK40" s="84"/>
      <c r="AL40" s="83"/>
      <c r="AM40" s="84"/>
      <c r="AN40" s="83"/>
      <c r="AO40" s="84"/>
      <c r="AP40" s="82"/>
      <c r="AQ40" s="82"/>
      <c r="AR40" s="82"/>
      <c r="AS40" s="82"/>
      <c r="AT40" s="82"/>
      <c r="AU40" s="82"/>
      <c r="AV40" s="82"/>
      <c r="AW40" s="82"/>
      <c r="AX40" s="82"/>
      <c r="AY40" s="82"/>
      <c r="AZ40" s="82"/>
      <c r="BA40" s="82"/>
      <c r="BB40" s="48">
        <f>(SUM(F40:BA40))/2</f>
        <v>0</v>
      </c>
      <c r="BC40" s="53">
        <f>(1/7)*BB40</f>
        <v>0</v>
      </c>
      <c r="BD40" s="190"/>
      <c r="BE40" s="190"/>
      <c r="BF40" s="67"/>
    </row>
    <row r="41" spans="1:58" s="23" customFormat="1" ht="15" customHeight="1" thickBot="1" x14ac:dyDescent="0.3">
      <c r="A41" s="188"/>
      <c r="B41" s="26"/>
      <c r="C41" s="58" t="str">
        <f ca="1">EXTRACT!$AG6</f>
        <v>AUTRE</v>
      </c>
      <c r="D41" s="65">
        <f ca="1">EXTRACT!$AJ6</f>
        <v>104025</v>
      </c>
      <c r="F41" s="82"/>
      <c r="G41" s="82"/>
      <c r="H41" s="82"/>
      <c r="I41" s="82"/>
      <c r="J41" s="82"/>
      <c r="K41" s="82"/>
      <c r="L41" s="82"/>
      <c r="M41" s="82"/>
      <c r="N41" s="82"/>
      <c r="O41" s="82"/>
      <c r="P41" s="82"/>
      <c r="Q41" s="82"/>
      <c r="R41" s="82"/>
      <c r="S41" s="82"/>
      <c r="T41" s="82"/>
      <c r="U41" s="82"/>
      <c r="V41" s="83"/>
      <c r="W41" s="84"/>
      <c r="X41" s="83"/>
      <c r="Y41" s="84"/>
      <c r="Z41" s="83"/>
      <c r="AA41" s="84"/>
      <c r="AB41" s="83"/>
      <c r="AC41" s="84"/>
      <c r="AD41" s="82"/>
      <c r="AE41" s="85"/>
      <c r="AF41" s="86"/>
      <c r="AG41" s="84"/>
      <c r="AH41" s="83"/>
      <c r="AI41" s="84"/>
      <c r="AJ41" s="83"/>
      <c r="AK41" s="84"/>
      <c r="AL41" s="83"/>
      <c r="AM41" s="84"/>
      <c r="AN41" s="83"/>
      <c r="AO41" s="84"/>
      <c r="AP41" s="82"/>
      <c r="AQ41" s="82"/>
      <c r="AR41" s="82"/>
      <c r="AS41" s="82"/>
      <c r="AT41" s="82"/>
      <c r="AU41" s="82"/>
      <c r="AV41" s="82"/>
      <c r="AW41" s="82"/>
      <c r="AX41" s="82"/>
      <c r="AY41" s="82"/>
      <c r="AZ41" s="82"/>
      <c r="BA41" s="82"/>
      <c r="BB41" s="48">
        <f>(SUM(F41:BA41))/2</f>
        <v>0</v>
      </c>
      <c r="BC41" s="53">
        <f>(1/7)*BB41</f>
        <v>0</v>
      </c>
      <c r="BD41" s="191"/>
      <c r="BE41" s="191"/>
      <c r="BF41" s="67"/>
    </row>
    <row r="42" spans="1:58" s="23" customFormat="1" ht="15" customHeight="1" thickTop="1" thickBot="1" x14ac:dyDescent="0.3">
      <c r="A42" s="196" t="str">
        <f ca="1">TEXT(A35+1,"JJ/MM/AAAA")</f>
        <v>07/06/2019</v>
      </c>
      <c r="B42" s="26"/>
      <c r="C42" s="58" t="str">
        <f ca="1">EXTRACT!$AG7</f>
        <v/>
      </c>
      <c r="D42" s="65" t="str">
        <f ca="1">EXTRACT!$AJ7</f>
        <v/>
      </c>
      <c r="F42" s="82"/>
      <c r="G42" s="82"/>
      <c r="H42" s="82"/>
      <c r="I42" s="82"/>
      <c r="J42" s="82"/>
      <c r="K42" s="82"/>
      <c r="L42" s="82"/>
      <c r="M42" s="82"/>
      <c r="N42" s="82"/>
      <c r="O42" s="82"/>
      <c r="P42" s="82"/>
      <c r="Q42" s="82"/>
      <c r="R42" s="82"/>
      <c r="S42" s="82"/>
      <c r="T42" s="82"/>
      <c r="U42" s="82"/>
      <c r="V42" s="83"/>
      <c r="W42" s="84"/>
      <c r="X42" s="83"/>
      <c r="Y42" s="84"/>
      <c r="Z42" s="83"/>
      <c r="AA42" s="84"/>
      <c r="AB42" s="83"/>
      <c r="AC42" s="84"/>
      <c r="AD42" s="82"/>
      <c r="AE42" s="85"/>
      <c r="AF42" s="86"/>
      <c r="AG42" s="84"/>
      <c r="AH42" s="83"/>
      <c r="AI42" s="84"/>
      <c r="AJ42" s="83"/>
      <c r="AK42" s="84"/>
      <c r="AL42" s="83"/>
      <c r="AM42" s="84"/>
      <c r="AN42" s="83"/>
      <c r="AO42" s="84"/>
      <c r="AP42" s="82"/>
      <c r="AQ42" s="82"/>
      <c r="AR42" s="82"/>
      <c r="AS42" s="82"/>
      <c r="AT42" s="82"/>
      <c r="AU42" s="82"/>
      <c r="AV42" s="82"/>
      <c r="AW42" s="82"/>
      <c r="AX42" s="82"/>
      <c r="AY42" s="82"/>
      <c r="AZ42" s="82"/>
      <c r="BA42" s="82"/>
      <c r="BB42" s="48">
        <f>(SUM(F42:BA42))/2</f>
        <v>0</v>
      </c>
      <c r="BC42" s="54">
        <f>(1/7)*BB42</f>
        <v>0</v>
      </c>
      <c r="BD42" s="43">
        <f>SUM(BB39:BB42)</f>
        <v>0</v>
      </c>
      <c r="BE42" s="36"/>
      <c r="BF42" s="36"/>
    </row>
    <row r="43" spans="1:58" s="23" customFormat="1" ht="13.5" customHeight="1" thickTop="1" x14ac:dyDescent="0.25">
      <c r="A43" s="196"/>
      <c r="B43" s="26"/>
      <c r="C43" s="59" t="s">
        <v>44</v>
      </c>
      <c r="D43" s="66"/>
      <c r="F43" s="24"/>
      <c r="G43" s="25"/>
      <c r="H43" s="24"/>
      <c r="I43" s="25"/>
      <c r="J43" s="24"/>
      <c r="K43" s="25"/>
      <c r="L43" s="24"/>
      <c r="M43" s="25"/>
      <c r="N43" s="24"/>
      <c r="O43" s="25"/>
      <c r="P43" s="24"/>
      <c r="Q43" s="25"/>
      <c r="R43" s="24"/>
      <c r="S43" s="25"/>
      <c r="T43" s="24"/>
      <c r="U43" s="25"/>
      <c r="V43" s="24"/>
      <c r="W43" s="25"/>
      <c r="X43" s="24"/>
      <c r="Y43" s="25"/>
      <c r="Z43" s="24"/>
      <c r="AA43" s="25"/>
      <c r="AB43" s="24"/>
      <c r="AC43" s="25"/>
      <c r="AD43" s="24"/>
      <c r="AE43" s="25"/>
      <c r="AF43" s="24"/>
      <c r="AG43" s="25"/>
      <c r="AH43" s="24"/>
      <c r="AI43" s="25"/>
      <c r="AJ43" s="24"/>
      <c r="AK43" s="25"/>
      <c r="AL43" s="24"/>
      <c r="AM43" s="25"/>
      <c r="AN43" s="24"/>
      <c r="AO43" s="25"/>
      <c r="AP43" s="24"/>
      <c r="AQ43" s="25"/>
      <c r="AR43" s="24"/>
      <c r="AS43" s="25"/>
      <c r="AT43" s="24"/>
      <c r="AU43" s="25"/>
      <c r="AV43" s="24"/>
      <c r="AW43" s="25"/>
      <c r="AX43" s="24"/>
      <c r="AY43" s="25"/>
      <c r="AZ43" s="24"/>
      <c r="BA43" s="25"/>
      <c r="BB43" s="189">
        <f>(SUM(F43:BA44))/2</f>
        <v>0</v>
      </c>
      <c r="BC43" s="50">
        <f>(1/7)*BB43</f>
        <v>0</v>
      </c>
      <c r="BD43" s="31"/>
      <c r="BE43" s="36"/>
      <c r="BF43" s="36"/>
    </row>
    <row r="44" spans="1:58" s="23" customFormat="1" ht="13.5" customHeight="1" x14ac:dyDescent="0.25">
      <c r="A44" s="197"/>
      <c r="B44" s="26"/>
      <c r="C44" s="59" t="s">
        <v>44</v>
      </c>
      <c r="D44" s="66"/>
      <c r="F44" s="24"/>
      <c r="G44" s="25"/>
      <c r="H44" s="24"/>
      <c r="I44" s="25"/>
      <c r="J44" s="24"/>
      <c r="K44" s="25"/>
      <c r="L44" s="24"/>
      <c r="M44" s="25"/>
      <c r="N44" s="24"/>
      <c r="O44" s="25"/>
      <c r="P44" s="24"/>
      <c r="Q44" s="25"/>
      <c r="R44" s="24"/>
      <c r="S44" s="25"/>
      <c r="T44" s="24"/>
      <c r="U44" s="25"/>
      <c r="V44" s="24"/>
      <c r="W44" s="25"/>
      <c r="X44" s="24"/>
      <c r="Y44" s="25"/>
      <c r="Z44" s="24"/>
      <c r="AA44" s="25"/>
      <c r="AB44" s="24"/>
      <c r="AC44" s="25"/>
      <c r="AD44" s="24"/>
      <c r="AE44" s="25"/>
      <c r="AF44" s="24"/>
      <c r="AG44" s="25"/>
      <c r="AH44" s="24"/>
      <c r="AI44" s="25"/>
      <c r="AJ44" s="24"/>
      <c r="AK44" s="25"/>
      <c r="AL44" s="24"/>
      <c r="AM44" s="25"/>
      <c r="AN44" s="24"/>
      <c r="AO44" s="25"/>
      <c r="AP44" s="24"/>
      <c r="AQ44" s="25"/>
      <c r="AR44" s="24"/>
      <c r="AS44" s="25"/>
      <c r="AT44" s="24"/>
      <c r="AU44" s="25"/>
      <c r="AV44" s="24"/>
      <c r="AW44" s="25"/>
      <c r="AX44" s="24"/>
      <c r="AY44" s="25"/>
      <c r="AZ44" s="24"/>
      <c r="BA44" s="25"/>
      <c r="BB44" s="191"/>
      <c r="BC44" s="52">
        <f>SUM(BC39:BC43)</f>
        <v>0</v>
      </c>
      <c r="BD44" s="36"/>
      <c r="BE44" s="36"/>
      <c r="BF44" s="36"/>
    </row>
    <row r="45" spans="1:58" ht="6" customHeight="1" x14ac:dyDescent="0.25">
      <c r="A45" s="14"/>
      <c r="B45" s="2"/>
      <c r="C45" s="2"/>
      <c r="D45" s="27"/>
      <c r="BB45" s="60"/>
      <c r="BC45" s="60"/>
      <c r="BD45" s="60"/>
      <c r="BE45" s="60"/>
      <c r="BF45" s="64"/>
    </row>
    <row r="46" spans="1:58" s="23" customFormat="1" ht="14.1" customHeight="1" x14ac:dyDescent="0.25">
      <c r="A46" s="187" t="s">
        <v>6</v>
      </c>
      <c r="B46" s="22"/>
      <c r="C46" s="58" t="str">
        <f ca="1">EXTRACT!$AK4</f>
        <v/>
      </c>
      <c r="D46" s="65" t="str">
        <f ca="1">EXTRACT!$AN4</f>
        <v/>
      </c>
      <c r="F46" s="82" t="str">
        <f ca="1">IFERROR(IF(AND(TEXT(INDEX(EXTRACT!$L$3:$L$4550,MATCH($A$48,EXTRACT!$F$3:$F$4550,0),0),"HH:MM")&lt;="00:00",TEXT(INDEX(EXTRACT!$M$3:$M$4550,MATCH($A$48,EXTRACT!$F$3:$F$4550,0),0),"HH:MM")&gt;="00:00"),1,""),"")</f>
        <v/>
      </c>
      <c r="G46" s="82" t="str">
        <f ca="1">IFERROR(IF(AND(TEXT(INDEX(EXTRACT!$L$3:$L$4550,MATCH($A$48,EXTRACT!$F$3:$F$4550,0),0),"HH:MM")&lt;="00:30",TEXT(INDEX(EXTRACT!$M$3:$M$4550,MATCH($A$48,EXTRACT!$F$3:$F$4550,0),0),"HH:MM")&gt;="00:30"),1,""),"")</f>
        <v/>
      </c>
      <c r="H46" s="82" t="str">
        <f ca="1">IFERROR(IF(AND(TEXT(INDEX(EXTRACT!$L$3:$L$4550,MATCH($A$48,EXTRACT!$F$3:$F$4550,0),0),"HH:MM")&lt;="01:00",TEXT(INDEX(EXTRACT!$M$3:$M$4550,MATCH($A$48,EXTRACT!$F$3:$F$4550,0),0),"HH:MM")&gt;="01:00"),1,""),"")</f>
        <v/>
      </c>
      <c r="I46" s="82" t="str">
        <f ca="1">IFERROR(IF(AND(TEXT(INDEX(EXTRACT!$L$3:$L$4550,MATCH($A$48,EXTRACT!$F$3:$F$4550,0),0),"HH:MM")&lt;="01:30",TEXT(INDEX(EXTRACT!$M$3:$M$4550,MATCH($A$48,EXTRACT!$F$3:$F$4550,0),0),"HH:MM")&gt;="01:30"),1,""),"")</f>
        <v/>
      </c>
      <c r="J46" s="82" t="str">
        <f ca="1">IFERROR(IF(AND(TEXT(INDEX(EXTRACT!$L$3:$L$4550,MATCH($A$48,EXTRACT!$F$3:$F$4550,0),0),"HH:MM")&lt;="02:00",TEXT(INDEX(EXTRACT!$M$3:$M$4550,MATCH($A$48,EXTRACT!$F$3:$F$4550,0),0),"HH:MM")&gt;="02:00"),1,""),"")</f>
        <v/>
      </c>
      <c r="K46" s="82" t="str">
        <f ca="1">IFERROR(IF(AND(TEXT(INDEX(EXTRACT!$L$3:$L$4550,MATCH($A$48,EXTRACT!$F$3:$F$4550,0),0),"HH:MM")&lt;="02:30",TEXT(INDEX(EXTRACT!$M$3:$M$4550,MATCH($A$48,EXTRACT!$F$3:$F$4550,0),0),"HH:MM")&gt;="02:30"),1,""),"")</f>
        <v/>
      </c>
      <c r="L46" s="82" t="str">
        <f ca="1">IFERROR(IF(AND(TEXT(INDEX(EXTRACT!$L$3:$L$4550,MATCH($A$48,EXTRACT!$F$3:$F$4550,0),0),"HH:MM")&lt;="03:00",TEXT(INDEX(EXTRACT!$M$3:$M$4550,MATCH($A$48,EXTRACT!$F$3:$F$4550,0),0),"HH:MM")&gt;="03:00"),1,""),"")</f>
        <v/>
      </c>
      <c r="M46" s="82" t="str">
        <f ca="1">IFERROR(IF(AND(TEXT(INDEX(EXTRACT!$L$3:$L$4550,MATCH($A$48,EXTRACT!$F$3:$F$4550,0),0),"HH:MM")&lt;="03:30",TEXT(INDEX(EXTRACT!$M$3:$M$4550,MATCH($A$48,EXTRACT!$F$3:$F$4550,0),0),"HH:MM")&gt;="03:30"),1,""),"")</f>
        <v/>
      </c>
      <c r="N46" s="82" t="str">
        <f ca="1">IFERROR(IF(AND(TEXT(INDEX(EXTRACT!$L$3:$L$4550,MATCH($A$48,EXTRACT!$F$3:$F$4550,0),0),"HH:MM")&lt;="04:00",TEXT(INDEX(EXTRACT!$M$3:$M$4550,MATCH($A$48,EXTRACT!$F$3:$F$4550,0),0),"HH:MM")&gt;="17:00"),1,""),"")</f>
        <v/>
      </c>
      <c r="O46" s="82" t="str">
        <f ca="1">IFERROR(IF(AND(TEXT(INDEX(EXTRACT!$L$3:$L$4550,MATCH($A$48,EXTRACT!$F$3:$F$4550,0),0),"HH:MM")&lt;="04:30",TEXT(INDEX(EXTRACT!$M$3:$M$4550,MATCH($A$48,EXTRACT!$F$3:$F$4550,0),0),"HH:MM")&gt;="04:30"),1,""),"")</f>
        <v/>
      </c>
      <c r="P46" s="82" t="str">
        <f ca="1">IFERROR(IF(AND(TEXT(INDEX(EXTRACT!$L$3:$L$4550,MATCH($A$48,EXTRACT!$F$3:$F$4550,0),0),"HH:MM")&lt;="05:00",TEXT(INDEX(EXTRACT!$M$3:$M$4550,MATCH($A$48,EXTRACT!$F$3:$F$4550,0),0),"HH:MM")&gt;="05:00"),1,""),"")</f>
        <v/>
      </c>
      <c r="Q46" s="82" t="str">
        <f ca="1">IFERROR(IF(AND(TEXT(INDEX(EXTRACT!$L$3:$L$4550,MATCH($A$48,EXTRACT!$F$3:$F$4550,0),0),"HH:MM")&lt;="05:30",TEXT(INDEX(EXTRACT!$M$3:$M$4550,MATCH($A$48,EXTRACT!$F$3:$F$4550,0),0),"HH:MM")&gt;="05:30"),1,""),"")</f>
        <v/>
      </c>
      <c r="R46" s="82" t="str">
        <f ca="1">IFERROR(IF(AND(TEXT(INDEX(EXTRACT!$L$3:$L$4550,MATCH($A$48,EXTRACT!$F$3:$F$4550,0),0),"HH:MM")&lt;="06:00",TEXT(INDEX(EXTRACT!$M$3:$M$4550,MATCH($A$48,EXTRACT!$F$3:$F$4550,0),0),"HH:MM")&gt;="06:00"),1,""),"")</f>
        <v/>
      </c>
      <c r="S46" s="82" t="str">
        <f ca="1">IFERROR(IF(AND(TEXT(INDEX(EXTRACT!$L$3:$L$4550,MATCH($A$48,EXTRACT!$F$3:$F$4550,0),0),"HH:MM")&lt;="06:30",TEXT(INDEX(EXTRACT!$M$3:$M$4550,MATCH($A$48,EXTRACT!$F$3:$F$4550,0),0),"HH:MM")&gt;="06:30"),1,""),"")</f>
        <v/>
      </c>
      <c r="T46" s="82" t="str">
        <f ca="1">IFERROR(IF(AND(TEXT(INDEX(EXTRACT!$L$3:$L$4550,MATCH($A$48,EXTRACT!$F$3:$F$4550,0),0),"HH:MM")&lt;="07:00",TEXT(INDEX(EXTRACT!$M$3:$M$4550,MATCH($A$48,EXTRACT!$F$3:$F$4550,0),0),"HH:MM")&gt;="07:00"),1,""),"")</f>
        <v/>
      </c>
      <c r="U46" s="82" t="str">
        <f ca="1">IFERROR(IF(AND(TEXT(INDEX(EXTRACT!$L$3:$L$4550,MATCH($A$48,EXTRACT!$F$3:$F$4550,0),0),"HH:MM")&lt;="07:30",TEXT(INDEX(EXTRACT!$M$3:$M$4550,MATCH($A$48,EXTRACT!$F$3:$F$4550,0),0),"HH:MM")&gt;="07:30"),1,""),"")</f>
        <v/>
      </c>
      <c r="V46" s="83" t="str">
        <f ca="1">IFERROR(IF(AND(TEXT(INDEX(EXTRACT!$L$3:$L$4550,MATCH($A$48,EXTRACT!$F$3:$F$4550,0),0),"HH:MM")&lt;="08:00",TEXT(INDEX(EXTRACT!$M$3:$M$4550,MATCH($A$48,EXTRACT!$F$3:$F$4550,0),0),"HH:MM")&gt;="08:00"),1,""),"")</f>
        <v/>
      </c>
      <c r="W46" s="84" t="str">
        <f ca="1">IFERROR(IF(AND(TEXT(INDEX(EXTRACT!$L$3:$L$4550,MATCH($A$48,EXTRACT!$F$3:$F$4550,0),0),"HH:MM")&lt;="08:30",TEXT(INDEX(EXTRACT!$M$3:$M$4550,MATCH($A$48,EXTRACT!$F$3:$F$4550,0),0),"HH:MM")&gt;="08:30"),1,""),"")</f>
        <v/>
      </c>
      <c r="X46" s="83" t="str">
        <f ca="1">IFERROR(IF(AND(TEXT(INDEX(EXTRACT!$L$3:$L$4550,MATCH($A$48,EXTRACT!$F$3:$F$4550,0),0),"HH:MM")&lt;="09:00",TEXT(INDEX(EXTRACT!$M$3:$M$4550,MATCH($A$48,EXTRACT!$F$3:$F$4550,0),0),"HH:MM")&gt;="09:00"),1,""),"")</f>
        <v/>
      </c>
      <c r="Y46" s="83" t="str">
        <f ca="1">IFERROR(IF(AND(TEXT(INDEX(EXTRACT!$L$3:$L$4550,MATCH($A$48,EXTRACT!$F$3:$F$4550,0),0),"HH:MM")&lt;="09:30",TEXT(INDEX(EXTRACT!$M$3:$M$4550,MATCH($A$48,EXTRACT!$F$3:$F$4550,0),0),"HH:MM")&gt;="09:30"),1,""),"")</f>
        <v/>
      </c>
      <c r="Z46" s="83" t="str">
        <f ca="1">IFERROR(IF(AND(TEXT(INDEX(EXTRACT!$L$3:$L$4550,MATCH($A$48,EXTRACT!$F$3:$F$4550,0),0),"HH:MM")&lt;="10:00",TEXT(INDEX(EXTRACT!$M$3:$M$4550,MATCH($A$48,EXTRACT!$F$3:$F$4550,0),0),"HH:MM")&gt;="10:00"),1,""),"")</f>
        <v/>
      </c>
      <c r="AA46" s="83" t="str">
        <f ca="1">IFERROR(IF(AND(TEXT(INDEX(EXTRACT!$L$3:$L$4550,MATCH($A$48,EXTRACT!$F$3:$F$4550,0),0),"HH:MM")&lt;="10:30",TEXT(INDEX(EXTRACT!$M$3:$M$4550,MATCH($A$48,EXTRACT!$F$3:$F$4550,0),0),"HH:MM")&gt;="10:30"),1,""),"")</f>
        <v/>
      </c>
      <c r="AB46" s="83" t="str">
        <f ca="1">IFERROR(IF(AND(TEXT(INDEX(EXTRACT!$L$3:$L$4550,MATCH($A$48,EXTRACT!$F$3:$F$4550,0),0),"HH:MM")&lt;="11:00",TEXT(INDEX(EXTRACT!$M$3:$M$4550,MATCH($A$48,EXTRACT!$F$3:$F$4550,0),0),"HH:MM")&gt;="11:00"),1,""),"")</f>
        <v/>
      </c>
      <c r="AC46" s="83" t="str">
        <f ca="1">IFERROR(IF(AND(TEXT(INDEX(EXTRACT!$L$3:$L$4550,MATCH($A$48,EXTRACT!$F$3:$F$4550,0),0),"HH:MM")&lt;="11:30",TEXT(INDEX(EXTRACT!$M$3:$M$4550,MATCH($A$48,EXTRACT!$F$3:$F$4550,0),0),"HH:MM")&gt;="11:30"),1,""),"")</f>
        <v/>
      </c>
      <c r="AD46" s="82" t="str">
        <f ca="1">IFERROR(IF(AND(TEXT(INDEX(EXTRACT!$L$3:$L$4550,MATCH($A$48,EXTRACT!$F$3:$F$4550,0),0),"HH:MM")&lt;="12:00",TEXT(INDEX(EXTRACT!$M$3:$M$4550,MATCH($A$48,EXTRACT!$F$3:$F$4550,0),0),"HH:MM")&gt;="12:00"),1,""),"")</f>
        <v/>
      </c>
      <c r="AE46" s="85" t="str">
        <f ca="1">IFERROR(IF(AND(TEXT(INDEX(EXTRACT!$L$3:$L$4550,MATCH($A$48,EXTRACT!$F$3:$F$4550,0),0),"HH:MM")&lt;="12:30",TEXT(INDEX(EXTRACT!$M$3:$M$4550,MATCH($A$48,EXTRACT!$F$3:$F$4550,0),0),"HH:MM")&gt;="12:30"),1,""),"")</f>
        <v/>
      </c>
      <c r="AF46" s="86" t="str">
        <f ca="1">IFERROR(IF(AND(TEXT(INDEX(EXTRACT!$L$3:$L$4550,MATCH($A$48,EXTRACT!$F$3:$F$4550,0),0),"HH:MM")&lt;="13:00",TEXT(INDEX(EXTRACT!$M$3:$M$4550,MATCH($A$48,EXTRACT!$F$3:$F$4550,0),0),"HH:MM")&gt;="13:00"),1,""),"")</f>
        <v/>
      </c>
      <c r="AG46" s="83" t="str">
        <f ca="1">IFERROR(IF(AND(TEXT(INDEX(EXTRACT!$L$3:$L$4550,MATCH($A$48,EXTRACT!$F$3:$F$4550,0),0),"HH:MM")&lt;="13:30",TEXT(INDEX(EXTRACT!$M$3:$M$4550,MATCH($A$48,EXTRACT!$F$3:$F$4550,0),0),"HH:MM")&gt;="13:30"),1,""),"")</f>
        <v/>
      </c>
      <c r="AH46" s="83" t="str">
        <f ca="1">IFERROR(IF(AND(TEXT(INDEX(EXTRACT!$L$3:$L$4550,MATCH($A$48,EXTRACT!$F$3:$F$4550,0),0),"HH:MM")&lt;="14:00",TEXT(INDEX(EXTRACT!$M$3:$M$4550,MATCH($A$48,EXTRACT!$F$3:$F$4550,0),0),"HH:MM")&gt;="14:00"),1,""),"")</f>
        <v/>
      </c>
      <c r="AI46" s="83" t="str">
        <f ca="1">IFERROR(IF(AND(TEXT(INDEX(EXTRACT!$L$3:$L$4550,MATCH($A$48,EXTRACT!$F$3:$F$4550,0),0),"HH:MM")&lt;="14:30",TEXT(INDEX(EXTRACT!$M$3:$M$4550,MATCH($A$48,EXTRACT!$F$3:$F$4550,0),0),"HH:MM")&gt;="14:30"),1,""),"")</f>
        <v/>
      </c>
      <c r="AJ46" s="83" t="str">
        <f ca="1">IFERROR(IF(AND(TEXT(INDEX(EXTRACT!$L$3:$L$4550,MATCH($A$48,EXTRACT!$F$3:$F$4550,0),0),"HH:MM")&lt;="15:00",TEXT(INDEX(EXTRACT!$M$3:$M$4550,MATCH($A$48,EXTRACT!$F$3:$F$4550,0),0),"HH:MM")&gt;="15:00"),1,""),"")</f>
        <v/>
      </c>
      <c r="AK46" s="83" t="str">
        <f ca="1">IFERROR(IF(AND(TEXT(INDEX(EXTRACT!$L$3:$L$4550,MATCH($A$48,EXTRACT!$F$3:$F$4550,0),0),"HH:MM")&lt;="15:30",TEXT(INDEX(EXTRACT!$M$3:$M$4550,MATCH($A$48,EXTRACT!$F$3:$F$4550,0),0),"HH:MM")&gt;="15:30"),1,""),"")</f>
        <v/>
      </c>
      <c r="AL46" s="83" t="str">
        <f ca="1">IFERROR(IF(AND(TEXT(INDEX(EXTRACT!$L$3:$L$4550,MATCH($A$48,EXTRACT!$F$3:$F$4550,0),0),"HH:MM")&lt;="16:00",TEXT(INDEX(EXTRACT!$M$3:$M$4550,MATCH($A$48,EXTRACT!$F$3:$F$4550,0),0),"HH:MM")&gt;="16:00"),1,""),"")</f>
        <v/>
      </c>
      <c r="AM46" s="83" t="str">
        <f ca="1">IFERROR(IF(AND(TEXT(INDEX(EXTRACT!$L$3:$L$4550,MATCH($A$48,EXTRACT!$F$3:$F$4550,0),0),"HH:MM")&lt;="16:30",TEXT(INDEX(EXTRACT!$M$3:$M$4550,MATCH($A$48,EXTRACT!$F$3:$F$4550,0),0),"HH:MM")&gt;="16:30"),1,""),"")</f>
        <v/>
      </c>
      <c r="AN46" s="83" t="str">
        <f ca="1">IFERROR(IF(AND(TEXT(INDEX(EXTRACT!$L$3:$L$4550,MATCH($A$48,EXTRACT!$F$3:$F$4550,0),0),"HH:MM")&lt;="17:00",TEXT(INDEX(EXTRACT!$M$3:$M$4550,MATCH($A$48,EXTRACT!$F$3:$F$4550,0),0),"HH:MM")&gt;="17:00"),1,""),"")</f>
        <v/>
      </c>
      <c r="AO46" s="83" t="str">
        <f ca="1">IFERROR(IF(AND(TEXT(INDEX(EXTRACT!$L$3:$L$4550,MATCH($A$48,EXTRACT!$F$3:$F$4550,0),0),"HH:MM")&lt;="17:30",TEXT(INDEX(EXTRACT!$M$3:$M$4550,MATCH($A$48,EXTRACT!$F$3:$F$4550,0),0),"HH:MM")&gt;="17:30"),1,""),"")</f>
        <v/>
      </c>
      <c r="AP46" s="82" t="str">
        <f ca="1">IFERROR(IF(AND(TEXT(INDEX(EXTRACT!$L$3:$L$4550,MATCH($A$48,EXTRACT!$F$3:$F$4550,0),0),"HH:MM")&lt;="18:00",TEXT(INDEX(EXTRACT!$M$3:$M$4550,MATCH($A$48,EXTRACT!$F$3:$F$4550,0),0),"HH:MM")&gt;="18:00"),1,""),"")</f>
        <v/>
      </c>
      <c r="AQ46" s="82" t="str">
        <f ca="1">IFERROR(IF(AND(TEXT(INDEX(EXTRACT!$L$3:$L$4550,MATCH($A$48,EXTRACT!$F$3:$F$4550,0),0),"HH:MM")&lt;="18:30",TEXT(INDEX(EXTRACT!$M$3:$M$4550,MATCH($A$48,EXTRACT!$F$3:$F$4550,0),0),"HH:MM")&gt;="18:30"),1,""),"")</f>
        <v/>
      </c>
      <c r="AR46" s="82" t="str">
        <f ca="1">IFERROR(IF(AND(TEXT(INDEX(EXTRACT!$L$3:$L$4550,MATCH($A$48,EXTRACT!$F$3:$F$4550,0),0),"HH:MM")&lt;="19:00",TEXT(INDEX(EXTRACT!$M$3:$M$4550,MATCH($A$48,EXTRACT!$F$3:$F$4550,0),0),"HH:MM")&gt;="19:00"),1,""),"")</f>
        <v/>
      </c>
      <c r="AS46" s="82" t="str">
        <f ca="1">IFERROR(IF(AND(TEXT(INDEX(EXTRACT!$L$3:$L$4550,MATCH($A$48,EXTRACT!$F$3:$F$4550,0),0),"HH:MM")&lt;="19:30",TEXT(INDEX(EXTRACT!$M$3:$M$4550,MATCH($A$48,EXTRACT!$F$3:$F$4550,0),0),"HH:MM")&gt;="19:30"),1,""),"")</f>
        <v/>
      </c>
      <c r="AT46" s="82" t="str">
        <f ca="1">IFERROR(IF(AND(TEXT(INDEX(EXTRACT!$L$3:$L$4550,MATCH($A$48,EXTRACT!$F$3:$F$4550,0),0),"HH:MM")&lt;="20:00",TEXT(INDEX(EXTRACT!$M$3:$M$4550,MATCH($A$48,EXTRACT!$F$3:$F$4550,0),0),"HH:MM")&gt;="20:00"),1,""),"")</f>
        <v/>
      </c>
      <c r="AU46" s="82" t="str">
        <f ca="1">IFERROR(IF(AND(TEXT(INDEX(EXTRACT!$L$3:$L$4550,MATCH($A$48,EXTRACT!$F$3:$F$4550,0),0),"HH:MM")&lt;="20:30",TEXT(INDEX(EXTRACT!$M$3:$M$4550,MATCH($A$48,EXTRACT!$F$3:$F$4550,0),0),"HH:MM")&gt;="20:30"),1,""),"")</f>
        <v/>
      </c>
      <c r="AV46" s="82" t="str">
        <f ca="1">IFERROR(IF(AND(TEXT(INDEX(EXTRACT!$L$3:$L$4550,MATCH($A$48,EXTRACT!$F$3:$F$4550,0),0),"HH:MM")&lt;="21:00",TEXT(INDEX(EXTRACT!$M$3:$M$4550,MATCH($A$48,EXTRACT!$F$3:$F$4550,0),0),"HH:MM")&gt;="21:00"),1,""),"")</f>
        <v/>
      </c>
      <c r="AW46" s="82" t="str">
        <f ca="1">IFERROR(IF(AND(TEXT(INDEX(EXTRACT!$L$3:$L$4550,MATCH($A$48,EXTRACT!$F$3:$F$4550,0),0),"HH:MM")&lt;="21:30",TEXT(INDEX(EXTRACT!$M$3:$M$4550,MATCH($A$48,EXTRACT!$F$3:$F$4550,0),0),"HH:MM")&gt;="21:30"),1,""),"")</f>
        <v/>
      </c>
      <c r="AX46" s="82" t="str">
        <f ca="1">IFERROR(IF(AND(TEXT(INDEX(EXTRACT!$L$3:$L$4550,MATCH($A$48,EXTRACT!$F$3:$F$4550,0),0),"HH:MM")&lt;="22:00",TEXT(INDEX(EXTRACT!$M$3:$M$4550,MATCH($A$48,EXTRACT!$F$3:$F$4550,0),0),"HH:MM")&gt;="22:00"),1,""),"")</f>
        <v/>
      </c>
      <c r="AY46" s="82" t="str">
        <f ca="1">IFERROR(IF(AND(TEXT(INDEX(EXTRACT!$L$3:$L$4550,MATCH($A$48,EXTRACT!$F$3:$F$4550,0),0),"HH:MM")&lt;="22:30",TEXT(INDEX(EXTRACT!$M$3:$M$4550,MATCH($A$48,EXTRACT!$F$3:$F$4550,0),0),"HH:MM")&gt;="22:30"),1,""),"")</f>
        <v/>
      </c>
      <c r="AZ46" s="82" t="str">
        <f ca="1">IFERROR(IF(AND(TEXT(INDEX(EXTRACT!$L$3:$L$4550,MATCH($A$48,EXTRACT!$F$3:$F$4550,0),0),"HH:MM")&lt;="23:00",TEXT(INDEX(EXTRACT!$M$3:$M$4550,MATCH($A$48,EXTRACT!$F$3:$F$4550,0),0),"HH:MM")&gt;="23:00"),1,""),"")</f>
        <v/>
      </c>
      <c r="BA46" s="82" t="str">
        <f ca="1">IFERROR(IF(AND(TEXT(INDEX(EXTRACT!$L$3:$L$4550,MATCH($A$48,EXTRACT!$F$3:$F$4550,0),0),"HH:MM")&lt;="23:30",TEXT(INDEX(EXTRACT!$M$3:$M$4550,MATCH($A$48,EXTRACT!$F$3:$F$4550,0),0),"HH:MM")&gt;="23:30"),1,""),"")</f>
        <v/>
      </c>
      <c r="BB46" s="48">
        <f ca="1">(SUM(F46:BA46))/2</f>
        <v>0</v>
      </c>
      <c r="BC46" s="50">
        <f ca="1">0.125*BB46</f>
        <v>0</v>
      </c>
      <c r="BD46" s="189"/>
      <c r="BE46" s="189"/>
      <c r="BF46" s="67"/>
    </row>
    <row r="47" spans="1:58" s="23" customFormat="1" ht="14.1" customHeight="1" thickBot="1" x14ac:dyDescent="0.3">
      <c r="A47" s="188"/>
      <c r="B47" s="26"/>
      <c r="C47" s="58" t="str">
        <f ca="1">EXTRACT!$AK5</f>
        <v/>
      </c>
      <c r="D47" s="65" t="str">
        <f ca="1">EXTRACT!$AN5</f>
        <v/>
      </c>
      <c r="F47" s="82" t="str">
        <f ca="1">IFERROR(IF(AND(TEXT(INDEX(OFFSET(EXTRACT!$L$3:$L$4550,MATCH($A$48,EXTRACT!$F$3:$F$4550,0),0),MATCH($A$48,OFFSET(EXTRACT!$F$3:$F$4550,MATCH($A$48,EXTRACT!$F$3:$F$4550,0),0),0),0),"HH:MM")&lt;="00:00",TEXT(INDEX(OFFSET(EXTRACT!$M$3:$M$4550,MATCH($A$48,EXTRACT!$F$3:$F$4550,0),0),MATCH($A$48,OFFSET(EXTRACT!$F$3:$F$4550,MATCH($A$48,EXTRACT!$F$3:$F$4550,0),0),0),0),"HH:MM")&gt;="00:00"),1,""),"")</f>
        <v/>
      </c>
      <c r="G47" s="82" t="str">
        <f ca="1">IFERROR(IF(AND(TEXT(INDEX(OFFSET(EXTRACT!$L$3:$L$4550,MATCH($A$48,EXTRACT!$F$3:$F$4550,0),0),MATCH($A$48,OFFSET(EXTRACT!$F$3:$F$4550,MATCH($A$48,EXTRACT!$F$3:$F$4550,0),0),0),0),"HH:MM")&lt;="00:30",TEXT(INDEX(OFFSET(EXTRACT!$M$3:$M$4550,MATCH($A$48,EXTRACT!$F$3:$F$4550,0),0),MATCH($A$48,OFFSET(EXTRACT!$F$3:$F$4550,MATCH($A$48,EXTRACT!$F$3:$F$4550,0),0),0),0),"HH:MM")&gt;="00:30"),1,""),"")</f>
        <v/>
      </c>
      <c r="H47" s="82" t="str">
        <f ca="1">IFERROR(IF(AND(TEXT(INDEX(OFFSET(EXTRACT!$L$3:$L$4550,MATCH($A$48,EXTRACT!$F$3:$F$4550,0),0),MATCH($A$48,OFFSET(EXTRACT!$F$3:$F$4550,MATCH($A$48,EXTRACT!$F$3:$F$4550,0),0),0),0),"HH:MM")&lt;="01:00",TEXT(INDEX(OFFSET(EXTRACT!$M$3:$M$4550,MATCH($A$48,EXTRACT!$F$3:$F$4550,0),0),MATCH($A$48,OFFSET(EXTRACT!$F$3:$F$4550,MATCH($A$48,EXTRACT!$F$3:$F$4550,0),0),0),0),"HH:MM")&gt;="01:00"),1,""),"")</f>
        <v/>
      </c>
      <c r="I47" s="82" t="str">
        <f ca="1">IFERROR(IF(AND(TEXT(INDEX(OFFSET(EXTRACT!$L$3:$L$4550,MATCH($A$48,EXTRACT!$F$3:$F$4550,0),0),MATCH($A$48,OFFSET(EXTRACT!$F$3:$F$4550,MATCH($A$48,EXTRACT!$F$3:$F$4550,0),0),0),0),"HH:MM")&lt;="01:30",TEXT(INDEX(OFFSET(EXTRACT!$M$3:$M$4550,MATCH($A$48,EXTRACT!$F$3:$F$4550,0),0),MATCH($A$48,OFFSET(EXTRACT!$F$3:$F$4550,MATCH($A$48,EXTRACT!$F$3:$F$4550,0),0),0),0),"HH:MM")&gt;="01:30"),1,""),"")</f>
        <v/>
      </c>
      <c r="J47" s="82" t="str">
        <f ca="1">IFERROR(IF(AND(TEXT(INDEX(OFFSET(EXTRACT!$L$3:$L$4550,MATCH($A$48,EXTRACT!$F$3:$F$4550,0),0),MATCH($A$48,OFFSET(EXTRACT!$F$3:$F$4550,MATCH($A$48,EXTRACT!$F$3:$F$4550,0),0),0),0),"HH:MM")&lt;="02:00",TEXT(INDEX(OFFSET(EXTRACT!$M$3:$M$4550,MATCH($A$48,EXTRACT!$F$3:$F$4550,0),0),MATCH($A$48,OFFSET(EXTRACT!$F$3:$F$4550,MATCH($A$48,EXTRACT!$F$3:$F$4550,0),0),0),0),"HH:MM")&gt;="02:00"),1,""),"")</f>
        <v/>
      </c>
      <c r="K47" s="82" t="str">
        <f ca="1">IFERROR(IF(AND(TEXT(INDEX(OFFSET(EXTRACT!$L$3:$L$4550,MATCH($A$48,EXTRACT!$F$3:$F$4550,0),0),MATCH($A$48,OFFSET(EXTRACT!$F$3:$F$4550,MATCH($A$48,EXTRACT!$F$3:$F$4550,0),0),0),0),"HH:MM")&lt;="02:30",TEXT(INDEX(OFFSET(EXTRACT!$M$3:$M$4550,MATCH($A$48,EXTRACT!$F$3:$F$4550,0),0),MATCH($A$48,OFFSET(EXTRACT!$F$3:$F$4550,MATCH($A$48,EXTRACT!$F$3:$F$4550,0),0),0),0),"HH:MM")&gt;="02:30"),1,""),"")</f>
        <v/>
      </c>
      <c r="L47" s="82" t="str">
        <f ca="1">IFERROR(IF(AND(TEXT(INDEX(OFFSET(EXTRACT!$L$3:$L$4550,MATCH($A$48,EXTRACT!$F$3:$F$4550,0),0),MATCH($A$48,OFFSET(EXTRACT!$F$3:$F$4550,MATCH($A$48,EXTRACT!$F$3:$F$4550,0),0),0),0),"HH:MM")&lt;="03:00",TEXT(INDEX(OFFSET(EXTRACT!$M$3:$M$4550,MATCH($A$48,EXTRACT!$F$3:$F$4550,0),0),MATCH($A$48,OFFSET(EXTRACT!$F$3:$F$4550,MATCH($A$48,EXTRACT!$F$3:$F$4550,0),0),0),0),"HH:MM")&gt;="03:00"),1,""),"")</f>
        <v/>
      </c>
      <c r="M47" s="82" t="str">
        <f ca="1">IFERROR(IF(AND(TEXT(INDEX(OFFSET(EXTRACT!$L$3:$L$4550,MATCH($A$48,EXTRACT!$F$3:$F$4550,0),0),MATCH($A$48,OFFSET(EXTRACT!$F$3:$F$4550,MATCH($A$48,EXTRACT!$F$3:$F$4550,0),0),0),0),"HH:MM")&lt;="03:30",TEXT(INDEX(OFFSET(EXTRACT!$M$3:$M$4550,MATCH($A$48,EXTRACT!$F$3:$F$4550,0),0),MATCH($A$48,OFFSET(EXTRACT!$F$3:$F$4550,MATCH($A$48,EXTRACT!$F$3:$F$4550,0),0),0),0),"HH:MM")&gt;="03:30"),1,""),"")</f>
        <v/>
      </c>
      <c r="N47" s="82" t="str">
        <f ca="1">IFERROR(IF(AND(TEXT(INDEX(OFFSET(EXTRACT!$L$3:$L$4550,MATCH($A$48,EXTRACT!$F$3:$F$4550,0),0),MATCH($A$48,OFFSET(EXTRACT!$F$3:$F$4550,MATCH($A$48,EXTRACT!$F$3:$F$4550,0),0),0),0),"HH:MM")&lt;="04:00",TEXT(INDEX(OFFSET(EXTRACT!$M$3:$M$4550,MATCH($A$48,EXTRACT!$F$3:$F$4550,0),0),MATCH($A$48,OFFSET(EXTRACT!$F$3:$F$4550,MATCH($A$48,EXTRACT!$F$3:$F$4550,0),0),0),0),"HH:MM")&gt;="17:00"),1,""),"")</f>
        <v/>
      </c>
      <c r="O47" s="82" t="str">
        <f ca="1">IFERROR(IF(AND(TEXT(INDEX(OFFSET(EXTRACT!$L$3:$L$4550,MATCH($A$48,EXTRACT!$F$3:$F$4550,0),0),MATCH($A$48,OFFSET(EXTRACT!$F$3:$F$4550,MATCH($A$48,EXTRACT!$F$3:$F$4550,0),0),0),0),"HH:MM")&lt;="04:30",TEXT(INDEX(OFFSET(EXTRACT!$M$3:$M$4550,MATCH($A$48,EXTRACT!$F$3:$F$4550,0),0),MATCH($A$48,OFFSET(EXTRACT!$F$3:$F$4550,MATCH($A$48,EXTRACT!$F$3:$F$4550,0),0),0),0),"HH:MM")&gt;="04:30"),1,""),"")</f>
        <v/>
      </c>
      <c r="P47" s="82" t="str">
        <f ca="1">IFERROR(IF(AND(TEXT(INDEX(OFFSET(EXTRACT!$L$3:$L$4550,MATCH($A$48,EXTRACT!$F$3:$F$4550,0),0),MATCH($A$48,OFFSET(EXTRACT!$F$3:$F$4550,MATCH($A$48,EXTRACT!$F$3:$F$4550,0),0),0),0),"HH:MM")&lt;="05:00",TEXT(INDEX(OFFSET(EXTRACT!$M$3:$M$4550,MATCH($A$48,EXTRACT!$F$3:$F$4550,0),0),MATCH($A$48,OFFSET(EXTRACT!$F$3:$F$4550,MATCH($A$48,EXTRACT!$F$3:$F$4550,0),0),0),0),"HH:MM")&gt;="05:00"),1,""),"")</f>
        <v/>
      </c>
      <c r="Q47" s="82" t="str">
        <f ca="1">IFERROR(IF(AND(TEXT(INDEX(OFFSET(EXTRACT!$L$3:$L$4550,MATCH($A$48,EXTRACT!$F$3:$F$4550,0),0),MATCH($A$48,OFFSET(EXTRACT!$F$3:$F$4550,MATCH($A$48,EXTRACT!$F$3:$F$4550,0),0),0),0),"HH:MM")&lt;="05:30",TEXT(INDEX(OFFSET(EXTRACT!$M$3:$M$4550,MATCH($A$48,EXTRACT!$F$3:$F$4550,0),0),MATCH($A$48,OFFSET(EXTRACT!$F$3:$F$4550,MATCH($A$48,EXTRACT!$F$3:$F$4550,0),0),0),0),"HH:MM")&gt;="05:30"),1,""),"")</f>
        <v/>
      </c>
      <c r="R47" s="82" t="str">
        <f ca="1">IFERROR(IF(AND(TEXT(INDEX(OFFSET(EXTRACT!$L$3:$L$4550,MATCH($A$48,EXTRACT!$F$3:$F$4550,0),0),MATCH($A$48,OFFSET(EXTRACT!$F$3:$F$4550,MATCH($A$48,EXTRACT!$F$3:$F$4550,0),0),0),0),"HH:MM")&lt;="06:00",TEXT(INDEX(OFFSET(EXTRACT!$M$3:$M$4550,MATCH($A$48,EXTRACT!$F$3:$F$4550,0),0),MATCH($A$48,OFFSET(EXTRACT!$F$3:$F$4550,MATCH($A$48,EXTRACT!$F$3:$F$4550,0),0),0),0),"HH:MM")&gt;="06:00"),1,""),"")</f>
        <v/>
      </c>
      <c r="S47" s="82" t="str">
        <f ca="1">IFERROR(IF(AND(TEXT(INDEX(OFFSET(EXTRACT!$L$3:$L$4550,MATCH($A$48,EXTRACT!$F$3:$F$4550,0),0),MATCH($A$48,OFFSET(EXTRACT!$F$3:$F$4550,MATCH($A$48,EXTRACT!$F$3:$F$4550,0),0),0),0),"HH:MM")&lt;="06:30",TEXT(INDEX(OFFSET(EXTRACT!$M$3:$M$4550,MATCH($A$48,EXTRACT!$F$3:$F$4550,0),0),MATCH($A$48,OFFSET(EXTRACT!$F$3:$F$4550,MATCH($A$48,EXTRACT!$F$3:$F$4550,0),0),0),0),"HH:MM")&gt;="06:30"),1,""),"")</f>
        <v/>
      </c>
      <c r="T47" s="82" t="str">
        <f ca="1">IFERROR(IF(AND(TEXT(INDEX(OFFSET(EXTRACT!$L$3:$L$4550,MATCH($A$48,EXTRACT!$F$3:$F$4550,0),0),MATCH($A$48,OFFSET(EXTRACT!$F$3:$F$4550,MATCH($A$48,EXTRACT!$F$3:$F$4550,0),0),0),0),"HH:MM")&lt;="07:00",TEXT(INDEX(OFFSET(EXTRACT!$M$3:$M$4550,MATCH($A$48,EXTRACT!$F$3:$F$4550,0),0),MATCH($A$48,OFFSET(EXTRACT!$F$3:$F$4550,MATCH($A$48,EXTRACT!$F$3:$F$4550,0),0),0),0),"HH:MM")&gt;="07:00"),1,""),"")</f>
        <v/>
      </c>
      <c r="U47" s="82" t="str">
        <f ca="1">IFERROR(IF(AND(TEXT(INDEX(OFFSET(EXTRACT!$L$3:$L$4550,MATCH($A$48,EXTRACT!$F$3:$F$4550,0),0),MATCH($A$48,OFFSET(EXTRACT!$F$3:$F$4550,MATCH($A$48,EXTRACT!$F$3:$F$4550,0),0),0),0),"HH:MM")&lt;="07:30",TEXT(INDEX(OFFSET(EXTRACT!$M$3:$M$4550,MATCH($A$48,EXTRACT!$F$3:$F$4550,0),0),MATCH($A$48,OFFSET(EXTRACT!$F$3:$F$4550,MATCH($A$48,EXTRACT!$F$3:$F$4550,0),0),0),0),"HH:MM")&gt;="07:30"),1,""),"")</f>
        <v/>
      </c>
      <c r="V47" s="83" t="str">
        <f ca="1">IFERROR(IF(AND(TEXT(INDEX(OFFSET(EXTRACT!$L$3:$L$4550,MATCH($A$48,EXTRACT!$F$3:$F$4550,0),0),MATCH($A$48,OFFSET(EXTRACT!$F$3:$F$4550,MATCH($A$48,EXTRACT!$F$3:$F$4550,0),0),0),0),"HH:MM")&lt;="08:00",TEXT(INDEX(OFFSET(EXTRACT!$M$3:$M$4550,MATCH($A$48,EXTRACT!$F$3:$F$4550,0),0),MATCH($A$48,OFFSET(EXTRACT!$F$3:$F$4550,MATCH($A$48,EXTRACT!$F$3:$F$4550,0),0),0),0),"HH:MM")&gt;="08:00"),1,""),"")</f>
        <v/>
      </c>
      <c r="W47" s="84" t="str">
        <f ca="1">IFERROR(IF(AND(TEXT(INDEX(OFFSET(EXTRACT!$L$3:$L$4550,MATCH($A$48,EXTRACT!$F$3:$F$4550,0),0),MATCH($A$48,OFFSET(EXTRACT!$F$3:$F$4550,MATCH($A$48,EXTRACT!$F$3:$F$4550,0),0),0),0),"HH:MM")&lt;="08:30",TEXT(INDEX(OFFSET(EXTRACT!$M$3:$M$4550,MATCH($A$48,EXTRACT!$F$3:$F$4550,0),0),MATCH($A$48,OFFSET(EXTRACT!$F$3:$F$4550,MATCH($A$48,EXTRACT!$F$3:$F$4550,0),0),0),0),"HH:MM")&gt;="08:30"),1,""),"")</f>
        <v/>
      </c>
      <c r="X47" s="83" t="str">
        <f ca="1">IFERROR(IF(AND(TEXT(INDEX(OFFSET(EXTRACT!$L$3:$L$4550,MATCH($A$48,EXTRACT!$F$3:$F$4550,0),0),MATCH($A$48,OFFSET(EXTRACT!$F$3:$F$4550,MATCH($A$48,EXTRACT!$F$3:$F$4550,0),0),0),0),"HH:MM")&lt;="09:00",TEXT(INDEX(OFFSET(EXTRACT!$M$3:$M$4550,MATCH($A$48,EXTRACT!$F$3:$F$4550,0),0),MATCH($A$48,OFFSET(EXTRACT!$F$3:$F$4550,MATCH($A$48,EXTRACT!$F$3:$F$4550,0),0),0),0),"HH:MM")&gt;="09:00"),1,""),"")</f>
        <v/>
      </c>
      <c r="Y47" s="84" t="str">
        <f ca="1">IFERROR(IF(AND(TEXT(INDEX(OFFSET(EXTRACT!$L$3:$L$4550,MATCH($A$48,EXTRACT!$F$3:$F$4550,0),0),MATCH($A$48,OFFSET(EXTRACT!$F$3:$F$4550,MATCH($A$48,EXTRACT!$F$3:$F$4550,0),0),0),0),"HH:MM")&lt;="09:30",TEXT(INDEX(OFFSET(EXTRACT!$M$3:$M$4550,MATCH($A$48,EXTRACT!$F$3:$F$4550,0),0),MATCH($A$48,OFFSET(EXTRACT!$F$3:$F$4550,MATCH($A$48,EXTRACT!$F$3:$F$4550,0),0),0),0),"HH:MM")&gt;="09:30"),1,""),"")</f>
        <v/>
      </c>
      <c r="Z47" s="83" t="str">
        <f ca="1">IFERROR(IF(AND(TEXT(INDEX(OFFSET(EXTRACT!$L$3:$L$4550,MATCH($A$48,EXTRACT!$F$3:$F$4550,0),0),MATCH($A$48,OFFSET(EXTRACT!$F$3:$F$4550,MATCH($A$48,EXTRACT!$F$3:$F$4550,0),0),0),0),"HH:MM")&lt;="10:00",TEXT(INDEX(OFFSET(EXTRACT!$M$3:$M$4550,MATCH($A$48,EXTRACT!$F$3:$F$4550,0),0),MATCH($A$48,OFFSET(EXTRACT!$F$3:$F$4550,MATCH($A$48,EXTRACT!$F$3:$F$4550,0),0),0),0),"HH:MM")&gt;="10:00"),1,""),"")</f>
        <v/>
      </c>
      <c r="AA47" s="84" t="str">
        <f ca="1">IFERROR(IF(AND(TEXT(INDEX(OFFSET(EXTRACT!$L$3:$L$4550,MATCH($A$48,EXTRACT!$F$3:$F$4550,0),0),MATCH($A$48,OFFSET(EXTRACT!$F$3:$F$4550,MATCH($A$48,EXTRACT!$F$3:$F$4550,0),0),0),0),"HH:MM")&lt;="10:30",TEXT(INDEX(OFFSET(EXTRACT!$M$3:$M$4550,MATCH($A$48,EXTRACT!$F$3:$F$4550,0),0),MATCH($A$48,OFFSET(EXTRACT!$F$3:$F$4550,MATCH($A$48,EXTRACT!$F$3:$F$4550,0),0),0),0),"HH:MM")&gt;="10:30"),1,""),"")</f>
        <v/>
      </c>
      <c r="AB47" s="83" t="str">
        <f ca="1">IFERROR(IF(AND(TEXT(INDEX(OFFSET(EXTRACT!$L$3:$L$4550,MATCH($A$48,EXTRACT!$F$3:$F$4550,0),0),MATCH($A$48,OFFSET(EXTRACT!$F$3:$F$4550,MATCH($A$48,EXTRACT!$F$3:$F$4550,0),0),0),0),"HH:MM")&lt;="11:00",TEXT(INDEX(OFFSET(EXTRACT!$M$3:$M$4550,MATCH($A$48,EXTRACT!$F$3:$F$4550,0),0),MATCH($A$48,OFFSET(EXTRACT!$F$3:$F$4550,MATCH($A$48,EXTRACT!$F$3:$F$4550,0),0),0),0),"HH:MM")&gt;="11:00"),1,""),"")</f>
        <v/>
      </c>
      <c r="AC47" s="84" t="str">
        <f ca="1">IFERROR(IF(AND(TEXT(INDEX(OFFSET(EXTRACT!$L$3:$L$4550,MATCH($A$48,EXTRACT!$F$3:$F$4550,0),0),MATCH($A$48,OFFSET(EXTRACT!$F$3:$F$4550,MATCH($A$48,EXTRACT!$F$3:$F$4550,0),0),0),0),"HH:MM")&lt;="11:30",TEXT(INDEX(OFFSET(EXTRACT!$M$3:$M$4550,MATCH($A$48,EXTRACT!$F$3:$F$4550,0),0),MATCH($A$48,OFFSET(EXTRACT!$F$3:$F$4550,MATCH($A$48,EXTRACT!$F$3:$F$4550,0),0),0),0),"HH:MM")&gt;="11:30"),1,""),"")</f>
        <v/>
      </c>
      <c r="AD47" s="82" t="str">
        <f ca="1">IFERROR(IF(AND(TEXT(INDEX(OFFSET(EXTRACT!$L$3:$L$4550,MATCH($A$48,EXTRACT!$F$3:$F$4550,0),0),MATCH($A$48,OFFSET(EXTRACT!$F$3:$F$4550,MATCH($A$48,EXTRACT!$F$3:$F$4550,0),0),0),0),"HH:MM")&lt;="12:00",TEXT(INDEX(OFFSET(EXTRACT!$M$3:$M$4550,MATCH($A$48,EXTRACT!$F$3:$F$4550,0),0),MATCH($A$48,OFFSET(EXTRACT!$F$3:$F$4550,MATCH($A$48,EXTRACT!$F$3:$F$4550,0),0),0),0),"HH:MM")&gt;="12:00"),1,""),"")</f>
        <v/>
      </c>
      <c r="AE47" s="85" t="str">
        <f ca="1">IFERROR(IF(AND(TEXT(INDEX(OFFSET(EXTRACT!$L$3:$L$4550,MATCH($A$48,EXTRACT!$F$3:$F$4550,0),0),MATCH($A$48,OFFSET(EXTRACT!$F$3:$F$4550,MATCH($A$48,EXTRACT!$F$3:$F$4550,0),0),0),0),"HH:MM")&lt;="12:30",TEXT(INDEX(OFFSET(EXTRACT!$M$3:$M$4550,MATCH($A$48,EXTRACT!$F$3:$F$4550,0),0),MATCH($A$48,OFFSET(EXTRACT!$F$3:$F$4550,MATCH($A$48,EXTRACT!$F$3:$F$4550,0),0),0),0),"HH:MM")&gt;="12:30"),1,""),"")</f>
        <v/>
      </c>
      <c r="AF47" s="86" t="str">
        <f ca="1">IFERROR(IF(AND(TEXT(INDEX(OFFSET(EXTRACT!$L$3:$L$4550,MATCH($A$48,EXTRACT!$F$3:$F$4550,0),0),MATCH($A$48,OFFSET(EXTRACT!$F$3:$F$4550,MATCH($A$48,EXTRACT!$F$3:$F$4550,0),0),0),0),"HH:MM")&lt;="13:00",TEXT(INDEX(OFFSET(EXTRACT!$M$3:$M$4550,MATCH($A$48,EXTRACT!$F$3:$F$4550,0),0),MATCH($A$48,OFFSET(EXTRACT!$F$3:$F$4550,MATCH($A$48,EXTRACT!$F$3:$F$4550,0),0),0),0),"HH:MM")&gt;="13:00"),1,""),"")</f>
        <v/>
      </c>
      <c r="AG47" s="84" t="str">
        <f ca="1">IFERROR(IF(AND(TEXT(INDEX(OFFSET(EXTRACT!$L$3:$L$4550,MATCH($A$48,EXTRACT!$F$3:$F$4550,0),0),MATCH($A$48,OFFSET(EXTRACT!$F$3:$F$4550,MATCH($A$48,EXTRACT!$F$3:$F$4550,0),0),0),0),"HH:MM")&lt;="13:30",TEXT(INDEX(OFFSET(EXTRACT!$M$3:$M$4550,MATCH($A$48,EXTRACT!$F$3:$F$4550,0),0),MATCH($A$48,OFFSET(EXTRACT!$F$3:$F$4550,MATCH($A$48,EXTRACT!$F$3:$F$4550,0),0),0),0),"HH:MM")&gt;="13:30"),1,""),"")</f>
        <v/>
      </c>
      <c r="AH47" s="83" t="str">
        <f ca="1">IFERROR(IF(AND(TEXT(INDEX(OFFSET(EXTRACT!$L$3:$L$4550,MATCH($A$48,EXTRACT!$F$3:$F$4550,0),0),MATCH($A$48,OFFSET(EXTRACT!$F$3:$F$4550,MATCH($A$48,EXTRACT!$F$3:$F$4550,0),0),0),0),"HH:MM")&lt;="14:00",TEXT(INDEX(OFFSET(EXTRACT!$M$3:$M$4550,MATCH($A$48,EXTRACT!$F$3:$F$4550,0),0),MATCH($A$48,OFFSET(EXTRACT!$F$3:$F$4550,MATCH($A$48,EXTRACT!$F$3:$F$4550,0),0),0),0),"HH:MM")&gt;="14:00"),1,""),"")</f>
        <v/>
      </c>
      <c r="AI47" s="84" t="str">
        <f ca="1">IFERROR(IF(AND(TEXT(INDEX(OFFSET(EXTRACT!$L$3:$L$4550,MATCH($A$48,EXTRACT!$F$3:$F$4550,0),0),MATCH($A$48,OFFSET(EXTRACT!$F$3:$F$4550,MATCH($A$48,EXTRACT!$F$3:$F$4550,0),0),0),0),"HH:MM")&lt;="14:30",TEXT(INDEX(OFFSET(EXTRACT!$M$3:$M$4550,MATCH($A$48,EXTRACT!$F$3:$F$4550,0),0),MATCH($A$48,OFFSET(EXTRACT!$F$3:$F$4550,MATCH($A$48,EXTRACT!$F$3:$F$4550,0),0),0),0),"HH:MM")&gt;="14:30"),1,""),"")</f>
        <v/>
      </c>
      <c r="AJ47" s="83" t="str">
        <f ca="1">IFERROR(IF(AND(TEXT(INDEX(OFFSET(EXTRACT!$L$3:$L$4550,MATCH($A$48,EXTRACT!$F$3:$F$4550,0),0),MATCH($A$48,OFFSET(EXTRACT!$F$3:$F$4550,MATCH($A$48,EXTRACT!$F$3:$F$4550,0),0),0),0),"HH:MM")&lt;="15:00",TEXT(INDEX(OFFSET(EXTRACT!$M$3:$M$4550,MATCH($A$48,EXTRACT!$F$3:$F$4550,0),0),MATCH($A$48,OFFSET(EXTRACT!$F$3:$F$4550,MATCH($A$48,EXTRACT!$F$3:$F$4550,0),0),0),0),"HH:MM")&gt;="15:00"),1,""),"")</f>
        <v/>
      </c>
      <c r="AK47" s="84" t="str">
        <f ca="1">IFERROR(IF(AND(TEXT(INDEX(OFFSET(EXTRACT!$L$3:$L$4550,MATCH($A$48,EXTRACT!$F$3:$F$4550,0),0),MATCH($A$48,OFFSET(EXTRACT!$F$3:$F$4550,MATCH($A$48,EXTRACT!$F$3:$F$4550,0),0),0),0),"HH:MM")&lt;="15:30",TEXT(INDEX(OFFSET(EXTRACT!$M$3:$M$4550,MATCH($A$48,EXTRACT!$F$3:$F$4550,0),0),MATCH($A$48,OFFSET(EXTRACT!$F$3:$F$4550,MATCH($A$48,EXTRACT!$F$3:$F$4550,0),0),0),0),"HH:MM")&gt;="15:30"),1,""),"")</f>
        <v/>
      </c>
      <c r="AL47" s="83" t="str">
        <f ca="1">IFERROR(IF(AND(TEXT(INDEX(OFFSET(EXTRACT!$L$3:$L$4550,MATCH($A$48,EXTRACT!$F$3:$F$4550,0),0),MATCH($A$48,OFFSET(EXTRACT!$F$3:$F$4550,MATCH($A$48,EXTRACT!$F$3:$F$4550,0),0),0),0),"HH:MM")&lt;="16:00",TEXT(INDEX(OFFSET(EXTRACT!$M$3:$M$4550,MATCH($A$48,EXTRACT!$F$3:$F$4550,0),0),MATCH($A$48,OFFSET(EXTRACT!$F$3:$F$4550,MATCH($A$48,EXTRACT!$F$3:$F$4550,0),0),0),0),"HH:MM")&gt;="16:00"),1,""),"")</f>
        <v/>
      </c>
      <c r="AM47" s="84" t="str">
        <f ca="1">IFERROR(IF(AND(TEXT(INDEX(OFFSET(EXTRACT!$L$3:$L$4550,MATCH($A$48,EXTRACT!$F$3:$F$4550,0),0),MATCH($A$48,OFFSET(EXTRACT!$F$3:$F$4550,MATCH($A$48,EXTRACT!$F$3:$F$4550,0),0),0),0),"HH:MM")&lt;="16:30",TEXT(INDEX(OFFSET(EXTRACT!$M$3:$M$4550,MATCH($A$48,EXTRACT!$F$3:$F$4550,0),0),MATCH($A$48,OFFSET(EXTRACT!$F$3:$F$4550,MATCH($A$48,EXTRACT!$F$3:$F$4550,0),0),0),0),"HH:MM")&gt;="16:30"),1,""),"")</f>
        <v/>
      </c>
      <c r="AN47" s="83" t="str">
        <f ca="1">IFERROR(IF(AND(TEXT(INDEX(OFFSET(EXTRACT!$L$3:$L$4550,MATCH($A$48,EXTRACT!$F$3:$F$4550,0),0),MATCH($A$48,OFFSET(EXTRACT!$F$3:$F$4550,MATCH($A$48,EXTRACT!$F$3:$F$4550,0),0),0),0),"HH:MM")&lt;="17:00",TEXT(INDEX(OFFSET(EXTRACT!$M$3:$M$4550,MATCH($A$48,EXTRACT!$F$3:$F$4550,0),0),MATCH($A$48,OFFSET(EXTRACT!$F$3:$F$4550,MATCH($A$48,EXTRACT!$F$3:$F$4550,0),0),0),0),"HH:MM")&gt;="17:00"),1,""),"")</f>
        <v/>
      </c>
      <c r="AO47" s="84" t="str">
        <f ca="1">IFERROR(IF(AND(TEXT(INDEX(OFFSET(EXTRACT!$L$3:$L$4550,MATCH($A$48,EXTRACT!$F$3:$F$4550,0),0),MATCH($A$48,OFFSET(EXTRACT!$F$3:$F$4550,MATCH($A$48,EXTRACT!$F$3:$F$4550,0),0),0),0),"HH:MM")&lt;="17:30",TEXT(INDEX(OFFSET(EXTRACT!$M$3:$M$4550,MATCH($A$48,EXTRACT!$F$3:$F$4550,0),0),MATCH($A$14,OFFSET(EXTRACT!$F$3:$F$4550,MATCH($A$48,EXTRACT!$F$3:$F$4550,0),0),0),0),"HH:MM")&gt;="17:30"),1,""),"")</f>
        <v/>
      </c>
      <c r="AP47" s="82" t="str">
        <f ca="1">IFERROR(IF(AND(TEXT(INDEX(OFFSET(EXTRACT!$L$3:$L$4550,MATCH($A$48,EXTRACT!$F$3:$F$4550,0),0),MATCH($A$48,OFFSET(EXTRACT!$F$3:$F$4550,MATCH($A$48,EXTRACT!$F$3:$F$4550,0),0),0),0),"HH:MM")&lt;="18:00",TEXT(INDEX(OFFSET(EXTRACT!$M$3:$M$4550,MATCH($A$48,EXTRACT!$F$3:$F$4550,0),0),MATCH($A$48,OFFSET(EXTRACT!$F$3:$F$4550,MATCH($A$48,EXTRACT!$F$3:$F$4550,0),0),0),0),"HH:MM")&gt;="18:00"),1,""),"")</f>
        <v/>
      </c>
      <c r="AQ47" s="82" t="str">
        <f ca="1">IFERROR(IF(AND(TEXT(INDEX(OFFSET(EXTRACT!$L$3:$L$4550,MATCH($A$48,EXTRACT!$F$3:$F$4550,0),0),MATCH($A$48,OFFSET(EXTRACT!$F$3:$F$4550,MATCH($A$48,EXTRACT!$F$3:$F$4550,0),0),0),0),"HH:MM")&lt;="18:30",TEXT(INDEX(OFFSET(EXTRACT!$M$3:$M$4550,MATCH($A$48,EXTRACT!$F$3:$F$4550,0),0),MATCH($A$48,OFFSET(EXTRACT!$F$3:$F$4550,MATCH($A$48,EXTRACT!$F$3:$F$4550,0),0),0),0),"HH:MM")&gt;="18:30"),1,""),"")</f>
        <v/>
      </c>
      <c r="AR47" s="82" t="str">
        <f ca="1">IFERROR(IF(AND(TEXT(INDEX(OFFSET(EXTRACT!$L$3:$L$4550,MATCH($A$48,EXTRACT!$F$3:$F$4550,0),0),MATCH($A$48,OFFSET(EXTRACT!$F$3:$F$4550,MATCH($A$48,EXTRACT!$F$3:$F$4550,0),0),0),0),"HH:MM")&lt;="19:00",TEXT(INDEX(OFFSET(EXTRACT!$M$3:$M$4550,MATCH($A$48,EXTRACT!$F$3:$F$4550,0),0),MATCH($A$48,OFFSET(EXTRACT!$F$3:$F$4550,MATCH($A$48,EXTRACT!$F$3:$F$4550,0),0),0),0),"HH:MM")&gt;="19:00"),1,""),"")</f>
        <v/>
      </c>
      <c r="AS47" s="82" t="str">
        <f ca="1">IFERROR(IF(AND(TEXT(INDEX(OFFSET(EXTRACT!$L$3:$L$4550,MATCH($A$48,EXTRACT!$F$3:$F$4550,0),0),MATCH($A$48,OFFSET(EXTRACT!$F$3:$F$4550,MATCH($A$48,EXTRACT!$F$3:$F$4550,0),0),0),0),"HH:MM")&lt;="19:30",TEXT(INDEX(OFFSET(EXTRACT!$M$3:$M$4550,MATCH($A$48,EXTRACT!$F$3:$F$4550,0),0),MATCH($A$48,OFFSET(EXTRACT!$F$3:$F$4550,MATCH($A$48,EXTRACT!$F$3:$F$4550,0),0),0),0),"HH:MM")&gt;="19:30"),1,""),"")</f>
        <v/>
      </c>
      <c r="AT47" s="82" t="str">
        <f ca="1">IFERROR(IF(AND(TEXT(INDEX(OFFSET(EXTRACT!$L$3:$L$4550,MATCH($A$48,EXTRACT!$F$3:$F$4550,0),0),MATCH($A$48,OFFSET(EXTRACT!$F$3:$F$4550,MATCH($A$48,EXTRACT!$F$3:$F$4550,0),0),0),0),"HH:MM")&lt;="20:00",TEXT(INDEX(OFFSET(EXTRACT!$M$3:$M$4550,MATCH($A$48,EXTRACT!$F$3:$F$4550,0),0),MATCH($A$48,OFFSET(EXTRACT!$F$3:$F$4550,MATCH($A$48,EXTRACT!$F$3:$F$4550,0),0),0),0),"HH:MM")&gt;="20:00"),1,""),"")</f>
        <v/>
      </c>
      <c r="AU47" s="82" t="str">
        <f ca="1">IFERROR(IF(AND(TEXT(INDEX(OFFSET(EXTRACT!$L$3:$L$4550,MATCH($A$48,EXTRACT!$F$3:$F$4550,0),0),MATCH($A$48,OFFSET(EXTRACT!$F$3:$F$4550,MATCH($A$48,EXTRACT!$F$3:$F$4550,0),0),0),0),"HH:MM")&lt;="20:30",TEXT(INDEX(OFFSET(EXTRACT!$M$3:$M$4550,MATCH($A$48,EXTRACT!$F$3:$F$4550,0),0),MATCH($A$48,OFFSET(EXTRACT!$F$3:$F$4550,MATCH($A$48,EXTRACT!$F$3:$F$4550,0),0),0),0),"HH:MM")&gt;="20:30"),1,""),"")</f>
        <v/>
      </c>
      <c r="AV47" s="82" t="str">
        <f ca="1">IFERROR(IF(AND(TEXT(INDEX(OFFSET(EXTRACT!$L$3:$L$4550,MATCH($A$48,EXTRACT!$F$3:$F$4550,0),0),MATCH($A$48,OFFSET(EXTRACT!$F$3:$F$4550,MATCH($A$48,EXTRACT!$F$3:$F$4550,0),0),0),0),"HH:MM")&lt;="21:00",TEXT(INDEX(OFFSET(EXTRACT!$M$3:$M$4550,MATCH($A$48,EXTRACT!$F$3:$F$4550,0),0),MATCH($A$48,OFFSET(EXTRACT!$F$3:$F$4550,MATCH($A$48,EXTRACT!$F$3:$F$4550,0),0),0),0),"HH:MM")&gt;="21:00"),1,""),"")</f>
        <v/>
      </c>
      <c r="AW47" s="82" t="str">
        <f ca="1">IFERROR(IF(AND(TEXT(INDEX(OFFSET(EXTRACT!$L$3:$L$4550,MATCH($A$48,EXTRACT!$F$3:$F$4550,0),0),MATCH($A$48,OFFSET(EXTRACT!$F$3:$F$4550,MATCH($A$48,EXTRACT!$F$3:$F$4550,0),0),0),0),"HH:MM")&lt;="21:30",TEXT(INDEX(OFFSET(EXTRACT!$M$3:$M$4550,MATCH($A$48,EXTRACT!$F$3:$F$4550,0),0),MATCH($A$48,OFFSET(EXTRACT!$F$3:$F$4550,MATCH($A$48,EXTRACT!$F$3:$F$4550,0),0),0),0),"HH:MM")&gt;="21:30"),1,""),"")</f>
        <v/>
      </c>
      <c r="AX47" s="82" t="str">
        <f ca="1">IFERROR(IF(AND(TEXT(INDEX(OFFSET(EXTRACT!$L$3:$L$4550,MATCH($A$48,EXTRACT!$F$3:$F$4550,0),0),MATCH($A$48,OFFSET(EXTRACT!$F$3:$F$4550,MATCH($A$48,EXTRACT!$F$3:$F$4550,0),0),0),0),"HH:MM")&lt;="22:00",TEXT(INDEX(OFFSET(EXTRACT!$M$3:$M$4550,MATCH($A$48,EXTRACT!$F$3:$F$4550,0),0),MATCH($A$48,OFFSET(EXTRACT!$F$3:$F$4550,MATCH($A$48,EXTRACT!$F$3:$F$4550,0),0),0),0),"HH:MM")&gt;="22:00"),1,""),"")</f>
        <v/>
      </c>
      <c r="AY47" s="82" t="str">
        <f ca="1">IFERROR(IF(AND(TEXT(INDEX(OFFSET(EXTRACT!$L$3:$L$4550,MATCH($A$48,EXTRACT!$F$3:$F$4550,0),0),MATCH($A$48,OFFSET(EXTRACT!$F$3:$F$4550,MATCH($A$48,EXTRACT!$F$3:$F$4550,0),0),0),0),"HH:MM")&lt;="22:30",TEXT(INDEX(OFFSET(EXTRACT!$M$3:$M$4550,MATCH($A$48,EXTRACT!$F$3:$F$4550,0),0),MATCH($A$48,OFFSET(EXTRACT!$F$3:$F$4550,MATCH($A$48,EXTRACT!$F$3:$F$4550,0),0),0),0),"HH:MM")&gt;="22:30"),1,""),"")</f>
        <v/>
      </c>
      <c r="AZ47" s="82" t="str">
        <f ca="1">IFERROR(IF(AND(TEXT(INDEX(OFFSET(EXTRACT!$L$3:$L$4550,MATCH($A$48,EXTRACT!$F$3:$F$4550,0),0),MATCH($A$48,OFFSET(EXTRACT!$F$3:$F$4550,MATCH($A$48,EXTRACT!$F$3:$F$4550,0),0),0),0),"HH:MM")&lt;="23:00",TEXT(INDEX(OFFSET(EXTRACT!$M$3:$M$4550,MATCH($A$48,EXTRACT!$F$3:$F$4550,0),0),MATCH($A$48,OFFSET(EXTRACT!$F$3:$F$4550,MATCH($A$48,EXTRACT!$F$3:$F$4550,0),0),0),0),"HH:MM")&gt;="23:00"),1,""),"")</f>
        <v/>
      </c>
      <c r="BA47" s="82" t="str">
        <f ca="1">IFERROR(IF(AND(TEXT(INDEX(OFFSET(EXTRACT!$L$3:$L$4550,MATCH($A$42,EXTRACT!$F$3:$F$4550,0),0),MATCH($A$42,OFFSET(EXTRACT!$F$3:$F$4550,MATCH($A$42,EXTRACT!$F$3:$F$4550,0),0),0),0),"HH:MM")&lt;="23:30",TEXT(INDEX(OFFSET(EXTRACT!$M$3:$M$4550,MATCH($A$42,EXTRACT!$F$3:$F$4550,0),0),MATCH($A$42,OFFSET(EXTRACT!$F$3:$F$4550,MATCH($A$42,EXTRACT!$F$3:$F$4550,0),0),0),0),"HH:MM")&gt;="23:30"),1,""),"")</f>
        <v/>
      </c>
      <c r="BB47" s="48">
        <f ca="1">(SUM(F47:BA47))/2</f>
        <v>0</v>
      </c>
      <c r="BC47" s="50">
        <f ca="1">0.125*BB47</f>
        <v>0</v>
      </c>
      <c r="BD47" s="191"/>
      <c r="BE47" s="191"/>
      <c r="BF47" s="67"/>
    </row>
    <row r="48" spans="1:58" s="23" customFormat="1" ht="13.5" customHeight="1" thickTop="1" thickBot="1" x14ac:dyDescent="0.3">
      <c r="A48" s="196" t="str">
        <f ca="1">TEXT(A42+1,"JJ/MM/AAAA")</f>
        <v>08/06/2019</v>
      </c>
      <c r="B48" s="26"/>
      <c r="C48" s="59" t="s">
        <v>44</v>
      </c>
      <c r="D48" s="66"/>
      <c r="F48" s="24"/>
      <c r="G48" s="25"/>
      <c r="H48" s="24"/>
      <c r="I48" s="25"/>
      <c r="J48" s="24"/>
      <c r="K48" s="25"/>
      <c r="L48" s="24"/>
      <c r="M48" s="25"/>
      <c r="N48" s="24"/>
      <c r="O48" s="25"/>
      <c r="P48" s="24"/>
      <c r="Q48" s="25"/>
      <c r="R48" s="24"/>
      <c r="S48" s="25"/>
      <c r="T48" s="24"/>
      <c r="U48" s="25"/>
      <c r="V48" s="24"/>
      <c r="W48" s="25"/>
      <c r="X48" s="24"/>
      <c r="Y48" s="25"/>
      <c r="Z48" s="24"/>
      <c r="AA48" s="25"/>
      <c r="AB48" s="24"/>
      <c r="AC48" s="25"/>
      <c r="AD48" s="24"/>
      <c r="AE48" s="25"/>
      <c r="AF48" s="24"/>
      <c r="AG48" s="25"/>
      <c r="AH48" s="24"/>
      <c r="AI48" s="25"/>
      <c r="AJ48" s="24"/>
      <c r="AK48" s="25"/>
      <c r="AL48" s="24"/>
      <c r="AM48" s="25"/>
      <c r="AN48" s="24"/>
      <c r="AO48" s="25"/>
      <c r="AP48" s="24"/>
      <c r="AQ48" s="25"/>
      <c r="AR48" s="24"/>
      <c r="AS48" s="25"/>
      <c r="AT48" s="24"/>
      <c r="AU48" s="25"/>
      <c r="AV48" s="24"/>
      <c r="AW48" s="25"/>
      <c r="AX48" s="24"/>
      <c r="AY48" s="25"/>
      <c r="AZ48" s="24"/>
      <c r="BA48" s="25"/>
      <c r="BB48" s="189">
        <f>(SUM(F48:BA49))/2</f>
        <v>0</v>
      </c>
      <c r="BC48" s="50">
        <f>0.125*BB48</f>
        <v>0</v>
      </c>
      <c r="BD48" s="55">
        <f ca="1">SUM(BB46:BB47)</f>
        <v>0</v>
      </c>
      <c r="BE48" s="36"/>
      <c r="BF48" s="36"/>
    </row>
    <row r="49" spans="1:58" s="23" customFormat="1" ht="13.5" customHeight="1" thickTop="1" x14ac:dyDescent="0.25">
      <c r="A49" s="197"/>
      <c r="B49" s="26"/>
      <c r="C49" s="59" t="s">
        <v>44</v>
      </c>
      <c r="D49" s="66"/>
      <c r="F49" s="24"/>
      <c r="G49" s="25"/>
      <c r="H49" s="24"/>
      <c r="I49" s="25"/>
      <c r="J49" s="24"/>
      <c r="K49" s="25"/>
      <c r="L49" s="24"/>
      <c r="M49" s="25"/>
      <c r="N49" s="24"/>
      <c r="O49" s="25"/>
      <c r="P49" s="24"/>
      <c r="Q49" s="25"/>
      <c r="R49" s="24"/>
      <c r="S49" s="25"/>
      <c r="T49" s="24"/>
      <c r="U49" s="25"/>
      <c r="V49" s="24"/>
      <c r="W49" s="25"/>
      <c r="X49" s="24"/>
      <c r="Y49" s="25"/>
      <c r="Z49" s="24"/>
      <c r="AA49" s="25"/>
      <c r="AB49" s="24"/>
      <c r="AC49" s="25"/>
      <c r="AD49" s="24"/>
      <c r="AE49" s="25"/>
      <c r="AF49" s="24"/>
      <c r="AG49" s="25"/>
      <c r="AH49" s="24"/>
      <c r="AI49" s="25"/>
      <c r="AJ49" s="24"/>
      <c r="AK49" s="25"/>
      <c r="AL49" s="24"/>
      <c r="AM49" s="25"/>
      <c r="AN49" s="24"/>
      <c r="AO49" s="25"/>
      <c r="AP49" s="24"/>
      <c r="AQ49" s="25"/>
      <c r="AR49" s="24"/>
      <c r="AS49" s="25"/>
      <c r="AT49" s="24"/>
      <c r="AU49" s="25"/>
      <c r="AV49" s="24"/>
      <c r="AW49" s="25"/>
      <c r="AX49" s="24"/>
      <c r="AY49" s="25"/>
      <c r="AZ49" s="24"/>
      <c r="BA49" s="25"/>
      <c r="BB49" s="191"/>
      <c r="BC49" s="52">
        <f ca="1">SUM(BC46:BC48)</f>
        <v>0</v>
      </c>
      <c r="BD49" s="36"/>
      <c r="BE49" s="36"/>
      <c r="BF49" s="36"/>
    </row>
    <row r="50" spans="1:58" ht="6" customHeight="1" x14ac:dyDescent="0.25">
      <c r="A50" s="14"/>
      <c r="B50" s="2"/>
      <c r="C50" s="2"/>
      <c r="D50" s="27"/>
      <c r="BB50" s="60"/>
      <c r="BC50" s="60"/>
      <c r="BD50" s="60"/>
      <c r="BE50" s="60"/>
      <c r="BF50" s="64"/>
    </row>
    <row r="51" spans="1:58" s="23" customFormat="1" ht="14.1" customHeight="1" thickBot="1" x14ac:dyDescent="0.3">
      <c r="A51" s="61" t="s">
        <v>7</v>
      </c>
      <c r="B51" s="22"/>
      <c r="C51" s="58" t="str">
        <f ca="1">EXTRACT!$AO$4</f>
        <v/>
      </c>
      <c r="D51" s="65" t="str">
        <f ca="1">EXTRACT!$AR$4</f>
        <v/>
      </c>
      <c r="F51" s="82" t="str">
        <f ca="1">IFERROR(IF(AND(TEXT(INDEX(EXTRACT!$L$3:$L$4550,MATCH($A$52,EXTRACT!$F$3:$F$4550,0),0),"HH:MM")&lt;="00:00",TEXT(INDEX(EXTRACT!$M$3:$M$4550,MATCH($A$52,EXTRACT!$F$3:$F$4550,0),0),"HH:MM")&gt;="00:00"),1,""),"")</f>
        <v/>
      </c>
      <c r="G51" s="82" t="str">
        <f ca="1">IFERROR(IF(AND(TEXT(INDEX(EXTRACT!$L$3:$L$4550,MATCH($A$52,EXTRACT!$F$3:$F$4550,0),0),"HH:MM")&lt;="00:30",TEXT(INDEX(EXTRACT!$M$3:$M$4550,MATCH($A$52,EXTRACT!$F$3:$F$4550,0),0),"HH:MM")&gt;="00:30"),1,""),"")</f>
        <v/>
      </c>
      <c r="H51" s="82" t="str">
        <f ca="1">IFERROR(IF(AND(TEXT(INDEX(EXTRACT!$L$3:$L$4550,MATCH($A$52,EXTRACT!$F$3:$F$4550,0),0),"HH:MM")&lt;="01:00",TEXT(INDEX(EXTRACT!$M$3:$M$4550,MATCH($A$52,EXTRACT!$F$3:$F$4550,0),0),"HH:MM")&gt;="01:00"),1,""),"")</f>
        <v/>
      </c>
      <c r="I51" s="82" t="str">
        <f ca="1">IFERROR(IF(AND(TEXT(INDEX(EXTRACT!$L$3:$L$4550,MATCH($A$52,EXTRACT!$F$3:$F$4550,0),0),"HH:MM")&lt;="01:30",TEXT(INDEX(EXTRACT!$M$3:$M$4550,MATCH($A$52,EXTRACT!$F$3:$F$4550,0),0),"HH:MM")&gt;="01:30"),1,""),"")</f>
        <v/>
      </c>
      <c r="J51" s="82" t="str">
        <f ca="1">IFERROR(IF(AND(TEXT(INDEX(EXTRACT!$L$3:$L$4550,MATCH($A$52,EXTRACT!$F$3:$F$4550,0),0),"HH:MM")&lt;="02:00",TEXT(INDEX(EXTRACT!$M$3:$M$4550,MATCH($A$52,EXTRACT!$F$3:$F$4550,0),0),"HH:MM")&gt;="02:00"),1,""),"")</f>
        <v/>
      </c>
      <c r="K51" s="82" t="str">
        <f ca="1">IFERROR(IF(AND(TEXT(INDEX(EXTRACT!$L$3:$L$4550,MATCH($A$52,EXTRACT!$F$3:$F$4550,0),0),"HH:MM")&lt;="02:30",TEXT(INDEX(EXTRACT!$M$3:$M$4550,MATCH($A$52,EXTRACT!$F$3:$F$4550,0),0),"HH:MM")&gt;="02:30"),1,""),"")</f>
        <v/>
      </c>
      <c r="L51" s="82" t="str">
        <f ca="1">IFERROR(IF(AND(TEXT(INDEX(EXTRACT!$L$3:$L$4550,MATCH($A$52,EXTRACT!$F$3:$F$4550,0),0),"HH:MM")&lt;="03:00",TEXT(INDEX(EXTRACT!$M$3:$M$4550,MATCH($A$52,EXTRACT!$F$3:$F$4550,0),0),"HH:MM")&gt;="03:00"),1,""),"")</f>
        <v/>
      </c>
      <c r="M51" s="82" t="str">
        <f ca="1">IFERROR(IF(AND(TEXT(INDEX(EXTRACT!$L$3:$L$4550,MATCH($A$52,EXTRACT!$F$3:$F$4550,0),0),"HH:MM")&lt;="03:30",TEXT(INDEX(EXTRACT!$M$3:$M$4550,MATCH($A$52,EXTRACT!$F$3:$F$4550,0),0),"HH:MM")&gt;="03:30"),1,""),"")</f>
        <v/>
      </c>
      <c r="N51" s="82" t="str">
        <f ca="1">IFERROR(IF(AND(TEXT(INDEX(EXTRACT!$L$3:$L$4550,MATCH($A$52,EXTRACT!$F$3:$F$4550,0),0),"HH:MM")&lt;="04:00",TEXT(INDEX(EXTRACT!$M$3:$M$4550,MATCH($A$52,EXTRACT!$F$3:$F$4550,0),0),"HH:MM")&gt;="17:00"),1,""),"")</f>
        <v/>
      </c>
      <c r="O51" s="82" t="str">
        <f ca="1">IFERROR(IF(AND(TEXT(INDEX(EXTRACT!$L$3:$L$4550,MATCH($A$52,EXTRACT!$F$3:$F$4550,0),0),"HH:MM")&lt;="04:30",TEXT(INDEX(EXTRACT!$M$3:$M$4550,MATCH($A$52,EXTRACT!$F$3:$F$4550,0),0),"HH:MM")&gt;="04:30"),1,""),"")</f>
        <v/>
      </c>
      <c r="P51" s="82" t="str">
        <f ca="1">IFERROR(IF(AND(TEXT(INDEX(EXTRACT!$L$3:$L$4550,MATCH($A$52,EXTRACT!$F$3:$F$4550,0),0),"HH:MM")&lt;="05:00",TEXT(INDEX(EXTRACT!$M$3:$M$4550,MATCH($A$52,EXTRACT!$F$3:$F$4550,0),0),"HH:MM")&gt;="05:00"),1,""),"")</f>
        <v/>
      </c>
      <c r="Q51" s="82" t="str">
        <f ca="1">IFERROR(IF(AND(TEXT(INDEX(EXTRACT!$L$3:$L$4550,MATCH($A$52,EXTRACT!$F$3:$F$4550,0),0),"HH:MM")&lt;="05:30",TEXT(INDEX(EXTRACT!$M$3:$M$4550,MATCH($A$52,EXTRACT!$F$3:$F$4550,0),0),"HH:MM")&gt;="05:30"),1,""),"")</f>
        <v/>
      </c>
      <c r="R51" s="82" t="str">
        <f ca="1">IFERROR(IF(AND(TEXT(INDEX(EXTRACT!$L$3:$L$4550,MATCH($A$52,EXTRACT!$F$3:$F$4550,0),0),"HH:MM")&lt;="06:00",TEXT(INDEX(EXTRACT!$M$3:$M$4550,MATCH($A$52,EXTRACT!$F$3:$F$4550,0),0),"HH:MM")&gt;="06:00"),1,""),"")</f>
        <v/>
      </c>
      <c r="S51" s="82" t="str">
        <f ca="1">IFERROR(IF(AND(TEXT(INDEX(EXTRACT!$L$3:$L$4550,MATCH($A$52,EXTRACT!$F$3:$F$4550,0),0),"HH:MM")&lt;="06:30",TEXT(INDEX(EXTRACT!$M$3:$M$4550,MATCH($A$52,EXTRACT!$F$3:$F$4550,0),0),"HH:MM")&gt;="06:30"),1,""),"")</f>
        <v/>
      </c>
      <c r="T51" s="82" t="str">
        <f ca="1">IFERROR(IF(AND(TEXT(INDEX(EXTRACT!$L$3:$L$4550,MATCH($A$52,EXTRACT!$F$3:$F$4550,0),0),"HH:MM")&lt;="07:00",TEXT(INDEX(EXTRACT!$M$3:$M$4550,MATCH($A$52,EXTRACT!$F$3:$F$4550,0),0),"HH:MM")&gt;="07:00"),1,""),"")</f>
        <v/>
      </c>
      <c r="U51" s="82" t="str">
        <f ca="1">IFERROR(IF(AND(TEXT(INDEX(EXTRACT!$L$3:$L$4550,MATCH($A$52,EXTRACT!$F$3:$F$4550,0),0),"HH:MM")&lt;="07:30",TEXT(INDEX(EXTRACT!$M$3:$M$4550,MATCH($A$52,EXTRACT!$F$3:$F$4550,0),0),"HH:MM")&gt;="07:30"),1,""),"")</f>
        <v/>
      </c>
      <c r="V51" s="83" t="str">
        <f ca="1">IFERROR(IF(AND(TEXT(INDEX(EXTRACT!$L$3:$L$4550,MATCH($A$52,EXTRACT!$F$3:$F$4550,0),0),"HH:MM")&lt;="08:00",TEXT(INDEX(EXTRACT!$M$3:$M$4550,MATCH($A$52,EXTRACT!$F$3:$F$4550,0),0),"HH:MM")&gt;="08:00"),1,""),"")</f>
        <v/>
      </c>
      <c r="W51" s="84" t="str">
        <f ca="1">IFERROR(IF(AND(TEXT(INDEX(EXTRACT!$L$3:$L$4550,MATCH($A$52,EXTRACT!$F$3:$F$4550,0),0),"HH:MM")&lt;="08:30",TEXT(INDEX(EXTRACT!$M$3:$M$4550,MATCH($A$52,EXTRACT!$F$3:$F$4550,0),0),"HH:MM")&gt;="08:30"),1,""),"")</f>
        <v/>
      </c>
      <c r="X51" s="83" t="str">
        <f ca="1">IFERROR(IF(AND(TEXT(INDEX(EXTRACT!$L$3:$L$4550,MATCH($A$52,EXTRACT!$F$3:$F$4550,0),0),"HH:MM")&lt;="09:00",TEXT(INDEX(EXTRACT!$M$3:$M$4550,MATCH($A$52,EXTRACT!$F$3:$F$4550,0),0),"HH:MM")&gt;="09:00"),1,""),"")</f>
        <v/>
      </c>
      <c r="Y51" s="83" t="str">
        <f ca="1">IFERROR(IF(AND(TEXT(INDEX(EXTRACT!$L$3:$L$4550,MATCH($A$52,EXTRACT!$F$3:$F$4550,0),0),"HH:MM")&lt;="09:30",TEXT(INDEX(EXTRACT!$M$3:$M$4550,MATCH($A$52,EXTRACT!$F$3:$F$4550,0),0),"HH:MM")&gt;="09:30"),1,""),"")</f>
        <v/>
      </c>
      <c r="Z51" s="83" t="str">
        <f ca="1">IFERROR(IF(AND(TEXT(INDEX(EXTRACT!$L$3:$L$4550,MATCH($A$52,EXTRACT!$F$3:$F$4550,0),0),"HH:MM")&lt;="10:00",TEXT(INDEX(EXTRACT!$M$3:$M$4550,MATCH($A$52,EXTRACT!$F$3:$F$4550,0),0),"HH:MM")&gt;="10:00"),1,""),"")</f>
        <v/>
      </c>
      <c r="AA51" s="83" t="str">
        <f ca="1">IFERROR(IF(AND(TEXT(INDEX(EXTRACT!$L$3:$L$4550,MATCH($A$52,EXTRACT!$F$3:$F$4550,0),0),"HH:MM")&lt;="10:30",TEXT(INDEX(EXTRACT!$M$3:$M$4550,MATCH($A$52,EXTRACT!$F$3:$F$4550,0),0),"HH:MM")&gt;="10:30"),1,""),"")</f>
        <v/>
      </c>
      <c r="AB51" s="83" t="str">
        <f ca="1">IFERROR(IF(AND(TEXT(INDEX(EXTRACT!$L$3:$L$4550,MATCH($A$52,EXTRACT!$F$3:$F$4550,0),0),"HH:MM")&lt;="11:00",TEXT(INDEX(EXTRACT!$M$3:$M$4550,MATCH($A$52,EXTRACT!$F$3:$F$4550,0),0),"HH:MM")&gt;="11:00"),1,""),"")</f>
        <v/>
      </c>
      <c r="AC51" s="83" t="str">
        <f ca="1">IFERROR(IF(AND(TEXT(INDEX(EXTRACT!$L$3:$L$4550,MATCH($A$52,EXTRACT!$F$3:$F$4550,0),0),"HH:MM")&lt;="11:30",TEXT(INDEX(EXTRACT!$M$3:$M$4550,MATCH($A$52,EXTRACT!$F$3:$F$4550,0),0),"HH:MM")&gt;="11:30"),1,""),"")</f>
        <v/>
      </c>
      <c r="AD51" s="82" t="str">
        <f ca="1">IFERROR(IF(AND(TEXT(INDEX(EXTRACT!$L$3:$L$4550,MATCH($A$52,EXTRACT!$F$3:$F$4550,0),0),"HH:MM")&lt;="12:00",TEXT(INDEX(EXTRACT!$M$3:$M$4550,MATCH($A$52,EXTRACT!$F$3:$F$4550,0),0),"HH:MM")&gt;="12:00"),1,""),"")</f>
        <v/>
      </c>
      <c r="AE51" s="85" t="str">
        <f ca="1">IFERROR(IF(AND(TEXT(INDEX(EXTRACT!$L$3:$L$4550,MATCH($A$52,EXTRACT!$F$3:$F$4550,0),0),"HH:MM")&lt;="12:30",TEXT(INDEX(EXTRACT!$M$3:$M$4550,MATCH($A$52,EXTRACT!$F$3:$F$4550,0),0),"HH:MM")&gt;="12:30"),1,""),"")</f>
        <v/>
      </c>
      <c r="AF51" s="86" t="str">
        <f ca="1">IFERROR(IF(AND(TEXT(INDEX(EXTRACT!$L$3:$L$4550,MATCH($A$52,EXTRACT!$F$3:$F$4550,0),0),"HH:MM")&lt;="13:00",TEXT(INDEX(EXTRACT!$M$3:$M$4550,MATCH($A$52,EXTRACT!$F$3:$F$4550,0),0),"HH:MM")&gt;="13:00"),1,""),"")</f>
        <v/>
      </c>
      <c r="AG51" s="83" t="str">
        <f ca="1">IFERROR(IF(AND(TEXT(INDEX(EXTRACT!$L$3:$L$4550,MATCH($A$52,EXTRACT!$F$3:$F$4550,0),0),"HH:MM")&lt;="13:30",TEXT(INDEX(EXTRACT!$M$3:$M$4550,MATCH($A$52,EXTRACT!$F$3:$F$4550,0),0),"HH:MM")&gt;="13:30"),1,""),"")</f>
        <v/>
      </c>
      <c r="AH51" s="83" t="str">
        <f ca="1">IFERROR(IF(AND(TEXT(INDEX(EXTRACT!$L$3:$L$4550,MATCH($A$52,EXTRACT!$F$3:$F$4550,0),0),"HH:MM")&lt;="14:00",TEXT(INDEX(EXTRACT!$M$3:$M$4550,MATCH($A$52,EXTRACT!$F$3:$F$4550,0),0),"HH:MM")&gt;="14:00"),1,""),"")</f>
        <v/>
      </c>
      <c r="AI51" s="83" t="str">
        <f ca="1">IFERROR(IF(AND(TEXT(INDEX(EXTRACT!$L$3:$L$4550,MATCH($A$52,EXTRACT!$F$3:$F$4550,0),0),"HH:MM")&lt;="14:30",TEXT(INDEX(EXTRACT!$M$3:$M$4550,MATCH($A$52,EXTRACT!$F$3:$F$4550,0),0),"HH:MM")&gt;="14:30"),1,""),"")</f>
        <v/>
      </c>
      <c r="AJ51" s="83" t="str">
        <f ca="1">IFERROR(IF(AND(TEXT(INDEX(EXTRACT!$L$3:$L$4550,MATCH($A$52,EXTRACT!$F$3:$F$4550,0),0),"HH:MM")&lt;="15:00",TEXT(INDEX(EXTRACT!$M$3:$M$4550,MATCH($A$52,EXTRACT!$F$3:$F$4550,0),0),"HH:MM")&gt;="15:00"),1,""),"")</f>
        <v/>
      </c>
      <c r="AK51" s="83" t="str">
        <f ca="1">IFERROR(IF(AND(TEXT(INDEX(EXTRACT!$L$3:$L$4550,MATCH($A$52,EXTRACT!$F$3:$F$4550,0),0),"HH:MM")&lt;="15:30",TEXT(INDEX(EXTRACT!$M$3:$M$4550,MATCH($A$52,EXTRACT!$F$3:$F$4550,0),0),"HH:MM")&gt;="15:30"),1,""),"")</f>
        <v/>
      </c>
      <c r="AL51" s="83" t="str">
        <f ca="1">IFERROR(IF(AND(TEXT(INDEX(EXTRACT!$L$3:$L$4550,MATCH($A$52,EXTRACT!$F$3:$F$4550,0),0),"HH:MM")&lt;="16:00",TEXT(INDEX(EXTRACT!$M$3:$M$4550,MATCH($A$52,EXTRACT!$F$3:$F$4550,0),0),"HH:MM")&gt;="16:00"),1,""),"")</f>
        <v/>
      </c>
      <c r="AM51" s="83" t="str">
        <f ca="1">IFERROR(IF(AND(TEXT(INDEX(EXTRACT!$L$3:$L$4550,MATCH($A$52,EXTRACT!$F$3:$F$4550,0),0),"HH:MM")&lt;="16:30",TEXT(INDEX(EXTRACT!$M$3:$M$4550,MATCH($A$52,EXTRACT!$F$3:$F$4550,0),0),"HH:MM")&gt;="16:30"),1,""),"")</f>
        <v/>
      </c>
      <c r="AN51" s="83" t="str">
        <f ca="1">IFERROR(IF(AND(TEXT(INDEX(EXTRACT!$L$3:$L$4550,MATCH($A$52,EXTRACT!$F$3:$F$4550,0),0),"HH:MM")&lt;="17:00",TEXT(INDEX(EXTRACT!$M$3:$M$4550,MATCH($A$52,EXTRACT!$F$3:$F$4550,0),0),"HH:MM")&gt;="17:00"),1,""),"")</f>
        <v/>
      </c>
      <c r="AO51" s="83" t="str">
        <f ca="1">IFERROR(IF(AND(TEXT(INDEX(EXTRACT!$L$3:$L$4550,MATCH($A$52,EXTRACT!$F$3:$F$4550,0),0),"HH:MM")&lt;="17:30",TEXT(INDEX(EXTRACT!$M$3:$M$4550,MATCH($A$52,EXTRACT!$F$3:$F$4550,0),0),"HH:MM")&gt;="17:30"),1,""),"")</f>
        <v/>
      </c>
      <c r="AP51" s="82" t="str">
        <f ca="1">IFERROR(IF(AND(TEXT(INDEX(EXTRACT!$L$3:$L$4550,MATCH($A$52,EXTRACT!$F$3:$F$4550,0),0),"HH:MM")&lt;="18:00",TEXT(INDEX(EXTRACT!$M$3:$M$4550,MATCH($A$52,EXTRACT!$F$3:$F$4550,0),0),"HH:MM")&gt;="18:00"),1,""),"")</f>
        <v/>
      </c>
      <c r="AQ51" s="82" t="str">
        <f ca="1">IFERROR(IF(AND(TEXT(INDEX(EXTRACT!$L$3:$L$4550,MATCH($A$52,EXTRACT!$F$3:$F$4550,0),0),"HH:MM")&lt;="18:30",TEXT(INDEX(EXTRACT!$M$3:$M$4550,MATCH($A$52,EXTRACT!$F$3:$F$4550,0),0),"HH:MM")&gt;="18:30"),1,""),"")</f>
        <v/>
      </c>
      <c r="AR51" s="82" t="str">
        <f ca="1">IFERROR(IF(AND(TEXT(INDEX(EXTRACT!$L$3:$L$4550,MATCH($A$52,EXTRACT!$F$3:$F$4550,0),0),"HH:MM")&lt;="19:00",TEXT(INDEX(EXTRACT!$M$3:$M$4550,MATCH($A$52,EXTRACT!$F$3:$F$4550,0),0),"HH:MM")&gt;="19:00"),1,""),"")</f>
        <v/>
      </c>
      <c r="AS51" s="82" t="str">
        <f ca="1">IFERROR(IF(AND(TEXT(INDEX(EXTRACT!$L$3:$L$4550,MATCH($A$52,EXTRACT!$F$3:$F$4550,0),0),"HH:MM")&lt;="19:30",TEXT(INDEX(EXTRACT!$M$3:$M$4550,MATCH($A$52,EXTRACT!$F$3:$F$4550,0),0),"HH:MM")&gt;="19:30"),1,""),"")</f>
        <v/>
      </c>
      <c r="AT51" s="82" t="str">
        <f ca="1">IFERROR(IF(AND(TEXT(INDEX(EXTRACT!$L$3:$L$4550,MATCH($A$52,EXTRACT!$F$3:$F$4550,0),0),"HH:MM")&lt;="20:00",TEXT(INDEX(EXTRACT!$M$3:$M$4550,MATCH($A$52,EXTRACT!$F$3:$F$4550,0),0),"HH:MM")&gt;="20:00"),1,""),"")</f>
        <v/>
      </c>
      <c r="AU51" s="82" t="str">
        <f ca="1">IFERROR(IF(AND(TEXT(INDEX(EXTRACT!$L$3:$L$4550,MATCH($A$52,EXTRACT!$F$3:$F$4550,0),0),"HH:MM")&lt;="20:30",TEXT(INDEX(EXTRACT!$M$3:$M$4550,MATCH($A$52,EXTRACT!$F$3:$F$4550,0),0),"HH:MM")&gt;="20:30"),1,""),"")</f>
        <v/>
      </c>
      <c r="AV51" s="82" t="str">
        <f ca="1">IFERROR(IF(AND(TEXT(INDEX(EXTRACT!$L$3:$L$4550,MATCH($A$52,EXTRACT!$F$3:$F$4550,0),0),"HH:MM")&lt;="21:00",TEXT(INDEX(EXTRACT!$M$3:$M$4550,MATCH($A$52,EXTRACT!$F$3:$F$4550,0),0),"HH:MM")&gt;="21:00"),1,""),"")</f>
        <v/>
      </c>
      <c r="AW51" s="82" t="str">
        <f ca="1">IFERROR(IF(AND(TEXT(INDEX(EXTRACT!$L$3:$L$4550,MATCH($A$52,EXTRACT!$F$3:$F$4550,0),0),"HH:MM")&lt;="21:30",TEXT(INDEX(EXTRACT!$M$3:$M$4550,MATCH($A$52,EXTRACT!$F$3:$F$4550,0),0),"HH:MM")&gt;="21:30"),1,""),"")</f>
        <v/>
      </c>
      <c r="AX51" s="82" t="str">
        <f ca="1">IFERROR(IF(AND(TEXT(INDEX(EXTRACT!$L$3:$L$4550,MATCH($A$52,EXTRACT!$F$3:$F$4550,0),0),"HH:MM")&lt;="22:00",TEXT(INDEX(EXTRACT!$M$3:$M$4550,MATCH($A$52,EXTRACT!$F$3:$F$4550,0),0),"HH:MM")&gt;="22:00"),1,""),"")</f>
        <v/>
      </c>
      <c r="AY51" s="82" t="str">
        <f ca="1">IFERROR(IF(AND(TEXT(INDEX(EXTRACT!$L$3:$L$4550,MATCH($A$52,EXTRACT!$F$3:$F$4550,0),0),"HH:MM")&lt;="22:30",TEXT(INDEX(EXTRACT!$M$3:$M$4550,MATCH($A$52,EXTRACT!$F$3:$F$4550,0),0),"HH:MM")&gt;="22:30"),1,""),"")</f>
        <v/>
      </c>
      <c r="AZ51" s="82" t="str">
        <f ca="1">IFERROR(IF(AND(TEXT(INDEX(EXTRACT!$L$3:$L$4550,MATCH($A$52,EXTRACT!$F$3:$F$4550,0),0),"HH:MM")&lt;="23:00",TEXT(INDEX(EXTRACT!$M$3:$M$4550,MATCH($A$52,EXTRACT!$F$3:$F$4550,0),0),"HH:MM")&gt;="23:00"),1,""),"")</f>
        <v/>
      </c>
      <c r="BA51" s="82" t="str">
        <f ca="1">IFERROR(IF(AND(TEXT(INDEX(EXTRACT!$L$3:$L$4550,MATCH($A$52,EXTRACT!$F$3:$F$4550,0),0),"HH:MM")&lt;="23:30",TEXT(INDEX(EXTRACT!$M$3:$M$4550,MATCH($A$52,EXTRACT!$F$3:$F$4550,0),0),"HH:MM")&gt;="23:30"),1,""),"")</f>
        <v/>
      </c>
      <c r="BB51" s="48">
        <f ca="1">(SUM(F51:BA51))/2</f>
        <v>0</v>
      </c>
      <c r="BC51" s="50">
        <f ca="1">0.125*BB51</f>
        <v>0</v>
      </c>
      <c r="BD51" s="48"/>
      <c r="BE51" s="48"/>
      <c r="BF51" s="67"/>
    </row>
    <row r="52" spans="1:58" s="23" customFormat="1" ht="13.5" customHeight="1" thickTop="1" thickBot="1" x14ac:dyDescent="0.3">
      <c r="A52" s="196" t="str">
        <f ca="1">TEXT(A48+1,"JJ/MM/AAAA")</f>
        <v>09/06/2019</v>
      </c>
      <c r="B52" s="26"/>
      <c r="C52" s="59" t="s">
        <v>44</v>
      </c>
      <c r="D52" s="66"/>
      <c r="F52" s="24"/>
      <c r="G52" s="25"/>
      <c r="H52" s="24"/>
      <c r="I52" s="25"/>
      <c r="J52" s="24"/>
      <c r="K52" s="25"/>
      <c r="L52" s="24"/>
      <c r="M52" s="25"/>
      <c r="N52" s="24"/>
      <c r="O52" s="25"/>
      <c r="P52" s="24"/>
      <c r="Q52" s="25"/>
      <c r="R52" s="24"/>
      <c r="S52" s="25"/>
      <c r="T52" s="24"/>
      <c r="U52" s="25"/>
      <c r="V52" s="24"/>
      <c r="W52" s="25"/>
      <c r="X52" s="24"/>
      <c r="Y52" s="25"/>
      <c r="Z52" s="24"/>
      <c r="AA52" s="25"/>
      <c r="AB52" s="24"/>
      <c r="AC52" s="25"/>
      <c r="AD52" s="24"/>
      <c r="AE52" s="25"/>
      <c r="AF52" s="24"/>
      <c r="AG52" s="25"/>
      <c r="AH52" s="24"/>
      <c r="AI52" s="25"/>
      <c r="AJ52" s="24"/>
      <c r="AK52" s="25"/>
      <c r="AL52" s="24"/>
      <c r="AM52" s="25"/>
      <c r="AN52" s="24"/>
      <c r="AO52" s="25"/>
      <c r="AP52" s="24"/>
      <c r="AQ52" s="25"/>
      <c r="AR52" s="24"/>
      <c r="AS52" s="25"/>
      <c r="AT52" s="24"/>
      <c r="AU52" s="25"/>
      <c r="AV52" s="24"/>
      <c r="AW52" s="25"/>
      <c r="AX52" s="24"/>
      <c r="AY52" s="25"/>
      <c r="AZ52" s="24"/>
      <c r="BA52" s="25"/>
      <c r="BB52" s="189">
        <f>(SUM(F52:BA53))/2</f>
        <v>0</v>
      </c>
      <c r="BC52" s="50">
        <f>0.125*BB52</f>
        <v>0</v>
      </c>
      <c r="BD52" s="43">
        <f ca="1">SUM(BB51)</f>
        <v>0</v>
      </c>
    </row>
    <row r="53" spans="1:58" s="23" customFormat="1" ht="13.5" customHeight="1" thickTop="1" thickBot="1" x14ac:dyDescent="0.3">
      <c r="A53" s="197"/>
      <c r="B53" s="26"/>
      <c r="C53" s="59" t="s">
        <v>44</v>
      </c>
      <c r="D53" s="66"/>
      <c r="F53" s="24"/>
      <c r="G53" s="25"/>
      <c r="H53" s="24"/>
      <c r="I53" s="25"/>
      <c r="J53" s="24"/>
      <c r="K53" s="25"/>
      <c r="L53" s="24"/>
      <c r="M53" s="25"/>
      <c r="N53" s="24"/>
      <c r="O53" s="25"/>
      <c r="P53" s="24"/>
      <c r="Q53" s="25"/>
      <c r="R53" s="24"/>
      <c r="S53" s="25"/>
      <c r="T53" s="24"/>
      <c r="U53" s="25"/>
      <c r="V53" s="24"/>
      <c r="W53" s="25"/>
      <c r="X53" s="24"/>
      <c r="Y53" s="25"/>
      <c r="Z53" s="24"/>
      <c r="AA53" s="25"/>
      <c r="AB53" s="24"/>
      <c r="AC53" s="25"/>
      <c r="AD53" s="24"/>
      <c r="AE53" s="25"/>
      <c r="AF53" s="24"/>
      <c r="AG53" s="25"/>
      <c r="AH53" s="24"/>
      <c r="AI53" s="25"/>
      <c r="AJ53" s="24"/>
      <c r="AK53" s="25"/>
      <c r="AL53" s="24"/>
      <c r="AM53" s="25"/>
      <c r="AN53" s="24"/>
      <c r="AO53" s="25"/>
      <c r="AP53" s="24"/>
      <c r="AQ53" s="25"/>
      <c r="AR53" s="24"/>
      <c r="AS53" s="25"/>
      <c r="AT53" s="24"/>
      <c r="AU53" s="25"/>
      <c r="AV53" s="24"/>
      <c r="AW53" s="25"/>
      <c r="AX53" s="24"/>
      <c r="AY53" s="25"/>
      <c r="AZ53" s="24"/>
      <c r="BA53" s="25"/>
      <c r="BB53" s="191"/>
      <c r="BC53" s="56">
        <f ca="1">SUM(BC51:BC52)</f>
        <v>0</v>
      </c>
    </row>
    <row r="54" spans="1:58" s="23" customFormat="1" ht="15.75" thickTop="1" x14ac:dyDescent="0.25">
      <c r="A54" s="47"/>
      <c r="B54" s="26"/>
      <c r="C54" s="75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99" t="s">
        <v>43</v>
      </c>
      <c r="BC54" s="200"/>
      <c r="BD54" s="201"/>
      <c r="BE54" s="202"/>
      <c r="BF54" s="72"/>
    </row>
    <row r="55" spans="1:58" s="23" customFormat="1" ht="15.75" thickBot="1" x14ac:dyDescent="0.3">
      <c r="A55" s="47"/>
      <c r="B55" s="26"/>
      <c r="C55" s="75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37">
        <f ca="1">SUM(BB11:BB53)</f>
        <v>0</v>
      </c>
      <c r="BC55" s="57">
        <f ca="1">BC53+BC49+BC44+BC37+BC30+BC23+BC16</f>
        <v>0</v>
      </c>
      <c r="BD55" s="38">
        <f>SUM(BD51+BD46+BD39+BD32+BD25+BD18+BD11)</f>
        <v>0</v>
      </c>
      <c r="BE55" s="39">
        <f>SUM(BE51+BE46+BE39+BE32+BE25+BE18+BE11)</f>
        <v>0</v>
      </c>
      <c r="BF55" s="72"/>
    </row>
    <row r="56" spans="1:58" ht="6" customHeight="1" thickTop="1" x14ac:dyDescent="0.2"/>
    <row r="57" spans="1:58" ht="45" customHeight="1" x14ac:dyDescent="0.2">
      <c r="A57" s="203" t="s">
        <v>33</v>
      </c>
      <c r="B57" s="203"/>
      <c r="C57" s="203"/>
      <c r="D57" s="203"/>
      <c r="E57" s="203"/>
      <c r="F57" s="203"/>
      <c r="G57" s="203"/>
      <c r="H57" s="203"/>
      <c r="I57" s="203"/>
      <c r="J57" s="203"/>
      <c r="K57" s="203"/>
      <c r="L57" s="203"/>
      <c r="M57" s="203"/>
      <c r="N57" s="203"/>
      <c r="O57" s="203"/>
      <c r="P57" s="203"/>
      <c r="Q57" s="203"/>
      <c r="R57" s="203"/>
      <c r="S57" s="203"/>
      <c r="T57" s="203"/>
      <c r="U57" s="203"/>
      <c r="V57" s="203"/>
      <c r="W57" s="203"/>
      <c r="X57" s="203"/>
      <c r="Y57" s="203"/>
      <c r="Z57" s="203"/>
      <c r="AA57" s="203"/>
      <c r="AB57" s="203"/>
      <c r="AC57" s="203"/>
      <c r="AD57" s="203"/>
      <c r="AE57" s="203"/>
      <c r="AF57" s="203"/>
      <c r="AG57" s="203"/>
      <c r="AH57" s="203"/>
      <c r="AI57" s="203"/>
      <c r="AJ57" s="203"/>
      <c r="AK57" s="203"/>
      <c r="AL57" s="203"/>
      <c r="AM57" s="203"/>
      <c r="AN57" s="204" t="s">
        <v>34</v>
      </c>
      <c r="AO57" s="204"/>
      <c r="AP57" s="204"/>
      <c r="AQ57" s="204"/>
      <c r="AR57" s="204"/>
      <c r="AS57" s="204"/>
      <c r="AT57" s="204"/>
      <c r="AU57" s="204"/>
      <c r="AV57" s="204"/>
      <c r="AW57" s="204"/>
      <c r="AX57" s="204"/>
      <c r="AY57" s="204"/>
      <c r="AZ57" s="204"/>
      <c r="BA57" s="204"/>
      <c r="BB57" s="205" t="s">
        <v>35</v>
      </c>
      <c r="BC57" s="206"/>
      <c r="BD57" s="206"/>
      <c r="BE57" s="207"/>
      <c r="BF57" s="73"/>
    </row>
    <row r="58" spans="1:58" x14ac:dyDescent="0.2">
      <c r="BB58" s="198" t="s">
        <v>52</v>
      </c>
      <c r="BC58" s="198"/>
      <c r="BD58" s="198"/>
      <c r="BE58" s="198"/>
      <c r="BF58" s="74"/>
    </row>
  </sheetData>
  <sheetProtection formatColumns="0" autoFilter="0" pivotTables="0"/>
  <mergeCells count="86">
    <mergeCell ref="BB58:BE58"/>
    <mergeCell ref="A48:A49"/>
    <mergeCell ref="BB48:BB49"/>
    <mergeCell ref="A52:A53"/>
    <mergeCell ref="BB52:BB53"/>
    <mergeCell ref="BB54:BE54"/>
    <mergeCell ref="A57:AM57"/>
    <mergeCell ref="AN57:BA57"/>
    <mergeCell ref="BB57:BE57"/>
    <mergeCell ref="A46:A47"/>
    <mergeCell ref="BD46:BD47"/>
    <mergeCell ref="BE46:BE47"/>
    <mergeCell ref="A28:A30"/>
    <mergeCell ref="BB29:BB30"/>
    <mergeCell ref="A32:A34"/>
    <mergeCell ref="BD32:BD34"/>
    <mergeCell ref="BE32:BE34"/>
    <mergeCell ref="A35:A37"/>
    <mergeCell ref="BB36:BB37"/>
    <mergeCell ref="A39:A41"/>
    <mergeCell ref="BD39:BD41"/>
    <mergeCell ref="BE39:BE41"/>
    <mergeCell ref="A42:A44"/>
    <mergeCell ref="BB43:BB44"/>
    <mergeCell ref="A18:A20"/>
    <mergeCell ref="BD18:BD20"/>
    <mergeCell ref="BE18:BE20"/>
    <mergeCell ref="A21:A23"/>
    <mergeCell ref="BB22:BB23"/>
    <mergeCell ref="A25:A27"/>
    <mergeCell ref="BD25:BD27"/>
    <mergeCell ref="BE25:BE27"/>
    <mergeCell ref="BD8:BD9"/>
    <mergeCell ref="BE8:BE9"/>
    <mergeCell ref="A11:A13"/>
    <mergeCell ref="BD11:BD13"/>
    <mergeCell ref="BE11:BE13"/>
    <mergeCell ref="A14:A16"/>
    <mergeCell ref="BB15:BB16"/>
    <mergeCell ref="AO8:AP9"/>
    <mergeCell ref="AQ8:AR9"/>
    <mergeCell ref="AS8:AT9"/>
    <mergeCell ref="AU8:AV9"/>
    <mergeCell ref="AW8:AX9"/>
    <mergeCell ref="AY8:AZ9"/>
    <mergeCell ref="AM8:AN9"/>
    <mergeCell ref="Q8:R9"/>
    <mergeCell ref="S8:T9"/>
    <mergeCell ref="U8:V9"/>
    <mergeCell ref="W8:X9"/>
    <mergeCell ref="Y8:Z9"/>
    <mergeCell ref="AA8:AB9"/>
    <mergeCell ref="AC8:AD9"/>
    <mergeCell ref="AE8:AF9"/>
    <mergeCell ref="AG8:AH9"/>
    <mergeCell ref="AI8:AJ9"/>
    <mergeCell ref="AK8:AL9"/>
    <mergeCell ref="O8:P9"/>
    <mergeCell ref="BB4:BE4"/>
    <mergeCell ref="BB5:BE5"/>
    <mergeCell ref="AZ6:BD6"/>
    <mergeCell ref="A7:A9"/>
    <mergeCell ref="C7:C9"/>
    <mergeCell ref="D7:D9"/>
    <mergeCell ref="E7:BA7"/>
    <mergeCell ref="BB7:BB9"/>
    <mergeCell ref="BC7:BC9"/>
    <mergeCell ref="BD7:BE7"/>
    <mergeCell ref="E8:F9"/>
    <mergeCell ref="G8:H9"/>
    <mergeCell ref="I8:J9"/>
    <mergeCell ref="K8:L9"/>
    <mergeCell ref="M8:N9"/>
    <mergeCell ref="E5:L5"/>
    <mergeCell ref="M5:AO5"/>
    <mergeCell ref="BB2:BE2"/>
    <mergeCell ref="E2:L2"/>
    <mergeCell ref="M2:AC2"/>
    <mergeCell ref="AE2:AK2"/>
    <mergeCell ref="AL2:AO2"/>
    <mergeCell ref="E3:L3"/>
    <mergeCell ref="M3:AC3"/>
    <mergeCell ref="AE3:AK3"/>
    <mergeCell ref="AL3:AO3"/>
    <mergeCell ref="E4:L4"/>
    <mergeCell ref="M4:U4"/>
  </mergeCells>
  <conditionalFormatting sqref="F17:BA21 F23:BA44 F46:BA49 F11:BA15">
    <cfRule type="cellIs" dxfId="3605" priority="3569" stopIfTrue="1" operator="equal">
      <formula>1</formula>
    </cfRule>
    <cfRule type="cellIs" dxfId="3604" priority="3570" stopIfTrue="1" operator="equal">
      <formula>1</formula>
    </cfRule>
  </conditionalFormatting>
  <conditionalFormatting sqref="F13:BA13 F24:BA24 F30:BA30 F42:BA42 F47:BA47 F15:BA15 F21:BA21 F27:BA27 F38:BA38 F44:BA44 F49:BA49 F36:BA36 F18:BA19 F32:BA33">
    <cfRule type="cellIs" dxfId="3603" priority="3568" operator="equal">
      <formula>1</formula>
    </cfRule>
  </conditionalFormatting>
  <conditionalFormatting sqref="F15:BA15 F21:BA21 F27:BA27 F38:BA38 F44:BA44 F49:BA49 F32:BA33">
    <cfRule type="cellIs" dxfId="3602" priority="3563" operator="equal">
      <formula>1</formula>
    </cfRule>
    <cfRule type="cellIs" dxfId="3601" priority="3566" stopIfTrue="1" operator="equal">
      <formula>1</formula>
    </cfRule>
    <cfRule type="cellIs" dxfId="3600" priority="3567" stopIfTrue="1" operator="equal">
      <formula>1</formula>
    </cfRule>
  </conditionalFormatting>
  <conditionalFormatting sqref="V14:AC14 AG14:AO14 V20:AC20 AG20:AO20 V31:AC31 AG31:AO31 V37:AC37 AG37:AO37 V43:AC43 AG43:AO43 V48:AC48 AG48:AO48 V25:AC26 AG25:AO26">
    <cfRule type="containsText" dxfId="3599" priority="3565" operator="containsText" text="1">
      <formula>NOT(ISERROR(SEARCH("1",V14)))</formula>
    </cfRule>
  </conditionalFormatting>
  <conditionalFormatting sqref="F14:U14 AD14:AF14 AP14:BA14 F20:U20 AD20:AF20 AP20:BA20 F25:U26 AP25:BA26 F31:U31 AD31:AF31 AP31:BA31 F37:U37 AD37:AF37 AP37:BA37 F43:U43 AD43:AF43 AP43:BA43 F48:U48 AD48:AF48 AP48:BA48 AD25:AF26">
    <cfRule type="containsText" dxfId="3598" priority="3564" operator="containsText" text="1">
      <formula>NOT(ISERROR(SEARCH("1",F14)))</formula>
    </cfRule>
  </conditionalFormatting>
  <conditionalFormatting sqref="F18:BA23 F25:BA30 F32:BA37 F39:BA44 F46:BA49 F51:BA53 F11:BA16">
    <cfRule type="cellIs" dxfId="3597" priority="3561" stopIfTrue="1" operator="equal">
      <formula>1</formula>
    </cfRule>
    <cfRule type="cellIs" dxfId="3596" priority="3562" stopIfTrue="1" operator="equal">
      <formula>1</formula>
    </cfRule>
  </conditionalFormatting>
  <conditionalFormatting sqref="F15:BA16 F22:BA23 F29:BA30 F36:BA37 F43:BA44 F47:BA49 F52:BA53 F13:BA13 F20:BA20 F27:BA27 F34:BA34 F41:BA41">
    <cfRule type="cellIs" dxfId="3595" priority="3560" operator="equal">
      <formula>1</formula>
    </cfRule>
  </conditionalFormatting>
  <conditionalFormatting sqref="F15:BA16 F22:BA23 F29:BA30 F36:BA37 F43:BA44 F48:BA49 F52:BA53">
    <cfRule type="cellIs" dxfId="3594" priority="3557" operator="equal">
      <formula>1</formula>
    </cfRule>
    <cfRule type="cellIs" dxfId="3593" priority="3558" stopIfTrue="1" operator="equal">
      <formula>1</formula>
    </cfRule>
    <cfRule type="cellIs" dxfId="3592" priority="3559" stopIfTrue="1" operator="equal">
      <formula>1</formula>
    </cfRule>
  </conditionalFormatting>
  <conditionalFormatting sqref="V48:AC48 AG48:AO48 V52:AC52 AG52:AO52 V14:AC15 AG14:AO15 V21:AC22 AG21:AO22 V28:AC29 AG28:AO29 V35:AC36 AG35:AO36 V42:AC43 AG42:AO43">
    <cfRule type="containsText" dxfId="3591" priority="3556" operator="containsText" text="1">
      <formula>NOT(ISERROR(SEARCH("1",V14)))</formula>
    </cfRule>
  </conditionalFormatting>
  <conditionalFormatting sqref="F14:U15 AP14:BA15 F48:U48 AD48:AF48 AP48:BA48 F52:U52 AD52:AF52 AP52:BA52 AD14:AF15 F21:U22 AP21:BA22 AD21:AF22 F28:U29 AP28:BA29 AD28:AF29 F35:U36 AP35:BA36 AD35:AF36 F42:U43 AP42:BA43 AD42:AF43">
    <cfRule type="containsText" dxfId="3590" priority="3555" operator="containsText" text="1">
      <formula>NOT(ISERROR(SEARCH("1",F14)))</formula>
    </cfRule>
  </conditionalFormatting>
  <conditionalFormatting sqref="F15:BA16">
    <cfRule type="cellIs" dxfId="3589" priority="3554" operator="equal">
      <formula>1</formula>
    </cfRule>
  </conditionalFormatting>
  <conditionalFormatting sqref="F22:BA22">
    <cfRule type="cellIs" dxfId="3588" priority="3552" stopIfTrue="1" operator="equal">
      <formula>1</formula>
    </cfRule>
    <cfRule type="cellIs" dxfId="3587" priority="3553" stopIfTrue="1" operator="equal">
      <formula>1</formula>
    </cfRule>
  </conditionalFormatting>
  <conditionalFormatting sqref="F22:BA22">
    <cfRule type="cellIs" dxfId="3586" priority="3551" operator="equal">
      <formula>1</formula>
    </cfRule>
  </conditionalFormatting>
  <conditionalFormatting sqref="F22:BA22">
    <cfRule type="cellIs" dxfId="3585" priority="3548" operator="equal">
      <formula>1</formula>
    </cfRule>
    <cfRule type="cellIs" dxfId="3584" priority="3549" stopIfTrue="1" operator="equal">
      <formula>1</formula>
    </cfRule>
    <cfRule type="cellIs" dxfId="3583" priority="3550" stopIfTrue="1" operator="equal">
      <formula>1</formula>
    </cfRule>
  </conditionalFormatting>
  <conditionalFormatting sqref="F22:BA23">
    <cfRule type="cellIs" dxfId="3582" priority="3547" operator="equal">
      <formula>1</formula>
    </cfRule>
  </conditionalFormatting>
  <conditionalFormatting sqref="F29:BA29">
    <cfRule type="cellIs" dxfId="3581" priority="3546" operator="equal">
      <formula>1</formula>
    </cfRule>
  </conditionalFormatting>
  <conditionalFormatting sqref="F29:BA29">
    <cfRule type="cellIs" dxfId="3580" priority="3543" operator="equal">
      <formula>1</formula>
    </cfRule>
    <cfRule type="cellIs" dxfId="3579" priority="3544" stopIfTrue="1" operator="equal">
      <formula>1</formula>
    </cfRule>
    <cfRule type="cellIs" dxfId="3578" priority="3545" stopIfTrue="1" operator="equal">
      <formula>1</formula>
    </cfRule>
  </conditionalFormatting>
  <conditionalFormatting sqref="F29:BA30">
    <cfRule type="cellIs" dxfId="3577" priority="3542" operator="equal">
      <formula>1</formula>
    </cfRule>
  </conditionalFormatting>
  <conditionalFormatting sqref="F36:BA36">
    <cfRule type="cellIs" dxfId="3576" priority="3539" operator="equal">
      <formula>1</formula>
    </cfRule>
    <cfRule type="cellIs" dxfId="3575" priority="3540" stopIfTrue="1" operator="equal">
      <formula>1</formula>
    </cfRule>
    <cfRule type="cellIs" dxfId="3574" priority="3541" stopIfTrue="1" operator="equal">
      <formula>1</formula>
    </cfRule>
  </conditionalFormatting>
  <conditionalFormatting sqref="F36:BA37">
    <cfRule type="cellIs" dxfId="3573" priority="3538" operator="equal">
      <formula>1</formula>
    </cfRule>
  </conditionalFormatting>
  <conditionalFormatting sqref="F43:BA43">
    <cfRule type="cellIs" dxfId="3572" priority="3537" operator="equal">
      <formula>1</formula>
    </cfRule>
  </conditionalFormatting>
  <conditionalFormatting sqref="F43:BA43">
    <cfRule type="cellIs" dxfId="3571" priority="3534" operator="equal">
      <formula>1</formula>
    </cfRule>
    <cfRule type="cellIs" dxfId="3570" priority="3535" stopIfTrue="1" operator="equal">
      <formula>1</formula>
    </cfRule>
    <cfRule type="cellIs" dxfId="3569" priority="3536" stopIfTrue="1" operator="equal">
      <formula>1</formula>
    </cfRule>
  </conditionalFormatting>
  <conditionalFormatting sqref="F43:BA44">
    <cfRule type="cellIs" dxfId="3568" priority="3533" operator="equal">
      <formula>1</formula>
    </cfRule>
  </conditionalFormatting>
  <conditionalFormatting sqref="F48:BA48">
    <cfRule type="cellIs" dxfId="3567" priority="3532" operator="equal">
      <formula>1</formula>
    </cfRule>
  </conditionalFormatting>
  <conditionalFormatting sqref="F48:BA48">
    <cfRule type="cellIs" dxfId="3566" priority="3529" operator="equal">
      <formula>1</formula>
    </cfRule>
    <cfRule type="cellIs" dxfId="3565" priority="3530" stopIfTrue="1" operator="equal">
      <formula>1</formula>
    </cfRule>
    <cfRule type="cellIs" dxfId="3564" priority="3531" stopIfTrue="1" operator="equal">
      <formula>1</formula>
    </cfRule>
  </conditionalFormatting>
  <conditionalFormatting sqref="F48:BA49">
    <cfRule type="cellIs" dxfId="3563" priority="3528" operator="equal">
      <formula>1</formula>
    </cfRule>
  </conditionalFormatting>
  <conditionalFormatting sqref="F52:BA52">
    <cfRule type="cellIs" dxfId="3562" priority="3526" stopIfTrue="1" operator="equal">
      <formula>1</formula>
    </cfRule>
    <cfRule type="cellIs" dxfId="3561" priority="3527" stopIfTrue="1" operator="equal">
      <formula>1</formula>
    </cfRule>
  </conditionalFormatting>
  <conditionalFormatting sqref="F52:BA52">
    <cfRule type="cellIs" dxfId="3560" priority="3525" operator="equal">
      <formula>1</formula>
    </cfRule>
  </conditionalFormatting>
  <conditionalFormatting sqref="F52:BA52">
    <cfRule type="cellIs" dxfId="3559" priority="3522" operator="equal">
      <formula>1</formula>
    </cfRule>
    <cfRule type="cellIs" dxfId="3558" priority="3523" stopIfTrue="1" operator="equal">
      <formula>1</formula>
    </cfRule>
    <cfRule type="cellIs" dxfId="3557" priority="3524" stopIfTrue="1" operator="equal">
      <formula>1</formula>
    </cfRule>
  </conditionalFormatting>
  <conditionalFormatting sqref="F52:BA53">
    <cfRule type="cellIs" dxfId="3556" priority="3521" operator="equal">
      <formula>1</formula>
    </cfRule>
  </conditionalFormatting>
  <conditionalFormatting sqref="BC15 BC22 BC29 BC36 BC43 BC48 BC52">
    <cfRule type="cellIs" dxfId="3555" priority="3520" operator="greaterThan">
      <formula>0</formula>
    </cfRule>
  </conditionalFormatting>
  <conditionalFormatting sqref="F11:BA14">
    <cfRule type="cellIs" dxfId="3554" priority="3519" operator="equal">
      <formula>1</formula>
    </cfRule>
  </conditionalFormatting>
  <conditionalFormatting sqref="X25:AO25">
    <cfRule type="cellIs" dxfId="3553" priority="3518" operator="equal">
      <formula>1</formula>
    </cfRule>
  </conditionalFormatting>
  <conditionalFormatting sqref="X25:AO25">
    <cfRule type="cellIs" dxfId="3552" priority="3515" operator="equal">
      <formula>1</formula>
    </cfRule>
    <cfRule type="cellIs" dxfId="3551" priority="3516" stopIfTrue="1" operator="equal">
      <formula>1</formula>
    </cfRule>
    <cfRule type="cellIs" dxfId="3550" priority="3517" stopIfTrue="1" operator="equal">
      <formula>1</formula>
    </cfRule>
  </conditionalFormatting>
  <conditionalFormatting sqref="X18:AC18 AG18:AO18">
    <cfRule type="containsText" dxfId="3549" priority="3514" operator="containsText" text="1">
      <formula>NOT(ISERROR(SEARCH("1",X18)))</formula>
    </cfRule>
  </conditionalFormatting>
  <conditionalFormatting sqref="AD18:AF18">
    <cfRule type="containsText" dxfId="3548" priority="3513" operator="containsText" text="1">
      <formula>NOT(ISERROR(SEARCH("1",AD18)))</formula>
    </cfRule>
  </conditionalFormatting>
  <conditionalFormatting sqref="X18:AO18">
    <cfRule type="cellIs" dxfId="3547" priority="3512" operator="equal">
      <formula>1</formula>
    </cfRule>
  </conditionalFormatting>
  <conditionalFormatting sqref="X18:AO18">
    <cfRule type="cellIs" dxfId="3546" priority="3509" operator="equal">
      <formula>1</formula>
    </cfRule>
    <cfRule type="cellIs" dxfId="3545" priority="3510" stopIfTrue="1" operator="equal">
      <formula>1</formula>
    </cfRule>
    <cfRule type="cellIs" dxfId="3544" priority="3511" stopIfTrue="1" operator="equal">
      <formula>1</formula>
    </cfRule>
  </conditionalFormatting>
  <conditionalFormatting sqref="X18:AO18">
    <cfRule type="cellIs" dxfId="3543" priority="3508" operator="equal">
      <formula>1</formula>
    </cfRule>
  </conditionalFormatting>
  <conditionalFormatting sqref="X25:AO25">
    <cfRule type="cellIs" dxfId="3542" priority="3507" operator="equal">
      <formula>1</formula>
    </cfRule>
  </conditionalFormatting>
  <conditionalFormatting sqref="X32:AO32">
    <cfRule type="cellIs" dxfId="3541" priority="3506" operator="equal">
      <formula>1</formula>
    </cfRule>
  </conditionalFormatting>
  <conditionalFormatting sqref="X18:AO18">
    <cfRule type="cellIs" dxfId="3540" priority="3505" operator="equal">
      <formula>1</formula>
    </cfRule>
  </conditionalFormatting>
  <conditionalFormatting sqref="X25:AO25">
    <cfRule type="cellIs" dxfId="3539" priority="3504" operator="equal">
      <formula>1</formula>
    </cfRule>
  </conditionalFormatting>
  <conditionalFormatting sqref="X39:AM39">
    <cfRule type="cellIs" dxfId="3538" priority="3502" stopIfTrue="1" operator="equal">
      <formula>1</formula>
    </cfRule>
    <cfRule type="cellIs" dxfId="3537" priority="3503" stopIfTrue="1" operator="equal">
      <formula>1</formula>
    </cfRule>
  </conditionalFormatting>
  <conditionalFormatting sqref="X39:AM39">
    <cfRule type="cellIs" dxfId="3536" priority="3501" operator="equal">
      <formula>1</formula>
    </cfRule>
  </conditionalFormatting>
  <conditionalFormatting sqref="X39:AM39">
    <cfRule type="cellIs" dxfId="3535" priority="3498" operator="equal">
      <formula>1</formula>
    </cfRule>
    <cfRule type="cellIs" dxfId="3534" priority="3499" stopIfTrue="1" operator="equal">
      <formula>1</formula>
    </cfRule>
    <cfRule type="cellIs" dxfId="3533" priority="3500" stopIfTrue="1" operator="equal">
      <formula>1</formula>
    </cfRule>
  </conditionalFormatting>
  <conditionalFormatting sqref="X39:AM39">
    <cfRule type="cellIs" dxfId="3532" priority="3497" operator="equal">
      <formula>1</formula>
    </cfRule>
  </conditionalFormatting>
  <conditionalFormatting sqref="X18:AO18">
    <cfRule type="cellIs" dxfId="3531" priority="3496" operator="equal">
      <formula>1</formula>
    </cfRule>
  </conditionalFormatting>
  <conditionalFormatting sqref="X32:AO32">
    <cfRule type="cellIs" dxfId="3530" priority="3495" operator="equal">
      <formula>1</formula>
    </cfRule>
  </conditionalFormatting>
  <conditionalFormatting sqref="X39:AO39">
    <cfRule type="cellIs" dxfId="3529" priority="3493" stopIfTrue="1" operator="equal">
      <formula>1</formula>
    </cfRule>
    <cfRule type="cellIs" dxfId="3528" priority="3494" stopIfTrue="1" operator="equal">
      <formula>1</formula>
    </cfRule>
  </conditionalFormatting>
  <conditionalFormatting sqref="X39:AO39">
    <cfRule type="cellIs" dxfId="3527" priority="3492" operator="equal">
      <formula>1</formula>
    </cfRule>
  </conditionalFormatting>
  <conditionalFormatting sqref="X25:AO25">
    <cfRule type="cellIs" dxfId="3526" priority="3491" operator="equal">
      <formula>1</formula>
    </cfRule>
  </conditionalFormatting>
  <conditionalFormatting sqref="X25:AC25 AG25:AO25">
    <cfRule type="containsText" dxfId="3525" priority="3490" operator="containsText" text="1">
      <formula>NOT(ISERROR(SEARCH("1",X25)))</formula>
    </cfRule>
  </conditionalFormatting>
  <conditionalFormatting sqref="AD25:AF25">
    <cfRule type="containsText" dxfId="3524" priority="3489" operator="containsText" text="1">
      <formula>NOT(ISERROR(SEARCH("1",AD25)))</formula>
    </cfRule>
  </conditionalFormatting>
  <conditionalFormatting sqref="X25:AO25">
    <cfRule type="cellIs" dxfId="3523" priority="3488" operator="equal">
      <formula>1</formula>
    </cfRule>
  </conditionalFormatting>
  <conditionalFormatting sqref="X25:AO25">
    <cfRule type="cellIs" dxfId="3522" priority="3485" operator="equal">
      <formula>1</formula>
    </cfRule>
    <cfRule type="cellIs" dxfId="3521" priority="3486" stopIfTrue="1" operator="equal">
      <formula>1</formula>
    </cfRule>
    <cfRule type="cellIs" dxfId="3520" priority="3487" stopIfTrue="1" operator="equal">
      <formula>1</formula>
    </cfRule>
  </conditionalFormatting>
  <conditionalFormatting sqref="X25:AO25">
    <cfRule type="cellIs" dxfId="3519" priority="3484" operator="equal">
      <formula>1</formula>
    </cfRule>
  </conditionalFormatting>
  <conditionalFormatting sqref="X25:AO25">
    <cfRule type="cellIs" dxfId="3518" priority="3483" operator="equal">
      <formula>1</formula>
    </cfRule>
  </conditionalFormatting>
  <conditionalFormatting sqref="X25:AO25">
    <cfRule type="cellIs" dxfId="3517" priority="3482" operator="equal">
      <formula>1</formula>
    </cfRule>
  </conditionalFormatting>
  <conditionalFormatting sqref="X32:AM32">
    <cfRule type="cellIs" dxfId="3516" priority="3480" stopIfTrue="1" operator="equal">
      <formula>1</formula>
    </cfRule>
    <cfRule type="cellIs" dxfId="3515" priority="3481" stopIfTrue="1" operator="equal">
      <formula>1</formula>
    </cfRule>
  </conditionalFormatting>
  <conditionalFormatting sqref="X32:AM32">
    <cfRule type="cellIs" dxfId="3514" priority="3479" operator="equal">
      <formula>1</formula>
    </cfRule>
  </conditionalFormatting>
  <conditionalFormatting sqref="X32:AM32">
    <cfRule type="cellIs" dxfId="3513" priority="3476" operator="equal">
      <formula>1</formula>
    </cfRule>
    <cfRule type="cellIs" dxfId="3512" priority="3477" stopIfTrue="1" operator="equal">
      <formula>1</formula>
    </cfRule>
    <cfRule type="cellIs" dxfId="3511" priority="3478" stopIfTrue="1" operator="equal">
      <formula>1</formula>
    </cfRule>
  </conditionalFormatting>
  <conditionalFormatting sqref="X32:AM32">
    <cfRule type="cellIs" dxfId="3510" priority="3475" operator="equal">
      <formula>1</formula>
    </cfRule>
  </conditionalFormatting>
  <conditionalFormatting sqref="X32:AM32">
    <cfRule type="cellIs" dxfId="3509" priority="3473" stopIfTrue="1" operator="equal">
      <formula>1</formula>
    </cfRule>
    <cfRule type="cellIs" dxfId="3508" priority="3474" stopIfTrue="1" operator="equal">
      <formula>1</formula>
    </cfRule>
  </conditionalFormatting>
  <conditionalFormatting sqref="X32:AM32">
    <cfRule type="cellIs" dxfId="3507" priority="3472" operator="equal">
      <formula>1</formula>
    </cfRule>
  </conditionalFormatting>
  <conditionalFormatting sqref="X25:AM25">
    <cfRule type="cellIs" dxfId="3506" priority="3470" stopIfTrue="1" operator="equal">
      <formula>1</formula>
    </cfRule>
    <cfRule type="cellIs" dxfId="3505" priority="3471" stopIfTrue="1" operator="equal">
      <formula>1</formula>
    </cfRule>
  </conditionalFormatting>
  <conditionalFormatting sqref="X25:AM25">
    <cfRule type="cellIs" dxfId="3504" priority="3469" operator="equal">
      <formula>1</formula>
    </cfRule>
  </conditionalFormatting>
  <conditionalFormatting sqref="X25:AM25">
    <cfRule type="cellIs" dxfId="3503" priority="3466" operator="equal">
      <formula>1</formula>
    </cfRule>
    <cfRule type="cellIs" dxfId="3502" priority="3467" stopIfTrue="1" operator="equal">
      <formula>1</formula>
    </cfRule>
    <cfRule type="cellIs" dxfId="3501" priority="3468" stopIfTrue="1" operator="equal">
      <formula>1</formula>
    </cfRule>
  </conditionalFormatting>
  <conditionalFormatting sqref="X25:AM25">
    <cfRule type="cellIs" dxfId="3500" priority="3465" operator="equal">
      <formula>1</formula>
    </cfRule>
  </conditionalFormatting>
  <conditionalFormatting sqref="X25:AM25">
    <cfRule type="cellIs" dxfId="3499" priority="3463" stopIfTrue="1" operator="equal">
      <formula>1</formula>
    </cfRule>
    <cfRule type="cellIs" dxfId="3498" priority="3464" stopIfTrue="1" operator="equal">
      <formula>1</formula>
    </cfRule>
  </conditionalFormatting>
  <conditionalFormatting sqref="X25:AM25">
    <cfRule type="cellIs" dxfId="3497" priority="3462" operator="equal">
      <formula>1</formula>
    </cfRule>
  </conditionalFormatting>
  <conditionalFormatting sqref="X18:AM18">
    <cfRule type="cellIs" dxfId="3496" priority="3460" stopIfTrue="1" operator="equal">
      <formula>1</formula>
    </cfRule>
    <cfRule type="cellIs" dxfId="3495" priority="3461" stopIfTrue="1" operator="equal">
      <formula>1</formula>
    </cfRule>
  </conditionalFormatting>
  <conditionalFormatting sqref="X18:AM18">
    <cfRule type="cellIs" dxfId="3494" priority="3459" operator="equal">
      <formula>1</formula>
    </cfRule>
  </conditionalFormatting>
  <conditionalFormatting sqref="X18:AM18">
    <cfRule type="cellIs" dxfId="3493" priority="3456" operator="equal">
      <formula>1</formula>
    </cfRule>
    <cfRule type="cellIs" dxfId="3492" priority="3457" stopIfTrue="1" operator="equal">
      <formula>1</formula>
    </cfRule>
    <cfRule type="cellIs" dxfId="3491" priority="3458" stopIfTrue="1" operator="equal">
      <formula>1</formula>
    </cfRule>
  </conditionalFormatting>
  <conditionalFormatting sqref="X18:AM18">
    <cfRule type="cellIs" dxfId="3490" priority="3455" operator="equal">
      <formula>1</formula>
    </cfRule>
  </conditionalFormatting>
  <conditionalFormatting sqref="X18:AM18">
    <cfRule type="cellIs" dxfId="3489" priority="3453" stopIfTrue="1" operator="equal">
      <formula>1</formula>
    </cfRule>
    <cfRule type="cellIs" dxfId="3488" priority="3454" stopIfTrue="1" operator="equal">
      <formula>1</formula>
    </cfRule>
  </conditionalFormatting>
  <conditionalFormatting sqref="X18:AM18">
    <cfRule type="cellIs" dxfId="3487" priority="3452" operator="equal">
      <formula>1</formula>
    </cfRule>
  </conditionalFormatting>
  <conditionalFormatting sqref="X11:AM14">
    <cfRule type="cellIs" dxfId="3486" priority="3450" stopIfTrue="1" operator="equal">
      <formula>1</formula>
    </cfRule>
    <cfRule type="cellIs" dxfId="3485" priority="3451" stopIfTrue="1" operator="equal">
      <formula>1</formula>
    </cfRule>
  </conditionalFormatting>
  <conditionalFormatting sqref="X11:AM14">
    <cfRule type="cellIs" dxfId="3484" priority="3449" operator="equal">
      <formula>1</formula>
    </cfRule>
  </conditionalFormatting>
  <conditionalFormatting sqref="X11:AM14">
    <cfRule type="cellIs" dxfId="3483" priority="3446" operator="equal">
      <formula>1</formula>
    </cfRule>
    <cfRule type="cellIs" dxfId="3482" priority="3447" stopIfTrue="1" operator="equal">
      <formula>1</formula>
    </cfRule>
    <cfRule type="cellIs" dxfId="3481" priority="3448" stopIfTrue="1" operator="equal">
      <formula>1</formula>
    </cfRule>
  </conditionalFormatting>
  <conditionalFormatting sqref="X11:AM14">
    <cfRule type="cellIs" dxfId="3480" priority="3445" operator="equal">
      <formula>1</formula>
    </cfRule>
  </conditionalFormatting>
  <conditionalFormatting sqref="X11:AM14">
    <cfRule type="cellIs" dxfId="3479" priority="3443" stopIfTrue="1" operator="equal">
      <formula>1</formula>
    </cfRule>
    <cfRule type="cellIs" dxfId="3478" priority="3444" stopIfTrue="1" operator="equal">
      <formula>1</formula>
    </cfRule>
  </conditionalFormatting>
  <conditionalFormatting sqref="X11:AM14">
    <cfRule type="cellIs" dxfId="3477" priority="3442" operator="equal">
      <formula>1</formula>
    </cfRule>
  </conditionalFormatting>
  <conditionalFormatting sqref="F11:BA14">
    <cfRule type="cellIs" dxfId="3476" priority="3441" operator="equal">
      <formula>1</formula>
    </cfRule>
  </conditionalFormatting>
  <conditionalFormatting sqref="F11:BA14">
    <cfRule type="containsText" dxfId="3475" priority="3440" operator="containsText" text="1">
      <formula>NOT(ISERROR(SEARCH("1",F11)))</formula>
    </cfRule>
  </conditionalFormatting>
  <conditionalFormatting sqref="AD11:AF14">
    <cfRule type="containsText" dxfId="3474" priority="3439" operator="containsText" text="1">
      <formula>NOT(ISERROR(SEARCH("1",AD11)))</formula>
    </cfRule>
  </conditionalFormatting>
  <conditionalFormatting sqref="F11:BA14">
    <cfRule type="cellIs" dxfId="3473" priority="3438" operator="equal">
      <formula>1</formula>
    </cfRule>
  </conditionalFormatting>
  <conditionalFormatting sqref="F11:BA14">
    <cfRule type="cellIs" dxfId="3472" priority="3435" operator="equal">
      <formula>1</formula>
    </cfRule>
    <cfRule type="cellIs" dxfId="3471" priority="3436" stopIfTrue="1" operator="equal">
      <formula>1</formula>
    </cfRule>
    <cfRule type="cellIs" dxfId="3470" priority="3437" stopIfTrue="1" operator="equal">
      <formula>1</formula>
    </cfRule>
  </conditionalFormatting>
  <conditionalFormatting sqref="F11:BA14">
    <cfRule type="cellIs" dxfId="3469" priority="3434" operator="equal">
      <formula>1</formula>
    </cfRule>
  </conditionalFormatting>
  <conditionalFormatting sqref="F11:BA14">
    <cfRule type="cellIs" dxfId="3468" priority="3433" operator="equal">
      <formula>1</formula>
    </cfRule>
  </conditionalFormatting>
  <conditionalFormatting sqref="F11:BA14">
    <cfRule type="cellIs" dxfId="3467" priority="3432" operator="equal">
      <formula>1</formula>
    </cfRule>
  </conditionalFormatting>
  <conditionalFormatting sqref="X11:AM14">
    <cfRule type="cellIs" dxfId="3466" priority="3430" stopIfTrue="1" operator="equal">
      <formula>1</formula>
    </cfRule>
    <cfRule type="cellIs" dxfId="3465" priority="3431" stopIfTrue="1" operator="equal">
      <formula>1</formula>
    </cfRule>
  </conditionalFormatting>
  <conditionalFormatting sqref="X11:AM14">
    <cfRule type="cellIs" dxfId="3464" priority="3429" operator="equal">
      <formula>1</formula>
    </cfRule>
  </conditionalFormatting>
  <conditionalFormatting sqref="X11:AM14">
    <cfRule type="cellIs" dxfId="3463" priority="3426" operator="equal">
      <formula>1</formula>
    </cfRule>
    <cfRule type="cellIs" dxfId="3462" priority="3427" stopIfTrue="1" operator="equal">
      <formula>1</formula>
    </cfRule>
    <cfRule type="cellIs" dxfId="3461" priority="3428" stopIfTrue="1" operator="equal">
      <formula>1</formula>
    </cfRule>
  </conditionalFormatting>
  <conditionalFormatting sqref="X11:AM14">
    <cfRule type="cellIs" dxfId="3460" priority="3425" operator="equal">
      <formula>1</formula>
    </cfRule>
  </conditionalFormatting>
  <conditionalFormatting sqref="X11:AM14">
    <cfRule type="cellIs" dxfId="3459" priority="3423" stopIfTrue="1" operator="equal">
      <formula>1</formula>
    </cfRule>
    <cfRule type="cellIs" dxfId="3458" priority="3424" stopIfTrue="1" operator="equal">
      <formula>1</formula>
    </cfRule>
  </conditionalFormatting>
  <conditionalFormatting sqref="X11:AM14">
    <cfRule type="cellIs" dxfId="3457" priority="3422" operator="equal">
      <formula>1</formula>
    </cfRule>
  </conditionalFormatting>
  <conditionalFormatting sqref="X32:AC32 AG32:AO32">
    <cfRule type="containsText" dxfId="3456" priority="3421" operator="containsText" text="1">
      <formula>NOT(ISERROR(SEARCH("1",X32)))</formula>
    </cfRule>
  </conditionalFormatting>
  <conditionalFormatting sqref="AD32:AF32">
    <cfRule type="containsText" dxfId="3455" priority="3420" operator="containsText" text="1">
      <formula>NOT(ISERROR(SEARCH("1",AD32)))</formula>
    </cfRule>
  </conditionalFormatting>
  <conditionalFormatting sqref="X32:AO32">
    <cfRule type="cellIs" dxfId="3454" priority="3419" operator="equal">
      <formula>1</formula>
    </cfRule>
  </conditionalFormatting>
  <conditionalFormatting sqref="X32:AO32">
    <cfRule type="cellIs" dxfId="3453" priority="3416" operator="equal">
      <formula>1</formula>
    </cfRule>
    <cfRule type="cellIs" dxfId="3452" priority="3417" stopIfTrue="1" operator="equal">
      <formula>1</formula>
    </cfRule>
    <cfRule type="cellIs" dxfId="3451" priority="3418" stopIfTrue="1" operator="equal">
      <formula>1</formula>
    </cfRule>
  </conditionalFormatting>
  <conditionalFormatting sqref="X32:AO32">
    <cfRule type="cellIs" dxfId="3450" priority="3415" operator="equal">
      <formula>1</formula>
    </cfRule>
  </conditionalFormatting>
  <conditionalFormatting sqref="X32:AO32">
    <cfRule type="cellIs" dxfId="3449" priority="3414" operator="equal">
      <formula>1</formula>
    </cfRule>
  </conditionalFormatting>
  <conditionalFormatting sqref="X32:AO32">
    <cfRule type="cellIs" dxfId="3448" priority="3413" operator="equal">
      <formula>1</formula>
    </cfRule>
  </conditionalFormatting>
  <conditionalFormatting sqref="X32:AC32 AG32:AO32">
    <cfRule type="containsText" dxfId="3447" priority="3412" operator="containsText" text="1">
      <formula>NOT(ISERROR(SEARCH("1",X32)))</formula>
    </cfRule>
  </conditionalFormatting>
  <conditionalFormatting sqref="AD32:AF32">
    <cfRule type="containsText" dxfId="3446" priority="3411" operator="containsText" text="1">
      <formula>NOT(ISERROR(SEARCH("1",AD32)))</formula>
    </cfRule>
  </conditionalFormatting>
  <conditionalFormatting sqref="X32:AO32">
    <cfRule type="cellIs" dxfId="3445" priority="3410" operator="equal">
      <formula>1</formula>
    </cfRule>
  </conditionalFormatting>
  <conditionalFormatting sqref="X32:AO32">
    <cfRule type="cellIs" dxfId="3444" priority="3407" operator="equal">
      <formula>1</formula>
    </cfRule>
    <cfRule type="cellIs" dxfId="3443" priority="3408" stopIfTrue="1" operator="equal">
      <formula>1</formula>
    </cfRule>
    <cfRule type="cellIs" dxfId="3442" priority="3409" stopIfTrue="1" operator="equal">
      <formula>1</formula>
    </cfRule>
  </conditionalFormatting>
  <conditionalFormatting sqref="X32:AO32">
    <cfRule type="cellIs" dxfId="3441" priority="3406" operator="equal">
      <formula>1</formula>
    </cfRule>
  </conditionalFormatting>
  <conditionalFormatting sqref="X32:AO32">
    <cfRule type="cellIs" dxfId="3440" priority="3405" operator="equal">
      <formula>1</formula>
    </cfRule>
  </conditionalFormatting>
  <conditionalFormatting sqref="X32:AO32">
    <cfRule type="cellIs" dxfId="3439" priority="3404" operator="equal">
      <formula>1</formula>
    </cfRule>
  </conditionalFormatting>
  <conditionalFormatting sqref="X32:AM32">
    <cfRule type="cellIs" dxfId="3438" priority="3402" stopIfTrue="1" operator="equal">
      <formula>1</formula>
    </cfRule>
    <cfRule type="cellIs" dxfId="3437" priority="3403" stopIfTrue="1" operator="equal">
      <formula>1</formula>
    </cfRule>
  </conditionalFormatting>
  <conditionalFormatting sqref="X32:AM32">
    <cfRule type="cellIs" dxfId="3436" priority="3401" operator="equal">
      <formula>1</formula>
    </cfRule>
  </conditionalFormatting>
  <conditionalFormatting sqref="X32:AM32">
    <cfRule type="cellIs" dxfId="3435" priority="3398" operator="equal">
      <formula>1</formula>
    </cfRule>
    <cfRule type="cellIs" dxfId="3434" priority="3399" stopIfTrue="1" operator="equal">
      <formula>1</formula>
    </cfRule>
    <cfRule type="cellIs" dxfId="3433" priority="3400" stopIfTrue="1" operator="equal">
      <formula>1</formula>
    </cfRule>
  </conditionalFormatting>
  <conditionalFormatting sqref="X32:AM32">
    <cfRule type="cellIs" dxfId="3432" priority="3397" operator="equal">
      <formula>1</formula>
    </cfRule>
  </conditionalFormatting>
  <conditionalFormatting sqref="X32:AM32">
    <cfRule type="cellIs" dxfId="3431" priority="3395" stopIfTrue="1" operator="equal">
      <formula>1</formula>
    </cfRule>
    <cfRule type="cellIs" dxfId="3430" priority="3396" stopIfTrue="1" operator="equal">
      <formula>1</formula>
    </cfRule>
  </conditionalFormatting>
  <conditionalFormatting sqref="X32:AM32">
    <cfRule type="cellIs" dxfId="3429" priority="3394" operator="equal">
      <formula>1</formula>
    </cfRule>
  </conditionalFormatting>
  <conditionalFormatting sqref="X18:AO18">
    <cfRule type="cellIs" dxfId="3428" priority="3393" operator="equal">
      <formula>1</formula>
    </cfRule>
  </conditionalFormatting>
  <conditionalFormatting sqref="X18:AM18">
    <cfRule type="cellIs" dxfId="3427" priority="3391" stopIfTrue="1" operator="equal">
      <formula>1</formula>
    </cfRule>
    <cfRule type="cellIs" dxfId="3426" priority="3392" stopIfTrue="1" operator="equal">
      <formula>1</formula>
    </cfRule>
  </conditionalFormatting>
  <conditionalFormatting sqref="X18:AM18">
    <cfRule type="cellIs" dxfId="3425" priority="3390" operator="equal">
      <formula>1</formula>
    </cfRule>
  </conditionalFormatting>
  <conditionalFormatting sqref="X18:AM18">
    <cfRule type="cellIs" dxfId="3424" priority="3387" operator="equal">
      <formula>1</formula>
    </cfRule>
    <cfRule type="cellIs" dxfId="3423" priority="3388" stopIfTrue="1" operator="equal">
      <formula>1</formula>
    </cfRule>
    <cfRule type="cellIs" dxfId="3422" priority="3389" stopIfTrue="1" operator="equal">
      <formula>1</formula>
    </cfRule>
  </conditionalFormatting>
  <conditionalFormatting sqref="X18:AM18">
    <cfRule type="cellIs" dxfId="3421" priority="3386" operator="equal">
      <formula>1</formula>
    </cfRule>
  </conditionalFormatting>
  <conditionalFormatting sqref="X18:AM18">
    <cfRule type="cellIs" dxfId="3420" priority="3384" stopIfTrue="1" operator="equal">
      <formula>1</formula>
    </cfRule>
    <cfRule type="cellIs" dxfId="3419" priority="3385" stopIfTrue="1" operator="equal">
      <formula>1</formula>
    </cfRule>
  </conditionalFormatting>
  <conditionalFormatting sqref="X18:AM18">
    <cfRule type="cellIs" dxfId="3418" priority="3383" operator="equal">
      <formula>1</formula>
    </cfRule>
  </conditionalFormatting>
  <conditionalFormatting sqref="X18:AO18">
    <cfRule type="cellIs" dxfId="3417" priority="3382" operator="equal">
      <formula>1</formula>
    </cfRule>
  </conditionalFormatting>
  <conditionalFormatting sqref="X18:AC18 AG18:AO18">
    <cfRule type="containsText" dxfId="3416" priority="3381" operator="containsText" text="1">
      <formula>NOT(ISERROR(SEARCH("1",X18)))</formula>
    </cfRule>
  </conditionalFormatting>
  <conditionalFormatting sqref="AD18:AF18">
    <cfRule type="containsText" dxfId="3415" priority="3380" operator="containsText" text="1">
      <formula>NOT(ISERROR(SEARCH("1",AD18)))</formula>
    </cfRule>
  </conditionalFormatting>
  <conditionalFormatting sqref="X18:AO18">
    <cfRule type="cellIs" dxfId="3414" priority="3379" operator="equal">
      <formula>1</formula>
    </cfRule>
  </conditionalFormatting>
  <conditionalFormatting sqref="X18:AO18">
    <cfRule type="cellIs" dxfId="3413" priority="3376" operator="equal">
      <formula>1</formula>
    </cfRule>
    <cfRule type="cellIs" dxfId="3412" priority="3377" stopIfTrue="1" operator="equal">
      <formula>1</formula>
    </cfRule>
    <cfRule type="cellIs" dxfId="3411" priority="3378" stopIfTrue="1" operator="equal">
      <formula>1</formula>
    </cfRule>
  </conditionalFormatting>
  <conditionalFormatting sqref="X18:AO18">
    <cfRule type="cellIs" dxfId="3410" priority="3375" operator="equal">
      <formula>1</formula>
    </cfRule>
  </conditionalFormatting>
  <conditionalFormatting sqref="X18:AO18">
    <cfRule type="cellIs" dxfId="3409" priority="3374" operator="equal">
      <formula>1</formula>
    </cfRule>
  </conditionalFormatting>
  <conditionalFormatting sqref="X18:AO18">
    <cfRule type="cellIs" dxfId="3408" priority="3373" operator="equal">
      <formula>1</formula>
    </cfRule>
  </conditionalFormatting>
  <conditionalFormatting sqref="X18:AM18">
    <cfRule type="cellIs" dxfId="3407" priority="3371" stopIfTrue="1" operator="equal">
      <formula>1</formula>
    </cfRule>
    <cfRule type="cellIs" dxfId="3406" priority="3372" stopIfTrue="1" operator="equal">
      <formula>1</formula>
    </cfRule>
  </conditionalFormatting>
  <conditionalFormatting sqref="X18:AM18">
    <cfRule type="cellIs" dxfId="3405" priority="3370" operator="equal">
      <formula>1</formula>
    </cfRule>
  </conditionalFormatting>
  <conditionalFormatting sqref="X18:AM18">
    <cfRule type="cellIs" dxfId="3404" priority="3367" operator="equal">
      <formula>1</formula>
    </cfRule>
    <cfRule type="cellIs" dxfId="3403" priority="3368" stopIfTrue="1" operator="equal">
      <formula>1</formula>
    </cfRule>
    <cfRule type="cellIs" dxfId="3402" priority="3369" stopIfTrue="1" operator="equal">
      <formula>1</formula>
    </cfRule>
  </conditionalFormatting>
  <conditionalFormatting sqref="X18:AM18">
    <cfRule type="cellIs" dxfId="3401" priority="3366" operator="equal">
      <formula>1</formula>
    </cfRule>
  </conditionalFormatting>
  <conditionalFormatting sqref="X18:AM18">
    <cfRule type="cellIs" dxfId="3400" priority="3364" stopIfTrue="1" operator="equal">
      <formula>1</formula>
    </cfRule>
    <cfRule type="cellIs" dxfId="3399" priority="3365" stopIfTrue="1" operator="equal">
      <formula>1</formula>
    </cfRule>
  </conditionalFormatting>
  <conditionalFormatting sqref="X18:AM18">
    <cfRule type="cellIs" dxfId="3398" priority="3363" operator="equal">
      <formula>1</formula>
    </cfRule>
  </conditionalFormatting>
  <conditionalFormatting sqref="X18:AO18 X25:AO25">
    <cfRule type="cellIs" dxfId="3397" priority="3362" operator="equal">
      <formula>1</formula>
    </cfRule>
  </conditionalFormatting>
  <conditionalFormatting sqref="X18:AM18 X25:AM25">
    <cfRule type="cellIs" dxfId="3396" priority="3360" stopIfTrue="1" operator="equal">
      <formula>1</formula>
    </cfRule>
    <cfRule type="cellIs" dxfId="3395" priority="3361" stopIfTrue="1" operator="equal">
      <formula>1</formula>
    </cfRule>
  </conditionalFormatting>
  <conditionalFormatting sqref="X18:AM18 X25:AM25">
    <cfRule type="cellIs" dxfId="3394" priority="3359" operator="equal">
      <formula>1</formula>
    </cfRule>
  </conditionalFormatting>
  <conditionalFormatting sqref="X18:AM18 X25:AM25">
    <cfRule type="cellIs" dxfId="3393" priority="3356" operator="equal">
      <formula>1</formula>
    </cfRule>
    <cfRule type="cellIs" dxfId="3392" priority="3357" stopIfTrue="1" operator="equal">
      <formula>1</formula>
    </cfRule>
    <cfRule type="cellIs" dxfId="3391" priority="3358" stopIfTrue="1" operator="equal">
      <formula>1</formula>
    </cfRule>
  </conditionalFormatting>
  <conditionalFormatting sqref="X18:AM18 X25:AM25">
    <cfRule type="cellIs" dxfId="3390" priority="3355" operator="equal">
      <formula>1</formula>
    </cfRule>
  </conditionalFormatting>
  <conditionalFormatting sqref="X18:AM18 X25:AM25">
    <cfRule type="cellIs" dxfId="3389" priority="3353" stopIfTrue="1" operator="equal">
      <formula>1</formula>
    </cfRule>
    <cfRule type="cellIs" dxfId="3388" priority="3354" stopIfTrue="1" operator="equal">
      <formula>1</formula>
    </cfRule>
  </conditionalFormatting>
  <conditionalFormatting sqref="X18:AM18 X25:AM25">
    <cfRule type="cellIs" dxfId="3387" priority="3352" operator="equal">
      <formula>1</formula>
    </cfRule>
  </conditionalFormatting>
  <conditionalFormatting sqref="X18:AO18 X25:AO25">
    <cfRule type="cellIs" dxfId="3386" priority="3351" operator="equal">
      <formula>1</formula>
    </cfRule>
  </conditionalFormatting>
  <conditionalFormatting sqref="X18:AC18 AG18:AO18 X25:AC25 AG25:AO25">
    <cfRule type="containsText" dxfId="3385" priority="3350" operator="containsText" text="1">
      <formula>NOT(ISERROR(SEARCH("1",X18)))</formula>
    </cfRule>
  </conditionalFormatting>
  <conditionalFormatting sqref="AD18:AF18 AD25:AF25">
    <cfRule type="containsText" dxfId="3384" priority="3349" operator="containsText" text="1">
      <formula>NOT(ISERROR(SEARCH("1",AD18)))</formula>
    </cfRule>
  </conditionalFormatting>
  <conditionalFormatting sqref="X18:AO18 X25:AO25">
    <cfRule type="cellIs" dxfId="3383" priority="3348" operator="equal">
      <formula>1</formula>
    </cfRule>
  </conditionalFormatting>
  <conditionalFormatting sqref="X18:AO18 X25:AO25">
    <cfRule type="cellIs" dxfId="3382" priority="3345" operator="equal">
      <formula>1</formula>
    </cfRule>
    <cfRule type="cellIs" dxfId="3381" priority="3346" stopIfTrue="1" operator="equal">
      <formula>1</formula>
    </cfRule>
    <cfRule type="cellIs" dxfId="3380" priority="3347" stopIfTrue="1" operator="equal">
      <formula>1</formula>
    </cfRule>
  </conditionalFormatting>
  <conditionalFormatting sqref="X18:AO18 X25:AO25">
    <cfRule type="cellIs" dxfId="3379" priority="3344" operator="equal">
      <formula>1</formula>
    </cfRule>
  </conditionalFormatting>
  <conditionalFormatting sqref="X18:AO18 X25:AO25">
    <cfRule type="cellIs" dxfId="3378" priority="3343" operator="equal">
      <formula>1</formula>
    </cfRule>
  </conditionalFormatting>
  <conditionalFormatting sqref="X18:AO18 X25:AO25">
    <cfRule type="cellIs" dxfId="3377" priority="3342" operator="equal">
      <formula>1</formula>
    </cfRule>
  </conditionalFormatting>
  <conditionalFormatting sqref="X18:AM18 X25:AM25">
    <cfRule type="cellIs" dxfId="3376" priority="3340" stopIfTrue="1" operator="equal">
      <formula>1</formula>
    </cfRule>
    <cfRule type="cellIs" dxfId="3375" priority="3341" stopIfTrue="1" operator="equal">
      <formula>1</formula>
    </cfRule>
  </conditionalFormatting>
  <conditionalFormatting sqref="X18:AM18 X25:AM25">
    <cfRule type="cellIs" dxfId="3374" priority="3339" operator="equal">
      <formula>1</formula>
    </cfRule>
  </conditionalFormatting>
  <conditionalFormatting sqref="X18:AM18 X25:AM25">
    <cfRule type="cellIs" dxfId="3373" priority="3336" operator="equal">
      <formula>1</formula>
    </cfRule>
    <cfRule type="cellIs" dxfId="3372" priority="3337" stopIfTrue="1" operator="equal">
      <formula>1</formula>
    </cfRule>
    <cfRule type="cellIs" dxfId="3371" priority="3338" stopIfTrue="1" operator="equal">
      <formula>1</formula>
    </cfRule>
  </conditionalFormatting>
  <conditionalFormatting sqref="X18:AM18 X25:AM25">
    <cfRule type="cellIs" dxfId="3370" priority="3335" operator="equal">
      <formula>1</formula>
    </cfRule>
  </conditionalFormatting>
  <conditionalFormatting sqref="X18:AM18 X25:AM25">
    <cfRule type="cellIs" dxfId="3369" priority="3333" stopIfTrue="1" operator="equal">
      <formula>1</formula>
    </cfRule>
    <cfRule type="cellIs" dxfId="3368" priority="3334" stopIfTrue="1" operator="equal">
      <formula>1</formula>
    </cfRule>
  </conditionalFormatting>
  <conditionalFormatting sqref="X18:AM18 X25:AM25">
    <cfRule type="cellIs" dxfId="3367" priority="3332" operator="equal">
      <formula>1</formula>
    </cfRule>
  </conditionalFormatting>
  <conditionalFormatting sqref="X18:AO18 X25:AO25 X32:AO32">
    <cfRule type="cellIs" dxfId="3366" priority="3331" operator="equal">
      <formula>1</formula>
    </cfRule>
  </conditionalFormatting>
  <conditionalFormatting sqref="X18:AM18 X25:AM25 X32:AM32">
    <cfRule type="cellIs" dxfId="3365" priority="3329" stopIfTrue="1" operator="equal">
      <formula>1</formula>
    </cfRule>
    <cfRule type="cellIs" dxfId="3364" priority="3330" stopIfTrue="1" operator="equal">
      <formula>1</formula>
    </cfRule>
  </conditionalFormatting>
  <conditionalFormatting sqref="X18:AM18 X25:AM25 X32:AM32">
    <cfRule type="cellIs" dxfId="3363" priority="3328" operator="equal">
      <formula>1</formula>
    </cfRule>
  </conditionalFormatting>
  <conditionalFormatting sqref="X18:AM18 X25:AM25 X32:AM32">
    <cfRule type="cellIs" dxfId="3362" priority="3325" operator="equal">
      <formula>1</formula>
    </cfRule>
    <cfRule type="cellIs" dxfId="3361" priority="3326" stopIfTrue="1" operator="equal">
      <formula>1</formula>
    </cfRule>
    <cfRule type="cellIs" dxfId="3360" priority="3327" stopIfTrue="1" operator="equal">
      <formula>1</formula>
    </cfRule>
  </conditionalFormatting>
  <conditionalFormatting sqref="X18:AM18 X25:AM25 X32:AM32">
    <cfRule type="cellIs" dxfId="3359" priority="3324" operator="equal">
      <formula>1</formula>
    </cfRule>
  </conditionalFormatting>
  <conditionalFormatting sqref="X18:AM18 X25:AM25 X32:AM32">
    <cfRule type="cellIs" dxfId="3358" priority="3322" stopIfTrue="1" operator="equal">
      <formula>1</formula>
    </cfRule>
    <cfRule type="cellIs" dxfId="3357" priority="3323" stopIfTrue="1" operator="equal">
      <formula>1</formula>
    </cfRule>
  </conditionalFormatting>
  <conditionalFormatting sqref="X18:AM18 X25:AM25 X32:AM32">
    <cfRule type="cellIs" dxfId="3356" priority="3321" operator="equal">
      <formula>1</formula>
    </cfRule>
  </conditionalFormatting>
  <conditionalFormatting sqref="X18:AO18 X25:AO25 X32:AO32">
    <cfRule type="cellIs" dxfId="3355" priority="3320" operator="equal">
      <formula>1</formula>
    </cfRule>
  </conditionalFormatting>
  <conditionalFormatting sqref="X18:AC18 AG18:AO18 X25:AC25 AG25:AO25 X32:AC32 AG32:AO32">
    <cfRule type="containsText" dxfId="3354" priority="3319" operator="containsText" text="1">
      <formula>NOT(ISERROR(SEARCH("1",X18)))</formula>
    </cfRule>
  </conditionalFormatting>
  <conditionalFormatting sqref="AD18:AF18 AD25:AF25 AD32:AF32">
    <cfRule type="containsText" dxfId="3353" priority="3318" operator="containsText" text="1">
      <formula>NOT(ISERROR(SEARCH("1",AD18)))</formula>
    </cfRule>
  </conditionalFormatting>
  <conditionalFormatting sqref="X18:AO18 X25:AO25 X32:AO32">
    <cfRule type="cellIs" dxfId="3352" priority="3317" operator="equal">
      <formula>1</formula>
    </cfRule>
  </conditionalFormatting>
  <conditionalFormatting sqref="X18:AO18 X25:AO25 X32:AO32">
    <cfRule type="cellIs" dxfId="3351" priority="3314" operator="equal">
      <formula>1</formula>
    </cfRule>
    <cfRule type="cellIs" dxfId="3350" priority="3315" stopIfTrue="1" operator="equal">
      <formula>1</formula>
    </cfRule>
    <cfRule type="cellIs" dxfId="3349" priority="3316" stopIfTrue="1" operator="equal">
      <formula>1</formula>
    </cfRule>
  </conditionalFormatting>
  <conditionalFormatting sqref="X18:AO18 X25:AO25 X32:AO32">
    <cfRule type="cellIs" dxfId="3348" priority="3313" operator="equal">
      <formula>1</formula>
    </cfRule>
  </conditionalFormatting>
  <conditionalFormatting sqref="X18:AO18 X25:AO25 X32:AO32">
    <cfRule type="cellIs" dxfId="3347" priority="3312" operator="equal">
      <formula>1</formula>
    </cfRule>
  </conditionalFormatting>
  <conditionalFormatting sqref="X18:AO18 X25:AO25 X32:AO32">
    <cfRule type="cellIs" dxfId="3346" priority="3311" operator="equal">
      <formula>1</formula>
    </cfRule>
  </conditionalFormatting>
  <conditionalFormatting sqref="X18:AM18 X25:AM25 X32:AM32">
    <cfRule type="cellIs" dxfId="3345" priority="3309" stopIfTrue="1" operator="equal">
      <formula>1</formula>
    </cfRule>
    <cfRule type="cellIs" dxfId="3344" priority="3310" stopIfTrue="1" operator="equal">
      <formula>1</formula>
    </cfRule>
  </conditionalFormatting>
  <conditionalFormatting sqref="X18:AM18 X25:AM25 X32:AM32">
    <cfRule type="cellIs" dxfId="3343" priority="3308" operator="equal">
      <formula>1</formula>
    </cfRule>
  </conditionalFormatting>
  <conditionalFormatting sqref="X18:AM18 X25:AM25 X32:AM32">
    <cfRule type="cellIs" dxfId="3342" priority="3305" operator="equal">
      <formula>1</formula>
    </cfRule>
    <cfRule type="cellIs" dxfId="3341" priority="3306" stopIfTrue="1" operator="equal">
      <formula>1</formula>
    </cfRule>
    <cfRule type="cellIs" dxfId="3340" priority="3307" stopIfTrue="1" operator="equal">
      <formula>1</formula>
    </cfRule>
  </conditionalFormatting>
  <conditionalFormatting sqref="X18:AM18 X25:AM25 X32:AM32">
    <cfRule type="cellIs" dxfId="3339" priority="3304" operator="equal">
      <formula>1</formula>
    </cfRule>
  </conditionalFormatting>
  <conditionalFormatting sqref="X18:AM18 X25:AM25 X32:AM32">
    <cfRule type="cellIs" dxfId="3338" priority="3302" stopIfTrue="1" operator="equal">
      <formula>1</formula>
    </cfRule>
    <cfRule type="cellIs" dxfId="3337" priority="3303" stopIfTrue="1" operator="equal">
      <formula>1</formula>
    </cfRule>
  </conditionalFormatting>
  <conditionalFormatting sqref="X18:AM18 X25:AM25 X32:AM32">
    <cfRule type="cellIs" dxfId="3336" priority="3301" operator="equal">
      <formula>1</formula>
    </cfRule>
  </conditionalFormatting>
  <conditionalFormatting sqref="X18:AO18 X25:AO25 X32:AO32 X39:AO39">
    <cfRule type="cellIs" dxfId="3335" priority="3300" operator="equal">
      <formula>1</formula>
    </cfRule>
  </conditionalFormatting>
  <conditionalFormatting sqref="X18:AM18 X25:AM25 X32:AM32 X39:AM39">
    <cfRule type="cellIs" dxfId="3334" priority="3298" stopIfTrue="1" operator="equal">
      <formula>1</formula>
    </cfRule>
    <cfRule type="cellIs" dxfId="3333" priority="3299" stopIfTrue="1" operator="equal">
      <formula>1</formula>
    </cfRule>
  </conditionalFormatting>
  <conditionalFormatting sqref="X18:AM18 X25:AM25 X32:AM32 X39:AM39">
    <cfRule type="cellIs" dxfId="3332" priority="3297" operator="equal">
      <formula>1</formula>
    </cfRule>
  </conditionalFormatting>
  <conditionalFormatting sqref="X18:AM18 X25:AM25 X32:AM32 X39:AM39">
    <cfRule type="cellIs" dxfId="3331" priority="3294" operator="equal">
      <formula>1</formula>
    </cfRule>
    <cfRule type="cellIs" dxfId="3330" priority="3295" stopIfTrue="1" operator="equal">
      <formula>1</formula>
    </cfRule>
    <cfRule type="cellIs" dxfId="3329" priority="3296" stopIfTrue="1" operator="equal">
      <formula>1</formula>
    </cfRule>
  </conditionalFormatting>
  <conditionalFormatting sqref="X18:AM18 X25:AM25 X32:AM32 X39:AM39">
    <cfRule type="cellIs" dxfId="3328" priority="3293" operator="equal">
      <formula>1</formula>
    </cfRule>
  </conditionalFormatting>
  <conditionalFormatting sqref="X18:AM18 X25:AM25 X32:AM32 X39:AM39">
    <cfRule type="cellIs" dxfId="3327" priority="3291" stopIfTrue="1" operator="equal">
      <formula>1</formula>
    </cfRule>
    <cfRule type="cellIs" dxfId="3326" priority="3292" stopIfTrue="1" operator="equal">
      <formula>1</formula>
    </cfRule>
  </conditionalFormatting>
  <conditionalFormatting sqref="X18:AM18 X25:AM25 X32:AM32 X39:AM39">
    <cfRule type="cellIs" dxfId="3325" priority="3290" operator="equal">
      <formula>1</formula>
    </cfRule>
  </conditionalFormatting>
  <conditionalFormatting sqref="X18:AO18 X25:AO25 X32:AO32 X39:AO39">
    <cfRule type="cellIs" dxfId="3324" priority="3289" operator="equal">
      <formula>1</formula>
    </cfRule>
  </conditionalFormatting>
  <conditionalFormatting sqref="X18:AC18 AG18:AO18 X25:AC25 AG25:AO25 X32:AC32 AG32:AO32 X39:AC39 AG39:AO39">
    <cfRule type="containsText" dxfId="3323" priority="3288" operator="containsText" text="1">
      <formula>NOT(ISERROR(SEARCH("1",X18)))</formula>
    </cfRule>
  </conditionalFormatting>
  <conditionalFormatting sqref="AD18:AF18 AD25:AF25 AD32:AF32 AD39:AF39">
    <cfRule type="containsText" dxfId="3322" priority="3287" operator="containsText" text="1">
      <formula>NOT(ISERROR(SEARCH("1",AD18)))</formula>
    </cfRule>
  </conditionalFormatting>
  <conditionalFormatting sqref="X18:AO18 X25:AO25 X32:AO32 X39:AO39">
    <cfRule type="cellIs" dxfId="3321" priority="3286" operator="equal">
      <formula>1</formula>
    </cfRule>
  </conditionalFormatting>
  <conditionalFormatting sqref="X18:AO18 X25:AO25 X32:AO32 X39:AO39">
    <cfRule type="cellIs" dxfId="3320" priority="3283" operator="equal">
      <formula>1</formula>
    </cfRule>
    <cfRule type="cellIs" dxfId="3319" priority="3284" stopIfTrue="1" operator="equal">
      <formula>1</formula>
    </cfRule>
    <cfRule type="cellIs" dxfId="3318" priority="3285" stopIfTrue="1" operator="equal">
      <formula>1</formula>
    </cfRule>
  </conditionalFormatting>
  <conditionalFormatting sqref="X18:AO18 X25:AO25 X32:AO32 X39:AO39">
    <cfRule type="cellIs" dxfId="3317" priority="3282" operator="equal">
      <formula>1</formula>
    </cfRule>
  </conditionalFormatting>
  <conditionalFormatting sqref="X18:AO18 X25:AO25 X32:AO32 X39:AO39">
    <cfRule type="cellIs" dxfId="3316" priority="3281" operator="equal">
      <formula>1</formula>
    </cfRule>
  </conditionalFormatting>
  <conditionalFormatting sqref="X18:AO18 X25:AO25 X32:AO32 X39:AO39">
    <cfRule type="cellIs" dxfId="3315" priority="3280" operator="equal">
      <formula>1</formula>
    </cfRule>
  </conditionalFormatting>
  <conditionalFormatting sqref="X18:AM18 X25:AM25 X32:AM32 X39:AM39">
    <cfRule type="cellIs" dxfId="3314" priority="3278" stopIfTrue="1" operator="equal">
      <formula>1</formula>
    </cfRule>
    <cfRule type="cellIs" dxfId="3313" priority="3279" stopIfTrue="1" operator="equal">
      <formula>1</formula>
    </cfRule>
  </conditionalFormatting>
  <conditionalFormatting sqref="X18:AM18 X25:AM25 X32:AM32 X39:AM39">
    <cfRule type="cellIs" dxfId="3312" priority="3277" operator="equal">
      <formula>1</formula>
    </cfRule>
  </conditionalFormatting>
  <conditionalFormatting sqref="X18:AM18 X25:AM25 X32:AM32 X39:AM39">
    <cfRule type="cellIs" dxfId="3311" priority="3274" operator="equal">
      <formula>1</formula>
    </cfRule>
    <cfRule type="cellIs" dxfId="3310" priority="3275" stopIfTrue="1" operator="equal">
      <formula>1</formula>
    </cfRule>
    <cfRule type="cellIs" dxfId="3309" priority="3276" stopIfTrue="1" operator="equal">
      <formula>1</formula>
    </cfRule>
  </conditionalFormatting>
  <conditionalFormatting sqref="X18:AM18 X25:AM25 X32:AM32 X39:AM39">
    <cfRule type="cellIs" dxfId="3308" priority="3273" operator="equal">
      <formula>1</formula>
    </cfRule>
  </conditionalFormatting>
  <conditionalFormatting sqref="X18:AM18 X25:AM25 X32:AM32 X39:AM39">
    <cfRule type="cellIs" dxfId="3307" priority="3271" stopIfTrue="1" operator="equal">
      <formula>1</formula>
    </cfRule>
    <cfRule type="cellIs" dxfId="3306" priority="3272" stopIfTrue="1" operator="equal">
      <formula>1</formula>
    </cfRule>
  </conditionalFormatting>
  <conditionalFormatting sqref="X18:AM18 X25:AM25 X32:AM32 X39:AM39">
    <cfRule type="cellIs" dxfId="3305" priority="3270" operator="equal">
      <formula>1</formula>
    </cfRule>
  </conditionalFormatting>
  <conditionalFormatting sqref="X39:AO39">
    <cfRule type="cellIs" dxfId="3304" priority="3268" stopIfTrue="1" operator="equal">
      <formula>1</formula>
    </cfRule>
    <cfRule type="cellIs" dxfId="3303" priority="3269" stopIfTrue="1" operator="equal">
      <formula>1</formula>
    </cfRule>
  </conditionalFormatting>
  <conditionalFormatting sqref="V11:AO14">
    <cfRule type="cellIs" dxfId="3302" priority="3267" operator="equal">
      <formula>1</formula>
    </cfRule>
  </conditionalFormatting>
  <conditionalFormatting sqref="V14:AO14">
    <cfRule type="cellIs" dxfId="3301" priority="3262" operator="equal">
      <formula>1</formula>
    </cfRule>
    <cfRule type="cellIs" dxfId="3300" priority="3265" stopIfTrue="1" operator="equal">
      <formula>1</formula>
    </cfRule>
    <cfRule type="cellIs" dxfId="3299" priority="3266" stopIfTrue="1" operator="equal">
      <formula>1</formula>
    </cfRule>
  </conditionalFormatting>
  <conditionalFormatting sqref="V13:AC13 AG13:AO13">
    <cfRule type="containsText" dxfId="3298" priority="3264" operator="containsText" text="1">
      <formula>NOT(ISERROR(SEARCH("1",V13)))</formula>
    </cfRule>
  </conditionalFormatting>
  <conditionalFormatting sqref="AD13:AF13">
    <cfRule type="containsText" dxfId="3297" priority="3263" operator="containsText" text="1">
      <formula>NOT(ISERROR(SEARCH("1",AD13)))</formula>
    </cfRule>
  </conditionalFormatting>
  <conditionalFormatting sqref="X11:AC12 AG11:AO12">
    <cfRule type="containsText" dxfId="3296" priority="3261" operator="containsText" text="1">
      <formula>NOT(ISERROR(SEARCH("1",X11)))</formula>
    </cfRule>
  </conditionalFormatting>
  <conditionalFormatting sqref="AD11:AF14">
    <cfRule type="containsText" dxfId="3295" priority="3260" operator="containsText" text="1">
      <formula>NOT(ISERROR(SEARCH("1",AD11)))</formula>
    </cfRule>
  </conditionalFormatting>
  <conditionalFormatting sqref="X11:AO12">
    <cfRule type="cellIs" dxfId="3294" priority="3259" operator="equal">
      <formula>1</formula>
    </cfRule>
  </conditionalFormatting>
  <conditionalFormatting sqref="X11:AO12">
    <cfRule type="cellIs" dxfId="3293" priority="3256" operator="equal">
      <formula>1</formula>
    </cfRule>
    <cfRule type="cellIs" dxfId="3292" priority="3257" stopIfTrue="1" operator="equal">
      <formula>1</formula>
    </cfRule>
    <cfRule type="cellIs" dxfId="3291" priority="3258" stopIfTrue="1" operator="equal">
      <formula>1</formula>
    </cfRule>
  </conditionalFormatting>
  <conditionalFormatting sqref="X11:AO12">
    <cfRule type="cellIs" dxfId="3290" priority="3255" operator="equal">
      <formula>1</formula>
    </cfRule>
  </conditionalFormatting>
  <conditionalFormatting sqref="X11:AO14">
    <cfRule type="cellIs" dxfId="3289" priority="3254" operator="equal">
      <formula>1</formula>
    </cfRule>
  </conditionalFormatting>
  <conditionalFormatting sqref="X11:AO14">
    <cfRule type="cellIs" dxfId="3288" priority="3253" operator="equal">
      <formula>1</formula>
    </cfRule>
  </conditionalFormatting>
  <conditionalFormatting sqref="X11:AM12">
    <cfRule type="cellIs" dxfId="3287" priority="3251" stopIfTrue="1" operator="equal">
      <formula>1</formula>
    </cfRule>
    <cfRule type="cellIs" dxfId="3286" priority="3252" stopIfTrue="1" operator="equal">
      <formula>1</formula>
    </cfRule>
  </conditionalFormatting>
  <conditionalFormatting sqref="X11:AM12">
    <cfRule type="cellIs" dxfId="3285" priority="3250" operator="equal">
      <formula>1</formula>
    </cfRule>
  </conditionalFormatting>
  <conditionalFormatting sqref="X11:AM12">
    <cfRule type="cellIs" dxfId="3284" priority="3247" operator="equal">
      <formula>1</formula>
    </cfRule>
    <cfRule type="cellIs" dxfId="3283" priority="3248" stopIfTrue="1" operator="equal">
      <formula>1</formula>
    </cfRule>
    <cfRule type="cellIs" dxfId="3282" priority="3249" stopIfTrue="1" operator="equal">
      <formula>1</formula>
    </cfRule>
  </conditionalFormatting>
  <conditionalFormatting sqref="X11:AM12">
    <cfRule type="cellIs" dxfId="3281" priority="3246" operator="equal">
      <formula>1</formula>
    </cfRule>
  </conditionalFormatting>
  <conditionalFormatting sqref="X11:AM12">
    <cfRule type="cellIs" dxfId="3280" priority="3244" stopIfTrue="1" operator="equal">
      <formula>1</formula>
    </cfRule>
    <cfRule type="cellIs" dxfId="3279" priority="3245" stopIfTrue="1" operator="equal">
      <formula>1</formula>
    </cfRule>
  </conditionalFormatting>
  <conditionalFormatting sqref="X11:AM12">
    <cfRule type="cellIs" dxfId="3278" priority="3243" operator="equal">
      <formula>1</formula>
    </cfRule>
  </conditionalFormatting>
  <conditionalFormatting sqref="X11:AO14">
    <cfRule type="cellIs" dxfId="3277" priority="3242" operator="equal">
      <formula>1</formula>
    </cfRule>
  </conditionalFormatting>
  <conditionalFormatting sqref="X11:AM12">
    <cfRule type="cellIs" dxfId="3276" priority="3240" stopIfTrue="1" operator="equal">
      <formula>1</formula>
    </cfRule>
    <cfRule type="cellIs" dxfId="3275" priority="3241" stopIfTrue="1" operator="equal">
      <formula>1</formula>
    </cfRule>
  </conditionalFormatting>
  <conditionalFormatting sqref="X11:AM12">
    <cfRule type="cellIs" dxfId="3274" priority="3239" operator="equal">
      <formula>1</formula>
    </cfRule>
  </conditionalFormatting>
  <conditionalFormatting sqref="X11:AM12">
    <cfRule type="cellIs" dxfId="3273" priority="3236" operator="equal">
      <formula>1</formula>
    </cfRule>
    <cfRule type="cellIs" dxfId="3272" priority="3237" stopIfTrue="1" operator="equal">
      <formula>1</formula>
    </cfRule>
    <cfRule type="cellIs" dxfId="3271" priority="3238" stopIfTrue="1" operator="equal">
      <formula>1</formula>
    </cfRule>
  </conditionalFormatting>
  <conditionalFormatting sqref="X11:AM12">
    <cfRule type="cellIs" dxfId="3270" priority="3235" operator="equal">
      <formula>1</formula>
    </cfRule>
  </conditionalFormatting>
  <conditionalFormatting sqref="X11:AM12">
    <cfRule type="cellIs" dxfId="3269" priority="3233" stopIfTrue="1" operator="equal">
      <formula>1</formula>
    </cfRule>
    <cfRule type="cellIs" dxfId="3268" priority="3234" stopIfTrue="1" operator="equal">
      <formula>1</formula>
    </cfRule>
  </conditionalFormatting>
  <conditionalFormatting sqref="X11:AM12">
    <cfRule type="cellIs" dxfId="3267" priority="3232" operator="equal">
      <formula>1</formula>
    </cfRule>
  </conditionalFormatting>
  <conditionalFormatting sqref="X11:AO14">
    <cfRule type="cellIs" dxfId="3266" priority="3231" operator="equal">
      <formula>1</formula>
    </cfRule>
  </conditionalFormatting>
  <conditionalFormatting sqref="X11:AC12 AG11:AO12">
    <cfRule type="containsText" dxfId="3265" priority="3230" operator="containsText" text="1">
      <formula>NOT(ISERROR(SEARCH("1",X11)))</formula>
    </cfRule>
  </conditionalFormatting>
  <conditionalFormatting sqref="AD11:AF14">
    <cfRule type="containsText" dxfId="3264" priority="3229" operator="containsText" text="1">
      <formula>NOT(ISERROR(SEARCH("1",AD11)))</formula>
    </cfRule>
  </conditionalFormatting>
  <conditionalFormatting sqref="X11:AO12">
    <cfRule type="cellIs" dxfId="3263" priority="3228" operator="equal">
      <formula>1</formula>
    </cfRule>
  </conditionalFormatting>
  <conditionalFormatting sqref="X11:AO12">
    <cfRule type="cellIs" dxfId="3262" priority="3225" operator="equal">
      <formula>1</formula>
    </cfRule>
    <cfRule type="cellIs" dxfId="3261" priority="3226" stopIfTrue="1" operator="equal">
      <formula>1</formula>
    </cfRule>
    <cfRule type="cellIs" dxfId="3260" priority="3227" stopIfTrue="1" operator="equal">
      <formula>1</formula>
    </cfRule>
  </conditionalFormatting>
  <conditionalFormatting sqref="X11:AO12">
    <cfRule type="cellIs" dxfId="3259" priority="3224" operator="equal">
      <formula>1</formula>
    </cfRule>
  </conditionalFormatting>
  <conditionalFormatting sqref="X11:AO14">
    <cfRule type="cellIs" dxfId="3258" priority="3223" operator="equal">
      <formula>1</formula>
    </cfRule>
  </conditionalFormatting>
  <conditionalFormatting sqref="X11:AO14">
    <cfRule type="cellIs" dxfId="3257" priority="3222" operator="equal">
      <formula>1</formula>
    </cfRule>
  </conditionalFormatting>
  <conditionalFormatting sqref="X11:AM12">
    <cfRule type="cellIs" dxfId="3256" priority="3220" stopIfTrue="1" operator="equal">
      <formula>1</formula>
    </cfRule>
    <cfRule type="cellIs" dxfId="3255" priority="3221" stopIfTrue="1" operator="equal">
      <formula>1</formula>
    </cfRule>
  </conditionalFormatting>
  <conditionalFormatting sqref="X11:AM12">
    <cfRule type="cellIs" dxfId="3254" priority="3219" operator="equal">
      <formula>1</formula>
    </cfRule>
  </conditionalFormatting>
  <conditionalFormatting sqref="X11:AM12">
    <cfRule type="cellIs" dxfId="3253" priority="3216" operator="equal">
      <formula>1</formula>
    </cfRule>
    <cfRule type="cellIs" dxfId="3252" priority="3217" stopIfTrue="1" operator="equal">
      <formula>1</formula>
    </cfRule>
    <cfRule type="cellIs" dxfId="3251" priority="3218" stopIfTrue="1" operator="equal">
      <formula>1</formula>
    </cfRule>
  </conditionalFormatting>
  <conditionalFormatting sqref="X11:AM12">
    <cfRule type="cellIs" dxfId="3250" priority="3215" operator="equal">
      <formula>1</formula>
    </cfRule>
  </conditionalFormatting>
  <conditionalFormatting sqref="X11:AM12">
    <cfRule type="cellIs" dxfId="3249" priority="3213" stopIfTrue="1" operator="equal">
      <formula>1</formula>
    </cfRule>
    <cfRule type="cellIs" dxfId="3248" priority="3214" stopIfTrue="1" operator="equal">
      <formula>1</formula>
    </cfRule>
  </conditionalFormatting>
  <conditionalFormatting sqref="X11:AM12">
    <cfRule type="cellIs" dxfId="3247" priority="3212" operator="equal">
      <formula>1</formula>
    </cfRule>
  </conditionalFormatting>
  <conditionalFormatting sqref="X11:AO14">
    <cfRule type="cellIs" dxfId="3246" priority="3211" operator="equal">
      <formula>1</formula>
    </cfRule>
  </conditionalFormatting>
  <conditionalFormatting sqref="X11:AM12">
    <cfRule type="cellIs" dxfId="3245" priority="3209" stopIfTrue="1" operator="equal">
      <formula>1</formula>
    </cfRule>
    <cfRule type="cellIs" dxfId="3244" priority="3210" stopIfTrue="1" operator="equal">
      <formula>1</formula>
    </cfRule>
  </conditionalFormatting>
  <conditionalFormatting sqref="X11:AM12">
    <cfRule type="cellIs" dxfId="3243" priority="3208" operator="equal">
      <formula>1</formula>
    </cfRule>
  </conditionalFormatting>
  <conditionalFormatting sqref="X11:AM12">
    <cfRule type="cellIs" dxfId="3242" priority="3205" operator="equal">
      <formula>1</formula>
    </cfRule>
    <cfRule type="cellIs" dxfId="3241" priority="3206" stopIfTrue="1" operator="equal">
      <formula>1</formula>
    </cfRule>
    <cfRule type="cellIs" dxfId="3240" priority="3207" stopIfTrue="1" operator="equal">
      <formula>1</formula>
    </cfRule>
  </conditionalFormatting>
  <conditionalFormatting sqref="X11:AM12">
    <cfRule type="cellIs" dxfId="3239" priority="3204" operator="equal">
      <formula>1</formula>
    </cfRule>
  </conditionalFormatting>
  <conditionalFormatting sqref="X11:AM12">
    <cfRule type="cellIs" dxfId="3238" priority="3202" stopIfTrue="1" operator="equal">
      <formula>1</formula>
    </cfRule>
    <cfRule type="cellIs" dxfId="3237" priority="3203" stopIfTrue="1" operator="equal">
      <formula>1</formula>
    </cfRule>
  </conditionalFormatting>
  <conditionalFormatting sqref="X11:AM12">
    <cfRule type="cellIs" dxfId="3236" priority="3201" operator="equal">
      <formula>1</formula>
    </cfRule>
  </conditionalFormatting>
  <conditionalFormatting sqref="X11:AO14">
    <cfRule type="cellIs" dxfId="3235" priority="3200" operator="equal">
      <formula>1</formula>
    </cfRule>
  </conditionalFormatting>
  <conditionalFormatting sqref="X11:AC12 AG11:AO12">
    <cfRule type="containsText" dxfId="3234" priority="3199" operator="containsText" text="1">
      <formula>NOT(ISERROR(SEARCH("1",X11)))</formula>
    </cfRule>
  </conditionalFormatting>
  <conditionalFormatting sqref="AD11:AF14">
    <cfRule type="containsText" dxfId="3233" priority="3198" operator="containsText" text="1">
      <formula>NOT(ISERROR(SEARCH("1",AD11)))</formula>
    </cfRule>
  </conditionalFormatting>
  <conditionalFormatting sqref="X11:AO12">
    <cfRule type="cellIs" dxfId="3232" priority="3197" operator="equal">
      <formula>1</formula>
    </cfRule>
  </conditionalFormatting>
  <conditionalFormatting sqref="X11:AO12">
    <cfRule type="cellIs" dxfId="3231" priority="3194" operator="equal">
      <formula>1</formula>
    </cfRule>
    <cfRule type="cellIs" dxfId="3230" priority="3195" stopIfTrue="1" operator="equal">
      <formula>1</formula>
    </cfRule>
    <cfRule type="cellIs" dxfId="3229" priority="3196" stopIfTrue="1" operator="equal">
      <formula>1</formula>
    </cfRule>
  </conditionalFormatting>
  <conditionalFormatting sqref="X11:AO12">
    <cfRule type="cellIs" dxfId="3228" priority="3193" operator="equal">
      <formula>1</formula>
    </cfRule>
  </conditionalFormatting>
  <conditionalFormatting sqref="X11:AO14">
    <cfRule type="cellIs" dxfId="3227" priority="3192" operator="equal">
      <formula>1</formula>
    </cfRule>
  </conditionalFormatting>
  <conditionalFormatting sqref="X11:AO14">
    <cfRule type="cellIs" dxfId="3226" priority="3191" operator="equal">
      <formula>1</formula>
    </cfRule>
  </conditionalFormatting>
  <conditionalFormatting sqref="X11:AM12">
    <cfRule type="cellIs" dxfId="3225" priority="3189" stopIfTrue="1" operator="equal">
      <formula>1</formula>
    </cfRule>
    <cfRule type="cellIs" dxfId="3224" priority="3190" stopIfTrue="1" operator="equal">
      <formula>1</formula>
    </cfRule>
  </conditionalFormatting>
  <conditionalFormatting sqref="X11:AM12">
    <cfRule type="cellIs" dxfId="3223" priority="3188" operator="equal">
      <formula>1</formula>
    </cfRule>
  </conditionalFormatting>
  <conditionalFormatting sqref="X11:AM12">
    <cfRule type="cellIs" dxfId="3222" priority="3185" operator="equal">
      <formula>1</formula>
    </cfRule>
    <cfRule type="cellIs" dxfId="3221" priority="3186" stopIfTrue="1" operator="equal">
      <formula>1</formula>
    </cfRule>
    <cfRule type="cellIs" dxfId="3220" priority="3187" stopIfTrue="1" operator="equal">
      <formula>1</formula>
    </cfRule>
  </conditionalFormatting>
  <conditionalFormatting sqref="X11:AM12">
    <cfRule type="cellIs" dxfId="3219" priority="3184" operator="equal">
      <formula>1</formula>
    </cfRule>
  </conditionalFormatting>
  <conditionalFormatting sqref="X11:AM12">
    <cfRule type="cellIs" dxfId="3218" priority="3182" stopIfTrue="1" operator="equal">
      <formula>1</formula>
    </cfRule>
    <cfRule type="cellIs" dxfId="3217" priority="3183" stopIfTrue="1" operator="equal">
      <formula>1</formula>
    </cfRule>
  </conditionalFormatting>
  <conditionalFormatting sqref="X11:AM12">
    <cfRule type="cellIs" dxfId="3216" priority="3181" operator="equal">
      <formula>1</formula>
    </cfRule>
  </conditionalFormatting>
  <conditionalFormatting sqref="X11:AO14">
    <cfRule type="cellIs" dxfId="3215" priority="3180" operator="equal">
      <formula>1</formula>
    </cfRule>
  </conditionalFormatting>
  <conditionalFormatting sqref="X11:AM12">
    <cfRule type="cellIs" dxfId="3214" priority="3178" stopIfTrue="1" operator="equal">
      <formula>1</formula>
    </cfRule>
    <cfRule type="cellIs" dxfId="3213" priority="3179" stopIfTrue="1" operator="equal">
      <formula>1</formula>
    </cfRule>
  </conditionalFormatting>
  <conditionalFormatting sqref="X11:AM12">
    <cfRule type="cellIs" dxfId="3212" priority="3177" operator="equal">
      <formula>1</formula>
    </cfRule>
  </conditionalFormatting>
  <conditionalFormatting sqref="X11:AM12">
    <cfRule type="cellIs" dxfId="3211" priority="3174" operator="equal">
      <formula>1</formula>
    </cfRule>
    <cfRule type="cellIs" dxfId="3210" priority="3175" stopIfTrue="1" operator="equal">
      <formula>1</formula>
    </cfRule>
    <cfRule type="cellIs" dxfId="3209" priority="3176" stopIfTrue="1" operator="equal">
      <formula>1</formula>
    </cfRule>
  </conditionalFormatting>
  <conditionalFormatting sqref="X11:AM12">
    <cfRule type="cellIs" dxfId="3208" priority="3173" operator="equal">
      <formula>1</formula>
    </cfRule>
  </conditionalFormatting>
  <conditionalFormatting sqref="X11:AM12">
    <cfRule type="cellIs" dxfId="3207" priority="3171" stopIfTrue="1" operator="equal">
      <formula>1</formula>
    </cfRule>
    <cfRule type="cellIs" dxfId="3206" priority="3172" stopIfTrue="1" operator="equal">
      <formula>1</formula>
    </cfRule>
  </conditionalFormatting>
  <conditionalFormatting sqref="X11:AM12">
    <cfRule type="cellIs" dxfId="3205" priority="3170" operator="equal">
      <formula>1</formula>
    </cfRule>
  </conditionalFormatting>
  <conditionalFormatting sqref="X11:AO14">
    <cfRule type="cellIs" dxfId="3204" priority="3169" operator="equal">
      <formula>1</formula>
    </cfRule>
  </conditionalFormatting>
  <conditionalFormatting sqref="X11:AC12 AG11:AO12">
    <cfRule type="containsText" dxfId="3203" priority="3168" operator="containsText" text="1">
      <formula>NOT(ISERROR(SEARCH("1",X11)))</formula>
    </cfRule>
  </conditionalFormatting>
  <conditionalFormatting sqref="AD11:AF14">
    <cfRule type="containsText" dxfId="3202" priority="3167" operator="containsText" text="1">
      <formula>NOT(ISERROR(SEARCH("1",AD11)))</formula>
    </cfRule>
  </conditionalFormatting>
  <conditionalFormatting sqref="X11:AO12">
    <cfRule type="cellIs" dxfId="3201" priority="3166" operator="equal">
      <formula>1</formula>
    </cfRule>
  </conditionalFormatting>
  <conditionalFormatting sqref="X11:AO12">
    <cfRule type="cellIs" dxfId="3200" priority="3163" operator="equal">
      <formula>1</formula>
    </cfRule>
    <cfRule type="cellIs" dxfId="3199" priority="3164" stopIfTrue="1" operator="equal">
      <formula>1</formula>
    </cfRule>
    <cfRule type="cellIs" dxfId="3198" priority="3165" stopIfTrue="1" operator="equal">
      <formula>1</formula>
    </cfRule>
  </conditionalFormatting>
  <conditionalFormatting sqref="X11:AO12">
    <cfRule type="cellIs" dxfId="3197" priority="3162" operator="equal">
      <formula>1</formula>
    </cfRule>
  </conditionalFormatting>
  <conditionalFormatting sqref="X11:AO14">
    <cfRule type="cellIs" dxfId="3196" priority="3161" operator="equal">
      <formula>1</formula>
    </cfRule>
  </conditionalFormatting>
  <conditionalFormatting sqref="X11:AO14">
    <cfRule type="cellIs" dxfId="3195" priority="3160" operator="equal">
      <formula>1</formula>
    </cfRule>
  </conditionalFormatting>
  <conditionalFormatting sqref="X11:AM12">
    <cfRule type="cellIs" dxfId="3194" priority="3158" stopIfTrue="1" operator="equal">
      <formula>1</formula>
    </cfRule>
    <cfRule type="cellIs" dxfId="3193" priority="3159" stopIfTrue="1" operator="equal">
      <formula>1</formula>
    </cfRule>
  </conditionalFormatting>
  <conditionalFormatting sqref="X11:AM12">
    <cfRule type="cellIs" dxfId="3192" priority="3157" operator="equal">
      <formula>1</formula>
    </cfRule>
  </conditionalFormatting>
  <conditionalFormatting sqref="X11:AM12">
    <cfRule type="cellIs" dxfId="3191" priority="3154" operator="equal">
      <formula>1</formula>
    </cfRule>
    <cfRule type="cellIs" dxfId="3190" priority="3155" stopIfTrue="1" operator="equal">
      <formula>1</formula>
    </cfRule>
    <cfRule type="cellIs" dxfId="3189" priority="3156" stopIfTrue="1" operator="equal">
      <formula>1</formula>
    </cfRule>
  </conditionalFormatting>
  <conditionalFormatting sqref="X11:AM12">
    <cfRule type="cellIs" dxfId="3188" priority="3153" operator="equal">
      <formula>1</formula>
    </cfRule>
  </conditionalFormatting>
  <conditionalFormatting sqref="X11:AM12">
    <cfRule type="cellIs" dxfId="3187" priority="3151" stopIfTrue="1" operator="equal">
      <formula>1</formula>
    </cfRule>
    <cfRule type="cellIs" dxfId="3186" priority="3152" stopIfTrue="1" operator="equal">
      <formula>1</formula>
    </cfRule>
  </conditionalFormatting>
  <conditionalFormatting sqref="X11:AM12">
    <cfRule type="cellIs" dxfId="3185" priority="3150" operator="equal">
      <formula>1</formula>
    </cfRule>
  </conditionalFormatting>
  <conditionalFormatting sqref="X11:AO14">
    <cfRule type="cellIs" dxfId="3184" priority="3149" operator="equal">
      <formula>1</formula>
    </cfRule>
  </conditionalFormatting>
  <conditionalFormatting sqref="X11:AM12">
    <cfRule type="cellIs" dxfId="3183" priority="3147" stopIfTrue="1" operator="equal">
      <formula>1</formula>
    </cfRule>
    <cfRule type="cellIs" dxfId="3182" priority="3148" stopIfTrue="1" operator="equal">
      <formula>1</formula>
    </cfRule>
  </conditionalFormatting>
  <conditionalFormatting sqref="X11:AM12">
    <cfRule type="cellIs" dxfId="3181" priority="3146" operator="equal">
      <formula>1</formula>
    </cfRule>
  </conditionalFormatting>
  <conditionalFormatting sqref="X11:AM12">
    <cfRule type="cellIs" dxfId="3180" priority="3143" operator="equal">
      <formula>1</formula>
    </cfRule>
    <cfRule type="cellIs" dxfId="3179" priority="3144" stopIfTrue="1" operator="equal">
      <formula>1</formula>
    </cfRule>
    <cfRule type="cellIs" dxfId="3178" priority="3145" stopIfTrue="1" operator="equal">
      <formula>1</formula>
    </cfRule>
  </conditionalFormatting>
  <conditionalFormatting sqref="X11:AM12">
    <cfRule type="cellIs" dxfId="3177" priority="3142" operator="equal">
      <formula>1</formula>
    </cfRule>
  </conditionalFormatting>
  <conditionalFormatting sqref="X11:AM12">
    <cfRule type="cellIs" dxfId="3176" priority="3140" stopIfTrue="1" operator="equal">
      <formula>1</formula>
    </cfRule>
    <cfRule type="cellIs" dxfId="3175" priority="3141" stopIfTrue="1" operator="equal">
      <formula>1</formula>
    </cfRule>
  </conditionalFormatting>
  <conditionalFormatting sqref="X11:AM12">
    <cfRule type="cellIs" dxfId="3174" priority="3139" operator="equal">
      <formula>1</formula>
    </cfRule>
  </conditionalFormatting>
  <conditionalFormatting sqref="X11:AO14">
    <cfRule type="cellIs" dxfId="3173" priority="3138" operator="equal">
      <formula>1</formula>
    </cfRule>
  </conditionalFormatting>
  <conditionalFormatting sqref="X11:AC12 AG11:AO12">
    <cfRule type="containsText" dxfId="3172" priority="3137" operator="containsText" text="1">
      <formula>NOT(ISERROR(SEARCH("1",X11)))</formula>
    </cfRule>
  </conditionalFormatting>
  <conditionalFormatting sqref="AD11:AF14">
    <cfRule type="containsText" dxfId="3171" priority="3136" operator="containsText" text="1">
      <formula>NOT(ISERROR(SEARCH("1",AD11)))</formula>
    </cfRule>
  </conditionalFormatting>
  <conditionalFormatting sqref="X11:AO12">
    <cfRule type="cellIs" dxfId="3170" priority="3135" operator="equal">
      <formula>1</formula>
    </cfRule>
  </conditionalFormatting>
  <conditionalFormatting sqref="X11:AO12">
    <cfRule type="cellIs" dxfId="3169" priority="3132" operator="equal">
      <formula>1</formula>
    </cfRule>
    <cfRule type="cellIs" dxfId="3168" priority="3133" stopIfTrue="1" operator="equal">
      <formula>1</formula>
    </cfRule>
    <cfRule type="cellIs" dxfId="3167" priority="3134" stopIfTrue="1" operator="equal">
      <formula>1</formula>
    </cfRule>
  </conditionalFormatting>
  <conditionalFormatting sqref="X11:AO12">
    <cfRule type="cellIs" dxfId="3166" priority="3131" operator="equal">
      <formula>1</formula>
    </cfRule>
  </conditionalFormatting>
  <conditionalFormatting sqref="X11:AO14">
    <cfRule type="cellIs" dxfId="3165" priority="3130" operator="equal">
      <formula>1</formula>
    </cfRule>
  </conditionalFormatting>
  <conditionalFormatting sqref="X11:AO14">
    <cfRule type="cellIs" dxfId="3164" priority="3129" operator="equal">
      <formula>1</formula>
    </cfRule>
  </conditionalFormatting>
  <conditionalFormatting sqref="X11:AM12">
    <cfRule type="cellIs" dxfId="3163" priority="3127" stopIfTrue="1" operator="equal">
      <formula>1</formula>
    </cfRule>
    <cfRule type="cellIs" dxfId="3162" priority="3128" stopIfTrue="1" operator="equal">
      <formula>1</formula>
    </cfRule>
  </conditionalFormatting>
  <conditionalFormatting sqref="X11:AM12">
    <cfRule type="cellIs" dxfId="3161" priority="3126" operator="equal">
      <formula>1</formula>
    </cfRule>
  </conditionalFormatting>
  <conditionalFormatting sqref="X11:AM12">
    <cfRule type="cellIs" dxfId="3160" priority="3123" operator="equal">
      <formula>1</formula>
    </cfRule>
    <cfRule type="cellIs" dxfId="3159" priority="3124" stopIfTrue="1" operator="equal">
      <formula>1</formula>
    </cfRule>
    <cfRule type="cellIs" dxfId="3158" priority="3125" stopIfTrue="1" operator="equal">
      <formula>1</formula>
    </cfRule>
  </conditionalFormatting>
  <conditionalFormatting sqref="X11:AM12">
    <cfRule type="cellIs" dxfId="3157" priority="3122" operator="equal">
      <formula>1</formula>
    </cfRule>
  </conditionalFormatting>
  <conditionalFormatting sqref="X11:AM12">
    <cfRule type="cellIs" dxfId="3156" priority="3120" stopIfTrue="1" operator="equal">
      <formula>1</formula>
    </cfRule>
    <cfRule type="cellIs" dxfId="3155" priority="3121" stopIfTrue="1" operator="equal">
      <formula>1</formula>
    </cfRule>
  </conditionalFormatting>
  <conditionalFormatting sqref="X11:AM12">
    <cfRule type="cellIs" dxfId="3154" priority="3119" operator="equal">
      <formula>1</formula>
    </cfRule>
  </conditionalFormatting>
  <conditionalFormatting sqref="F14:BA14">
    <cfRule type="cellIs" dxfId="3153" priority="3118" operator="equal">
      <formula>1</formula>
    </cfRule>
  </conditionalFormatting>
  <conditionalFormatting sqref="F14:BA14">
    <cfRule type="cellIs" dxfId="3152" priority="3117" operator="equal">
      <formula>1</formula>
    </cfRule>
  </conditionalFormatting>
  <conditionalFormatting sqref="V13:AO13">
    <cfRule type="cellIs" dxfId="3151" priority="3116" operator="equal">
      <formula>1</formula>
    </cfRule>
  </conditionalFormatting>
  <conditionalFormatting sqref="V14:AC14 AG14:AO14">
    <cfRule type="containsText" dxfId="3150" priority="3115" operator="containsText" text="1">
      <formula>NOT(ISERROR(SEARCH("1",V14)))</formula>
    </cfRule>
  </conditionalFormatting>
  <conditionalFormatting sqref="AD14:AF14">
    <cfRule type="containsText" dxfId="3149" priority="3114" operator="containsText" text="1">
      <formula>NOT(ISERROR(SEARCH("1",AD14)))</formula>
    </cfRule>
  </conditionalFormatting>
  <conditionalFormatting sqref="F20:BA20">
    <cfRule type="cellIs" dxfId="3148" priority="3113" operator="equal">
      <formula>1</formula>
    </cfRule>
  </conditionalFormatting>
  <conditionalFormatting sqref="V21:AC21 AG21:AO21">
    <cfRule type="containsText" dxfId="3147" priority="3112" operator="containsText" text="1">
      <formula>NOT(ISERROR(SEARCH("1",V21)))</formula>
    </cfRule>
  </conditionalFormatting>
  <conditionalFormatting sqref="F21:U21 AD21:AF21 AP21:BA21">
    <cfRule type="containsText" dxfId="3146" priority="3111" operator="containsText" text="1">
      <formula>NOT(ISERROR(SEARCH("1",F21)))</formula>
    </cfRule>
  </conditionalFormatting>
  <conditionalFormatting sqref="F18:BA21">
    <cfRule type="cellIs" dxfId="3145" priority="3110" operator="equal">
      <formula>1</formula>
    </cfRule>
  </conditionalFormatting>
  <conditionalFormatting sqref="X18:AM21">
    <cfRule type="cellIs" dxfId="3144" priority="3108" stopIfTrue="1" operator="equal">
      <formula>1</formula>
    </cfRule>
    <cfRule type="cellIs" dxfId="3143" priority="3109" stopIfTrue="1" operator="equal">
      <formula>1</formula>
    </cfRule>
  </conditionalFormatting>
  <conditionalFormatting sqref="X18:AM21">
    <cfRule type="cellIs" dxfId="3142" priority="3107" operator="equal">
      <formula>1</formula>
    </cfRule>
  </conditionalFormatting>
  <conditionalFormatting sqref="X18:AM21">
    <cfRule type="cellIs" dxfId="3141" priority="3104" operator="equal">
      <formula>1</formula>
    </cfRule>
    <cfRule type="cellIs" dxfId="3140" priority="3105" stopIfTrue="1" operator="equal">
      <formula>1</formula>
    </cfRule>
    <cfRule type="cellIs" dxfId="3139" priority="3106" stopIfTrue="1" operator="equal">
      <formula>1</formula>
    </cfRule>
  </conditionalFormatting>
  <conditionalFormatting sqref="X18:AM21">
    <cfRule type="cellIs" dxfId="3138" priority="3103" operator="equal">
      <formula>1</formula>
    </cfRule>
  </conditionalFormatting>
  <conditionalFormatting sqref="X18:AM21">
    <cfRule type="cellIs" dxfId="3137" priority="3101" stopIfTrue="1" operator="equal">
      <formula>1</formula>
    </cfRule>
    <cfRule type="cellIs" dxfId="3136" priority="3102" stopIfTrue="1" operator="equal">
      <formula>1</formula>
    </cfRule>
  </conditionalFormatting>
  <conditionalFormatting sqref="X18:AM21">
    <cfRule type="cellIs" dxfId="3135" priority="3100" operator="equal">
      <formula>1</formula>
    </cfRule>
  </conditionalFormatting>
  <conditionalFormatting sqref="F18:BA21">
    <cfRule type="cellIs" dxfId="3134" priority="3099" operator="equal">
      <formula>1</formula>
    </cfRule>
  </conditionalFormatting>
  <conditionalFormatting sqref="F18:BA21">
    <cfRule type="containsText" dxfId="3133" priority="3098" operator="containsText" text="1">
      <formula>NOT(ISERROR(SEARCH("1",F18)))</formula>
    </cfRule>
  </conditionalFormatting>
  <conditionalFormatting sqref="AD18:AF21">
    <cfRule type="containsText" dxfId="3132" priority="3097" operator="containsText" text="1">
      <formula>NOT(ISERROR(SEARCH("1",AD18)))</formula>
    </cfRule>
  </conditionalFormatting>
  <conditionalFormatting sqref="F18:BA21">
    <cfRule type="cellIs" dxfId="3131" priority="3096" operator="equal">
      <formula>1</formula>
    </cfRule>
  </conditionalFormatting>
  <conditionalFormatting sqref="F18:BA21">
    <cfRule type="cellIs" dxfId="3130" priority="3093" operator="equal">
      <formula>1</formula>
    </cfRule>
    <cfRule type="cellIs" dxfId="3129" priority="3094" stopIfTrue="1" operator="equal">
      <formula>1</formula>
    </cfRule>
    <cfRule type="cellIs" dxfId="3128" priority="3095" stopIfTrue="1" operator="equal">
      <formula>1</formula>
    </cfRule>
  </conditionalFormatting>
  <conditionalFormatting sqref="F18:BA21">
    <cfRule type="cellIs" dxfId="3127" priority="3092" operator="equal">
      <formula>1</formula>
    </cfRule>
  </conditionalFormatting>
  <conditionalFormatting sqref="F18:BA21">
    <cfRule type="cellIs" dxfId="3126" priority="3091" operator="equal">
      <formula>1</formula>
    </cfRule>
  </conditionalFormatting>
  <conditionalFormatting sqref="F18:BA21">
    <cfRule type="cellIs" dxfId="3125" priority="3090" operator="equal">
      <formula>1</formula>
    </cfRule>
  </conditionalFormatting>
  <conditionalFormatting sqref="X18:AM21">
    <cfRule type="cellIs" dxfId="3124" priority="3088" stopIfTrue="1" operator="equal">
      <formula>1</formula>
    </cfRule>
    <cfRule type="cellIs" dxfId="3123" priority="3089" stopIfTrue="1" operator="equal">
      <formula>1</formula>
    </cfRule>
  </conditionalFormatting>
  <conditionalFormatting sqref="X18:AM21">
    <cfRule type="cellIs" dxfId="3122" priority="3087" operator="equal">
      <formula>1</formula>
    </cfRule>
  </conditionalFormatting>
  <conditionalFormatting sqref="X18:AM21">
    <cfRule type="cellIs" dxfId="3121" priority="3084" operator="equal">
      <formula>1</formula>
    </cfRule>
    <cfRule type="cellIs" dxfId="3120" priority="3085" stopIfTrue="1" operator="equal">
      <formula>1</formula>
    </cfRule>
    <cfRule type="cellIs" dxfId="3119" priority="3086" stopIfTrue="1" operator="equal">
      <formula>1</formula>
    </cfRule>
  </conditionalFormatting>
  <conditionalFormatting sqref="X18:AM21">
    <cfRule type="cellIs" dxfId="3118" priority="3083" operator="equal">
      <formula>1</formula>
    </cfRule>
  </conditionalFormatting>
  <conditionalFormatting sqref="X18:AM21">
    <cfRule type="cellIs" dxfId="3117" priority="3081" stopIfTrue="1" operator="equal">
      <formula>1</formula>
    </cfRule>
    <cfRule type="cellIs" dxfId="3116" priority="3082" stopIfTrue="1" operator="equal">
      <formula>1</formula>
    </cfRule>
  </conditionalFormatting>
  <conditionalFormatting sqref="X18:AM21">
    <cfRule type="cellIs" dxfId="3115" priority="3080" operator="equal">
      <formula>1</formula>
    </cfRule>
  </conditionalFormatting>
  <conditionalFormatting sqref="V21:AO21 V18:AO19">
    <cfRule type="cellIs" dxfId="3114" priority="3079" operator="equal">
      <formula>1</formula>
    </cfRule>
  </conditionalFormatting>
  <conditionalFormatting sqref="V21:AO21">
    <cfRule type="cellIs" dxfId="3113" priority="3074" operator="equal">
      <formula>1</formula>
    </cfRule>
    <cfRule type="cellIs" dxfId="3112" priority="3077" stopIfTrue="1" operator="equal">
      <formula>1</formula>
    </cfRule>
    <cfRule type="cellIs" dxfId="3111" priority="3078" stopIfTrue="1" operator="equal">
      <formula>1</formula>
    </cfRule>
  </conditionalFormatting>
  <conditionalFormatting sqref="V20:AC20 AG20:AO20">
    <cfRule type="containsText" dxfId="3110" priority="3076" operator="containsText" text="1">
      <formula>NOT(ISERROR(SEARCH("1",V20)))</formula>
    </cfRule>
  </conditionalFormatting>
  <conditionalFormatting sqref="AD20:AF20">
    <cfRule type="containsText" dxfId="3109" priority="3075" operator="containsText" text="1">
      <formula>NOT(ISERROR(SEARCH("1",AD20)))</formula>
    </cfRule>
  </conditionalFormatting>
  <conditionalFormatting sqref="X18:AC18 AG18:AO18">
    <cfRule type="containsText" dxfId="3108" priority="3073" operator="containsText" text="1">
      <formula>NOT(ISERROR(SEARCH("1",X18)))</formula>
    </cfRule>
  </conditionalFormatting>
  <conditionalFormatting sqref="AD18:AF18">
    <cfRule type="containsText" dxfId="3107" priority="3072" operator="containsText" text="1">
      <formula>NOT(ISERROR(SEARCH("1",AD18)))</formula>
    </cfRule>
  </conditionalFormatting>
  <conditionalFormatting sqref="X18:AO18">
    <cfRule type="cellIs" dxfId="3106" priority="3071" operator="equal">
      <formula>1</formula>
    </cfRule>
  </conditionalFormatting>
  <conditionalFormatting sqref="X18:AO18">
    <cfRule type="cellIs" dxfId="3105" priority="3068" operator="equal">
      <formula>1</formula>
    </cfRule>
    <cfRule type="cellIs" dxfId="3104" priority="3069" stopIfTrue="1" operator="equal">
      <formula>1</formula>
    </cfRule>
    <cfRule type="cellIs" dxfId="3103" priority="3070" stopIfTrue="1" operator="equal">
      <formula>1</formula>
    </cfRule>
  </conditionalFormatting>
  <conditionalFormatting sqref="X18:AO18">
    <cfRule type="cellIs" dxfId="3102" priority="3067" operator="equal">
      <formula>1</formula>
    </cfRule>
  </conditionalFormatting>
  <conditionalFormatting sqref="X18:AO18">
    <cfRule type="cellIs" dxfId="3101" priority="3066" operator="equal">
      <formula>1</formula>
    </cfRule>
  </conditionalFormatting>
  <conditionalFormatting sqref="X18:AO18">
    <cfRule type="cellIs" dxfId="3100" priority="3065" operator="equal">
      <formula>1</formula>
    </cfRule>
  </conditionalFormatting>
  <conditionalFormatting sqref="X18:AM18">
    <cfRule type="cellIs" dxfId="3099" priority="3063" stopIfTrue="1" operator="equal">
      <formula>1</formula>
    </cfRule>
    <cfRule type="cellIs" dxfId="3098" priority="3064" stopIfTrue="1" operator="equal">
      <formula>1</formula>
    </cfRule>
  </conditionalFormatting>
  <conditionalFormatting sqref="X18:AM18">
    <cfRule type="cellIs" dxfId="3097" priority="3062" operator="equal">
      <formula>1</formula>
    </cfRule>
  </conditionalFormatting>
  <conditionalFormatting sqref="X18:AM18">
    <cfRule type="cellIs" dxfId="3096" priority="3059" operator="equal">
      <formula>1</formula>
    </cfRule>
    <cfRule type="cellIs" dxfId="3095" priority="3060" stopIfTrue="1" operator="equal">
      <formula>1</formula>
    </cfRule>
    <cfRule type="cellIs" dxfId="3094" priority="3061" stopIfTrue="1" operator="equal">
      <formula>1</formula>
    </cfRule>
  </conditionalFormatting>
  <conditionalFormatting sqref="X18:AM18">
    <cfRule type="cellIs" dxfId="3093" priority="3058" operator="equal">
      <formula>1</formula>
    </cfRule>
  </conditionalFormatting>
  <conditionalFormatting sqref="X18:AM18">
    <cfRule type="cellIs" dxfId="3092" priority="3056" stopIfTrue="1" operator="equal">
      <formula>1</formula>
    </cfRule>
    <cfRule type="cellIs" dxfId="3091" priority="3057" stopIfTrue="1" operator="equal">
      <formula>1</formula>
    </cfRule>
  </conditionalFormatting>
  <conditionalFormatting sqref="X18:AM18">
    <cfRule type="cellIs" dxfId="3090" priority="3055" operator="equal">
      <formula>1</formula>
    </cfRule>
  </conditionalFormatting>
  <conditionalFormatting sqref="X18:AO18">
    <cfRule type="cellIs" dxfId="3089" priority="3054" operator="equal">
      <formula>1</formula>
    </cfRule>
  </conditionalFormatting>
  <conditionalFormatting sqref="X18:AM18">
    <cfRule type="cellIs" dxfId="3088" priority="3052" stopIfTrue="1" operator="equal">
      <formula>1</formula>
    </cfRule>
    <cfRule type="cellIs" dxfId="3087" priority="3053" stopIfTrue="1" operator="equal">
      <formula>1</formula>
    </cfRule>
  </conditionalFormatting>
  <conditionalFormatting sqref="X18:AM18">
    <cfRule type="cellIs" dxfId="3086" priority="3051" operator="equal">
      <formula>1</formula>
    </cfRule>
  </conditionalFormatting>
  <conditionalFormatting sqref="X18:AM18">
    <cfRule type="cellIs" dxfId="3085" priority="3048" operator="equal">
      <formula>1</formula>
    </cfRule>
    <cfRule type="cellIs" dxfId="3084" priority="3049" stopIfTrue="1" operator="equal">
      <formula>1</formula>
    </cfRule>
    <cfRule type="cellIs" dxfId="3083" priority="3050" stopIfTrue="1" operator="equal">
      <formula>1</formula>
    </cfRule>
  </conditionalFormatting>
  <conditionalFormatting sqref="X18:AM18">
    <cfRule type="cellIs" dxfId="3082" priority="3047" operator="equal">
      <formula>1</formula>
    </cfRule>
  </conditionalFormatting>
  <conditionalFormatting sqref="X18:AM18">
    <cfRule type="cellIs" dxfId="3081" priority="3045" stopIfTrue="1" operator="equal">
      <formula>1</formula>
    </cfRule>
    <cfRule type="cellIs" dxfId="3080" priority="3046" stopIfTrue="1" operator="equal">
      <formula>1</formula>
    </cfRule>
  </conditionalFormatting>
  <conditionalFormatting sqref="X18:AM18">
    <cfRule type="cellIs" dxfId="3079" priority="3044" operator="equal">
      <formula>1</formula>
    </cfRule>
  </conditionalFormatting>
  <conditionalFormatting sqref="X18:AO18">
    <cfRule type="cellIs" dxfId="3078" priority="3043" operator="equal">
      <formula>1</formula>
    </cfRule>
  </conditionalFormatting>
  <conditionalFormatting sqref="X18:AC18 AG18:AO18">
    <cfRule type="containsText" dxfId="3077" priority="3042" operator="containsText" text="1">
      <formula>NOT(ISERROR(SEARCH("1",X18)))</formula>
    </cfRule>
  </conditionalFormatting>
  <conditionalFormatting sqref="AD18:AF18">
    <cfRule type="containsText" dxfId="3076" priority="3041" operator="containsText" text="1">
      <formula>NOT(ISERROR(SEARCH("1",AD18)))</formula>
    </cfRule>
  </conditionalFormatting>
  <conditionalFormatting sqref="X18:AO18">
    <cfRule type="cellIs" dxfId="3075" priority="3040" operator="equal">
      <formula>1</formula>
    </cfRule>
  </conditionalFormatting>
  <conditionalFormatting sqref="X18:AO18">
    <cfRule type="cellIs" dxfId="3074" priority="3037" operator="equal">
      <formula>1</formula>
    </cfRule>
    <cfRule type="cellIs" dxfId="3073" priority="3038" stopIfTrue="1" operator="equal">
      <formula>1</formula>
    </cfRule>
    <cfRule type="cellIs" dxfId="3072" priority="3039" stopIfTrue="1" operator="equal">
      <formula>1</formula>
    </cfRule>
  </conditionalFormatting>
  <conditionalFormatting sqref="X18:AO18">
    <cfRule type="cellIs" dxfId="3071" priority="3036" operator="equal">
      <formula>1</formula>
    </cfRule>
  </conditionalFormatting>
  <conditionalFormatting sqref="X18:AO18">
    <cfRule type="cellIs" dxfId="3070" priority="3035" operator="equal">
      <formula>1</formula>
    </cfRule>
  </conditionalFormatting>
  <conditionalFormatting sqref="X18:AO18">
    <cfRule type="cellIs" dxfId="3069" priority="3034" operator="equal">
      <formula>1</formula>
    </cfRule>
  </conditionalFormatting>
  <conditionalFormatting sqref="X18:AM18">
    <cfRule type="cellIs" dxfId="3068" priority="3032" stopIfTrue="1" operator="equal">
      <formula>1</formula>
    </cfRule>
    <cfRule type="cellIs" dxfId="3067" priority="3033" stopIfTrue="1" operator="equal">
      <formula>1</formula>
    </cfRule>
  </conditionalFormatting>
  <conditionalFormatting sqref="X18:AM18">
    <cfRule type="cellIs" dxfId="3066" priority="3031" operator="equal">
      <formula>1</formula>
    </cfRule>
  </conditionalFormatting>
  <conditionalFormatting sqref="X18:AM18">
    <cfRule type="cellIs" dxfId="3065" priority="3028" operator="equal">
      <formula>1</formula>
    </cfRule>
    <cfRule type="cellIs" dxfId="3064" priority="3029" stopIfTrue="1" operator="equal">
      <formula>1</formula>
    </cfRule>
    <cfRule type="cellIs" dxfId="3063" priority="3030" stopIfTrue="1" operator="equal">
      <formula>1</formula>
    </cfRule>
  </conditionalFormatting>
  <conditionalFormatting sqref="X18:AM18">
    <cfRule type="cellIs" dxfId="3062" priority="3027" operator="equal">
      <formula>1</formula>
    </cfRule>
  </conditionalFormatting>
  <conditionalFormatting sqref="X18:AM18">
    <cfRule type="cellIs" dxfId="3061" priority="3025" stopIfTrue="1" operator="equal">
      <formula>1</formula>
    </cfRule>
    <cfRule type="cellIs" dxfId="3060" priority="3026" stopIfTrue="1" operator="equal">
      <formula>1</formula>
    </cfRule>
  </conditionalFormatting>
  <conditionalFormatting sqref="X18:AM18">
    <cfRule type="cellIs" dxfId="3059" priority="3024" operator="equal">
      <formula>1</formula>
    </cfRule>
  </conditionalFormatting>
  <conditionalFormatting sqref="X18:AO18">
    <cfRule type="cellIs" dxfId="3058" priority="3023" operator="equal">
      <formula>1</formula>
    </cfRule>
  </conditionalFormatting>
  <conditionalFormatting sqref="X18:AM18">
    <cfRule type="cellIs" dxfId="3057" priority="3021" stopIfTrue="1" operator="equal">
      <formula>1</formula>
    </cfRule>
    <cfRule type="cellIs" dxfId="3056" priority="3022" stopIfTrue="1" operator="equal">
      <formula>1</formula>
    </cfRule>
  </conditionalFormatting>
  <conditionalFormatting sqref="X18:AM18">
    <cfRule type="cellIs" dxfId="3055" priority="3020" operator="equal">
      <formula>1</formula>
    </cfRule>
  </conditionalFormatting>
  <conditionalFormatting sqref="X18:AM18">
    <cfRule type="cellIs" dxfId="3054" priority="3017" operator="equal">
      <formula>1</formula>
    </cfRule>
    <cfRule type="cellIs" dxfId="3053" priority="3018" stopIfTrue="1" operator="equal">
      <formula>1</formula>
    </cfRule>
    <cfRule type="cellIs" dxfId="3052" priority="3019" stopIfTrue="1" operator="equal">
      <formula>1</formula>
    </cfRule>
  </conditionalFormatting>
  <conditionalFormatting sqref="X18:AM18">
    <cfRule type="cellIs" dxfId="3051" priority="3016" operator="equal">
      <formula>1</formula>
    </cfRule>
  </conditionalFormatting>
  <conditionalFormatting sqref="X18:AM18">
    <cfRule type="cellIs" dxfId="3050" priority="3014" stopIfTrue="1" operator="equal">
      <formula>1</formula>
    </cfRule>
    <cfRule type="cellIs" dxfId="3049" priority="3015" stopIfTrue="1" operator="equal">
      <formula>1</formula>
    </cfRule>
  </conditionalFormatting>
  <conditionalFormatting sqref="X18:AM18">
    <cfRule type="cellIs" dxfId="3048" priority="3013" operator="equal">
      <formula>1</formula>
    </cfRule>
  </conditionalFormatting>
  <conditionalFormatting sqref="X18:AO18">
    <cfRule type="cellIs" dxfId="3047" priority="3012" operator="equal">
      <formula>1</formula>
    </cfRule>
  </conditionalFormatting>
  <conditionalFormatting sqref="X18:AC18 AG18:AO18">
    <cfRule type="containsText" dxfId="3046" priority="3011" operator="containsText" text="1">
      <formula>NOT(ISERROR(SEARCH("1",X18)))</formula>
    </cfRule>
  </conditionalFormatting>
  <conditionalFormatting sqref="AD18:AF18">
    <cfRule type="containsText" dxfId="3045" priority="3010" operator="containsText" text="1">
      <formula>NOT(ISERROR(SEARCH("1",AD18)))</formula>
    </cfRule>
  </conditionalFormatting>
  <conditionalFormatting sqref="X18:AO18">
    <cfRule type="cellIs" dxfId="3044" priority="3009" operator="equal">
      <formula>1</formula>
    </cfRule>
  </conditionalFormatting>
  <conditionalFormatting sqref="X18:AO18">
    <cfRule type="cellIs" dxfId="3043" priority="3006" operator="equal">
      <formula>1</formula>
    </cfRule>
    <cfRule type="cellIs" dxfId="3042" priority="3007" stopIfTrue="1" operator="equal">
      <formula>1</formula>
    </cfRule>
    <cfRule type="cellIs" dxfId="3041" priority="3008" stopIfTrue="1" operator="equal">
      <formula>1</formula>
    </cfRule>
  </conditionalFormatting>
  <conditionalFormatting sqref="X18:AO18">
    <cfRule type="cellIs" dxfId="3040" priority="3005" operator="equal">
      <formula>1</formula>
    </cfRule>
  </conditionalFormatting>
  <conditionalFormatting sqref="X18:AO18">
    <cfRule type="cellIs" dxfId="3039" priority="3004" operator="equal">
      <formula>1</formula>
    </cfRule>
  </conditionalFormatting>
  <conditionalFormatting sqref="X18:AO18">
    <cfRule type="cellIs" dxfId="3038" priority="3003" operator="equal">
      <formula>1</formula>
    </cfRule>
  </conditionalFormatting>
  <conditionalFormatting sqref="X18:AM18">
    <cfRule type="cellIs" dxfId="3037" priority="3001" stopIfTrue="1" operator="equal">
      <formula>1</formula>
    </cfRule>
    <cfRule type="cellIs" dxfId="3036" priority="3002" stopIfTrue="1" operator="equal">
      <formula>1</formula>
    </cfRule>
  </conditionalFormatting>
  <conditionalFormatting sqref="X18:AM18">
    <cfRule type="cellIs" dxfId="3035" priority="3000" operator="equal">
      <formula>1</formula>
    </cfRule>
  </conditionalFormatting>
  <conditionalFormatting sqref="X18:AM18">
    <cfRule type="cellIs" dxfId="3034" priority="2997" operator="equal">
      <formula>1</formula>
    </cfRule>
    <cfRule type="cellIs" dxfId="3033" priority="2998" stopIfTrue="1" operator="equal">
      <formula>1</formula>
    </cfRule>
    <cfRule type="cellIs" dxfId="3032" priority="2999" stopIfTrue="1" operator="equal">
      <formula>1</formula>
    </cfRule>
  </conditionalFormatting>
  <conditionalFormatting sqref="X18:AM18">
    <cfRule type="cellIs" dxfId="3031" priority="2996" operator="equal">
      <formula>1</formula>
    </cfRule>
  </conditionalFormatting>
  <conditionalFormatting sqref="X18:AM18">
    <cfRule type="cellIs" dxfId="3030" priority="2994" stopIfTrue="1" operator="equal">
      <formula>1</formula>
    </cfRule>
    <cfRule type="cellIs" dxfId="3029" priority="2995" stopIfTrue="1" operator="equal">
      <formula>1</formula>
    </cfRule>
  </conditionalFormatting>
  <conditionalFormatting sqref="X18:AM18">
    <cfRule type="cellIs" dxfId="3028" priority="2993" operator="equal">
      <formula>1</formula>
    </cfRule>
  </conditionalFormatting>
  <conditionalFormatting sqref="X18:AO18">
    <cfRule type="cellIs" dxfId="3027" priority="2992" operator="equal">
      <formula>1</formula>
    </cfRule>
  </conditionalFormatting>
  <conditionalFormatting sqref="X18:AM18">
    <cfRule type="cellIs" dxfId="3026" priority="2990" stopIfTrue="1" operator="equal">
      <formula>1</formula>
    </cfRule>
    <cfRule type="cellIs" dxfId="3025" priority="2991" stopIfTrue="1" operator="equal">
      <formula>1</formula>
    </cfRule>
  </conditionalFormatting>
  <conditionalFormatting sqref="X18:AM18">
    <cfRule type="cellIs" dxfId="3024" priority="2989" operator="equal">
      <formula>1</formula>
    </cfRule>
  </conditionalFormatting>
  <conditionalFormatting sqref="X18:AM18">
    <cfRule type="cellIs" dxfId="3023" priority="2986" operator="equal">
      <formula>1</formula>
    </cfRule>
    <cfRule type="cellIs" dxfId="3022" priority="2987" stopIfTrue="1" operator="equal">
      <formula>1</formula>
    </cfRule>
    <cfRule type="cellIs" dxfId="3021" priority="2988" stopIfTrue="1" operator="equal">
      <formula>1</formula>
    </cfRule>
  </conditionalFormatting>
  <conditionalFormatting sqref="X18:AM18">
    <cfRule type="cellIs" dxfId="3020" priority="2985" operator="equal">
      <formula>1</formula>
    </cfRule>
  </conditionalFormatting>
  <conditionalFormatting sqref="X18:AM18">
    <cfRule type="cellIs" dxfId="3019" priority="2983" stopIfTrue="1" operator="equal">
      <formula>1</formula>
    </cfRule>
    <cfRule type="cellIs" dxfId="3018" priority="2984" stopIfTrue="1" operator="equal">
      <formula>1</formula>
    </cfRule>
  </conditionalFormatting>
  <conditionalFormatting sqref="X18:AM18">
    <cfRule type="cellIs" dxfId="3017" priority="2982" operator="equal">
      <formula>1</formula>
    </cfRule>
  </conditionalFormatting>
  <conditionalFormatting sqref="X18:AO18">
    <cfRule type="cellIs" dxfId="3016" priority="2981" operator="equal">
      <formula>1</formula>
    </cfRule>
  </conditionalFormatting>
  <conditionalFormatting sqref="X18:AC18 AG18:AO18">
    <cfRule type="containsText" dxfId="3015" priority="2980" operator="containsText" text="1">
      <formula>NOT(ISERROR(SEARCH("1",X18)))</formula>
    </cfRule>
  </conditionalFormatting>
  <conditionalFormatting sqref="AD18:AF18">
    <cfRule type="containsText" dxfId="3014" priority="2979" operator="containsText" text="1">
      <formula>NOT(ISERROR(SEARCH("1",AD18)))</formula>
    </cfRule>
  </conditionalFormatting>
  <conditionalFormatting sqref="X18:AO18">
    <cfRule type="cellIs" dxfId="3013" priority="2978" operator="equal">
      <formula>1</formula>
    </cfRule>
  </conditionalFormatting>
  <conditionalFormatting sqref="X18:AO18">
    <cfRule type="cellIs" dxfId="3012" priority="2975" operator="equal">
      <formula>1</formula>
    </cfRule>
    <cfRule type="cellIs" dxfId="3011" priority="2976" stopIfTrue="1" operator="equal">
      <formula>1</formula>
    </cfRule>
    <cfRule type="cellIs" dxfId="3010" priority="2977" stopIfTrue="1" operator="equal">
      <formula>1</formula>
    </cfRule>
  </conditionalFormatting>
  <conditionalFormatting sqref="X18:AO18">
    <cfRule type="cellIs" dxfId="3009" priority="2974" operator="equal">
      <formula>1</formula>
    </cfRule>
  </conditionalFormatting>
  <conditionalFormatting sqref="X18:AO18">
    <cfRule type="cellIs" dxfId="3008" priority="2973" operator="equal">
      <formula>1</formula>
    </cfRule>
  </conditionalFormatting>
  <conditionalFormatting sqref="X18:AO18">
    <cfRule type="cellIs" dxfId="3007" priority="2972" operator="equal">
      <formula>1</formula>
    </cfRule>
  </conditionalFormatting>
  <conditionalFormatting sqref="X18:AM18">
    <cfRule type="cellIs" dxfId="3006" priority="2970" stopIfTrue="1" operator="equal">
      <formula>1</formula>
    </cfRule>
    <cfRule type="cellIs" dxfId="3005" priority="2971" stopIfTrue="1" operator="equal">
      <formula>1</formula>
    </cfRule>
  </conditionalFormatting>
  <conditionalFormatting sqref="X18:AM18">
    <cfRule type="cellIs" dxfId="3004" priority="2969" operator="equal">
      <formula>1</formula>
    </cfRule>
  </conditionalFormatting>
  <conditionalFormatting sqref="X18:AM18">
    <cfRule type="cellIs" dxfId="3003" priority="2966" operator="equal">
      <formula>1</formula>
    </cfRule>
    <cfRule type="cellIs" dxfId="3002" priority="2967" stopIfTrue="1" operator="equal">
      <formula>1</formula>
    </cfRule>
    <cfRule type="cellIs" dxfId="3001" priority="2968" stopIfTrue="1" operator="equal">
      <formula>1</formula>
    </cfRule>
  </conditionalFormatting>
  <conditionalFormatting sqref="X18:AM18">
    <cfRule type="cellIs" dxfId="3000" priority="2965" operator="equal">
      <formula>1</formula>
    </cfRule>
  </conditionalFormatting>
  <conditionalFormatting sqref="X18:AM18">
    <cfRule type="cellIs" dxfId="2999" priority="2963" stopIfTrue="1" operator="equal">
      <formula>1</formula>
    </cfRule>
    <cfRule type="cellIs" dxfId="2998" priority="2964" stopIfTrue="1" operator="equal">
      <formula>1</formula>
    </cfRule>
  </conditionalFormatting>
  <conditionalFormatting sqref="X18:AM18">
    <cfRule type="cellIs" dxfId="2997" priority="2962" operator="equal">
      <formula>1</formula>
    </cfRule>
  </conditionalFormatting>
  <conditionalFormatting sqref="X18:AO18">
    <cfRule type="cellIs" dxfId="2996" priority="2961" operator="equal">
      <formula>1</formula>
    </cfRule>
  </conditionalFormatting>
  <conditionalFormatting sqref="X18:AM18">
    <cfRule type="cellIs" dxfId="2995" priority="2959" stopIfTrue="1" operator="equal">
      <formula>1</formula>
    </cfRule>
    <cfRule type="cellIs" dxfId="2994" priority="2960" stopIfTrue="1" operator="equal">
      <formula>1</formula>
    </cfRule>
  </conditionalFormatting>
  <conditionalFormatting sqref="X18:AM18">
    <cfRule type="cellIs" dxfId="2993" priority="2958" operator="equal">
      <formula>1</formula>
    </cfRule>
  </conditionalFormatting>
  <conditionalFormatting sqref="X18:AM18">
    <cfRule type="cellIs" dxfId="2992" priority="2955" operator="equal">
      <formula>1</formula>
    </cfRule>
    <cfRule type="cellIs" dxfId="2991" priority="2956" stopIfTrue="1" operator="equal">
      <formula>1</formula>
    </cfRule>
    <cfRule type="cellIs" dxfId="2990" priority="2957" stopIfTrue="1" operator="equal">
      <formula>1</formula>
    </cfRule>
  </conditionalFormatting>
  <conditionalFormatting sqref="X18:AM18">
    <cfRule type="cellIs" dxfId="2989" priority="2954" operator="equal">
      <formula>1</formula>
    </cfRule>
  </conditionalFormatting>
  <conditionalFormatting sqref="X18:AM18">
    <cfRule type="cellIs" dxfId="2988" priority="2952" stopIfTrue="1" operator="equal">
      <formula>1</formula>
    </cfRule>
    <cfRule type="cellIs" dxfId="2987" priority="2953" stopIfTrue="1" operator="equal">
      <formula>1</formula>
    </cfRule>
  </conditionalFormatting>
  <conditionalFormatting sqref="X18:AM18">
    <cfRule type="cellIs" dxfId="2986" priority="2951" operator="equal">
      <formula>1</formula>
    </cfRule>
  </conditionalFormatting>
  <conditionalFormatting sqref="X18:AO18">
    <cfRule type="cellIs" dxfId="2985" priority="2950" operator="equal">
      <formula>1</formula>
    </cfRule>
  </conditionalFormatting>
  <conditionalFormatting sqref="X18:AC18 AG18:AO18">
    <cfRule type="containsText" dxfId="2984" priority="2949" operator="containsText" text="1">
      <formula>NOT(ISERROR(SEARCH("1",X18)))</formula>
    </cfRule>
  </conditionalFormatting>
  <conditionalFormatting sqref="AD18:AF18">
    <cfRule type="containsText" dxfId="2983" priority="2948" operator="containsText" text="1">
      <formula>NOT(ISERROR(SEARCH("1",AD18)))</formula>
    </cfRule>
  </conditionalFormatting>
  <conditionalFormatting sqref="X18:AO18">
    <cfRule type="cellIs" dxfId="2982" priority="2947" operator="equal">
      <formula>1</formula>
    </cfRule>
  </conditionalFormatting>
  <conditionalFormatting sqref="X18:AO18">
    <cfRule type="cellIs" dxfId="2981" priority="2944" operator="equal">
      <formula>1</formula>
    </cfRule>
    <cfRule type="cellIs" dxfId="2980" priority="2945" stopIfTrue="1" operator="equal">
      <formula>1</formula>
    </cfRule>
    <cfRule type="cellIs" dxfId="2979" priority="2946" stopIfTrue="1" operator="equal">
      <formula>1</formula>
    </cfRule>
  </conditionalFormatting>
  <conditionalFormatting sqref="X18:AO18">
    <cfRule type="cellIs" dxfId="2978" priority="2943" operator="equal">
      <formula>1</formula>
    </cfRule>
  </conditionalFormatting>
  <conditionalFormatting sqref="X18:AO18">
    <cfRule type="cellIs" dxfId="2977" priority="2942" operator="equal">
      <formula>1</formula>
    </cfRule>
  </conditionalFormatting>
  <conditionalFormatting sqref="X18:AO18">
    <cfRule type="cellIs" dxfId="2976" priority="2941" operator="equal">
      <formula>1</formula>
    </cfRule>
  </conditionalFormatting>
  <conditionalFormatting sqref="X18:AM18">
    <cfRule type="cellIs" dxfId="2975" priority="2939" stopIfTrue="1" operator="equal">
      <formula>1</formula>
    </cfRule>
    <cfRule type="cellIs" dxfId="2974" priority="2940" stopIfTrue="1" operator="equal">
      <formula>1</formula>
    </cfRule>
  </conditionalFormatting>
  <conditionalFormatting sqref="X18:AM18">
    <cfRule type="cellIs" dxfId="2973" priority="2938" operator="equal">
      <formula>1</formula>
    </cfRule>
  </conditionalFormatting>
  <conditionalFormatting sqref="X18:AM18">
    <cfRule type="cellIs" dxfId="2972" priority="2935" operator="equal">
      <formula>1</formula>
    </cfRule>
    <cfRule type="cellIs" dxfId="2971" priority="2936" stopIfTrue="1" operator="equal">
      <formula>1</formula>
    </cfRule>
    <cfRule type="cellIs" dxfId="2970" priority="2937" stopIfTrue="1" operator="equal">
      <formula>1</formula>
    </cfRule>
  </conditionalFormatting>
  <conditionalFormatting sqref="X18:AM18">
    <cfRule type="cellIs" dxfId="2969" priority="2934" operator="equal">
      <formula>1</formula>
    </cfRule>
  </conditionalFormatting>
  <conditionalFormatting sqref="X18:AM18">
    <cfRule type="cellIs" dxfId="2968" priority="2932" stopIfTrue="1" operator="equal">
      <formula>1</formula>
    </cfRule>
    <cfRule type="cellIs" dxfId="2967" priority="2933" stopIfTrue="1" operator="equal">
      <formula>1</formula>
    </cfRule>
  </conditionalFormatting>
  <conditionalFormatting sqref="X18:AM18">
    <cfRule type="cellIs" dxfId="2966" priority="2931" operator="equal">
      <formula>1</formula>
    </cfRule>
  </conditionalFormatting>
  <conditionalFormatting sqref="F21:BA21">
    <cfRule type="cellIs" dxfId="2965" priority="2930" operator="equal">
      <formula>1</formula>
    </cfRule>
  </conditionalFormatting>
  <conditionalFormatting sqref="F21:BA21">
    <cfRule type="cellIs" dxfId="2964" priority="2929" operator="equal">
      <formula>1</formula>
    </cfRule>
  </conditionalFormatting>
  <conditionalFormatting sqref="V20:AO20">
    <cfRule type="cellIs" dxfId="2963" priority="2928" operator="equal">
      <formula>1</formula>
    </cfRule>
  </conditionalFormatting>
  <conditionalFormatting sqref="V21:AC21 AG21:AO21">
    <cfRule type="containsText" dxfId="2962" priority="2927" operator="containsText" text="1">
      <formula>NOT(ISERROR(SEARCH("1",V21)))</formula>
    </cfRule>
  </conditionalFormatting>
  <conditionalFormatting sqref="AD21:AF21">
    <cfRule type="containsText" dxfId="2961" priority="2926" operator="containsText" text="1">
      <formula>NOT(ISERROR(SEARCH("1",AD21)))</formula>
    </cfRule>
  </conditionalFormatting>
  <conditionalFormatting sqref="F28:BA28 F25:BA26">
    <cfRule type="cellIs" dxfId="2960" priority="2925" operator="equal">
      <formula>1</formula>
    </cfRule>
  </conditionalFormatting>
  <conditionalFormatting sqref="F28:BA28">
    <cfRule type="cellIs" dxfId="2959" priority="2920" operator="equal">
      <formula>1</formula>
    </cfRule>
    <cfRule type="cellIs" dxfId="2958" priority="2923" stopIfTrue="1" operator="equal">
      <formula>1</formula>
    </cfRule>
    <cfRule type="cellIs" dxfId="2957" priority="2924" stopIfTrue="1" operator="equal">
      <formula>1</formula>
    </cfRule>
  </conditionalFormatting>
  <conditionalFormatting sqref="V27:AC27 AG27:AO27">
    <cfRule type="containsText" dxfId="2956" priority="2922" operator="containsText" text="1">
      <formula>NOT(ISERROR(SEARCH("1",V27)))</formula>
    </cfRule>
  </conditionalFormatting>
  <conditionalFormatting sqref="F27:U27 AD27:AF27 AP27:BA27">
    <cfRule type="containsText" dxfId="2955" priority="2921" operator="containsText" text="1">
      <formula>NOT(ISERROR(SEARCH("1",F27)))</formula>
    </cfRule>
  </conditionalFormatting>
  <conditionalFormatting sqref="X25:AC25 AG25:AO25">
    <cfRule type="containsText" dxfId="2954" priority="2919" operator="containsText" text="1">
      <formula>NOT(ISERROR(SEARCH("1",X25)))</formula>
    </cfRule>
  </conditionalFormatting>
  <conditionalFormatting sqref="AD25:AF25">
    <cfRule type="containsText" dxfId="2953" priority="2918" operator="containsText" text="1">
      <formula>NOT(ISERROR(SEARCH("1",AD25)))</formula>
    </cfRule>
  </conditionalFormatting>
  <conditionalFormatting sqref="X25:AO25">
    <cfRule type="cellIs" dxfId="2952" priority="2917" operator="equal">
      <formula>1</formula>
    </cfRule>
  </conditionalFormatting>
  <conditionalFormatting sqref="X25:AO25">
    <cfRule type="cellIs" dxfId="2951" priority="2914" operator="equal">
      <formula>1</formula>
    </cfRule>
    <cfRule type="cellIs" dxfId="2950" priority="2915" stopIfTrue="1" operator="equal">
      <formula>1</formula>
    </cfRule>
    <cfRule type="cellIs" dxfId="2949" priority="2916" stopIfTrue="1" operator="equal">
      <formula>1</formula>
    </cfRule>
  </conditionalFormatting>
  <conditionalFormatting sqref="X25:AO25">
    <cfRule type="cellIs" dxfId="2948" priority="2913" operator="equal">
      <formula>1</formula>
    </cfRule>
  </conditionalFormatting>
  <conditionalFormatting sqref="X25:AO25">
    <cfRule type="cellIs" dxfId="2947" priority="2912" operator="equal">
      <formula>1</formula>
    </cfRule>
  </conditionalFormatting>
  <conditionalFormatting sqref="X25:AO25">
    <cfRule type="cellIs" dxfId="2946" priority="2911" operator="equal">
      <formula>1</formula>
    </cfRule>
  </conditionalFormatting>
  <conditionalFormatting sqref="X25:AM25">
    <cfRule type="cellIs" dxfId="2945" priority="2909" stopIfTrue="1" operator="equal">
      <formula>1</formula>
    </cfRule>
    <cfRule type="cellIs" dxfId="2944" priority="2910" stopIfTrue="1" operator="equal">
      <formula>1</formula>
    </cfRule>
  </conditionalFormatting>
  <conditionalFormatting sqref="X25:AM25">
    <cfRule type="cellIs" dxfId="2943" priority="2908" operator="equal">
      <formula>1</formula>
    </cfRule>
  </conditionalFormatting>
  <conditionalFormatting sqref="X25:AM25">
    <cfRule type="cellIs" dxfId="2942" priority="2905" operator="equal">
      <formula>1</formula>
    </cfRule>
    <cfRule type="cellIs" dxfId="2941" priority="2906" stopIfTrue="1" operator="equal">
      <formula>1</formula>
    </cfRule>
    <cfRule type="cellIs" dxfId="2940" priority="2907" stopIfTrue="1" operator="equal">
      <formula>1</formula>
    </cfRule>
  </conditionalFormatting>
  <conditionalFormatting sqref="X25:AM25">
    <cfRule type="cellIs" dxfId="2939" priority="2904" operator="equal">
      <formula>1</formula>
    </cfRule>
  </conditionalFormatting>
  <conditionalFormatting sqref="X25:AM25">
    <cfRule type="cellIs" dxfId="2938" priority="2902" stopIfTrue="1" operator="equal">
      <formula>1</formula>
    </cfRule>
    <cfRule type="cellIs" dxfId="2937" priority="2903" stopIfTrue="1" operator="equal">
      <formula>1</formula>
    </cfRule>
  </conditionalFormatting>
  <conditionalFormatting sqref="X25:AM25">
    <cfRule type="cellIs" dxfId="2936" priority="2901" operator="equal">
      <formula>1</formula>
    </cfRule>
  </conditionalFormatting>
  <conditionalFormatting sqref="X25:AO25">
    <cfRule type="cellIs" dxfId="2935" priority="2900" operator="equal">
      <formula>1</formula>
    </cfRule>
  </conditionalFormatting>
  <conditionalFormatting sqref="X25:AM25">
    <cfRule type="cellIs" dxfId="2934" priority="2898" stopIfTrue="1" operator="equal">
      <formula>1</formula>
    </cfRule>
    <cfRule type="cellIs" dxfId="2933" priority="2899" stopIfTrue="1" operator="equal">
      <formula>1</formula>
    </cfRule>
  </conditionalFormatting>
  <conditionalFormatting sqref="X25:AM25">
    <cfRule type="cellIs" dxfId="2932" priority="2897" operator="equal">
      <formula>1</formula>
    </cfRule>
  </conditionalFormatting>
  <conditionalFormatting sqref="X25:AM25">
    <cfRule type="cellIs" dxfId="2931" priority="2894" operator="equal">
      <formula>1</formula>
    </cfRule>
    <cfRule type="cellIs" dxfId="2930" priority="2895" stopIfTrue="1" operator="equal">
      <formula>1</formula>
    </cfRule>
    <cfRule type="cellIs" dxfId="2929" priority="2896" stopIfTrue="1" operator="equal">
      <formula>1</formula>
    </cfRule>
  </conditionalFormatting>
  <conditionalFormatting sqref="X25:AM25">
    <cfRule type="cellIs" dxfId="2928" priority="2893" operator="equal">
      <formula>1</formula>
    </cfRule>
  </conditionalFormatting>
  <conditionalFormatting sqref="X25:AM25">
    <cfRule type="cellIs" dxfId="2927" priority="2891" stopIfTrue="1" operator="equal">
      <formula>1</formula>
    </cfRule>
    <cfRule type="cellIs" dxfId="2926" priority="2892" stopIfTrue="1" operator="equal">
      <formula>1</formula>
    </cfRule>
  </conditionalFormatting>
  <conditionalFormatting sqref="X25:AM25">
    <cfRule type="cellIs" dxfId="2925" priority="2890" operator="equal">
      <formula>1</formula>
    </cfRule>
  </conditionalFormatting>
  <conditionalFormatting sqref="X25:AO25">
    <cfRule type="cellIs" dxfId="2924" priority="2889" operator="equal">
      <formula>1</formula>
    </cfRule>
  </conditionalFormatting>
  <conditionalFormatting sqref="X25:AC25 AG25:AO25">
    <cfRule type="containsText" dxfId="2923" priority="2888" operator="containsText" text="1">
      <formula>NOT(ISERROR(SEARCH("1",X25)))</formula>
    </cfRule>
  </conditionalFormatting>
  <conditionalFormatting sqref="AD25:AF25">
    <cfRule type="containsText" dxfId="2922" priority="2887" operator="containsText" text="1">
      <formula>NOT(ISERROR(SEARCH("1",AD25)))</formula>
    </cfRule>
  </conditionalFormatting>
  <conditionalFormatting sqref="X25:AO25">
    <cfRule type="cellIs" dxfId="2921" priority="2886" operator="equal">
      <formula>1</formula>
    </cfRule>
  </conditionalFormatting>
  <conditionalFormatting sqref="X25:AO25">
    <cfRule type="cellIs" dxfId="2920" priority="2883" operator="equal">
      <formula>1</formula>
    </cfRule>
    <cfRule type="cellIs" dxfId="2919" priority="2884" stopIfTrue="1" operator="equal">
      <formula>1</formula>
    </cfRule>
    <cfRule type="cellIs" dxfId="2918" priority="2885" stopIfTrue="1" operator="equal">
      <formula>1</formula>
    </cfRule>
  </conditionalFormatting>
  <conditionalFormatting sqref="X25:AO25">
    <cfRule type="cellIs" dxfId="2917" priority="2882" operator="equal">
      <formula>1</formula>
    </cfRule>
  </conditionalFormatting>
  <conditionalFormatting sqref="X25:AO25">
    <cfRule type="cellIs" dxfId="2916" priority="2881" operator="equal">
      <formula>1</formula>
    </cfRule>
  </conditionalFormatting>
  <conditionalFormatting sqref="X25:AO25">
    <cfRule type="cellIs" dxfId="2915" priority="2880" operator="equal">
      <formula>1</formula>
    </cfRule>
  </conditionalFormatting>
  <conditionalFormatting sqref="X25:AM25">
    <cfRule type="cellIs" dxfId="2914" priority="2878" stopIfTrue="1" operator="equal">
      <formula>1</formula>
    </cfRule>
    <cfRule type="cellIs" dxfId="2913" priority="2879" stopIfTrue="1" operator="equal">
      <formula>1</formula>
    </cfRule>
  </conditionalFormatting>
  <conditionalFormatting sqref="X25:AM25">
    <cfRule type="cellIs" dxfId="2912" priority="2877" operator="equal">
      <formula>1</formula>
    </cfRule>
  </conditionalFormatting>
  <conditionalFormatting sqref="X25:AM25">
    <cfRule type="cellIs" dxfId="2911" priority="2874" operator="equal">
      <formula>1</formula>
    </cfRule>
    <cfRule type="cellIs" dxfId="2910" priority="2875" stopIfTrue="1" operator="equal">
      <formula>1</formula>
    </cfRule>
    <cfRule type="cellIs" dxfId="2909" priority="2876" stopIfTrue="1" operator="equal">
      <formula>1</formula>
    </cfRule>
  </conditionalFormatting>
  <conditionalFormatting sqref="X25:AM25">
    <cfRule type="cellIs" dxfId="2908" priority="2873" operator="equal">
      <formula>1</formula>
    </cfRule>
  </conditionalFormatting>
  <conditionalFormatting sqref="X25:AM25">
    <cfRule type="cellIs" dxfId="2907" priority="2871" stopIfTrue="1" operator="equal">
      <formula>1</formula>
    </cfRule>
    <cfRule type="cellIs" dxfId="2906" priority="2872" stopIfTrue="1" operator="equal">
      <formula>1</formula>
    </cfRule>
  </conditionalFormatting>
  <conditionalFormatting sqref="X25:AM25">
    <cfRule type="cellIs" dxfId="2905" priority="2870" operator="equal">
      <formula>1</formula>
    </cfRule>
  </conditionalFormatting>
  <conditionalFormatting sqref="F27:BA27">
    <cfRule type="cellIs" dxfId="2904" priority="2869" operator="equal">
      <formula>1</formula>
    </cfRule>
  </conditionalFormatting>
  <conditionalFormatting sqref="V28:AC28 AG28:AO28">
    <cfRule type="containsText" dxfId="2903" priority="2868" operator="containsText" text="1">
      <formula>NOT(ISERROR(SEARCH("1",V28)))</formula>
    </cfRule>
  </conditionalFormatting>
  <conditionalFormatting sqref="F28:U28 AD28:AF28 AP28:BA28">
    <cfRule type="containsText" dxfId="2902" priority="2867" operator="containsText" text="1">
      <formula>NOT(ISERROR(SEARCH("1",F28)))</formula>
    </cfRule>
  </conditionalFormatting>
  <conditionalFormatting sqref="F25:BA28">
    <cfRule type="cellIs" dxfId="2901" priority="2866" operator="equal">
      <formula>1</formula>
    </cfRule>
  </conditionalFormatting>
  <conditionalFormatting sqref="X25:AM28">
    <cfRule type="cellIs" dxfId="2900" priority="2864" stopIfTrue="1" operator="equal">
      <formula>1</formula>
    </cfRule>
    <cfRule type="cellIs" dxfId="2899" priority="2865" stopIfTrue="1" operator="equal">
      <formula>1</formula>
    </cfRule>
  </conditionalFormatting>
  <conditionalFormatting sqref="X25:AM28">
    <cfRule type="cellIs" dxfId="2898" priority="2863" operator="equal">
      <formula>1</formula>
    </cfRule>
  </conditionalFormatting>
  <conditionalFormatting sqref="X25:AM28">
    <cfRule type="cellIs" dxfId="2897" priority="2860" operator="equal">
      <formula>1</formula>
    </cfRule>
    <cfRule type="cellIs" dxfId="2896" priority="2861" stopIfTrue="1" operator="equal">
      <formula>1</formula>
    </cfRule>
    <cfRule type="cellIs" dxfId="2895" priority="2862" stopIfTrue="1" operator="equal">
      <formula>1</formula>
    </cfRule>
  </conditionalFormatting>
  <conditionalFormatting sqref="X25:AM28">
    <cfRule type="cellIs" dxfId="2894" priority="2859" operator="equal">
      <formula>1</formula>
    </cfRule>
  </conditionalFormatting>
  <conditionalFormatting sqref="X25:AM28">
    <cfRule type="cellIs" dxfId="2893" priority="2857" stopIfTrue="1" operator="equal">
      <formula>1</formula>
    </cfRule>
    <cfRule type="cellIs" dxfId="2892" priority="2858" stopIfTrue="1" operator="equal">
      <formula>1</formula>
    </cfRule>
  </conditionalFormatting>
  <conditionalFormatting sqref="X25:AM28">
    <cfRule type="cellIs" dxfId="2891" priority="2856" operator="equal">
      <formula>1</formula>
    </cfRule>
  </conditionalFormatting>
  <conditionalFormatting sqref="F25:BA28">
    <cfRule type="cellIs" dxfId="2890" priority="2855" operator="equal">
      <formula>1</formula>
    </cfRule>
  </conditionalFormatting>
  <conditionalFormatting sqref="F25:BA28">
    <cfRule type="containsText" dxfId="2889" priority="2854" operator="containsText" text="1">
      <formula>NOT(ISERROR(SEARCH("1",F25)))</formula>
    </cfRule>
  </conditionalFormatting>
  <conditionalFormatting sqref="AD25:AF28">
    <cfRule type="containsText" dxfId="2888" priority="2853" operator="containsText" text="1">
      <formula>NOT(ISERROR(SEARCH("1",AD25)))</formula>
    </cfRule>
  </conditionalFormatting>
  <conditionalFormatting sqref="F25:BA28">
    <cfRule type="cellIs" dxfId="2887" priority="2852" operator="equal">
      <formula>1</formula>
    </cfRule>
  </conditionalFormatting>
  <conditionalFormatting sqref="F25:BA28">
    <cfRule type="cellIs" dxfId="2886" priority="2849" operator="equal">
      <formula>1</formula>
    </cfRule>
    <cfRule type="cellIs" dxfId="2885" priority="2850" stopIfTrue="1" operator="equal">
      <formula>1</formula>
    </cfRule>
    <cfRule type="cellIs" dxfId="2884" priority="2851" stopIfTrue="1" operator="equal">
      <formula>1</formula>
    </cfRule>
  </conditionalFormatting>
  <conditionalFormatting sqref="F25:BA28">
    <cfRule type="cellIs" dxfId="2883" priority="2848" operator="equal">
      <formula>1</formula>
    </cfRule>
  </conditionalFormatting>
  <conditionalFormatting sqref="F25:BA28">
    <cfRule type="cellIs" dxfId="2882" priority="2847" operator="equal">
      <formula>1</formula>
    </cfRule>
  </conditionalFormatting>
  <conditionalFormatting sqref="F25:BA28">
    <cfRule type="cellIs" dxfId="2881" priority="2846" operator="equal">
      <formula>1</formula>
    </cfRule>
  </conditionalFormatting>
  <conditionalFormatting sqref="X25:AM28">
    <cfRule type="cellIs" dxfId="2880" priority="2844" stopIfTrue="1" operator="equal">
      <formula>1</formula>
    </cfRule>
    <cfRule type="cellIs" dxfId="2879" priority="2845" stopIfTrue="1" operator="equal">
      <formula>1</formula>
    </cfRule>
  </conditionalFormatting>
  <conditionalFormatting sqref="X25:AM28">
    <cfRule type="cellIs" dxfId="2878" priority="2843" operator="equal">
      <formula>1</formula>
    </cfRule>
  </conditionalFormatting>
  <conditionalFormatting sqref="X25:AM28">
    <cfRule type="cellIs" dxfId="2877" priority="2840" operator="equal">
      <formula>1</formula>
    </cfRule>
    <cfRule type="cellIs" dxfId="2876" priority="2841" stopIfTrue="1" operator="equal">
      <formula>1</formula>
    </cfRule>
    <cfRule type="cellIs" dxfId="2875" priority="2842" stopIfTrue="1" operator="equal">
      <formula>1</formula>
    </cfRule>
  </conditionalFormatting>
  <conditionalFormatting sqref="X25:AM28">
    <cfRule type="cellIs" dxfId="2874" priority="2839" operator="equal">
      <formula>1</formula>
    </cfRule>
  </conditionalFormatting>
  <conditionalFormatting sqref="X25:AM28">
    <cfRule type="cellIs" dxfId="2873" priority="2837" stopIfTrue="1" operator="equal">
      <formula>1</formula>
    </cfRule>
    <cfRule type="cellIs" dxfId="2872" priority="2838" stopIfTrue="1" operator="equal">
      <formula>1</formula>
    </cfRule>
  </conditionalFormatting>
  <conditionalFormatting sqref="X25:AM28">
    <cfRule type="cellIs" dxfId="2871" priority="2836" operator="equal">
      <formula>1</formula>
    </cfRule>
  </conditionalFormatting>
  <conditionalFormatting sqref="V28:AO28 V25:AO26">
    <cfRule type="cellIs" dxfId="2870" priority="2835" operator="equal">
      <formula>1</formula>
    </cfRule>
  </conditionalFormatting>
  <conditionalFormatting sqref="V28:AO28">
    <cfRule type="cellIs" dxfId="2869" priority="2830" operator="equal">
      <formula>1</formula>
    </cfRule>
    <cfRule type="cellIs" dxfId="2868" priority="2833" stopIfTrue="1" operator="equal">
      <formula>1</formula>
    </cfRule>
    <cfRule type="cellIs" dxfId="2867" priority="2834" stopIfTrue="1" operator="equal">
      <formula>1</formula>
    </cfRule>
  </conditionalFormatting>
  <conditionalFormatting sqref="V27:AC27 AG27:AO27">
    <cfRule type="containsText" dxfId="2866" priority="2832" operator="containsText" text="1">
      <formula>NOT(ISERROR(SEARCH("1",V27)))</formula>
    </cfRule>
  </conditionalFormatting>
  <conditionalFormatting sqref="AD27:AF27">
    <cfRule type="containsText" dxfId="2865" priority="2831" operator="containsText" text="1">
      <formula>NOT(ISERROR(SEARCH("1",AD27)))</formula>
    </cfRule>
  </conditionalFormatting>
  <conditionalFormatting sqref="X25:AC25 AG25:AO25">
    <cfRule type="containsText" dxfId="2864" priority="2829" operator="containsText" text="1">
      <formula>NOT(ISERROR(SEARCH("1",X25)))</formula>
    </cfRule>
  </conditionalFormatting>
  <conditionalFormatting sqref="AD25:AF25">
    <cfRule type="containsText" dxfId="2863" priority="2828" operator="containsText" text="1">
      <formula>NOT(ISERROR(SEARCH("1",AD25)))</formula>
    </cfRule>
  </conditionalFormatting>
  <conditionalFormatting sqref="X25:AO25">
    <cfRule type="cellIs" dxfId="2862" priority="2827" operator="equal">
      <formula>1</formula>
    </cfRule>
  </conditionalFormatting>
  <conditionalFormatting sqref="X25:AO25">
    <cfRule type="cellIs" dxfId="2861" priority="2824" operator="equal">
      <formula>1</formula>
    </cfRule>
    <cfRule type="cellIs" dxfId="2860" priority="2825" stopIfTrue="1" operator="equal">
      <formula>1</formula>
    </cfRule>
    <cfRule type="cellIs" dxfId="2859" priority="2826" stopIfTrue="1" operator="equal">
      <formula>1</formula>
    </cfRule>
  </conditionalFormatting>
  <conditionalFormatting sqref="X25:AO25">
    <cfRule type="cellIs" dxfId="2858" priority="2823" operator="equal">
      <formula>1</formula>
    </cfRule>
  </conditionalFormatting>
  <conditionalFormatting sqref="X25:AO25">
    <cfRule type="cellIs" dxfId="2857" priority="2822" operator="equal">
      <formula>1</formula>
    </cfRule>
  </conditionalFormatting>
  <conditionalFormatting sqref="X25:AO25">
    <cfRule type="cellIs" dxfId="2856" priority="2821" operator="equal">
      <formula>1</formula>
    </cfRule>
  </conditionalFormatting>
  <conditionalFormatting sqref="X25:AM25">
    <cfRule type="cellIs" dxfId="2855" priority="2819" stopIfTrue="1" operator="equal">
      <formula>1</formula>
    </cfRule>
    <cfRule type="cellIs" dxfId="2854" priority="2820" stopIfTrue="1" operator="equal">
      <formula>1</formula>
    </cfRule>
  </conditionalFormatting>
  <conditionalFormatting sqref="X25:AM25">
    <cfRule type="cellIs" dxfId="2853" priority="2818" operator="equal">
      <formula>1</formula>
    </cfRule>
  </conditionalFormatting>
  <conditionalFormatting sqref="X25:AM25">
    <cfRule type="cellIs" dxfId="2852" priority="2815" operator="equal">
      <formula>1</formula>
    </cfRule>
    <cfRule type="cellIs" dxfId="2851" priority="2816" stopIfTrue="1" operator="equal">
      <formula>1</formula>
    </cfRule>
    <cfRule type="cellIs" dxfId="2850" priority="2817" stopIfTrue="1" operator="equal">
      <formula>1</formula>
    </cfRule>
  </conditionalFormatting>
  <conditionalFormatting sqref="X25:AM25">
    <cfRule type="cellIs" dxfId="2849" priority="2814" operator="equal">
      <formula>1</formula>
    </cfRule>
  </conditionalFormatting>
  <conditionalFormatting sqref="X25:AM25">
    <cfRule type="cellIs" dxfId="2848" priority="2812" stopIfTrue="1" operator="equal">
      <formula>1</formula>
    </cfRule>
    <cfRule type="cellIs" dxfId="2847" priority="2813" stopIfTrue="1" operator="equal">
      <formula>1</formula>
    </cfRule>
  </conditionalFormatting>
  <conditionalFormatting sqref="X25:AM25">
    <cfRule type="cellIs" dxfId="2846" priority="2811" operator="equal">
      <formula>1</formula>
    </cfRule>
  </conditionalFormatting>
  <conditionalFormatting sqref="X25:AO25">
    <cfRule type="cellIs" dxfId="2845" priority="2810" operator="equal">
      <formula>1</formula>
    </cfRule>
  </conditionalFormatting>
  <conditionalFormatting sqref="X25:AM25">
    <cfRule type="cellIs" dxfId="2844" priority="2808" stopIfTrue="1" operator="equal">
      <formula>1</formula>
    </cfRule>
    <cfRule type="cellIs" dxfId="2843" priority="2809" stopIfTrue="1" operator="equal">
      <formula>1</formula>
    </cfRule>
  </conditionalFormatting>
  <conditionalFormatting sqref="X25:AM25">
    <cfRule type="cellIs" dxfId="2842" priority="2807" operator="equal">
      <formula>1</formula>
    </cfRule>
  </conditionalFormatting>
  <conditionalFormatting sqref="X25:AM25">
    <cfRule type="cellIs" dxfId="2841" priority="2804" operator="equal">
      <formula>1</formula>
    </cfRule>
    <cfRule type="cellIs" dxfId="2840" priority="2805" stopIfTrue="1" operator="equal">
      <formula>1</formula>
    </cfRule>
    <cfRule type="cellIs" dxfId="2839" priority="2806" stopIfTrue="1" operator="equal">
      <formula>1</formula>
    </cfRule>
  </conditionalFormatting>
  <conditionalFormatting sqref="X25:AM25">
    <cfRule type="cellIs" dxfId="2838" priority="2803" operator="equal">
      <formula>1</formula>
    </cfRule>
  </conditionalFormatting>
  <conditionalFormatting sqref="X25:AM25">
    <cfRule type="cellIs" dxfId="2837" priority="2801" stopIfTrue="1" operator="equal">
      <formula>1</formula>
    </cfRule>
    <cfRule type="cellIs" dxfId="2836" priority="2802" stopIfTrue="1" operator="equal">
      <formula>1</formula>
    </cfRule>
  </conditionalFormatting>
  <conditionalFormatting sqref="X25:AM25">
    <cfRule type="cellIs" dxfId="2835" priority="2800" operator="equal">
      <formula>1</formula>
    </cfRule>
  </conditionalFormatting>
  <conditionalFormatting sqref="X25:AO25">
    <cfRule type="cellIs" dxfId="2834" priority="2799" operator="equal">
      <formula>1</formula>
    </cfRule>
  </conditionalFormatting>
  <conditionalFormatting sqref="X25:AC25 AG25:AO25">
    <cfRule type="containsText" dxfId="2833" priority="2798" operator="containsText" text="1">
      <formula>NOT(ISERROR(SEARCH("1",X25)))</formula>
    </cfRule>
  </conditionalFormatting>
  <conditionalFormatting sqref="AD25:AF25">
    <cfRule type="containsText" dxfId="2832" priority="2797" operator="containsText" text="1">
      <formula>NOT(ISERROR(SEARCH("1",AD25)))</formula>
    </cfRule>
  </conditionalFormatting>
  <conditionalFormatting sqref="X25:AO25">
    <cfRule type="cellIs" dxfId="2831" priority="2796" operator="equal">
      <formula>1</formula>
    </cfRule>
  </conditionalFormatting>
  <conditionalFormatting sqref="X25:AO25">
    <cfRule type="cellIs" dxfId="2830" priority="2793" operator="equal">
      <formula>1</formula>
    </cfRule>
    <cfRule type="cellIs" dxfId="2829" priority="2794" stopIfTrue="1" operator="equal">
      <formula>1</formula>
    </cfRule>
    <cfRule type="cellIs" dxfId="2828" priority="2795" stopIfTrue="1" operator="equal">
      <formula>1</formula>
    </cfRule>
  </conditionalFormatting>
  <conditionalFormatting sqref="X25:AO25">
    <cfRule type="cellIs" dxfId="2827" priority="2792" operator="equal">
      <formula>1</formula>
    </cfRule>
  </conditionalFormatting>
  <conditionalFormatting sqref="X25:AO25">
    <cfRule type="cellIs" dxfId="2826" priority="2791" operator="equal">
      <formula>1</formula>
    </cfRule>
  </conditionalFormatting>
  <conditionalFormatting sqref="X25:AO25">
    <cfRule type="cellIs" dxfId="2825" priority="2790" operator="equal">
      <formula>1</formula>
    </cfRule>
  </conditionalFormatting>
  <conditionalFormatting sqref="X25:AM25">
    <cfRule type="cellIs" dxfId="2824" priority="2788" stopIfTrue="1" operator="equal">
      <formula>1</formula>
    </cfRule>
    <cfRule type="cellIs" dxfId="2823" priority="2789" stopIfTrue="1" operator="equal">
      <formula>1</formula>
    </cfRule>
  </conditionalFormatting>
  <conditionalFormatting sqref="X25:AM25">
    <cfRule type="cellIs" dxfId="2822" priority="2787" operator="equal">
      <formula>1</formula>
    </cfRule>
  </conditionalFormatting>
  <conditionalFormatting sqref="X25:AM25">
    <cfRule type="cellIs" dxfId="2821" priority="2784" operator="equal">
      <formula>1</formula>
    </cfRule>
    <cfRule type="cellIs" dxfId="2820" priority="2785" stopIfTrue="1" operator="equal">
      <formula>1</formula>
    </cfRule>
    <cfRule type="cellIs" dxfId="2819" priority="2786" stopIfTrue="1" operator="equal">
      <formula>1</formula>
    </cfRule>
  </conditionalFormatting>
  <conditionalFormatting sqref="X25:AM25">
    <cfRule type="cellIs" dxfId="2818" priority="2783" operator="equal">
      <formula>1</formula>
    </cfRule>
  </conditionalFormatting>
  <conditionalFormatting sqref="X25:AM25">
    <cfRule type="cellIs" dxfId="2817" priority="2781" stopIfTrue="1" operator="equal">
      <formula>1</formula>
    </cfRule>
    <cfRule type="cellIs" dxfId="2816" priority="2782" stopIfTrue="1" operator="equal">
      <formula>1</formula>
    </cfRule>
  </conditionalFormatting>
  <conditionalFormatting sqref="X25:AM25">
    <cfRule type="cellIs" dxfId="2815" priority="2780" operator="equal">
      <formula>1</formula>
    </cfRule>
  </conditionalFormatting>
  <conditionalFormatting sqref="X25:AO25">
    <cfRule type="cellIs" dxfId="2814" priority="2779" operator="equal">
      <formula>1</formula>
    </cfRule>
  </conditionalFormatting>
  <conditionalFormatting sqref="X25:AM25">
    <cfRule type="cellIs" dxfId="2813" priority="2777" stopIfTrue="1" operator="equal">
      <formula>1</formula>
    </cfRule>
    <cfRule type="cellIs" dxfId="2812" priority="2778" stopIfTrue="1" operator="equal">
      <formula>1</formula>
    </cfRule>
  </conditionalFormatting>
  <conditionalFormatting sqref="X25:AM25">
    <cfRule type="cellIs" dxfId="2811" priority="2776" operator="equal">
      <formula>1</formula>
    </cfRule>
  </conditionalFormatting>
  <conditionalFormatting sqref="X25:AM25">
    <cfRule type="cellIs" dxfId="2810" priority="2773" operator="equal">
      <formula>1</formula>
    </cfRule>
    <cfRule type="cellIs" dxfId="2809" priority="2774" stopIfTrue="1" operator="equal">
      <formula>1</formula>
    </cfRule>
    <cfRule type="cellIs" dxfId="2808" priority="2775" stopIfTrue="1" operator="equal">
      <formula>1</formula>
    </cfRule>
  </conditionalFormatting>
  <conditionalFormatting sqref="X25:AM25">
    <cfRule type="cellIs" dxfId="2807" priority="2772" operator="equal">
      <formula>1</formula>
    </cfRule>
  </conditionalFormatting>
  <conditionalFormatting sqref="X25:AM25">
    <cfRule type="cellIs" dxfId="2806" priority="2770" stopIfTrue="1" operator="equal">
      <formula>1</formula>
    </cfRule>
    <cfRule type="cellIs" dxfId="2805" priority="2771" stopIfTrue="1" operator="equal">
      <formula>1</formula>
    </cfRule>
  </conditionalFormatting>
  <conditionalFormatting sqref="X25:AM25">
    <cfRule type="cellIs" dxfId="2804" priority="2769" operator="equal">
      <formula>1</formula>
    </cfRule>
  </conditionalFormatting>
  <conditionalFormatting sqref="X25:AO25">
    <cfRule type="cellIs" dxfId="2803" priority="2768" operator="equal">
      <formula>1</formula>
    </cfRule>
  </conditionalFormatting>
  <conditionalFormatting sqref="X25:AC25 AG25:AO25">
    <cfRule type="containsText" dxfId="2802" priority="2767" operator="containsText" text="1">
      <formula>NOT(ISERROR(SEARCH("1",X25)))</formula>
    </cfRule>
  </conditionalFormatting>
  <conditionalFormatting sqref="AD25:AF25">
    <cfRule type="containsText" dxfId="2801" priority="2766" operator="containsText" text="1">
      <formula>NOT(ISERROR(SEARCH("1",AD25)))</formula>
    </cfRule>
  </conditionalFormatting>
  <conditionalFormatting sqref="X25:AO25">
    <cfRule type="cellIs" dxfId="2800" priority="2765" operator="equal">
      <formula>1</formula>
    </cfRule>
  </conditionalFormatting>
  <conditionalFormatting sqref="X25:AO25">
    <cfRule type="cellIs" dxfId="2799" priority="2762" operator="equal">
      <formula>1</formula>
    </cfRule>
    <cfRule type="cellIs" dxfId="2798" priority="2763" stopIfTrue="1" operator="equal">
      <formula>1</formula>
    </cfRule>
    <cfRule type="cellIs" dxfId="2797" priority="2764" stopIfTrue="1" operator="equal">
      <formula>1</formula>
    </cfRule>
  </conditionalFormatting>
  <conditionalFormatting sqref="X25:AO25">
    <cfRule type="cellIs" dxfId="2796" priority="2761" operator="equal">
      <formula>1</formula>
    </cfRule>
  </conditionalFormatting>
  <conditionalFormatting sqref="X25:AO25">
    <cfRule type="cellIs" dxfId="2795" priority="2760" operator="equal">
      <formula>1</formula>
    </cfRule>
  </conditionalFormatting>
  <conditionalFormatting sqref="X25:AO25">
    <cfRule type="cellIs" dxfId="2794" priority="2759" operator="equal">
      <formula>1</formula>
    </cfRule>
  </conditionalFormatting>
  <conditionalFormatting sqref="X25:AM25">
    <cfRule type="cellIs" dxfId="2793" priority="2757" stopIfTrue="1" operator="equal">
      <formula>1</formula>
    </cfRule>
    <cfRule type="cellIs" dxfId="2792" priority="2758" stopIfTrue="1" operator="equal">
      <formula>1</formula>
    </cfRule>
  </conditionalFormatting>
  <conditionalFormatting sqref="X25:AM25">
    <cfRule type="cellIs" dxfId="2791" priority="2756" operator="equal">
      <formula>1</formula>
    </cfRule>
  </conditionalFormatting>
  <conditionalFormatting sqref="X25:AM25">
    <cfRule type="cellIs" dxfId="2790" priority="2753" operator="equal">
      <formula>1</formula>
    </cfRule>
    <cfRule type="cellIs" dxfId="2789" priority="2754" stopIfTrue="1" operator="equal">
      <formula>1</formula>
    </cfRule>
    <cfRule type="cellIs" dxfId="2788" priority="2755" stopIfTrue="1" operator="equal">
      <formula>1</formula>
    </cfRule>
  </conditionalFormatting>
  <conditionalFormatting sqref="X25:AM25">
    <cfRule type="cellIs" dxfId="2787" priority="2752" operator="equal">
      <formula>1</formula>
    </cfRule>
  </conditionalFormatting>
  <conditionalFormatting sqref="X25:AM25">
    <cfRule type="cellIs" dxfId="2786" priority="2750" stopIfTrue="1" operator="equal">
      <formula>1</formula>
    </cfRule>
    <cfRule type="cellIs" dxfId="2785" priority="2751" stopIfTrue="1" operator="equal">
      <formula>1</formula>
    </cfRule>
  </conditionalFormatting>
  <conditionalFormatting sqref="X25:AM25">
    <cfRule type="cellIs" dxfId="2784" priority="2749" operator="equal">
      <formula>1</formula>
    </cfRule>
  </conditionalFormatting>
  <conditionalFormatting sqref="X25:AO25">
    <cfRule type="cellIs" dxfId="2783" priority="2748" operator="equal">
      <formula>1</formula>
    </cfRule>
  </conditionalFormatting>
  <conditionalFormatting sqref="X25:AM25">
    <cfRule type="cellIs" dxfId="2782" priority="2746" stopIfTrue="1" operator="equal">
      <formula>1</formula>
    </cfRule>
    <cfRule type="cellIs" dxfId="2781" priority="2747" stopIfTrue="1" operator="equal">
      <formula>1</formula>
    </cfRule>
  </conditionalFormatting>
  <conditionalFormatting sqref="X25:AM25">
    <cfRule type="cellIs" dxfId="2780" priority="2745" operator="equal">
      <formula>1</formula>
    </cfRule>
  </conditionalFormatting>
  <conditionalFormatting sqref="X25:AM25">
    <cfRule type="cellIs" dxfId="2779" priority="2742" operator="equal">
      <formula>1</formula>
    </cfRule>
    <cfRule type="cellIs" dxfId="2778" priority="2743" stopIfTrue="1" operator="equal">
      <formula>1</formula>
    </cfRule>
    <cfRule type="cellIs" dxfId="2777" priority="2744" stopIfTrue="1" operator="equal">
      <formula>1</formula>
    </cfRule>
  </conditionalFormatting>
  <conditionalFormatting sqref="X25:AM25">
    <cfRule type="cellIs" dxfId="2776" priority="2741" operator="equal">
      <formula>1</formula>
    </cfRule>
  </conditionalFormatting>
  <conditionalFormatting sqref="X25:AM25">
    <cfRule type="cellIs" dxfId="2775" priority="2739" stopIfTrue="1" operator="equal">
      <formula>1</formula>
    </cfRule>
    <cfRule type="cellIs" dxfId="2774" priority="2740" stopIfTrue="1" operator="equal">
      <formula>1</formula>
    </cfRule>
  </conditionalFormatting>
  <conditionalFormatting sqref="X25:AM25">
    <cfRule type="cellIs" dxfId="2773" priority="2738" operator="equal">
      <formula>1</formula>
    </cfRule>
  </conditionalFormatting>
  <conditionalFormatting sqref="X25:AO25">
    <cfRule type="cellIs" dxfId="2772" priority="2737" operator="equal">
      <formula>1</formula>
    </cfRule>
  </conditionalFormatting>
  <conditionalFormatting sqref="X25:AC25 AG25:AO25">
    <cfRule type="containsText" dxfId="2771" priority="2736" operator="containsText" text="1">
      <formula>NOT(ISERROR(SEARCH("1",X25)))</formula>
    </cfRule>
  </conditionalFormatting>
  <conditionalFormatting sqref="AD25:AF25">
    <cfRule type="containsText" dxfId="2770" priority="2735" operator="containsText" text="1">
      <formula>NOT(ISERROR(SEARCH("1",AD25)))</formula>
    </cfRule>
  </conditionalFormatting>
  <conditionalFormatting sqref="X25:AO25">
    <cfRule type="cellIs" dxfId="2769" priority="2734" operator="equal">
      <formula>1</formula>
    </cfRule>
  </conditionalFormatting>
  <conditionalFormatting sqref="X25:AO25">
    <cfRule type="cellIs" dxfId="2768" priority="2731" operator="equal">
      <formula>1</formula>
    </cfRule>
    <cfRule type="cellIs" dxfId="2767" priority="2732" stopIfTrue="1" operator="equal">
      <formula>1</formula>
    </cfRule>
    <cfRule type="cellIs" dxfId="2766" priority="2733" stopIfTrue="1" operator="equal">
      <formula>1</formula>
    </cfRule>
  </conditionalFormatting>
  <conditionalFormatting sqref="X25:AO25">
    <cfRule type="cellIs" dxfId="2765" priority="2730" operator="equal">
      <formula>1</formula>
    </cfRule>
  </conditionalFormatting>
  <conditionalFormatting sqref="X25:AO25">
    <cfRule type="cellIs" dxfId="2764" priority="2729" operator="equal">
      <formula>1</formula>
    </cfRule>
  </conditionalFormatting>
  <conditionalFormatting sqref="X25:AO25">
    <cfRule type="cellIs" dxfId="2763" priority="2728" operator="equal">
      <formula>1</formula>
    </cfRule>
  </conditionalFormatting>
  <conditionalFormatting sqref="X25:AM25">
    <cfRule type="cellIs" dxfId="2762" priority="2726" stopIfTrue="1" operator="equal">
      <formula>1</formula>
    </cfRule>
    <cfRule type="cellIs" dxfId="2761" priority="2727" stopIfTrue="1" operator="equal">
      <formula>1</formula>
    </cfRule>
  </conditionalFormatting>
  <conditionalFormatting sqref="X25:AM25">
    <cfRule type="cellIs" dxfId="2760" priority="2725" operator="equal">
      <formula>1</formula>
    </cfRule>
  </conditionalFormatting>
  <conditionalFormatting sqref="X25:AM25">
    <cfRule type="cellIs" dxfId="2759" priority="2722" operator="equal">
      <formula>1</formula>
    </cfRule>
    <cfRule type="cellIs" dxfId="2758" priority="2723" stopIfTrue="1" operator="equal">
      <formula>1</formula>
    </cfRule>
    <cfRule type="cellIs" dxfId="2757" priority="2724" stopIfTrue="1" operator="equal">
      <formula>1</formula>
    </cfRule>
  </conditionalFormatting>
  <conditionalFormatting sqref="X25:AM25">
    <cfRule type="cellIs" dxfId="2756" priority="2721" operator="equal">
      <formula>1</formula>
    </cfRule>
  </conditionalFormatting>
  <conditionalFormatting sqref="X25:AM25">
    <cfRule type="cellIs" dxfId="2755" priority="2719" stopIfTrue="1" operator="equal">
      <formula>1</formula>
    </cfRule>
    <cfRule type="cellIs" dxfId="2754" priority="2720" stopIfTrue="1" operator="equal">
      <formula>1</formula>
    </cfRule>
  </conditionalFormatting>
  <conditionalFormatting sqref="X25:AM25">
    <cfRule type="cellIs" dxfId="2753" priority="2718" operator="equal">
      <formula>1</formula>
    </cfRule>
  </conditionalFormatting>
  <conditionalFormatting sqref="X25:AO25">
    <cfRule type="cellIs" dxfId="2752" priority="2717" operator="equal">
      <formula>1</formula>
    </cfRule>
  </conditionalFormatting>
  <conditionalFormatting sqref="X25:AM25">
    <cfRule type="cellIs" dxfId="2751" priority="2715" stopIfTrue="1" operator="equal">
      <formula>1</formula>
    </cfRule>
    <cfRule type="cellIs" dxfId="2750" priority="2716" stopIfTrue="1" operator="equal">
      <formula>1</formula>
    </cfRule>
  </conditionalFormatting>
  <conditionalFormatting sqref="X25:AM25">
    <cfRule type="cellIs" dxfId="2749" priority="2714" operator="equal">
      <formula>1</formula>
    </cfRule>
  </conditionalFormatting>
  <conditionalFormatting sqref="X25:AM25">
    <cfRule type="cellIs" dxfId="2748" priority="2711" operator="equal">
      <formula>1</formula>
    </cfRule>
    <cfRule type="cellIs" dxfId="2747" priority="2712" stopIfTrue="1" operator="equal">
      <formula>1</formula>
    </cfRule>
    <cfRule type="cellIs" dxfId="2746" priority="2713" stopIfTrue="1" operator="equal">
      <formula>1</formula>
    </cfRule>
  </conditionalFormatting>
  <conditionalFormatting sqref="X25:AM25">
    <cfRule type="cellIs" dxfId="2745" priority="2710" operator="equal">
      <formula>1</formula>
    </cfRule>
  </conditionalFormatting>
  <conditionalFormatting sqref="X25:AM25">
    <cfRule type="cellIs" dxfId="2744" priority="2708" stopIfTrue="1" operator="equal">
      <formula>1</formula>
    </cfRule>
    <cfRule type="cellIs" dxfId="2743" priority="2709" stopIfTrue="1" operator="equal">
      <formula>1</formula>
    </cfRule>
  </conditionalFormatting>
  <conditionalFormatting sqref="X25:AM25">
    <cfRule type="cellIs" dxfId="2742" priority="2707" operator="equal">
      <formula>1</formula>
    </cfRule>
  </conditionalFormatting>
  <conditionalFormatting sqref="X25:AO25">
    <cfRule type="cellIs" dxfId="2741" priority="2706" operator="equal">
      <formula>1</formula>
    </cfRule>
  </conditionalFormatting>
  <conditionalFormatting sqref="X25:AC25 AG25:AO25">
    <cfRule type="containsText" dxfId="2740" priority="2705" operator="containsText" text="1">
      <formula>NOT(ISERROR(SEARCH("1",X25)))</formula>
    </cfRule>
  </conditionalFormatting>
  <conditionalFormatting sqref="AD25:AF25">
    <cfRule type="containsText" dxfId="2739" priority="2704" operator="containsText" text="1">
      <formula>NOT(ISERROR(SEARCH("1",AD25)))</formula>
    </cfRule>
  </conditionalFormatting>
  <conditionalFormatting sqref="X25:AO25">
    <cfRule type="cellIs" dxfId="2738" priority="2703" operator="equal">
      <formula>1</formula>
    </cfRule>
  </conditionalFormatting>
  <conditionalFormatting sqref="X25:AO25">
    <cfRule type="cellIs" dxfId="2737" priority="2700" operator="equal">
      <formula>1</formula>
    </cfRule>
    <cfRule type="cellIs" dxfId="2736" priority="2701" stopIfTrue="1" operator="equal">
      <formula>1</formula>
    </cfRule>
    <cfRule type="cellIs" dxfId="2735" priority="2702" stopIfTrue="1" operator="equal">
      <formula>1</formula>
    </cfRule>
  </conditionalFormatting>
  <conditionalFormatting sqref="X25:AO25">
    <cfRule type="cellIs" dxfId="2734" priority="2699" operator="equal">
      <formula>1</formula>
    </cfRule>
  </conditionalFormatting>
  <conditionalFormatting sqref="X25:AO25">
    <cfRule type="cellIs" dxfId="2733" priority="2698" operator="equal">
      <formula>1</formula>
    </cfRule>
  </conditionalFormatting>
  <conditionalFormatting sqref="X25:AO25">
    <cfRule type="cellIs" dxfId="2732" priority="2697" operator="equal">
      <formula>1</formula>
    </cfRule>
  </conditionalFormatting>
  <conditionalFormatting sqref="X25:AM25">
    <cfRule type="cellIs" dxfId="2731" priority="2695" stopIfTrue="1" operator="equal">
      <formula>1</formula>
    </cfRule>
    <cfRule type="cellIs" dxfId="2730" priority="2696" stopIfTrue="1" operator="equal">
      <formula>1</formula>
    </cfRule>
  </conditionalFormatting>
  <conditionalFormatting sqref="X25:AM25">
    <cfRule type="cellIs" dxfId="2729" priority="2694" operator="equal">
      <formula>1</formula>
    </cfRule>
  </conditionalFormatting>
  <conditionalFormatting sqref="X25:AM25">
    <cfRule type="cellIs" dxfId="2728" priority="2691" operator="equal">
      <formula>1</formula>
    </cfRule>
    <cfRule type="cellIs" dxfId="2727" priority="2692" stopIfTrue="1" operator="equal">
      <formula>1</formula>
    </cfRule>
    <cfRule type="cellIs" dxfId="2726" priority="2693" stopIfTrue="1" operator="equal">
      <formula>1</formula>
    </cfRule>
  </conditionalFormatting>
  <conditionalFormatting sqref="X25:AM25">
    <cfRule type="cellIs" dxfId="2725" priority="2690" operator="equal">
      <formula>1</formula>
    </cfRule>
  </conditionalFormatting>
  <conditionalFormatting sqref="X25:AM25">
    <cfRule type="cellIs" dxfId="2724" priority="2688" stopIfTrue="1" operator="equal">
      <formula>1</formula>
    </cfRule>
    <cfRule type="cellIs" dxfId="2723" priority="2689" stopIfTrue="1" operator="equal">
      <formula>1</formula>
    </cfRule>
  </conditionalFormatting>
  <conditionalFormatting sqref="X25:AM25">
    <cfRule type="cellIs" dxfId="2722" priority="2687" operator="equal">
      <formula>1</formula>
    </cfRule>
  </conditionalFormatting>
  <conditionalFormatting sqref="F28:BA28">
    <cfRule type="cellIs" dxfId="2721" priority="2686" operator="equal">
      <formula>1</formula>
    </cfRule>
  </conditionalFormatting>
  <conditionalFormatting sqref="F28:BA28">
    <cfRule type="cellIs" dxfId="2720" priority="2685" operator="equal">
      <formula>1</formula>
    </cfRule>
  </conditionalFormatting>
  <conditionalFormatting sqref="V27:AO27">
    <cfRule type="cellIs" dxfId="2719" priority="2684" operator="equal">
      <formula>1</formula>
    </cfRule>
  </conditionalFormatting>
  <conditionalFormatting sqref="V28:AC28 AG28:AO28">
    <cfRule type="containsText" dxfId="2718" priority="2683" operator="containsText" text="1">
      <formula>NOT(ISERROR(SEARCH("1",V28)))</formula>
    </cfRule>
  </conditionalFormatting>
  <conditionalFormatting sqref="AD28:AF28">
    <cfRule type="containsText" dxfId="2717" priority="2682" operator="containsText" text="1">
      <formula>NOT(ISERROR(SEARCH("1",AD28)))</formula>
    </cfRule>
  </conditionalFormatting>
  <conditionalFormatting sqref="F28:BA28 F25:BA26">
    <cfRule type="cellIs" dxfId="2716" priority="2681" operator="equal">
      <formula>1</formula>
    </cfRule>
  </conditionalFormatting>
  <conditionalFormatting sqref="F28:BA28">
    <cfRule type="cellIs" dxfId="2715" priority="2676" operator="equal">
      <formula>1</formula>
    </cfRule>
    <cfRule type="cellIs" dxfId="2714" priority="2679" stopIfTrue="1" operator="equal">
      <formula>1</formula>
    </cfRule>
    <cfRule type="cellIs" dxfId="2713" priority="2680" stopIfTrue="1" operator="equal">
      <formula>1</formula>
    </cfRule>
  </conditionalFormatting>
  <conditionalFormatting sqref="V27:AC27 AG27:AO27">
    <cfRule type="containsText" dxfId="2712" priority="2678" operator="containsText" text="1">
      <formula>NOT(ISERROR(SEARCH("1",V27)))</formula>
    </cfRule>
  </conditionalFormatting>
  <conditionalFormatting sqref="F27:U27 AD27:AF27 AP27:BA27">
    <cfRule type="containsText" dxfId="2711" priority="2677" operator="containsText" text="1">
      <formula>NOT(ISERROR(SEARCH("1",F27)))</formula>
    </cfRule>
  </conditionalFormatting>
  <conditionalFormatting sqref="X25:AC25 AG25:AO25">
    <cfRule type="containsText" dxfId="2710" priority="2675" operator="containsText" text="1">
      <formula>NOT(ISERROR(SEARCH("1",X25)))</formula>
    </cfRule>
  </conditionalFormatting>
  <conditionalFormatting sqref="AD25:AF25">
    <cfRule type="containsText" dxfId="2709" priority="2674" operator="containsText" text="1">
      <formula>NOT(ISERROR(SEARCH("1",AD25)))</formula>
    </cfRule>
  </conditionalFormatting>
  <conditionalFormatting sqref="X25:AO25">
    <cfRule type="cellIs" dxfId="2708" priority="2673" operator="equal">
      <formula>1</formula>
    </cfRule>
  </conditionalFormatting>
  <conditionalFormatting sqref="X25:AO25">
    <cfRule type="cellIs" dxfId="2707" priority="2670" operator="equal">
      <formula>1</formula>
    </cfRule>
    <cfRule type="cellIs" dxfId="2706" priority="2671" stopIfTrue="1" operator="equal">
      <formula>1</formula>
    </cfRule>
    <cfRule type="cellIs" dxfId="2705" priority="2672" stopIfTrue="1" operator="equal">
      <formula>1</formula>
    </cfRule>
  </conditionalFormatting>
  <conditionalFormatting sqref="X25:AO25">
    <cfRule type="cellIs" dxfId="2704" priority="2669" operator="equal">
      <formula>1</formula>
    </cfRule>
  </conditionalFormatting>
  <conditionalFormatting sqref="X25:AO25">
    <cfRule type="cellIs" dxfId="2703" priority="2668" operator="equal">
      <formula>1</formula>
    </cfRule>
  </conditionalFormatting>
  <conditionalFormatting sqref="X25:AO25">
    <cfRule type="cellIs" dxfId="2702" priority="2667" operator="equal">
      <formula>1</formula>
    </cfRule>
  </conditionalFormatting>
  <conditionalFormatting sqref="X25:AM25">
    <cfRule type="cellIs" dxfId="2701" priority="2665" stopIfTrue="1" operator="equal">
      <formula>1</formula>
    </cfRule>
    <cfRule type="cellIs" dxfId="2700" priority="2666" stopIfTrue="1" operator="equal">
      <formula>1</formula>
    </cfRule>
  </conditionalFormatting>
  <conditionalFormatting sqref="X25:AM25">
    <cfRule type="cellIs" dxfId="2699" priority="2664" operator="equal">
      <formula>1</formula>
    </cfRule>
  </conditionalFormatting>
  <conditionalFormatting sqref="X25:AM25">
    <cfRule type="cellIs" dxfId="2698" priority="2661" operator="equal">
      <formula>1</formula>
    </cfRule>
    <cfRule type="cellIs" dxfId="2697" priority="2662" stopIfTrue="1" operator="equal">
      <formula>1</formula>
    </cfRule>
    <cfRule type="cellIs" dxfId="2696" priority="2663" stopIfTrue="1" operator="equal">
      <formula>1</formula>
    </cfRule>
  </conditionalFormatting>
  <conditionalFormatting sqref="X25:AM25">
    <cfRule type="cellIs" dxfId="2695" priority="2660" operator="equal">
      <formula>1</formula>
    </cfRule>
  </conditionalFormatting>
  <conditionalFormatting sqref="X25:AM25">
    <cfRule type="cellIs" dxfId="2694" priority="2658" stopIfTrue="1" operator="equal">
      <formula>1</formula>
    </cfRule>
    <cfRule type="cellIs" dxfId="2693" priority="2659" stopIfTrue="1" operator="equal">
      <formula>1</formula>
    </cfRule>
  </conditionalFormatting>
  <conditionalFormatting sqref="X25:AM25">
    <cfRule type="cellIs" dxfId="2692" priority="2657" operator="equal">
      <formula>1</formula>
    </cfRule>
  </conditionalFormatting>
  <conditionalFormatting sqref="X25:AO25">
    <cfRule type="cellIs" dxfId="2691" priority="2656" operator="equal">
      <formula>1</formula>
    </cfRule>
  </conditionalFormatting>
  <conditionalFormatting sqref="X25:AM25">
    <cfRule type="cellIs" dxfId="2690" priority="2654" stopIfTrue="1" operator="equal">
      <formula>1</formula>
    </cfRule>
    <cfRule type="cellIs" dxfId="2689" priority="2655" stopIfTrue="1" operator="equal">
      <formula>1</formula>
    </cfRule>
  </conditionalFormatting>
  <conditionalFormatting sqref="X25:AM25">
    <cfRule type="cellIs" dxfId="2688" priority="2653" operator="equal">
      <formula>1</formula>
    </cfRule>
  </conditionalFormatting>
  <conditionalFormatting sqref="X25:AM25">
    <cfRule type="cellIs" dxfId="2687" priority="2650" operator="equal">
      <formula>1</formula>
    </cfRule>
    <cfRule type="cellIs" dxfId="2686" priority="2651" stopIfTrue="1" operator="equal">
      <formula>1</formula>
    </cfRule>
    <cfRule type="cellIs" dxfId="2685" priority="2652" stopIfTrue="1" operator="equal">
      <formula>1</formula>
    </cfRule>
  </conditionalFormatting>
  <conditionalFormatting sqref="X25:AM25">
    <cfRule type="cellIs" dxfId="2684" priority="2649" operator="equal">
      <formula>1</formula>
    </cfRule>
  </conditionalFormatting>
  <conditionalFormatting sqref="X25:AM25">
    <cfRule type="cellIs" dxfId="2683" priority="2647" stopIfTrue="1" operator="equal">
      <formula>1</formula>
    </cfRule>
    <cfRule type="cellIs" dxfId="2682" priority="2648" stopIfTrue="1" operator="equal">
      <formula>1</formula>
    </cfRule>
  </conditionalFormatting>
  <conditionalFormatting sqref="X25:AM25">
    <cfRule type="cellIs" dxfId="2681" priority="2646" operator="equal">
      <formula>1</formula>
    </cfRule>
  </conditionalFormatting>
  <conditionalFormatting sqref="X25:AO25">
    <cfRule type="cellIs" dxfId="2680" priority="2645" operator="equal">
      <formula>1</formula>
    </cfRule>
  </conditionalFormatting>
  <conditionalFormatting sqref="X25:AC25 AG25:AO25">
    <cfRule type="containsText" dxfId="2679" priority="2644" operator="containsText" text="1">
      <formula>NOT(ISERROR(SEARCH("1",X25)))</formula>
    </cfRule>
  </conditionalFormatting>
  <conditionalFormatting sqref="AD25:AF25">
    <cfRule type="containsText" dxfId="2678" priority="2643" operator="containsText" text="1">
      <formula>NOT(ISERROR(SEARCH("1",AD25)))</formula>
    </cfRule>
  </conditionalFormatting>
  <conditionalFormatting sqref="X25:AO25">
    <cfRule type="cellIs" dxfId="2677" priority="2642" operator="equal">
      <formula>1</formula>
    </cfRule>
  </conditionalFormatting>
  <conditionalFormatting sqref="X25:AO25">
    <cfRule type="cellIs" dxfId="2676" priority="2639" operator="equal">
      <formula>1</formula>
    </cfRule>
    <cfRule type="cellIs" dxfId="2675" priority="2640" stopIfTrue="1" operator="equal">
      <formula>1</formula>
    </cfRule>
    <cfRule type="cellIs" dxfId="2674" priority="2641" stopIfTrue="1" operator="equal">
      <formula>1</formula>
    </cfRule>
  </conditionalFormatting>
  <conditionalFormatting sqref="X25:AO25">
    <cfRule type="cellIs" dxfId="2673" priority="2638" operator="equal">
      <formula>1</formula>
    </cfRule>
  </conditionalFormatting>
  <conditionalFormatting sqref="X25:AO25">
    <cfRule type="cellIs" dxfId="2672" priority="2637" operator="equal">
      <formula>1</formula>
    </cfRule>
  </conditionalFormatting>
  <conditionalFormatting sqref="X25:AO25">
    <cfRule type="cellIs" dxfId="2671" priority="2636" operator="equal">
      <formula>1</formula>
    </cfRule>
  </conditionalFormatting>
  <conditionalFormatting sqref="X25:AM25">
    <cfRule type="cellIs" dxfId="2670" priority="2634" stopIfTrue="1" operator="equal">
      <formula>1</formula>
    </cfRule>
    <cfRule type="cellIs" dxfId="2669" priority="2635" stopIfTrue="1" operator="equal">
      <formula>1</formula>
    </cfRule>
  </conditionalFormatting>
  <conditionalFormatting sqref="X25:AM25">
    <cfRule type="cellIs" dxfId="2668" priority="2633" operator="equal">
      <formula>1</formula>
    </cfRule>
  </conditionalFormatting>
  <conditionalFormatting sqref="X25:AM25">
    <cfRule type="cellIs" dxfId="2667" priority="2630" operator="equal">
      <formula>1</formula>
    </cfRule>
    <cfRule type="cellIs" dxfId="2666" priority="2631" stopIfTrue="1" operator="equal">
      <formula>1</formula>
    </cfRule>
    <cfRule type="cellIs" dxfId="2665" priority="2632" stopIfTrue="1" operator="equal">
      <formula>1</formula>
    </cfRule>
  </conditionalFormatting>
  <conditionalFormatting sqref="X25:AM25">
    <cfRule type="cellIs" dxfId="2664" priority="2629" operator="equal">
      <formula>1</formula>
    </cfRule>
  </conditionalFormatting>
  <conditionalFormatting sqref="X25:AM25">
    <cfRule type="cellIs" dxfId="2663" priority="2627" stopIfTrue="1" operator="equal">
      <formula>1</formula>
    </cfRule>
    <cfRule type="cellIs" dxfId="2662" priority="2628" stopIfTrue="1" operator="equal">
      <formula>1</formula>
    </cfRule>
  </conditionalFormatting>
  <conditionalFormatting sqref="X25:AM25">
    <cfRule type="cellIs" dxfId="2661" priority="2626" operator="equal">
      <formula>1</formula>
    </cfRule>
  </conditionalFormatting>
  <conditionalFormatting sqref="F27:BA27">
    <cfRule type="cellIs" dxfId="2660" priority="2625" operator="equal">
      <formula>1</formula>
    </cfRule>
  </conditionalFormatting>
  <conditionalFormatting sqref="V28:AC28 AG28:AO28">
    <cfRule type="containsText" dxfId="2659" priority="2624" operator="containsText" text="1">
      <formula>NOT(ISERROR(SEARCH("1",V28)))</formula>
    </cfRule>
  </conditionalFormatting>
  <conditionalFormatting sqref="F28:U28 AD28:AF28 AP28:BA28">
    <cfRule type="containsText" dxfId="2658" priority="2623" operator="containsText" text="1">
      <formula>NOT(ISERROR(SEARCH("1",F28)))</formula>
    </cfRule>
  </conditionalFormatting>
  <conditionalFormatting sqref="F25:BA28">
    <cfRule type="cellIs" dxfId="2657" priority="2622" operator="equal">
      <formula>1</formula>
    </cfRule>
  </conditionalFormatting>
  <conditionalFormatting sqref="X25:AM28">
    <cfRule type="cellIs" dxfId="2656" priority="2620" stopIfTrue="1" operator="equal">
      <formula>1</formula>
    </cfRule>
    <cfRule type="cellIs" dxfId="2655" priority="2621" stopIfTrue="1" operator="equal">
      <formula>1</formula>
    </cfRule>
  </conditionalFormatting>
  <conditionalFormatting sqref="X25:AM28">
    <cfRule type="cellIs" dxfId="2654" priority="2619" operator="equal">
      <formula>1</formula>
    </cfRule>
  </conditionalFormatting>
  <conditionalFormatting sqref="X25:AM28">
    <cfRule type="cellIs" dxfId="2653" priority="2616" operator="equal">
      <formula>1</formula>
    </cfRule>
    <cfRule type="cellIs" dxfId="2652" priority="2617" stopIfTrue="1" operator="equal">
      <formula>1</formula>
    </cfRule>
    <cfRule type="cellIs" dxfId="2651" priority="2618" stopIfTrue="1" operator="equal">
      <formula>1</formula>
    </cfRule>
  </conditionalFormatting>
  <conditionalFormatting sqref="X25:AM28">
    <cfRule type="cellIs" dxfId="2650" priority="2615" operator="equal">
      <formula>1</formula>
    </cfRule>
  </conditionalFormatting>
  <conditionalFormatting sqref="X25:AM28">
    <cfRule type="cellIs" dxfId="2649" priority="2613" stopIfTrue="1" operator="equal">
      <formula>1</formula>
    </cfRule>
    <cfRule type="cellIs" dxfId="2648" priority="2614" stopIfTrue="1" operator="equal">
      <formula>1</formula>
    </cfRule>
  </conditionalFormatting>
  <conditionalFormatting sqref="X25:AM28">
    <cfRule type="cellIs" dxfId="2647" priority="2612" operator="equal">
      <formula>1</formula>
    </cfRule>
  </conditionalFormatting>
  <conditionalFormatting sqref="F25:BA28">
    <cfRule type="cellIs" dxfId="2646" priority="2611" operator="equal">
      <formula>1</formula>
    </cfRule>
  </conditionalFormatting>
  <conditionalFormatting sqref="F25:BA28">
    <cfRule type="containsText" dxfId="2645" priority="2610" operator="containsText" text="1">
      <formula>NOT(ISERROR(SEARCH("1",F25)))</formula>
    </cfRule>
  </conditionalFormatting>
  <conditionalFormatting sqref="AD25:AF28">
    <cfRule type="containsText" dxfId="2644" priority="2609" operator="containsText" text="1">
      <formula>NOT(ISERROR(SEARCH("1",AD25)))</formula>
    </cfRule>
  </conditionalFormatting>
  <conditionalFormatting sqref="F25:BA28">
    <cfRule type="cellIs" dxfId="2643" priority="2608" operator="equal">
      <formula>1</formula>
    </cfRule>
  </conditionalFormatting>
  <conditionalFormatting sqref="F25:BA28">
    <cfRule type="cellIs" dxfId="2642" priority="2605" operator="equal">
      <formula>1</formula>
    </cfRule>
    <cfRule type="cellIs" dxfId="2641" priority="2606" stopIfTrue="1" operator="equal">
      <formula>1</formula>
    </cfRule>
    <cfRule type="cellIs" dxfId="2640" priority="2607" stopIfTrue="1" operator="equal">
      <formula>1</formula>
    </cfRule>
  </conditionalFormatting>
  <conditionalFormatting sqref="F25:BA28">
    <cfRule type="cellIs" dxfId="2639" priority="2604" operator="equal">
      <formula>1</formula>
    </cfRule>
  </conditionalFormatting>
  <conditionalFormatting sqref="F25:BA28">
    <cfRule type="cellIs" dxfId="2638" priority="2603" operator="equal">
      <formula>1</formula>
    </cfRule>
  </conditionalFormatting>
  <conditionalFormatting sqref="F25:BA28">
    <cfRule type="cellIs" dxfId="2637" priority="2602" operator="equal">
      <formula>1</formula>
    </cfRule>
  </conditionalFormatting>
  <conditionalFormatting sqref="X25:AM28">
    <cfRule type="cellIs" dxfId="2636" priority="2600" stopIfTrue="1" operator="equal">
      <formula>1</formula>
    </cfRule>
    <cfRule type="cellIs" dxfId="2635" priority="2601" stopIfTrue="1" operator="equal">
      <formula>1</formula>
    </cfRule>
  </conditionalFormatting>
  <conditionalFormatting sqref="X25:AM28">
    <cfRule type="cellIs" dxfId="2634" priority="2599" operator="equal">
      <formula>1</formula>
    </cfRule>
  </conditionalFormatting>
  <conditionalFormatting sqref="X25:AM28">
    <cfRule type="cellIs" dxfId="2633" priority="2596" operator="equal">
      <formula>1</formula>
    </cfRule>
    <cfRule type="cellIs" dxfId="2632" priority="2597" stopIfTrue="1" operator="equal">
      <formula>1</formula>
    </cfRule>
    <cfRule type="cellIs" dxfId="2631" priority="2598" stopIfTrue="1" operator="equal">
      <formula>1</formula>
    </cfRule>
  </conditionalFormatting>
  <conditionalFormatting sqref="X25:AM28">
    <cfRule type="cellIs" dxfId="2630" priority="2595" operator="equal">
      <formula>1</formula>
    </cfRule>
  </conditionalFormatting>
  <conditionalFormatting sqref="X25:AM28">
    <cfRule type="cellIs" dxfId="2629" priority="2593" stopIfTrue="1" operator="equal">
      <formula>1</formula>
    </cfRule>
    <cfRule type="cellIs" dxfId="2628" priority="2594" stopIfTrue="1" operator="equal">
      <formula>1</formula>
    </cfRule>
  </conditionalFormatting>
  <conditionalFormatting sqref="X25:AM28">
    <cfRule type="cellIs" dxfId="2627" priority="2592" operator="equal">
      <formula>1</formula>
    </cfRule>
  </conditionalFormatting>
  <conditionalFormatting sqref="V28:AO28 V25:AO26">
    <cfRule type="cellIs" dxfId="2626" priority="2591" operator="equal">
      <formula>1</formula>
    </cfRule>
  </conditionalFormatting>
  <conditionalFormatting sqref="V28:AO28">
    <cfRule type="cellIs" dxfId="2625" priority="2586" operator="equal">
      <formula>1</formula>
    </cfRule>
    <cfRule type="cellIs" dxfId="2624" priority="2589" stopIfTrue="1" operator="equal">
      <formula>1</formula>
    </cfRule>
    <cfRule type="cellIs" dxfId="2623" priority="2590" stopIfTrue="1" operator="equal">
      <formula>1</formula>
    </cfRule>
  </conditionalFormatting>
  <conditionalFormatting sqref="V27:AC27 AG27:AO27">
    <cfRule type="containsText" dxfId="2622" priority="2588" operator="containsText" text="1">
      <formula>NOT(ISERROR(SEARCH("1",V27)))</formula>
    </cfRule>
  </conditionalFormatting>
  <conditionalFormatting sqref="AD27:AF27">
    <cfRule type="containsText" dxfId="2621" priority="2587" operator="containsText" text="1">
      <formula>NOT(ISERROR(SEARCH("1",AD27)))</formula>
    </cfRule>
  </conditionalFormatting>
  <conditionalFormatting sqref="X25:AC25 AG25:AO25">
    <cfRule type="containsText" dxfId="2620" priority="2585" operator="containsText" text="1">
      <formula>NOT(ISERROR(SEARCH("1",X25)))</formula>
    </cfRule>
  </conditionalFormatting>
  <conditionalFormatting sqref="AD25:AF25">
    <cfRule type="containsText" dxfId="2619" priority="2584" operator="containsText" text="1">
      <formula>NOT(ISERROR(SEARCH("1",AD25)))</formula>
    </cfRule>
  </conditionalFormatting>
  <conditionalFormatting sqref="X25:AO25">
    <cfRule type="cellIs" dxfId="2618" priority="2583" operator="equal">
      <formula>1</formula>
    </cfRule>
  </conditionalFormatting>
  <conditionalFormatting sqref="X25:AO25">
    <cfRule type="cellIs" dxfId="2617" priority="2580" operator="equal">
      <formula>1</formula>
    </cfRule>
    <cfRule type="cellIs" dxfId="2616" priority="2581" stopIfTrue="1" operator="equal">
      <formula>1</formula>
    </cfRule>
    <cfRule type="cellIs" dxfId="2615" priority="2582" stopIfTrue="1" operator="equal">
      <formula>1</formula>
    </cfRule>
  </conditionalFormatting>
  <conditionalFormatting sqref="X25:AO25">
    <cfRule type="cellIs" dxfId="2614" priority="2579" operator="equal">
      <formula>1</formula>
    </cfRule>
  </conditionalFormatting>
  <conditionalFormatting sqref="X25:AO25">
    <cfRule type="cellIs" dxfId="2613" priority="2578" operator="equal">
      <formula>1</formula>
    </cfRule>
  </conditionalFormatting>
  <conditionalFormatting sqref="X25:AO25">
    <cfRule type="cellIs" dxfId="2612" priority="2577" operator="equal">
      <formula>1</formula>
    </cfRule>
  </conditionalFormatting>
  <conditionalFormatting sqref="X25:AM25">
    <cfRule type="cellIs" dxfId="2611" priority="2575" stopIfTrue="1" operator="equal">
      <formula>1</formula>
    </cfRule>
    <cfRule type="cellIs" dxfId="2610" priority="2576" stopIfTrue="1" operator="equal">
      <formula>1</formula>
    </cfRule>
  </conditionalFormatting>
  <conditionalFormatting sqref="X25:AM25">
    <cfRule type="cellIs" dxfId="2609" priority="2574" operator="equal">
      <formula>1</formula>
    </cfRule>
  </conditionalFormatting>
  <conditionalFormatting sqref="X25:AM25">
    <cfRule type="cellIs" dxfId="2608" priority="2571" operator="equal">
      <formula>1</formula>
    </cfRule>
    <cfRule type="cellIs" dxfId="2607" priority="2572" stopIfTrue="1" operator="equal">
      <formula>1</formula>
    </cfRule>
    <cfRule type="cellIs" dxfId="2606" priority="2573" stopIfTrue="1" operator="equal">
      <formula>1</formula>
    </cfRule>
  </conditionalFormatting>
  <conditionalFormatting sqref="X25:AM25">
    <cfRule type="cellIs" dxfId="2605" priority="2570" operator="equal">
      <formula>1</formula>
    </cfRule>
  </conditionalFormatting>
  <conditionalFormatting sqref="X25:AM25">
    <cfRule type="cellIs" dxfId="2604" priority="2568" stopIfTrue="1" operator="equal">
      <formula>1</formula>
    </cfRule>
    <cfRule type="cellIs" dxfId="2603" priority="2569" stopIfTrue="1" operator="equal">
      <formula>1</formula>
    </cfRule>
  </conditionalFormatting>
  <conditionalFormatting sqref="X25:AM25">
    <cfRule type="cellIs" dxfId="2602" priority="2567" operator="equal">
      <formula>1</formula>
    </cfRule>
  </conditionalFormatting>
  <conditionalFormatting sqref="X25:AO25">
    <cfRule type="cellIs" dxfId="2601" priority="2566" operator="equal">
      <formula>1</formula>
    </cfRule>
  </conditionalFormatting>
  <conditionalFormatting sqref="X25:AM25">
    <cfRule type="cellIs" dxfId="2600" priority="2564" stopIfTrue="1" operator="equal">
      <formula>1</formula>
    </cfRule>
    <cfRule type="cellIs" dxfId="2599" priority="2565" stopIfTrue="1" operator="equal">
      <formula>1</formula>
    </cfRule>
  </conditionalFormatting>
  <conditionalFormatting sqref="X25:AM25">
    <cfRule type="cellIs" dxfId="2598" priority="2563" operator="equal">
      <formula>1</formula>
    </cfRule>
  </conditionalFormatting>
  <conditionalFormatting sqref="X25:AM25">
    <cfRule type="cellIs" dxfId="2597" priority="2560" operator="equal">
      <formula>1</formula>
    </cfRule>
    <cfRule type="cellIs" dxfId="2596" priority="2561" stopIfTrue="1" operator="equal">
      <formula>1</formula>
    </cfRule>
    <cfRule type="cellIs" dxfId="2595" priority="2562" stopIfTrue="1" operator="equal">
      <formula>1</formula>
    </cfRule>
  </conditionalFormatting>
  <conditionalFormatting sqref="X25:AM25">
    <cfRule type="cellIs" dxfId="2594" priority="2559" operator="equal">
      <formula>1</formula>
    </cfRule>
  </conditionalFormatting>
  <conditionalFormatting sqref="X25:AM25">
    <cfRule type="cellIs" dxfId="2593" priority="2557" stopIfTrue="1" operator="equal">
      <formula>1</formula>
    </cfRule>
    <cfRule type="cellIs" dxfId="2592" priority="2558" stopIfTrue="1" operator="equal">
      <formula>1</formula>
    </cfRule>
  </conditionalFormatting>
  <conditionalFormatting sqref="X25:AM25">
    <cfRule type="cellIs" dxfId="2591" priority="2556" operator="equal">
      <formula>1</formula>
    </cfRule>
  </conditionalFormatting>
  <conditionalFormatting sqref="X25:AO25">
    <cfRule type="cellIs" dxfId="2590" priority="2555" operator="equal">
      <formula>1</formula>
    </cfRule>
  </conditionalFormatting>
  <conditionalFormatting sqref="X25:AC25 AG25:AO25">
    <cfRule type="containsText" dxfId="2589" priority="2554" operator="containsText" text="1">
      <formula>NOT(ISERROR(SEARCH("1",X25)))</formula>
    </cfRule>
  </conditionalFormatting>
  <conditionalFormatting sqref="AD25:AF25">
    <cfRule type="containsText" dxfId="2588" priority="2553" operator="containsText" text="1">
      <formula>NOT(ISERROR(SEARCH("1",AD25)))</formula>
    </cfRule>
  </conditionalFormatting>
  <conditionalFormatting sqref="X25:AO25">
    <cfRule type="cellIs" dxfId="2587" priority="2552" operator="equal">
      <formula>1</formula>
    </cfRule>
  </conditionalFormatting>
  <conditionalFormatting sqref="X25:AO25">
    <cfRule type="cellIs" dxfId="2586" priority="2549" operator="equal">
      <formula>1</formula>
    </cfRule>
    <cfRule type="cellIs" dxfId="2585" priority="2550" stopIfTrue="1" operator="equal">
      <formula>1</formula>
    </cfRule>
    <cfRule type="cellIs" dxfId="2584" priority="2551" stopIfTrue="1" operator="equal">
      <formula>1</formula>
    </cfRule>
  </conditionalFormatting>
  <conditionalFormatting sqref="X25:AO25">
    <cfRule type="cellIs" dxfId="2583" priority="2548" operator="equal">
      <formula>1</formula>
    </cfRule>
  </conditionalFormatting>
  <conditionalFormatting sqref="X25:AO25">
    <cfRule type="cellIs" dxfId="2582" priority="2547" operator="equal">
      <formula>1</formula>
    </cfRule>
  </conditionalFormatting>
  <conditionalFormatting sqref="X25:AO25">
    <cfRule type="cellIs" dxfId="2581" priority="2546" operator="equal">
      <formula>1</formula>
    </cfRule>
  </conditionalFormatting>
  <conditionalFormatting sqref="X25:AM25">
    <cfRule type="cellIs" dxfId="2580" priority="2544" stopIfTrue="1" operator="equal">
      <formula>1</formula>
    </cfRule>
    <cfRule type="cellIs" dxfId="2579" priority="2545" stopIfTrue="1" operator="equal">
      <formula>1</formula>
    </cfRule>
  </conditionalFormatting>
  <conditionalFormatting sqref="X25:AM25">
    <cfRule type="cellIs" dxfId="2578" priority="2543" operator="equal">
      <formula>1</formula>
    </cfRule>
  </conditionalFormatting>
  <conditionalFormatting sqref="X25:AM25">
    <cfRule type="cellIs" dxfId="2577" priority="2540" operator="equal">
      <formula>1</formula>
    </cfRule>
    <cfRule type="cellIs" dxfId="2576" priority="2541" stopIfTrue="1" operator="equal">
      <formula>1</formula>
    </cfRule>
    <cfRule type="cellIs" dxfId="2575" priority="2542" stopIfTrue="1" operator="equal">
      <formula>1</formula>
    </cfRule>
  </conditionalFormatting>
  <conditionalFormatting sqref="X25:AM25">
    <cfRule type="cellIs" dxfId="2574" priority="2539" operator="equal">
      <formula>1</formula>
    </cfRule>
  </conditionalFormatting>
  <conditionalFormatting sqref="X25:AM25">
    <cfRule type="cellIs" dxfId="2573" priority="2537" stopIfTrue="1" operator="equal">
      <formula>1</formula>
    </cfRule>
    <cfRule type="cellIs" dxfId="2572" priority="2538" stopIfTrue="1" operator="equal">
      <formula>1</formula>
    </cfRule>
  </conditionalFormatting>
  <conditionalFormatting sqref="X25:AM25">
    <cfRule type="cellIs" dxfId="2571" priority="2536" operator="equal">
      <formula>1</formula>
    </cfRule>
  </conditionalFormatting>
  <conditionalFormatting sqref="X25:AO25">
    <cfRule type="cellIs" dxfId="2570" priority="2535" operator="equal">
      <formula>1</formula>
    </cfRule>
  </conditionalFormatting>
  <conditionalFormatting sqref="X25:AM25">
    <cfRule type="cellIs" dxfId="2569" priority="2533" stopIfTrue="1" operator="equal">
      <formula>1</formula>
    </cfRule>
    <cfRule type="cellIs" dxfId="2568" priority="2534" stopIfTrue="1" operator="equal">
      <formula>1</formula>
    </cfRule>
  </conditionalFormatting>
  <conditionalFormatting sqref="X25:AM25">
    <cfRule type="cellIs" dxfId="2567" priority="2532" operator="equal">
      <formula>1</formula>
    </cfRule>
  </conditionalFormatting>
  <conditionalFormatting sqref="X25:AM25">
    <cfRule type="cellIs" dxfId="2566" priority="2529" operator="equal">
      <formula>1</formula>
    </cfRule>
    <cfRule type="cellIs" dxfId="2565" priority="2530" stopIfTrue="1" operator="equal">
      <formula>1</formula>
    </cfRule>
    <cfRule type="cellIs" dxfId="2564" priority="2531" stopIfTrue="1" operator="equal">
      <formula>1</formula>
    </cfRule>
  </conditionalFormatting>
  <conditionalFormatting sqref="X25:AM25">
    <cfRule type="cellIs" dxfId="2563" priority="2528" operator="equal">
      <formula>1</formula>
    </cfRule>
  </conditionalFormatting>
  <conditionalFormatting sqref="X25:AM25">
    <cfRule type="cellIs" dxfId="2562" priority="2526" stopIfTrue="1" operator="equal">
      <formula>1</formula>
    </cfRule>
    <cfRule type="cellIs" dxfId="2561" priority="2527" stopIfTrue="1" operator="equal">
      <formula>1</formula>
    </cfRule>
  </conditionalFormatting>
  <conditionalFormatting sqref="X25:AM25">
    <cfRule type="cellIs" dxfId="2560" priority="2525" operator="equal">
      <formula>1</formula>
    </cfRule>
  </conditionalFormatting>
  <conditionalFormatting sqref="X25:AO25">
    <cfRule type="cellIs" dxfId="2559" priority="2524" operator="equal">
      <formula>1</formula>
    </cfRule>
  </conditionalFormatting>
  <conditionalFormatting sqref="X25:AC25 AG25:AO25">
    <cfRule type="containsText" dxfId="2558" priority="2523" operator="containsText" text="1">
      <formula>NOT(ISERROR(SEARCH("1",X25)))</formula>
    </cfRule>
  </conditionalFormatting>
  <conditionalFormatting sqref="AD25:AF25">
    <cfRule type="containsText" dxfId="2557" priority="2522" operator="containsText" text="1">
      <formula>NOT(ISERROR(SEARCH("1",AD25)))</formula>
    </cfRule>
  </conditionalFormatting>
  <conditionalFormatting sqref="X25:AO25">
    <cfRule type="cellIs" dxfId="2556" priority="2521" operator="equal">
      <formula>1</formula>
    </cfRule>
  </conditionalFormatting>
  <conditionalFormatting sqref="X25:AO25">
    <cfRule type="cellIs" dxfId="2555" priority="2518" operator="equal">
      <formula>1</formula>
    </cfRule>
    <cfRule type="cellIs" dxfId="2554" priority="2519" stopIfTrue="1" operator="equal">
      <formula>1</formula>
    </cfRule>
    <cfRule type="cellIs" dxfId="2553" priority="2520" stopIfTrue="1" operator="equal">
      <formula>1</formula>
    </cfRule>
  </conditionalFormatting>
  <conditionalFormatting sqref="X25:AO25">
    <cfRule type="cellIs" dxfId="2552" priority="2517" operator="equal">
      <formula>1</formula>
    </cfRule>
  </conditionalFormatting>
  <conditionalFormatting sqref="X25:AO25">
    <cfRule type="cellIs" dxfId="2551" priority="2516" operator="equal">
      <formula>1</formula>
    </cfRule>
  </conditionalFormatting>
  <conditionalFormatting sqref="X25:AO25">
    <cfRule type="cellIs" dxfId="2550" priority="2515" operator="equal">
      <formula>1</formula>
    </cfRule>
  </conditionalFormatting>
  <conditionalFormatting sqref="X25:AM25">
    <cfRule type="cellIs" dxfId="2549" priority="2513" stopIfTrue="1" operator="equal">
      <formula>1</formula>
    </cfRule>
    <cfRule type="cellIs" dxfId="2548" priority="2514" stopIfTrue="1" operator="equal">
      <formula>1</formula>
    </cfRule>
  </conditionalFormatting>
  <conditionalFormatting sqref="X25:AM25">
    <cfRule type="cellIs" dxfId="2547" priority="2512" operator="equal">
      <formula>1</formula>
    </cfRule>
  </conditionalFormatting>
  <conditionalFormatting sqref="X25:AM25">
    <cfRule type="cellIs" dxfId="2546" priority="2509" operator="equal">
      <formula>1</formula>
    </cfRule>
    <cfRule type="cellIs" dxfId="2545" priority="2510" stopIfTrue="1" operator="equal">
      <formula>1</formula>
    </cfRule>
    <cfRule type="cellIs" dxfId="2544" priority="2511" stopIfTrue="1" operator="equal">
      <formula>1</formula>
    </cfRule>
  </conditionalFormatting>
  <conditionalFormatting sqref="X25:AM25">
    <cfRule type="cellIs" dxfId="2543" priority="2508" operator="equal">
      <formula>1</formula>
    </cfRule>
  </conditionalFormatting>
  <conditionalFormatting sqref="X25:AM25">
    <cfRule type="cellIs" dxfId="2542" priority="2506" stopIfTrue="1" operator="equal">
      <formula>1</formula>
    </cfRule>
    <cfRule type="cellIs" dxfId="2541" priority="2507" stopIfTrue="1" operator="equal">
      <formula>1</formula>
    </cfRule>
  </conditionalFormatting>
  <conditionalFormatting sqref="X25:AM25">
    <cfRule type="cellIs" dxfId="2540" priority="2505" operator="equal">
      <formula>1</formula>
    </cfRule>
  </conditionalFormatting>
  <conditionalFormatting sqref="X25:AO25">
    <cfRule type="cellIs" dxfId="2539" priority="2504" operator="equal">
      <formula>1</formula>
    </cfRule>
  </conditionalFormatting>
  <conditionalFormatting sqref="X25:AM25">
    <cfRule type="cellIs" dxfId="2538" priority="2502" stopIfTrue="1" operator="equal">
      <formula>1</formula>
    </cfRule>
    <cfRule type="cellIs" dxfId="2537" priority="2503" stopIfTrue="1" operator="equal">
      <formula>1</formula>
    </cfRule>
  </conditionalFormatting>
  <conditionalFormatting sqref="X25:AM25">
    <cfRule type="cellIs" dxfId="2536" priority="2501" operator="equal">
      <formula>1</formula>
    </cfRule>
  </conditionalFormatting>
  <conditionalFormatting sqref="X25:AM25">
    <cfRule type="cellIs" dxfId="2535" priority="2498" operator="equal">
      <formula>1</formula>
    </cfRule>
    <cfRule type="cellIs" dxfId="2534" priority="2499" stopIfTrue="1" operator="equal">
      <formula>1</formula>
    </cfRule>
    <cfRule type="cellIs" dxfId="2533" priority="2500" stopIfTrue="1" operator="equal">
      <formula>1</formula>
    </cfRule>
  </conditionalFormatting>
  <conditionalFormatting sqref="X25:AM25">
    <cfRule type="cellIs" dxfId="2532" priority="2497" operator="equal">
      <formula>1</formula>
    </cfRule>
  </conditionalFormatting>
  <conditionalFormatting sqref="X25:AM25">
    <cfRule type="cellIs" dxfId="2531" priority="2495" stopIfTrue="1" operator="equal">
      <formula>1</formula>
    </cfRule>
    <cfRule type="cellIs" dxfId="2530" priority="2496" stopIfTrue="1" operator="equal">
      <formula>1</formula>
    </cfRule>
  </conditionalFormatting>
  <conditionalFormatting sqref="X25:AM25">
    <cfRule type="cellIs" dxfId="2529" priority="2494" operator="equal">
      <formula>1</formula>
    </cfRule>
  </conditionalFormatting>
  <conditionalFormatting sqref="X25:AO25">
    <cfRule type="cellIs" dxfId="2528" priority="2493" operator="equal">
      <formula>1</formula>
    </cfRule>
  </conditionalFormatting>
  <conditionalFormatting sqref="X25:AC25 AG25:AO25">
    <cfRule type="containsText" dxfId="2527" priority="2492" operator="containsText" text="1">
      <formula>NOT(ISERROR(SEARCH("1",X25)))</formula>
    </cfRule>
  </conditionalFormatting>
  <conditionalFormatting sqref="AD25:AF25">
    <cfRule type="containsText" dxfId="2526" priority="2491" operator="containsText" text="1">
      <formula>NOT(ISERROR(SEARCH("1",AD25)))</formula>
    </cfRule>
  </conditionalFormatting>
  <conditionalFormatting sqref="X25:AO25">
    <cfRule type="cellIs" dxfId="2525" priority="2490" operator="equal">
      <formula>1</formula>
    </cfRule>
  </conditionalFormatting>
  <conditionalFormatting sqref="X25:AO25">
    <cfRule type="cellIs" dxfId="2524" priority="2487" operator="equal">
      <formula>1</formula>
    </cfRule>
    <cfRule type="cellIs" dxfId="2523" priority="2488" stopIfTrue="1" operator="equal">
      <formula>1</formula>
    </cfRule>
    <cfRule type="cellIs" dxfId="2522" priority="2489" stopIfTrue="1" operator="equal">
      <formula>1</formula>
    </cfRule>
  </conditionalFormatting>
  <conditionalFormatting sqref="X25:AO25">
    <cfRule type="cellIs" dxfId="2521" priority="2486" operator="equal">
      <formula>1</formula>
    </cfRule>
  </conditionalFormatting>
  <conditionalFormatting sqref="X25:AO25">
    <cfRule type="cellIs" dxfId="2520" priority="2485" operator="equal">
      <formula>1</formula>
    </cfRule>
  </conditionalFormatting>
  <conditionalFormatting sqref="X25:AO25">
    <cfRule type="cellIs" dxfId="2519" priority="2484" operator="equal">
      <formula>1</formula>
    </cfRule>
  </conditionalFormatting>
  <conditionalFormatting sqref="X25:AM25">
    <cfRule type="cellIs" dxfId="2518" priority="2482" stopIfTrue="1" operator="equal">
      <formula>1</formula>
    </cfRule>
    <cfRule type="cellIs" dxfId="2517" priority="2483" stopIfTrue="1" operator="equal">
      <formula>1</formula>
    </cfRule>
  </conditionalFormatting>
  <conditionalFormatting sqref="X25:AM25">
    <cfRule type="cellIs" dxfId="2516" priority="2481" operator="equal">
      <formula>1</formula>
    </cfRule>
  </conditionalFormatting>
  <conditionalFormatting sqref="X25:AM25">
    <cfRule type="cellIs" dxfId="2515" priority="2478" operator="equal">
      <formula>1</formula>
    </cfRule>
    <cfRule type="cellIs" dxfId="2514" priority="2479" stopIfTrue="1" operator="equal">
      <formula>1</formula>
    </cfRule>
    <cfRule type="cellIs" dxfId="2513" priority="2480" stopIfTrue="1" operator="equal">
      <formula>1</formula>
    </cfRule>
  </conditionalFormatting>
  <conditionalFormatting sqref="X25:AM25">
    <cfRule type="cellIs" dxfId="2512" priority="2477" operator="equal">
      <formula>1</formula>
    </cfRule>
  </conditionalFormatting>
  <conditionalFormatting sqref="X25:AM25">
    <cfRule type="cellIs" dxfId="2511" priority="2475" stopIfTrue="1" operator="equal">
      <formula>1</formula>
    </cfRule>
    <cfRule type="cellIs" dxfId="2510" priority="2476" stopIfTrue="1" operator="equal">
      <formula>1</formula>
    </cfRule>
  </conditionalFormatting>
  <conditionalFormatting sqref="X25:AM25">
    <cfRule type="cellIs" dxfId="2509" priority="2474" operator="equal">
      <formula>1</formula>
    </cfRule>
  </conditionalFormatting>
  <conditionalFormatting sqref="X25:AO25">
    <cfRule type="cellIs" dxfId="2508" priority="2473" operator="equal">
      <formula>1</formula>
    </cfRule>
  </conditionalFormatting>
  <conditionalFormatting sqref="X25:AM25">
    <cfRule type="cellIs" dxfId="2507" priority="2471" stopIfTrue="1" operator="equal">
      <formula>1</formula>
    </cfRule>
    <cfRule type="cellIs" dxfId="2506" priority="2472" stopIfTrue="1" operator="equal">
      <formula>1</formula>
    </cfRule>
  </conditionalFormatting>
  <conditionalFormatting sqref="X25:AM25">
    <cfRule type="cellIs" dxfId="2505" priority="2470" operator="equal">
      <formula>1</formula>
    </cfRule>
  </conditionalFormatting>
  <conditionalFormatting sqref="X25:AM25">
    <cfRule type="cellIs" dxfId="2504" priority="2467" operator="equal">
      <formula>1</formula>
    </cfRule>
    <cfRule type="cellIs" dxfId="2503" priority="2468" stopIfTrue="1" operator="equal">
      <formula>1</formula>
    </cfRule>
    <cfRule type="cellIs" dxfId="2502" priority="2469" stopIfTrue="1" operator="equal">
      <formula>1</formula>
    </cfRule>
  </conditionalFormatting>
  <conditionalFormatting sqref="X25:AM25">
    <cfRule type="cellIs" dxfId="2501" priority="2466" operator="equal">
      <formula>1</formula>
    </cfRule>
  </conditionalFormatting>
  <conditionalFormatting sqref="X25:AM25">
    <cfRule type="cellIs" dxfId="2500" priority="2464" stopIfTrue="1" operator="equal">
      <formula>1</formula>
    </cfRule>
    <cfRule type="cellIs" dxfId="2499" priority="2465" stopIfTrue="1" operator="equal">
      <formula>1</formula>
    </cfRule>
  </conditionalFormatting>
  <conditionalFormatting sqref="X25:AM25">
    <cfRule type="cellIs" dxfId="2498" priority="2463" operator="equal">
      <formula>1</formula>
    </cfRule>
  </conditionalFormatting>
  <conditionalFormatting sqref="X25:AO25">
    <cfRule type="cellIs" dxfId="2497" priority="2462" operator="equal">
      <formula>1</formula>
    </cfRule>
  </conditionalFormatting>
  <conditionalFormatting sqref="X25:AC25 AG25:AO25">
    <cfRule type="containsText" dxfId="2496" priority="2461" operator="containsText" text="1">
      <formula>NOT(ISERROR(SEARCH("1",X25)))</formula>
    </cfRule>
  </conditionalFormatting>
  <conditionalFormatting sqref="AD25:AF25">
    <cfRule type="containsText" dxfId="2495" priority="2460" operator="containsText" text="1">
      <formula>NOT(ISERROR(SEARCH("1",AD25)))</formula>
    </cfRule>
  </conditionalFormatting>
  <conditionalFormatting sqref="X25:AO25">
    <cfRule type="cellIs" dxfId="2494" priority="2459" operator="equal">
      <formula>1</formula>
    </cfRule>
  </conditionalFormatting>
  <conditionalFormatting sqref="X25:AO25">
    <cfRule type="cellIs" dxfId="2493" priority="2456" operator="equal">
      <formula>1</formula>
    </cfRule>
    <cfRule type="cellIs" dxfId="2492" priority="2457" stopIfTrue="1" operator="equal">
      <formula>1</formula>
    </cfRule>
    <cfRule type="cellIs" dxfId="2491" priority="2458" stopIfTrue="1" operator="equal">
      <formula>1</formula>
    </cfRule>
  </conditionalFormatting>
  <conditionalFormatting sqref="X25:AO25">
    <cfRule type="cellIs" dxfId="2490" priority="2455" operator="equal">
      <formula>1</formula>
    </cfRule>
  </conditionalFormatting>
  <conditionalFormatting sqref="X25:AO25">
    <cfRule type="cellIs" dxfId="2489" priority="2454" operator="equal">
      <formula>1</formula>
    </cfRule>
  </conditionalFormatting>
  <conditionalFormatting sqref="X25:AO25">
    <cfRule type="cellIs" dxfId="2488" priority="2453" operator="equal">
      <formula>1</formula>
    </cfRule>
  </conditionalFormatting>
  <conditionalFormatting sqref="X25:AM25">
    <cfRule type="cellIs" dxfId="2487" priority="2451" stopIfTrue="1" operator="equal">
      <formula>1</formula>
    </cfRule>
    <cfRule type="cellIs" dxfId="2486" priority="2452" stopIfTrue="1" operator="equal">
      <formula>1</formula>
    </cfRule>
  </conditionalFormatting>
  <conditionalFormatting sqref="X25:AM25">
    <cfRule type="cellIs" dxfId="2485" priority="2450" operator="equal">
      <formula>1</formula>
    </cfRule>
  </conditionalFormatting>
  <conditionalFormatting sqref="X25:AM25">
    <cfRule type="cellIs" dxfId="2484" priority="2447" operator="equal">
      <formula>1</formula>
    </cfRule>
    <cfRule type="cellIs" dxfId="2483" priority="2448" stopIfTrue="1" operator="equal">
      <formula>1</formula>
    </cfRule>
    <cfRule type="cellIs" dxfId="2482" priority="2449" stopIfTrue="1" operator="equal">
      <formula>1</formula>
    </cfRule>
  </conditionalFormatting>
  <conditionalFormatting sqref="X25:AM25">
    <cfRule type="cellIs" dxfId="2481" priority="2446" operator="equal">
      <formula>1</formula>
    </cfRule>
  </conditionalFormatting>
  <conditionalFormatting sqref="X25:AM25">
    <cfRule type="cellIs" dxfId="2480" priority="2444" stopIfTrue="1" operator="equal">
      <formula>1</formula>
    </cfRule>
    <cfRule type="cellIs" dxfId="2479" priority="2445" stopIfTrue="1" operator="equal">
      <formula>1</formula>
    </cfRule>
  </conditionalFormatting>
  <conditionalFormatting sqref="X25:AM25">
    <cfRule type="cellIs" dxfId="2478" priority="2443" operator="equal">
      <formula>1</formula>
    </cfRule>
  </conditionalFormatting>
  <conditionalFormatting sqref="F28:BA28">
    <cfRule type="cellIs" dxfId="2477" priority="2442" operator="equal">
      <formula>1</formula>
    </cfRule>
  </conditionalFormatting>
  <conditionalFormatting sqref="F28:BA28">
    <cfRule type="cellIs" dxfId="2476" priority="2441" operator="equal">
      <formula>1</formula>
    </cfRule>
  </conditionalFormatting>
  <conditionalFormatting sqref="V27:AO27">
    <cfRule type="cellIs" dxfId="2475" priority="2440" operator="equal">
      <formula>1</formula>
    </cfRule>
  </conditionalFormatting>
  <conditionalFormatting sqref="V28:AC28 AG28:AO28">
    <cfRule type="containsText" dxfId="2474" priority="2439" operator="containsText" text="1">
      <formula>NOT(ISERROR(SEARCH("1",V28)))</formula>
    </cfRule>
  </conditionalFormatting>
  <conditionalFormatting sqref="AD28:AF28">
    <cfRule type="containsText" dxfId="2473" priority="2438" operator="containsText" text="1">
      <formula>NOT(ISERROR(SEARCH("1",AD28)))</formula>
    </cfRule>
  </conditionalFormatting>
  <conditionalFormatting sqref="F34:BA34">
    <cfRule type="cellIs" dxfId="2472" priority="2437" operator="equal">
      <formula>1</formula>
    </cfRule>
  </conditionalFormatting>
  <conditionalFormatting sqref="F34:BA34">
    <cfRule type="cellIs" dxfId="2471" priority="2432" operator="equal">
      <formula>1</formula>
    </cfRule>
    <cfRule type="cellIs" dxfId="2470" priority="2435" stopIfTrue="1" operator="equal">
      <formula>1</formula>
    </cfRule>
    <cfRule type="cellIs" dxfId="2469" priority="2436" stopIfTrue="1" operator="equal">
      <formula>1</formula>
    </cfRule>
  </conditionalFormatting>
  <conditionalFormatting sqref="V32:AC33 AG32:AO33">
    <cfRule type="containsText" dxfId="2468" priority="2434" operator="containsText" text="1">
      <formula>NOT(ISERROR(SEARCH("1",V32)))</formula>
    </cfRule>
  </conditionalFormatting>
  <conditionalFormatting sqref="F32:U33 AP32:BA33 AD32:AF33">
    <cfRule type="containsText" dxfId="2467" priority="2433" operator="containsText" text="1">
      <formula>NOT(ISERROR(SEARCH("1",F32)))</formula>
    </cfRule>
  </conditionalFormatting>
  <conditionalFormatting sqref="X32:AO32">
    <cfRule type="cellIs" dxfId="2466" priority="2431" operator="equal">
      <formula>1</formula>
    </cfRule>
  </conditionalFormatting>
  <conditionalFormatting sqref="X32:AO32">
    <cfRule type="cellIs" dxfId="2465" priority="2428" operator="equal">
      <formula>1</formula>
    </cfRule>
    <cfRule type="cellIs" dxfId="2464" priority="2429" stopIfTrue="1" operator="equal">
      <formula>1</formula>
    </cfRule>
    <cfRule type="cellIs" dxfId="2463" priority="2430" stopIfTrue="1" operator="equal">
      <formula>1</formula>
    </cfRule>
  </conditionalFormatting>
  <conditionalFormatting sqref="X32:AO32">
    <cfRule type="cellIs" dxfId="2462" priority="2427" operator="equal">
      <formula>1</formula>
    </cfRule>
  </conditionalFormatting>
  <conditionalFormatting sqref="X32:AO32">
    <cfRule type="cellIs" dxfId="2461" priority="2426" operator="equal">
      <formula>1</formula>
    </cfRule>
  </conditionalFormatting>
  <conditionalFormatting sqref="X32:AO32">
    <cfRule type="cellIs" dxfId="2460" priority="2425" operator="equal">
      <formula>1</formula>
    </cfRule>
  </conditionalFormatting>
  <conditionalFormatting sqref="X32:AC32 AG32:AO32">
    <cfRule type="containsText" dxfId="2459" priority="2424" operator="containsText" text="1">
      <formula>NOT(ISERROR(SEARCH("1",X32)))</formula>
    </cfRule>
  </conditionalFormatting>
  <conditionalFormatting sqref="AD32:AF32">
    <cfRule type="containsText" dxfId="2458" priority="2423" operator="containsText" text="1">
      <formula>NOT(ISERROR(SEARCH("1",AD32)))</formula>
    </cfRule>
  </conditionalFormatting>
  <conditionalFormatting sqref="X32:AO32">
    <cfRule type="cellIs" dxfId="2457" priority="2422" operator="equal">
      <formula>1</formula>
    </cfRule>
  </conditionalFormatting>
  <conditionalFormatting sqref="X32:AO32">
    <cfRule type="cellIs" dxfId="2456" priority="2419" operator="equal">
      <formula>1</formula>
    </cfRule>
    <cfRule type="cellIs" dxfId="2455" priority="2420" stopIfTrue="1" operator="equal">
      <formula>1</formula>
    </cfRule>
    <cfRule type="cellIs" dxfId="2454" priority="2421" stopIfTrue="1" operator="equal">
      <formula>1</formula>
    </cfRule>
  </conditionalFormatting>
  <conditionalFormatting sqref="X32:AO32">
    <cfRule type="cellIs" dxfId="2453" priority="2418" operator="equal">
      <formula>1</formula>
    </cfRule>
  </conditionalFormatting>
  <conditionalFormatting sqref="X32:AO32">
    <cfRule type="cellIs" dxfId="2452" priority="2417" operator="equal">
      <formula>1</formula>
    </cfRule>
  </conditionalFormatting>
  <conditionalFormatting sqref="X32:AO32">
    <cfRule type="cellIs" dxfId="2451" priority="2416" operator="equal">
      <formula>1</formula>
    </cfRule>
  </conditionalFormatting>
  <conditionalFormatting sqref="X32:AM32">
    <cfRule type="cellIs" dxfId="2450" priority="2414" stopIfTrue="1" operator="equal">
      <formula>1</formula>
    </cfRule>
    <cfRule type="cellIs" dxfId="2449" priority="2415" stopIfTrue="1" operator="equal">
      <formula>1</formula>
    </cfRule>
  </conditionalFormatting>
  <conditionalFormatting sqref="X32:AM32">
    <cfRule type="cellIs" dxfId="2448" priority="2413" operator="equal">
      <formula>1</formula>
    </cfRule>
  </conditionalFormatting>
  <conditionalFormatting sqref="X32:AM32">
    <cfRule type="cellIs" dxfId="2447" priority="2410" operator="equal">
      <formula>1</formula>
    </cfRule>
    <cfRule type="cellIs" dxfId="2446" priority="2411" stopIfTrue="1" operator="equal">
      <formula>1</formula>
    </cfRule>
    <cfRule type="cellIs" dxfId="2445" priority="2412" stopIfTrue="1" operator="equal">
      <formula>1</formula>
    </cfRule>
  </conditionalFormatting>
  <conditionalFormatting sqref="X32:AM32">
    <cfRule type="cellIs" dxfId="2444" priority="2409" operator="equal">
      <formula>1</formula>
    </cfRule>
  </conditionalFormatting>
  <conditionalFormatting sqref="X32:AM32">
    <cfRule type="cellIs" dxfId="2443" priority="2407" stopIfTrue="1" operator="equal">
      <formula>1</formula>
    </cfRule>
    <cfRule type="cellIs" dxfId="2442" priority="2408" stopIfTrue="1" operator="equal">
      <formula>1</formula>
    </cfRule>
  </conditionalFormatting>
  <conditionalFormatting sqref="X32:AM32">
    <cfRule type="cellIs" dxfId="2441" priority="2406" operator="equal">
      <formula>1</formula>
    </cfRule>
  </conditionalFormatting>
  <conditionalFormatting sqref="X32:AO32">
    <cfRule type="cellIs" dxfId="2440" priority="2405" operator="equal">
      <formula>1</formula>
    </cfRule>
  </conditionalFormatting>
  <conditionalFormatting sqref="X32:AM32">
    <cfRule type="cellIs" dxfId="2439" priority="2403" stopIfTrue="1" operator="equal">
      <formula>1</formula>
    </cfRule>
    <cfRule type="cellIs" dxfId="2438" priority="2404" stopIfTrue="1" operator="equal">
      <formula>1</formula>
    </cfRule>
  </conditionalFormatting>
  <conditionalFormatting sqref="X32:AM32">
    <cfRule type="cellIs" dxfId="2437" priority="2402" operator="equal">
      <formula>1</formula>
    </cfRule>
  </conditionalFormatting>
  <conditionalFormatting sqref="X32:AM32">
    <cfRule type="cellIs" dxfId="2436" priority="2399" operator="equal">
      <formula>1</formula>
    </cfRule>
    <cfRule type="cellIs" dxfId="2435" priority="2400" stopIfTrue="1" operator="equal">
      <formula>1</formula>
    </cfRule>
    <cfRule type="cellIs" dxfId="2434" priority="2401" stopIfTrue="1" operator="equal">
      <formula>1</formula>
    </cfRule>
  </conditionalFormatting>
  <conditionalFormatting sqref="X32:AM32">
    <cfRule type="cellIs" dxfId="2433" priority="2398" operator="equal">
      <formula>1</formula>
    </cfRule>
  </conditionalFormatting>
  <conditionalFormatting sqref="X32:AM32">
    <cfRule type="cellIs" dxfId="2432" priority="2396" stopIfTrue="1" operator="equal">
      <formula>1</formula>
    </cfRule>
    <cfRule type="cellIs" dxfId="2431" priority="2397" stopIfTrue="1" operator="equal">
      <formula>1</formula>
    </cfRule>
  </conditionalFormatting>
  <conditionalFormatting sqref="X32:AM32">
    <cfRule type="cellIs" dxfId="2430" priority="2395" operator="equal">
      <formula>1</formula>
    </cfRule>
  </conditionalFormatting>
  <conditionalFormatting sqref="X32:AO32">
    <cfRule type="cellIs" dxfId="2429" priority="2394" operator="equal">
      <formula>1</formula>
    </cfRule>
  </conditionalFormatting>
  <conditionalFormatting sqref="X32:AC32 AG32:AO32">
    <cfRule type="containsText" dxfId="2428" priority="2393" operator="containsText" text="1">
      <formula>NOT(ISERROR(SEARCH("1",X32)))</formula>
    </cfRule>
  </conditionalFormatting>
  <conditionalFormatting sqref="AD32:AF32">
    <cfRule type="containsText" dxfId="2427" priority="2392" operator="containsText" text="1">
      <formula>NOT(ISERROR(SEARCH("1",AD32)))</formula>
    </cfRule>
  </conditionalFormatting>
  <conditionalFormatting sqref="X32:AO32">
    <cfRule type="cellIs" dxfId="2426" priority="2391" operator="equal">
      <formula>1</formula>
    </cfRule>
  </conditionalFormatting>
  <conditionalFormatting sqref="X32:AO32">
    <cfRule type="cellIs" dxfId="2425" priority="2388" operator="equal">
      <formula>1</formula>
    </cfRule>
    <cfRule type="cellIs" dxfId="2424" priority="2389" stopIfTrue="1" operator="equal">
      <formula>1</formula>
    </cfRule>
    <cfRule type="cellIs" dxfId="2423" priority="2390" stopIfTrue="1" operator="equal">
      <formula>1</formula>
    </cfRule>
  </conditionalFormatting>
  <conditionalFormatting sqref="X32:AO32">
    <cfRule type="cellIs" dxfId="2422" priority="2387" operator="equal">
      <formula>1</formula>
    </cfRule>
  </conditionalFormatting>
  <conditionalFormatting sqref="X32:AO32">
    <cfRule type="cellIs" dxfId="2421" priority="2386" operator="equal">
      <formula>1</formula>
    </cfRule>
  </conditionalFormatting>
  <conditionalFormatting sqref="X32:AO32">
    <cfRule type="cellIs" dxfId="2420" priority="2385" operator="equal">
      <formula>1</formula>
    </cfRule>
  </conditionalFormatting>
  <conditionalFormatting sqref="X32:AM32">
    <cfRule type="cellIs" dxfId="2419" priority="2383" stopIfTrue="1" operator="equal">
      <formula>1</formula>
    </cfRule>
    <cfRule type="cellIs" dxfId="2418" priority="2384" stopIfTrue="1" operator="equal">
      <formula>1</formula>
    </cfRule>
  </conditionalFormatting>
  <conditionalFormatting sqref="X32:AM32">
    <cfRule type="cellIs" dxfId="2417" priority="2382" operator="equal">
      <formula>1</formula>
    </cfRule>
  </conditionalFormatting>
  <conditionalFormatting sqref="X32:AM32">
    <cfRule type="cellIs" dxfId="2416" priority="2379" operator="equal">
      <formula>1</formula>
    </cfRule>
    <cfRule type="cellIs" dxfId="2415" priority="2380" stopIfTrue="1" operator="equal">
      <formula>1</formula>
    </cfRule>
    <cfRule type="cellIs" dxfId="2414" priority="2381" stopIfTrue="1" operator="equal">
      <formula>1</formula>
    </cfRule>
  </conditionalFormatting>
  <conditionalFormatting sqref="X32:AM32">
    <cfRule type="cellIs" dxfId="2413" priority="2378" operator="equal">
      <formula>1</formula>
    </cfRule>
  </conditionalFormatting>
  <conditionalFormatting sqref="X32:AM32">
    <cfRule type="cellIs" dxfId="2412" priority="2376" stopIfTrue="1" operator="equal">
      <formula>1</formula>
    </cfRule>
    <cfRule type="cellIs" dxfId="2411" priority="2377" stopIfTrue="1" operator="equal">
      <formula>1</formula>
    </cfRule>
  </conditionalFormatting>
  <conditionalFormatting sqref="X32:AM32">
    <cfRule type="cellIs" dxfId="2410" priority="2375" operator="equal">
      <formula>1</formula>
    </cfRule>
  </conditionalFormatting>
  <conditionalFormatting sqref="F35:BA35 F32:BA33">
    <cfRule type="cellIs" dxfId="2409" priority="2374" operator="equal">
      <formula>1</formula>
    </cfRule>
  </conditionalFormatting>
  <conditionalFormatting sqref="F35:BA35">
    <cfRule type="cellIs" dxfId="2408" priority="2369" operator="equal">
      <formula>1</formula>
    </cfRule>
    <cfRule type="cellIs" dxfId="2407" priority="2372" stopIfTrue="1" operator="equal">
      <formula>1</formula>
    </cfRule>
    <cfRule type="cellIs" dxfId="2406" priority="2373" stopIfTrue="1" operator="equal">
      <formula>1</formula>
    </cfRule>
  </conditionalFormatting>
  <conditionalFormatting sqref="V34:AC34 AG34:AO34">
    <cfRule type="containsText" dxfId="2405" priority="2371" operator="containsText" text="1">
      <formula>NOT(ISERROR(SEARCH("1",V34)))</formula>
    </cfRule>
  </conditionalFormatting>
  <conditionalFormatting sqref="F34:U34 AD34:AF34 AP34:BA34">
    <cfRule type="containsText" dxfId="2404" priority="2370" operator="containsText" text="1">
      <formula>NOT(ISERROR(SEARCH("1",F34)))</formula>
    </cfRule>
  </conditionalFormatting>
  <conditionalFormatting sqref="X32:AC32 AG32:AO32">
    <cfRule type="containsText" dxfId="2403" priority="2368" operator="containsText" text="1">
      <formula>NOT(ISERROR(SEARCH("1",X32)))</formula>
    </cfRule>
  </conditionalFormatting>
  <conditionalFormatting sqref="AD32:AF32">
    <cfRule type="containsText" dxfId="2402" priority="2367" operator="containsText" text="1">
      <formula>NOT(ISERROR(SEARCH("1",AD32)))</formula>
    </cfRule>
  </conditionalFormatting>
  <conditionalFormatting sqref="X32:AO32">
    <cfRule type="cellIs" dxfId="2401" priority="2366" operator="equal">
      <formula>1</formula>
    </cfRule>
  </conditionalFormatting>
  <conditionalFormatting sqref="X32:AO32">
    <cfRule type="cellIs" dxfId="2400" priority="2363" operator="equal">
      <formula>1</formula>
    </cfRule>
    <cfRule type="cellIs" dxfId="2399" priority="2364" stopIfTrue="1" operator="equal">
      <formula>1</formula>
    </cfRule>
    <cfRule type="cellIs" dxfId="2398" priority="2365" stopIfTrue="1" operator="equal">
      <formula>1</formula>
    </cfRule>
  </conditionalFormatting>
  <conditionalFormatting sqref="X32:AO32">
    <cfRule type="cellIs" dxfId="2397" priority="2362" operator="equal">
      <formula>1</formula>
    </cfRule>
  </conditionalFormatting>
  <conditionalFormatting sqref="X32:AO32">
    <cfRule type="cellIs" dxfId="2396" priority="2361" operator="equal">
      <formula>1</formula>
    </cfRule>
  </conditionalFormatting>
  <conditionalFormatting sqref="X32:AO32">
    <cfRule type="cellIs" dxfId="2395" priority="2360" operator="equal">
      <formula>1</formula>
    </cfRule>
  </conditionalFormatting>
  <conditionalFormatting sqref="X32:AM32">
    <cfRule type="cellIs" dxfId="2394" priority="2358" stopIfTrue="1" operator="equal">
      <formula>1</formula>
    </cfRule>
    <cfRule type="cellIs" dxfId="2393" priority="2359" stopIfTrue="1" operator="equal">
      <formula>1</formula>
    </cfRule>
  </conditionalFormatting>
  <conditionalFormatting sqref="X32:AM32">
    <cfRule type="cellIs" dxfId="2392" priority="2357" operator="equal">
      <formula>1</formula>
    </cfRule>
  </conditionalFormatting>
  <conditionalFormatting sqref="X32:AM32">
    <cfRule type="cellIs" dxfId="2391" priority="2354" operator="equal">
      <formula>1</formula>
    </cfRule>
    <cfRule type="cellIs" dxfId="2390" priority="2355" stopIfTrue="1" operator="equal">
      <formula>1</formula>
    </cfRule>
    <cfRule type="cellIs" dxfId="2389" priority="2356" stopIfTrue="1" operator="equal">
      <formula>1</formula>
    </cfRule>
  </conditionalFormatting>
  <conditionalFormatting sqref="X32:AM32">
    <cfRule type="cellIs" dxfId="2388" priority="2353" operator="equal">
      <formula>1</formula>
    </cfRule>
  </conditionalFormatting>
  <conditionalFormatting sqref="X32:AM32">
    <cfRule type="cellIs" dxfId="2387" priority="2351" stopIfTrue="1" operator="equal">
      <formula>1</formula>
    </cfRule>
    <cfRule type="cellIs" dxfId="2386" priority="2352" stopIfTrue="1" operator="equal">
      <formula>1</formula>
    </cfRule>
  </conditionalFormatting>
  <conditionalFormatting sqref="X32:AM32">
    <cfRule type="cellIs" dxfId="2385" priority="2350" operator="equal">
      <formula>1</formula>
    </cfRule>
  </conditionalFormatting>
  <conditionalFormatting sqref="X32:AO32">
    <cfRule type="cellIs" dxfId="2384" priority="2349" operator="equal">
      <formula>1</formula>
    </cfRule>
  </conditionalFormatting>
  <conditionalFormatting sqref="X32:AM32">
    <cfRule type="cellIs" dxfId="2383" priority="2347" stopIfTrue="1" operator="equal">
      <formula>1</formula>
    </cfRule>
    <cfRule type="cellIs" dxfId="2382" priority="2348" stopIfTrue="1" operator="equal">
      <formula>1</formula>
    </cfRule>
  </conditionalFormatting>
  <conditionalFormatting sqref="X32:AM32">
    <cfRule type="cellIs" dxfId="2381" priority="2346" operator="equal">
      <formula>1</formula>
    </cfRule>
  </conditionalFormatting>
  <conditionalFormatting sqref="X32:AM32">
    <cfRule type="cellIs" dxfId="2380" priority="2343" operator="equal">
      <formula>1</formula>
    </cfRule>
    <cfRule type="cellIs" dxfId="2379" priority="2344" stopIfTrue="1" operator="equal">
      <formula>1</formula>
    </cfRule>
    <cfRule type="cellIs" dxfId="2378" priority="2345" stopIfTrue="1" operator="equal">
      <formula>1</formula>
    </cfRule>
  </conditionalFormatting>
  <conditionalFormatting sqref="X32:AM32">
    <cfRule type="cellIs" dxfId="2377" priority="2342" operator="equal">
      <formula>1</formula>
    </cfRule>
  </conditionalFormatting>
  <conditionalFormatting sqref="X32:AM32">
    <cfRule type="cellIs" dxfId="2376" priority="2340" stopIfTrue="1" operator="equal">
      <formula>1</formula>
    </cfRule>
    <cfRule type="cellIs" dxfId="2375" priority="2341" stopIfTrue="1" operator="equal">
      <formula>1</formula>
    </cfRule>
  </conditionalFormatting>
  <conditionalFormatting sqref="X32:AM32">
    <cfRule type="cellIs" dxfId="2374" priority="2339" operator="equal">
      <formula>1</formula>
    </cfRule>
  </conditionalFormatting>
  <conditionalFormatting sqref="X32:AO32">
    <cfRule type="cellIs" dxfId="2373" priority="2338" operator="equal">
      <formula>1</formula>
    </cfRule>
  </conditionalFormatting>
  <conditionalFormatting sqref="X32:AC32 AG32:AO32">
    <cfRule type="containsText" dxfId="2372" priority="2337" operator="containsText" text="1">
      <formula>NOT(ISERROR(SEARCH("1",X32)))</formula>
    </cfRule>
  </conditionalFormatting>
  <conditionalFormatting sqref="AD32:AF32">
    <cfRule type="containsText" dxfId="2371" priority="2336" operator="containsText" text="1">
      <formula>NOT(ISERROR(SEARCH("1",AD32)))</formula>
    </cfRule>
  </conditionalFormatting>
  <conditionalFormatting sqref="X32:AO32">
    <cfRule type="cellIs" dxfId="2370" priority="2335" operator="equal">
      <formula>1</formula>
    </cfRule>
  </conditionalFormatting>
  <conditionalFormatting sqref="X32:AO32">
    <cfRule type="cellIs" dxfId="2369" priority="2332" operator="equal">
      <formula>1</formula>
    </cfRule>
    <cfRule type="cellIs" dxfId="2368" priority="2333" stopIfTrue="1" operator="equal">
      <formula>1</formula>
    </cfRule>
    <cfRule type="cellIs" dxfId="2367" priority="2334" stopIfTrue="1" operator="equal">
      <formula>1</formula>
    </cfRule>
  </conditionalFormatting>
  <conditionalFormatting sqref="X32:AO32">
    <cfRule type="cellIs" dxfId="2366" priority="2331" operator="equal">
      <formula>1</formula>
    </cfRule>
  </conditionalFormatting>
  <conditionalFormatting sqref="X32:AO32">
    <cfRule type="cellIs" dxfId="2365" priority="2330" operator="equal">
      <formula>1</formula>
    </cfRule>
  </conditionalFormatting>
  <conditionalFormatting sqref="X32:AO32">
    <cfRule type="cellIs" dxfId="2364" priority="2329" operator="equal">
      <formula>1</formula>
    </cfRule>
  </conditionalFormatting>
  <conditionalFormatting sqref="X32:AM32">
    <cfRule type="cellIs" dxfId="2363" priority="2327" stopIfTrue="1" operator="equal">
      <formula>1</formula>
    </cfRule>
    <cfRule type="cellIs" dxfId="2362" priority="2328" stopIfTrue="1" operator="equal">
      <formula>1</formula>
    </cfRule>
  </conditionalFormatting>
  <conditionalFormatting sqref="X32:AM32">
    <cfRule type="cellIs" dxfId="2361" priority="2326" operator="equal">
      <formula>1</formula>
    </cfRule>
  </conditionalFormatting>
  <conditionalFormatting sqref="X32:AM32">
    <cfRule type="cellIs" dxfId="2360" priority="2323" operator="equal">
      <formula>1</formula>
    </cfRule>
    <cfRule type="cellIs" dxfId="2359" priority="2324" stopIfTrue="1" operator="equal">
      <formula>1</formula>
    </cfRule>
    <cfRule type="cellIs" dxfId="2358" priority="2325" stopIfTrue="1" operator="equal">
      <formula>1</formula>
    </cfRule>
  </conditionalFormatting>
  <conditionalFormatting sqref="X32:AM32">
    <cfRule type="cellIs" dxfId="2357" priority="2322" operator="equal">
      <formula>1</formula>
    </cfRule>
  </conditionalFormatting>
  <conditionalFormatting sqref="X32:AM32">
    <cfRule type="cellIs" dxfId="2356" priority="2320" stopIfTrue="1" operator="equal">
      <formula>1</formula>
    </cfRule>
    <cfRule type="cellIs" dxfId="2355" priority="2321" stopIfTrue="1" operator="equal">
      <formula>1</formula>
    </cfRule>
  </conditionalFormatting>
  <conditionalFormatting sqref="X32:AM32">
    <cfRule type="cellIs" dxfId="2354" priority="2319" operator="equal">
      <formula>1</formula>
    </cfRule>
  </conditionalFormatting>
  <conditionalFormatting sqref="F34:BA34">
    <cfRule type="cellIs" dxfId="2353" priority="2318" operator="equal">
      <formula>1</formula>
    </cfRule>
  </conditionalFormatting>
  <conditionalFormatting sqref="V35:AC35 AG35:AO35">
    <cfRule type="containsText" dxfId="2352" priority="2317" operator="containsText" text="1">
      <formula>NOT(ISERROR(SEARCH("1",V35)))</formula>
    </cfRule>
  </conditionalFormatting>
  <conditionalFormatting sqref="F35:U35 AD35:AF35 AP35:BA35">
    <cfRule type="containsText" dxfId="2351" priority="2316" operator="containsText" text="1">
      <formula>NOT(ISERROR(SEARCH("1",F35)))</formula>
    </cfRule>
  </conditionalFormatting>
  <conditionalFormatting sqref="F32:BA35">
    <cfRule type="cellIs" dxfId="2350" priority="2315" operator="equal">
      <formula>1</formula>
    </cfRule>
  </conditionalFormatting>
  <conditionalFormatting sqref="X32:AM35">
    <cfRule type="cellIs" dxfId="2349" priority="2313" stopIfTrue="1" operator="equal">
      <formula>1</formula>
    </cfRule>
    <cfRule type="cellIs" dxfId="2348" priority="2314" stopIfTrue="1" operator="equal">
      <formula>1</formula>
    </cfRule>
  </conditionalFormatting>
  <conditionalFormatting sqref="X32:AM35">
    <cfRule type="cellIs" dxfId="2347" priority="2312" operator="equal">
      <formula>1</formula>
    </cfRule>
  </conditionalFormatting>
  <conditionalFormatting sqref="X32:AM35">
    <cfRule type="cellIs" dxfId="2346" priority="2309" operator="equal">
      <formula>1</formula>
    </cfRule>
    <cfRule type="cellIs" dxfId="2345" priority="2310" stopIfTrue="1" operator="equal">
      <formula>1</formula>
    </cfRule>
    <cfRule type="cellIs" dxfId="2344" priority="2311" stopIfTrue="1" operator="equal">
      <formula>1</formula>
    </cfRule>
  </conditionalFormatting>
  <conditionalFormatting sqref="X32:AM35">
    <cfRule type="cellIs" dxfId="2343" priority="2308" operator="equal">
      <formula>1</formula>
    </cfRule>
  </conditionalFormatting>
  <conditionalFormatting sqref="X32:AM35">
    <cfRule type="cellIs" dxfId="2342" priority="2306" stopIfTrue="1" operator="equal">
      <formula>1</formula>
    </cfRule>
    <cfRule type="cellIs" dxfId="2341" priority="2307" stopIfTrue="1" operator="equal">
      <formula>1</formula>
    </cfRule>
  </conditionalFormatting>
  <conditionalFormatting sqref="X32:AM35">
    <cfRule type="cellIs" dxfId="2340" priority="2305" operator="equal">
      <formula>1</formula>
    </cfRule>
  </conditionalFormatting>
  <conditionalFormatting sqref="F32:BA35">
    <cfRule type="cellIs" dxfId="2339" priority="2304" operator="equal">
      <formula>1</formula>
    </cfRule>
  </conditionalFormatting>
  <conditionalFormatting sqref="F32:BA35">
    <cfRule type="containsText" dxfId="2338" priority="2303" operator="containsText" text="1">
      <formula>NOT(ISERROR(SEARCH("1",F32)))</formula>
    </cfRule>
  </conditionalFormatting>
  <conditionalFormatting sqref="AD32:AF35">
    <cfRule type="containsText" dxfId="2337" priority="2302" operator="containsText" text="1">
      <formula>NOT(ISERROR(SEARCH("1",AD32)))</formula>
    </cfRule>
  </conditionalFormatting>
  <conditionalFormatting sqref="F32:BA35">
    <cfRule type="cellIs" dxfId="2336" priority="2301" operator="equal">
      <formula>1</formula>
    </cfRule>
  </conditionalFormatting>
  <conditionalFormatting sqref="F32:BA35">
    <cfRule type="cellIs" dxfId="2335" priority="2298" operator="equal">
      <formula>1</formula>
    </cfRule>
    <cfRule type="cellIs" dxfId="2334" priority="2299" stopIfTrue="1" operator="equal">
      <formula>1</formula>
    </cfRule>
    <cfRule type="cellIs" dxfId="2333" priority="2300" stopIfTrue="1" operator="equal">
      <formula>1</formula>
    </cfRule>
  </conditionalFormatting>
  <conditionalFormatting sqref="F32:BA35">
    <cfRule type="cellIs" dxfId="2332" priority="2297" operator="equal">
      <formula>1</formula>
    </cfRule>
  </conditionalFormatting>
  <conditionalFormatting sqref="F32:BA35">
    <cfRule type="cellIs" dxfId="2331" priority="2296" operator="equal">
      <formula>1</formula>
    </cfRule>
  </conditionalFormatting>
  <conditionalFormatting sqref="F32:BA35">
    <cfRule type="cellIs" dxfId="2330" priority="2295" operator="equal">
      <formula>1</formula>
    </cfRule>
  </conditionalFormatting>
  <conditionalFormatting sqref="X32:AM35">
    <cfRule type="cellIs" dxfId="2329" priority="2293" stopIfTrue="1" operator="equal">
      <formula>1</formula>
    </cfRule>
    <cfRule type="cellIs" dxfId="2328" priority="2294" stopIfTrue="1" operator="equal">
      <formula>1</formula>
    </cfRule>
  </conditionalFormatting>
  <conditionalFormatting sqref="X32:AM35">
    <cfRule type="cellIs" dxfId="2327" priority="2292" operator="equal">
      <formula>1</formula>
    </cfRule>
  </conditionalFormatting>
  <conditionalFormatting sqref="X32:AM35">
    <cfRule type="cellIs" dxfId="2326" priority="2289" operator="equal">
      <formula>1</formula>
    </cfRule>
    <cfRule type="cellIs" dxfId="2325" priority="2290" stopIfTrue="1" operator="equal">
      <formula>1</formula>
    </cfRule>
    <cfRule type="cellIs" dxfId="2324" priority="2291" stopIfTrue="1" operator="equal">
      <formula>1</formula>
    </cfRule>
  </conditionalFormatting>
  <conditionalFormatting sqref="X32:AM35">
    <cfRule type="cellIs" dxfId="2323" priority="2288" operator="equal">
      <formula>1</formula>
    </cfRule>
  </conditionalFormatting>
  <conditionalFormatting sqref="X32:AM35">
    <cfRule type="cellIs" dxfId="2322" priority="2286" stopIfTrue="1" operator="equal">
      <formula>1</formula>
    </cfRule>
    <cfRule type="cellIs" dxfId="2321" priority="2287" stopIfTrue="1" operator="equal">
      <formula>1</formula>
    </cfRule>
  </conditionalFormatting>
  <conditionalFormatting sqref="X32:AM35">
    <cfRule type="cellIs" dxfId="2320" priority="2285" operator="equal">
      <formula>1</formula>
    </cfRule>
  </conditionalFormatting>
  <conditionalFormatting sqref="V35:AO35 V32:AO33">
    <cfRule type="cellIs" dxfId="2319" priority="2284" operator="equal">
      <formula>1</formula>
    </cfRule>
  </conditionalFormatting>
  <conditionalFormatting sqref="V35:AO35">
    <cfRule type="cellIs" dxfId="2318" priority="2279" operator="equal">
      <formula>1</formula>
    </cfRule>
    <cfRule type="cellIs" dxfId="2317" priority="2282" stopIfTrue="1" operator="equal">
      <formula>1</formula>
    </cfRule>
    <cfRule type="cellIs" dxfId="2316" priority="2283" stopIfTrue="1" operator="equal">
      <formula>1</formula>
    </cfRule>
  </conditionalFormatting>
  <conditionalFormatting sqref="V34:AC34 AG34:AO34">
    <cfRule type="containsText" dxfId="2315" priority="2281" operator="containsText" text="1">
      <formula>NOT(ISERROR(SEARCH("1",V34)))</formula>
    </cfRule>
  </conditionalFormatting>
  <conditionalFormatting sqref="AD34:AF34">
    <cfRule type="containsText" dxfId="2314" priority="2280" operator="containsText" text="1">
      <formula>NOT(ISERROR(SEARCH("1",AD34)))</formula>
    </cfRule>
  </conditionalFormatting>
  <conditionalFormatting sqref="X32:AC32 AG32:AO32">
    <cfRule type="containsText" dxfId="2313" priority="2278" operator="containsText" text="1">
      <formula>NOT(ISERROR(SEARCH("1",X32)))</formula>
    </cfRule>
  </conditionalFormatting>
  <conditionalFormatting sqref="AD32:AF32">
    <cfRule type="containsText" dxfId="2312" priority="2277" operator="containsText" text="1">
      <formula>NOT(ISERROR(SEARCH("1",AD32)))</formula>
    </cfRule>
  </conditionalFormatting>
  <conditionalFormatting sqref="X32:AO32">
    <cfRule type="cellIs" dxfId="2311" priority="2276" operator="equal">
      <formula>1</formula>
    </cfRule>
  </conditionalFormatting>
  <conditionalFormatting sqref="X32:AO32">
    <cfRule type="cellIs" dxfId="2310" priority="2273" operator="equal">
      <formula>1</formula>
    </cfRule>
    <cfRule type="cellIs" dxfId="2309" priority="2274" stopIfTrue="1" operator="equal">
      <formula>1</formula>
    </cfRule>
    <cfRule type="cellIs" dxfId="2308" priority="2275" stopIfTrue="1" operator="equal">
      <formula>1</formula>
    </cfRule>
  </conditionalFormatting>
  <conditionalFormatting sqref="X32:AO32">
    <cfRule type="cellIs" dxfId="2307" priority="2272" operator="equal">
      <formula>1</formula>
    </cfRule>
  </conditionalFormatting>
  <conditionalFormatting sqref="X32:AO32">
    <cfRule type="cellIs" dxfId="2306" priority="2271" operator="equal">
      <formula>1</formula>
    </cfRule>
  </conditionalFormatting>
  <conditionalFormatting sqref="X32:AO32">
    <cfRule type="cellIs" dxfId="2305" priority="2270" operator="equal">
      <formula>1</formula>
    </cfRule>
  </conditionalFormatting>
  <conditionalFormatting sqref="X32:AM32">
    <cfRule type="cellIs" dxfId="2304" priority="2268" stopIfTrue="1" operator="equal">
      <formula>1</formula>
    </cfRule>
    <cfRule type="cellIs" dxfId="2303" priority="2269" stopIfTrue="1" operator="equal">
      <formula>1</formula>
    </cfRule>
  </conditionalFormatting>
  <conditionalFormatting sqref="X32:AM32">
    <cfRule type="cellIs" dxfId="2302" priority="2267" operator="equal">
      <formula>1</formula>
    </cfRule>
  </conditionalFormatting>
  <conditionalFormatting sqref="X32:AM32">
    <cfRule type="cellIs" dxfId="2301" priority="2264" operator="equal">
      <formula>1</formula>
    </cfRule>
    <cfRule type="cellIs" dxfId="2300" priority="2265" stopIfTrue="1" operator="equal">
      <formula>1</formula>
    </cfRule>
    <cfRule type="cellIs" dxfId="2299" priority="2266" stopIfTrue="1" operator="equal">
      <formula>1</formula>
    </cfRule>
  </conditionalFormatting>
  <conditionalFormatting sqref="X32:AM32">
    <cfRule type="cellIs" dxfId="2298" priority="2263" operator="equal">
      <formula>1</formula>
    </cfRule>
  </conditionalFormatting>
  <conditionalFormatting sqref="X32:AM32">
    <cfRule type="cellIs" dxfId="2297" priority="2261" stopIfTrue="1" operator="equal">
      <formula>1</formula>
    </cfRule>
    <cfRule type="cellIs" dxfId="2296" priority="2262" stopIfTrue="1" operator="equal">
      <formula>1</formula>
    </cfRule>
  </conditionalFormatting>
  <conditionalFormatting sqref="X32:AM32">
    <cfRule type="cellIs" dxfId="2295" priority="2260" operator="equal">
      <formula>1</formula>
    </cfRule>
  </conditionalFormatting>
  <conditionalFormatting sqref="X32:AO32">
    <cfRule type="cellIs" dxfId="2294" priority="2259" operator="equal">
      <formula>1</formula>
    </cfRule>
  </conditionalFormatting>
  <conditionalFormatting sqref="X32:AM32">
    <cfRule type="cellIs" dxfId="2293" priority="2257" stopIfTrue="1" operator="equal">
      <formula>1</formula>
    </cfRule>
    <cfRule type="cellIs" dxfId="2292" priority="2258" stopIfTrue="1" operator="equal">
      <formula>1</formula>
    </cfRule>
  </conditionalFormatting>
  <conditionalFormatting sqref="X32:AM32">
    <cfRule type="cellIs" dxfId="2291" priority="2256" operator="equal">
      <formula>1</formula>
    </cfRule>
  </conditionalFormatting>
  <conditionalFormatting sqref="X32:AM32">
    <cfRule type="cellIs" dxfId="2290" priority="2253" operator="equal">
      <formula>1</formula>
    </cfRule>
    <cfRule type="cellIs" dxfId="2289" priority="2254" stopIfTrue="1" operator="equal">
      <formula>1</formula>
    </cfRule>
    <cfRule type="cellIs" dxfId="2288" priority="2255" stopIfTrue="1" operator="equal">
      <formula>1</formula>
    </cfRule>
  </conditionalFormatting>
  <conditionalFormatting sqref="X32:AM32">
    <cfRule type="cellIs" dxfId="2287" priority="2252" operator="equal">
      <formula>1</formula>
    </cfRule>
  </conditionalFormatting>
  <conditionalFormatting sqref="X32:AM32">
    <cfRule type="cellIs" dxfId="2286" priority="2250" stopIfTrue="1" operator="equal">
      <formula>1</formula>
    </cfRule>
    <cfRule type="cellIs" dxfId="2285" priority="2251" stopIfTrue="1" operator="equal">
      <formula>1</formula>
    </cfRule>
  </conditionalFormatting>
  <conditionalFormatting sqref="X32:AM32">
    <cfRule type="cellIs" dxfId="2284" priority="2249" operator="equal">
      <formula>1</formula>
    </cfRule>
  </conditionalFormatting>
  <conditionalFormatting sqref="X32:AO32">
    <cfRule type="cellIs" dxfId="2283" priority="2248" operator="equal">
      <formula>1</formula>
    </cfRule>
  </conditionalFormatting>
  <conditionalFormatting sqref="X32:AC32 AG32:AO32">
    <cfRule type="containsText" dxfId="2282" priority="2247" operator="containsText" text="1">
      <formula>NOT(ISERROR(SEARCH("1",X32)))</formula>
    </cfRule>
  </conditionalFormatting>
  <conditionalFormatting sqref="AD32:AF32">
    <cfRule type="containsText" dxfId="2281" priority="2246" operator="containsText" text="1">
      <formula>NOT(ISERROR(SEARCH("1",AD32)))</formula>
    </cfRule>
  </conditionalFormatting>
  <conditionalFormatting sqref="X32:AO32">
    <cfRule type="cellIs" dxfId="2280" priority="2245" operator="equal">
      <formula>1</formula>
    </cfRule>
  </conditionalFormatting>
  <conditionalFormatting sqref="X32:AO32">
    <cfRule type="cellIs" dxfId="2279" priority="2242" operator="equal">
      <formula>1</formula>
    </cfRule>
    <cfRule type="cellIs" dxfId="2278" priority="2243" stopIfTrue="1" operator="equal">
      <formula>1</formula>
    </cfRule>
    <cfRule type="cellIs" dxfId="2277" priority="2244" stopIfTrue="1" operator="equal">
      <formula>1</formula>
    </cfRule>
  </conditionalFormatting>
  <conditionalFormatting sqref="X32:AO32">
    <cfRule type="cellIs" dxfId="2276" priority="2241" operator="equal">
      <formula>1</formula>
    </cfRule>
  </conditionalFormatting>
  <conditionalFormatting sqref="X32:AO32">
    <cfRule type="cellIs" dxfId="2275" priority="2240" operator="equal">
      <formula>1</formula>
    </cfRule>
  </conditionalFormatting>
  <conditionalFormatting sqref="X32:AO32">
    <cfRule type="cellIs" dxfId="2274" priority="2239" operator="equal">
      <formula>1</formula>
    </cfRule>
  </conditionalFormatting>
  <conditionalFormatting sqref="X32:AM32">
    <cfRule type="cellIs" dxfId="2273" priority="2237" stopIfTrue="1" operator="equal">
      <formula>1</formula>
    </cfRule>
    <cfRule type="cellIs" dxfId="2272" priority="2238" stopIfTrue="1" operator="equal">
      <formula>1</formula>
    </cfRule>
  </conditionalFormatting>
  <conditionalFormatting sqref="X32:AM32">
    <cfRule type="cellIs" dxfId="2271" priority="2236" operator="equal">
      <formula>1</formula>
    </cfRule>
  </conditionalFormatting>
  <conditionalFormatting sqref="X32:AM32">
    <cfRule type="cellIs" dxfId="2270" priority="2233" operator="equal">
      <formula>1</formula>
    </cfRule>
    <cfRule type="cellIs" dxfId="2269" priority="2234" stopIfTrue="1" operator="equal">
      <formula>1</formula>
    </cfRule>
    <cfRule type="cellIs" dxfId="2268" priority="2235" stopIfTrue="1" operator="equal">
      <formula>1</formula>
    </cfRule>
  </conditionalFormatting>
  <conditionalFormatting sqref="X32:AM32">
    <cfRule type="cellIs" dxfId="2267" priority="2232" operator="equal">
      <formula>1</formula>
    </cfRule>
  </conditionalFormatting>
  <conditionalFormatting sqref="X32:AM32">
    <cfRule type="cellIs" dxfId="2266" priority="2230" stopIfTrue="1" operator="equal">
      <formula>1</formula>
    </cfRule>
    <cfRule type="cellIs" dxfId="2265" priority="2231" stopIfTrue="1" operator="equal">
      <formula>1</formula>
    </cfRule>
  </conditionalFormatting>
  <conditionalFormatting sqref="X32:AM32">
    <cfRule type="cellIs" dxfId="2264" priority="2229" operator="equal">
      <formula>1</formula>
    </cfRule>
  </conditionalFormatting>
  <conditionalFormatting sqref="X32:AO32">
    <cfRule type="cellIs" dxfId="2263" priority="2228" operator="equal">
      <formula>1</formula>
    </cfRule>
  </conditionalFormatting>
  <conditionalFormatting sqref="X32:AM32">
    <cfRule type="cellIs" dxfId="2262" priority="2226" stopIfTrue="1" operator="equal">
      <formula>1</formula>
    </cfRule>
    <cfRule type="cellIs" dxfId="2261" priority="2227" stopIfTrue="1" operator="equal">
      <formula>1</formula>
    </cfRule>
  </conditionalFormatting>
  <conditionalFormatting sqref="X32:AM32">
    <cfRule type="cellIs" dxfId="2260" priority="2225" operator="equal">
      <formula>1</formula>
    </cfRule>
  </conditionalFormatting>
  <conditionalFormatting sqref="X32:AM32">
    <cfRule type="cellIs" dxfId="2259" priority="2222" operator="equal">
      <formula>1</formula>
    </cfRule>
    <cfRule type="cellIs" dxfId="2258" priority="2223" stopIfTrue="1" operator="equal">
      <formula>1</formula>
    </cfRule>
    <cfRule type="cellIs" dxfId="2257" priority="2224" stopIfTrue="1" operator="equal">
      <formula>1</formula>
    </cfRule>
  </conditionalFormatting>
  <conditionalFormatting sqref="X32:AM32">
    <cfRule type="cellIs" dxfId="2256" priority="2221" operator="equal">
      <formula>1</formula>
    </cfRule>
  </conditionalFormatting>
  <conditionalFormatting sqref="X32:AM32">
    <cfRule type="cellIs" dxfId="2255" priority="2219" stopIfTrue="1" operator="equal">
      <formula>1</formula>
    </cfRule>
    <cfRule type="cellIs" dxfId="2254" priority="2220" stopIfTrue="1" operator="equal">
      <formula>1</formula>
    </cfRule>
  </conditionalFormatting>
  <conditionalFormatting sqref="X32:AM32">
    <cfRule type="cellIs" dxfId="2253" priority="2218" operator="equal">
      <formula>1</formula>
    </cfRule>
  </conditionalFormatting>
  <conditionalFormatting sqref="X32:AO32">
    <cfRule type="cellIs" dxfId="2252" priority="2217" operator="equal">
      <formula>1</formula>
    </cfRule>
  </conditionalFormatting>
  <conditionalFormatting sqref="X32:AC32 AG32:AO32">
    <cfRule type="containsText" dxfId="2251" priority="2216" operator="containsText" text="1">
      <formula>NOT(ISERROR(SEARCH("1",X32)))</formula>
    </cfRule>
  </conditionalFormatting>
  <conditionalFormatting sqref="AD32:AF32">
    <cfRule type="containsText" dxfId="2250" priority="2215" operator="containsText" text="1">
      <formula>NOT(ISERROR(SEARCH("1",AD32)))</formula>
    </cfRule>
  </conditionalFormatting>
  <conditionalFormatting sqref="X32:AO32">
    <cfRule type="cellIs" dxfId="2249" priority="2214" operator="equal">
      <formula>1</formula>
    </cfRule>
  </conditionalFormatting>
  <conditionalFormatting sqref="X32:AO32">
    <cfRule type="cellIs" dxfId="2248" priority="2211" operator="equal">
      <formula>1</formula>
    </cfRule>
    <cfRule type="cellIs" dxfId="2247" priority="2212" stopIfTrue="1" operator="equal">
      <formula>1</formula>
    </cfRule>
    <cfRule type="cellIs" dxfId="2246" priority="2213" stopIfTrue="1" operator="equal">
      <formula>1</formula>
    </cfRule>
  </conditionalFormatting>
  <conditionalFormatting sqref="X32:AO32">
    <cfRule type="cellIs" dxfId="2245" priority="2210" operator="equal">
      <formula>1</formula>
    </cfRule>
  </conditionalFormatting>
  <conditionalFormatting sqref="X32:AO32">
    <cfRule type="cellIs" dxfId="2244" priority="2209" operator="equal">
      <formula>1</formula>
    </cfRule>
  </conditionalFormatting>
  <conditionalFormatting sqref="X32:AO32">
    <cfRule type="cellIs" dxfId="2243" priority="2208" operator="equal">
      <formula>1</formula>
    </cfRule>
  </conditionalFormatting>
  <conditionalFormatting sqref="X32:AM32">
    <cfRule type="cellIs" dxfId="2242" priority="2206" stopIfTrue="1" operator="equal">
      <formula>1</formula>
    </cfRule>
    <cfRule type="cellIs" dxfId="2241" priority="2207" stopIfTrue="1" operator="equal">
      <formula>1</formula>
    </cfRule>
  </conditionalFormatting>
  <conditionalFormatting sqref="X32:AM32">
    <cfRule type="cellIs" dxfId="2240" priority="2205" operator="equal">
      <formula>1</formula>
    </cfRule>
  </conditionalFormatting>
  <conditionalFormatting sqref="X32:AM32">
    <cfRule type="cellIs" dxfId="2239" priority="2202" operator="equal">
      <formula>1</formula>
    </cfRule>
    <cfRule type="cellIs" dxfId="2238" priority="2203" stopIfTrue="1" operator="equal">
      <formula>1</formula>
    </cfRule>
    <cfRule type="cellIs" dxfId="2237" priority="2204" stopIfTrue="1" operator="equal">
      <formula>1</formula>
    </cfRule>
  </conditionalFormatting>
  <conditionalFormatting sqref="X32:AM32">
    <cfRule type="cellIs" dxfId="2236" priority="2201" operator="equal">
      <formula>1</formula>
    </cfRule>
  </conditionalFormatting>
  <conditionalFormatting sqref="X32:AM32">
    <cfRule type="cellIs" dxfId="2235" priority="2199" stopIfTrue="1" operator="equal">
      <formula>1</formula>
    </cfRule>
    <cfRule type="cellIs" dxfId="2234" priority="2200" stopIfTrue="1" operator="equal">
      <formula>1</formula>
    </cfRule>
  </conditionalFormatting>
  <conditionalFormatting sqref="X32:AM32">
    <cfRule type="cellIs" dxfId="2233" priority="2198" operator="equal">
      <formula>1</formula>
    </cfRule>
  </conditionalFormatting>
  <conditionalFormatting sqref="X32:AO32">
    <cfRule type="cellIs" dxfId="2232" priority="2197" operator="equal">
      <formula>1</formula>
    </cfRule>
  </conditionalFormatting>
  <conditionalFormatting sqref="X32:AM32">
    <cfRule type="cellIs" dxfId="2231" priority="2195" stopIfTrue="1" operator="equal">
      <formula>1</formula>
    </cfRule>
    <cfRule type="cellIs" dxfId="2230" priority="2196" stopIfTrue="1" operator="equal">
      <formula>1</formula>
    </cfRule>
  </conditionalFormatting>
  <conditionalFormatting sqref="X32:AM32">
    <cfRule type="cellIs" dxfId="2229" priority="2194" operator="equal">
      <formula>1</formula>
    </cfRule>
  </conditionalFormatting>
  <conditionalFormatting sqref="X32:AM32">
    <cfRule type="cellIs" dxfId="2228" priority="2191" operator="equal">
      <formula>1</formula>
    </cfRule>
    <cfRule type="cellIs" dxfId="2227" priority="2192" stopIfTrue="1" operator="equal">
      <formula>1</formula>
    </cfRule>
    <cfRule type="cellIs" dxfId="2226" priority="2193" stopIfTrue="1" operator="equal">
      <formula>1</formula>
    </cfRule>
  </conditionalFormatting>
  <conditionalFormatting sqref="X32:AM32">
    <cfRule type="cellIs" dxfId="2225" priority="2190" operator="equal">
      <formula>1</formula>
    </cfRule>
  </conditionalFormatting>
  <conditionalFormatting sqref="X32:AM32">
    <cfRule type="cellIs" dxfId="2224" priority="2188" stopIfTrue="1" operator="equal">
      <formula>1</formula>
    </cfRule>
    <cfRule type="cellIs" dxfId="2223" priority="2189" stopIfTrue="1" operator="equal">
      <formula>1</formula>
    </cfRule>
  </conditionalFormatting>
  <conditionalFormatting sqref="X32:AM32">
    <cfRule type="cellIs" dxfId="2222" priority="2187" operator="equal">
      <formula>1</formula>
    </cfRule>
  </conditionalFormatting>
  <conditionalFormatting sqref="X32:AO32">
    <cfRule type="cellIs" dxfId="2221" priority="2186" operator="equal">
      <formula>1</formula>
    </cfRule>
  </conditionalFormatting>
  <conditionalFormatting sqref="X32:AC32 AG32:AO32">
    <cfRule type="containsText" dxfId="2220" priority="2185" operator="containsText" text="1">
      <formula>NOT(ISERROR(SEARCH("1",X32)))</formula>
    </cfRule>
  </conditionalFormatting>
  <conditionalFormatting sqref="AD32:AF32">
    <cfRule type="containsText" dxfId="2219" priority="2184" operator="containsText" text="1">
      <formula>NOT(ISERROR(SEARCH("1",AD32)))</formula>
    </cfRule>
  </conditionalFormatting>
  <conditionalFormatting sqref="X32:AO32">
    <cfRule type="cellIs" dxfId="2218" priority="2183" operator="equal">
      <formula>1</formula>
    </cfRule>
  </conditionalFormatting>
  <conditionalFormatting sqref="X32:AO32">
    <cfRule type="cellIs" dxfId="2217" priority="2180" operator="equal">
      <formula>1</formula>
    </cfRule>
    <cfRule type="cellIs" dxfId="2216" priority="2181" stopIfTrue="1" operator="equal">
      <formula>1</formula>
    </cfRule>
    <cfRule type="cellIs" dxfId="2215" priority="2182" stopIfTrue="1" operator="equal">
      <formula>1</formula>
    </cfRule>
  </conditionalFormatting>
  <conditionalFormatting sqref="X32:AO32">
    <cfRule type="cellIs" dxfId="2214" priority="2179" operator="equal">
      <formula>1</formula>
    </cfRule>
  </conditionalFormatting>
  <conditionalFormatting sqref="X32:AO32">
    <cfRule type="cellIs" dxfId="2213" priority="2178" operator="equal">
      <formula>1</formula>
    </cfRule>
  </conditionalFormatting>
  <conditionalFormatting sqref="X32:AO32">
    <cfRule type="cellIs" dxfId="2212" priority="2177" operator="equal">
      <formula>1</formula>
    </cfRule>
  </conditionalFormatting>
  <conditionalFormatting sqref="X32:AM32">
    <cfRule type="cellIs" dxfId="2211" priority="2175" stopIfTrue="1" operator="equal">
      <formula>1</formula>
    </cfRule>
    <cfRule type="cellIs" dxfId="2210" priority="2176" stopIfTrue="1" operator="equal">
      <formula>1</formula>
    </cfRule>
  </conditionalFormatting>
  <conditionalFormatting sqref="X32:AM32">
    <cfRule type="cellIs" dxfId="2209" priority="2174" operator="equal">
      <formula>1</formula>
    </cfRule>
  </conditionalFormatting>
  <conditionalFormatting sqref="X32:AM32">
    <cfRule type="cellIs" dxfId="2208" priority="2171" operator="equal">
      <formula>1</formula>
    </cfRule>
    <cfRule type="cellIs" dxfId="2207" priority="2172" stopIfTrue="1" operator="equal">
      <formula>1</formula>
    </cfRule>
    <cfRule type="cellIs" dxfId="2206" priority="2173" stopIfTrue="1" operator="equal">
      <formula>1</formula>
    </cfRule>
  </conditionalFormatting>
  <conditionalFormatting sqref="X32:AM32">
    <cfRule type="cellIs" dxfId="2205" priority="2170" operator="equal">
      <formula>1</formula>
    </cfRule>
  </conditionalFormatting>
  <conditionalFormatting sqref="X32:AM32">
    <cfRule type="cellIs" dxfId="2204" priority="2168" stopIfTrue="1" operator="equal">
      <formula>1</formula>
    </cfRule>
    <cfRule type="cellIs" dxfId="2203" priority="2169" stopIfTrue="1" operator="equal">
      <formula>1</formula>
    </cfRule>
  </conditionalFormatting>
  <conditionalFormatting sqref="X32:AM32">
    <cfRule type="cellIs" dxfId="2202" priority="2167" operator="equal">
      <formula>1</formula>
    </cfRule>
  </conditionalFormatting>
  <conditionalFormatting sqref="X32:AO32">
    <cfRule type="cellIs" dxfId="2201" priority="2166" operator="equal">
      <formula>1</formula>
    </cfRule>
  </conditionalFormatting>
  <conditionalFormatting sqref="X32:AM32">
    <cfRule type="cellIs" dxfId="2200" priority="2164" stopIfTrue="1" operator="equal">
      <formula>1</formula>
    </cfRule>
    <cfRule type="cellIs" dxfId="2199" priority="2165" stopIfTrue="1" operator="equal">
      <formula>1</formula>
    </cfRule>
  </conditionalFormatting>
  <conditionalFormatting sqref="X32:AM32">
    <cfRule type="cellIs" dxfId="2198" priority="2163" operator="equal">
      <formula>1</formula>
    </cfRule>
  </conditionalFormatting>
  <conditionalFormatting sqref="X32:AM32">
    <cfRule type="cellIs" dxfId="2197" priority="2160" operator="equal">
      <formula>1</formula>
    </cfRule>
    <cfRule type="cellIs" dxfId="2196" priority="2161" stopIfTrue="1" operator="equal">
      <formula>1</formula>
    </cfRule>
    <cfRule type="cellIs" dxfId="2195" priority="2162" stopIfTrue="1" operator="equal">
      <formula>1</formula>
    </cfRule>
  </conditionalFormatting>
  <conditionalFormatting sqref="X32:AM32">
    <cfRule type="cellIs" dxfId="2194" priority="2159" operator="equal">
      <formula>1</formula>
    </cfRule>
  </conditionalFormatting>
  <conditionalFormatting sqref="X32:AM32">
    <cfRule type="cellIs" dxfId="2193" priority="2157" stopIfTrue="1" operator="equal">
      <formula>1</formula>
    </cfRule>
    <cfRule type="cellIs" dxfId="2192" priority="2158" stopIfTrue="1" operator="equal">
      <formula>1</formula>
    </cfRule>
  </conditionalFormatting>
  <conditionalFormatting sqref="X32:AM32">
    <cfRule type="cellIs" dxfId="2191" priority="2156" operator="equal">
      <formula>1</formula>
    </cfRule>
  </conditionalFormatting>
  <conditionalFormatting sqref="X32:AO32">
    <cfRule type="cellIs" dxfId="2190" priority="2155" operator="equal">
      <formula>1</formula>
    </cfRule>
  </conditionalFormatting>
  <conditionalFormatting sqref="X32:AC32 AG32:AO32">
    <cfRule type="containsText" dxfId="2189" priority="2154" operator="containsText" text="1">
      <formula>NOT(ISERROR(SEARCH("1",X32)))</formula>
    </cfRule>
  </conditionalFormatting>
  <conditionalFormatting sqref="AD32:AF32">
    <cfRule type="containsText" dxfId="2188" priority="2153" operator="containsText" text="1">
      <formula>NOT(ISERROR(SEARCH("1",AD32)))</formula>
    </cfRule>
  </conditionalFormatting>
  <conditionalFormatting sqref="X32:AO32">
    <cfRule type="cellIs" dxfId="2187" priority="2152" operator="equal">
      <formula>1</formula>
    </cfRule>
  </conditionalFormatting>
  <conditionalFormatting sqref="X32:AO32">
    <cfRule type="cellIs" dxfId="2186" priority="2149" operator="equal">
      <formula>1</formula>
    </cfRule>
    <cfRule type="cellIs" dxfId="2185" priority="2150" stopIfTrue="1" operator="equal">
      <formula>1</formula>
    </cfRule>
    <cfRule type="cellIs" dxfId="2184" priority="2151" stopIfTrue="1" operator="equal">
      <formula>1</formula>
    </cfRule>
  </conditionalFormatting>
  <conditionalFormatting sqref="X32:AO32">
    <cfRule type="cellIs" dxfId="2183" priority="2148" operator="equal">
      <formula>1</formula>
    </cfRule>
  </conditionalFormatting>
  <conditionalFormatting sqref="X32:AO32">
    <cfRule type="cellIs" dxfId="2182" priority="2147" operator="equal">
      <formula>1</formula>
    </cfRule>
  </conditionalFormatting>
  <conditionalFormatting sqref="X32:AO32">
    <cfRule type="cellIs" dxfId="2181" priority="2146" operator="equal">
      <formula>1</formula>
    </cfRule>
  </conditionalFormatting>
  <conditionalFormatting sqref="X32:AM32">
    <cfRule type="cellIs" dxfId="2180" priority="2144" stopIfTrue="1" operator="equal">
      <formula>1</formula>
    </cfRule>
    <cfRule type="cellIs" dxfId="2179" priority="2145" stopIfTrue="1" operator="equal">
      <formula>1</formula>
    </cfRule>
  </conditionalFormatting>
  <conditionalFormatting sqref="X32:AM32">
    <cfRule type="cellIs" dxfId="2178" priority="2143" operator="equal">
      <formula>1</formula>
    </cfRule>
  </conditionalFormatting>
  <conditionalFormatting sqref="X32:AM32">
    <cfRule type="cellIs" dxfId="2177" priority="2140" operator="equal">
      <formula>1</formula>
    </cfRule>
    <cfRule type="cellIs" dxfId="2176" priority="2141" stopIfTrue="1" operator="equal">
      <formula>1</formula>
    </cfRule>
    <cfRule type="cellIs" dxfId="2175" priority="2142" stopIfTrue="1" operator="equal">
      <formula>1</formula>
    </cfRule>
  </conditionalFormatting>
  <conditionalFormatting sqref="X32:AM32">
    <cfRule type="cellIs" dxfId="2174" priority="2139" operator="equal">
      <formula>1</formula>
    </cfRule>
  </conditionalFormatting>
  <conditionalFormatting sqref="X32:AM32">
    <cfRule type="cellIs" dxfId="2173" priority="2137" stopIfTrue="1" operator="equal">
      <formula>1</formula>
    </cfRule>
    <cfRule type="cellIs" dxfId="2172" priority="2138" stopIfTrue="1" operator="equal">
      <formula>1</formula>
    </cfRule>
  </conditionalFormatting>
  <conditionalFormatting sqref="X32:AM32">
    <cfRule type="cellIs" dxfId="2171" priority="2136" operator="equal">
      <formula>1</formula>
    </cfRule>
  </conditionalFormatting>
  <conditionalFormatting sqref="F35:BA35">
    <cfRule type="cellIs" dxfId="2170" priority="2135" operator="equal">
      <formula>1</formula>
    </cfRule>
  </conditionalFormatting>
  <conditionalFormatting sqref="F35:BA35">
    <cfRule type="cellIs" dxfId="2169" priority="2134" operator="equal">
      <formula>1</formula>
    </cfRule>
  </conditionalFormatting>
  <conditionalFormatting sqref="V34:AO34">
    <cfRule type="cellIs" dxfId="2168" priority="2133" operator="equal">
      <formula>1</formula>
    </cfRule>
  </conditionalFormatting>
  <conditionalFormatting sqref="V35:AC35 AG35:AO35">
    <cfRule type="containsText" dxfId="2167" priority="2132" operator="containsText" text="1">
      <formula>NOT(ISERROR(SEARCH("1",V35)))</formula>
    </cfRule>
  </conditionalFormatting>
  <conditionalFormatting sqref="AD35:AF35">
    <cfRule type="containsText" dxfId="2166" priority="2131" operator="containsText" text="1">
      <formula>NOT(ISERROR(SEARCH("1",AD35)))</formula>
    </cfRule>
  </conditionalFormatting>
  <conditionalFormatting sqref="F35:BA35 F32:BA33">
    <cfRule type="cellIs" dxfId="2165" priority="2130" operator="equal">
      <formula>1</formula>
    </cfRule>
  </conditionalFormatting>
  <conditionalFormatting sqref="F35:BA35">
    <cfRule type="cellIs" dxfId="2164" priority="2125" operator="equal">
      <formula>1</formula>
    </cfRule>
    <cfRule type="cellIs" dxfId="2163" priority="2128" stopIfTrue="1" operator="equal">
      <formula>1</formula>
    </cfRule>
    <cfRule type="cellIs" dxfId="2162" priority="2129" stopIfTrue="1" operator="equal">
      <formula>1</formula>
    </cfRule>
  </conditionalFormatting>
  <conditionalFormatting sqref="V34:AC34 AG34:AO34">
    <cfRule type="containsText" dxfId="2161" priority="2127" operator="containsText" text="1">
      <formula>NOT(ISERROR(SEARCH("1",V34)))</formula>
    </cfRule>
  </conditionalFormatting>
  <conditionalFormatting sqref="F34:U34 AD34:AF34 AP34:BA34">
    <cfRule type="containsText" dxfId="2160" priority="2126" operator="containsText" text="1">
      <formula>NOT(ISERROR(SEARCH("1",F34)))</formula>
    </cfRule>
  </conditionalFormatting>
  <conditionalFormatting sqref="X32:AC32 AG32:AO32">
    <cfRule type="containsText" dxfId="2159" priority="2124" operator="containsText" text="1">
      <formula>NOT(ISERROR(SEARCH("1",X32)))</formula>
    </cfRule>
  </conditionalFormatting>
  <conditionalFormatting sqref="AD32:AF32">
    <cfRule type="containsText" dxfId="2158" priority="2123" operator="containsText" text="1">
      <formula>NOT(ISERROR(SEARCH("1",AD32)))</formula>
    </cfRule>
  </conditionalFormatting>
  <conditionalFormatting sqref="X32:AO32">
    <cfRule type="cellIs" dxfId="2157" priority="2122" operator="equal">
      <formula>1</formula>
    </cfRule>
  </conditionalFormatting>
  <conditionalFormatting sqref="X32:AO32">
    <cfRule type="cellIs" dxfId="2156" priority="2119" operator="equal">
      <formula>1</formula>
    </cfRule>
    <cfRule type="cellIs" dxfId="2155" priority="2120" stopIfTrue="1" operator="equal">
      <formula>1</formula>
    </cfRule>
    <cfRule type="cellIs" dxfId="2154" priority="2121" stopIfTrue="1" operator="equal">
      <formula>1</formula>
    </cfRule>
  </conditionalFormatting>
  <conditionalFormatting sqref="X32:AO32">
    <cfRule type="cellIs" dxfId="2153" priority="2118" operator="equal">
      <formula>1</formula>
    </cfRule>
  </conditionalFormatting>
  <conditionalFormatting sqref="X32:AO32">
    <cfRule type="cellIs" dxfId="2152" priority="2117" operator="equal">
      <formula>1</formula>
    </cfRule>
  </conditionalFormatting>
  <conditionalFormatting sqref="X32:AO32">
    <cfRule type="cellIs" dxfId="2151" priority="2116" operator="equal">
      <formula>1</formula>
    </cfRule>
  </conditionalFormatting>
  <conditionalFormatting sqref="X32:AM32">
    <cfRule type="cellIs" dxfId="2150" priority="2114" stopIfTrue="1" operator="equal">
      <formula>1</formula>
    </cfRule>
    <cfRule type="cellIs" dxfId="2149" priority="2115" stopIfTrue="1" operator="equal">
      <formula>1</formula>
    </cfRule>
  </conditionalFormatting>
  <conditionalFormatting sqref="X32:AM32">
    <cfRule type="cellIs" dxfId="2148" priority="2113" operator="equal">
      <formula>1</formula>
    </cfRule>
  </conditionalFormatting>
  <conditionalFormatting sqref="X32:AM32">
    <cfRule type="cellIs" dxfId="2147" priority="2110" operator="equal">
      <formula>1</formula>
    </cfRule>
    <cfRule type="cellIs" dxfId="2146" priority="2111" stopIfTrue="1" operator="equal">
      <formula>1</formula>
    </cfRule>
    <cfRule type="cellIs" dxfId="2145" priority="2112" stopIfTrue="1" operator="equal">
      <formula>1</formula>
    </cfRule>
  </conditionalFormatting>
  <conditionalFormatting sqref="X32:AM32">
    <cfRule type="cellIs" dxfId="2144" priority="2109" operator="equal">
      <formula>1</formula>
    </cfRule>
  </conditionalFormatting>
  <conditionalFormatting sqref="X32:AM32">
    <cfRule type="cellIs" dxfId="2143" priority="2107" stopIfTrue="1" operator="equal">
      <formula>1</formula>
    </cfRule>
    <cfRule type="cellIs" dxfId="2142" priority="2108" stopIfTrue="1" operator="equal">
      <formula>1</formula>
    </cfRule>
  </conditionalFormatting>
  <conditionalFormatting sqref="X32:AM32">
    <cfRule type="cellIs" dxfId="2141" priority="2106" operator="equal">
      <formula>1</formula>
    </cfRule>
  </conditionalFormatting>
  <conditionalFormatting sqref="X32:AO32">
    <cfRule type="cellIs" dxfId="2140" priority="2105" operator="equal">
      <formula>1</formula>
    </cfRule>
  </conditionalFormatting>
  <conditionalFormatting sqref="X32:AM32">
    <cfRule type="cellIs" dxfId="2139" priority="2103" stopIfTrue="1" operator="equal">
      <formula>1</formula>
    </cfRule>
    <cfRule type="cellIs" dxfId="2138" priority="2104" stopIfTrue="1" operator="equal">
      <formula>1</formula>
    </cfRule>
  </conditionalFormatting>
  <conditionalFormatting sqref="X32:AM32">
    <cfRule type="cellIs" dxfId="2137" priority="2102" operator="equal">
      <formula>1</formula>
    </cfRule>
  </conditionalFormatting>
  <conditionalFormatting sqref="X32:AM32">
    <cfRule type="cellIs" dxfId="2136" priority="2099" operator="equal">
      <formula>1</formula>
    </cfRule>
    <cfRule type="cellIs" dxfId="2135" priority="2100" stopIfTrue="1" operator="equal">
      <formula>1</formula>
    </cfRule>
    <cfRule type="cellIs" dxfId="2134" priority="2101" stopIfTrue="1" operator="equal">
      <formula>1</formula>
    </cfRule>
  </conditionalFormatting>
  <conditionalFormatting sqref="X32:AM32">
    <cfRule type="cellIs" dxfId="2133" priority="2098" operator="equal">
      <formula>1</formula>
    </cfRule>
  </conditionalFormatting>
  <conditionalFormatting sqref="X32:AM32">
    <cfRule type="cellIs" dxfId="2132" priority="2096" stopIfTrue="1" operator="equal">
      <formula>1</formula>
    </cfRule>
    <cfRule type="cellIs" dxfId="2131" priority="2097" stopIfTrue="1" operator="equal">
      <formula>1</formula>
    </cfRule>
  </conditionalFormatting>
  <conditionalFormatting sqref="X32:AM32">
    <cfRule type="cellIs" dxfId="2130" priority="2095" operator="equal">
      <formula>1</formula>
    </cfRule>
  </conditionalFormatting>
  <conditionalFormatting sqref="X32:AO32">
    <cfRule type="cellIs" dxfId="2129" priority="2094" operator="equal">
      <formula>1</formula>
    </cfRule>
  </conditionalFormatting>
  <conditionalFormatting sqref="X32:AC32 AG32:AO32">
    <cfRule type="containsText" dxfId="2128" priority="2093" operator="containsText" text="1">
      <formula>NOT(ISERROR(SEARCH("1",X32)))</formula>
    </cfRule>
  </conditionalFormatting>
  <conditionalFormatting sqref="AD32:AF32">
    <cfRule type="containsText" dxfId="2127" priority="2092" operator="containsText" text="1">
      <formula>NOT(ISERROR(SEARCH("1",AD32)))</formula>
    </cfRule>
  </conditionalFormatting>
  <conditionalFormatting sqref="X32:AO32">
    <cfRule type="cellIs" dxfId="2126" priority="2091" operator="equal">
      <formula>1</formula>
    </cfRule>
  </conditionalFormatting>
  <conditionalFormatting sqref="X32:AO32">
    <cfRule type="cellIs" dxfId="2125" priority="2088" operator="equal">
      <formula>1</formula>
    </cfRule>
    <cfRule type="cellIs" dxfId="2124" priority="2089" stopIfTrue="1" operator="equal">
      <formula>1</formula>
    </cfRule>
    <cfRule type="cellIs" dxfId="2123" priority="2090" stopIfTrue="1" operator="equal">
      <formula>1</formula>
    </cfRule>
  </conditionalFormatting>
  <conditionalFormatting sqref="X32:AO32">
    <cfRule type="cellIs" dxfId="2122" priority="2087" operator="equal">
      <formula>1</formula>
    </cfRule>
  </conditionalFormatting>
  <conditionalFormatting sqref="X32:AO32">
    <cfRule type="cellIs" dxfId="2121" priority="2086" operator="equal">
      <formula>1</formula>
    </cfRule>
  </conditionalFormatting>
  <conditionalFormatting sqref="X32:AO32">
    <cfRule type="cellIs" dxfId="2120" priority="2085" operator="equal">
      <formula>1</formula>
    </cfRule>
  </conditionalFormatting>
  <conditionalFormatting sqref="X32:AM32">
    <cfRule type="cellIs" dxfId="2119" priority="2083" stopIfTrue="1" operator="equal">
      <formula>1</formula>
    </cfRule>
    <cfRule type="cellIs" dxfId="2118" priority="2084" stopIfTrue="1" operator="equal">
      <formula>1</formula>
    </cfRule>
  </conditionalFormatting>
  <conditionalFormatting sqref="X32:AM32">
    <cfRule type="cellIs" dxfId="2117" priority="2082" operator="equal">
      <formula>1</formula>
    </cfRule>
  </conditionalFormatting>
  <conditionalFormatting sqref="X32:AM32">
    <cfRule type="cellIs" dxfId="2116" priority="2079" operator="equal">
      <formula>1</formula>
    </cfRule>
    <cfRule type="cellIs" dxfId="2115" priority="2080" stopIfTrue="1" operator="equal">
      <formula>1</formula>
    </cfRule>
    <cfRule type="cellIs" dxfId="2114" priority="2081" stopIfTrue="1" operator="equal">
      <formula>1</formula>
    </cfRule>
  </conditionalFormatting>
  <conditionalFormatting sqref="X32:AM32">
    <cfRule type="cellIs" dxfId="2113" priority="2078" operator="equal">
      <formula>1</formula>
    </cfRule>
  </conditionalFormatting>
  <conditionalFormatting sqref="X32:AM32">
    <cfRule type="cellIs" dxfId="2112" priority="2076" stopIfTrue="1" operator="equal">
      <formula>1</formula>
    </cfRule>
    <cfRule type="cellIs" dxfId="2111" priority="2077" stopIfTrue="1" operator="equal">
      <formula>1</formula>
    </cfRule>
  </conditionalFormatting>
  <conditionalFormatting sqref="X32:AM32">
    <cfRule type="cellIs" dxfId="2110" priority="2075" operator="equal">
      <formula>1</formula>
    </cfRule>
  </conditionalFormatting>
  <conditionalFormatting sqref="F34:BA34">
    <cfRule type="cellIs" dxfId="2109" priority="2074" operator="equal">
      <formula>1</formula>
    </cfRule>
  </conditionalFormatting>
  <conditionalFormatting sqref="V35:AC35 AG35:AO35">
    <cfRule type="containsText" dxfId="2108" priority="2073" operator="containsText" text="1">
      <formula>NOT(ISERROR(SEARCH("1",V35)))</formula>
    </cfRule>
  </conditionalFormatting>
  <conditionalFormatting sqref="F35:U35 AD35:AF35 AP35:BA35">
    <cfRule type="containsText" dxfId="2107" priority="2072" operator="containsText" text="1">
      <formula>NOT(ISERROR(SEARCH("1",F35)))</formula>
    </cfRule>
  </conditionalFormatting>
  <conditionalFormatting sqref="F32:BA35">
    <cfRule type="cellIs" dxfId="2106" priority="2071" operator="equal">
      <formula>1</formula>
    </cfRule>
  </conditionalFormatting>
  <conditionalFormatting sqref="X32:AM35">
    <cfRule type="cellIs" dxfId="2105" priority="2069" stopIfTrue="1" operator="equal">
      <formula>1</formula>
    </cfRule>
    <cfRule type="cellIs" dxfId="2104" priority="2070" stopIfTrue="1" operator="equal">
      <formula>1</formula>
    </cfRule>
  </conditionalFormatting>
  <conditionalFormatting sqref="X32:AM35">
    <cfRule type="cellIs" dxfId="2103" priority="2068" operator="equal">
      <formula>1</formula>
    </cfRule>
  </conditionalFormatting>
  <conditionalFormatting sqref="X32:AM35">
    <cfRule type="cellIs" dxfId="2102" priority="2065" operator="equal">
      <formula>1</formula>
    </cfRule>
    <cfRule type="cellIs" dxfId="2101" priority="2066" stopIfTrue="1" operator="equal">
      <formula>1</formula>
    </cfRule>
    <cfRule type="cellIs" dxfId="2100" priority="2067" stopIfTrue="1" operator="equal">
      <formula>1</formula>
    </cfRule>
  </conditionalFormatting>
  <conditionalFormatting sqref="X32:AM35">
    <cfRule type="cellIs" dxfId="2099" priority="2064" operator="equal">
      <formula>1</formula>
    </cfRule>
  </conditionalFormatting>
  <conditionalFormatting sqref="X32:AM35">
    <cfRule type="cellIs" dxfId="2098" priority="2062" stopIfTrue="1" operator="equal">
      <formula>1</formula>
    </cfRule>
    <cfRule type="cellIs" dxfId="2097" priority="2063" stopIfTrue="1" operator="equal">
      <formula>1</formula>
    </cfRule>
  </conditionalFormatting>
  <conditionalFormatting sqref="X32:AM35">
    <cfRule type="cellIs" dxfId="2096" priority="2061" operator="equal">
      <formula>1</formula>
    </cfRule>
  </conditionalFormatting>
  <conditionalFormatting sqref="F32:BA35">
    <cfRule type="cellIs" dxfId="2095" priority="2060" operator="equal">
      <formula>1</formula>
    </cfRule>
  </conditionalFormatting>
  <conditionalFormatting sqref="F32:BA35">
    <cfRule type="containsText" dxfId="2094" priority="2059" operator="containsText" text="1">
      <formula>NOT(ISERROR(SEARCH("1",F32)))</formula>
    </cfRule>
  </conditionalFormatting>
  <conditionalFormatting sqref="AD32:AF35">
    <cfRule type="containsText" dxfId="2093" priority="2058" operator="containsText" text="1">
      <formula>NOT(ISERROR(SEARCH("1",AD32)))</formula>
    </cfRule>
  </conditionalFormatting>
  <conditionalFormatting sqref="F32:BA35">
    <cfRule type="cellIs" dxfId="2092" priority="2057" operator="equal">
      <formula>1</formula>
    </cfRule>
  </conditionalFormatting>
  <conditionalFormatting sqref="F32:BA35">
    <cfRule type="cellIs" dxfId="2091" priority="2054" operator="equal">
      <formula>1</formula>
    </cfRule>
    <cfRule type="cellIs" dxfId="2090" priority="2055" stopIfTrue="1" operator="equal">
      <formula>1</formula>
    </cfRule>
    <cfRule type="cellIs" dxfId="2089" priority="2056" stopIfTrue="1" operator="equal">
      <formula>1</formula>
    </cfRule>
  </conditionalFormatting>
  <conditionalFormatting sqref="F32:BA35">
    <cfRule type="cellIs" dxfId="2088" priority="2053" operator="equal">
      <formula>1</formula>
    </cfRule>
  </conditionalFormatting>
  <conditionalFormatting sqref="F32:BA35">
    <cfRule type="cellIs" dxfId="2087" priority="2052" operator="equal">
      <formula>1</formula>
    </cfRule>
  </conditionalFormatting>
  <conditionalFormatting sqref="F32:BA35">
    <cfRule type="cellIs" dxfId="2086" priority="2051" operator="equal">
      <formula>1</formula>
    </cfRule>
  </conditionalFormatting>
  <conditionalFormatting sqref="X32:AM35">
    <cfRule type="cellIs" dxfId="2085" priority="2049" stopIfTrue="1" operator="equal">
      <formula>1</formula>
    </cfRule>
    <cfRule type="cellIs" dxfId="2084" priority="2050" stopIfTrue="1" operator="equal">
      <formula>1</formula>
    </cfRule>
  </conditionalFormatting>
  <conditionalFormatting sqref="X32:AM35">
    <cfRule type="cellIs" dxfId="2083" priority="2048" operator="equal">
      <formula>1</formula>
    </cfRule>
  </conditionalFormatting>
  <conditionalFormatting sqref="X32:AM35">
    <cfRule type="cellIs" dxfId="2082" priority="2045" operator="equal">
      <formula>1</formula>
    </cfRule>
    <cfRule type="cellIs" dxfId="2081" priority="2046" stopIfTrue="1" operator="equal">
      <formula>1</formula>
    </cfRule>
    <cfRule type="cellIs" dxfId="2080" priority="2047" stopIfTrue="1" operator="equal">
      <formula>1</formula>
    </cfRule>
  </conditionalFormatting>
  <conditionalFormatting sqref="X32:AM35">
    <cfRule type="cellIs" dxfId="2079" priority="2044" operator="equal">
      <formula>1</formula>
    </cfRule>
  </conditionalFormatting>
  <conditionalFormatting sqref="X32:AM35">
    <cfRule type="cellIs" dxfId="2078" priority="2042" stopIfTrue="1" operator="equal">
      <formula>1</formula>
    </cfRule>
    <cfRule type="cellIs" dxfId="2077" priority="2043" stopIfTrue="1" operator="equal">
      <formula>1</formula>
    </cfRule>
  </conditionalFormatting>
  <conditionalFormatting sqref="X32:AM35">
    <cfRule type="cellIs" dxfId="2076" priority="2041" operator="equal">
      <formula>1</formula>
    </cfRule>
  </conditionalFormatting>
  <conditionalFormatting sqref="V35:AO35 V32:AO33">
    <cfRule type="cellIs" dxfId="2075" priority="2040" operator="equal">
      <formula>1</formula>
    </cfRule>
  </conditionalFormatting>
  <conditionalFormatting sqref="V35:AO35">
    <cfRule type="cellIs" dxfId="2074" priority="2035" operator="equal">
      <formula>1</formula>
    </cfRule>
    <cfRule type="cellIs" dxfId="2073" priority="2038" stopIfTrue="1" operator="equal">
      <formula>1</formula>
    </cfRule>
    <cfRule type="cellIs" dxfId="2072" priority="2039" stopIfTrue="1" operator="equal">
      <formula>1</formula>
    </cfRule>
  </conditionalFormatting>
  <conditionalFormatting sqref="V34:AC34 AG34:AO34">
    <cfRule type="containsText" dxfId="2071" priority="2037" operator="containsText" text="1">
      <formula>NOT(ISERROR(SEARCH("1",V34)))</formula>
    </cfRule>
  </conditionalFormatting>
  <conditionalFormatting sqref="AD34:AF34">
    <cfRule type="containsText" dxfId="2070" priority="2036" operator="containsText" text="1">
      <formula>NOT(ISERROR(SEARCH("1",AD34)))</formula>
    </cfRule>
  </conditionalFormatting>
  <conditionalFormatting sqref="X32:AC32 AG32:AO32">
    <cfRule type="containsText" dxfId="2069" priority="2034" operator="containsText" text="1">
      <formula>NOT(ISERROR(SEARCH("1",X32)))</formula>
    </cfRule>
  </conditionalFormatting>
  <conditionalFormatting sqref="AD32:AF32">
    <cfRule type="containsText" dxfId="2068" priority="2033" operator="containsText" text="1">
      <formula>NOT(ISERROR(SEARCH("1",AD32)))</formula>
    </cfRule>
  </conditionalFormatting>
  <conditionalFormatting sqref="X32:AO32">
    <cfRule type="cellIs" dxfId="2067" priority="2032" operator="equal">
      <formula>1</formula>
    </cfRule>
  </conditionalFormatting>
  <conditionalFormatting sqref="X32:AO32">
    <cfRule type="cellIs" dxfId="2066" priority="2029" operator="equal">
      <formula>1</formula>
    </cfRule>
    <cfRule type="cellIs" dxfId="2065" priority="2030" stopIfTrue="1" operator="equal">
      <formula>1</formula>
    </cfRule>
    <cfRule type="cellIs" dxfId="2064" priority="2031" stopIfTrue="1" operator="equal">
      <formula>1</formula>
    </cfRule>
  </conditionalFormatting>
  <conditionalFormatting sqref="X32:AO32">
    <cfRule type="cellIs" dxfId="2063" priority="2028" operator="equal">
      <formula>1</formula>
    </cfRule>
  </conditionalFormatting>
  <conditionalFormatting sqref="X32:AO32">
    <cfRule type="cellIs" dxfId="2062" priority="2027" operator="equal">
      <formula>1</formula>
    </cfRule>
  </conditionalFormatting>
  <conditionalFormatting sqref="X32:AO32">
    <cfRule type="cellIs" dxfId="2061" priority="2026" operator="equal">
      <formula>1</formula>
    </cfRule>
  </conditionalFormatting>
  <conditionalFormatting sqref="X32:AM32">
    <cfRule type="cellIs" dxfId="2060" priority="2024" stopIfTrue="1" operator="equal">
      <formula>1</formula>
    </cfRule>
    <cfRule type="cellIs" dxfId="2059" priority="2025" stopIfTrue="1" operator="equal">
      <formula>1</formula>
    </cfRule>
  </conditionalFormatting>
  <conditionalFormatting sqref="X32:AM32">
    <cfRule type="cellIs" dxfId="2058" priority="2023" operator="equal">
      <formula>1</formula>
    </cfRule>
  </conditionalFormatting>
  <conditionalFormatting sqref="X32:AM32">
    <cfRule type="cellIs" dxfId="2057" priority="2020" operator="equal">
      <formula>1</formula>
    </cfRule>
    <cfRule type="cellIs" dxfId="2056" priority="2021" stopIfTrue="1" operator="equal">
      <formula>1</formula>
    </cfRule>
    <cfRule type="cellIs" dxfId="2055" priority="2022" stopIfTrue="1" operator="equal">
      <formula>1</formula>
    </cfRule>
  </conditionalFormatting>
  <conditionalFormatting sqref="X32:AM32">
    <cfRule type="cellIs" dxfId="2054" priority="2019" operator="equal">
      <formula>1</formula>
    </cfRule>
  </conditionalFormatting>
  <conditionalFormatting sqref="X32:AM32">
    <cfRule type="cellIs" dxfId="2053" priority="2017" stopIfTrue="1" operator="equal">
      <formula>1</formula>
    </cfRule>
    <cfRule type="cellIs" dxfId="2052" priority="2018" stopIfTrue="1" operator="equal">
      <formula>1</formula>
    </cfRule>
  </conditionalFormatting>
  <conditionalFormatting sqref="X32:AM32">
    <cfRule type="cellIs" dxfId="2051" priority="2016" operator="equal">
      <formula>1</formula>
    </cfRule>
  </conditionalFormatting>
  <conditionalFormatting sqref="X32:AO32">
    <cfRule type="cellIs" dxfId="2050" priority="2015" operator="equal">
      <formula>1</formula>
    </cfRule>
  </conditionalFormatting>
  <conditionalFormatting sqref="X32:AM32">
    <cfRule type="cellIs" dxfId="2049" priority="2013" stopIfTrue="1" operator="equal">
      <formula>1</formula>
    </cfRule>
    <cfRule type="cellIs" dxfId="2048" priority="2014" stopIfTrue="1" operator="equal">
      <formula>1</formula>
    </cfRule>
  </conditionalFormatting>
  <conditionalFormatting sqref="X32:AM32">
    <cfRule type="cellIs" dxfId="2047" priority="2012" operator="equal">
      <formula>1</formula>
    </cfRule>
  </conditionalFormatting>
  <conditionalFormatting sqref="X32:AM32">
    <cfRule type="cellIs" dxfId="2046" priority="2009" operator="equal">
      <formula>1</formula>
    </cfRule>
    <cfRule type="cellIs" dxfId="2045" priority="2010" stopIfTrue="1" operator="equal">
      <formula>1</formula>
    </cfRule>
    <cfRule type="cellIs" dxfId="2044" priority="2011" stopIfTrue="1" operator="equal">
      <formula>1</formula>
    </cfRule>
  </conditionalFormatting>
  <conditionalFormatting sqref="X32:AM32">
    <cfRule type="cellIs" dxfId="2043" priority="2008" operator="equal">
      <formula>1</formula>
    </cfRule>
  </conditionalFormatting>
  <conditionalFormatting sqref="X32:AM32">
    <cfRule type="cellIs" dxfId="2042" priority="2006" stopIfTrue="1" operator="equal">
      <formula>1</formula>
    </cfRule>
    <cfRule type="cellIs" dxfId="2041" priority="2007" stopIfTrue="1" operator="equal">
      <formula>1</formula>
    </cfRule>
  </conditionalFormatting>
  <conditionalFormatting sqref="X32:AM32">
    <cfRule type="cellIs" dxfId="2040" priority="2005" operator="equal">
      <formula>1</formula>
    </cfRule>
  </conditionalFormatting>
  <conditionalFormatting sqref="X32:AO32">
    <cfRule type="cellIs" dxfId="2039" priority="2004" operator="equal">
      <formula>1</formula>
    </cfRule>
  </conditionalFormatting>
  <conditionalFormatting sqref="X32:AC32 AG32:AO32">
    <cfRule type="containsText" dxfId="2038" priority="2003" operator="containsText" text="1">
      <formula>NOT(ISERROR(SEARCH("1",X32)))</formula>
    </cfRule>
  </conditionalFormatting>
  <conditionalFormatting sqref="AD32:AF32">
    <cfRule type="containsText" dxfId="2037" priority="2002" operator="containsText" text="1">
      <formula>NOT(ISERROR(SEARCH("1",AD32)))</formula>
    </cfRule>
  </conditionalFormatting>
  <conditionalFormatting sqref="X32:AO32">
    <cfRule type="cellIs" dxfId="2036" priority="2001" operator="equal">
      <formula>1</formula>
    </cfRule>
  </conditionalFormatting>
  <conditionalFormatting sqref="X32:AO32">
    <cfRule type="cellIs" dxfId="2035" priority="1998" operator="equal">
      <formula>1</formula>
    </cfRule>
    <cfRule type="cellIs" dxfId="2034" priority="1999" stopIfTrue="1" operator="equal">
      <formula>1</formula>
    </cfRule>
    <cfRule type="cellIs" dxfId="2033" priority="2000" stopIfTrue="1" operator="equal">
      <formula>1</formula>
    </cfRule>
  </conditionalFormatting>
  <conditionalFormatting sqref="X32:AO32">
    <cfRule type="cellIs" dxfId="2032" priority="1997" operator="equal">
      <formula>1</formula>
    </cfRule>
  </conditionalFormatting>
  <conditionalFormatting sqref="X32:AO32">
    <cfRule type="cellIs" dxfId="2031" priority="1996" operator="equal">
      <formula>1</formula>
    </cfRule>
  </conditionalFormatting>
  <conditionalFormatting sqref="X32:AO32">
    <cfRule type="cellIs" dxfId="2030" priority="1995" operator="equal">
      <formula>1</formula>
    </cfRule>
  </conditionalFormatting>
  <conditionalFormatting sqref="X32:AM32">
    <cfRule type="cellIs" dxfId="2029" priority="1993" stopIfTrue="1" operator="equal">
      <formula>1</formula>
    </cfRule>
    <cfRule type="cellIs" dxfId="2028" priority="1994" stopIfTrue="1" operator="equal">
      <formula>1</formula>
    </cfRule>
  </conditionalFormatting>
  <conditionalFormatting sqref="X32:AM32">
    <cfRule type="cellIs" dxfId="2027" priority="1992" operator="equal">
      <formula>1</formula>
    </cfRule>
  </conditionalFormatting>
  <conditionalFormatting sqref="X32:AM32">
    <cfRule type="cellIs" dxfId="2026" priority="1989" operator="equal">
      <formula>1</formula>
    </cfRule>
    <cfRule type="cellIs" dxfId="2025" priority="1990" stopIfTrue="1" operator="equal">
      <formula>1</formula>
    </cfRule>
    <cfRule type="cellIs" dxfId="2024" priority="1991" stopIfTrue="1" operator="equal">
      <formula>1</formula>
    </cfRule>
  </conditionalFormatting>
  <conditionalFormatting sqref="X32:AM32">
    <cfRule type="cellIs" dxfId="2023" priority="1988" operator="equal">
      <formula>1</formula>
    </cfRule>
  </conditionalFormatting>
  <conditionalFormatting sqref="X32:AM32">
    <cfRule type="cellIs" dxfId="2022" priority="1986" stopIfTrue="1" operator="equal">
      <formula>1</formula>
    </cfRule>
    <cfRule type="cellIs" dxfId="2021" priority="1987" stopIfTrue="1" operator="equal">
      <formula>1</formula>
    </cfRule>
  </conditionalFormatting>
  <conditionalFormatting sqref="X32:AM32">
    <cfRule type="cellIs" dxfId="2020" priority="1985" operator="equal">
      <formula>1</formula>
    </cfRule>
  </conditionalFormatting>
  <conditionalFormatting sqref="X32:AO32">
    <cfRule type="cellIs" dxfId="2019" priority="1984" operator="equal">
      <formula>1</formula>
    </cfRule>
  </conditionalFormatting>
  <conditionalFormatting sqref="X32:AM32">
    <cfRule type="cellIs" dxfId="2018" priority="1982" stopIfTrue="1" operator="equal">
      <formula>1</formula>
    </cfRule>
    <cfRule type="cellIs" dxfId="2017" priority="1983" stopIfTrue="1" operator="equal">
      <formula>1</formula>
    </cfRule>
  </conditionalFormatting>
  <conditionalFormatting sqref="X32:AM32">
    <cfRule type="cellIs" dxfId="2016" priority="1981" operator="equal">
      <formula>1</formula>
    </cfRule>
  </conditionalFormatting>
  <conditionalFormatting sqref="X32:AM32">
    <cfRule type="cellIs" dxfId="2015" priority="1978" operator="equal">
      <formula>1</formula>
    </cfRule>
    <cfRule type="cellIs" dxfId="2014" priority="1979" stopIfTrue="1" operator="equal">
      <formula>1</formula>
    </cfRule>
    <cfRule type="cellIs" dxfId="2013" priority="1980" stopIfTrue="1" operator="equal">
      <formula>1</formula>
    </cfRule>
  </conditionalFormatting>
  <conditionalFormatting sqref="X32:AM32">
    <cfRule type="cellIs" dxfId="2012" priority="1977" operator="equal">
      <formula>1</formula>
    </cfRule>
  </conditionalFormatting>
  <conditionalFormatting sqref="X32:AM32">
    <cfRule type="cellIs" dxfId="2011" priority="1975" stopIfTrue="1" operator="equal">
      <formula>1</formula>
    </cfRule>
    <cfRule type="cellIs" dxfId="2010" priority="1976" stopIfTrue="1" operator="equal">
      <formula>1</formula>
    </cfRule>
  </conditionalFormatting>
  <conditionalFormatting sqref="X32:AM32">
    <cfRule type="cellIs" dxfId="2009" priority="1974" operator="equal">
      <formula>1</formula>
    </cfRule>
  </conditionalFormatting>
  <conditionalFormatting sqref="X32:AO32">
    <cfRule type="cellIs" dxfId="2008" priority="1973" operator="equal">
      <formula>1</formula>
    </cfRule>
  </conditionalFormatting>
  <conditionalFormatting sqref="X32:AC32 AG32:AO32">
    <cfRule type="containsText" dxfId="2007" priority="1972" operator="containsText" text="1">
      <formula>NOT(ISERROR(SEARCH("1",X32)))</formula>
    </cfRule>
  </conditionalFormatting>
  <conditionalFormatting sqref="AD32:AF32">
    <cfRule type="containsText" dxfId="2006" priority="1971" operator="containsText" text="1">
      <formula>NOT(ISERROR(SEARCH("1",AD32)))</formula>
    </cfRule>
  </conditionalFormatting>
  <conditionalFormatting sqref="X32:AO32">
    <cfRule type="cellIs" dxfId="2005" priority="1970" operator="equal">
      <formula>1</formula>
    </cfRule>
  </conditionalFormatting>
  <conditionalFormatting sqref="X32:AO32">
    <cfRule type="cellIs" dxfId="2004" priority="1967" operator="equal">
      <formula>1</formula>
    </cfRule>
    <cfRule type="cellIs" dxfId="2003" priority="1968" stopIfTrue="1" operator="equal">
      <formula>1</formula>
    </cfRule>
    <cfRule type="cellIs" dxfId="2002" priority="1969" stopIfTrue="1" operator="equal">
      <formula>1</formula>
    </cfRule>
  </conditionalFormatting>
  <conditionalFormatting sqref="X32:AO32">
    <cfRule type="cellIs" dxfId="2001" priority="1966" operator="equal">
      <formula>1</formula>
    </cfRule>
  </conditionalFormatting>
  <conditionalFormatting sqref="X32:AO32">
    <cfRule type="cellIs" dxfId="2000" priority="1965" operator="equal">
      <formula>1</formula>
    </cfRule>
  </conditionalFormatting>
  <conditionalFormatting sqref="X32:AO32">
    <cfRule type="cellIs" dxfId="1999" priority="1964" operator="equal">
      <formula>1</formula>
    </cfRule>
  </conditionalFormatting>
  <conditionalFormatting sqref="X32:AM32">
    <cfRule type="cellIs" dxfId="1998" priority="1962" stopIfTrue="1" operator="equal">
      <formula>1</formula>
    </cfRule>
    <cfRule type="cellIs" dxfId="1997" priority="1963" stopIfTrue="1" operator="equal">
      <formula>1</formula>
    </cfRule>
  </conditionalFormatting>
  <conditionalFormatting sqref="X32:AM32">
    <cfRule type="cellIs" dxfId="1996" priority="1961" operator="equal">
      <formula>1</formula>
    </cfRule>
  </conditionalFormatting>
  <conditionalFormatting sqref="X32:AM32">
    <cfRule type="cellIs" dxfId="1995" priority="1958" operator="equal">
      <formula>1</formula>
    </cfRule>
    <cfRule type="cellIs" dxfId="1994" priority="1959" stopIfTrue="1" operator="equal">
      <formula>1</formula>
    </cfRule>
    <cfRule type="cellIs" dxfId="1993" priority="1960" stopIfTrue="1" operator="equal">
      <formula>1</formula>
    </cfRule>
  </conditionalFormatting>
  <conditionalFormatting sqref="X32:AM32">
    <cfRule type="cellIs" dxfId="1992" priority="1957" operator="equal">
      <formula>1</formula>
    </cfRule>
  </conditionalFormatting>
  <conditionalFormatting sqref="X32:AM32">
    <cfRule type="cellIs" dxfId="1991" priority="1955" stopIfTrue="1" operator="equal">
      <formula>1</formula>
    </cfRule>
    <cfRule type="cellIs" dxfId="1990" priority="1956" stopIfTrue="1" operator="equal">
      <formula>1</formula>
    </cfRule>
  </conditionalFormatting>
  <conditionalFormatting sqref="X32:AM32">
    <cfRule type="cellIs" dxfId="1989" priority="1954" operator="equal">
      <formula>1</formula>
    </cfRule>
  </conditionalFormatting>
  <conditionalFormatting sqref="X32:AO32">
    <cfRule type="cellIs" dxfId="1988" priority="1953" operator="equal">
      <formula>1</formula>
    </cfRule>
  </conditionalFormatting>
  <conditionalFormatting sqref="X32:AM32">
    <cfRule type="cellIs" dxfId="1987" priority="1951" stopIfTrue="1" operator="equal">
      <formula>1</formula>
    </cfRule>
    <cfRule type="cellIs" dxfId="1986" priority="1952" stopIfTrue="1" operator="equal">
      <formula>1</formula>
    </cfRule>
  </conditionalFormatting>
  <conditionalFormatting sqref="X32:AM32">
    <cfRule type="cellIs" dxfId="1985" priority="1950" operator="equal">
      <formula>1</formula>
    </cfRule>
  </conditionalFormatting>
  <conditionalFormatting sqref="X32:AM32">
    <cfRule type="cellIs" dxfId="1984" priority="1947" operator="equal">
      <formula>1</formula>
    </cfRule>
    <cfRule type="cellIs" dxfId="1983" priority="1948" stopIfTrue="1" operator="equal">
      <formula>1</formula>
    </cfRule>
    <cfRule type="cellIs" dxfId="1982" priority="1949" stopIfTrue="1" operator="equal">
      <formula>1</formula>
    </cfRule>
  </conditionalFormatting>
  <conditionalFormatting sqref="X32:AM32">
    <cfRule type="cellIs" dxfId="1981" priority="1946" operator="equal">
      <formula>1</formula>
    </cfRule>
  </conditionalFormatting>
  <conditionalFormatting sqref="X32:AM32">
    <cfRule type="cellIs" dxfId="1980" priority="1944" stopIfTrue="1" operator="equal">
      <formula>1</formula>
    </cfRule>
    <cfRule type="cellIs" dxfId="1979" priority="1945" stopIfTrue="1" operator="equal">
      <formula>1</formula>
    </cfRule>
  </conditionalFormatting>
  <conditionalFormatting sqref="X32:AM32">
    <cfRule type="cellIs" dxfId="1978" priority="1943" operator="equal">
      <formula>1</formula>
    </cfRule>
  </conditionalFormatting>
  <conditionalFormatting sqref="X32:AO32">
    <cfRule type="cellIs" dxfId="1977" priority="1942" operator="equal">
      <formula>1</formula>
    </cfRule>
  </conditionalFormatting>
  <conditionalFormatting sqref="X32:AC32 AG32:AO32">
    <cfRule type="containsText" dxfId="1976" priority="1941" operator="containsText" text="1">
      <formula>NOT(ISERROR(SEARCH("1",X32)))</formula>
    </cfRule>
  </conditionalFormatting>
  <conditionalFormatting sqref="AD32:AF32">
    <cfRule type="containsText" dxfId="1975" priority="1940" operator="containsText" text="1">
      <formula>NOT(ISERROR(SEARCH("1",AD32)))</formula>
    </cfRule>
  </conditionalFormatting>
  <conditionalFormatting sqref="X32:AO32">
    <cfRule type="cellIs" dxfId="1974" priority="1939" operator="equal">
      <formula>1</formula>
    </cfRule>
  </conditionalFormatting>
  <conditionalFormatting sqref="X32:AO32">
    <cfRule type="cellIs" dxfId="1973" priority="1936" operator="equal">
      <formula>1</formula>
    </cfRule>
    <cfRule type="cellIs" dxfId="1972" priority="1937" stopIfTrue="1" operator="equal">
      <formula>1</formula>
    </cfRule>
    <cfRule type="cellIs" dxfId="1971" priority="1938" stopIfTrue="1" operator="equal">
      <formula>1</formula>
    </cfRule>
  </conditionalFormatting>
  <conditionalFormatting sqref="X32:AO32">
    <cfRule type="cellIs" dxfId="1970" priority="1935" operator="equal">
      <formula>1</formula>
    </cfRule>
  </conditionalFormatting>
  <conditionalFormatting sqref="X32:AO32">
    <cfRule type="cellIs" dxfId="1969" priority="1934" operator="equal">
      <formula>1</formula>
    </cfRule>
  </conditionalFormatting>
  <conditionalFormatting sqref="X32:AO32">
    <cfRule type="cellIs" dxfId="1968" priority="1933" operator="equal">
      <formula>1</formula>
    </cfRule>
  </conditionalFormatting>
  <conditionalFormatting sqref="X32:AM32">
    <cfRule type="cellIs" dxfId="1967" priority="1931" stopIfTrue="1" operator="equal">
      <formula>1</formula>
    </cfRule>
    <cfRule type="cellIs" dxfId="1966" priority="1932" stopIfTrue="1" operator="equal">
      <formula>1</formula>
    </cfRule>
  </conditionalFormatting>
  <conditionalFormatting sqref="X32:AM32">
    <cfRule type="cellIs" dxfId="1965" priority="1930" operator="equal">
      <formula>1</formula>
    </cfRule>
  </conditionalFormatting>
  <conditionalFormatting sqref="X32:AM32">
    <cfRule type="cellIs" dxfId="1964" priority="1927" operator="equal">
      <formula>1</formula>
    </cfRule>
    <cfRule type="cellIs" dxfId="1963" priority="1928" stopIfTrue="1" operator="equal">
      <formula>1</formula>
    </cfRule>
    <cfRule type="cellIs" dxfId="1962" priority="1929" stopIfTrue="1" operator="equal">
      <formula>1</formula>
    </cfRule>
  </conditionalFormatting>
  <conditionalFormatting sqref="X32:AM32">
    <cfRule type="cellIs" dxfId="1961" priority="1926" operator="equal">
      <formula>1</formula>
    </cfRule>
  </conditionalFormatting>
  <conditionalFormatting sqref="X32:AM32">
    <cfRule type="cellIs" dxfId="1960" priority="1924" stopIfTrue="1" operator="equal">
      <formula>1</formula>
    </cfRule>
    <cfRule type="cellIs" dxfId="1959" priority="1925" stopIfTrue="1" operator="equal">
      <formula>1</formula>
    </cfRule>
  </conditionalFormatting>
  <conditionalFormatting sqref="X32:AM32">
    <cfRule type="cellIs" dxfId="1958" priority="1923" operator="equal">
      <formula>1</formula>
    </cfRule>
  </conditionalFormatting>
  <conditionalFormatting sqref="X32:AO32">
    <cfRule type="cellIs" dxfId="1957" priority="1922" operator="equal">
      <formula>1</formula>
    </cfRule>
  </conditionalFormatting>
  <conditionalFormatting sqref="X32:AM32">
    <cfRule type="cellIs" dxfId="1956" priority="1920" stopIfTrue="1" operator="equal">
      <formula>1</formula>
    </cfRule>
    <cfRule type="cellIs" dxfId="1955" priority="1921" stopIfTrue="1" operator="equal">
      <formula>1</formula>
    </cfRule>
  </conditionalFormatting>
  <conditionalFormatting sqref="X32:AM32">
    <cfRule type="cellIs" dxfId="1954" priority="1919" operator="equal">
      <formula>1</formula>
    </cfRule>
  </conditionalFormatting>
  <conditionalFormatting sqref="X32:AM32">
    <cfRule type="cellIs" dxfId="1953" priority="1916" operator="equal">
      <formula>1</formula>
    </cfRule>
    <cfRule type="cellIs" dxfId="1952" priority="1917" stopIfTrue="1" operator="equal">
      <formula>1</formula>
    </cfRule>
    <cfRule type="cellIs" dxfId="1951" priority="1918" stopIfTrue="1" operator="equal">
      <formula>1</formula>
    </cfRule>
  </conditionalFormatting>
  <conditionalFormatting sqref="X32:AM32">
    <cfRule type="cellIs" dxfId="1950" priority="1915" operator="equal">
      <formula>1</formula>
    </cfRule>
  </conditionalFormatting>
  <conditionalFormatting sqref="X32:AM32">
    <cfRule type="cellIs" dxfId="1949" priority="1913" stopIfTrue="1" operator="equal">
      <formula>1</formula>
    </cfRule>
    <cfRule type="cellIs" dxfId="1948" priority="1914" stopIfTrue="1" operator="equal">
      <formula>1</formula>
    </cfRule>
  </conditionalFormatting>
  <conditionalFormatting sqref="X32:AM32">
    <cfRule type="cellIs" dxfId="1947" priority="1912" operator="equal">
      <formula>1</formula>
    </cfRule>
  </conditionalFormatting>
  <conditionalFormatting sqref="X32:AO32">
    <cfRule type="cellIs" dxfId="1946" priority="1911" operator="equal">
      <formula>1</formula>
    </cfRule>
  </conditionalFormatting>
  <conditionalFormatting sqref="X32:AC32 AG32:AO32">
    <cfRule type="containsText" dxfId="1945" priority="1910" operator="containsText" text="1">
      <formula>NOT(ISERROR(SEARCH("1",X32)))</formula>
    </cfRule>
  </conditionalFormatting>
  <conditionalFormatting sqref="AD32:AF32">
    <cfRule type="containsText" dxfId="1944" priority="1909" operator="containsText" text="1">
      <formula>NOT(ISERROR(SEARCH("1",AD32)))</formula>
    </cfRule>
  </conditionalFormatting>
  <conditionalFormatting sqref="X32:AO32">
    <cfRule type="cellIs" dxfId="1943" priority="1908" operator="equal">
      <formula>1</formula>
    </cfRule>
  </conditionalFormatting>
  <conditionalFormatting sqref="X32:AO32">
    <cfRule type="cellIs" dxfId="1942" priority="1905" operator="equal">
      <formula>1</formula>
    </cfRule>
    <cfRule type="cellIs" dxfId="1941" priority="1906" stopIfTrue="1" operator="equal">
      <formula>1</formula>
    </cfRule>
    <cfRule type="cellIs" dxfId="1940" priority="1907" stopIfTrue="1" operator="equal">
      <formula>1</formula>
    </cfRule>
  </conditionalFormatting>
  <conditionalFormatting sqref="X32:AO32">
    <cfRule type="cellIs" dxfId="1939" priority="1904" operator="equal">
      <formula>1</formula>
    </cfRule>
  </conditionalFormatting>
  <conditionalFormatting sqref="X32:AO32">
    <cfRule type="cellIs" dxfId="1938" priority="1903" operator="equal">
      <formula>1</formula>
    </cfRule>
  </conditionalFormatting>
  <conditionalFormatting sqref="X32:AO32">
    <cfRule type="cellIs" dxfId="1937" priority="1902" operator="equal">
      <formula>1</formula>
    </cfRule>
  </conditionalFormatting>
  <conditionalFormatting sqref="X32:AM32">
    <cfRule type="cellIs" dxfId="1936" priority="1900" stopIfTrue="1" operator="equal">
      <formula>1</formula>
    </cfRule>
    <cfRule type="cellIs" dxfId="1935" priority="1901" stopIfTrue="1" operator="equal">
      <formula>1</formula>
    </cfRule>
  </conditionalFormatting>
  <conditionalFormatting sqref="X32:AM32">
    <cfRule type="cellIs" dxfId="1934" priority="1899" operator="equal">
      <formula>1</formula>
    </cfRule>
  </conditionalFormatting>
  <conditionalFormatting sqref="X32:AM32">
    <cfRule type="cellIs" dxfId="1933" priority="1896" operator="equal">
      <formula>1</formula>
    </cfRule>
    <cfRule type="cellIs" dxfId="1932" priority="1897" stopIfTrue="1" operator="equal">
      <formula>1</formula>
    </cfRule>
    <cfRule type="cellIs" dxfId="1931" priority="1898" stopIfTrue="1" operator="equal">
      <formula>1</formula>
    </cfRule>
  </conditionalFormatting>
  <conditionalFormatting sqref="X32:AM32">
    <cfRule type="cellIs" dxfId="1930" priority="1895" operator="equal">
      <formula>1</formula>
    </cfRule>
  </conditionalFormatting>
  <conditionalFormatting sqref="X32:AM32">
    <cfRule type="cellIs" dxfId="1929" priority="1893" stopIfTrue="1" operator="equal">
      <formula>1</formula>
    </cfRule>
    <cfRule type="cellIs" dxfId="1928" priority="1894" stopIfTrue="1" operator="equal">
      <formula>1</formula>
    </cfRule>
  </conditionalFormatting>
  <conditionalFormatting sqref="X32:AM32">
    <cfRule type="cellIs" dxfId="1927" priority="1892" operator="equal">
      <formula>1</formula>
    </cfRule>
  </conditionalFormatting>
  <conditionalFormatting sqref="F35:BA35">
    <cfRule type="cellIs" dxfId="1926" priority="1891" operator="equal">
      <formula>1</formula>
    </cfRule>
  </conditionalFormatting>
  <conditionalFormatting sqref="F35:BA35">
    <cfRule type="cellIs" dxfId="1925" priority="1890" operator="equal">
      <formula>1</formula>
    </cfRule>
  </conditionalFormatting>
  <conditionalFormatting sqref="V34:AO34">
    <cfRule type="cellIs" dxfId="1924" priority="1889" operator="equal">
      <formula>1</formula>
    </cfRule>
  </conditionalFormatting>
  <conditionalFormatting sqref="V35:AC35 AG35:AO35">
    <cfRule type="containsText" dxfId="1923" priority="1888" operator="containsText" text="1">
      <formula>NOT(ISERROR(SEARCH("1",V35)))</formula>
    </cfRule>
  </conditionalFormatting>
  <conditionalFormatting sqref="AD35:AF35">
    <cfRule type="containsText" dxfId="1922" priority="1887" operator="containsText" text="1">
      <formula>NOT(ISERROR(SEARCH("1",AD35)))</formula>
    </cfRule>
  </conditionalFormatting>
  <conditionalFormatting sqref="F39:BA40">
    <cfRule type="cellIs" dxfId="1921" priority="1886" operator="equal">
      <formula>1</formula>
    </cfRule>
  </conditionalFormatting>
  <conditionalFormatting sqref="F39:BA40">
    <cfRule type="cellIs" dxfId="1920" priority="1883" operator="equal">
      <formula>1</formula>
    </cfRule>
    <cfRule type="cellIs" dxfId="1919" priority="1884" stopIfTrue="1" operator="equal">
      <formula>1</formula>
    </cfRule>
    <cfRule type="cellIs" dxfId="1918" priority="1885" stopIfTrue="1" operator="equal">
      <formula>1</formula>
    </cfRule>
  </conditionalFormatting>
  <conditionalFormatting sqref="X39:AO39">
    <cfRule type="cellIs" dxfId="1917" priority="1882" operator="equal">
      <formula>1</formula>
    </cfRule>
  </conditionalFormatting>
  <conditionalFormatting sqref="X39:AO39">
    <cfRule type="cellIs" dxfId="1916" priority="1881" operator="equal">
      <formula>1</formula>
    </cfRule>
  </conditionalFormatting>
  <conditionalFormatting sqref="X39:AM39">
    <cfRule type="cellIs" dxfId="1915" priority="1879" stopIfTrue="1" operator="equal">
      <formula>1</formula>
    </cfRule>
    <cfRule type="cellIs" dxfId="1914" priority="1880" stopIfTrue="1" operator="equal">
      <formula>1</formula>
    </cfRule>
  </conditionalFormatting>
  <conditionalFormatting sqref="X39:AM39">
    <cfRule type="cellIs" dxfId="1913" priority="1878" operator="equal">
      <formula>1</formula>
    </cfRule>
  </conditionalFormatting>
  <conditionalFormatting sqref="X39:AM39">
    <cfRule type="cellIs" dxfId="1912" priority="1875" operator="equal">
      <formula>1</formula>
    </cfRule>
    <cfRule type="cellIs" dxfId="1911" priority="1876" stopIfTrue="1" operator="equal">
      <formula>1</formula>
    </cfRule>
    <cfRule type="cellIs" dxfId="1910" priority="1877" stopIfTrue="1" operator="equal">
      <formula>1</formula>
    </cfRule>
  </conditionalFormatting>
  <conditionalFormatting sqref="X39:AM39">
    <cfRule type="cellIs" dxfId="1909" priority="1874" operator="equal">
      <formula>1</formula>
    </cfRule>
  </conditionalFormatting>
  <conditionalFormatting sqref="X39:AM39">
    <cfRule type="cellIs" dxfId="1908" priority="1872" stopIfTrue="1" operator="equal">
      <formula>1</formula>
    </cfRule>
    <cfRule type="cellIs" dxfId="1907" priority="1873" stopIfTrue="1" operator="equal">
      <formula>1</formula>
    </cfRule>
  </conditionalFormatting>
  <conditionalFormatting sqref="X39:AM39">
    <cfRule type="cellIs" dxfId="1906" priority="1871" operator="equal">
      <formula>1</formula>
    </cfRule>
  </conditionalFormatting>
  <conditionalFormatting sqref="X39:AC39 AG39:AO39">
    <cfRule type="containsText" dxfId="1905" priority="1870" operator="containsText" text="1">
      <formula>NOT(ISERROR(SEARCH("1",X39)))</formula>
    </cfRule>
  </conditionalFormatting>
  <conditionalFormatting sqref="AD39:AF39">
    <cfRule type="containsText" dxfId="1904" priority="1869" operator="containsText" text="1">
      <formula>NOT(ISERROR(SEARCH("1",AD39)))</formula>
    </cfRule>
  </conditionalFormatting>
  <conditionalFormatting sqref="X39:AO39">
    <cfRule type="cellIs" dxfId="1903" priority="1868" operator="equal">
      <formula>1</formula>
    </cfRule>
  </conditionalFormatting>
  <conditionalFormatting sqref="X39:AO39">
    <cfRule type="cellIs" dxfId="1902" priority="1865" operator="equal">
      <formula>1</formula>
    </cfRule>
    <cfRule type="cellIs" dxfId="1901" priority="1866" stopIfTrue="1" operator="equal">
      <formula>1</formula>
    </cfRule>
    <cfRule type="cellIs" dxfId="1900" priority="1867" stopIfTrue="1" operator="equal">
      <formula>1</formula>
    </cfRule>
  </conditionalFormatting>
  <conditionalFormatting sqref="X39:AO39">
    <cfRule type="cellIs" dxfId="1899" priority="1864" operator="equal">
      <formula>1</formula>
    </cfRule>
  </conditionalFormatting>
  <conditionalFormatting sqref="X39:AO39">
    <cfRule type="cellIs" dxfId="1898" priority="1863" operator="equal">
      <formula>1</formula>
    </cfRule>
  </conditionalFormatting>
  <conditionalFormatting sqref="X39:AO39">
    <cfRule type="cellIs" dxfId="1897" priority="1862" operator="equal">
      <formula>1</formula>
    </cfRule>
  </conditionalFormatting>
  <conditionalFormatting sqref="X39:AC39 AG39:AO39">
    <cfRule type="containsText" dxfId="1896" priority="1861" operator="containsText" text="1">
      <formula>NOT(ISERROR(SEARCH("1",X39)))</formula>
    </cfRule>
  </conditionalFormatting>
  <conditionalFormatting sqref="AD39:AF39">
    <cfRule type="containsText" dxfId="1895" priority="1860" operator="containsText" text="1">
      <formula>NOT(ISERROR(SEARCH("1",AD39)))</formula>
    </cfRule>
  </conditionalFormatting>
  <conditionalFormatting sqref="X39:AO39">
    <cfRule type="cellIs" dxfId="1894" priority="1859" operator="equal">
      <formula>1</formula>
    </cfRule>
  </conditionalFormatting>
  <conditionalFormatting sqref="X39:AO39">
    <cfRule type="cellIs" dxfId="1893" priority="1856" operator="equal">
      <formula>1</formula>
    </cfRule>
    <cfRule type="cellIs" dxfId="1892" priority="1857" stopIfTrue="1" operator="equal">
      <formula>1</formula>
    </cfRule>
    <cfRule type="cellIs" dxfId="1891" priority="1858" stopIfTrue="1" operator="equal">
      <formula>1</formula>
    </cfRule>
  </conditionalFormatting>
  <conditionalFormatting sqref="X39:AO39">
    <cfRule type="cellIs" dxfId="1890" priority="1855" operator="equal">
      <formula>1</formula>
    </cfRule>
  </conditionalFormatting>
  <conditionalFormatting sqref="X39:AO39">
    <cfRule type="cellIs" dxfId="1889" priority="1854" operator="equal">
      <formula>1</formula>
    </cfRule>
  </conditionalFormatting>
  <conditionalFormatting sqref="X39:AO39">
    <cfRule type="cellIs" dxfId="1888" priority="1853" operator="equal">
      <formula>1</formula>
    </cfRule>
  </conditionalFormatting>
  <conditionalFormatting sqref="X39:AM39">
    <cfRule type="cellIs" dxfId="1887" priority="1851" stopIfTrue="1" operator="equal">
      <formula>1</formula>
    </cfRule>
    <cfRule type="cellIs" dxfId="1886" priority="1852" stopIfTrue="1" operator="equal">
      <formula>1</formula>
    </cfRule>
  </conditionalFormatting>
  <conditionalFormatting sqref="X39:AM39">
    <cfRule type="cellIs" dxfId="1885" priority="1850" operator="equal">
      <formula>1</formula>
    </cfRule>
  </conditionalFormatting>
  <conditionalFormatting sqref="X39:AM39">
    <cfRule type="cellIs" dxfId="1884" priority="1847" operator="equal">
      <formula>1</formula>
    </cfRule>
    <cfRule type="cellIs" dxfId="1883" priority="1848" stopIfTrue="1" operator="equal">
      <formula>1</formula>
    </cfRule>
    <cfRule type="cellIs" dxfId="1882" priority="1849" stopIfTrue="1" operator="equal">
      <formula>1</formula>
    </cfRule>
  </conditionalFormatting>
  <conditionalFormatting sqref="X39:AM39">
    <cfRule type="cellIs" dxfId="1881" priority="1846" operator="equal">
      <formula>1</formula>
    </cfRule>
  </conditionalFormatting>
  <conditionalFormatting sqref="X39:AM39">
    <cfRule type="cellIs" dxfId="1880" priority="1844" stopIfTrue="1" operator="equal">
      <formula>1</formula>
    </cfRule>
    <cfRule type="cellIs" dxfId="1879" priority="1845" stopIfTrue="1" operator="equal">
      <formula>1</formula>
    </cfRule>
  </conditionalFormatting>
  <conditionalFormatting sqref="X39:AM39">
    <cfRule type="cellIs" dxfId="1878" priority="1843" operator="equal">
      <formula>1</formula>
    </cfRule>
  </conditionalFormatting>
  <conditionalFormatting sqref="X39:AO39">
    <cfRule type="cellIs" dxfId="1877" priority="1842" operator="equal">
      <formula>1</formula>
    </cfRule>
  </conditionalFormatting>
  <conditionalFormatting sqref="X39:AM39">
    <cfRule type="cellIs" dxfId="1876" priority="1840" stopIfTrue="1" operator="equal">
      <formula>1</formula>
    </cfRule>
    <cfRule type="cellIs" dxfId="1875" priority="1841" stopIfTrue="1" operator="equal">
      <formula>1</formula>
    </cfRule>
  </conditionalFormatting>
  <conditionalFormatting sqref="X39:AM39">
    <cfRule type="cellIs" dxfId="1874" priority="1839" operator="equal">
      <formula>1</formula>
    </cfRule>
  </conditionalFormatting>
  <conditionalFormatting sqref="X39:AM39">
    <cfRule type="cellIs" dxfId="1873" priority="1836" operator="equal">
      <formula>1</formula>
    </cfRule>
    <cfRule type="cellIs" dxfId="1872" priority="1837" stopIfTrue="1" operator="equal">
      <formula>1</formula>
    </cfRule>
    <cfRule type="cellIs" dxfId="1871" priority="1838" stopIfTrue="1" operator="equal">
      <formula>1</formula>
    </cfRule>
  </conditionalFormatting>
  <conditionalFormatting sqref="X39:AM39">
    <cfRule type="cellIs" dxfId="1870" priority="1835" operator="equal">
      <formula>1</formula>
    </cfRule>
  </conditionalFormatting>
  <conditionalFormatting sqref="X39:AM39">
    <cfRule type="cellIs" dxfId="1869" priority="1833" stopIfTrue="1" operator="equal">
      <formula>1</formula>
    </cfRule>
    <cfRule type="cellIs" dxfId="1868" priority="1834" stopIfTrue="1" operator="equal">
      <formula>1</formula>
    </cfRule>
  </conditionalFormatting>
  <conditionalFormatting sqref="X39:AM39">
    <cfRule type="cellIs" dxfId="1867" priority="1832" operator="equal">
      <formula>1</formula>
    </cfRule>
  </conditionalFormatting>
  <conditionalFormatting sqref="X39:AO39">
    <cfRule type="cellIs" dxfId="1866" priority="1831" operator="equal">
      <formula>1</formula>
    </cfRule>
  </conditionalFormatting>
  <conditionalFormatting sqref="X39:AC39 AG39:AO39">
    <cfRule type="containsText" dxfId="1865" priority="1830" operator="containsText" text="1">
      <formula>NOT(ISERROR(SEARCH("1",X39)))</formula>
    </cfRule>
  </conditionalFormatting>
  <conditionalFormatting sqref="AD39:AF39">
    <cfRule type="containsText" dxfId="1864" priority="1829" operator="containsText" text="1">
      <formula>NOT(ISERROR(SEARCH("1",AD39)))</formula>
    </cfRule>
  </conditionalFormatting>
  <conditionalFormatting sqref="X39:AO39">
    <cfRule type="cellIs" dxfId="1863" priority="1828" operator="equal">
      <formula>1</formula>
    </cfRule>
  </conditionalFormatting>
  <conditionalFormatting sqref="X39:AO39">
    <cfRule type="cellIs" dxfId="1862" priority="1825" operator="equal">
      <formula>1</formula>
    </cfRule>
    <cfRule type="cellIs" dxfId="1861" priority="1826" stopIfTrue="1" operator="equal">
      <formula>1</formula>
    </cfRule>
    <cfRule type="cellIs" dxfId="1860" priority="1827" stopIfTrue="1" operator="equal">
      <formula>1</formula>
    </cfRule>
  </conditionalFormatting>
  <conditionalFormatting sqref="X39:AO39">
    <cfRule type="cellIs" dxfId="1859" priority="1824" operator="equal">
      <formula>1</formula>
    </cfRule>
  </conditionalFormatting>
  <conditionalFormatting sqref="X39:AO39">
    <cfRule type="cellIs" dxfId="1858" priority="1823" operator="equal">
      <formula>1</formula>
    </cfRule>
  </conditionalFormatting>
  <conditionalFormatting sqref="X39:AO39">
    <cfRule type="cellIs" dxfId="1857" priority="1822" operator="equal">
      <formula>1</formula>
    </cfRule>
  </conditionalFormatting>
  <conditionalFormatting sqref="X39:AM39">
    <cfRule type="cellIs" dxfId="1856" priority="1820" stopIfTrue="1" operator="equal">
      <formula>1</formula>
    </cfRule>
    <cfRule type="cellIs" dxfId="1855" priority="1821" stopIfTrue="1" operator="equal">
      <formula>1</formula>
    </cfRule>
  </conditionalFormatting>
  <conditionalFormatting sqref="X39:AM39">
    <cfRule type="cellIs" dxfId="1854" priority="1819" operator="equal">
      <formula>1</formula>
    </cfRule>
  </conditionalFormatting>
  <conditionalFormatting sqref="X39:AM39">
    <cfRule type="cellIs" dxfId="1853" priority="1816" operator="equal">
      <formula>1</formula>
    </cfRule>
    <cfRule type="cellIs" dxfId="1852" priority="1817" stopIfTrue="1" operator="equal">
      <formula>1</formula>
    </cfRule>
    <cfRule type="cellIs" dxfId="1851" priority="1818" stopIfTrue="1" operator="equal">
      <formula>1</formula>
    </cfRule>
  </conditionalFormatting>
  <conditionalFormatting sqref="X39:AM39">
    <cfRule type="cellIs" dxfId="1850" priority="1815" operator="equal">
      <formula>1</formula>
    </cfRule>
  </conditionalFormatting>
  <conditionalFormatting sqref="X39:AM39">
    <cfRule type="cellIs" dxfId="1849" priority="1813" stopIfTrue="1" operator="equal">
      <formula>1</formula>
    </cfRule>
    <cfRule type="cellIs" dxfId="1848" priority="1814" stopIfTrue="1" operator="equal">
      <formula>1</formula>
    </cfRule>
  </conditionalFormatting>
  <conditionalFormatting sqref="X39:AM39">
    <cfRule type="cellIs" dxfId="1847" priority="1812" operator="equal">
      <formula>1</formula>
    </cfRule>
  </conditionalFormatting>
  <conditionalFormatting sqref="F41:BA41">
    <cfRule type="cellIs" dxfId="1846" priority="1811" operator="equal">
      <formula>1</formula>
    </cfRule>
  </conditionalFormatting>
  <conditionalFormatting sqref="F41:BA41">
    <cfRule type="cellIs" dxfId="1845" priority="1806" operator="equal">
      <formula>1</formula>
    </cfRule>
    <cfRule type="cellIs" dxfId="1844" priority="1809" stopIfTrue="1" operator="equal">
      <formula>1</formula>
    </cfRule>
    <cfRule type="cellIs" dxfId="1843" priority="1810" stopIfTrue="1" operator="equal">
      <formula>1</formula>
    </cfRule>
  </conditionalFormatting>
  <conditionalFormatting sqref="V39:AC40 AG39:AO40">
    <cfRule type="containsText" dxfId="1842" priority="1808" operator="containsText" text="1">
      <formula>NOT(ISERROR(SEARCH("1",V39)))</formula>
    </cfRule>
  </conditionalFormatting>
  <conditionalFormatting sqref="F39:U40 AP39:BA40 AD39:AF40">
    <cfRule type="containsText" dxfId="1841" priority="1807" operator="containsText" text="1">
      <formula>NOT(ISERROR(SEARCH("1",F39)))</formula>
    </cfRule>
  </conditionalFormatting>
  <conditionalFormatting sqref="X39:AO39">
    <cfRule type="cellIs" dxfId="1840" priority="1805" operator="equal">
      <formula>1</formula>
    </cfRule>
  </conditionalFormatting>
  <conditionalFormatting sqref="X39:AO39">
    <cfRule type="cellIs" dxfId="1839" priority="1802" operator="equal">
      <formula>1</formula>
    </cfRule>
    <cfRule type="cellIs" dxfId="1838" priority="1803" stopIfTrue="1" operator="equal">
      <formula>1</formula>
    </cfRule>
    <cfRule type="cellIs" dxfId="1837" priority="1804" stopIfTrue="1" operator="equal">
      <formula>1</formula>
    </cfRule>
  </conditionalFormatting>
  <conditionalFormatting sqref="X39:AO39">
    <cfRule type="cellIs" dxfId="1836" priority="1801" operator="equal">
      <formula>1</formula>
    </cfRule>
  </conditionalFormatting>
  <conditionalFormatting sqref="X39:AO39">
    <cfRule type="cellIs" dxfId="1835" priority="1800" operator="equal">
      <formula>1</formula>
    </cfRule>
  </conditionalFormatting>
  <conditionalFormatting sqref="X39:AO39">
    <cfRule type="cellIs" dxfId="1834" priority="1799" operator="equal">
      <formula>1</formula>
    </cfRule>
  </conditionalFormatting>
  <conditionalFormatting sqref="X39:AC39 AG39:AO39">
    <cfRule type="containsText" dxfId="1833" priority="1798" operator="containsText" text="1">
      <formula>NOT(ISERROR(SEARCH("1",X39)))</formula>
    </cfRule>
  </conditionalFormatting>
  <conditionalFormatting sqref="AD39:AF39">
    <cfRule type="containsText" dxfId="1832" priority="1797" operator="containsText" text="1">
      <formula>NOT(ISERROR(SEARCH("1",AD39)))</formula>
    </cfRule>
  </conditionalFormatting>
  <conditionalFormatting sqref="X39:AO39">
    <cfRule type="cellIs" dxfId="1831" priority="1796" operator="equal">
      <formula>1</formula>
    </cfRule>
  </conditionalFormatting>
  <conditionalFormatting sqref="X39:AO39">
    <cfRule type="cellIs" dxfId="1830" priority="1793" operator="equal">
      <formula>1</formula>
    </cfRule>
    <cfRule type="cellIs" dxfId="1829" priority="1794" stopIfTrue="1" operator="equal">
      <formula>1</formula>
    </cfRule>
    <cfRule type="cellIs" dxfId="1828" priority="1795" stopIfTrue="1" operator="equal">
      <formula>1</formula>
    </cfRule>
  </conditionalFormatting>
  <conditionalFormatting sqref="X39:AO39">
    <cfRule type="cellIs" dxfId="1827" priority="1792" operator="equal">
      <formula>1</formula>
    </cfRule>
  </conditionalFormatting>
  <conditionalFormatting sqref="X39:AO39">
    <cfRule type="cellIs" dxfId="1826" priority="1791" operator="equal">
      <formula>1</formula>
    </cfRule>
  </conditionalFormatting>
  <conditionalFormatting sqref="X39:AO39">
    <cfRule type="cellIs" dxfId="1825" priority="1790" operator="equal">
      <formula>1</formula>
    </cfRule>
  </conditionalFormatting>
  <conditionalFormatting sqref="X39:AM39">
    <cfRule type="cellIs" dxfId="1824" priority="1788" stopIfTrue="1" operator="equal">
      <formula>1</formula>
    </cfRule>
    <cfRule type="cellIs" dxfId="1823" priority="1789" stopIfTrue="1" operator="equal">
      <formula>1</formula>
    </cfRule>
  </conditionalFormatting>
  <conditionalFormatting sqref="X39:AM39">
    <cfRule type="cellIs" dxfId="1822" priority="1787" operator="equal">
      <formula>1</formula>
    </cfRule>
  </conditionalFormatting>
  <conditionalFormatting sqref="X39:AM39">
    <cfRule type="cellIs" dxfId="1821" priority="1784" operator="equal">
      <formula>1</formula>
    </cfRule>
    <cfRule type="cellIs" dxfId="1820" priority="1785" stopIfTrue="1" operator="equal">
      <formula>1</formula>
    </cfRule>
    <cfRule type="cellIs" dxfId="1819" priority="1786" stopIfTrue="1" operator="equal">
      <formula>1</formula>
    </cfRule>
  </conditionalFormatting>
  <conditionalFormatting sqref="X39:AM39">
    <cfRule type="cellIs" dxfId="1818" priority="1783" operator="equal">
      <formula>1</formula>
    </cfRule>
  </conditionalFormatting>
  <conditionalFormatting sqref="X39:AM39">
    <cfRule type="cellIs" dxfId="1817" priority="1781" stopIfTrue="1" operator="equal">
      <formula>1</formula>
    </cfRule>
    <cfRule type="cellIs" dxfId="1816" priority="1782" stopIfTrue="1" operator="equal">
      <formula>1</formula>
    </cfRule>
  </conditionalFormatting>
  <conditionalFormatting sqref="X39:AM39">
    <cfRule type="cellIs" dxfId="1815" priority="1780" operator="equal">
      <formula>1</formula>
    </cfRule>
  </conditionalFormatting>
  <conditionalFormatting sqref="X39:AO39">
    <cfRule type="cellIs" dxfId="1814" priority="1779" operator="equal">
      <formula>1</formula>
    </cfRule>
  </conditionalFormatting>
  <conditionalFormatting sqref="X39:AM39">
    <cfRule type="cellIs" dxfId="1813" priority="1777" stopIfTrue="1" operator="equal">
      <formula>1</formula>
    </cfRule>
    <cfRule type="cellIs" dxfId="1812" priority="1778" stopIfTrue="1" operator="equal">
      <formula>1</formula>
    </cfRule>
  </conditionalFormatting>
  <conditionalFormatting sqref="X39:AM39">
    <cfRule type="cellIs" dxfId="1811" priority="1776" operator="equal">
      <formula>1</formula>
    </cfRule>
  </conditionalFormatting>
  <conditionalFormatting sqref="X39:AM39">
    <cfRule type="cellIs" dxfId="1810" priority="1773" operator="equal">
      <formula>1</formula>
    </cfRule>
    <cfRule type="cellIs" dxfId="1809" priority="1774" stopIfTrue="1" operator="equal">
      <formula>1</formula>
    </cfRule>
    <cfRule type="cellIs" dxfId="1808" priority="1775" stopIfTrue="1" operator="equal">
      <formula>1</formula>
    </cfRule>
  </conditionalFormatting>
  <conditionalFormatting sqref="X39:AM39">
    <cfRule type="cellIs" dxfId="1807" priority="1772" operator="equal">
      <formula>1</formula>
    </cfRule>
  </conditionalFormatting>
  <conditionalFormatting sqref="X39:AM39">
    <cfRule type="cellIs" dxfId="1806" priority="1770" stopIfTrue="1" operator="equal">
      <formula>1</formula>
    </cfRule>
    <cfRule type="cellIs" dxfId="1805" priority="1771" stopIfTrue="1" operator="equal">
      <formula>1</formula>
    </cfRule>
  </conditionalFormatting>
  <conditionalFormatting sqref="X39:AM39">
    <cfRule type="cellIs" dxfId="1804" priority="1769" operator="equal">
      <formula>1</formula>
    </cfRule>
  </conditionalFormatting>
  <conditionalFormatting sqref="X39:AO39">
    <cfRule type="cellIs" dxfId="1803" priority="1768" operator="equal">
      <formula>1</formula>
    </cfRule>
  </conditionalFormatting>
  <conditionalFormatting sqref="X39:AC39 AG39:AO39">
    <cfRule type="containsText" dxfId="1802" priority="1767" operator="containsText" text="1">
      <formula>NOT(ISERROR(SEARCH("1",X39)))</formula>
    </cfRule>
  </conditionalFormatting>
  <conditionalFormatting sqref="AD39:AF39">
    <cfRule type="containsText" dxfId="1801" priority="1766" operator="containsText" text="1">
      <formula>NOT(ISERROR(SEARCH("1",AD39)))</formula>
    </cfRule>
  </conditionalFormatting>
  <conditionalFormatting sqref="X39:AO39">
    <cfRule type="cellIs" dxfId="1800" priority="1765" operator="equal">
      <formula>1</formula>
    </cfRule>
  </conditionalFormatting>
  <conditionalFormatting sqref="X39:AO39">
    <cfRule type="cellIs" dxfId="1799" priority="1762" operator="equal">
      <formula>1</formula>
    </cfRule>
    <cfRule type="cellIs" dxfId="1798" priority="1763" stopIfTrue="1" operator="equal">
      <formula>1</formula>
    </cfRule>
    <cfRule type="cellIs" dxfId="1797" priority="1764" stopIfTrue="1" operator="equal">
      <formula>1</formula>
    </cfRule>
  </conditionalFormatting>
  <conditionalFormatting sqref="X39:AO39">
    <cfRule type="cellIs" dxfId="1796" priority="1761" operator="equal">
      <formula>1</formula>
    </cfRule>
  </conditionalFormatting>
  <conditionalFormatting sqref="X39:AO39">
    <cfRule type="cellIs" dxfId="1795" priority="1760" operator="equal">
      <formula>1</formula>
    </cfRule>
  </conditionalFormatting>
  <conditionalFormatting sqref="X39:AO39">
    <cfRule type="cellIs" dxfId="1794" priority="1759" operator="equal">
      <formula>1</formula>
    </cfRule>
  </conditionalFormatting>
  <conditionalFormatting sqref="X39:AM39">
    <cfRule type="cellIs" dxfId="1793" priority="1757" stopIfTrue="1" operator="equal">
      <formula>1</formula>
    </cfRule>
    <cfRule type="cellIs" dxfId="1792" priority="1758" stopIfTrue="1" operator="equal">
      <formula>1</formula>
    </cfRule>
  </conditionalFormatting>
  <conditionalFormatting sqref="X39:AM39">
    <cfRule type="cellIs" dxfId="1791" priority="1756" operator="equal">
      <formula>1</formula>
    </cfRule>
  </conditionalFormatting>
  <conditionalFormatting sqref="X39:AM39">
    <cfRule type="cellIs" dxfId="1790" priority="1753" operator="equal">
      <formula>1</formula>
    </cfRule>
    <cfRule type="cellIs" dxfId="1789" priority="1754" stopIfTrue="1" operator="equal">
      <formula>1</formula>
    </cfRule>
    <cfRule type="cellIs" dxfId="1788" priority="1755" stopIfTrue="1" operator="equal">
      <formula>1</formula>
    </cfRule>
  </conditionalFormatting>
  <conditionalFormatting sqref="X39:AM39">
    <cfRule type="cellIs" dxfId="1787" priority="1752" operator="equal">
      <formula>1</formula>
    </cfRule>
  </conditionalFormatting>
  <conditionalFormatting sqref="X39:AM39">
    <cfRule type="cellIs" dxfId="1786" priority="1750" stopIfTrue="1" operator="equal">
      <formula>1</formula>
    </cfRule>
    <cfRule type="cellIs" dxfId="1785" priority="1751" stopIfTrue="1" operator="equal">
      <formula>1</formula>
    </cfRule>
  </conditionalFormatting>
  <conditionalFormatting sqref="X39:AM39">
    <cfRule type="cellIs" dxfId="1784" priority="1749" operator="equal">
      <formula>1</formula>
    </cfRule>
  </conditionalFormatting>
  <conditionalFormatting sqref="F42:BA42 F39:BA40">
    <cfRule type="cellIs" dxfId="1783" priority="1748" operator="equal">
      <formula>1</formula>
    </cfRule>
  </conditionalFormatting>
  <conditionalFormatting sqref="F42:BA42">
    <cfRule type="cellIs" dxfId="1782" priority="1743" operator="equal">
      <formula>1</formula>
    </cfRule>
    <cfRule type="cellIs" dxfId="1781" priority="1746" stopIfTrue="1" operator="equal">
      <formula>1</formula>
    </cfRule>
    <cfRule type="cellIs" dxfId="1780" priority="1747" stopIfTrue="1" operator="equal">
      <formula>1</formula>
    </cfRule>
  </conditionalFormatting>
  <conditionalFormatting sqref="V41:AC41 AG41:AO41">
    <cfRule type="containsText" dxfId="1779" priority="1745" operator="containsText" text="1">
      <formula>NOT(ISERROR(SEARCH("1",V41)))</formula>
    </cfRule>
  </conditionalFormatting>
  <conditionalFormatting sqref="F41:U41 AD41:AF41 AP41:BA41">
    <cfRule type="containsText" dxfId="1778" priority="1744" operator="containsText" text="1">
      <formula>NOT(ISERROR(SEARCH("1",F41)))</formula>
    </cfRule>
  </conditionalFormatting>
  <conditionalFormatting sqref="X39:AC39 AG39:AO39">
    <cfRule type="containsText" dxfId="1777" priority="1742" operator="containsText" text="1">
      <formula>NOT(ISERROR(SEARCH("1",X39)))</formula>
    </cfRule>
  </conditionalFormatting>
  <conditionalFormatting sqref="AD39:AF39">
    <cfRule type="containsText" dxfId="1776" priority="1741" operator="containsText" text="1">
      <formula>NOT(ISERROR(SEARCH("1",AD39)))</formula>
    </cfRule>
  </conditionalFormatting>
  <conditionalFormatting sqref="X39:AO39">
    <cfRule type="cellIs" dxfId="1775" priority="1740" operator="equal">
      <formula>1</formula>
    </cfRule>
  </conditionalFormatting>
  <conditionalFormatting sqref="X39:AO39">
    <cfRule type="cellIs" dxfId="1774" priority="1737" operator="equal">
      <formula>1</formula>
    </cfRule>
    <cfRule type="cellIs" dxfId="1773" priority="1738" stopIfTrue="1" operator="equal">
      <formula>1</formula>
    </cfRule>
    <cfRule type="cellIs" dxfId="1772" priority="1739" stopIfTrue="1" operator="equal">
      <formula>1</formula>
    </cfRule>
  </conditionalFormatting>
  <conditionalFormatting sqref="X39:AO39">
    <cfRule type="cellIs" dxfId="1771" priority="1736" operator="equal">
      <formula>1</formula>
    </cfRule>
  </conditionalFormatting>
  <conditionalFormatting sqref="X39:AO39">
    <cfRule type="cellIs" dxfId="1770" priority="1735" operator="equal">
      <formula>1</formula>
    </cfRule>
  </conditionalFormatting>
  <conditionalFormatting sqref="X39:AO39">
    <cfRule type="cellIs" dxfId="1769" priority="1734" operator="equal">
      <formula>1</formula>
    </cfRule>
  </conditionalFormatting>
  <conditionalFormatting sqref="X39:AM39">
    <cfRule type="cellIs" dxfId="1768" priority="1732" stopIfTrue="1" operator="equal">
      <formula>1</formula>
    </cfRule>
    <cfRule type="cellIs" dxfId="1767" priority="1733" stopIfTrue="1" operator="equal">
      <formula>1</formula>
    </cfRule>
  </conditionalFormatting>
  <conditionalFormatting sqref="X39:AM39">
    <cfRule type="cellIs" dxfId="1766" priority="1731" operator="equal">
      <formula>1</formula>
    </cfRule>
  </conditionalFormatting>
  <conditionalFormatting sqref="X39:AM39">
    <cfRule type="cellIs" dxfId="1765" priority="1728" operator="equal">
      <formula>1</formula>
    </cfRule>
    <cfRule type="cellIs" dxfId="1764" priority="1729" stopIfTrue="1" operator="equal">
      <formula>1</formula>
    </cfRule>
    <cfRule type="cellIs" dxfId="1763" priority="1730" stopIfTrue="1" operator="equal">
      <formula>1</formula>
    </cfRule>
  </conditionalFormatting>
  <conditionalFormatting sqref="X39:AM39">
    <cfRule type="cellIs" dxfId="1762" priority="1727" operator="equal">
      <formula>1</formula>
    </cfRule>
  </conditionalFormatting>
  <conditionalFormatting sqref="X39:AM39">
    <cfRule type="cellIs" dxfId="1761" priority="1725" stopIfTrue="1" operator="equal">
      <formula>1</formula>
    </cfRule>
    <cfRule type="cellIs" dxfId="1760" priority="1726" stopIfTrue="1" operator="equal">
      <formula>1</formula>
    </cfRule>
  </conditionalFormatting>
  <conditionalFormatting sqref="X39:AM39">
    <cfRule type="cellIs" dxfId="1759" priority="1724" operator="equal">
      <formula>1</formula>
    </cfRule>
  </conditionalFormatting>
  <conditionalFormatting sqref="X39:AO39">
    <cfRule type="cellIs" dxfId="1758" priority="1723" operator="equal">
      <formula>1</formula>
    </cfRule>
  </conditionalFormatting>
  <conditionalFormatting sqref="X39:AM39">
    <cfRule type="cellIs" dxfId="1757" priority="1721" stopIfTrue="1" operator="equal">
      <formula>1</formula>
    </cfRule>
    <cfRule type="cellIs" dxfId="1756" priority="1722" stopIfTrue="1" operator="equal">
      <formula>1</formula>
    </cfRule>
  </conditionalFormatting>
  <conditionalFormatting sqref="X39:AM39">
    <cfRule type="cellIs" dxfId="1755" priority="1720" operator="equal">
      <formula>1</formula>
    </cfRule>
  </conditionalFormatting>
  <conditionalFormatting sqref="X39:AM39">
    <cfRule type="cellIs" dxfId="1754" priority="1717" operator="equal">
      <formula>1</formula>
    </cfRule>
    <cfRule type="cellIs" dxfId="1753" priority="1718" stopIfTrue="1" operator="equal">
      <formula>1</formula>
    </cfRule>
    <cfRule type="cellIs" dxfId="1752" priority="1719" stopIfTrue="1" operator="equal">
      <formula>1</formula>
    </cfRule>
  </conditionalFormatting>
  <conditionalFormatting sqref="X39:AM39">
    <cfRule type="cellIs" dxfId="1751" priority="1716" operator="equal">
      <formula>1</formula>
    </cfRule>
  </conditionalFormatting>
  <conditionalFormatting sqref="X39:AM39">
    <cfRule type="cellIs" dxfId="1750" priority="1714" stopIfTrue="1" operator="equal">
      <formula>1</formula>
    </cfRule>
    <cfRule type="cellIs" dxfId="1749" priority="1715" stopIfTrue="1" operator="equal">
      <formula>1</formula>
    </cfRule>
  </conditionalFormatting>
  <conditionalFormatting sqref="X39:AM39">
    <cfRule type="cellIs" dxfId="1748" priority="1713" operator="equal">
      <formula>1</formula>
    </cfRule>
  </conditionalFormatting>
  <conditionalFormatting sqref="X39:AO39">
    <cfRule type="cellIs" dxfId="1747" priority="1712" operator="equal">
      <formula>1</formula>
    </cfRule>
  </conditionalFormatting>
  <conditionalFormatting sqref="X39:AC39 AG39:AO39">
    <cfRule type="containsText" dxfId="1746" priority="1711" operator="containsText" text="1">
      <formula>NOT(ISERROR(SEARCH("1",X39)))</formula>
    </cfRule>
  </conditionalFormatting>
  <conditionalFormatting sqref="AD39:AF39">
    <cfRule type="containsText" dxfId="1745" priority="1710" operator="containsText" text="1">
      <formula>NOT(ISERROR(SEARCH("1",AD39)))</formula>
    </cfRule>
  </conditionalFormatting>
  <conditionalFormatting sqref="X39:AO39">
    <cfRule type="cellIs" dxfId="1744" priority="1709" operator="equal">
      <formula>1</formula>
    </cfRule>
  </conditionalFormatting>
  <conditionalFormatting sqref="X39:AO39">
    <cfRule type="cellIs" dxfId="1743" priority="1706" operator="equal">
      <formula>1</formula>
    </cfRule>
    <cfRule type="cellIs" dxfId="1742" priority="1707" stopIfTrue="1" operator="equal">
      <formula>1</formula>
    </cfRule>
    <cfRule type="cellIs" dxfId="1741" priority="1708" stopIfTrue="1" operator="equal">
      <formula>1</formula>
    </cfRule>
  </conditionalFormatting>
  <conditionalFormatting sqref="X39:AO39">
    <cfRule type="cellIs" dxfId="1740" priority="1705" operator="equal">
      <formula>1</formula>
    </cfRule>
  </conditionalFormatting>
  <conditionalFormatting sqref="X39:AO39">
    <cfRule type="cellIs" dxfId="1739" priority="1704" operator="equal">
      <formula>1</formula>
    </cfRule>
  </conditionalFormatting>
  <conditionalFormatting sqref="X39:AO39">
    <cfRule type="cellIs" dxfId="1738" priority="1703" operator="equal">
      <formula>1</formula>
    </cfRule>
  </conditionalFormatting>
  <conditionalFormatting sqref="X39:AM39">
    <cfRule type="cellIs" dxfId="1737" priority="1701" stopIfTrue="1" operator="equal">
      <formula>1</formula>
    </cfRule>
    <cfRule type="cellIs" dxfId="1736" priority="1702" stopIfTrue="1" operator="equal">
      <formula>1</formula>
    </cfRule>
  </conditionalFormatting>
  <conditionalFormatting sqref="X39:AM39">
    <cfRule type="cellIs" dxfId="1735" priority="1700" operator="equal">
      <formula>1</formula>
    </cfRule>
  </conditionalFormatting>
  <conditionalFormatting sqref="X39:AM39">
    <cfRule type="cellIs" dxfId="1734" priority="1697" operator="equal">
      <formula>1</formula>
    </cfRule>
    <cfRule type="cellIs" dxfId="1733" priority="1698" stopIfTrue="1" operator="equal">
      <formula>1</formula>
    </cfRule>
    <cfRule type="cellIs" dxfId="1732" priority="1699" stopIfTrue="1" operator="equal">
      <formula>1</formula>
    </cfRule>
  </conditionalFormatting>
  <conditionalFormatting sqref="X39:AM39">
    <cfRule type="cellIs" dxfId="1731" priority="1696" operator="equal">
      <formula>1</formula>
    </cfRule>
  </conditionalFormatting>
  <conditionalFormatting sqref="X39:AM39">
    <cfRule type="cellIs" dxfId="1730" priority="1694" stopIfTrue="1" operator="equal">
      <formula>1</formula>
    </cfRule>
    <cfRule type="cellIs" dxfId="1729" priority="1695" stopIfTrue="1" operator="equal">
      <formula>1</formula>
    </cfRule>
  </conditionalFormatting>
  <conditionalFormatting sqref="X39:AM39">
    <cfRule type="cellIs" dxfId="1728" priority="1693" operator="equal">
      <formula>1</formula>
    </cfRule>
  </conditionalFormatting>
  <conditionalFormatting sqref="F41:BA41">
    <cfRule type="cellIs" dxfId="1727" priority="1692" operator="equal">
      <formula>1</formula>
    </cfRule>
  </conditionalFormatting>
  <conditionalFormatting sqref="V42:AC42 AG42:AO42">
    <cfRule type="containsText" dxfId="1726" priority="1691" operator="containsText" text="1">
      <formula>NOT(ISERROR(SEARCH("1",V42)))</formula>
    </cfRule>
  </conditionalFormatting>
  <conditionalFormatting sqref="F42:U42 AD42:AF42 AP42:BA42">
    <cfRule type="containsText" dxfId="1725" priority="1690" operator="containsText" text="1">
      <formula>NOT(ISERROR(SEARCH("1",F42)))</formula>
    </cfRule>
  </conditionalFormatting>
  <conditionalFormatting sqref="F39:BA42">
    <cfRule type="cellIs" dxfId="1724" priority="1689" operator="equal">
      <formula>1</formula>
    </cfRule>
  </conditionalFormatting>
  <conditionalFormatting sqref="X39:AM42">
    <cfRule type="cellIs" dxfId="1723" priority="1687" stopIfTrue="1" operator="equal">
      <formula>1</formula>
    </cfRule>
    <cfRule type="cellIs" dxfId="1722" priority="1688" stopIfTrue="1" operator="equal">
      <formula>1</formula>
    </cfRule>
  </conditionalFormatting>
  <conditionalFormatting sqref="X39:AM42">
    <cfRule type="cellIs" dxfId="1721" priority="1686" operator="equal">
      <formula>1</formula>
    </cfRule>
  </conditionalFormatting>
  <conditionalFormatting sqref="X39:AM42">
    <cfRule type="cellIs" dxfId="1720" priority="1683" operator="equal">
      <formula>1</formula>
    </cfRule>
    <cfRule type="cellIs" dxfId="1719" priority="1684" stopIfTrue="1" operator="equal">
      <formula>1</formula>
    </cfRule>
    <cfRule type="cellIs" dxfId="1718" priority="1685" stopIfTrue="1" operator="equal">
      <formula>1</formula>
    </cfRule>
  </conditionalFormatting>
  <conditionalFormatting sqref="X39:AM42">
    <cfRule type="cellIs" dxfId="1717" priority="1682" operator="equal">
      <formula>1</formula>
    </cfRule>
  </conditionalFormatting>
  <conditionalFormatting sqref="X39:AM42">
    <cfRule type="cellIs" dxfId="1716" priority="1680" stopIfTrue="1" operator="equal">
      <formula>1</formula>
    </cfRule>
    <cfRule type="cellIs" dxfId="1715" priority="1681" stopIfTrue="1" operator="equal">
      <formula>1</formula>
    </cfRule>
  </conditionalFormatting>
  <conditionalFormatting sqref="X39:AM42">
    <cfRule type="cellIs" dxfId="1714" priority="1679" operator="equal">
      <formula>1</formula>
    </cfRule>
  </conditionalFormatting>
  <conditionalFormatting sqref="F39:BA42">
    <cfRule type="cellIs" dxfId="1713" priority="1678" operator="equal">
      <formula>1</formula>
    </cfRule>
  </conditionalFormatting>
  <conditionalFormatting sqref="F39:BA42">
    <cfRule type="containsText" dxfId="1712" priority="1677" operator="containsText" text="1">
      <formula>NOT(ISERROR(SEARCH("1",F39)))</formula>
    </cfRule>
  </conditionalFormatting>
  <conditionalFormatting sqref="AD39:AF42">
    <cfRule type="containsText" dxfId="1711" priority="1676" operator="containsText" text="1">
      <formula>NOT(ISERROR(SEARCH("1",AD39)))</formula>
    </cfRule>
  </conditionalFormatting>
  <conditionalFormatting sqref="F39:BA42">
    <cfRule type="cellIs" dxfId="1710" priority="1675" operator="equal">
      <formula>1</formula>
    </cfRule>
  </conditionalFormatting>
  <conditionalFormatting sqref="F39:BA42">
    <cfRule type="cellIs" dxfId="1709" priority="1672" operator="equal">
      <formula>1</formula>
    </cfRule>
    <cfRule type="cellIs" dxfId="1708" priority="1673" stopIfTrue="1" operator="equal">
      <formula>1</formula>
    </cfRule>
    <cfRule type="cellIs" dxfId="1707" priority="1674" stopIfTrue="1" operator="equal">
      <formula>1</formula>
    </cfRule>
  </conditionalFormatting>
  <conditionalFormatting sqref="F39:BA42">
    <cfRule type="cellIs" dxfId="1706" priority="1671" operator="equal">
      <formula>1</formula>
    </cfRule>
  </conditionalFormatting>
  <conditionalFormatting sqref="F39:BA42">
    <cfRule type="cellIs" dxfId="1705" priority="1670" operator="equal">
      <formula>1</formula>
    </cfRule>
  </conditionalFormatting>
  <conditionalFormatting sqref="F39:BA42">
    <cfRule type="cellIs" dxfId="1704" priority="1669" operator="equal">
      <formula>1</formula>
    </cfRule>
  </conditionalFormatting>
  <conditionalFormatting sqref="X39:AM42">
    <cfRule type="cellIs" dxfId="1703" priority="1667" stopIfTrue="1" operator="equal">
      <formula>1</formula>
    </cfRule>
    <cfRule type="cellIs" dxfId="1702" priority="1668" stopIfTrue="1" operator="equal">
      <formula>1</formula>
    </cfRule>
  </conditionalFormatting>
  <conditionalFormatting sqref="X39:AM42">
    <cfRule type="cellIs" dxfId="1701" priority="1666" operator="equal">
      <formula>1</formula>
    </cfRule>
  </conditionalFormatting>
  <conditionalFormatting sqref="X39:AM42">
    <cfRule type="cellIs" dxfId="1700" priority="1663" operator="equal">
      <formula>1</formula>
    </cfRule>
    <cfRule type="cellIs" dxfId="1699" priority="1664" stopIfTrue="1" operator="equal">
      <formula>1</formula>
    </cfRule>
    <cfRule type="cellIs" dxfId="1698" priority="1665" stopIfTrue="1" operator="equal">
      <formula>1</formula>
    </cfRule>
  </conditionalFormatting>
  <conditionalFormatting sqref="X39:AM42">
    <cfRule type="cellIs" dxfId="1697" priority="1662" operator="equal">
      <formula>1</formula>
    </cfRule>
  </conditionalFormatting>
  <conditionalFormatting sqref="X39:AM42">
    <cfRule type="cellIs" dxfId="1696" priority="1660" stopIfTrue="1" operator="equal">
      <formula>1</formula>
    </cfRule>
    <cfRule type="cellIs" dxfId="1695" priority="1661" stopIfTrue="1" operator="equal">
      <formula>1</formula>
    </cfRule>
  </conditionalFormatting>
  <conditionalFormatting sqref="X39:AM42">
    <cfRule type="cellIs" dxfId="1694" priority="1659" operator="equal">
      <formula>1</formula>
    </cfRule>
  </conditionalFormatting>
  <conditionalFormatting sqref="V42:AO42 V39:AO40">
    <cfRule type="cellIs" dxfId="1693" priority="1658" operator="equal">
      <formula>1</formula>
    </cfRule>
  </conditionalFormatting>
  <conditionalFormatting sqref="V42:AO42">
    <cfRule type="cellIs" dxfId="1692" priority="1653" operator="equal">
      <formula>1</formula>
    </cfRule>
    <cfRule type="cellIs" dxfId="1691" priority="1656" stopIfTrue="1" operator="equal">
      <formula>1</formula>
    </cfRule>
    <cfRule type="cellIs" dxfId="1690" priority="1657" stopIfTrue="1" operator="equal">
      <formula>1</formula>
    </cfRule>
  </conditionalFormatting>
  <conditionalFormatting sqref="V41:AC41 AG41:AO41">
    <cfRule type="containsText" dxfId="1689" priority="1655" operator="containsText" text="1">
      <formula>NOT(ISERROR(SEARCH("1",V41)))</formula>
    </cfRule>
  </conditionalFormatting>
  <conditionalFormatting sqref="AD41:AF41">
    <cfRule type="containsText" dxfId="1688" priority="1654" operator="containsText" text="1">
      <formula>NOT(ISERROR(SEARCH("1",AD41)))</formula>
    </cfRule>
  </conditionalFormatting>
  <conditionalFormatting sqref="X39:AC39 AG39:AO39">
    <cfRule type="containsText" dxfId="1687" priority="1652" operator="containsText" text="1">
      <formula>NOT(ISERROR(SEARCH("1",X39)))</formula>
    </cfRule>
  </conditionalFormatting>
  <conditionalFormatting sqref="AD39:AF39">
    <cfRule type="containsText" dxfId="1686" priority="1651" operator="containsText" text="1">
      <formula>NOT(ISERROR(SEARCH("1",AD39)))</formula>
    </cfRule>
  </conditionalFormatting>
  <conditionalFormatting sqref="X39:AO39">
    <cfRule type="cellIs" dxfId="1685" priority="1650" operator="equal">
      <formula>1</formula>
    </cfRule>
  </conditionalFormatting>
  <conditionalFormatting sqref="X39:AO39">
    <cfRule type="cellIs" dxfId="1684" priority="1647" operator="equal">
      <formula>1</formula>
    </cfRule>
    <cfRule type="cellIs" dxfId="1683" priority="1648" stopIfTrue="1" operator="equal">
      <formula>1</formula>
    </cfRule>
    <cfRule type="cellIs" dxfId="1682" priority="1649" stopIfTrue="1" operator="equal">
      <formula>1</formula>
    </cfRule>
  </conditionalFormatting>
  <conditionalFormatting sqref="X39:AO39">
    <cfRule type="cellIs" dxfId="1681" priority="1646" operator="equal">
      <formula>1</formula>
    </cfRule>
  </conditionalFormatting>
  <conditionalFormatting sqref="X39:AO39">
    <cfRule type="cellIs" dxfId="1680" priority="1645" operator="equal">
      <formula>1</formula>
    </cfRule>
  </conditionalFormatting>
  <conditionalFormatting sqref="X39:AO39">
    <cfRule type="cellIs" dxfId="1679" priority="1644" operator="equal">
      <formula>1</formula>
    </cfRule>
  </conditionalFormatting>
  <conditionalFormatting sqref="X39:AM39">
    <cfRule type="cellIs" dxfId="1678" priority="1642" stopIfTrue="1" operator="equal">
      <formula>1</formula>
    </cfRule>
    <cfRule type="cellIs" dxfId="1677" priority="1643" stopIfTrue="1" operator="equal">
      <formula>1</formula>
    </cfRule>
  </conditionalFormatting>
  <conditionalFormatting sqref="X39:AM39">
    <cfRule type="cellIs" dxfId="1676" priority="1641" operator="equal">
      <formula>1</formula>
    </cfRule>
  </conditionalFormatting>
  <conditionalFormatting sqref="X39:AM39">
    <cfRule type="cellIs" dxfId="1675" priority="1638" operator="equal">
      <formula>1</formula>
    </cfRule>
    <cfRule type="cellIs" dxfId="1674" priority="1639" stopIfTrue="1" operator="equal">
      <formula>1</formula>
    </cfRule>
    <cfRule type="cellIs" dxfId="1673" priority="1640" stopIfTrue="1" operator="equal">
      <formula>1</formula>
    </cfRule>
  </conditionalFormatting>
  <conditionalFormatting sqref="X39:AM39">
    <cfRule type="cellIs" dxfId="1672" priority="1637" operator="equal">
      <formula>1</formula>
    </cfRule>
  </conditionalFormatting>
  <conditionalFormatting sqref="X39:AM39">
    <cfRule type="cellIs" dxfId="1671" priority="1635" stopIfTrue="1" operator="equal">
      <formula>1</formula>
    </cfRule>
    <cfRule type="cellIs" dxfId="1670" priority="1636" stopIfTrue="1" operator="equal">
      <formula>1</formula>
    </cfRule>
  </conditionalFormatting>
  <conditionalFormatting sqref="X39:AM39">
    <cfRule type="cellIs" dxfId="1669" priority="1634" operator="equal">
      <formula>1</formula>
    </cfRule>
  </conditionalFormatting>
  <conditionalFormatting sqref="X39:AO39">
    <cfRule type="cellIs" dxfId="1668" priority="1633" operator="equal">
      <formula>1</formula>
    </cfRule>
  </conditionalFormatting>
  <conditionalFormatting sqref="X39:AM39">
    <cfRule type="cellIs" dxfId="1667" priority="1631" stopIfTrue="1" operator="equal">
      <formula>1</formula>
    </cfRule>
    <cfRule type="cellIs" dxfId="1666" priority="1632" stopIfTrue="1" operator="equal">
      <formula>1</formula>
    </cfRule>
  </conditionalFormatting>
  <conditionalFormatting sqref="X39:AM39">
    <cfRule type="cellIs" dxfId="1665" priority="1630" operator="equal">
      <formula>1</formula>
    </cfRule>
  </conditionalFormatting>
  <conditionalFormatting sqref="X39:AM39">
    <cfRule type="cellIs" dxfId="1664" priority="1627" operator="equal">
      <formula>1</formula>
    </cfRule>
    <cfRule type="cellIs" dxfId="1663" priority="1628" stopIfTrue="1" operator="equal">
      <formula>1</formula>
    </cfRule>
    <cfRule type="cellIs" dxfId="1662" priority="1629" stopIfTrue="1" operator="equal">
      <formula>1</formula>
    </cfRule>
  </conditionalFormatting>
  <conditionalFormatting sqref="X39:AM39">
    <cfRule type="cellIs" dxfId="1661" priority="1626" operator="equal">
      <formula>1</formula>
    </cfRule>
  </conditionalFormatting>
  <conditionalFormatting sqref="X39:AM39">
    <cfRule type="cellIs" dxfId="1660" priority="1624" stopIfTrue="1" operator="equal">
      <formula>1</formula>
    </cfRule>
    <cfRule type="cellIs" dxfId="1659" priority="1625" stopIfTrue="1" operator="equal">
      <formula>1</formula>
    </cfRule>
  </conditionalFormatting>
  <conditionalFormatting sqref="X39:AM39">
    <cfRule type="cellIs" dxfId="1658" priority="1623" operator="equal">
      <formula>1</formula>
    </cfRule>
  </conditionalFormatting>
  <conditionalFormatting sqref="X39:AO39">
    <cfRule type="cellIs" dxfId="1657" priority="1622" operator="equal">
      <formula>1</formula>
    </cfRule>
  </conditionalFormatting>
  <conditionalFormatting sqref="X39:AC39 AG39:AO39">
    <cfRule type="containsText" dxfId="1656" priority="1621" operator="containsText" text="1">
      <formula>NOT(ISERROR(SEARCH("1",X39)))</formula>
    </cfRule>
  </conditionalFormatting>
  <conditionalFormatting sqref="AD39:AF39">
    <cfRule type="containsText" dxfId="1655" priority="1620" operator="containsText" text="1">
      <formula>NOT(ISERROR(SEARCH("1",AD39)))</formula>
    </cfRule>
  </conditionalFormatting>
  <conditionalFormatting sqref="X39:AO39">
    <cfRule type="cellIs" dxfId="1654" priority="1619" operator="equal">
      <formula>1</formula>
    </cfRule>
  </conditionalFormatting>
  <conditionalFormatting sqref="X39:AO39">
    <cfRule type="cellIs" dxfId="1653" priority="1616" operator="equal">
      <formula>1</formula>
    </cfRule>
    <cfRule type="cellIs" dxfId="1652" priority="1617" stopIfTrue="1" operator="equal">
      <formula>1</formula>
    </cfRule>
    <cfRule type="cellIs" dxfId="1651" priority="1618" stopIfTrue="1" operator="equal">
      <formula>1</formula>
    </cfRule>
  </conditionalFormatting>
  <conditionalFormatting sqref="X39:AO39">
    <cfRule type="cellIs" dxfId="1650" priority="1615" operator="equal">
      <formula>1</formula>
    </cfRule>
  </conditionalFormatting>
  <conditionalFormatting sqref="X39:AO39">
    <cfRule type="cellIs" dxfId="1649" priority="1614" operator="equal">
      <formula>1</formula>
    </cfRule>
  </conditionalFormatting>
  <conditionalFormatting sqref="X39:AO39">
    <cfRule type="cellIs" dxfId="1648" priority="1613" operator="equal">
      <formula>1</formula>
    </cfRule>
  </conditionalFormatting>
  <conditionalFormatting sqref="X39:AM39">
    <cfRule type="cellIs" dxfId="1647" priority="1611" stopIfTrue="1" operator="equal">
      <formula>1</formula>
    </cfRule>
    <cfRule type="cellIs" dxfId="1646" priority="1612" stopIfTrue="1" operator="equal">
      <formula>1</formula>
    </cfRule>
  </conditionalFormatting>
  <conditionalFormatting sqref="X39:AM39">
    <cfRule type="cellIs" dxfId="1645" priority="1610" operator="equal">
      <formula>1</formula>
    </cfRule>
  </conditionalFormatting>
  <conditionalFormatting sqref="X39:AM39">
    <cfRule type="cellIs" dxfId="1644" priority="1607" operator="equal">
      <formula>1</formula>
    </cfRule>
    <cfRule type="cellIs" dxfId="1643" priority="1608" stopIfTrue="1" operator="equal">
      <formula>1</formula>
    </cfRule>
    <cfRule type="cellIs" dxfId="1642" priority="1609" stopIfTrue="1" operator="equal">
      <formula>1</formula>
    </cfRule>
  </conditionalFormatting>
  <conditionalFormatting sqref="X39:AM39">
    <cfRule type="cellIs" dxfId="1641" priority="1606" operator="equal">
      <formula>1</formula>
    </cfRule>
  </conditionalFormatting>
  <conditionalFormatting sqref="X39:AM39">
    <cfRule type="cellIs" dxfId="1640" priority="1604" stopIfTrue="1" operator="equal">
      <formula>1</formula>
    </cfRule>
    <cfRule type="cellIs" dxfId="1639" priority="1605" stopIfTrue="1" operator="equal">
      <formula>1</formula>
    </cfRule>
  </conditionalFormatting>
  <conditionalFormatting sqref="X39:AM39">
    <cfRule type="cellIs" dxfId="1638" priority="1603" operator="equal">
      <formula>1</formula>
    </cfRule>
  </conditionalFormatting>
  <conditionalFormatting sqref="X39:AO39">
    <cfRule type="cellIs" dxfId="1637" priority="1602" operator="equal">
      <formula>1</formula>
    </cfRule>
  </conditionalFormatting>
  <conditionalFormatting sqref="X39:AM39">
    <cfRule type="cellIs" dxfId="1636" priority="1600" stopIfTrue="1" operator="equal">
      <formula>1</formula>
    </cfRule>
    <cfRule type="cellIs" dxfId="1635" priority="1601" stopIfTrue="1" operator="equal">
      <formula>1</formula>
    </cfRule>
  </conditionalFormatting>
  <conditionalFormatting sqref="X39:AM39">
    <cfRule type="cellIs" dxfId="1634" priority="1599" operator="equal">
      <formula>1</formula>
    </cfRule>
  </conditionalFormatting>
  <conditionalFormatting sqref="X39:AM39">
    <cfRule type="cellIs" dxfId="1633" priority="1596" operator="equal">
      <formula>1</formula>
    </cfRule>
    <cfRule type="cellIs" dxfId="1632" priority="1597" stopIfTrue="1" operator="equal">
      <formula>1</formula>
    </cfRule>
    <cfRule type="cellIs" dxfId="1631" priority="1598" stopIfTrue="1" operator="equal">
      <formula>1</formula>
    </cfRule>
  </conditionalFormatting>
  <conditionalFormatting sqref="X39:AM39">
    <cfRule type="cellIs" dxfId="1630" priority="1595" operator="equal">
      <formula>1</formula>
    </cfRule>
  </conditionalFormatting>
  <conditionalFormatting sqref="X39:AM39">
    <cfRule type="cellIs" dxfId="1629" priority="1593" stopIfTrue="1" operator="equal">
      <formula>1</formula>
    </cfRule>
    <cfRule type="cellIs" dxfId="1628" priority="1594" stopIfTrue="1" operator="equal">
      <formula>1</formula>
    </cfRule>
  </conditionalFormatting>
  <conditionalFormatting sqref="X39:AM39">
    <cfRule type="cellIs" dxfId="1627" priority="1592" operator="equal">
      <formula>1</formula>
    </cfRule>
  </conditionalFormatting>
  <conditionalFormatting sqref="X39:AO39">
    <cfRule type="cellIs" dxfId="1626" priority="1591" operator="equal">
      <formula>1</formula>
    </cfRule>
  </conditionalFormatting>
  <conditionalFormatting sqref="X39:AC39 AG39:AO39">
    <cfRule type="containsText" dxfId="1625" priority="1590" operator="containsText" text="1">
      <formula>NOT(ISERROR(SEARCH("1",X39)))</formula>
    </cfRule>
  </conditionalFormatting>
  <conditionalFormatting sqref="AD39:AF39">
    <cfRule type="containsText" dxfId="1624" priority="1589" operator="containsText" text="1">
      <formula>NOT(ISERROR(SEARCH("1",AD39)))</formula>
    </cfRule>
  </conditionalFormatting>
  <conditionalFormatting sqref="X39:AO39">
    <cfRule type="cellIs" dxfId="1623" priority="1588" operator="equal">
      <formula>1</formula>
    </cfRule>
  </conditionalFormatting>
  <conditionalFormatting sqref="X39:AO39">
    <cfRule type="cellIs" dxfId="1622" priority="1585" operator="equal">
      <formula>1</formula>
    </cfRule>
    <cfRule type="cellIs" dxfId="1621" priority="1586" stopIfTrue="1" operator="equal">
      <formula>1</formula>
    </cfRule>
    <cfRule type="cellIs" dxfId="1620" priority="1587" stopIfTrue="1" operator="equal">
      <formula>1</formula>
    </cfRule>
  </conditionalFormatting>
  <conditionalFormatting sqref="X39:AO39">
    <cfRule type="cellIs" dxfId="1619" priority="1584" operator="equal">
      <formula>1</formula>
    </cfRule>
  </conditionalFormatting>
  <conditionalFormatting sqref="X39:AO39">
    <cfRule type="cellIs" dxfId="1618" priority="1583" operator="equal">
      <formula>1</formula>
    </cfRule>
  </conditionalFormatting>
  <conditionalFormatting sqref="X39:AO39">
    <cfRule type="cellIs" dxfId="1617" priority="1582" operator="equal">
      <formula>1</formula>
    </cfRule>
  </conditionalFormatting>
  <conditionalFormatting sqref="X39:AM39">
    <cfRule type="cellIs" dxfId="1616" priority="1580" stopIfTrue="1" operator="equal">
      <formula>1</formula>
    </cfRule>
    <cfRule type="cellIs" dxfId="1615" priority="1581" stopIfTrue="1" operator="equal">
      <formula>1</formula>
    </cfRule>
  </conditionalFormatting>
  <conditionalFormatting sqref="X39:AM39">
    <cfRule type="cellIs" dxfId="1614" priority="1579" operator="equal">
      <formula>1</formula>
    </cfRule>
  </conditionalFormatting>
  <conditionalFormatting sqref="X39:AM39">
    <cfRule type="cellIs" dxfId="1613" priority="1576" operator="equal">
      <formula>1</formula>
    </cfRule>
    <cfRule type="cellIs" dxfId="1612" priority="1577" stopIfTrue="1" operator="equal">
      <formula>1</formula>
    </cfRule>
    <cfRule type="cellIs" dxfId="1611" priority="1578" stopIfTrue="1" operator="equal">
      <formula>1</formula>
    </cfRule>
  </conditionalFormatting>
  <conditionalFormatting sqref="X39:AM39">
    <cfRule type="cellIs" dxfId="1610" priority="1575" operator="equal">
      <formula>1</formula>
    </cfRule>
  </conditionalFormatting>
  <conditionalFormatting sqref="X39:AM39">
    <cfRule type="cellIs" dxfId="1609" priority="1573" stopIfTrue="1" operator="equal">
      <formula>1</formula>
    </cfRule>
    <cfRule type="cellIs" dxfId="1608" priority="1574" stopIfTrue="1" operator="equal">
      <formula>1</formula>
    </cfRule>
  </conditionalFormatting>
  <conditionalFormatting sqref="X39:AM39">
    <cfRule type="cellIs" dxfId="1607" priority="1572" operator="equal">
      <formula>1</formula>
    </cfRule>
  </conditionalFormatting>
  <conditionalFormatting sqref="X39:AO39">
    <cfRule type="cellIs" dxfId="1606" priority="1571" operator="equal">
      <formula>1</formula>
    </cfRule>
  </conditionalFormatting>
  <conditionalFormatting sqref="X39:AM39">
    <cfRule type="cellIs" dxfId="1605" priority="1569" stopIfTrue="1" operator="equal">
      <formula>1</formula>
    </cfRule>
    <cfRule type="cellIs" dxfId="1604" priority="1570" stopIfTrue="1" operator="equal">
      <formula>1</formula>
    </cfRule>
  </conditionalFormatting>
  <conditionalFormatting sqref="X39:AM39">
    <cfRule type="cellIs" dxfId="1603" priority="1568" operator="equal">
      <formula>1</formula>
    </cfRule>
  </conditionalFormatting>
  <conditionalFormatting sqref="X39:AM39">
    <cfRule type="cellIs" dxfId="1602" priority="1565" operator="equal">
      <formula>1</formula>
    </cfRule>
    <cfRule type="cellIs" dxfId="1601" priority="1566" stopIfTrue="1" operator="equal">
      <formula>1</formula>
    </cfRule>
    <cfRule type="cellIs" dxfId="1600" priority="1567" stopIfTrue="1" operator="equal">
      <formula>1</formula>
    </cfRule>
  </conditionalFormatting>
  <conditionalFormatting sqref="X39:AM39">
    <cfRule type="cellIs" dxfId="1599" priority="1564" operator="equal">
      <formula>1</formula>
    </cfRule>
  </conditionalFormatting>
  <conditionalFormatting sqref="X39:AM39">
    <cfRule type="cellIs" dxfId="1598" priority="1562" stopIfTrue="1" operator="equal">
      <formula>1</formula>
    </cfRule>
    <cfRule type="cellIs" dxfId="1597" priority="1563" stopIfTrue="1" operator="equal">
      <formula>1</formula>
    </cfRule>
  </conditionalFormatting>
  <conditionalFormatting sqref="X39:AM39">
    <cfRule type="cellIs" dxfId="1596" priority="1561" operator="equal">
      <formula>1</formula>
    </cfRule>
  </conditionalFormatting>
  <conditionalFormatting sqref="X39:AO39">
    <cfRule type="cellIs" dxfId="1595" priority="1560" operator="equal">
      <formula>1</formula>
    </cfRule>
  </conditionalFormatting>
  <conditionalFormatting sqref="X39:AC39 AG39:AO39">
    <cfRule type="containsText" dxfId="1594" priority="1559" operator="containsText" text="1">
      <formula>NOT(ISERROR(SEARCH("1",X39)))</formula>
    </cfRule>
  </conditionalFormatting>
  <conditionalFormatting sqref="AD39:AF39">
    <cfRule type="containsText" dxfId="1593" priority="1558" operator="containsText" text="1">
      <formula>NOT(ISERROR(SEARCH("1",AD39)))</formula>
    </cfRule>
  </conditionalFormatting>
  <conditionalFormatting sqref="X39:AO39">
    <cfRule type="cellIs" dxfId="1592" priority="1557" operator="equal">
      <formula>1</formula>
    </cfRule>
  </conditionalFormatting>
  <conditionalFormatting sqref="X39:AO39">
    <cfRule type="cellIs" dxfId="1591" priority="1554" operator="equal">
      <formula>1</formula>
    </cfRule>
    <cfRule type="cellIs" dxfId="1590" priority="1555" stopIfTrue="1" operator="equal">
      <formula>1</formula>
    </cfRule>
    <cfRule type="cellIs" dxfId="1589" priority="1556" stopIfTrue="1" operator="equal">
      <formula>1</formula>
    </cfRule>
  </conditionalFormatting>
  <conditionalFormatting sqref="X39:AO39">
    <cfRule type="cellIs" dxfId="1588" priority="1553" operator="equal">
      <formula>1</formula>
    </cfRule>
  </conditionalFormatting>
  <conditionalFormatting sqref="X39:AO39">
    <cfRule type="cellIs" dxfId="1587" priority="1552" operator="equal">
      <formula>1</formula>
    </cfRule>
  </conditionalFormatting>
  <conditionalFormatting sqref="X39:AO39">
    <cfRule type="cellIs" dxfId="1586" priority="1551" operator="equal">
      <formula>1</formula>
    </cfRule>
  </conditionalFormatting>
  <conditionalFormatting sqref="X39:AM39">
    <cfRule type="cellIs" dxfId="1585" priority="1549" stopIfTrue="1" operator="equal">
      <formula>1</formula>
    </cfRule>
    <cfRule type="cellIs" dxfId="1584" priority="1550" stopIfTrue="1" operator="equal">
      <formula>1</formula>
    </cfRule>
  </conditionalFormatting>
  <conditionalFormatting sqref="X39:AM39">
    <cfRule type="cellIs" dxfId="1583" priority="1548" operator="equal">
      <formula>1</formula>
    </cfRule>
  </conditionalFormatting>
  <conditionalFormatting sqref="X39:AM39">
    <cfRule type="cellIs" dxfId="1582" priority="1545" operator="equal">
      <formula>1</formula>
    </cfRule>
    <cfRule type="cellIs" dxfId="1581" priority="1546" stopIfTrue="1" operator="equal">
      <formula>1</formula>
    </cfRule>
    <cfRule type="cellIs" dxfId="1580" priority="1547" stopIfTrue="1" operator="equal">
      <formula>1</formula>
    </cfRule>
  </conditionalFormatting>
  <conditionalFormatting sqref="X39:AM39">
    <cfRule type="cellIs" dxfId="1579" priority="1544" operator="equal">
      <formula>1</formula>
    </cfRule>
  </conditionalFormatting>
  <conditionalFormatting sqref="X39:AM39">
    <cfRule type="cellIs" dxfId="1578" priority="1542" stopIfTrue="1" operator="equal">
      <formula>1</formula>
    </cfRule>
    <cfRule type="cellIs" dxfId="1577" priority="1543" stopIfTrue="1" operator="equal">
      <formula>1</formula>
    </cfRule>
  </conditionalFormatting>
  <conditionalFormatting sqref="X39:AM39">
    <cfRule type="cellIs" dxfId="1576" priority="1541" operator="equal">
      <formula>1</formula>
    </cfRule>
  </conditionalFormatting>
  <conditionalFormatting sqref="X39:AO39">
    <cfRule type="cellIs" dxfId="1575" priority="1540" operator="equal">
      <formula>1</formula>
    </cfRule>
  </conditionalFormatting>
  <conditionalFormatting sqref="X39:AM39">
    <cfRule type="cellIs" dxfId="1574" priority="1538" stopIfTrue="1" operator="equal">
      <formula>1</formula>
    </cfRule>
    <cfRule type="cellIs" dxfId="1573" priority="1539" stopIfTrue="1" operator="equal">
      <formula>1</formula>
    </cfRule>
  </conditionalFormatting>
  <conditionalFormatting sqref="X39:AM39">
    <cfRule type="cellIs" dxfId="1572" priority="1537" operator="equal">
      <formula>1</formula>
    </cfRule>
  </conditionalFormatting>
  <conditionalFormatting sqref="X39:AM39">
    <cfRule type="cellIs" dxfId="1571" priority="1534" operator="equal">
      <formula>1</formula>
    </cfRule>
    <cfRule type="cellIs" dxfId="1570" priority="1535" stopIfTrue="1" operator="equal">
      <formula>1</formula>
    </cfRule>
    <cfRule type="cellIs" dxfId="1569" priority="1536" stopIfTrue="1" operator="equal">
      <formula>1</formula>
    </cfRule>
  </conditionalFormatting>
  <conditionalFormatting sqref="X39:AM39">
    <cfRule type="cellIs" dxfId="1568" priority="1533" operator="equal">
      <formula>1</formula>
    </cfRule>
  </conditionalFormatting>
  <conditionalFormatting sqref="X39:AM39">
    <cfRule type="cellIs" dxfId="1567" priority="1531" stopIfTrue="1" operator="equal">
      <formula>1</formula>
    </cfRule>
    <cfRule type="cellIs" dxfId="1566" priority="1532" stopIfTrue="1" operator="equal">
      <formula>1</formula>
    </cfRule>
  </conditionalFormatting>
  <conditionalFormatting sqref="X39:AM39">
    <cfRule type="cellIs" dxfId="1565" priority="1530" operator="equal">
      <formula>1</formula>
    </cfRule>
  </conditionalFormatting>
  <conditionalFormatting sqref="X39:AO39">
    <cfRule type="cellIs" dxfId="1564" priority="1529" operator="equal">
      <formula>1</formula>
    </cfRule>
  </conditionalFormatting>
  <conditionalFormatting sqref="X39:AC39 AG39:AO39">
    <cfRule type="containsText" dxfId="1563" priority="1528" operator="containsText" text="1">
      <formula>NOT(ISERROR(SEARCH("1",X39)))</formula>
    </cfRule>
  </conditionalFormatting>
  <conditionalFormatting sqref="AD39:AF39">
    <cfRule type="containsText" dxfId="1562" priority="1527" operator="containsText" text="1">
      <formula>NOT(ISERROR(SEARCH("1",AD39)))</formula>
    </cfRule>
  </conditionalFormatting>
  <conditionalFormatting sqref="X39:AO39">
    <cfRule type="cellIs" dxfId="1561" priority="1526" operator="equal">
      <formula>1</formula>
    </cfRule>
  </conditionalFormatting>
  <conditionalFormatting sqref="X39:AO39">
    <cfRule type="cellIs" dxfId="1560" priority="1523" operator="equal">
      <formula>1</formula>
    </cfRule>
    <cfRule type="cellIs" dxfId="1559" priority="1524" stopIfTrue="1" operator="equal">
      <formula>1</formula>
    </cfRule>
    <cfRule type="cellIs" dxfId="1558" priority="1525" stopIfTrue="1" operator="equal">
      <formula>1</formula>
    </cfRule>
  </conditionalFormatting>
  <conditionalFormatting sqref="X39:AO39">
    <cfRule type="cellIs" dxfId="1557" priority="1522" operator="equal">
      <formula>1</formula>
    </cfRule>
  </conditionalFormatting>
  <conditionalFormatting sqref="X39:AO39">
    <cfRule type="cellIs" dxfId="1556" priority="1521" operator="equal">
      <formula>1</formula>
    </cfRule>
  </conditionalFormatting>
  <conditionalFormatting sqref="X39:AO39">
    <cfRule type="cellIs" dxfId="1555" priority="1520" operator="equal">
      <formula>1</formula>
    </cfRule>
  </conditionalFormatting>
  <conditionalFormatting sqref="X39:AM39">
    <cfRule type="cellIs" dxfId="1554" priority="1518" stopIfTrue="1" operator="equal">
      <formula>1</formula>
    </cfRule>
    <cfRule type="cellIs" dxfId="1553" priority="1519" stopIfTrue="1" operator="equal">
      <formula>1</formula>
    </cfRule>
  </conditionalFormatting>
  <conditionalFormatting sqref="X39:AM39">
    <cfRule type="cellIs" dxfId="1552" priority="1517" operator="equal">
      <formula>1</formula>
    </cfRule>
  </conditionalFormatting>
  <conditionalFormatting sqref="X39:AM39">
    <cfRule type="cellIs" dxfId="1551" priority="1514" operator="equal">
      <formula>1</formula>
    </cfRule>
    <cfRule type="cellIs" dxfId="1550" priority="1515" stopIfTrue="1" operator="equal">
      <formula>1</formula>
    </cfRule>
    <cfRule type="cellIs" dxfId="1549" priority="1516" stopIfTrue="1" operator="equal">
      <formula>1</formula>
    </cfRule>
  </conditionalFormatting>
  <conditionalFormatting sqref="X39:AM39">
    <cfRule type="cellIs" dxfId="1548" priority="1513" operator="equal">
      <formula>1</formula>
    </cfRule>
  </conditionalFormatting>
  <conditionalFormatting sqref="X39:AM39">
    <cfRule type="cellIs" dxfId="1547" priority="1511" stopIfTrue="1" operator="equal">
      <formula>1</formula>
    </cfRule>
    <cfRule type="cellIs" dxfId="1546" priority="1512" stopIfTrue="1" operator="equal">
      <formula>1</formula>
    </cfRule>
  </conditionalFormatting>
  <conditionalFormatting sqref="X39:AM39">
    <cfRule type="cellIs" dxfId="1545" priority="1510" operator="equal">
      <formula>1</formula>
    </cfRule>
  </conditionalFormatting>
  <conditionalFormatting sqref="F42:BA42">
    <cfRule type="cellIs" dxfId="1544" priority="1509" operator="equal">
      <formula>1</formula>
    </cfRule>
  </conditionalFormatting>
  <conditionalFormatting sqref="F42:BA42">
    <cfRule type="cellIs" dxfId="1543" priority="1508" operator="equal">
      <formula>1</formula>
    </cfRule>
  </conditionalFormatting>
  <conditionalFormatting sqref="V41:AO41">
    <cfRule type="cellIs" dxfId="1542" priority="1507" operator="equal">
      <formula>1</formula>
    </cfRule>
  </conditionalFormatting>
  <conditionalFormatting sqref="V42:AC42 AG42:AO42">
    <cfRule type="containsText" dxfId="1541" priority="1506" operator="containsText" text="1">
      <formula>NOT(ISERROR(SEARCH("1",V42)))</formula>
    </cfRule>
  </conditionalFormatting>
  <conditionalFormatting sqref="AD42:AF42">
    <cfRule type="containsText" dxfId="1540" priority="1505" operator="containsText" text="1">
      <formula>NOT(ISERROR(SEARCH("1",AD42)))</formula>
    </cfRule>
  </conditionalFormatting>
  <conditionalFormatting sqref="F42:BA42 F39:BA40">
    <cfRule type="cellIs" dxfId="1539" priority="1504" operator="equal">
      <formula>1</formula>
    </cfRule>
  </conditionalFormatting>
  <conditionalFormatting sqref="F42:BA42">
    <cfRule type="cellIs" dxfId="1538" priority="1499" operator="equal">
      <formula>1</formula>
    </cfRule>
    <cfRule type="cellIs" dxfId="1537" priority="1502" stopIfTrue="1" operator="equal">
      <formula>1</formula>
    </cfRule>
    <cfRule type="cellIs" dxfId="1536" priority="1503" stopIfTrue="1" operator="equal">
      <formula>1</formula>
    </cfRule>
  </conditionalFormatting>
  <conditionalFormatting sqref="V41:AC41 AG41:AO41">
    <cfRule type="containsText" dxfId="1535" priority="1501" operator="containsText" text="1">
      <formula>NOT(ISERROR(SEARCH("1",V41)))</formula>
    </cfRule>
  </conditionalFormatting>
  <conditionalFormatting sqref="F41:U41 AD41:AF41 AP41:BA41">
    <cfRule type="containsText" dxfId="1534" priority="1500" operator="containsText" text="1">
      <formula>NOT(ISERROR(SEARCH("1",F41)))</formula>
    </cfRule>
  </conditionalFormatting>
  <conditionalFormatting sqref="X39:AC39 AG39:AO39">
    <cfRule type="containsText" dxfId="1533" priority="1498" operator="containsText" text="1">
      <formula>NOT(ISERROR(SEARCH("1",X39)))</formula>
    </cfRule>
  </conditionalFormatting>
  <conditionalFormatting sqref="AD39:AF39">
    <cfRule type="containsText" dxfId="1532" priority="1497" operator="containsText" text="1">
      <formula>NOT(ISERROR(SEARCH("1",AD39)))</formula>
    </cfRule>
  </conditionalFormatting>
  <conditionalFormatting sqref="X39:AO39">
    <cfRule type="cellIs" dxfId="1531" priority="1496" operator="equal">
      <formula>1</formula>
    </cfRule>
  </conditionalFormatting>
  <conditionalFormatting sqref="X39:AO39">
    <cfRule type="cellIs" dxfId="1530" priority="1493" operator="equal">
      <formula>1</formula>
    </cfRule>
    <cfRule type="cellIs" dxfId="1529" priority="1494" stopIfTrue="1" operator="equal">
      <formula>1</formula>
    </cfRule>
    <cfRule type="cellIs" dxfId="1528" priority="1495" stopIfTrue="1" operator="equal">
      <formula>1</formula>
    </cfRule>
  </conditionalFormatting>
  <conditionalFormatting sqref="X39:AO39">
    <cfRule type="cellIs" dxfId="1527" priority="1492" operator="equal">
      <formula>1</formula>
    </cfRule>
  </conditionalFormatting>
  <conditionalFormatting sqref="X39:AO39">
    <cfRule type="cellIs" dxfId="1526" priority="1491" operator="equal">
      <formula>1</formula>
    </cfRule>
  </conditionalFormatting>
  <conditionalFormatting sqref="X39:AO39">
    <cfRule type="cellIs" dxfId="1525" priority="1490" operator="equal">
      <formula>1</formula>
    </cfRule>
  </conditionalFormatting>
  <conditionalFormatting sqref="X39:AM39">
    <cfRule type="cellIs" dxfId="1524" priority="1488" stopIfTrue="1" operator="equal">
      <formula>1</formula>
    </cfRule>
    <cfRule type="cellIs" dxfId="1523" priority="1489" stopIfTrue="1" operator="equal">
      <formula>1</formula>
    </cfRule>
  </conditionalFormatting>
  <conditionalFormatting sqref="X39:AM39">
    <cfRule type="cellIs" dxfId="1522" priority="1487" operator="equal">
      <formula>1</formula>
    </cfRule>
  </conditionalFormatting>
  <conditionalFormatting sqref="X39:AM39">
    <cfRule type="cellIs" dxfId="1521" priority="1484" operator="equal">
      <formula>1</formula>
    </cfRule>
    <cfRule type="cellIs" dxfId="1520" priority="1485" stopIfTrue="1" operator="equal">
      <formula>1</formula>
    </cfRule>
    <cfRule type="cellIs" dxfId="1519" priority="1486" stopIfTrue="1" operator="equal">
      <formula>1</formula>
    </cfRule>
  </conditionalFormatting>
  <conditionalFormatting sqref="X39:AM39">
    <cfRule type="cellIs" dxfId="1518" priority="1483" operator="equal">
      <formula>1</formula>
    </cfRule>
  </conditionalFormatting>
  <conditionalFormatting sqref="X39:AM39">
    <cfRule type="cellIs" dxfId="1517" priority="1481" stopIfTrue="1" operator="equal">
      <formula>1</formula>
    </cfRule>
    <cfRule type="cellIs" dxfId="1516" priority="1482" stopIfTrue="1" operator="equal">
      <formula>1</formula>
    </cfRule>
  </conditionalFormatting>
  <conditionalFormatting sqref="X39:AM39">
    <cfRule type="cellIs" dxfId="1515" priority="1480" operator="equal">
      <formula>1</formula>
    </cfRule>
  </conditionalFormatting>
  <conditionalFormatting sqref="X39:AO39">
    <cfRule type="cellIs" dxfId="1514" priority="1479" operator="equal">
      <formula>1</formula>
    </cfRule>
  </conditionalFormatting>
  <conditionalFormatting sqref="X39:AM39">
    <cfRule type="cellIs" dxfId="1513" priority="1477" stopIfTrue="1" operator="equal">
      <formula>1</formula>
    </cfRule>
    <cfRule type="cellIs" dxfId="1512" priority="1478" stopIfTrue="1" operator="equal">
      <formula>1</formula>
    </cfRule>
  </conditionalFormatting>
  <conditionalFormatting sqref="X39:AM39">
    <cfRule type="cellIs" dxfId="1511" priority="1476" operator="equal">
      <formula>1</formula>
    </cfRule>
  </conditionalFormatting>
  <conditionalFormatting sqref="X39:AM39">
    <cfRule type="cellIs" dxfId="1510" priority="1473" operator="equal">
      <formula>1</formula>
    </cfRule>
    <cfRule type="cellIs" dxfId="1509" priority="1474" stopIfTrue="1" operator="equal">
      <formula>1</formula>
    </cfRule>
    <cfRule type="cellIs" dxfId="1508" priority="1475" stopIfTrue="1" operator="equal">
      <formula>1</formula>
    </cfRule>
  </conditionalFormatting>
  <conditionalFormatting sqref="X39:AM39">
    <cfRule type="cellIs" dxfId="1507" priority="1472" operator="equal">
      <formula>1</formula>
    </cfRule>
  </conditionalFormatting>
  <conditionalFormatting sqref="X39:AM39">
    <cfRule type="cellIs" dxfId="1506" priority="1470" stopIfTrue="1" operator="equal">
      <formula>1</formula>
    </cfRule>
    <cfRule type="cellIs" dxfId="1505" priority="1471" stopIfTrue="1" operator="equal">
      <formula>1</formula>
    </cfRule>
  </conditionalFormatting>
  <conditionalFormatting sqref="X39:AM39">
    <cfRule type="cellIs" dxfId="1504" priority="1469" operator="equal">
      <formula>1</formula>
    </cfRule>
  </conditionalFormatting>
  <conditionalFormatting sqref="X39:AO39">
    <cfRule type="cellIs" dxfId="1503" priority="1468" operator="equal">
      <formula>1</formula>
    </cfRule>
  </conditionalFormatting>
  <conditionalFormatting sqref="X39:AC39 AG39:AO39">
    <cfRule type="containsText" dxfId="1502" priority="1467" operator="containsText" text="1">
      <formula>NOT(ISERROR(SEARCH("1",X39)))</formula>
    </cfRule>
  </conditionalFormatting>
  <conditionalFormatting sqref="AD39:AF39">
    <cfRule type="containsText" dxfId="1501" priority="1466" operator="containsText" text="1">
      <formula>NOT(ISERROR(SEARCH("1",AD39)))</formula>
    </cfRule>
  </conditionalFormatting>
  <conditionalFormatting sqref="X39:AO39">
    <cfRule type="cellIs" dxfId="1500" priority="1465" operator="equal">
      <formula>1</formula>
    </cfRule>
  </conditionalFormatting>
  <conditionalFormatting sqref="X39:AO39">
    <cfRule type="cellIs" dxfId="1499" priority="1462" operator="equal">
      <formula>1</formula>
    </cfRule>
    <cfRule type="cellIs" dxfId="1498" priority="1463" stopIfTrue="1" operator="equal">
      <formula>1</formula>
    </cfRule>
    <cfRule type="cellIs" dxfId="1497" priority="1464" stopIfTrue="1" operator="equal">
      <formula>1</formula>
    </cfRule>
  </conditionalFormatting>
  <conditionalFormatting sqref="X39:AO39">
    <cfRule type="cellIs" dxfId="1496" priority="1461" operator="equal">
      <formula>1</formula>
    </cfRule>
  </conditionalFormatting>
  <conditionalFormatting sqref="X39:AO39">
    <cfRule type="cellIs" dxfId="1495" priority="1460" operator="equal">
      <formula>1</formula>
    </cfRule>
  </conditionalFormatting>
  <conditionalFormatting sqref="X39:AO39">
    <cfRule type="cellIs" dxfId="1494" priority="1459" operator="equal">
      <formula>1</formula>
    </cfRule>
  </conditionalFormatting>
  <conditionalFormatting sqref="X39:AM39">
    <cfRule type="cellIs" dxfId="1493" priority="1457" stopIfTrue="1" operator="equal">
      <formula>1</formula>
    </cfRule>
    <cfRule type="cellIs" dxfId="1492" priority="1458" stopIfTrue="1" operator="equal">
      <formula>1</formula>
    </cfRule>
  </conditionalFormatting>
  <conditionalFormatting sqref="X39:AM39">
    <cfRule type="cellIs" dxfId="1491" priority="1456" operator="equal">
      <formula>1</formula>
    </cfRule>
  </conditionalFormatting>
  <conditionalFormatting sqref="X39:AM39">
    <cfRule type="cellIs" dxfId="1490" priority="1453" operator="equal">
      <formula>1</formula>
    </cfRule>
    <cfRule type="cellIs" dxfId="1489" priority="1454" stopIfTrue="1" operator="equal">
      <formula>1</formula>
    </cfRule>
    <cfRule type="cellIs" dxfId="1488" priority="1455" stopIfTrue="1" operator="equal">
      <formula>1</formula>
    </cfRule>
  </conditionalFormatting>
  <conditionalFormatting sqref="X39:AM39">
    <cfRule type="cellIs" dxfId="1487" priority="1452" operator="equal">
      <formula>1</formula>
    </cfRule>
  </conditionalFormatting>
  <conditionalFormatting sqref="X39:AM39">
    <cfRule type="cellIs" dxfId="1486" priority="1450" stopIfTrue="1" operator="equal">
      <formula>1</formula>
    </cfRule>
    <cfRule type="cellIs" dxfId="1485" priority="1451" stopIfTrue="1" operator="equal">
      <formula>1</formula>
    </cfRule>
  </conditionalFormatting>
  <conditionalFormatting sqref="X39:AM39">
    <cfRule type="cellIs" dxfId="1484" priority="1449" operator="equal">
      <formula>1</formula>
    </cfRule>
  </conditionalFormatting>
  <conditionalFormatting sqref="F41:BA41">
    <cfRule type="cellIs" dxfId="1483" priority="1448" operator="equal">
      <formula>1</formula>
    </cfRule>
  </conditionalFormatting>
  <conditionalFormatting sqref="V42:AC42 AG42:AO42">
    <cfRule type="containsText" dxfId="1482" priority="1447" operator="containsText" text="1">
      <formula>NOT(ISERROR(SEARCH("1",V42)))</formula>
    </cfRule>
  </conditionalFormatting>
  <conditionalFormatting sqref="F42:U42 AD42:AF42 AP42:BA42">
    <cfRule type="containsText" dxfId="1481" priority="1446" operator="containsText" text="1">
      <formula>NOT(ISERROR(SEARCH("1",F42)))</formula>
    </cfRule>
  </conditionalFormatting>
  <conditionalFormatting sqref="F39:BA42">
    <cfRule type="cellIs" dxfId="1480" priority="1445" operator="equal">
      <formula>1</formula>
    </cfRule>
  </conditionalFormatting>
  <conditionalFormatting sqref="X39:AM42">
    <cfRule type="cellIs" dxfId="1479" priority="1443" stopIfTrue="1" operator="equal">
      <formula>1</formula>
    </cfRule>
    <cfRule type="cellIs" dxfId="1478" priority="1444" stopIfTrue="1" operator="equal">
      <formula>1</formula>
    </cfRule>
  </conditionalFormatting>
  <conditionalFormatting sqref="X39:AM42">
    <cfRule type="cellIs" dxfId="1477" priority="1442" operator="equal">
      <formula>1</formula>
    </cfRule>
  </conditionalFormatting>
  <conditionalFormatting sqref="X39:AM42">
    <cfRule type="cellIs" dxfId="1476" priority="1439" operator="equal">
      <formula>1</formula>
    </cfRule>
    <cfRule type="cellIs" dxfId="1475" priority="1440" stopIfTrue="1" operator="equal">
      <formula>1</formula>
    </cfRule>
    <cfRule type="cellIs" dxfId="1474" priority="1441" stopIfTrue="1" operator="equal">
      <formula>1</formula>
    </cfRule>
  </conditionalFormatting>
  <conditionalFormatting sqref="X39:AM42">
    <cfRule type="cellIs" dxfId="1473" priority="1438" operator="equal">
      <formula>1</formula>
    </cfRule>
  </conditionalFormatting>
  <conditionalFormatting sqref="X39:AM42">
    <cfRule type="cellIs" dxfId="1472" priority="1436" stopIfTrue="1" operator="equal">
      <formula>1</formula>
    </cfRule>
    <cfRule type="cellIs" dxfId="1471" priority="1437" stopIfTrue="1" operator="equal">
      <formula>1</formula>
    </cfRule>
  </conditionalFormatting>
  <conditionalFormatting sqref="X39:AM42">
    <cfRule type="cellIs" dxfId="1470" priority="1435" operator="equal">
      <formula>1</formula>
    </cfRule>
  </conditionalFormatting>
  <conditionalFormatting sqref="F39:BA42">
    <cfRule type="cellIs" dxfId="1469" priority="1434" operator="equal">
      <formula>1</formula>
    </cfRule>
  </conditionalFormatting>
  <conditionalFormatting sqref="F39:BA42">
    <cfRule type="containsText" dxfId="1468" priority="1433" operator="containsText" text="1">
      <formula>NOT(ISERROR(SEARCH("1",F39)))</formula>
    </cfRule>
  </conditionalFormatting>
  <conditionalFormatting sqref="AD39:AF42">
    <cfRule type="containsText" dxfId="1467" priority="1432" operator="containsText" text="1">
      <formula>NOT(ISERROR(SEARCH("1",AD39)))</formula>
    </cfRule>
  </conditionalFormatting>
  <conditionalFormatting sqref="F39:BA42">
    <cfRule type="cellIs" dxfId="1466" priority="1431" operator="equal">
      <formula>1</formula>
    </cfRule>
  </conditionalFormatting>
  <conditionalFormatting sqref="F39:BA42">
    <cfRule type="cellIs" dxfId="1465" priority="1428" operator="equal">
      <formula>1</formula>
    </cfRule>
    <cfRule type="cellIs" dxfId="1464" priority="1429" stopIfTrue="1" operator="equal">
      <formula>1</formula>
    </cfRule>
    <cfRule type="cellIs" dxfId="1463" priority="1430" stopIfTrue="1" operator="equal">
      <formula>1</formula>
    </cfRule>
  </conditionalFormatting>
  <conditionalFormatting sqref="F39:BA42">
    <cfRule type="cellIs" dxfId="1462" priority="1427" operator="equal">
      <formula>1</formula>
    </cfRule>
  </conditionalFormatting>
  <conditionalFormatting sqref="F39:BA42">
    <cfRule type="cellIs" dxfId="1461" priority="1426" operator="equal">
      <formula>1</formula>
    </cfRule>
  </conditionalFormatting>
  <conditionalFormatting sqref="F39:BA42">
    <cfRule type="cellIs" dxfId="1460" priority="1425" operator="equal">
      <formula>1</formula>
    </cfRule>
  </conditionalFormatting>
  <conditionalFormatting sqref="X39:AM42">
    <cfRule type="cellIs" dxfId="1459" priority="1423" stopIfTrue="1" operator="equal">
      <formula>1</formula>
    </cfRule>
    <cfRule type="cellIs" dxfId="1458" priority="1424" stopIfTrue="1" operator="equal">
      <formula>1</formula>
    </cfRule>
  </conditionalFormatting>
  <conditionalFormatting sqref="X39:AM42">
    <cfRule type="cellIs" dxfId="1457" priority="1422" operator="equal">
      <formula>1</formula>
    </cfRule>
  </conditionalFormatting>
  <conditionalFormatting sqref="X39:AM42">
    <cfRule type="cellIs" dxfId="1456" priority="1419" operator="equal">
      <formula>1</formula>
    </cfRule>
    <cfRule type="cellIs" dxfId="1455" priority="1420" stopIfTrue="1" operator="equal">
      <formula>1</formula>
    </cfRule>
    <cfRule type="cellIs" dxfId="1454" priority="1421" stopIfTrue="1" operator="equal">
      <formula>1</formula>
    </cfRule>
  </conditionalFormatting>
  <conditionalFormatting sqref="X39:AM42">
    <cfRule type="cellIs" dxfId="1453" priority="1418" operator="equal">
      <formula>1</formula>
    </cfRule>
  </conditionalFormatting>
  <conditionalFormatting sqref="X39:AM42">
    <cfRule type="cellIs" dxfId="1452" priority="1416" stopIfTrue="1" operator="equal">
      <formula>1</formula>
    </cfRule>
    <cfRule type="cellIs" dxfId="1451" priority="1417" stopIfTrue="1" operator="equal">
      <formula>1</formula>
    </cfRule>
  </conditionalFormatting>
  <conditionalFormatting sqref="X39:AM42">
    <cfRule type="cellIs" dxfId="1450" priority="1415" operator="equal">
      <formula>1</formula>
    </cfRule>
  </conditionalFormatting>
  <conditionalFormatting sqref="V42:AO42 V39:AO40">
    <cfRule type="cellIs" dxfId="1449" priority="1414" operator="equal">
      <formula>1</formula>
    </cfRule>
  </conditionalFormatting>
  <conditionalFormatting sqref="V42:AO42">
    <cfRule type="cellIs" dxfId="1448" priority="1409" operator="equal">
      <formula>1</formula>
    </cfRule>
    <cfRule type="cellIs" dxfId="1447" priority="1412" stopIfTrue="1" operator="equal">
      <formula>1</formula>
    </cfRule>
    <cfRule type="cellIs" dxfId="1446" priority="1413" stopIfTrue="1" operator="equal">
      <formula>1</formula>
    </cfRule>
  </conditionalFormatting>
  <conditionalFormatting sqref="V41:AC41 AG41:AO41">
    <cfRule type="containsText" dxfId="1445" priority="1411" operator="containsText" text="1">
      <formula>NOT(ISERROR(SEARCH("1",V41)))</formula>
    </cfRule>
  </conditionalFormatting>
  <conditionalFormatting sqref="AD41:AF41">
    <cfRule type="containsText" dxfId="1444" priority="1410" operator="containsText" text="1">
      <formula>NOT(ISERROR(SEARCH("1",AD41)))</formula>
    </cfRule>
  </conditionalFormatting>
  <conditionalFormatting sqref="X39:AC39 AG39:AO39">
    <cfRule type="containsText" dxfId="1443" priority="1408" operator="containsText" text="1">
      <formula>NOT(ISERROR(SEARCH("1",X39)))</formula>
    </cfRule>
  </conditionalFormatting>
  <conditionalFormatting sqref="AD39:AF39">
    <cfRule type="containsText" dxfId="1442" priority="1407" operator="containsText" text="1">
      <formula>NOT(ISERROR(SEARCH("1",AD39)))</formula>
    </cfRule>
  </conditionalFormatting>
  <conditionalFormatting sqref="X39:AO39">
    <cfRule type="cellIs" dxfId="1441" priority="1406" operator="equal">
      <formula>1</formula>
    </cfRule>
  </conditionalFormatting>
  <conditionalFormatting sqref="X39:AO39">
    <cfRule type="cellIs" dxfId="1440" priority="1403" operator="equal">
      <formula>1</formula>
    </cfRule>
    <cfRule type="cellIs" dxfId="1439" priority="1404" stopIfTrue="1" operator="equal">
      <formula>1</formula>
    </cfRule>
    <cfRule type="cellIs" dxfId="1438" priority="1405" stopIfTrue="1" operator="equal">
      <formula>1</formula>
    </cfRule>
  </conditionalFormatting>
  <conditionalFormatting sqref="X39:AO39">
    <cfRule type="cellIs" dxfId="1437" priority="1402" operator="equal">
      <formula>1</formula>
    </cfRule>
  </conditionalFormatting>
  <conditionalFormatting sqref="X39:AO39">
    <cfRule type="cellIs" dxfId="1436" priority="1401" operator="equal">
      <formula>1</formula>
    </cfRule>
  </conditionalFormatting>
  <conditionalFormatting sqref="X39:AO39">
    <cfRule type="cellIs" dxfId="1435" priority="1400" operator="equal">
      <formula>1</formula>
    </cfRule>
  </conditionalFormatting>
  <conditionalFormatting sqref="X39:AM39">
    <cfRule type="cellIs" dxfId="1434" priority="1398" stopIfTrue="1" operator="equal">
      <formula>1</formula>
    </cfRule>
    <cfRule type="cellIs" dxfId="1433" priority="1399" stopIfTrue="1" operator="equal">
      <formula>1</formula>
    </cfRule>
  </conditionalFormatting>
  <conditionalFormatting sqref="X39:AM39">
    <cfRule type="cellIs" dxfId="1432" priority="1397" operator="equal">
      <formula>1</formula>
    </cfRule>
  </conditionalFormatting>
  <conditionalFormatting sqref="X39:AM39">
    <cfRule type="cellIs" dxfId="1431" priority="1394" operator="equal">
      <formula>1</formula>
    </cfRule>
    <cfRule type="cellIs" dxfId="1430" priority="1395" stopIfTrue="1" operator="equal">
      <formula>1</formula>
    </cfRule>
    <cfRule type="cellIs" dxfId="1429" priority="1396" stopIfTrue="1" operator="equal">
      <formula>1</formula>
    </cfRule>
  </conditionalFormatting>
  <conditionalFormatting sqref="X39:AM39">
    <cfRule type="cellIs" dxfId="1428" priority="1393" operator="equal">
      <formula>1</formula>
    </cfRule>
  </conditionalFormatting>
  <conditionalFormatting sqref="X39:AM39">
    <cfRule type="cellIs" dxfId="1427" priority="1391" stopIfTrue="1" operator="equal">
      <formula>1</formula>
    </cfRule>
    <cfRule type="cellIs" dxfId="1426" priority="1392" stopIfTrue="1" operator="equal">
      <formula>1</formula>
    </cfRule>
  </conditionalFormatting>
  <conditionalFormatting sqref="X39:AM39">
    <cfRule type="cellIs" dxfId="1425" priority="1390" operator="equal">
      <formula>1</formula>
    </cfRule>
  </conditionalFormatting>
  <conditionalFormatting sqref="X39:AO39">
    <cfRule type="cellIs" dxfId="1424" priority="1389" operator="equal">
      <formula>1</formula>
    </cfRule>
  </conditionalFormatting>
  <conditionalFormatting sqref="X39:AM39">
    <cfRule type="cellIs" dxfId="1423" priority="1387" stopIfTrue="1" operator="equal">
      <formula>1</formula>
    </cfRule>
    <cfRule type="cellIs" dxfId="1422" priority="1388" stopIfTrue="1" operator="equal">
      <formula>1</formula>
    </cfRule>
  </conditionalFormatting>
  <conditionalFormatting sqref="X39:AM39">
    <cfRule type="cellIs" dxfId="1421" priority="1386" operator="equal">
      <formula>1</formula>
    </cfRule>
  </conditionalFormatting>
  <conditionalFormatting sqref="X39:AM39">
    <cfRule type="cellIs" dxfId="1420" priority="1383" operator="equal">
      <formula>1</formula>
    </cfRule>
    <cfRule type="cellIs" dxfId="1419" priority="1384" stopIfTrue="1" operator="equal">
      <formula>1</formula>
    </cfRule>
    <cfRule type="cellIs" dxfId="1418" priority="1385" stopIfTrue="1" operator="equal">
      <formula>1</formula>
    </cfRule>
  </conditionalFormatting>
  <conditionalFormatting sqref="X39:AM39">
    <cfRule type="cellIs" dxfId="1417" priority="1382" operator="equal">
      <formula>1</formula>
    </cfRule>
  </conditionalFormatting>
  <conditionalFormatting sqref="X39:AM39">
    <cfRule type="cellIs" dxfId="1416" priority="1380" stopIfTrue="1" operator="equal">
      <formula>1</formula>
    </cfRule>
    <cfRule type="cellIs" dxfId="1415" priority="1381" stopIfTrue="1" operator="equal">
      <formula>1</formula>
    </cfRule>
  </conditionalFormatting>
  <conditionalFormatting sqref="X39:AM39">
    <cfRule type="cellIs" dxfId="1414" priority="1379" operator="equal">
      <formula>1</formula>
    </cfRule>
  </conditionalFormatting>
  <conditionalFormatting sqref="X39:AO39">
    <cfRule type="cellIs" dxfId="1413" priority="1378" operator="equal">
      <formula>1</formula>
    </cfRule>
  </conditionalFormatting>
  <conditionalFormatting sqref="X39:AC39 AG39:AO39">
    <cfRule type="containsText" dxfId="1412" priority="1377" operator="containsText" text="1">
      <formula>NOT(ISERROR(SEARCH("1",X39)))</formula>
    </cfRule>
  </conditionalFormatting>
  <conditionalFormatting sqref="AD39:AF39">
    <cfRule type="containsText" dxfId="1411" priority="1376" operator="containsText" text="1">
      <formula>NOT(ISERROR(SEARCH("1",AD39)))</formula>
    </cfRule>
  </conditionalFormatting>
  <conditionalFormatting sqref="X39:AO39">
    <cfRule type="cellIs" dxfId="1410" priority="1375" operator="equal">
      <formula>1</formula>
    </cfRule>
  </conditionalFormatting>
  <conditionalFormatting sqref="X39:AO39">
    <cfRule type="cellIs" dxfId="1409" priority="1372" operator="equal">
      <formula>1</formula>
    </cfRule>
    <cfRule type="cellIs" dxfId="1408" priority="1373" stopIfTrue="1" operator="equal">
      <formula>1</formula>
    </cfRule>
    <cfRule type="cellIs" dxfId="1407" priority="1374" stopIfTrue="1" operator="equal">
      <formula>1</formula>
    </cfRule>
  </conditionalFormatting>
  <conditionalFormatting sqref="X39:AO39">
    <cfRule type="cellIs" dxfId="1406" priority="1371" operator="equal">
      <formula>1</formula>
    </cfRule>
  </conditionalFormatting>
  <conditionalFormatting sqref="X39:AO39">
    <cfRule type="cellIs" dxfId="1405" priority="1370" operator="equal">
      <formula>1</formula>
    </cfRule>
  </conditionalFormatting>
  <conditionalFormatting sqref="X39:AO39">
    <cfRule type="cellIs" dxfId="1404" priority="1369" operator="equal">
      <formula>1</formula>
    </cfRule>
  </conditionalFormatting>
  <conditionalFormatting sqref="X39:AM39">
    <cfRule type="cellIs" dxfId="1403" priority="1367" stopIfTrue="1" operator="equal">
      <formula>1</formula>
    </cfRule>
    <cfRule type="cellIs" dxfId="1402" priority="1368" stopIfTrue="1" operator="equal">
      <formula>1</formula>
    </cfRule>
  </conditionalFormatting>
  <conditionalFormatting sqref="X39:AM39">
    <cfRule type="cellIs" dxfId="1401" priority="1366" operator="equal">
      <formula>1</formula>
    </cfRule>
  </conditionalFormatting>
  <conditionalFormatting sqref="X39:AM39">
    <cfRule type="cellIs" dxfId="1400" priority="1363" operator="equal">
      <formula>1</formula>
    </cfRule>
    <cfRule type="cellIs" dxfId="1399" priority="1364" stopIfTrue="1" operator="equal">
      <formula>1</formula>
    </cfRule>
    <cfRule type="cellIs" dxfId="1398" priority="1365" stopIfTrue="1" operator="equal">
      <formula>1</formula>
    </cfRule>
  </conditionalFormatting>
  <conditionalFormatting sqref="X39:AM39">
    <cfRule type="cellIs" dxfId="1397" priority="1362" operator="equal">
      <formula>1</formula>
    </cfRule>
  </conditionalFormatting>
  <conditionalFormatting sqref="X39:AM39">
    <cfRule type="cellIs" dxfId="1396" priority="1360" stopIfTrue="1" operator="equal">
      <formula>1</formula>
    </cfRule>
    <cfRule type="cellIs" dxfId="1395" priority="1361" stopIfTrue="1" operator="equal">
      <formula>1</formula>
    </cfRule>
  </conditionalFormatting>
  <conditionalFormatting sqref="X39:AM39">
    <cfRule type="cellIs" dxfId="1394" priority="1359" operator="equal">
      <formula>1</formula>
    </cfRule>
  </conditionalFormatting>
  <conditionalFormatting sqref="X39:AO39">
    <cfRule type="cellIs" dxfId="1393" priority="1358" operator="equal">
      <formula>1</formula>
    </cfRule>
  </conditionalFormatting>
  <conditionalFormatting sqref="X39:AM39">
    <cfRule type="cellIs" dxfId="1392" priority="1356" stopIfTrue="1" operator="equal">
      <formula>1</formula>
    </cfRule>
    <cfRule type="cellIs" dxfId="1391" priority="1357" stopIfTrue="1" operator="equal">
      <formula>1</formula>
    </cfRule>
  </conditionalFormatting>
  <conditionalFormatting sqref="X39:AM39">
    <cfRule type="cellIs" dxfId="1390" priority="1355" operator="equal">
      <formula>1</formula>
    </cfRule>
  </conditionalFormatting>
  <conditionalFormatting sqref="X39:AM39">
    <cfRule type="cellIs" dxfId="1389" priority="1352" operator="equal">
      <formula>1</formula>
    </cfRule>
    <cfRule type="cellIs" dxfId="1388" priority="1353" stopIfTrue="1" operator="equal">
      <formula>1</formula>
    </cfRule>
    <cfRule type="cellIs" dxfId="1387" priority="1354" stopIfTrue="1" operator="equal">
      <formula>1</formula>
    </cfRule>
  </conditionalFormatting>
  <conditionalFormatting sqref="X39:AM39">
    <cfRule type="cellIs" dxfId="1386" priority="1351" operator="equal">
      <formula>1</formula>
    </cfRule>
  </conditionalFormatting>
  <conditionalFormatting sqref="X39:AM39">
    <cfRule type="cellIs" dxfId="1385" priority="1349" stopIfTrue="1" operator="equal">
      <formula>1</formula>
    </cfRule>
    <cfRule type="cellIs" dxfId="1384" priority="1350" stopIfTrue="1" operator="equal">
      <formula>1</formula>
    </cfRule>
  </conditionalFormatting>
  <conditionalFormatting sqref="X39:AM39">
    <cfRule type="cellIs" dxfId="1383" priority="1348" operator="equal">
      <formula>1</formula>
    </cfRule>
  </conditionalFormatting>
  <conditionalFormatting sqref="X39:AO39">
    <cfRule type="cellIs" dxfId="1382" priority="1347" operator="equal">
      <formula>1</formula>
    </cfRule>
  </conditionalFormatting>
  <conditionalFormatting sqref="X39:AC39 AG39:AO39">
    <cfRule type="containsText" dxfId="1381" priority="1346" operator="containsText" text="1">
      <formula>NOT(ISERROR(SEARCH("1",X39)))</formula>
    </cfRule>
  </conditionalFormatting>
  <conditionalFormatting sqref="AD39:AF39">
    <cfRule type="containsText" dxfId="1380" priority="1345" operator="containsText" text="1">
      <formula>NOT(ISERROR(SEARCH("1",AD39)))</formula>
    </cfRule>
  </conditionalFormatting>
  <conditionalFormatting sqref="X39:AO39">
    <cfRule type="cellIs" dxfId="1379" priority="1344" operator="equal">
      <formula>1</formula>
    </cfRule>
  </conditionalFormatting>
  <conditionalFormatting sqref="X39:AO39">
    <cfRule type="cellIs" dxfId="1378" priority="1341" operator="equal">
      <formula>1</formula>
    </cfRule>
    <cfRule type="cellIs" dxfId="1377" priority="1342" stopIfTrue="1" operator="equal">
      <formula>1</formula>
    </cfRule>
    <cfRule type="cellIs" dxfId="1376" priority="1343" stopIfTrue="1" operator="equal">
      <formula>1</formula>
    </cfRule>
  </conditionalFormatting>
  <conditionalFormatting sqref="X39:AO39">
    <cfRule type="cellIs" dxfId="1375" priority="1340" operator="equal">
      <formula>1</formula>
    </cfRule>
  </conditionalFormatting>
  <conditionalFormatting sqref="X39:AO39">
    <cfRule type="cellIs" dxfId="1374" priority="1339" operator="equal">
      <formula>1</formula>
    </cfRule>
  </conditionalFormatting>
  <conditionalFormatting sqref="X39:AO39">
    <cfRule type="cellIs" dxfId="1373" priority="1338" operator="equal">
      <formula>1</formula>
    </cfRule>
  </conditionalFormatting>
  <conditionalFormatting sqref="X39:AM39">
    <cfRule type="cellIs" dxfId="1372" priority="1336" stopIfTrue="1" operator="equal">
      <formula>1</formula>
    </cfRule>
    <cfRule type="cellIs" dxfId="1371" priority="1337" stopIfTrue="1" operator="equal">
      <formula>1</formula>
    </cfRule>
  </conditionalFormatting>
  <conditionalFormatting sqref="X39:AM39">
    <cfRule type="cellIs" dxfId="1370" priority="1335" operator="equal">
      <formula>1</formula>
    </cfRule>
  </conditionalFormatting>
  <conditionalFormatting sqref="X39:AM39">
    <cfRule type="cellIs" dxfId="1369" priority="1332" operator="equal">
      <formula>1</formula>
    </cfRule>
    <cfRule type="cellIs" dxfId="1368" priority="1333" stopIfTrue="1" operator="equal">
      <formula>1</formula>
    </cfRule>
    <cfRule type="cellIs" dxfId="1367" priority="1334" stopIfTrue="1" operator="equal">
      <formula>1</formula>
    </cfRule>
  </conditionalFormatting>
  <conditionalFormatting sqref="X39:AM39">
    <cfRule type="cellIs" dxfId="1366" priority="1331" operator="equal">
      <formula>1</formula>
    </cfRule>
  </conditionalFormatting>
  <conditionalFormatting sqref="X39:AM39">
    <cfRule type="cellIs" dxfId="1365" priority="1329" stopIfTrue="1" operator="equal">
      <formula>1</formula>
    </cfRule>
    <cfRule type="cellIs" dxfId="1364" priority="1330" stopIfTrue="1" operator="equal">
      <formula>1</formula>
    </cfRule>
  </conditionalFormatting>
  <conditionalFormatting sqref="X39:AM39">
    <cfRule type="cellIs" dxfId="1363" priority="1328" operator="equal">
      <formula>1</formula>
    </cfRule>
  </conditionalFormatting>
  <conditionalFormatting sqref="X39:AO39">
    <cfRule type="cellIs" dxfId="1362" priority="1327" operator="equal">
      <formula>1</formula>
    </cfRule>
  </conditionalFormatting>
  <conditionalFormatting sqref="X39:AM39">
    <cfRule type="cellIs" dxfId="1361" priority="1325" stopIfTrue="1" operator="equal">
      <formula>1</formula>
    </cfRule>
    <cfRule type="cellIs" dxfId="1360" priority="1326" stopIfTrue="1" operator="equal">
      <formula>1</formula>
    </cfRule>
  </conditionalFormatting>
  <conditionalFormatting sqref="X39:AM39">
    <cfRule type="cellIs" dxfId="1359" priority="1324" operator="equal">
      <formula>1</formula>
    </cfRule>
  </conditionalFormatting>
  <conditionalFormatting sqref="X39:AM39">
    <cfRule type="cellIs" dxfId="1358" priority="1321" operator="equal">
      <formula>1</formula>
    </cfRule>
    <cfRule type="cellIs" dxfId="1357" priority="1322" stopIfTrue="1" operator="equal">
      <formula>1</formula>
    </cfRule>
    <cfRule type="cellIs" dxfId="1356" priority="1323" stopIfTrue="1" operator="equal">
      <formula>1</formula>
    </cfRule>
  </conditionalFormatting>
  <conditionalFormatting sqref="X39:AM39">
    <cfRule type="cellIs" dxfId="1355" priority="1320" operator="equal">
      <formula>1</formula>
    </cfRule>
  </conditionalFormatting>
  <conditionalFormatting sqref="X39:AM39">
    <cfRule type="cellIs" dxfId="1354" priority="1318" stopIfTrue="1" operator="equal">
      <formula>1</formula>
    </cfRule>
    <cfRule type="cellIs" dxfId="1353" priority="1319" stopIfTrue="1" operator="equal">
      <formula>1</formula>
    </cfRule>
  </conditionalFormatting>
  <conditionalFormatting sqref="X39:AM39">
    <cfRule type="cellIs" dxfId="1352" priority="1317" operator="equal">
      <formula>1</formula>
    </cfRule>
  </conditionalFormatting>
  <conditionalFormatting sqref="X39:AO39">
    <cfRule type="cellIs" dxfId="1351" priority="1316" operator="equal">
      <formula>1</formula>
    </cfRule>
  </conditionalFormatting>
  <conditionalFormatting sqref="X39:AC39 AG39:AO39">
    <cfRule type="containsText" dxfId="1350" priority="1315" operator="containsText" text="1">
      <formula>NOT(ISERROR(SEARCH("1",X39)))</formula>
    </cfRule>
  </conditionalFormatting>
  <conditionalFormatting sqref="AD39:AF39">
    <cfRule type="containsText" dxfId="1349" priority="1314" operator="containsText" text="1">
      <formula>NOT(ISERROR(SEARCH("1",AD39)))</formula>
    </cfRule>
  </conditionalFormatting>
  <conditionalFormatting sqref="X39:AO39">
    <cfRule type="cellIs" dxfId="1348" priority="1313" operator="equal">
      <formula>1</formula>
    </cfRule>
  </conditionalFormatting>
  <conditionalFormatting sqref="X39:AO39">
    <cfRule type="cellIs" dxfId="1347" priority="1310" operator="equal">
      <formula>1</formula>
    </cfRule>
    <cfRule type="cellIs" dxfId="1346" priority="1311" stopIfTrue="1" operator="equal">
      <formula>1</formula>
    </cfRule>
    <cfRule type="cellIs" dxfId="1345" priority="1312" stopIfTrue="1" operator="equal">
      <formula>1</formula>
    </cfRule>
  </conditionalFormatting>
  <conditionalFormatting sqref="X39:AO39">
    <cfRule type="cellIs" dxfId="1344" priority="1309" operator="equal">
      <formula>1</formula>
    </cfRule>
  </conditionalFormatting>
  <conditionalFormatting sqref="X39:AO39">
    <cfRule type="cellIs" dxfId="1343" priority="1308" operator="equal">
      <formula>1</formula>
    </cfRule>
  </conditionalFormatting>
  <conditionalFormatting sqref="X39:AO39">
    <cfRule type="cellIs" dxfId="1342" priority="1307" operator="equal">
      <formula>1</formula>
    </cfRule>
  </conditionalFormatting>
  <conditionalFormatting sqref="X39:AM39">
    <cfRule type="cellIs" dxfId="1341" priority="1305" stopIfTrue="1" operator="equal">
      <formula>1</formula>
    </cfRule>
    <cfRule type="cellIs" dxfId="1340" priority="1306" stopIfTrue="1" operator="equal">
      <formula>1</formula>
    </cfRule>
  </conditionalFormatting>
  <conditionalFormatting sqref="X39:AM39">
    <cfRule type="cellIs" dxfId="1339" priority="1304" operator="equal">
      <formula>1</formula>
    </cfRule>
  </conditionalFormatting>
  <conditionalFormatting sqref="X39:AM39">
    <cfRule type="cellIs" dxfId="1338" priority="1301" operator="equal">
      <formula>1</formula>
    </cfRule>
    <cfRule type="cellIs" dxfId="1337" priority="1302" stopIfTrue="1" operator="equal">
      <formula>1</formula>
    </cfRule>
    <cfRule type="cellIs" dxfId="1336" priority="1303" stopIfTrue="1" operator="equal">
      <formula>1</formula>
    </cfRule>
  </conditionalFormatting>
  <conditionalFormatting sqref="X39:AM39">
    <cfRule type="cellIs" dxfId="1335" priority="1300" operator="equal">
      <formula>1</formula>
    </cfRule>
  </conditionalFormatting>
  <conditionalFormatting sqref="X39:AM39">
    <cfRule type="cellIs" dxfId="1334" priority="1298" stopIfTrue="1" operator="equal">
      <formula>1</formula>
    </cfRule>
    <cfRule type="cellIs" dxfId="1333" priority="1299" stopIfTrue="1" operator="equal">
      <formula>1</formula>
    </cfRule>
  </conditionalFormatting>
  <conditionalFormatting sqref="X39:AM39">
    <cfRule type="cellIs" dxfId="1332" priority="1297" operator="equal">
      <formula>1</formula>
    </cfRule>
  </conditionalFormatting>
  <conditionalFormatting sqref="X39:AO39">
    <cfRule type="cellIs" dxfId="1331" priority="1296" operator="equal">
      <formula>1</formula>
    </cfRule>
  </conditionalFormatting>
  <conditionalFormatting sqref="X39:AM39">
    <cfRule type="cellIs" dxfId="1330" priority="1294" stopIfTrue="1" operator="equal">
      <formula>1</formula>
    </cfRule>
    <cfRule type="cellIs" dxfId="1329" priority="1295" stopIfTrue="1" operator="equal">
      <formula>1</formula>
    </cfRule>
  </conditionalFormatting>
  <conditionalFormatting sqref="X39:AM39">
    <cfRule type="cellIs" dxfId="1328" priority="1293" operator="equal">
      <formula>1</formula>
    </cfRule>
  </conditionalFormatting>
  <conditionalFormatting sqref="X39:AM39">
    <cfRule type="cellIs" dxfId="1327" priority="1290" operator="equal">
      <formula>1</formula>
    </cfRule>
    <cfRule type="cellIs" dxfId="1326" priority="1291" stopIfTrue="1" operator="equal">
      <formula>1</formula>
    </cfRule>
    <cfRule type="cellIs" dxfId="1325" priority="1292" stopIfTrue="1" operator="equal">
      <formula>1</formula>
    </cfRule>
  </conditionalFormatting>
  <conditionalFormatting sqref="X39:AM39">
    <cfRule type="cellIs" dxfId="1324" priority="1289" operator="equal">
      <formula>1</formula>
    </cfRule>
  </conditionalFormatting>
  <conditionalFormatting sqref="X39:AM39">
    <cfRule type="cellIs" dxfId="1323" priority="1287" stopIfTrue="1" operator="equal">
      <formula>1</formula>
    </cfRule>
    <cfRule type="cellIs" dxfId="1322" priority="1288" stopIfTrue="1" operator="equal">
      <formula>1</formula>
    </cfRule>
  </conditionalFormatting>
  <conditionalFormatting sqref="X39:AM39">
    <cfRule type="cellIs" dxfId="1321" priority="1286" operator="equal">
      <formula>1</formula>
    </cfRule>
  </conditionalFormatting>
  <conditionalFormatting sqref="X39:AO39">
    <cfRule type="cellIs" dxfId="1320" priority="1285" operator="equal">
      <formula>1</formula>
    </cfRule>
  </conditionalFormatting>
  <conditionalFormatting sqref="X39:AC39 AG39:AO39">
    <cfRule type="containsText" dxfId="1319" priority="1284" operator="containsText" text="1">
      <formula>NOT(ISERROR(SEARCH("1",X39)))</formula>
    </cfRule>
  </conditionalFormatting>
  <conditionalFormatting sqref="AD39:AF39">
    <cfRule type="containsText" dxfId="1318" priority="1283" operator="containsText" text="1">
      <formula>NOT(ISERROR(SEARCH("1",AD39)))</formula>
    </cfRule>
  </conditionalFormatting>
  <conditionalFormatting sqref="X39:AO39">
    <cfRule type="cellIs" dxfId="1317" priority="1282" operator="equal">
      <formula>1</formula>
    </cfRule>
  </conditionalFormatting>
  <conditionalFormatting sqref="X39:AO39">
    <cfRule type="cellIs" dxfId="1316" priority="1279" operator="equal">
      <formula>1</formula>
    </cfRule>
    <cfRule type="cellIs" dxfId="1315" priority="1280" stopIfTrue="1" operator="equal">
      <formula>1</formula>
    </cfRule>
    <cfRule type="cellIs" dxfId="1314" priority="1281" stopIfTrue="1" operator="equal">
      <formula>1</formula>
    </cfRule>
  </conditionalFormatting>
  <conditionalFormatting sqref="X39:AO39">
    <cfRule type="cellIs" dxfId="1313" priority="1278" operator="equal">
      <formula>1</formula>
    </cfRule>
  </conditionalFormatting>
  <conditionalFormatting sqref="X39:AO39">
    <cfRule type="cellIs" dxfId="1312" priority="1277" operator="equal">
      <formula>1</formula>
    </cfRule>
  </conditionalFormatting>
  <conditionalFormatting sqref="X39:AO39">
    <cfRule type="cellIs" dxfId="1311" priority="1276" operator="equal">
      <formula>1</formula>
    </cfRule>
  </conditionalFormatting>
  <conditionalFormatting sqref="X39:AM39">
    <cfRule type="cellIs" dxfId="1310" priority="1274" stopIfTrue="1" operator="equal">
      <formula>1</formula>
    </cfRule>
    <cfRule type="cellIs" dxfId="1309" priority="1275" stopIfTrue="1" operator="equal">
      <formula>1</formula>
    </cfRule>
  </conditionalFormatting>
  <conditionalFormatting sqref="X39:AM39">
    <cfRule type="cellIs" dxfId="1308" priority="1273" operator="equal">
      <formula>1</formula>
    </cfRule>
  </conditionalFormatting>
  <conditionalFormatting sqref="X39:AM39">
    <cfRule type="cellIs" dxfId="1307" priority="1270" operator="equal">
      <formula>1</formula>
    </cfRule>
    <cfRule type="cellIs" dxfId="1306" priority="1271" stopIfTrue="1" operator="equal">
      <formula>1</formula>
    </cfRule>
    <cfRule type="cellIs" dxfId="1305" priority="1272" stopIfTrue="1" operator="equal">
      <formula>1</formula>
    </cfRule>
  </conditionalFormatting>
  <conditionalFormatting sqref="X39:AM39">
    <cfRule type="cellIs" dxfId="1304" priority="1269" operator="equal">
      <formula>1</formula>
    </cfRule>
  </conditionalFormatting>
  <conditionalFormatting sqref="X39:AM39">
    <cfRule type="cellIs" dxfId="1303" priority="1267" stopIfTrue="1" operator="equal">
      <formula>1</formula>
    </cfRule>
    <cfRule type="cellIs" dxfId="1302" priority="1268" stopIfTrue="1" operator="equal">
      <formula>1</formula>
    </cfRule>
  </conditionalFormatting>
  <conditionalFormatting sqref="X39:AM39">
    <cfRule type="cellIs" dxfId="1301" priority="1266" operator="equal">
      <formula>1</formula>
    </cfRule>
  </conditionalFormatting>
  <conditionalFormatting sqref="F42:BA42">
    <cfRule type="cellIs" dxfId="1300" priority="1265" operator="equal">
      <formula>1</formula>
    </cfRule>
  </conditionalFormatting>
  <conditionalFormatting sqref="F42:BA42">
    <cfRule type="cellIs" dxfId="1299" priority="1264" operator="equal">
      <formula>1</formula>
    </cfRule>
  </conditionalFormatting>
  <conditionalFormatting sqref="V41:AO41">
    <cfRule type="cellIs" dxfId="1298" priority="1263" operator="equal">
      <formula>1</formula>
    </cfRule>
  </conditionalFormatting>
  <conditionalFormatting sqref="V42:AC42 AG42:AO42">
    <cfRule type="containsText" dxfId="1297" priority="1262" operator="containsText" text="1">
      <formula>NOT(ISERROR(SEARCH("1",V42)))</formula>
    </cfRule>
  </conditionalFormatting>
  <conditionalFormatting sqref="AD42:AF42">
    <cfRule type="containsText" dxfId="1296" priority="1261" operator="containsText" text="1">
      <formula>NOT(ISERROR(SEARCH("1",AD42)))</formula>
    </cfRule>
  </conditionalFormatting>
  <conditionalFormatting sqref="X46:AM46">
    <cfRule type="cellIs" dxfId="1295" priority="1259" stopIfTrue="1" operator="equal">
      <formula>1</formula>
    </cfRule>
    <cfRule type="cellIs" dxfId="1294" priority="1260" stopIfTrue="1" operator="equal">
      <formula>1</formula>
    </cfRule>
  </conditionalFormatting>
  <conditionalFormatting sqref="X46:AM46">
    <cfRule type="cellIs" dxfId="1293" priority="1258" operator="equal">
      <formula>1</formula>
    </cfRule>
  </conditionalFormatting>
  <conditionalFormatting sqref="X46:AM46">
    <cfRule type="cellIs" dxfId="1292" priority="1255" operator="equal">
      <formula>1</formula>
    </cfRule>
    <cfRule type="cellIs" dxfId="1291" priority="1256" stopIfTrue="1" operator="equal">
      <formula>1</formula>
    </cfRule>
    <cfRule type="cellIs" dxfId="1290" priority="1257" stopIfTrue="1" operator="equal">
      <formula>1</formula>
    </cfRule>
  </conditionalFormatting>
  <conditionalFormatting sqref="X46:AM46">
    <cfRule type="cellIs" dxfId="1289" priority="1254" operator="equal">
      <formula>1</formula>
    </cfRule>
  </conditionalFormatting>
  <conditionalFormatting sqref="X46:AO46">
    <cfRule type="cellIs" dxfId="1288" priority="1252" stopIfTrue="1" operator="equal">
      <formula>1</formula>
    </cfRule>
    <cfRule type="cellIs" dxfId="1287" priority="1253" stopIfTrue="1" operator="equal">
      <formula>1</formula>
    </cfRule>
  </conditionalFormatting>
  <conditionalFormatting sqref="X46:AO46">
    <cfRule type="cellIs" dxfId="1286" priority="1251" operator="equal">
      <formula>1</formula>
    </cfRule>
  </conditionalFormatting>
  <conditionalFormatting sqref="X46:AO46">
    <cfRule type="cellIs" dxfId="1285" priority="1250" operator="equal">
      <formula>1</formula>
    </cfRule>
  </conditionalFormatting>
  <conditionalFormatting sqref="X46:AM46">
    <cfRule type="cellIs" dxfId="1284" priority="1248" stopIfTrue="1" operator="equal">
      <formula>1</formula>
    </cfRule>
    <cfRule type="cellIs" dxfId="1283" priority="1249" stopIfTrue="1" operator="equal">
      <formula>1</formula>
    </cfRule>
  </conditionalFormatting>
  <conditionalFormatting sqref="X46:AM46">
    <cfRule type="cellIs" dxfId="1282" priority="1247" operator="equal">
      <formula>1</formula>
    </cfRule>
  </conditionalFormatting>
  <conditionalFormatting sqref="X46:AM46">
    <cfRule type="cellIs" dxfId="1281" priority="1244" operator="equal">
      <formula>1</formula>
    </cfRule>
    <cfRule type="cellIs" dxfId="1280" priority="1245" stopIfTrue="1" operator="equal">
      <formula>1</formula>
    </cfRule>
    <cfRule type="cellIs" dxfId="1279" priority="1246" stopIfTrue="1" operator="equal">
      <formula>1</formula>
    </cfRule>
  </conditionalFormatting>
  <conditionalFormatting sqref="X46:AM46">
    <cfRule type="cellIs" dxfId="1278" priority="1243" operator="equal">
      <formula>1</formula>
    </cfRule>
  </conditionalFormatting>
  <conditionalFormatting sqref="X46:AM46">
    <cfRule type="cellIs" dxfId="1277" priority="1241" stopIfTrue="1" operator="equal">
      <formula>1</formula>
    </cfRule>
    <cfRule type="cellIs" dxfId="1276" priority="1242" stopIfTrue="1" operator="equal">
      <formula>1</formula>
    </cfRule>
  </conditionalFormatting>
  <conditionalFormatting sqref="X46:AM46">
    <cfRule type="cellIs" dxfId="1275" priority="1240" operator="equal">
      <formula>1</formula>
    </cfRule>
  </conditionalFormatting>
  <conditionalFormatting sqref="X46:AO46">
    <cfRule type="cellIs" dxfId="1274" priority="1239" operator="equal">
      <formula>1</formula>
    </cfRule>
  </conditionalFormatting>
  <conditionalFormatting sqref="X46:AC46 AG46:AO46">
    <cfRule type="containsText" dxfId="1273" priority="1238" operator="containsText" text="1">
      <formula>NOT(ISERROR(SEARCH("1",X46)))</formula>
    </cfRule>
  </conditionalFormatting>
  <conditionalFormatting sqref="AD46:AF46">
    <cfRule type="containsText" dxfId="1272" priority="1237" operator="containsText" text="1">
      <formula>NOT(ISERROR(SEARCH("1",AD46)))</formula>
    </cfRule>
  </conditionalFormatting>
  <conditionalFormatting sqref="X46:AO46">
    <cfRule type="cellIs" dxfId="1271" priority="1236" operator="equal">
      <formula>1</formula>
    </cfRule>
  </conditionalFormatting>
  <conditionalFormatting sqref="X46:AO46">
    <cfRule type="cellIs" dxfId="1270" priority="1233" operator="equal">
      <formula>1</formula>
    </cfRule>
    <cfRule type="cellIs" dxfId="1269" priority="1234" stopIfTrue="1" operator="equal">
      <formula>1</formula>
    </cfRule>
    <cfRule type="cellIs" dxfId="1268" priority="1235" stopIfTrue="1" operator="equal">
      <formula>1</formula>
    </cfRule>
  </conditionalFormatting>
  <conditionalFormatting sqref="X46:AO46">
    <cfRule type="cellIs" dxfId="1267" priority="1232" operator="equal">
      <formula>1</formula>
    </cfRule>
  </conditionalFormatting>
  <conditionalFormatting sqref="X46:AO46">
    <cfRule type="cellIs" dxfId="1266" priority="1231" operator="equal">
      <formula>1</formula>
    </cfRule>
  </conditionalFormatting>
  <conditionalFormatting sqref="X46:AO46">
    <cfRule type="cellIs" dxfId="1265" priority="1230" operator="equal">
      <formula>1</formula>
    </cfRule>
  </conditionalFormatting>
  <conditionalFormatting sqref="X46:AM46">
    <cfRule type="cellIs" dxfId="1264" priority="1228" stopIfTrue="1" operator="equal">
      <formula>1</formula>
    </cfRule>
    <cfRule type="cellIs" dxfId="1263" priority="1229" stopIfTrue="1" operator="equal">
      <formula>1</formula>
    </cfRule>
  </conditionalFormatting>
  <conditionalFormatting sqref="X46:AM46">
    <cfRule type="cellIs" dxfId="1262" priority="1227" operator="equal">
      <formula>1</formula>
    </cfRule>
  </conditionalFormatting>
  <conditionalFormatting sqref="X46:AM46">
    <cfRule type="cellIs" dxfId="1261" priority="1224" operator="equal">
      <formula>1</formula>
    </cfRule>
    <cfRule type="cellIs" dxfId="1260" priority="1225" stopIfTrue="1" operator="equal">
      <formula>1</formula>
    </cfRule>
    <cfRule type="cellIs" dxfId="1259" priority="1226" stopIfTrue="1" operator="equal">
      <formula>1</formula>
    </cfRule>
  </conditionalFormatting>
  <conditionalFormatting sqref="X46:AM46">
    <cfRule type="cellIs" dxfId="1258" priority="1223" operator="equal">
      <formula>1</formula>
    </cfRule>
  </conditionalFormatting>
  <conditionalFormatting sqref="X46:AM46">
    <cfRule type="cellIs" dxfId="1257" priority="1221" stopIfTrue="1" operator="equal">
      <formula>1</formula>
    </cfRule>
    <cfRule type="cellIs" dxfId="1256" priority="1222" stopIfTrue="1" operator="equal">
      <formula>1</formula>
    </cfRule>
  </conditionalFormatting>
  <conditionalFormatting sqref="X46:AM46">
    <cfRule type="cellIs" dxfId="1255" priority="1220" operator="equal">
      <formula>1</formula>
    </cfRule>
  </conditionalFormatting>
  <conditionalFormatting sqref="X46:AO46">
    <cfRule type="cellIs" dxfId="1254" priority="1218" stopIfTrue="1" operator="equal">
      <formula>1</formula>
    </cfRule>
    <cfRule type="cellIs" dxfId="1253" priority="1219" stopIfTrue="1" operator="equal">
      <formula>1</formula>
    </cfRule>
  </conditionalFormatting>
  <conditionalFormatting sqref="F46:BA47">
    <cfRule type="cellIs" dxfId="1252" priority="1217" operator="equal">
      <formula>1</formula>
    </cfRule>
  </conditionalFormatting>
  <conditionalFormatting sqref="F46:BA47">
    <cfRule type="cellIs" dxfId="1251" priority="1214" operator="equal">
      <formula>1</formula>
    </cfRule>
    <cfRule type="cellIs" dxfId="1250" priority="1215" stopIfTrue="1" operator="equal">
      <formula>1</formula>
    </cfRule>
    <cfRule type="cellIs" dxfId="1249" priority="1216" stopIfTrue="1" operator="equal">
      <formula>1</formula>
    </cfRule>
  </conditionalFormatting>
  <conditionalFormatting sqref="X46:AO46">
    <cfRule type="cellIs" dxfId="1248" priority="1213" operator="equal">
      <formula>1</formula>
    </cfRule>
  </conditionalFormatting>
  <conditionalFormatting sqref="X46:AO46">
    <cfRule type="cellIs" dxfId="1247" priority="1212" operator="equal">
      <formula>1</formula>
    </cfRule>
  </conditionalFormatting>
  <conditionalFormatting sqref="X46:AM46">
    <cfRule type="cellIs" dxfId="1246" priority="1210" stopIfTrue="1" operator="equal">
      <formula>1</formula>
    </cfRule>
    <cfRule type="cellIs" dxfId="1245" priority="1211" stopIfTrue="1" operator="equal">
      <formula>1</formula>
    </cfRule>
  </conditionalFormatting>
  <conditionalFormatting sqref="X46:AM46">
    <cfRule type="cellIs" dxfId="1244" priority="1209" operator="equal">
      <formula>1</formula>
    </cfRule>
  </conditionalFormatting>
  <conditionalFormatting sqref="X46:AM46">
    <cfRule type="cellIs" dxfId="1243" priority="1206" operator="equal">
      <formula>1</formula>
    </cfRule>
    <cfRule type="cellIs" dxfId="1242" priority="1207" stopIfTrue="1" operator="equal">
      <formula>1</formula>
    </cfRule>
    <cfRule type="cellIs" dxfId="1241" priority="1208" stopIfTrue="1" operator="equal">
      <formula>1</formula>
    </cfRule>
  </conditionalFormatting>
  <conditionalFormatting sqref="X46:AM46">
    <cfRule type="cellIs" dxfId="1240" priority="1205" operator="equal">
      <formula>1</formula>
    </cfRule>
  </conditionalFormatting>
  <conditionalFormatting sqref="X46:AM46">
    <cfRule type="cellIs" dxfId="1239" priority="1203" stopIfTrue="1" operator="equal">
      <formula>1</formula>
    </cfRule>
    <cfRule type="cellIs" dxfId="1238" priority="1204" stopIfTrue="1" operator="equal">
      <formula>1</formula>
    </cfRule>
  </conditionalFormatting>
  <conditionalFormatting sqref="X46:AM46">
    <cfRule type="cellIs" dxfId="1237" priority="1202" operator="equal">
      <formula>1</formula>
    </cfRule>
  </conditionalFormatting>
  <conditionalFormatting sqref="X46:AC46 AG46:AO46">
    <cfRule type="containsText" dxfId="1236" priority="1201" operator="containsText" text="1">
      <formula>NOT(ISERROR(SEARCH("1",X46)))</formula>
    </cfRule>
  </conditionalFormatting>
  <conditionalFormatting sqref="AD46:AF46">
    <cfRule type="containsText" dxfId="1235" priority="1200" operator="containsText" text="1">
      <formula>NOT(ISERROR(SEARCH("1",AD46)))</formula>
    </cfRule>
  </conditionalFormatting>
  <conditionalFormatting sqref="X46:AO46">
    <cfRule type="cellIs" dxfId="1234" priority="1199" operator="equal">
      <formula>1</formula>
    </cfRule>
  </conditionalFormatting>
  <conditionalFormatting sqref="X46:AO46">
    <cfRule type="cellIs" dxfId="1233" priority="1196" operator="equal">
      <formula>1</formula>
    </cfRule>
    <cfRule type="cellIs" dxfId="1232" priority="1197" stopIfTrue="1" operator="equal">
      <formula>1</formula>
    </cfRule>
    <cfRule type="cellIs" dxfId="1231" priority="1198" stopIfTrue="1" operator="equal">
      <formula>1</formula>
    </cfRule>
  </conditionalFormatting>
  <conditionalFormatting sqref="X46:AO46">
    <cfRule type="cellIs" dxfId="1230" priority="1195" operator="equal">
      <formula>1</formula>
    </cfRule>
  </conditionalFormatting>
  <conditionalFormatting sqref="X46:AO46">
    <cfRule type="cellIs" dxfId="1229" priority="1194" operator="equal">
      <formula>1</formula>
    </cfRule>
  </conditionalFormatting>
  <conditionalFormatting sqref="X46:AO46">
    <cfRule type="cellIs" dxfId="1228" priority="1193" operator="equal">
      <formula>1</formula>
    </cfRule>
  </conditionalFormatting>
  <conditionalFormatting sqref="X46:AC46 AG46:AO46">
    <cfRule type="containsText" dxfId="1227" priority="1192" operator="containsText" text="1">
      <formula>NOT(ISERROR(SEARCH("1",X46)))</formula>
    </cfRule>
  </conditionalFormatting>
  <conditionalFormatting sqref="AD46:AF46">
    <cfRule type="containsText" dxfId="1226" priority="1191" operator="containsText" text="1">
      <formula>NOT(ISERROR(SEARCH("1",AD46)))</formula>
    </cfRule>
  </conditionalFormatting>
  <conditionalFormatting sqref="X46:AO46">
    <cfRule type="cellIs" dxfId="1225" priority="1190" operator="equal">
      <formula>1</formula>
    </cfRule>
  </conditionalFormatting>
  <conditionalFormatting sqref="X46:AO46">
    <cfRule type="cellIs" dxfId="1224" priority="1187" operator="equal">
      <formula>1</formula>
    </cfRule>
    <cfRule type="cellIs" dxfId="1223" priority="1188" stopIfTrue="1" operator="equal">
      <formula>1</formula>
    </cfRule>
    <cfRule type="cellIs" dxfId="1222" priority="1189" stopIfTrue="1" operator="equal">
      <formula>1</formula>
    </cfRule>
  </conditionalFormatting>
  <conditionalFormatting sqref="X46:AO46">
    <cfRule type="cellIs" dxfId="1221" priority="1186" operator="equal">
      <formula>1</formula>
    </cfRule>
  </conditionalFormatting>
  <conditionalFormatting sqref="X46:AO46">
    <cfRule type="cellIs" dxfId="1220" priority="1185" operator="equal">
      <formula>1</formula>
    </cfRule>
  </conditionalFormatting>
  <conditionalFormatting sqref="X46:AO46">
    <cfRule type="cellIs" dxfId="1219" priority="1184" operator="equal">
      <formula>1</formula>
    </cfRule>
  </conditionalFormatting>
  <conditionalFormatting sqref="X46:AM46">
    <cfRule type="cellIs" dxfId="1218" priority="1182" stopIfTrue="1" operator="equal">
      <formula>1</formula>
    </cfRule>
    <cfRule type="cellIs" dxfId="1217" priority="1183" stopIfTrue="1" operator="equal">
      <formula>1</formula>
    </cfRule>
  </conditionalFormatting>
  <conditionalFormatting sqref="X46:AM46">
    <cfRule type="cellIs" dxfId="1216" priority="1181" operator="equal">
      <formula>1</formula>
    </cfRule>
  </conditionalFormatting>
  <conditionalFormatting sqref="X46:AM46">
    <cfRule type="cellIs" dxfId="1215" priority="1178" operator="equal">
      <formula>1</formula>
    </cfRule>
    <cfRule type="cellIs" dxfId="1214" priority="1179" stopIfTrue="1" operator="equal">
      <formula>1</formula>
    </cfRule>
    <cfRule type="cellIs" dxfId="1213" priority="1180" stopIfTrue="1" operator="equal">
      <formula>1</formula>
    </cfRule>
  </conditionalFormatting>
  <conditionalFormatting sqref="X46:AM46">
    <cfRule type="cellIs" dxfId="1212" priority="1177" operator="equal">
      <formula>1</formula>
    </cfRule>
  </conditionalFormatting>
  <conditionalFormatting sqref="X46:AM46">
    <cfRule type="cellIs" dxfId="1211" priority="1175" stopIfTrue="1" operator="equal">
      <formula>1</formula>
    </cfRule>
    <cfRule type="cellIs" dxfId="1210" priority="1176" stopIfTrue="1" operator="equal">
      <formula>1</formula>
    </cfRule>
  </conditionalFormatting>
  <conditionalFormatting sqref="X46:AM46">
    <cfRule type="cellIs" dxfId="1209" priority="1174" operator="equal">
      <formula>1</formula>
    </cfRule>
  </conditionalFormatting>
  <conditionalFormatting sqref="X46:AO46">
    <cfRule type="cellIs" dxfId="1208" priority="1173" operator="equal">
      <formula>1</formula>
    </cfRule>
  </conditionalFormatting>
  <conditionalFormatting sqref="X46:AM46">
    <cfRule type="cellIs" dxfId="1207" priority="1171" stopIfTrue="1" operator="equal">
      <formula>1</formula>
    </cfRule>
    <cfRule type="cellIs" dxfId="1206" priority="1172" stopIfTrue="1" operator="equal">
      <formula>1</formula>
    </cfRule>
  </conditionalFormatting>
  <conditionalFormatting sqref="X46:AM46">
    <cfRule type="cellIs" dxfId="1205" priority="1170" operator="equal">
      <formula>1</formula>
    </cfRule>
  </conditionalFormatting>
  <conditionalFormatting sqref="X46:AM46">
    <cfRule type="cellIs" dxfId="1204" priority="1167" operator="equal">
      <formula>1</formula>
    </cfRule>
    <cfRule type="cellIs" dxfId="1203" priority="1168" stopIfTrue="1" operator="equal">
      <formula>1</formula>
    </cfRule>
    <cfRule type="cellIs" dxfId="1202" priority="1169" stopIfTrue="1" operator="equal">
      <formula>1</formula>
    </cfRule>
  </conditionalFormatting>
  <conditionalFormatting sqref="X46:AM46">
    <cfRule type="cellIs" dxfId="1201" priority="1166" operator="equal">
      <formula>1</formula>
    </cfRule>
  </conditionalFormatting>
  <conditionalFormatting sqref="X46:AM46">
    <cfRule type="cellIs" dxfId="1200" priority="1164" stopIfTrue="1" operator="equal">
      <formula>1</formula>
    </cfRule>
    <cfRule type="cellIs" dxfId="1199" priority="1165" stopIfTrue="1" operator="equal">
      <formula>1</formula>
    </cfRule>
  </conditionalFormatting>
  <conditionalFormatting sqref="X46:AM46">
    <cfRule type="cellIs" dxfId="1198" priority="1163" operator="equal">
      <formula>1</formula>
    </cfRule>
  </conditionalFormatting>
  <conditionalFormatting sqref="X46:AO46">
    <cfRule type="cellIs" dxfId="1197" priority="1162" operator="equal">
      <formula>1</formula>
    </cfRule>
  </conditionalFormatting>
  <conditionalFormatting sqref="X46:AC46 AG46:AO46">
    <cfRule type="containsText" dxfId="1196" priority="1161" operator="containsText" text="1">
      <formula>NOT(ISERROR(SEARCH("1",X46)))</formula>
    </cfRule>
  </conditionalFormatting>
  <conditionalFormatting sqref="AD46:AF46">
    <cfRule type="containsText" dxfId="1195" priority="1160" operator="containsText" text="1">
      <formula>NOT(ISERROR(SEARCH("1",AD46)))</formula>
    </cfRule>
  </conditionalFormatting>
  <conditionalFormatting sqref="X46:AO46">
    <cfRule type="cellIs" dxfId="1194" priority="1159" operator="equal">
      <formula>1</formula>
    </cfRule>
  </conditionalFormatting>
  <conditionalFormatting sqref="X46:AO46">
    <cfRule type="cellIs" dxfId="1193" priority="1156" operator="equal">
      <formula>1</formula>
    </cfRule>
    <cfRule type="cellIs" dxfId="1192" priority="1157" stopIfTrue="1" operator="equal">
      <formula>1</formula>
    </cfRule>
    <cfRule type="cellIs" dxfId="1191" priority="1158" stopIfTrue="1" operator="equal">
      <formula>1</formula>
    </cfRule>
  </conditionalFormatting>
  <conditionalFormatting sqref="X46:AO46">
    <cfRule type="cellIs" dxfId="1190" priority="1155" operator="equal">
      <formula>1</formula>
    </cfRule>
  </conditionalFormatting>
  <conditionalFormatting sqref="X46:AO46">
    <cfRule type="cellIs" dxfId="1189" priority="1154" operator="equal">
      <formula>1</formula>
    </cfRule>
  </conditionalFormatting>
  <conditionalFormatting sqref="X46:AO46">
    <cfRule type="cellIs" dxfId="1188" priority="1153" operator="equal">
      <formula>1</formula>
    </cfRule>
  </conditionalFormatting>
  <conditionalFormatting sqref="X46:AM46">
    <cfRule type="cellIs" dxfId="1187" priority="1151" stopIfTrue="1" operator="equal">
      <formula>1</formula>
    </cfRule>
    <cfRule type="cellIs" dxfId="1186" priority="1152" stopIfTrue="1" operator="equal">
      <formula>1</formula>
    </cfRule>
  </conditionalFormatting>
  <conditionalFormatting sqref="X46:AM46">
    <cfRule type="cellIs" dxfId="1185" priority="1150" operator="equal">
      <formula>1</formula>
    </cfRule>
  </conditionalFormatting>
  <conditionalFormatting sqref="X46:AM46">
    <cfRule type="cellIs" dxfId="1184" priority="1147" operator="equal">
      <formula>1</formula>
    </cfRule>
    <cfRule type="cellIs" dxfId="1183" priority="1148" stopIfTrue="1" operator="equal">
      <formula>1</formula>
    </cfRule>
    <cfRule type="cellIs" dxfId="1182" priority="1149" stopIfTrue="1" operator="equal">
      <formula>1</formula>
    </cfRule>
  </conditionalFormatting>
  <conditionalFormatting sqref="X46:AM46">
    <cfRule type="cellIs" dxfId="1181" priority="1146" operator="equal">
      <formula>1</formula>
    </cfRule>
  </conditionalFormatting>
  <conditionalFormatting sqref="X46:AM46">
    <cfRule type="cellIs" dxfId="1180" priority="1144" stopIfTrue="1" operator="equal">
      <formula>1</formula>
    </cfRule>
    <cfRule type="cellIs" dxfId="1179" priority="1145" stopIfTrue="1" operator="equal">
      <formula>1</formula>
    </cfRule>
  </conditionalFormatting>
  <conditionalFormatting sqref="X46:AM46">
    <cfRule type="cellIs" dxfId="1178" priority="1143" operator="equal">
      <formula>1</formula>
    </cfRule>
  </conditionalFormatting>
  <conditionalFormatting sqref="V46:AC47 AG46:AO47">
    <cfRule type="containsText" dxfId="1177" priority="1142" operator="containsText" text="1">
      <formula>NOT(ISERROR(SEARCH("1",V46)))</formula>
    </cfRule>
  </conditionalFormatting>
  <conditionalFormatting sqref="F46:U47 AP46:BA47 AD46:AF47">
    <cfRule type="containsText" dxfId="1176" priority="1141" operator="containsText" text="1">
      <formula>NOT(ISERROR(SEARCH("1",F46)))</formula>
    </cfRule>
  </conditionalFormatting>
  <conditionalFormatting sqref="X46:AO46">
    <cfRule type="cellIs" dxfId="1175" priority="1140" operator="equal">
      <formula>1</formula>
    </cfRule>
  </conditionalFormatting>
  <conditionalFormatting sqref="X46:AO46">
    <cfRule type="cellIs" dxfId="1174" priority="1137" operator="equal">
      <formula>1</formula>
    </cfRule>
    <cfRule type="cellIs" dxfId="1173" priority="1138" stopIfTrue="1" operator="equal">
      <formula>1</formula>
    </cfRule>
    <cfRule type="cellIs" dxfId="1172" priority="1139" stopIfTrue="1" operator="equal">
      <formula>1</formula>
    </cfRule>
  </conditionalFormatting>
  <conditionalFormatting sqref="X46:AO46">
    <cfRule type="cellIs" dxfId="1171" priority="1136" operator="equal">
      <formula>1</formula>
    </cfRule>
  </conditionalFormatting>
  <conditionalFormatting sqref="X46:AO46">
    <cfRule type="cellIs" dxfId="1170" priority="1135" operator="equal">
      <formula>1</formula>
    </cfRule>
  </conditionalFormatting>
  <conditionalFormatting sqref="X46:AO46">
    <cfRule type="cellIs" dxfId="1169" priority="1134" operator="equal">
      <formula>1</formula>
    </cfRule>
  </conditionalFormatting>
  <conditionalFormatting sqref="X46:AC46 AG46:AO46">
    <cfRule type="containsText" dxfId="1168" priority="1133" operator="containsText" text="1">
      <formula>NOT(ISERROR(SEARCH("1",X46)))</formula>
    </cfRule>
  </conditionalFormatting>
  <conditionalFormatting sqref="AD46:AF46">
    <cfRule type="containsText" dxfId="1167" priority="1132" operator="containsText" text="1">
      <formula>NOT(ISERROR(SEARCH("1",AD46)))</formula>
    </cfRule>
  </conditionalFormatting>
  <conditionalFormatting sqref="X46:AO46">
    <cfRule type="cellIs" dxfId="1166" priority="1131" operator="equal">
      <formula>1</formula>
    </cfRule>
  </conditionalFormatting>
  <conditionalFormatting sqref="X46:AO46">
    <cfRule type="cellIs" dxfId="1165" priority="1128" operator="equal">
      <formula>1</formula>
    </cfRule>
    <cfRule type="cellIs" dxfId="1164" priority="1129" stopIfTrue="1" operator="equal">
      <formula>1</formula>
    </cfRule>
    <cfRule type="cellIs" dxfId="1163" priority="1130" stopIfTrue="1" operator="equal">
      <formula>1</formula>
    </cfRule>
  </conditionalFormatting>
  <conditionalFormatting sqref="X46:AO46">
    <cfRule type="cellIs" dxfId="1162" priority="1127" operator="equal">
      <formula>1</formula>
    </cfRule>
  </conditionalFormatting>
  <conditionalFormatting sqref="X46:AO46">
    <cfRule type="cellIs" dxfId="1161" priority="1126" operator="equal">
      <formula>1</formula>
    </cfRule>
  </conditionalFormatting>
  <conditionalFormatting sqref="X46:AO46">
    <cfRule type="cellIs" dxfId="1160" priority="1125" operator="equal">
      <formula>1</formula>
    </cfRule>
  </conditionalFormatting>
  <conditionalFormatting sqref="X46:AM46">
    <cfRule type="cellIs" dxfId="1159" priority="1123" stopIfTrue="1" operator="equal">
      <formula>1</formula>
    </cfRule>
    <cfRule type="cellIs" dxfId="1158" priority="1124" stopIfTrue="1" operator="equal">
      <formula>1</formula>
    </cfRule>
  </conditionalFormatting>
  <conditionalFormatting sqref="X46:AM46">
    <cfRule type="cellIs" dxfId="1157" priority="1122" operator="equal">
      <formula>1</formula>
    </cfRule>
  </conditionalFormatting>
  <conditionalFormatting sqref="X46:AM46">
    <cfRule type="cellIs" dxfId="1156" priority="1119" operator="equal">
      <formula>1</formula>
    </cfRule>
    <cfRule type="cellIs" dxfId="1155" priority="1120" stopIfTrue="1" operator="equal">
      <formula>1</formula>
    </cfRule>
    <cfRule type="cellIs" dxfId="1154" priority="1121" stopIfTrue="1" operator="equal">
      <formula>1</formula>
    </cfRule>
  </conditionalFormatting>
  <conditionalFormatting sqref="X46:AM46">
    <cfRule type="cellIs" dxfId="1153" priority="1118" operator="equal">
      <formula>1</formula>
    </cfRule>
  </conditionalFormatting>
  <conditionalFormatting sqref="X46:AM46">
    <cfRule type="cellIs" dxfId="1152" priority="1116" stopIfTrue="1" operator="equal">
      <formula>1</formula>
    </cfRule>
    <cfRule type="cellIs" dxfId="1151" priority="1117" stopIfTrue="1" operator="equal">
      <formula>1</formula>
    </cfRule>
  </conditionalFormatting>
  <conditionalFormatting sqref="X46:AM46">
    <cfRule type="cellIs" dxfId="1150" priority="1115" operator="equal">
      <formula>1</formula>
    </cfRule>
  </conditionalFormatting>
  <conditionalFormatting sqref="X46:AO46">
    <cfRule type="cellIs" dxfId="1149" priority="1114" operator="equal">
      <formula>1</formula>
    </cfRule>
  </conditionalFormatting>
  <conditionalFormatting sqref="X46:AM46">
    <cfRule type="cellIs" dxfId="1148" priority="1112" stopIfTrue="1" operator="equal">
      <formula>1</formula>
    </cfRule>
    <cfRule type="cellIs" dxfId="1147" priority="1113" stopIfTrue="1" operator="equal">
      <formula>1</formula>
    </cfRule>
  </conditionalFormatting>
  <conditionalFormatting sqref="X46:AM46">
    <cfRule type="cellIs" dxfId="1146" priority="1111" operator="equal">
      <formula>1</formula>
    </cfRule>
  </conditionalFormatting>
  <conditionalFormatting sqref="X46:AM46">
    <cfRule type="cellIs" dxfId="1145" priority="1108" operator="equal">
      <formula>1</formula>
    </cfRule>
    <cfRule type="cellIs" dxfId="1144" priority="1109" stopIfTrue="1" operator="equal">
      <formula>1</formula>
    </cfRule>
    <cfRule type="cellIs" dxfId="1143" priority="1110" stopIfTrue="1" operator="equal">
      <formula>1</formula>
    </cfRule>
  </conditionalFormatting>
  <conditionalFormatting sqref="X46:AM46">
    <cfRule type="cellIs" dxfId="1142" priority="1107" operator="equal">
      <formula>1</formula>
    </cfRule>
  </conditionalFormatting>
  <conditionalFormatting sqref="X46:AM46">
    <cfRule type="cellIs" dxfId="1141" priority="1105" stopIfTrue="1" operator="equal">
      <formula>1</formula>
    </cfRule>
    <cfRule type="cellIs" dxfId="1140" priority="1106" stopIfTrue="1" operator="equal">
      <formula>1</formula>
    </cfRule>
  </conditionalFormatting>
  <conditionalFormatting sqref="X46:AM46">
    <cfRule type="cellIs" dxfId="1139" priority="1104" operator="equal">
      <formula>1</formula>
    </cfRule>
  </conditionalFormatting>
  <conditionalFormatting sqref="X46:AO46">
    <cfRule type="cellIs" dxfId="1138" priority="1103" operator="equal">
      <formula>1</formula>
    </cfRule>
  </conditionalFormatting>
  <conditionalFormatting sqref="X46:AC46 AG46:AO46">
    <cfRule type="containsText" dxfId="1137" priority="1102" operator="containsText" text="1">
      <formula>NOT(ISERROR(SEARCH("1",X46)))</formula>
    </cfRule>
  </conditionalFormatting>
  <conditionalFormatting sqref="AD46:AF46">
    <cfRule type="containsText" dxfId="1136" priority="1101" operator="containsText" text="1">
      <formula>NOT(ISERROR(SEARCH("1",AD46)))</formula>
    </cfRule>
  </conditionalFormatting>
  <conditionalFormatting sqref="X46:AO46">
    <cfRule type="cellIs" dxfId="1135" priority="1100" operator="equal">
      <formula>1</formula>
    </cfRule>
  </conditionalFormatting>
  <conditionalFormatting sqref="X46:AO46">
    <cfRule type="cellIs" dxfId="1134" priority="1097" operator="equal">
      <formula>1</formula>
    </cfRule>
    <cfRule type="cellIs" dxfId="1133" priority="1098" stopIfTrue="1" operator="equal">
      <formula>1</formula>
    </cfRule>
    <cfRule type="cellIs" dxfId="1132" priority="1099" stopIfTrue="1" operator="equal">
      <formula>1</formula>
    </cfRule>
  </conditionalFormatting>
  <conditionalFormatting sqref="X46:AO46">
    <cfRule type="cellIs" dxfId="1131" priority="1096" operator="equal">
      <formula>1</formula>
    </cfRule>
  </conditionalFormatting>
  <conditionalFormatting sqref="X46:AO46">
    <cfRule type="cellIs" dxfId="1130" priority="1095" operator="equal">
      <formula>1</formula>
    </cfRule>
  </conditionalFormatting>
  <conditionalFormatting sqref="X46:AO46">
    <cfRule type="cellIs" dxfId="1129" priority="1094" operator="equal">
      <formula>1</formula>
    </cfRule>
  </conditionalFormatting>
  <conditionalFormatting sqref="X46:AM46">
    <cfRule type="cellIs" dxfId="1128" priority="1092" stopIfTrue="1" operator="equal">
      <formula>1</formula>
    </cfRule>
    <cfRule type="cellIs" dxfId="1127" priority="1093" stopIfTrue="1" operator="equal">
      <formula>1</formula>
    </cfRule>
  </conditionalFormatting>
  <conditionalFormatting sqref="X46:AM46">
    <cfRule type="cellIs" dxfId="1126" priority="1091" operator="equal">
      <formula>1</formula>
    </cfRule>
  </conditionalFormatting>
  <conditionalFormatting sqref="X46:AM46">
    <cfRule type="cellIs" dxfId="1125" priority="1088" operator="equal">
      <formula>1</formula>
    </cfRule>
    <cfRule type="cellIs" dxfId="1124" priority="1089" stopIfTrue="1" operator="equal">
      <formula>1</formula>
    </cfRule>
    <cfRule type="cellIs" dxfId="1123" priority="1090" stopIfTrue="1" operator="equal">
      <formula>1</formula>
    </cfRule>
  </conditionalFormatting>
  <conditionalFormatting sqref="X46:AM46">
    <cfRule type="cellIs" dxfId="1122" priority="1087" operator="equal">
      <formula>1</formula>
    </cfRule>
  </conditionalFormatting>
  <conditionalFormatting sqref="X46:AM46">
    <cfRule type="cellIs" dxfId="1121" priority="1085" stopIfTrue="1" operator="equal">
      <formula>1</formula>
    </cfRule>
    <cfRule type="cellIs" dxfId="1120" priority="1086" stopIfTrue="1" operator="equal">
      <formula>1</formula>
    </cfRule>
  </conditionalFormatting>
  <conditionalFormatting sqref="X46:AM46">
    <cfRule type="cellIs" dxfId="1119" priority="1084" operator="equal">
      <formula>1</formula>
    </cfRule>
  </conditionalFormatting>
  <conditionalFormatting sqref="F46:BA47">
    <cfRule type="cellIs" dxfId="1118" priority="1083" operator="equal">
      <formula>1</formula>
    </cfRule>
  </conditionalFormatting>
  <conditionalFormatting sqref="X46:AC46 AG46:AO46">
    <cfRule type="containsText" dxfId="1117" priority="1082" operator="containsText" text="1">
      <formula>NOT(ISERROR(SEARCH("1",X46)))</formula>
    </cfRule>
  </conditionalFormatting>
  <conditionalFormatting sqref="AD46:AF46">
    <cfRule type="containsText" dxfId="1116" priority="1081" operator="containsText" text="1">
      <formula>NOT(ISERROR(SEARCH("1",AD46)))</formula>
    </cfRule>
  </conditionalFormatting>
  <conditionalFormatting sqref="X46:AO46">
    <cfRule type="cellIs" dxfId="1115" priority="1080" operator="equal">
      <formula>1</formula>
    </cfRule>
  </conditionalFormatting>
  <conditionalFormatting sqref="X46:AO46">
    <cfRule type="cellIs" dxfId="1114" priority="1077" operator="equal">
      <formula>1</formula>
    </cfRule>
    <cfRule type="cellIs" dxfId="1113" priority="1078" stopIfTrue="1" operator="equal">
      <formula>1</formula>
    </cfRule>
    <cfRule type="cellIs" dxfId="1112" priority="1079" stopIfTrue="1" operator="equal">
      <formula>1</formula>
    </cfRule>
  </conditionalFormatting>
  <conditionalFormatting sqref="X46:AO46">
    <cfRule type="cellIs" dxfId="1111" priority="1076" operator="equal">
      <formula>1</formula>
    </cfRule>
  </conditionalFormatting>
  <conditionalFormatting sqref="X46:AO46">
    <cfRule type="cellIs" dxfId="1110" priority="1075" operator="equal">
      <formula>1</formula>
    </cfRule>
  </conditionalFormatting>
  <conditionalFormatting sqref="X46:AO46">
    <cfRule type="cellIs" dxfId="1109" priority="1074" operator="equal">
      <formula>1</formula>
    </cfRule>
  </conditionalFormatting>
  <conditionalFormatting sqref="X46:AM46">
    <cfRule type="cellIs" dxfId="1108" priority="1072" stopIfTrue="1" operator="equal">
      <formula>1</formula>
    </cfRule>
    <cfRule type="cellIs" dxfId="1107" priority="1073" stopIfTrue="1" operator="equal">
      <formula>1</formula>
    </cfRule>
  </conditionalFormatting>
  <conditionalFormatting sqref="X46:AM46">
    <cfRule type="cellIs" dxfId="1106" priority="1071" operator="equal">
      <formula>1</formula>
    </cfRule>
  </conditionalFormatting>
  <conditionalFormatting sqref="X46:AM46">
    <cfRule type="cellIs" dxfId="1105" priority="1068" operator="equal">
      <formula>1</formula>
    </cfRule>
    <cfRule type="cellIs" dxfId="1104" priority="1069" stopIfTrue="1" operator="equal">
      <formula>1</formula>
    </cfRule>
    <cfRule type="cellIs" dxfId="1103" priority="1070" stopIfTrue="1" operator="equal">
      <formula>1</formula>
    </cfRule>
  </conditionalFormatting>
  <conditionalFormatting sqref="X46:AM46">
    <cfRule type="cellIs" dxfId="1102" priority="1067" operator="equal">
      <formula>1</formula>
    </cfRule>
  </conditionalFormatting>
  <conditionalFormatting sqref="X46:AM46">
    <cfRule type="cellIs" dxfId="1101" priority="1065" stopIfTrue="1" operator="equal">
      <formula>1</formula>
    </cfRule>
    <cfRule type="cellIs" dxfId="1100" priority="1066" stopIfTrue="1" operator="equal">
      <formula>1</formula>
    </cfRule>
  </conditionalFormatting>
  <conditionalFormatting sqref="X46:AM46">
    <cfRule type="cellIs" dxfId="1099" priority="1064" operator="equal">
      <formula>1</formula>
    </cfRule>
  </conditionalFormatting>
  <conditionalFormatting sqref="X46:AO46">
    <cfRule type="cellIs" dxfId="1098" priority="1063" operator="equal">
      <formula>1</formula>
    </cfRule>
  </conditionalFormatting>
  <conditionalFormatting sqref="X46:AM46">
    <cfRule type="cellIs" dxfId="1097" priority="1061" stopIfTrue="1" operator="equal">
      <formula>1</formula>
    </cfRule>
    <cfRule type="cellIs" dxfId="1096" priority="1062" stopIfTrue="1" operator="equal">
      <formula>1</formula>
    </cfRule>
  </conditionalFormatting>
  <conditionalFormatting sqref="X46:AM46">
    <cfRule type="cellIs" dxfId="1095" priority="1060" operator="equal">
      <formula>1</formula>
    </cfRule>
  </conditionalFormatting>
  <conditionalFormatting sqref="X46:AM46">
    <cfRule type="cellIs" dxfId="1094" priority="1057" operator="equal">
      <formula>1</formula>
    </cfRule>
    <cfRule type="cellIs" dxfId="1093" priority="1058" stopIfTrue="1" operator="equal">
      <formula>1</formula>
    </cfRule>
    <cfRule type="cellIs" dxfId="1092" priority="1059" stopIfTrue="1" operator="equal">
      <formula>1</formula>
    </cfRule>
  </conditionalFormatting>
  <conditionalFormatting sqref="X46:AM46">
    <cfRule type="cellIs" dxfId="1091" priority="1056" operator="equal">
      <formula>1</formula>
    </cfRule>
  </conditionalFormatting>
  <conditionalFormatting sqref="X46:AM46">
    <cfRule type="cellIs" dxfId="1090" priority="1054" stopIfTrue="1" operator="equal">
      <formula>1</formula>
    </cfRule>
    <cfRule type="cellIs" dxfId="1089" priority="1055" stopIfTrue="1" operator="equal">
      <formula>1</formula>
    </cfRule>
  </conditionalFormatting>
  <conditionalFormatting sqref="X46:AM46">
    <cfRule type="cellIs" dxfId="1088" priority="1053" operator="equal">
      <formula>1</formula>
    </cfRule>
  </conditionalFormatting>
  <conditionalFormatting sqref="X46:AO46">
    <cfRule type="cellIs" dxfId="1087" priority="1052" operator="equal">
      <formula>1</formula>
    </cfRule>
  </conditionalFormatting>
  <conditionalFormatting sqref="X46:AC46 AG46:AO46">
    <cfRule type="containsText" dxfId="1086" priority="1051" operator="containsText" text="1">
      <formula>NOT(ISERROR(SEARCH("1",X46)))</formula>
    </cfRule>
  </conditionalFormatting>
  <conditionalFormatting sqref="AD46:AF46">
    <cfRule type="containsText" dxfId="1085" priority="1050" operator="containsText" text="1">
      <formula>NOT(ISERROR(SEARCH("1",AD46)))</formula>
    </cfRule>
  </conditionalFormatting>
  <conditionalFormatting sqref="X46:AO46">
    <cfRule type="cellIs" dxfId="1084" priority="1049" operator="equal">
      <formula>1</formula>
    </cfRule>
  </conditionalFormatting>
  <conditionalFormatting sqref="X46:AO46">
    <cfRule type="cellIs" dxfId="1083" priority="1046" operator="equal">
      <formula>1</formula>
    </cfRule>
    <cfRule type="cellIs" dxfId="1082" priority="1047" stopIfTrue="1" operator="equal">
      <formula>1</formula>
    </cfRule>
    <cfRule type="cellIs" dxfId="1081" priority="1048" stopIfTrue="1" operator="equal">
      <formula>1</formula>
    </cfRule>
  </conditionalFormatting>
  <conditionalFormatting sqref="X46:AO46">
    <cfRule type="cellIs" dxfId="1080" priority="1045" operator="equal">
      <formula>1</formula>
    </cfRule>
  </conditionalFormatting>
  <conditionalFormatting sqref="X46:AO46">
    <cfRule type="cellIs" dxfId="1079" priority="1044" operator="equal">
      <formula>1</formula>
    </cfRule>
  </conditionalFormatting>
  <conditionalFormatting sqref="X46:AO46">
    <cfRule type="cellIs" dxfId="1078" priority="1043" operator="equal">
      <formula>1</formula>
    </cfRule>
  </conditionalFormatting>
  <conditionalFormatting sqref="X46:AM46">
    <cfRule type="cellIs" dxfId="1077" priority="1041" stopIfTrue="1" operator="equal">
      <formula>1</formula>
    </cfRule>
    <cfRule type="cellIs" dxfId="1076" priority="1042" stopIfTrue="1" operator="equal">
      <formula>1</formula>
    </cfRule>
  </conditionalFormatting>
  <conditionalFormatting sqref="X46:AM46">
    <cfRule type="cellIs" dxfId="1075" priority="1040" operator="equal">
      <formula>1</formula>
    </cfRule>
  </conditionalFormatting>
  <conditionalFormatting sqref="X46:AM46">
    <cfRule type="cellIs" dxfId="1074" priority="1037" operator="equal">
      <formula>1</formula>
    </cfRule>
    <cfRule type="cellIs" dxfId="1073" priority="1038" stopIfTrue="1" operator="equal">
      <formula>1</formula>
    </cfRule>
    <cfRule type="cellIs" dxfId="1072" priority="1039" stopIfTrue="1" operator="equal">
      <formula>1</formula>
    </cfRule>
  </conditionalFormatting>
  <conditionalFormatting sqref="X46:AM46">
    <cfRule type="cellIs" dxfId="1071" priority="1036" operator="equal">
      <formula>1</formula>
    </cfRule>
  </conditionalFormatting>
  <conditionalFormatting sqref="X46:AM46">
    <cfRule type="cellIs" dxfId="1070" priority="1034" stopIfTrue="1" operator="equal">
      <formula>1</formula>
    </cfRule>
    <cfRule type="cellIs" dxfId="1069" priority="1035" stopIfTrue="1" operator="equal">
      <formula>1</formula>
    </cfRule>
  </conditionalFormatting>
  <conditionalFormatting sqref="X46:AM46">
    <cfRule type="cellIs" dxfId="1068" priority="1033" operator="equal">
      <formula>1</formula>
    </cfRule>
  </conditionalFormatting>
  <conditionalFormatting sqref="F46:BA47">
    <cfRule type="cellIs" dxfId="1067" priority="1032" operator="equal">
      <formula>1</formula>
    </cfRule>
  </conditionalFormatting>
  <conditionalFormatting sqref="X46:AM47">
    <cfRule type="cellIs" dxfId="1066" priority="1030" stopIfTrue="1" operator="equal">
      <formula>1</formula>
    </cfRule>
    <cfRule type="cellIs" dxfId="1065" priority="1031" stopIfTrue="1" operator="equal">
      <formula>1</formula>
    </cfRule>
  </conditionalFormatting>
  <conditionalFormatting sqref="X46:AM47">
    <cfRule type="cellIs" dxfId="1064" priority="1029" operator="equal">
      <formula>1</formula>
    </cfRule>
  </conditionalFormatting>
  <conditionalFormatting sqref="X46:AM47">
    <cfRule type="cellIs" dxfId="1063" priority="1026" operator="equal">
      <formula>1</formula>
    </cfRule>
    <cfRule type="cellIs" dxfId="1062" priority="1027" stopIfTrue="1" operator="equal">
      <formula>1</formula>
    </cfRule>
    <cfRule type="cellIs" dxfId="1061" priority="1028" stopIfTrue="1" operator="equal">
      <formula>1</formula>
    </cfRule>
  </conditionalFormatting>
  <conditionalFormatting sqref="X46:AM47">
    <cfRule type="cellIs" dxfId="1060" priority="1025" operator="equal">
      <formula>1</formula>
    </cfRule>
  </conditionalFormatting>
  <conditionalFormatting sqref="X46:AM47">
    <cfRule type="cellIs" dxfId="1059" priority="1023" stopIfTrue="1" operator="equal">
      <formula>1</formula>
    </cfRule>
    <cfRule type="cellIs" dxfId="1058" priority="1024" stopIfTrue="1" operator="equal">
      <formula>1</formula>
    </cfRule>
  </conditionalFormatting>
  <conditionalFormatting sqref="X46:AM47">
    <cfRule type="cellIs" dxfId="1057" priority="1022" operator="equal">
      <formula>1</formula>
    </cfRule>
  </conditionalFormatting>
  <conditionalFormatting sqref="F46:BA47">
    <cfRule type="cellIs" dxfId="1056" priority="1021" operator="equal">
      <formula>1</formula>
    </cfRule>
  </conditionalFormatting>
  <conditionalFormatting sqref="F46:BA47">
    <cfRule type="containsText" dxfId="1055" priority="1020" operator="containsText" text="1">
      <formula>NOT(ISERROR(SEARCH("1",F46)))</formula>
    </cfRule>
  </conditionalFormatting>
  <conditionalFormatting sqref="AD46:AF47">
    <cfRule type="containsText" dxfId="1054" priority="1019" operator="containsText" text="1">
      <formula>NOT(ISERROR(SEARCH("1",AD46)))</formula>
    </cfRule>
  </conditionalFormatting>
  <conditionalFormatting sqref="F46:BA47">
    <cfRule type="cellIs" dxfId="1053" priority="1018" operator="equal">
      <formula>1</formula>
    </cfRule>
  </conditionalFormatting>
  <conditionalFormatting sqref="F46:BA47">
    <cfRule type="cellIs" dxfId="1052" priority="1015" operator="equal">
      <formula>1</formula>
    </cfRule>
    <cfRule type="cellIs" dxfId="1051" priority="1016" stopIfTrue="1" operator="equal">
      <formula>1</formula>
    </cfRule>
    <cfRule type="cellIs" dxfId="1050" priority="1017" stopIfTrue="1" operator="equal">
      <formula>1</formula>
    </cfRule>
  </conditionalFormatting>
  <conditionalFormatting sqref="F46:BA47">
    <cfRule type="cellIs" dxfId="1049" priority="1014" operator="equal">
      <formula>1</formula>
    </cfRule>
  </conditionalFormatting>
  <conditionalFormatting sqref="F46:BA47">
    <cfRule type="cellIs" dxfId="1048" priority="1013" operator="equal">
      <formula>1</formula>
    </cfRule>
  </conditionalFormatting>
  <conditionalFormatting sqref="F46:BA47">
    <cfRule type="cellIs" dxfId="1047" priority="1012" operator="equal">
      <formula>1</formula>
    </cfRule>
  </conditionalFormatting>
  <conditionalFormatting sqref="X46:AM47">
    <cfRule type="cellIs" dxfId="1046" priority="1010" stopIfTrue="1" operator="equal">
      <formula>1</formula>
    </cfRule>
    <cfRule type="cellIs" dxfId="1045" priority="1011" stopIfTrue="1" operator="equal">
      <formula>1</formula>
    </cfRule>
  </conditionalFormatting>
  <conditionalFormatting sqref="X46:AM47">
    <cfRule type="cellIs" dxfId="1044" priority="1009" operator="equal">
      <formula>1</formula>
    </cfRule>
  </conditionalFormatting>
  <conditionalFormatting sqref="X46:AM47">
    <cfRule type="cellIs" dxfId="1043" priority="1006" operator="equal">
      <formula>1</formula>
    </cfRule>
    <cfRule type="cellIs" dxfId="1042" priority="1007" stopIfTrue="1" operator="equal">
      <formula>1</formula>
    </cfRule>
    <cfRule type="cellIs" dxfId="1041" priority="1008" stopIfTrue="1" operator="equal">
      <formula>1</formula>
    </cfRule>
  </conditionalFormatting>
  <conditionalFormatting sqref="X46:AM47">
    <cfRule type="cellIs" dxfId="1040" priority="1005" operator="equal">
      <formula>1</formula>
    </cfRule>
  </conditionalFormatting>
  <conditionalFormatting sqref="X46:AM47">
    <cfRule type="cellIs" dxfId="1039" priority="1003" stopIfTrue="1" operator="equal">
      <formula>1</formula>
    </cfRule>
    <cfRule type="cellIs" dxfId="1038" priority="1004" stopIfTrue="1" operator="equal">
      <formula>1</formula>
    </cfRule>
  </conditionalFormatting>
  <conditionalFormatting sqref="X46:AM47">
    <cfRule type="cellIs" dxfId="1037" priority="1002" operator="equal">
      <formula>1</formula>
    </cfRule>
  </conditionalFormatting>
  <conditionalFormatting sqref="V46:AO47">
    <cfRule type="cellIs" dxfId="1036" priority="1001" operator="equal">
      <formula>1</formula>
    </cfRule>
  </conditionalFormatting>
  <conditionalFormatting sqref="X46:AC46 AG46:AO46">
    <cfRule type="containsText" dxfId="1035" priority="1000" operator="containsText" text="1">
      <formula>NOT(ISERROR(SEARCH("1",X46)))</formula>
    </cfRule>
  </conditionalFormatting>
  <conditionalFormatting sqref="AD46:AF46">
    <cfRule type="containsText" dxfId="1034" priority="999" operator="containsText" text="1">
      <formula>NOT(ISERROR(SEARCH("1",AD46)))</formula>
    </cfRule>
  </conditionalFormatting>
  <conditionalFormatting sqref="X46:AO46">
    <cfRule type="cellIs" dxfId="1033" priority="998" operator="equal">
      <formula>1</formula>
    </cfRule>
  </conditionalFormatting>
  <conditionalFormatting sqref="X46:AO46">
    <cfRule type="cellIs" dxfId="1032" priority="995" operator="equal">
      <formula>1</formula>
    </cfRule>
    <cfRule type="cellIs" dxfId="1031" priority="996" stopIfTrue="1" operator="equal">
      <formula>1</formula>
    </cfRule>
    <cfRule type="cellIs" dxfId="1030" priority="997" stopIfTrue="1" operator="equal">
      <formula>1</formula>
    </cfRule>
  </conditionalFormatting>
  <conditionalFormatting sqref="X46:AO46">
    <cfRule type="cellIs" dxfId="1029" priority="994" operator="equal">
      <formula>1</formula>
    </cfRule>
  </conditionalFormatting>
  <conditionalFormatting sqref="X46:AO46">
    <cfRule type="cellIs" dxfId="1028" priority="993" operator="equal">
      <formula>1</formula>
    </cfRule>
  </conditionalFormatting>
  <conditionalFormatting sqref="X46:AO46">
    <cfRule type="cellIs" dxfId="1027" priority="992" operator="equal">
      <formula>1</formula>
    </cfRule>
  </conditionalFormatting>
  <conditionalFormatting sqref="X46:AM46">
    <cfRule type="cellIs" dxfId="1026" priority="990" stopIfTrue="1" operator="equal">
      <formula>1</formula>
    </cfRule>
    <cfRule type="cellIs" dxfId="1025" priority="991" stopIfTrue="1" operator="equal">
      <formula>1</formula>
    </cfRule>
  </conditionalFormatting>
  <conditionalFormatting sqref="X46:AM46">
    <cfRule type="cellIs" dxfId="1024" priority="989" operator="equal">
      <formula>1</formula>
    </cfRule>
  </conditionalFormatting>
  <conditionalFormatting sqref="X46:AM46">
    <cfRule type="cellIs" dxfId="1023" priority="986" operator="equal">
      <formula>1</formula>
    </cfRule>
    <cfRule type="cellIs" dxfId="1022" priority="987" stopIfTrue="1" operator="equal">
      <formula>1</formula>
    </cfRule>
    <cfRule type="cellIs" dxfId="1021" priority="988" stopIfTrue="1" operator="equal">
      <formula>1</formula>
    </cfRule>
  </conditionalFormatting>
  <conditionalFormatting sqref="X46:AM46">
    <cfRule type="cellIs" dxfId="1020" priority="985" operator="equal">
      <formula>1</formula>
    </cfRule>
  </conditionalFormatting>
  <conditionalFormatting sqref="X46:AM46">
    <cfRule type="cellIs" dxfId="1019" priority="983" stopIfTrue="1" operator="equal">
      <formula>1</formula>
    </cfRule>
    <cfRule type="cellIs" dxfId="1018" priority="984" stopIfTrue="1" operator="equal">
      <formula>1</formula>
    </cfRule>
  </conditionalFormatting>
  <conditionalFormatting sqref="X46:AM46">
    <cfRule type="cellIs" dxfId="1017" priority="982" operator="equal">
      <formula>1</formula>
    </cfRule>
  </conditionalFormatting>
  <conditionalFormatting sqref="X46:AO46">
    <cfRule type="cellIs" dxfId="1016" priority="981" operator="equal">
      <formula>1</formula>
    </cfRule>
  </conditionalFormatting>
  <conditionalFormatting sqref="X46:AM46">
    <cfRule type="cellIs" dxfId="1015" priority="979" stopIfTrue="1" operator="equal">
      <formula>1</formula>
    </cfRule>
    <cfRule type="cellIs" dxfId="1014" priority="980" stopIfTrue="1" operator="equal">
      <formula>1</formula>
    </cfRule>
  </conditionalFormatting>
  <conditionalFormatting sqref="X46:AM46">
    <cfRule type="cellIs" dxfId="1013" priority="978" operator="equal">
      <formula>1</formula>
    </cfRule>
  </conditionalFormatting>
  <conditionalFormatting sqref="X46:AM46">
    <cfRule type="cellIs" dxfId="1012" priority="975" operator="equal">
      <formula>1</formula>
    </cfRule>
    <cfRule type="cellIs" dxfId="1011" priority="976" stopIfTrue="1" operator="equal">
      <formula>1</formula>
    </cfRule>
    <cfRule type="cellIs" dxfId="1010" priority="977" stopIfTrue="1" operator="equal">
      <formula>1</formula>
    </cfRule>
  </conditionalFormatting>
  <conditionalFormatting sqref="X46:AM46">
    <cfRule type="cellIs" dxfId="1009" priority="974" operator="equal">
      <formula>1</formula>
    </cfRule>
  </conditionalFormatting>
  <conditionalFormatting sqref="X46:AM46">
    <cfRule type="cellIs" dxfId="1008" priority="972" stopIfTrue="1" operator="equal">
      <formula>1</formula>
    </cfRule>
    <cfRule type="cellIs" dxfId="1007" priority="973" stopIfTrue="1" operator="equal">
      <formula>1</formula>
    </cfRule>
  </conditionalFormatting>
  <conditionalFormatting sqref="X46:AM46">
    <cfRule type="cellIs" dxfId="1006" priority="971" operator="equal">
      <formula>1</formula>
    </cfRule>
  </conditionalFormatting>
  <conditionalFormatting sqref="X46:AO46">
    <cfRule type="cellIs" dxfId="1005" priority="970" operator="equal">
      <formula>1</formula>
    </cfRule>
  </conditionalFormatting>
  <conditionalFormatting sqref="X46:AC46 AG46:AO46">
    <cfRule type="containsText" dxfId="1004" priority="969" operator="containsText" text="1">
      <formula>NOT(ISERROR(SEARCH("1",X46)))</formula>
    </cfRule>
  </conditionalFormatting>
  <conditionalFormatting sqref="AD46:AF46">
    <cfRule type="containsText" dxfId="1003" priority="968" operator="containsText" text="1">
      <formula>NOT(ISERROR(SEARCH("1",AD46)))</formula>
    </cfRule>
  </conditionalFormatting>
  <conditionalFormatting sqref="X46:AO46">
    <cfRule type="cellIs" dxfId="1002" priority="967" operator="equal">
      <formula>1</formula>
    </cfRule>
  </conditionalFormatting>
  <conditionalFormatting sqref="X46:AO46">
    <cfRule type="cellIs" dxfId="1001" priority="964" operator="equal">
      <formula>1</formula>
    </cfRule>
    <cfRule type="cellIs" dxfId="1000" priority="965" stopIfTrue="1" operator="equal">
      <formula>1</formula>
    </cfRule>
    <cfRule type="cellIs" dxfId="999" priority="966" stopIfTrue="1" operator="equal">
      <formula>1</formula>
    </cfRule>
  </conditionalFormatting>
  <conditionalFormatting sqref="X46:AO46">
    <cfRule type="cellIs" dxfId="998" priority="963" operator="equal">
      <formula>1</formula>
    </cfRule>
  </conditionalFormatting>
  <conditionalFormatting sqref="X46:AO46">
    <cfRule type="cellIs" dxfId="997" priority="962" operator="equal">
      <formula>1</formula>
    </cfRule>
  </conditionalFormatting>
  <conditionalFormatting sqref="X46:AO46">
    <cfRule type="cellIs" dxfId="996" priority="961" operator="equal">
      <formula>1</formula>
    </cfRule>
  </conditionalFormatting>
  <conditionalFormatting sqref="X46:AM46">
    <cfRule type="cellIs" dxfId="995" priority="959" stopIfTrue="1" operator="equal">
      <formula>1</formula>
    </cfRule>
    <cfRule type="cellIs" dxfId="994" priority="960" stopIfTrue="1" operator="equal">
      <formula>1</formula>
    </cfRule>
  </conditionalFormatting>
  <conditionalFormatting sqref="X46:AM46">
    <cfRule type="cellIs" dxfId="993" priority="958" operator="equal">
      <formula>1</formula>
    </cfRule>
  </conditionalFormatting>
  <conditionalFormatting sqref="X46:AM46">
    <cfRule type="cellIs" dxfId="992" priority="955" operator="equal">
      <formula>1</formula>
    </cfRule>
    <cfRule type="cellIs" dxfId="991" priority="956" stopIfTrue="1" operator="equal">
      <formula>1</formula>
    </cfRule>
    <cfRule type="cellIs" dxfId="990" priority="957" stopIfTrue="1" operator="equal">
      <formula>1</formula>
    </cfRule>
  </conditionalFormatting>
  <conditionalFormatting sqref="X46:AM46">
    <cfRule type="cellIs" dxfId="989" priority="954" operator="equal">
      <formula>1</formula>
    </cfRule>
  </conditionalFormatting>
  <conditionalFormatting sqref="X46:AM46">
    <cfRule type="cellIs" dxfId="988" priority="952" stopIfTrue="1" operator="equal">
      <formula>1</formula>
    </cfRule>
    <cfRule type="cellIs" dxfId="987" priority="953" stopIfTrue="1" operator="equal">
      <formula>1</formula>
    </cfRule>
  </conditionalFormatting>
  <conditionalFormatting sqref="X46:AM46">
    <cfRule type="cellIs" dxfId="986" priority="951" operator="equal">
      <formula>1</formula>
    </cfRule>
  </conditionalFormatting>
  <conditionalFormatting sqref="X46:AO46">
    <cfRule type="cellIs" dxfId="985" priority="950" operator="equal">
      <formula>1</formula>
    </cfRule>
  </conditionalFormatting>
  <conditionalFormatting sqref="X46:AM46">
    <cfRule type="cellIs" dxfId="984" priority="948" stopIfTrue="1" operator="equal">
      <formula>1</formula>
    </cfRule>
    <cfRule type="cellIs" dxfId="983" priority="949" stopIfTrue="1" operator="equal">
      <formula>1</formula>
    </cfRule>
  </conditionalFormatting>
  <conditionalFormatting sqref="X46:AM46">
    <cfRule type="cellIs" dxfId="982" priority="947" operator="equal">
      <formula>1</formula>
    </cfRule>
  </conditionalFormatting>
  <conditionalFormatting sqref="X46:AM46">
    <cfRule type="cellIs" dxfId="981" priority="944" operator="equal">
      <formula>1</formula>
    </cfRule>
    <cfRule type="cellIs" dxfId="980" priority="945" stopIfTrue="1" operator="equal">
      <formula>1</formula>
    </cfRule>
    <cfRule type="cellIs" dxfId="979" priority="946" stopIfTrue="1" operator="equal">
      <formula>1</formula>
    </cfRule>
  </conditionalFormatting>
  <conditionalFormatting sqref="X46:AM46">
    <cfRule type="cellIs" dxfId="978" priority="943" operator="equal">
      <formula>1</formula>
    </cfRule>
  </conditionalFormatting>
  <conditionalFormatting sqref="X46:AM46">
    <cfRule type="cellIs" dxfId="977" priority="941" stopIfTrue="1" operator="equal">
      <formula>1</formula>
    </cfRule>
    <cfRule type="cellIs" dxfId="976" priority="942" stopIfTrue="1" operator="equal">
      <formula>1</formula>
    </cfRule>
  </conditionalFormatting>
  <conditionalFormatting sqref="X46:AM46">
    <cfRule type="cellIs" dxfId="975" priority="940" operator="equal">
      <formula>1</formula>
    </cfRule>
  </conditionalFormatting>
  <conditionalFormatting sqref="X46:AO46">
    <cfRule type="cellIs" dxfId="974" priority="939" operator="equal">
      <formula>1</formula>
    </cfRule>
  </conditionalFormatting>
  <conditionalFormatting sqref="X46:AC46 AG46:AO46">
    <cfRule type="containsText" dxfId="973" priority="938" operator="containsText" text="1">
      <formula>NOT(ISERROR(SEARCH("1",X46)))</formula>
    </cfRule>
  </conditionalFormatting>
  <conditionalFormatting sqref="AD46:AF46">
    <cfRule type="containsText" dxfId="972" priority="937" operator="containsText" text="1">
      <formula>NOT(ISERROR(SEARCH("1",AD46)))</formula>
    </cfRule>
  </conditionalFormatting>
  <conditionalFormatting sqref="X46:AO46">
    <cfRule type="cellIs" dxfId="971" priority="936" operator="equal">
      <formula>1</formula>
    </cfRule>
  </conditionalFormatting>
  <conditionalFormatting sqref="X46:AO46">
    <cfRule type="cellIs" dxfId="970" priority="933" operator="equal">
      <formula>1</formula>
    </cfRule>
    <cfRule type="cellIs" dxfId="969" priority="934" stopIfTrue="1" operator="equal">
      <formula>1</formula>
    </cfRule>
    <cfRule type="cellIs" dxfId="968" priority="935" stopIfTrue="1" operator="equal">
      <formula>1</formula>
    </cfRule>
  </conditionalFormatting>
  <conditionalFormatting sqref="X46:AO46">
    <cfRule type="cellIs" dxfId="967" priority="932" operator="equal">
      <formula>1</formula>
    </cfRule>
  </conditionalFormatting>
  <conditionalFormatting sqref="X46:AO46">
    <cfRule type="cellIs" dxfId="966" priority="931" operator="equal">
      <formula>1</formula>
    </cfRule>
  </conditionalFormatting>
  <conditionalFormatting sqref="X46:AO46">
    <cfRule type="cellIs" dxfId="965" priority="930" operator="equal">
      <formula>1</formula>
    </cfRule>
  </conditionalFormatting>
  <conditionalFormatting sqref="X46:AM46">
    <cfRule type="cellIs" dxfId="964" priority="928" stopIfTrue="1" operator="equal">
      <formula>1</formula>
    </cfRule>
    <cfRule type="cellIs" dxfId="963" priority="929" stopIfTrue="1" operator="equal">
      <formula>1</formula>
    </cfRule>
  </conditionalFormatting>
  <conditionalFormatting sqref="X46:AM46">
    <cfRule type="cellIs" dxfId="962" priority="927" operator="equal">
      <formula>1</formula>
    </cfRule>
  </conditionalFormatting>
  <conditionalFormatting sqref="X46:AM46">
    <cfRule type="cellIs" dxfId="961" priority="924" operator="equal">
      <formula>1</formula>
    </cfRule>
    <cfRule type="cellIs" dxfId="960" priority="925" stopIfTrue="1" operator="equal">
      <formula>1</formula>
    </cfRule>
    <cfRule type="cellIs" dxfId="959" priority="926" stopIfTrue="1" operator="equal">
      <formula>1</formula>
    </cfRule>
  </conditionalFormatting>
  <conditionalFormatting sqref="X46:AM46">
    <cfRule type="cellIs" dxfId="958" priority="923" operator="equal">
      <formula>1</formula>
    </cfRule>
  </conditionalFormatting>
  <conditionalFormatting sqref="X46:AM46">
    <cfRule type="cellIs" dxfId="957" priority="921" stopIfTrue="1" operator="equal">
      <formula>1</formula>
    </cfRule>
    <cfRule type="cellIs" dxfId="956" priority="922" stopIfTrue="1" operator="equal">
      <formula>1</formula>
    </cfRule>
  </conditionalFormatting>
  <conditionalFormatting sqref="X46:AM46">
    <cfRule type="cellIs" dxfId="955" priority="920" operator="equal">
      <formula>1</formula>
    </cfRule>
  </conditionalFormatting>
  <conditionalFormatting sqref="X46:AO46">
    <cfRule type="cellIs" dxfId="954" priority="919" operator="equal">
      <formula>1</formula>
    </cfRule>
  </conditionalFormatting>
  <conditionalFormatting sqref="X46:AM46">
    <cfRule type="cellIs" dxfId="953" priority="917" stopIfTrue="1" operator="equal">
      <formula>1</formula>
    </cfRule>
    <cfRule type="cellIs" dxfId="952" priority="918" stopIfTrue="1" operator="equal">
      <formula>1</formula>
    </cfRule>
  </conditionalFormatting>
  <conditionalFormatting sqref="X46:AM46">
    <cfRule type="cellIs" dxfId="951" priority="916" operator="equal">
      <formula>1</formula>
    </cfRule>
  </conditionalFormatting>
  <conditionalFormatting sqref="X46:AM46">
    <cfRule type="cellIs" dxfId="950" priority="913" operator="equal">
      <formula>1</formula>
    </cfRule>
    <cfRule type="cellIs" dxfId="949" priority="914" stopIfTrue="1" operator="equal">
      <formula>1</formula>
    </cfRule>
    <cfRule type="cellIs" dxfId="948" priority="915" stopIfTrue="1" operator="equal">
      <formula>1</formula>
    </cfRule>
  </conditionalFormatting>
  <conditionalFormatting sqref="X46:AM46">
    <cfRule type="cellIs" dxfId="947" priority="912" operator="equal">
      <formula>1</formula>
    </cfRule>
  </conditionalFormatting>
  <conditionalFormatting sqref="X46:AM46">
    <cfRule type="cellIs" dxfId="946" priority="910" stopIfTrue="1" operator="equal">
      <formula>1</formula>
    </cfRule>
    <cfRule type="cellIs" dxfId="945" priority="911" stopIfTrue="1" operator="equal">
      <formula>1</formula>
    </cfRule>
  </conditionalFormatting>
  <conditionalFormatting sqref="X46:AM46">
    <cfRule type="cellIs" dxfId="944" priority="909" operator="equal">
      <formula>1</formula>
    </cfRule>
  </conditionalFormatting>
  <conditionalFormatting sqref="X46:AO46">
    <cfRule type="cellIs" dxfId="943" priority="908" operator="equal">
      <formula>1</formula>
    </cfRule>
  </conditionalFormatting>
  <conditionalFormatting sqref="X46:AC46 AG46:AO46">
    <cfRule type="containsText" dxfId="942" priority="907" operator="containsText" text="1">
      <formula>NOT(ISERROR(SEARCH("1",X46)))</formula>
    </cfRule>
  </conditionalFormatting>
  <conditionalFormatting sqref="AD46:AF46">
    <cfRule type="containsText" dxfId="941" priority="906" operator="containsText" text="1">
      <formula>NOT(ISERROR(SEARCH("1",AD46)))</formula>
    </cfRule>
  </conditionalFormatting>
  <conditionalFormatting sqref="X46:AO46">
    <cfRule type="cellIs" dxfId="940" priority="905" operator="equal">
      <formula>1</formula>
    </cfRule>
  </conditionalFormatting>
  <conditionalFormatting sqref="X46:AO46">
    <cfRule type="cellIs" dxfId="939" priority="902" operator="equal">
      <formula>1</formula>
    </cfRule>
    <cfRule type="cellIs" dxfId="938" priority="903" stopIfTrue="1" operator="equal">
      <formula>1</formula>
    </cfRule>
    <cfRule type="cellIs" dxfId="937" priority="904" stopIfTrue="1" operator="equal">
      <formula>1</formula>
    </cfRule>
  </conditionalFormatting>
  <conditionalFormatting sqref="X46:AO46">
    <cfRule type="cellIs" dxfId="936" priority="901" operator="equal">
      <formula>1</formula>
    </cfRule>
  </conditionalFormatting>
  <conditionalFormatting sqref="X46:AO46">
    <cfRule type="cellIs" dxfId="935" priority="900" operator="equal">
      <formula>1</formula>
    </cfRule>
  </conditionalFormatting>
  <conditionalFormatting sqref="X46:AO46">
    <cfRule type="cellIs" dxfId="934" priority="899" operator="equal">
      <formula>1</formula>
    </cfRule>
  </conditionalFormatting>
  <conditionalFormatting sqref="X46:AM46">
    <cfRule type="cellIs" dxfId="933" priority="897" stopIfTrue="1" operator="equal">
      <formula>1</formula>
    </cfRule>
    <cfRule type="cellIs" dxfId="932" priority="898" stopIfTrue="1" operator="equal">
      <formula>1</formula>
    </cfRule>
  </conditionalFormatting>
  <conditionalFormatting sqref="X46:AM46">
    <cfRule type="cellIs" dxfId="931" priority="896" operator="equal">
      <formula>1</formula>
    </cfRule>
  </conditionalFormatting>
  <conditionalFormatting sqref="X46:AM46">
    <cfRule type="cellIs" dxfId="930" priority="893" operator="equal">
      <formula>1</formula>
    </cfRule>
    <cfRule type="cellIs" dxfId="929" priority="894" stopIfTrue="1" operator="equal">
      <formula>1</formula>
    </cfRule>
    <cfRule type="cellIs" dxfId="928" priority="895" stopIfTrue="1" operator="equal">
      <formula>1</formula>
    </cfRule>
  </conditionalFormatting>
  <conditionalFormatting sqref="X46:AM46">
    <cfRule type="cellIs" dxfId="927" priority="892" operator="equal">
      <formula>1</formula>
    </cfRule>
  </conditionalFormatting>
  <conditionalFormatting sqref="X46:AM46">
    <cfRule type="cellIs" dxfId="926" priority="890" stopIfTrue="1" operator="equal">
      <formula>1</formula>
    </cfRule>
    <cfRule type="cellIs" dxfId="925" priority="891" stopIfTrue="1" operator="equal">
      <formula>1</formula>
    </cfRule>
  </conditionalFormatting>
  <conditionalFormatting sqref="X46:AM46">
    <cfRule type="cellIs" dxfId="924" priority="889" operator="equal">
      <formula>1</formula>
    </cfRule>
  </conditionalFormatting>
  <conditionalFormatting sqref="X46:AO46">
    <cfRule type="cellIs" dxfId="923" priority="888" operator="equal">
      <formula>1</formula>
    </cfRule>
  </conditionalFormatting>
  <conditionalFormatting sqref="X46:AM46">
    <cfRule type="cellIs" dxfId="922" priority="886" stopIfTrue="1" operator="equal">
      <formula>1</formula>
    </cfRule>
    <cfRule type="cellIs" dxfId="921" priority="887" stopIfTrue="1" operator="equal">
      <formula>1</formula>
    </cfRule>
  </conditionalFormatting>
  <conditionalFormatting sqref="X46:AM46">
    <cfRule type="cellIs" dxfId="920" priority="885" operator="equal">
      <formula>1</formula>
    </cfRule>
  </conditionalFormatting>
  <conditionalFormatting sqref="X46:AM46">
    <cfRule type="cellIs" dxfId="919" priority="882" operator="equal">
      <formula>1</formula>
    </cfRule>
    <cfRule type="cellIs" dxfId="918" priority="883" stopIfTrue="1" operator="equal">
      <formula>1</formula>
    </cfRule>
    <cfRule type="cellIs" dxfId="917" priority="884" stopIfTrue="1" operator="equal">
      <formula>1</formula>
    </cfRule>
  </conditionalFormatting>
  <conditionalFormatting sqref="X46:AM46">
    <cfRule type="cellIs" dxfId="916" priority="881" operator="equal">
      <formula>1</formula>
    </cfRule>
  </conditionalFormatting>
  <conditionalFormatting sqref="X46:AM46">
    <cfRule type="cellIs" dxfId="915" priority="879" stopIfTrue="1" operator="equal">
      <formula>1</formula>
    </cfRule>
    <cfRule type="cellIs" dxfId="914" priority="880" stopIfTrue="1" operator="equal">
      <formula>1</formula>
    </cfRule>
  </conditionalFormatting>
  <conditionalFormatting sqref="X46:AM46">
    <cfRule type="cellIs" dxfId="913" priority="878" operator="equal">
      <formula>1</formula>
    </cfRule>
  </conditionalFormatting>
  <conditionalFormatting sqref="X46:AO46">
    <cfRule type="cellIs" dxfId="912" priority="877" operator="equal">
      <formula>1</formula>
    </cfRule>
  </conditionalFormatting>
  <conditionalFormatting sqref="X46:AC46 AG46:AO46">
    <cfRule type="containsText" dxfId="911" priority="876" operator="containsText" text="1">
      <formula>NOT(ISERROR(SEARCH("1",X46)))</formula>
    </cfRule>
  </conditionalFormatting>
  <conditionalFormatting sqref="AD46:AF46">
    <cfRule type="containsText" dxfId="910" priority="875" operator="containsText" text="1">
      <formula>NOT(ISERROR(SEARCH("1",AD46)))</formula>
    </cfRule>
  </conditionalFormatting>
  <conditionalFormatting sqref="X46:AO46">
    <cfRule type="cellIs" dxfId="909" priority="874" operator="equal">
      <formula>1</formula>
    </cfRule>
  </conditionalFormatting>
  <conditionalFormatting sqref="X46:AO46">
    <cfRule type="cellIs" dxfId="908" priority="871" operator="equal">
      <formula>1</formula>
    </cfRule>
    <cfRule type="cellIs" dxfId="907" priority="872" stopIfTrue="1" operator="equal">
      <formula>1</formula>
    </cfRule>
    <cfRule type="cellIs" dxfId="906" priority="873" stopIfTrue="1" operator="equal">
      <formula>1</formula>
    </cfRule>
  </conditionalFormatting>
  <conditionalFormatting sqref="X46:AO46">
    <cfRule type="cellIs" dxfId="905" priority="870" operator="equal">
      <formula>1</formula>
    </cfRule>
  </conditionalFormatting>
  <conditionalFormatting sqref="X46:AO46">
    <cfRule type="cellIs" dxfId="904" priority="869" operator="equal">
      <formula>1</formula>
    </cfRule>
  </conditionalFormatting>
  <conditionalFormatting sqref="X46:AO46">
    <cfRule type="cellIs" dxfId="903" priority="868" operator="equal">
      <formula>1</formula>
    </cfRule>
  </conditionalFormatting>
  <conditionalFormatting sqref="X46:AM46">
    <cfRule type="cellIs" dxfId="902" priority="866" stopIfTrue="1" operator="equal">
      <formula>1</formula>
    </cfRule>
    <cfRule type="cellIs" dxfId="901" priority="867" stopIfTrue="1" operator="equal">
      <formula>1</formula>
    </cfRule>
  </conditionalFormatting>
  <conditionalFormatting sqref="X46:AM46">
    <cfRule type="cellIs" dxfId="900" priority="865" operator="equal">
      <formula>1</formula>
    </cfRule>
  </conditionalFormatting>
  <conditionalFormatting sqref="X46:AM46">
    <cfRule type="cellIs" dxfId="899" priority="862" operator="equal">
      <formula>1</formula>
    </cfRule>
    <cfRule type="cellIs" dxfId="898" priority="863" stopIfTrue="1" operator="equal">
      <formula>1</formula>
    </cfRule>
    <cfRule type="cellIs" dxfId="897" priority="864" stopIfTrue="1" operator="equal">
      <formula>1</formula>
    </cfRule>
  </conditionalFormatting>
  <conditionalFormatting sqref="X46:AM46">
    <cfRule type="cellIs" dxfId="896" priority="861" operator="equal">
      <formula>1</formula>
    </cfRule>
  </conditionalFormatting>
  <conditionalFormatting sqref="X46:AM46">
    <cfRule type="cellIs" dxfId="895" priority="859" stopIfTrue="1" operator="equal">
      <formula>1</formula>
    </cfRule>
    <cfRule type="cellIs" dxfId="894" priority="860" stopIfTrue="1" operator="equal">
      <formula>1</formula>
    </cfRule>
  </conditionalFormatting>
  <conditionalFormatting sqref="X46:AM46">
    <cfRule type="cellIs" dxfId="893" priority="858" operator="equal">
      <formula>1</formula>
    </cfRule>
  </conditionalFormatting>
  <conditionalFormatting sqref="F46:BA47">
    <cfRule type="cellIs" dxfId="892" priority="857" operator="equal">
      <formula>1</formula>
    </cfRule>
  </conditionalFormatting>
  <conditionalFormatting sqref="X46:AC46 AG46:AO46">
    <cfRule type="containsText" dxfId="891" priority="856" operator="containsText" text="1">
      <formula>NOT(ISERROR(SEARCH("1",X46)))</formula>
    </cfRule>
  </conditionalFormatting>
  <conditionalFormatting sqref="AD46:AF46">
    <cfRule type="containsText" dxfId="890" priority="855" operator="containsText" text="1">
      <formula>NOT(ISERROR(SEARCH("1",AD46)))</formula>
    </cfRule>
  </conditionalFormatting>
  <conditionalFormatting sqref="X46:AO46">
    <cfRule type="cellIs" dxfId="889" priority="854" operator="equal">
      <formula>1</formula>
    </cfRule>
  </conditionalFormatting>
  <conditionalFormatting sqref="X46:AO46">
    <cfRule type="cellIs" dxfId="888" priority="851" operator="equal">
      <formula>1</formula>
    </cfRule>
    <cfRule type="cellIs" dxfId="887" priority="852" stopIfTrue="1" operator="equal">
      <formula>1</formula>
    </cfRule>
    <cfRule type="cellIs" dxfId="886" priority="853" stopIfTrue="1" operator="equal">
      <formula>1</formula>
    </cfRule>
  </conditionalFormatting>
  <conditionalFormatting sqref="X46:AO46">
    <cfRule type="cellIs" dxfId="885" priority="850" operator="equal">
      <formula>1</formula>
    </cfRule>
  </conditionalFormatting>
  <conditionalFormatting sqref="X46:AO46">
    <cfRule type="cellIs" dxfId="884" priority="849" operator="equal">
      <formula>1</formula>
    </cfRule>
  </conditionalFormatting>
  <conditionalFormatting sqref="X46:AO46">
    <cfRule type="cellIs" dxfId="883" priority="848" operator="equal">
      <formula>1</formula>
    </cfRule>
  </conditionalFormatting>
  <conditionalFormatting sqref="X46:AM46">
    <cfRule type="cellIs" dxfId="882" priority="846" stopIfTrue="1" operator="equal">
      <formula>1</formula>
    </cfRule>
    <cfRule type="cellIs" dxfId="881" priority="847" stopIfTrue="1" operator="equal">
      <formula>1</formula>
    </cfRule>
  </conditionalFormatting>
  <conditionalFormatting sqref="X46:AM46">
    <cfRule type="cellIs" dxfId="880" priority="845" operator="equal">
      <formula>1</formula>
    </cfRule>
  </conditionalFormatting>
  <conditionalFormatting sqref="X46:AM46">
    <cfRule type="cellIs" dxfId="879" priority="842" operator="equal">
      <formula>1</formula>
    </cfRule>
    <cfRule type="cellIs" dxfId="878" priority="843" stopIfTrue="1" operator="equal">
      <formula>1</formula>
    </cfRule>
    <cfRule type="cellIs" dxfId="877" priority="844" stopIfTrue="1" operator="equal">
      <formula>1</formula>
    </cfRule>
  </conditionalFormatting>
  <conditionalFormatting sqref="X46:AM46">
    <cfRule type="cellIs" dxfId="876" priority="841" operator="equal">
      <formula>1</formula>
    </cfRule>
  </conditionalFormatting>
  <conditionalFormatting sqref="X46:AM46">
    <cfRule type="cellIs" dxfId="875" priority="839" stopIfTrue="1" operator="equal">
      <formula>1</formula>
    </cfRule>
    <cfRule type="cellIs" dxfId="874" priority="840" stopIfTrue="1" operator="equal">
      <formula>1</formula>
    </cfRule>
  </conditionalFormatting>
  <conditionalFormatting sqref="X46:AM46">
    <cfRule type="cellIs" dxfId="873" priority="838" operator="equal">
      <formula>1</formula>
    </cfRule>
  </conditionalFormatting>
  <conditionalFormatting sqref="X46:AO46">
    <cfRule type="cellIs" dxfId="872" priority="837" operator="equal">
      <formula>1</formula>
    </cfRule>
  </conditionalFormatting>
  <conditionalFormatting sqref="X46:AM46">
    <cfRule type="cellIs" dxfId="871" priority="835" stopIfTrue="1" operator="equal">
      <formula>1</formula>
    </cfRule>
    <cfRule type="cellIs" dxfId="870" priority="836" stopIfTrue="1" operator="equal">
      <formula>1</formula>
    </cfRule>
  </conditionalFormatting>
  <conditionalFormatting sqref="X46:AM46">
    <cfRule type="cellIs" dxfId="869" priority="834" operator="equal">
      <formula>1</formula>
    </cfRule>
  </conditionalFormatting>
  <conditionalFormatting sqref="X46:AM46">
    <cfRule type="cellIs" dxfId="868" priority="831" operator="equal">
      <formula>1</formula>
    </cfRule>
    <cfRule type="cellIs" dxfId="867" priority="832" stopIfTrue="1" operator="equal">
      <formula>1</formula>
    </cfRule>
    <cfRule type="cellIs" dxfId="866" priority="833" stopIfTrue="1" operator="equal">
      <formula>1</formula>
    </cfRule>
  </conditionalFormatting>
  <conditionalFormatting sqref="X46:AM46">
    <cfRule type="cellIs" dxfId="865" priority="830" operator="equal">
      <formula>1</formula>
    </cfRule>
  </conditionalFormatting>
  <conditionalFormatting sqref="X46:AM46">
    <cfRule type="cellIs" dxfId="864" priority="828" stopIfTrue="1" operator="equal">
      <formula>1</formula>
    </cfRule>
    <cfRule type="cellIs" dxfId="863" priority="829" stopIfTrue="1" operator="equal">
      <formula>1</formula>
    </cfRule>
  </conditionalFormatting>
  <conditionalFormatting sqref="X46:AM46">
    <cfRule type="cellIs" dxfId="862" priority="827" operator="equal">
      <formula>1</formula>
    </cfRule>
  </conditionalFormatting>
  <conditionalFormatting sqref="X46:AO46">
    <cfRule type="cellIs" dxfId="861" priority="826" operator="equal">
      <formula>1</formula>
    </cfRule>
  </conditionalFormatting>
  <conditionalFormatting sqref="X46:AC46 AG46:AO46">
    <cfRule type="containsText" dxfId="860" priority="825" operator="containsText" text="1">
      <formula>NOT(ISERROR(SEARCH("1",X46)))</formula>
    </cfRule>
  </conditionalFormatting>
  <conditionalFormatting sqref="AD46:AF46">
    <cfRule type="containsText" dxfId="859" priority="824" operator="containsText" text="1">
      <formula>NOT(ISERROR(SEARCH("1",AD46)))</formula>
    </cfRule>
  </conditionalFormatting>
  <conditionalFormatting sqref="X46:AO46">
    <cfRule type="cellIs" dxfId="858" priority="823" operator="equal">
      <formula>1</formula>
    </cfRule>
  </conditionalFormatting>
  <conditionalFormatting sqref="X46:AO46">
    <cfRule type="cellIs" dxfId="857" priority="820" operator="equal">
      <formula>1</formula>
    </cfRule>
    <cfRule type="cellIs" dxfId="856" priority="821" stopIfTrue="1" operator="equal">
      <formula>1</formula>
    </cfRule>
    <cfRule type="cellIs" dxfId="855" priority="822" stopIfTrue="1" operator="equal">
      <formula>1</formula>
    </cfRule>
  </conditionalFormatting>
  <conditionalFormatting sqref="X46:AO46">
    <cfRule type="cellIs" dxfId="854" priority="819" operator="equal">
      <formula>1</formula>
    </cfRule>
  </conditionalFormatting>
  <conditionalFormatting sqref="X46:AO46">
    <cfRule type="cellIs" dxfId="853" priority="818" operator="equal">
      <formula>1</formula>
    </cfRule>
  </conditionalFormatting>
  <conditionalFormatting sqref="X46:AO46">
    <cfRule type="cellIs" dxfId="852" priority="817" operator="equal">
      <formula>1</formula>
    </cfRule>
  </conditionalFormatting>
  <conditionalFormatting sqref="X46:AM46">
    <cfRule type="cellIs" dxfId="851" priority="815" stopIfTrue="1" operator="equal">
      <formula>1</formula>
    </cfRule>
    <cfRule type="cellIs" dxfId="850" priority="816" stopIfTrue="1" operator="equal">
      <formula>1</formula>
    </cfRule>
  </conditionalFormatting>
  <conditionalFormatting sqref="X46:AM46">
    <cfRule type="cellIs" dxfId="849" priority="814" operator="equal">
      <formula>1</formula>
    </cfRule>
  </conditionalFormatting>
  <conditionalFormatting sqref="X46:AM46">
    <cfRule type="cellIs" dxfId="848" priority="811" operator="equal">
      <formula>1</formula>
    </cfRule>
    <cfRule type="cellIs" dxfId="847" priority="812" stopIfTrue="1" operator="equal">
      <formula>1</formula>
    </cfRule>
    <cfRule type="cellIs" dxfId="846" priority="813" stopIfTrue="1" operator="equal">
      <formula>1</formula>
    </cfRule>
  </conditionalFormatting>
  <conditionalFormatting sqref="X46:AM46">
    <cfRule type="cellIs" dxfId="845" priority="810" operator="equal">
      <formula>1</formula>
    </cfRule>
  </conditionalFormatting>
  <conditionalFormatting sqref="X46:AM46">
    <cfRule type="cellIs" dxfId="844" priority="808" stopIfTrue="1" operator="equal">
      <formula>1</formula>
    </cfRule>
    <cfRule type="cellIs" dxfId="843" priority="809" stopIfTrue="1" operator="equal">
      <formula>1</formula>
    </cfRule>
  </conditionalFormatting>
  <conditionalFormatting sqref="X46:AM46">
    <cfRule type="cellIs" dxfId="842" priority="807" operator="equal">
      <formula>1</formula>
    </cfRule>
  </conditionalFormatting>
  <conditionalFormatting sqref="F46:BA47">
    <cfRule type="cellIs" dxfId="841" priority="806" operator="equal">
      <formula>1</formula>
    </cfRule>
  </conditionalFormatting>
  <conditionalFormatting sqref="X46:AM47">
    <cfRule type="cellIs" dxfId="840" priority="804" stopIfTrue="1" operator="equal">
      <formula>1</formula>
    </cfRule>
    <cfRule type="cellIs" dxfId="839" priority="805" stopIfTrue="1" operator="equal">
      <formula>1</formula>
    </cfRule>
  </conditionalFormatting>
  <conditionalFormatting sqref="X46:AM47">
    <cfRule type="cellIs" dxfId="838" priority="803" operator="equal">
      <formula>1</formula>
    </cfRule>
  </conditionalFormatting>
  <conditionalFormatting sqref="X46:AM47">
    <cfRule type="cellIs" dxfId="837" priority="800" operator="equal">
      <formula>1</formula>
    </cfRule>
    <cfRule type="cellIs" dxfId="836" priority="801" stopIfTrue="1" operator="equal">
      <formula>1</formula>
    </cfRule>
    <cfRule type="cellIs" dxfId="835" priority="802" stopIfTrue="1" operator="equal">
      <formula>1</formula>
    </cfRule>
  </conditionalFormatting>
  <conditionalFormatting sqref="X46:AM47">
    <cfRule type="cellIs" dxfId="834" priority="799" operator="equal">
      <formula>1</formula>
    </cfRule>
  </conditionalFormatting>
  <conditionalFormatting sqref="X46:AM47">
    <cfRule type="cellIs" dxfId="833" priority="797" stopIfTrue="1" operator="equal">
      <formula>1</formula>
    </cfRule>
    <cfRule type="cellIs" dxfId="832" priority="798" stopIfTrue="1" operator="equal">
      <formula>1</formula>
    </cfRule>
  </conditionalFormatting>
  <conditionalFormatting sqref="X46:AM47">
    <cfRule type="cellIs" dxfId="831" priority="796" operator="equal">
      <formula>1</formula>
    </cfRule>
  </conditionalFormatting>
  <conditionalFormatting sqref="F46:BA47">
    <cfRule type="cellIs" dxfId="830" priority="795" operator="equal">
      <formula>1</formula>
    </cfRule>
  </conditionalFormatting>
  <conditionalFormatting sqref="F46:BA47">
    <cfRule type="containsText" dxfId="829" priority="794" operator="containsText" text="1">
      <formula>NOT(ISERROR(SEARCH("1",F46)))</formula>
    </cfRule>
  </conditionalFormatting>
  <conditionalFormatting sqref="AD46:AF47">
    <cfRule type="containsText" dxfId="828" priority="793" operator="containsText" text="1">
      <formula>NOT(ISERROR(SEARCH("1",AD46)))</formula>
    </cfRule>
  </conditionalFormatting>
  <conditionalFormatting sqref="F46:BA47">
    <cfRule type="cellIs" dxfId="827" priority="792" operator="equal">
      <formula>1</formula>
    </cfRule>
  </conditionalFormatting>
  <conditionalFormatting sqref="F46:BA47">
    <cfRule type="cellIs" dxfId="826" priority="789" operator="equal">
      <formula>1</formula>
    </cfRule>
    <cfRule type="cellIs" dxfId="825" priority="790" stopIfTrue="1" operator="equal">
      <formula>1</formula>
    </cfRule>
    <cfRule type="cellIs" dxfId="824" priority="791" stopIfTrue="1" operator="equal">
      <formula>1</formula>
    </cfRule>
  </conditionalFormatting>
  <conditionalFormatting sqref="F46:BA47">
    <cfRule type="cellIs" dxfId="823" priority="788" operator="equal">
      <formula>1</formula>
    </cfRule>
  </conditionalFormatting>
  <conditionalFormatting sqref="F46:BA47">
    <cfRule type="cellIs" dxfId="822" priority="787" operator="equal">
      <formula>1</formula>
    </cfRule>
  </conditionalFormatting>
  <conditionalFormatting sqref="F46:BA47">
    <cfRule type="cellIs" dxfId="821" priority="786" operator="equal">
      <formula>1</formula>
    </cfRule>
  </conditionalFormatting>
  <conditionalFormatting sqref="X46:AM47">
    <cfRule type="cellIs" dxfId="820" priority="784" stopIfTrue="1" operator="equal">
      <formula>1</formula>
    </cfRule>
    <cfRule type="cellIs" dxfId="819" priority="785" stopIfTrue="1" operator="equal">
      <formula>1</formula>
    </cfRule>
  </conditionalFormatting>
  <conditionalFormatting sqref="X46:AM47">
    <cfRule type="cellIs" dxfId="818" priority="783" operator="equal">
      <formula>1</formula>
    </cfRule>
  </conditionalFormatting>
  <conditionalFormatting sqref="X46:AM47">
    <cfRule type="cellIs" dxfId="817" priority="780" operator="equal">
      <formula>1</formula>
    </cfRule>
    <cfRule type="cellIs" dxfId="816" priority="781" stopIfTrue="1" operator="equal">
      <formula>1</formula>
    </cfRule>
    <cfRule type="cellIs" dxfId="815" priority="782" stopIfTrue="1" operator="equal">
      <formula>1</formula>
    </cfRule>
  </conditionalFormatting>
  <conditionalFormatting sqref="X46:AM47">
    <cfRule type="cellIs" dxfId="814" priority="779" operator="equal">
      <formula>1</formula>
    </cfRule>
  </conditionalFormatting>
  <conditionalFormatting sqref="X46:AM47">
    <cfRule type="cellIs" dxfId="813" priority="777" stopIfTrue="1" operator="equal">
      <formula>1</formula>
    </cfRule>
    <cfRule type="cellIs" dxfId="812" priority="778" stopIfTrue="1" operator="equal">
      <formula>1</formula>
    </cfRule>
  </conditionalFormatting>
  <conditionalFormatting sqref="X46:AM47">
    <cfRule type="cellIs" dxfId="811" priority="776" operator="equal">
      <formula>1</formula>
    </cfRule>
  </conditionalFormatting>
  <conditionalFormatting sqref="V46:AO47">
    <cfRule type="cellIs" dxfId="810" priority="775" operator="equal">
      <formula>1</formula>
    </cfRule>
  </conditionalFormatting>
  <conditionalFormatting sqref="X46:AC46 AG46:AO46">
    <cfRule type="containsText" dxfId="809" priority="774" operator="containsText" text="1">
      <formula>NOT(ISERROR(SEARCH("1",X46)))</formula>
    </cfRule>
  </conditionalFormatting>
  <conditionalFormatting sqref="AD46:AF46">
    <cfRule type="containsText" dxfId="808" priority="773" operator="containsText" text="1">
      <formula>NOT(ISERROR(SEARCH("1",AD46)))</formula>
    </cfRule>
  </conditionalFormatting>
  <conditionalFormatting sqref="X46:AO46">
    <cfRule type="cellIs" dxfId="807" priority="772" operator="equal">
      <formula>1</formula>
    </cfRule>
  </conditionalFormatting>
  <conditionalFormatting sqref="X46:AO46">
    <cfRule type="cellIs" dxfId="806" priority="769" operator="equal">
      <formula>1</formula>
    </cfRule>
    <cfRule type="cellIs" dxfId="805" priority="770" stopIfTrue="1" operator="equal">
      <formula>1</formula>
    </cfRule>
    <cfRule type="cellIs" dxfId="804" priority="771" stopIfTrue="1" operator="equal">
      <formula>1</formula>
    </cfRule>
  </conditionalFormatting>
  <conditionalFormatting sqref="X46:AO46">
    <cfRule type="cellIs" dxfId="803" priority="768" operator="equal">
      <formula>1</formula>
    </cfRule>
  </conditionalFormatting>
  <conditionalFormatting sqref="X46:AO46">
    <cfRule type="cellIs" dxfId="802" priority="767" operator="equal">
      <formula>1</formula>
    </cfRule>
  </conditionalFormatting>
  <conditionalFormatting sqref="X46:AO46">
    <cfRule type="cellIs" dxfId="801" priority="766" operator="equal">
      <formula>1</formula>
    </cfRule>
  </conditionalFormatting>
  <conditionalFormatting sqref="X46:AM46">
    <cfRule type="cellIs" dxfId="800" priority="764" stopIfTrue="1" operator="equal">
      <formula>1</formula>
    </cfRule>
    <cfRule type="cellIs" dxfId="799" priority="765" stopIfTrue="1" operator="equal">
      <formula>1</formula>
    </cfRule>
  </conditionalFormatting>
  <conditionalFormatting sqref="X46:AM46">
    <cfRule type="cellIs" dxfId="798" priority="763" operator="equal">
      <formula>1</formula>
    </cfRule>
  </conditionalFormatting>
  <conditionalFormatting sqref="X46:AM46">
    <cfRule type="cellIs" dxfId="797" priority="760" operator="equal">
      <formula>1</formula>
    </cfRule>
    <cfRule type="cellIs" dxfId="796" priority="761" stopIfTrue="1" operator="equal">
      <formula>1</formula>
    </cfRule>
    <cfRule type="cellIs" dxfId="795" priority="762" stopIfTrue="1" operator="equal">
      <formula>1</formula>
    </cfRule>
  </conditionalFormatting>
  <conditionalFormatting sqref="X46:AM46">
    <cfRule type="cellIs" dxfId="794" priority="759" operator="equal">
      <formula>1</formula>
    </cfRule>
  </conditionalFormatting>
  <conditionalFormatting sqref="X46:AM46">
    <cfRule type="cellIs" dxfId="793" priority="757" stopIfTrue="1" operator="equal">
      <formula>1</formula>
    </cfRule>
    <cfRule type="cellIs" dxfId="792" priority="758" stopIfTrue="1" operator="equal">
      <formula>1</formula>
    </cfRule>
  </conditionalFormatting>
  <conditionalFormatting sqref="X46:AM46">
    <cfRule type="cellIs" dxfId="791" priority="756" operator="equal">
      <formula>1</formula>
    </cfRule>
  </conditionalFormatting>
  <conditionalFormatting sqref="X46:AO46">
    <cfRule type="cellIs" dxfId="790" priority="755" operator="equal">
      <formula>1</formula>
    </cfRule>
  </conditionalFormatting>
  <conditionalFormatting sqref="X46:AM46">
    <cfRule type="cellIs" dxfId="789" priority="753" stopIfTrue="1" operator="equal">
      <formula>1</formula>
    </cfRule>
    <cfRule type="cellIs" dxfId="788" priority="754" stopIfTrue="1" operator="equal">
      <formula>1</formula>
    </cfRule>
  </conditionalFormatting>
  <conditionalFormatting sqref="X46:AM46">
    <cfRule type="cellIs" dxfId="787" priority="752" operator="equal">
      <formula>1</formula>
    </cfRule>
  </conditionalFormatting>
  <conditionalFormatting sqref="X46:AM46">
    <cfRule type="cellIs" dxfId="786" priority="749" operator="equal">
      <formula>1</formula>
    </cfRule>
    <cfRule type="cellIs" dxfId="785" priority="750" stopIfTrue="1" operator="equal">
      <formula>1</formula>
    </cfRule>
    <cfRule type="cellIs" dxfId="784" priority="751" stopIfTrue="1" operator="equal">
      <formula>1</formula>
    </cfRule>
  </conditionalFormatting>
  <conditionalFormatting sqref="X46:AM46">
    <cfRule type="cellIs" dxfId="783" priority="748" operator="equal">
      <formula>1</formula>
    </cfRule>
  </conditionalFormatting>
  <conditionalFormatting sqref="X46:AM46">
    <cfRule type="cellIs" dxfId="782" priority="746" stopIfTrue="1" operator="equal">
      <formula>1</formula>
    </cfRule>
    <cfRule type="cellIs" dxfId="781" priority="747" stopIfTrue="1" operator="equal">
      <formula>1</formula>
    </cfRule>
  </conditionalFormatting>
  <conditionalFormatting sqref="X46:AM46">
    <cfRule type="cellIs" dxfId="780" priority="745" operator="equal">
      <formula>1</formula>
    </cfRule>
  </conditionalFormatting>
  <conditionalFormatting sqref="X46:AO46">
    <cfRule type="cellIs" dxfId="779" priority="744" operator="equal">
      <formula>1</formula>
    </cfRule>
  </conditionalFormatting>
  <conditionalFormatting sqref="X46:AC46 AG46:AO46">
    <cfRule type="containsText" dxfId="778" priority="743" operator="containsText" text="1">
      <formula>NOT(ISERROR(SEARCH("1",X46)))</formula>
    </cfRule>
  </conditionalFormatting>
  <conditionalFormatting sqref="AD46:AF46">
    <cfRule type="containsText" dxfId="777" priority="742" operator="containsText" text="1">
      <formula>NOT(ISERROR(SEARCH("1",AD46)))</formula>
    </cfRule>
  </conditionalFormatting>
  <conditionalFormatting sqref="X46:AO46">
    <cfRule type="cellIs" dxfId="776" priority="741" operator="equal">
      <formula>1</formula>
    </cfRule>
  </conditionalFormatting>
  <conditionalFormatting sqref="X46:AO46">
    <cfRule type="cellIs" dxfId="775" priority="738" operator="equal">
      <formula>1</formula>
    </cfRule>
    <cfRule type="cellIs" dxfId="774" priority="739" stopIfTrue="1" operator="equal">
      <formula>1</formula>
    </cfRule>
    <cfRule type="cellIs" dxfId="773" priority="740" stopIfTrue="1" operator="equal">
      <formula>1</formula>
    </cfRule>
  </conditionalFormatting>
  <conditionalFormatting sqref="X46:AO46">
    <cfRule type="cellIs" dxfId="772" priority="737" operator="equal">
      <formula>1</formula>
    </cfRule>
  </conditionalFormatting>
  <conditionalFormatting sqref="X46:AO46">
    <cfRule type="cellIs" dxfId="771" priority="736" operator="equal">
      <formula>1</formula>
    </cfRule>
  </conditionalFormatting>
  <conditionalFormatting sqref="X46:AO46">
    <cfRule type="cellIs" dxfId="770" priority="735" operator="equal">
      <formula>1</formula>
    </cfRule>
  </conditionalFormatting>
  <conditionalFormatting sqref="X46:AM46">
    <cfRule type="cellIs" dxfId="769" priority="733" stopIfTrue="1" operator="equal">
      <formula>1</formula>
    </cfRule>
    <cfRule type="cellIs" dxfId="768" priority="734" stopIfTrue="1" operator="equal">
      <formula>1</formula>
    </cfRule>
  </conditionalFormatting>
  <conditionalFormatting sqref="X46:AM46">
    <cfRule type="cellIs" dxfId="767" priority="732" operator="equal">
      <formula>1</formula>
    </cfRule>
  </conditionalFormatting>
  <conditionalFormatting sqref="X46:AM46">
    <cfRule type="cellIs" dxfId="766" priority="729" operator="equal">
      <formula>1</formula>
    </cfRule>
    <cfRule type="cellIs" dxfId="765" priority="730" stopIfTrue="1" operator="equal">
      <formula>1</formula>
    </cfRule>
    <cfRule type="cellIs" dxfId="764" priority="731" stopIfTrue="1" operator="equal">
      <formula>1</formula>
    </cfRule>
  </conditionalFormatting>
  <conditionalFormatting sqref="X46:AM46">
    <cfRule type="cellIs" dxfId="763" priority="728" operator="equal">
      <formula>1</formula>
    </cfRule>
  </conditionalFormatting>
  <conditionalFormatting sqref="X46:AM46">
    <cfRule type="cellIs" dxfId="762" priority="726" stopIfTrue="1" operator="equal">
      <formula>1</formula>
    </cfRule>
    <cfRule type="cellIs" dxfId="761" priority="727" stopIfTrue="1" operator="equal">
      <formula>1</formula>
    </cfRule>
  </conditionalFormatting>
  <conditionalFormatting sqref="X46:AM46">
    <cfRule type="cellIs" dxfId="760" priority="725" operator="equal">
      <formula>1</formula>
    </cfRule>
  </conditionalFormatting>
  <conditionalFormatting sqref="X46:AO46">
    <cfRule type="cellIs" dxfId="759" priority="724" operator="equal">
      <formula>1</formula>
    </cfRule>
  </conditionalFormatting>
  <conditionalFormatting sqref="X46:AM46">
    <cfRule type="cellIs" dxfId="758" priority="722" stopIfTrue="1" operator="equal">
      <formula>1</formula>
    </cfRule>
    <cfRule type="cellIs" dxfId="757" priority="723" stopIfTrue="1" operator="equal">
      <formula>1</formula>
    </cfRule>
  </conditionalFormatting>
  <conditionalFormatting sqref="X46:AM46">
    <cfRule type="cellIs" dxfId="756" priority="721" operator="equal">
      <formula>1</formula>
    </cfRule>
  </conditionalFormatting>
  <conditionalFormatting sqref="X46:AM46">
    <cfRule type="cellIs" dxfId="755" priority="718" operator="equal">
      <formula>1</formula>
    </cfRule>
    <cfRule type="cellIs" dxfId="754" priority="719" stopIfTrue="1" operator="equal">
      <formula>1</formula>
    </cfRule>
    <cfRule type="cellIs" dxfId="753" priority="720" stopIfTrue="1" operator="equal">
      <formula>1</formula>
    </cfRule>
  </conditionalFormatting>
  <conditionalFormatting sqref="X46:AM46">
    <cfRule type="cellIs" dxfId="752" priority="717" operator="equal">
      <formula>1</formula>
    </cfRule>
  </conditionalFormatting>
  <conditionalFormatting sqref="X46:AM46">
    <cfRule type="cellIs" dxfId="751" priority="715" stopIfTrue="1" operator="equal">
      <formula>1</formula>
    </cfRule>
    <cfRule type="cellIs" dxfId="750" priority="716" stopIfTrue="1" operator="equal">
      <formula>1</formula>
    </cfRule>
  </conditionalFormatting>
  <conditionalFormatting sqref="X46:AM46">
    <cfRule type="cellIs" dxfId="749" priority="714" operator="equal">
      <formula>1</formula>
    </cfRule>
  </conditionalFormatting>
  <conditionalFormatting sqref="X46:AO46">
    <cfRule type="cellIs" dxfId="748" priority="713" operator="equal">
      <formula>1</formula>
    </cfRule>
  </conditionalFormatting>
  <conditionalFormatting sqref="X46:AC46 AG46:AO46">
    <cfRule type="containsText" dxfId="747" priority="712" operator="containsText" text="1">
      <formula>NOT(ISERROR(SEARCH("1",X46)))</formula>
    </cfRule>
  </conditionalFormatting>
  <conditionalFormatting sqref="AD46:AF46">
    <cfRule type="containsText" dxfId="746" priority="711" operator="containsText" text="1">
      <formula>NOT(ISERROR(SEARCH("1",AD46)))</formula>
    </cfRule>
  </conditionalFormatting>
  <conditionalFormatting sqref="X46:AO46">
    <cfRule type="cellIs" dxfId="745" priority="710" operator="equal">
      <formula>1</formula>
    </cfRule>
  </conditionalFormatting>
  <conditionalFormatting sqref="X46:AO46">
    <cfRule type="cellIs" dxfId="744" priority="707" operator="equal">
      <formula>1</formula>
    </cfRule>
    <cfRule type="cellIs" dxfId="743" priority="708" stopIfTrue="1" operator="equal">
      <formula>1</formula>
    </cfRule>
    <cfRule type="cellIs" dxfId="742" priority="709" stopIfTrue="1" operator="equal">
      <formula>1</formula>
    </cfRule>
  </conditionalFormatting>
  <conditionalFormatting sqref="X46:AO46">
    <cfRule type="cellIs" dxfId="741" priority="706" operator="equal">
      <formula>1</formula>
    </cfRule>
  </conditionalFormatting>
  <conditionalFormatting sqref="X46:AO46">
    <cfRule type="cellIs" dxfId="740" priority="705" operator="equal">
      <formula>1</formula>
    </cfRule>
  </conditionalFormatting>
  <conditionalFormatting sqref="X46:AO46">
    <cfRule type="cellIs" dxfId="739" priority="704" operator="equal">
      <formula>1</formula>
    </cfRule>
  </conditionalFormatting>
  <conditionalFormatting sqref="X46:AM46">
    <cfRule type="cellIs" dxfId="738" priority="702" stopIfTrue="1" operator="equal">
      <formula>1</formula>
    </cfRule>
    <cfRule type="cellIs" dxfId="737" priority="703" stopIfTrue="1" operator="equal">
      <formula>1</formula>
    </cfRule>
  </conditionalFormatting>
  <conditionalFormatting sqref="X46:AM46">
    <cfRule type="cellIs" dxfId="736" priority="701" operator="equal">
      <formula>1</formula>
    </cfRule>
  </conditionalFormatting>
  <conditionalFormatting sqref="X46:AM46">
    <cfRule type="cellIs" dxfId="735" priority="698" operator="equal">
      <formula>1</formula>
    </cfRule>
    <cfRule type="cellIs" dxfId="734" priority="699" stopIfTrue="1" operator="equal">
      <formula>1</formula>
    </cfRule>
    <cfRule type="cellIs" dxfId="733" priority="700" stopIfTrue="1" operator="equal">
      <formula>1</formula>
    </cfRule>
  </conditionalFormatting>
  <conditionalFormatting sqref="X46:AM46">
    <cfRule type="cellIs" dxfId="732" priority="697" operator="equal">
      <formula>1</formula>
    </cfRule>
  </conditionalFormatting>
  <conditionalFormatting sqref="X46:AM46">
    <cfRule type="cellIs" dxfId="731" priority="695" stopIfTrue="1" operator="equal">
      <formula>1</formula>
    </cfRule>
    <cfRule type="cellIs" dxfId="730" priority="696" stopIfTrue="1" operator="equal">
      <formula>1</formula>
    </cfRule>
  </conditionalFormatting>
  <conditionalFormatting sqref="X46:AM46">
    <cfRule type="cellIs" dxfId="729" priority="694" operator="equal">
      <formula>1</formula>
    </cfRule>
  </conditionalFormatting>
  <conditionalFormatting sqref="X46:AO46">
    <cfRule type="cellIs" dxfId="728" priority="693" operator="equal">
      <formula>1</formula>
    </cfRule>
  </conditionalFormatting>
  <conditionalFormatting sqref="X46:AM46">
    <cfRule type="cellIs" dxfId="727" priority="691" stopIfTrue="1" operator="equal">
      <formula>1</formula>
    </cfRule>
    <cfRule type="cellIs" dxfId="726" priority="692" stopIfTrue="1" operator="equal">
      <formula>1</formula>
    </cfRule>
  </conditionalFormatting>
  <conditionalFormatting sqref="X46:AM46">
    <cfRule type="cellIs" dxfId="725" priority="690" operator="equal">
      <formula>1</formula>
    </cfRule>
  </conditionalFormatting>
  <conditionalFormatting sqref="X46:AM46">
    <cfRule type="cellIs" dxfId="724" priority="687" operator="equal">
      <formula>1</formula>
    </cfRule>
    <cfRule type="cellIs" dxfId="723" priority="688" stopIfTrue="1" operator="equal">
      <formula>1</formula>
    </cfRule>
    <cfRule type="cellIs" dxfId="722" priority="689" stopIfTrue="1" operator="equal">
      <formula>1</formula>
    </cfRule>
  </conditionalFormatting>
  <conditionalFormatting sqref="X46:AM46">
    <cfRule type="cellIs" dxfId="721" priority="686" operator="equal">
      <formula>1</formula>
    </cfRule>
  </conditionalFormatting>
  <conditionalFormatting sqref="X46:AM46">
    <cfRule type="cellIs" dxfId="720" priority="684" stopIfTrue="1" operator="equal">
      <formula>1</formula>
    </cfRule>
    <cfRule type="cellIs" dxfId="719" priority="685" stopIfTrue="1" operator="equal">
      <formula>1</formula>
    </cfRule>
  </conditionalFormatting>
  <conditionalFormatting sqref="X46:AM46">
    <cfRule type="cellIs" dxfId="718" priority="683" operator="equal">
      <formula>1</formula>
    </cfRule>
  </conditionalFormatting>
  <conditionalFormatting sqref="X46:AO46">
    <cfRule type="cellIs" dxfId="717" priority="682" operator="equal">
      <formula>1</formula>
    </cfRule>
  </conditionalFormatting>
  <conditionalFormatting sqref="X46:AC46 AG46:AO46">
    <cfRule type="containsText" dxfId="716" priority="681" operator="containsText" text="1">
      <formula>NOT(ISERROR(SEARCH("1",X46)))</formula>
    </cfRule>
  </conditionalFormatting>
  <conditionalFormatting sqref="AD46:AF46">
    <cfRule type="containsText" dxfId="715" priority="680" operator="containsText" text="1">
      <formula>NOT(ISERROR(SEARCH("1",AD46)))</formula>
    </cfRule>
  </conditionalFormatting>
  <conditionalFormatting sqref="X46:AO46">
    <cfRule type="cellIs" dxfId="714" priority="679" operator="equal">
      <formula>1</formula>
    </cfRule>
  </conditionalFormatting>
  <conditionalFormatting sqref="X46:AO46">
    <cfRule type="cellIs" dxfId="713" priority="676" operator="equal">
      <formula>1</formula>
    </cfRule>
    <cfRule type="cellIs" dxfId="712" priority="677" stopIfTrue="1" operator="equal">
      <formula>1</formula>
    </cfRule>
    <cfRule type="cellIs" dxfId="711" priority="678" stopIfTrue="1" operator="equal">
      <formula>1</formula>
    </cfRule>
  </conditionalFormatting>
  <conditionalFormatting sqref="X46:AO46">
    <cfRule type="cellIs" dxfId="710" priority="675" operator="equal">
      <formula>1</formula>
    </cfRule>
  </conditionalFormatting>
  <conditionalFormatting sqref="X46:AO46">
    <cfRule type="cellIs" dxfId="709" priority="674" operator="equal">
      <formula>1</formula>
    </cfRule>
  </conditionalFormatting>
  <conditionalFormatting sqref="X46:AO46">
    <cfRule type="cellIs" dxfId="708" priority="673" operator="equal">
      <formula>1</formula>
    </cfRule>
  </conditionalFormatting>
  <conditionalFormatting sqref="X46:AM46">
    <cfRule type="cellIs" dxfId="707" priority="671" stopIfTrue="1" operator="equal">
      <formula>1</formula>
    </cfRule>
    <cfRule type="cellIs" dxfId="706" priority="672" stopIfTrue="1" operator="equal">
      <formula>1</formula>
    </cfRule>
  </conditionalFormatting>
  <conditionalFormatting sqref="X46:AM46">
    <cfRule type="cellIs" dxfId="705" priority="670" operator="equal">
      <formula>1</formula>
    </cfRule>
  </conditionalFormatting>
  <conditionalFormatting sqref="X46:AM46">
    <cfRule type="cellIs" dxfId="704" priority="667" operator="equal">
      <formula>1</formula>
    </cfRule>
    <cfRule type="cellIs" dxfId="703" priority="668" stopIfTrue="1" operator="equal">
      <formula>1</formula>
    </cfRule>
    <cfRule type="cellIs" dxfId="702" priority="669" stopIfTrue="1" operator="equal">
      <formula>1</formula>
    </cfRule>
  </conditionalFormatting>
  <conditionalFormatting sqref="X46:AM46">
    <cfRule type="cellIs" dxfId="701" priority="666" operator="equal">
      <formula>1</formula>
    </cfRule>
  </conditionalFormatting>
  <conditionalFormatting sqref="X46:AM46">
    <cfRule type="cellIs" dxfId="700" priority="664" stopIfTrue="1" operator="equal">
      <formula>1</formula>
    </cfRule>
    <cfRule type="cellIs" dxfId="699" priority="665" stopIfTrue="1" operator="equal">
      <formula>1</formula>
    </cfRule>
  </conditionalFormatting>
  <conditionalFormatting sqref="X46:AM46">
    <cfRule type="cellIs" dxfId="698" priority="663" operator="equal">
      <formula>1</formula>
    </cfRule>
  </conditionalFormatting>
  <conditionalFormatting sqref="X46:AO46">
    <cfRule type="cellIs" dxfId="697" priority="662" operator="equal">
      <formula>1</formula>
    </cfRule>
  </conditionalFormatting>
  <conditionalFormatting sqref="X46:AM46">
    <cfRule type="cellIs" dxfId="696" priority="660" stopIfTrue="1" operator="equal">
      <formula>1</formula>
    </cfRule>
    <cfRule type="cellIs" dxfId="695" priority="661" stopIfTrue="1" operator="equal">
      <formula>1</formula>
    </cfRule>
  </conditionalFormatting>
  <conditionalFormatting sqref="X46:AM46">
    <cfRule type="cellIs" dxfId="694" priority="659" operator="equal">
      <formula>1</formula>
    </cfRule>
  </conditionalFormatting>
  <conditionalFormatting sqref="X46:AM46">
    <cfRule type="cellIs" dxfId="693" priority="656" operator="equal">
      <formula>1</formula>
    </cfRule>
    <cfRule type="cellIs" dxfId="692" priority="657" stopIfTrue="1" operator="equal">
      <formula>1</formula>
    </cfRule>
    <cfRule type="cellIs" dxfId="691" priority="658" stopIfTrue="1" operator="equal">
      <formula>1</formula>
    </cfRule>
  </conditionalFormatting>
  <conditionalFormatting sqref="X46:AM46">
    <cfRule type="cellIs" dxfId="690" priority="655" operator="equal">
      <formula>1</formula>
    </cfRule>
  </conditionalFormatting>
  <conditionalFormatting sqref="X46:AM46">
    <cfRule type="cellIs" dxfId="689" priority="653" stopIfTrue="1" operator="equal">
      <formula>1</formula>
    </cfRule>
    <cfRule type="cellIs" dxfId="688" priority="654" stopIfTrue="1" operator="equal">
      <formula>1</formula>
    </cfRule>
  </conditionalFormatting>
  <conditionalFormatting sqref="X46:AM46">
    <cfRule type="cellIs" dxfId="687" priority="652" operator="equal">
      <formula>1</formula>
    </cfRule>
  </conditionalFormatting>
  <conditionalFormatting sqref="X46:AO46">
    <cfRule type="cellIs" dxfId="686" priority="651" operator="equal">
      <formula>1</formula>
    </cfRule>
  </conditionalFormatting>
  <conditionalFormatting sqref="X46:AC46 AG46:AO46">
    <cfRule type="containsText" dxfId="685" priority="650" operator="containsText" text="1">
      <formula>NOT(ISERROR(SEARCH("1",X46)))</formula>
    </cfRule>
  </conditionalFormatting>
  <conditionalFormatting sqref="AD46:AF46">
    <cfRule type="containsText" dxfId="684" priority="649" operator="containsText" text="1">
      <formula>NOT(ISERROR(SEARCH("1",AD46)))</formula>
    </cfRule>
  </conditionalFormatting>
  <conditionalFormatting sqref="X46:AO46">
    <cfRule type="cellIs" dxfId="683" priority="648" operator="equal">
      <formula>1</formula>
    </cfRule>
  </conditionalFormatting>
  <conditionalFormatting sqref="X46:AO46">
    <cfRule type="cellIs" dxfId="682" priority="645" operator="equal">
      <formula>1</formula>
    </cfRule>
    <cfRule type="cellIs" dxfId="681" priority="646" stopIfTrue="1" operator="equal">
      <formula>1</formula>
    </cfRule>
    <cfRule type="cellIs" dxfId="680" priority="647" stopIfTrue="1" operator="equal">
      <formula>1</formula>
    </cfRule>
  </conditionalFormatting>
  <conditionalFormatting sqref="X46:AO46">
    <cfRule type="cellIs" dxfId="679" priority="644" operator="equal">
      <formula>1</formula>
    </cfRule>
  </conditionalFormatting>
  <conditionalFormatting sqref="X46:AO46">
    <cfRule type="cellIs" dxfId="678" priority="643" operator="equal">
      <formula>1</formula>
    </cfRule>
  </conditionalFormatting>
  <conditionalFormatting sqref="X46:AO46">
    <cfRule type="cellIs" dxfId="677" priority="642" operator="equal">
      <formula>1</formula>
    </cfRule>
  </conditionalFormatting>
  <conditionalFormatting sqref="X46:AM46">
    <cfRule type="cellIs" dxfId="676" priority="640" stopIfTrue="1" operator="equal">
      <formula>1</formula>
    </cfRule>
    <cfRule type="cellIs" dxfId="675" priority="641" stopIfTrue="1" operator="equal">
      <formula>1</formula>
    </cfRule>
  </conditionalFormatting>
  <conditionalFormatting sqref="X46:AM46">
    <cfRule type="cellIs" dxfId="674" priority="639" operator="equal">
      <formula>1</formula>
    </cfRule>
  </conditionalFormatting>
  <conditionalFormatting sqref="X46:AM46">
    <cfRule type="cellIs" dxfId="673" priority="636" operator="equal">
      <formula>1</formula>
    </cfRule>
    <cfRule type="cellIs" dxfId="672" priority="637" stopIfTrue="1" operator="equal">
      <formula>1</formula>
    </cfRule>
    <cfRule type="cellIs" dxfId="671" priority="638" stopIfTrue="1" operator="equal">
      <formula>1</formula>
    </cfRule>
  </conditionalFormatting>
  <conditionalFormatting sqref="X46:AM46">
    <cfRule type="cellIs" dxfId="670" priority="635" operator="equal">
      <formula>1</formula>
    </cfRule>
  </conditionalFormatting>
  <conditionalFormatting sqref="X46:AM46">
    <cfRule type="cellIs" dxfId="669" priority="633" stopIfTrue="1" operator="equal">
      <formula>1</formula>
    </cfRule>
    <cfRule type="cellIs" dxfId="668" priority="634" stopIfTrue="1" operator="equal">
      <formula>1</formula>
    </cfRule>
  </conditionalFormatting>
  <conditionalFormatting sqref="X46:AM46">
    <cfRule type="cellIs" dxfId="667" priority="632" operator="equal">
      <formula>1</formula>
    </cfRule>
  </conditionalFormatting>
  <conditionalFormatting sqref="F51:BA51">
    <cfRule type="cellIs" dxfId="666" priority="630" stopIfTrue="1" operator="equal">
      <formula>1</formula>
    </cfRule>
    <cfRule type="cellIs" dxfId="665" priority="631" stopIfTrue="1" operator="equal">
      <formula>1</formula>
    </cfRule>
  </conditionalFormatting>
  <conditionalFormatting sqref="X51:AM51">
    <cfRule type="cellIs" dxfId="664" priority="628" stopIfTrue="1" operator="equal">
      <formula>1</formula>
    </cfRule>
    <cfRule type="cellIs" dxfId="663" priority="629" stopIfTrue="1" operator="equal">
      <formula>1</formula>
    </cfRule>
  </conditionalFormatting>
  <conditionalFormatting sqref="X51:AM51">
    <cfRule type="cellIs" dxfId="662" priority="627" operator="equal">
      <formula>1</formula>
    </cfRule>
  </conditionalFormatting>
  <conditionalFormatting sqref="X51:AM51">
    <cfRule type="cellIs" dxfId="661" priority="624" operator="equal">
      <formula>1</formula>
    </cfRule>
    <cfRule type="cellIs" dxfId="660" priority="625" stopIfTrue="1" operator="equal">
      <formula>1</formula>
    </cfRule>
    <cfRule type="cellIs" dxfId="659" priority="626" stopIfTrue="1" operator="equal">
      <formula>1</formula>
    </cfRule>
  </conditionalFormatting>
  <conditionalFormatting sqref="X51:AM51">
    <cfRule type="cellIs" dxfId="658" priority="623" operator="equal">
      <formula>1</formula>
    </cfRule>
  </conditionalFormatting>
  <conditionalFormatting sqref="X51:AO51">
    <cfRule type="cellIs" dxfId="657" priority="621" stopIfTrue="1" operator="equal">
      <formula>1</formula>
    </cfRule>
    <cfRule type="cellIs" dxfId="656" priority="622" stopIfTrue="1" operator="equal">
      <formula>1</formula>
    </cfRule>
  </conditionalFormatting>
  <conditionalFormatting sqref="X51:AO51">
    <cfRule type="cellIs" dxfId="655" priority="620" operator="equal">
      <formula>1</formula>
    </cfRule>
  </conditionalFormatting>
  <conditionalFormatting sqref="X51:AO51">
    <cfRule type="cellIs" dxfId="654" priority="619" operator="equal">
      <formula>1</formula>
    </cfRule>
  </conditionalFormatting>
  <conditionalFormatting sqref="X51:AM51">
    <cfRule type="cellIs" dxfId="653" priority="617" stopIfTrue="1" operator="equal">
      <formula>1</formula>
    </cfRule>
    <cfRule type="cellIs" dxfId="652" priority="618" stopIfTrue="1" operator="equal">
      <formula>1</formula>
    </cfRule>
  </conditionalFormatting>
  <conditionalFormatting sqref="X51:AM51">
    <cfRule type="cellIs" dxfId="651" priority="616" operator="equal">
      <formula>1</formula>
    </cfRule>
  </conditionalFormatting>
  <conditionalFormatting sqref="X51:AM51">
    <cfRule type="cellIs" dxfId="650" priority="613" operator="equal">
      <formula>1</formula>
    </cfRule>
    <cfRule type="cellIs" dxfId="649" priority="614" stopIfTrue="1" operator="equal">
      <formula>1</formula>
    </cfRule>
    <cfRule type="cellIs" dxfId="648" priority="615" stopIfTrue="1" operator="equal">
      <formula>1</formula>
    </cfRule>
  </conditionalFormatting>
  <conditionalFormatting sqref="X51:AM51">
    <cfRule type="cellIs" dxfId="647" priority="612" operator="equal">
      <formula>1</formula>
    </cfRule>
  </conditionalFormatting>
  <conditionalFormatting sqref="X51:AM51">
    <cfRule type="cellIs" dxfId="646" priority="610" stopIfTrue="1" operator="equal">
      <formula>1</formula>
    </cfRule>
    <cfRule type="cellIs" dxfId="645" priority="611" stopIfTrue="1" operator="equal">
      <formula>1</formula>
    </cfRule>
  </conditionalFormatting>
  <conditionalFormatting sqref="X51:AM51">
    <cfRule type="cellIs" dxfId="644" priority="609" operator="equal">
      <formula>1</formula>
    </cfRule>
  </conditionalFormatting>
  <conditionalFormatting sqref="X51:AO51">
    <cfRule type="cellIs" dxfId="643" priority="608" operator="equal">
      <formula>1</formula>
    </cfRule>
  </conditionalFormatting>
  <conditionalFormatting sqref="X51:AC51 AG51:AO51">
    <cfRule type="containsText" dxfId="642" priority="607" operator="containsText" text="1">
      <formula>NOT(ISERROR(SEARCH("1",X51)))</formula>
    </cfRule>
  </conditionalFormatting>
  <conditionalFormatting sqref="AD51:AF51">
    <cfRule type="containsText" dxfId="641" priority="606" operator="containsText" text="1">
      <formula>NOT(ISERROR(SEARCH("1",AD51)))</formula>
    </cfRule>
  </conditionalFormatting>
  <conditionalFormatting sqref="X51:AO51">
    <cfRule type="cellIs" dxfId="640" priority="605" operator="equal">
      <formula>1</formula>
    </cfRule>
  </conditionalFormatting>
  <conditionalFormatting sqref="X51:AO51">
    <cfRule type="cellIs" dxfId="639" priority="602" operator="equal">
      <formula>1</formula>
    </cfRule>
    <cfRule type="cellIs" dxfId="638" priority="603" stopIfTrue="1" operator="equal">
      <formula>1</formula>
    </cfRule>
    <cfRule type="cellIs" dxfId="637" priority="604" stopIfTrue="1" operator="equal">
      <formula>1</formula>
    </cfRule>
  </conditionalFormatting>
  <conditionalFormatting sqref="X51:AO51">
    <cfRule type="cellIs" dxfId="636" priority="601" operator="equal">
      <formula>1</formula>
    </cfRule>
  </conditionalFormatting>
  <conditionalFormatting sqref="X51:AO51">
    <cfRule type="cellIs" dxfId="635" priority="600" operator="equal">
      <formula>1</formula>
    </cfRule>
  </conditionalFormatting>
  <conditionalFormatting sqref="X51:AO51">
    <cfRule type="cellIs" dxfId="634" priority="599" operator="equal">
      <formula>1</formula>
    </cfRule>
  </conditionalFormatting>
  <conditionalFormatting sqref="X51:AM51">
    <cfRule type="cellIs" dxfId="633" priority="597" stopIfTrue="1" operator="equal">
      <formula>1</formula>
    </cfRule>
    <cfRule type="cellIs" dxfId="632" priority="598" stopIfTrue="1" operator="equal">
      <formula>1</formula>
    </cfRule>
  </conditionalFormatting>
  <conditionalFormatting sqref="X51:AM51">
    <cfRule type="cellIs" dxfId="631" priority="596" operator="equal">
      <formula>1</formula>
    </cfRule>
  </conditionalFormatting>
  <conditionalFormatting sqref="X51:AM51">
    <cfRule type="cellIs" dxfId="630" priority="593" operator="equal">
      <formula>1</formula>
    </cfRule>
    <cfRule type="cellIs" dxfId="629" priority="594" stopIfTrue="1" operator="equal">
      <formula>1</formula>
    </cfRule>
    <cfRule type="cellIs" dxfId="628" priority="595" stopIfTrue="1" operator="equal">
      <formula>1</formula>
    </cfRule>
  </conditionalFormatting>
  <conditionalFormatting sqref="X51:AM51">
    <cfRule type="cellIs" dxfId="627" priority="592" operator="equal">
      <formula>1</formula>
    </cfRule>
  </conditionalFormatting>
  <conditionalFormatting sqref="X51:AM51">
    <cfRule type="cellIs" dxfId="626" priority="590" stopIfTrue="1" operator="equal">
      <formula>1</formula>
    </cfRule>
    <cfRule type="cellIs" dxfId="625" priority="591" stopIfTrue="1" operator="equal">
      <formula>1</formula>
    </cfRule>
  </conditionalFormatting>
  <conditionalFormatting sqref="X51:AM51">
    <cfRule type="cellIs" dxfId="624" priority="589" operator="equal">
      <formula>1</formula>
    </cfRule>
  </conditionalFormatting>
  <conditionalFormatting sqref="X51:AO51">
    <cfRule type="cellIs" dxfId="623" priority="587" stopIfTrue="1" operator="equal">
      <formula>1</formula>
    </cfRule>
    <cfRule type="cellIs" dxfId="622" priority="588" stopIfTrue="1" operator="equal">
      <formula>1</formula>
    </cfRule>
  </conditionalFormatting>
  <conditionalFormatting sqref="F51:BA51">
    <cfRule type="cellIs" dxfId="621" priority="586" operator="equal">
      <formula>1</formula>
    </cfRule>
  </conditionalFormatting>
  <conditionalFormatting sqref="F51:BA51">
    <cfRule type="cellIs" dxfId="620" priority="583" operator="equal">
      <formula>1</formula>
    </cfRule>
    <cfRule type="cellIs" dxfId="619" priority="584" stopIfTrue="1" operator="equal">
      <formula>1</formula>
    </cfRule>
    <cfRule type="cellIs" dxfId="618" priority="585" stopIfTrue="1" operator="equal">
      <formula>1</formula>
    </cfRule>
  </conditionalFormatting>
  <conditionalFormatting sqref="X51:AO51">
    <cfRule type="cellIs" dxfId="617" priority="582" operator="equal">
      <formula>1</formula>
    </cfRule>
  </conditionalFormatting>
  <conditionalFormatting sqref="X51:AO51">
    <cfRule type="cellIs" dxfId="616" priority="581" operator="equal">
      <formula>1</formula>
    </cfRule>
  </conditionalFormatting>
  <conditionalFormatting sqref="X51:AM51">
    <cfRule type="cellIs" dxfId="615" priority="579" stopIfTrue="1" operator="equal">
      <formula>1</formula>
    </cfRule>
    <cfRule type="cellIs" dxfId="614" priority="580" stopIfTrue="1" operator="equal">
      <formula>1</formula>
    </cfRule>
  </conditionalFormatting>
  <conditionalFormatting sqref="X51:AM51">
    <cfRule type="cellIs" dxfId="613" priority="578" operator="equal">
      <formula>1</formula>
    </cfRule>
  </conditionalFormatting>
  <conditionalFormatting sqref="X51:AM51">
    <cfRule type="cellIs" dxfId="612" priority="575" operator="equal">
      <formula>1</formula>
    </cfRule>
    <cfRule type="cellIs" dxfId="611" priority="576" stopIfTrue="1" operator="equal">
      <formula>1</formula>
    </cfRule>
    <cfRule type="cellIs" dxfId="610" priority="577" stopIfTrue="1" operator="equal">
      <formula>1</formula>
    </cfRule>
  </conditionalFormatting>
  <conditionalFormatting sqref="X51:AM51">
    <cfRule type="cellIs" dxfId="609" priority="574" operator="equal">
      <formula>1</formula>
    </cfRule>
  </conditionalFormatting>
  <conditionalFormatting sqref="X51:AM51">
    <cfRule type="cellIs" dxfId="608" priority="572" stopIfTrue="1" operator="equal">
      <formula>1</formula>
    </cfRule>
    <cfRule type="cellIs" dxfId="607" priority="573" stopIfTrue="1" operator="equal">
      <formula>1</formula>
    </cfRule>
  </conditionalFormatting>
  <conditionalFormatting sqref="X51:AM51">
    <cfRule type="cellIs" dxfId="606" priority="571" operator="equal">
      <formula>1</formula>
    </cfRule>
  </conditionalFormatting>
  <conditionalFormatting sqref="X51:AC51 AG51:AO51">
    <cfRule type="containsText" dxfId="605" priority="570" operator="containsText" text="1">
      <formula>NOT(ISERROR(SEARCH("1",X51)))</formula>
    </cfRule>
  </conditionalFormatting>
  <conditionalFormatting sqref="AD51:AF51">
    <cfRule type="containsText" dxfId="604" priority="569" operator="containsText" text="1">
      <formula>NOT(ISERROR(SEARCH("1",AD51)))</formula>
    </cfRule>
  </conditionalFormatting>
  <conditionalFormatting sqref="X51:AO51">
    <cfRule type="cellIs" dxfId="603" priority="568" operator="equal">
      <formula>1</formula>
    </cfRule>
  </conditionalFormatting>
  <conditionalFormatting sqref="X51:AO51">
    <cfRule type="cellIs" dxfId="602" priority="565" operator="equal">
      <formula>1</formula>
    </cfRule>
    <cfRule type="cellIs" dxfId="601" priority="566" stopIfTrue="1" operator="equal">
      <formula>1</formula>
    </cfRule>
    <cfRule type="cellIs" dxfId="600" priority="567" stopIfTrue="1" operator="equal">
      <formula>1</formula>
    </cfRule>
  </conditionalFormatting>
  <conditionalFormatting sqref="X51:AO51">
    <cfRule type="cellIs" dxfId="599" priority="564" operator="equal">
      <formula>1</formula>
    </cfRule>
  </conditionalFormatting>
  <conditionalFormatting sqref="X51:AO51">
    <cfRule type="cellIs" dxfId="598" priority="563" operator="equal">
      <formula>1</formula>
    </cfRule>
  </conditionalFormatting>
  <conditionalFormatting sqref="X51:AO51">
    <cfRule type="cellIs" dxfId="597" priority="562" operator="equal">
      <formula>1</formula>
    </cfRule>
  </conditionalFormatting>
  <conditionalFormatting sqref="X51:AC51 AG51:AO51">
    <cfRule type="containsText" dxfId="596" priority="561" operator="containsText" text="1">
      <formula>NOT(ISERROR(SEARCH("1",X51)))</formula>
    </cfRule>
  </conditionalFormatting>
  <conditionalFormatting sqref="AD51:AF51">
    <cfRule type="containsText" dxfId="595" priority="560" operator="containsText" text="1">
      <formula>NOT(ISERROR(SEARCH("1",AD51)))</formula>
    </cfRule>
  </conditionalFormatting>
  <conditionalFormatting sqref="X51:AO51">
    <cfRule type="cellIs" dxfId="594" priority="559" operator="equal">
      <formula>1</formula>
    </cfRule>
  </conditionalFormatting>
  <conditionalFormatting sqref="X51:AO51">
    <cfRule type="cellIs" dxfId="593" priority="556" operator="equal">
      <formula>1</formula>
    </cfRule>
    <cfRule type="cellIs" dxfId="592" priority="557" stopIfTrue="1" operator="equal">
      <formula>1</formula>
    </cfRule>
    <cfRule type="cellIs" dxfId="591" priority="558" stopIfTrue="1" operator="equal">
      <formula>1</formula>
    </cfRule>
  </conditionalFormatting>
  <conditionalFormatting sqref="X51:AO51">
    <cfRule type="cellIs" dxfId="590" priority="555" operator="equal">
      <formula>1</formula>
    </cfRule>
  </conditionalFormatting>
  <conditionalFormatting sqref="X51:AO51">
    <cfRule type="cellIs" dxfId="589" priority="554" operator="equal">
      <formula>1</formula>
    </cfRule>
  </conditionalFormatting>
  <conditionalFormatting sqref="X51:AO51">
    <cfRule type="cellIs" dxfId="588" priority="553" operator="equal">
      <formula>1</formula>
    </cfRule>
  </conditionalFormatting>
  <conditionalFormatting sqref="X51:AM51">
    <cfRule type="cellIs" dxfId="587" priority="551" stopIfTrue="1" operator="equal">
      <formula>1</formula>
    </cfRule>
    <cfRule type="cellIs" dxfId="586" priority="552" stopIfTrue="1" operator="equal">
      <formula>1</formula>
    </cfRule>
  </conditionalFormatting>
  <conditionalFormatting sqref="X51:AM51">
    <cfRule type="cellIs" dxfId="585" priority="550" operator="equal">
      <formula>1</formula>
    </cfRule>
  </conditionalFormatting>
  <conditionalFormatting sqref="X51:AM51">
    <cfRule type="cellIs" dxfId="584" priority="547" operator="equal">
      <formula>1</formula>
    </cfRule>
    <cfRule type="cellIs" dxfId="583" priority="548" stopIfTrue="1" operator="equal">
      <formula>1</formula>
    </cfRule>
    <cfRule type="cellIs" dxfId="582" priority="549" stopIfTrue="1" operator="equal">
      <formula>1</formula>
    </cfRule>
  </conditionalFormatting>
  <conditionalFormatting sqref="X51:AM51">
    <cfRule type="cellIs" dxfId="581" priority="546" operator="equal">
      <formula>1</formula>
    </cfRule>
  </conditionalFormatting>
  <conditionalFormatting sqref="X51:AM51">
    <cfRule type="cellIs" dxfId="580" priority="544" stopIfTrue="1" operator="equal">
      <formula>1</formula>
    </cfRule>
    <cfRule type="cellIs" dxfId="579" priority="545" stopIfTrue="1" operator="equal">
      <formula>1</formula>
    </cfRule>
  </conditionalFormatting>
  <conditionalFormatting sqref="X51:AM51">
    <cfRule type="cellIs" dxfId="578" priority="543" operator="equal">
      <formula>1</formula>
    </cfRule>
  </conditionalFormatting>
  <conditionalFormatting sqref="X51:AO51">
    <cfRule type="cellIs" dxfId="577" priority="542" operator="equal">
      <formula>1</formula>
    </cfRule>
  </conditionalFormatting>
  <conditionalFormatting sqref="X51:AM51">
    <cfRule type="cellIs" dxfId="576" priority="540" stopIfTrue="1" operator="equal">
      <formula>1</formula>
    </cfRule>
    <cfRule type="cellIs" dxfId="575" priority="541" stopIfTrue="1" operator="equal">
      <formula>1</formula>
    </cfRule>
  </conditionalFormatting>
  <conditionalFormatting sqref="X51:AM51">
    <cfRule type="cellIs" dxfId="574" priority="539" operator="equal">
      <formula>1</formula>
    </cfRule>
  </conditionalFormatting>
  <conditionalFormatting sqref="X51:AM51">
    <cfRule type="cellIs" dxfId="573" priority="536" operator="equal">
      <formula>1</formula>
    </cfRule>
    <cfRule type="cellIs" dxfId="572" priority="537" stopIfTrue="1" operator="equal">
      <formula>1</formula>
    </cfRule>
    <cfRule type="cellIs" dxfId="571" priority="538" stopIfTrue="1" operator="equal">
      <formula>1</formula>
    </cfRule>
  </conditionalFormatting>
  <conditionalFormatting sqref="X51:AM51">
    <cfRule type="cellIs" dxfId="570" priority="535" operator="equal">
      <formula>1</formula>
    </cfRule>
  </conditionalFormatting>
  <conditionalFormatting sqref="X51:AM51">
    <cfRule type="cellIs" dxfId="569" priority="533" stopIfTrue="1" operator="equal">
      <formula>1</formula>
    </cfRule>
    <cfRule type="cellIs" dxfId="568" priority="534" stopIfTrue="1" operator="equal">
      <formula>1</formula>
    </cfRule>
  </conditionalFormatting>
  <conditionalFormatting sqref="X51:AM51">
    <cfRule type="cellIs" dxfId="567" priority="532" operator="equal">
      <formula>1</formula>
    </cfRule>
  </conditionalFormatting>
  <conditionalFormatting sqref="X51:AO51">
    <cfRule type="cellIs" dxfId="566" priority="531" operator="equal">
      <formula>1</formula>
    </cfRule>
  </conditionalFormatting>
  <conditionalFormatting sqref="X51:AC51 AG51:AO51">
    <cfRule type="containsText" dxfId="565" priority="530" operator="containsText" text="1">
      <formula>NOT(ISERROR(SEARCH("1",X51)))</formula>
    </cfRule>
  </conditionalFormatting>
  <conditionalFormatting sqref="AD51:AF51">
    <cfRule type="containsText" dxfId="564" priority="529" operator="containsText" text="1">
      <formula>NOT(ISERROR(SEARCH("1",AD51)))</formula>
    </cfRule>
  </conditionalFormatting>
  <conditionalFormatting sqref="X51:AO51">
    <cfRule type="cellIs" dxfId="563" priority="528" operator="equal">
      <formula>1</formula>
    </cfRule>
  </conditionalFormatting>
  <conditionalFormatting sqref="X51:AO51">
    <cfRule type="cellIs" dxfId="562" priority="525" operator="equal">
      <formula>1</formula>
    </cfRule>
    <cfRule type="cellIs" dxfId="561" priority="526" stopIfTrue="1" operator="equal">
      <formula>1</formula>
    </cfRule>
    <cfRule type="cellIs" dxfId="560" priority="527" stopIfTrue="1" operator="equal">
      <formula>1</formula>
    </cfRule>
  </conditionalFormatting>
  <conditionalFormatting sqref="X51:AO51">
    <cfRule type="cellIs" dxfId="559" priority="524" operator="equal">
      <formula>1</formula>
    </cfRule>
  </conditionalFormatting>
  <conditionalFormatting sqref="X51:AO51">
    <cfRule type="cellIs" dxfId="558" priority="523" operator="equal">
      <formula>1</formula>
    </cfRule>
  </conditionalFormatting>
  <conditionalFormatting sqref="X51:AO51">
    <cfRule type="cellIs" dxfId="557" priority="522" operator="equal">
      <formula>1</formula>
    </cfRule>
  </conditionalFormatting>
  <conditionalFormatting sqref="X51:AM51">
    <cfRule type="cellIs" dxfId="556" priority="520" stopIfTrue="1" operator="equal">
      <formula>1</formula>
    </cfRule>
    <cfRule type="cellIs" dxfId="555" priority="521" stopIfTrue="1" operator="equal">
      <formula>1</formula>
    </cfRule>
  </conditionalFormatting>
  <conditionalFormatting sqref="X51:AM51">
    <cfRule type="cellIs" dxfId="554" priority="519" operator="equal">
      <formula>1</formula>
    </cfRule>
  </conditionalFormatting>
  <conditionalFormatting sqref="X51:AM51">
    <cfRule type="cellIs" dxfId="553" priority="516" operator="equal">
      <formula>1</formula>
    </cfRule>
    <cfRule type="cellIs" dxfId="552" priority="517" stopIfTrue="1" operator="equal">
      <formula>1</formula>
    </cfRule>
    <cfRule type="cellIs" dxfId="551" priority="518" stopIfTrue="1" operator="equal">
      <formula>1</formula>
    </cfRule>
  </conditionalFormatting>
  <conditionalFormatting sqref="X51:AM51">
    <cfRule type="cellIs" dxfId="550" priority="515" operator="equal">
      <formula>1</formula>
    </cfRule>
  </conditionalFormatting>
  <conditionalFormatting sqref="X51:AM51">
    <cfRule type="cellIs" dxfId="549" priority="513" stopIfTrue="1" operator="equal">
      <formula>1</formula>
    </cfRule>
    <cfRule type="cellIs" dxfId="548" priority="514" stopIfTrue="1" operator="equal">
      <formula>1</formula>
    </cfRule>
  </conditionalFormatting>
  <conditionalFormatting sqref="X51:AM51">
    <cfRule type="cellIs" dxfId="547" priority="512" operator="equal">
      <formula>1</formula>
    </cfRule>
  </conditionalFormatting>
  <conditionalFormatting sqref="V51:AC51 AG51:AO51">
    <cfRule type="containsText" dxfId="546" priority="511" operator="containsText" text="1">
      <formula>NOT(ISERROR(SEARCH("1",V51)))</formula>
    </cfRule>
  </conditionalFormatting>
  <conditionalFormatting sqref="F51:U51 AP51:BA51 AD51:AF51">
    <cfRule type="containsText" dxfId="545" priority="510" operator="containsText" text="1">
      <formula>NOT(ISERROR(SEARCH("1",F51)))</formula>
    </cfRule>
  </conditionalFormatting>
  <conditionalFormatting sqref="X51:AO51">
    <cfRule type="cellIs" dxfId="544" priority="509" operator="equal">
      <formula>1</formula>
    </cfRule>
  </conditionalFormatting>
  <conditionalFormatting sqref="X51:AO51">
    <cfRule type="cellIs" dxfId="543" priority="506" operator="equal">
      <formula>1</formula>
    </cfRule>
    <cfRule type="cellIs" dxfId="542" priority="507" stopIfTrue="1" operator="equal">
      <formula>1</formula>
    </cfRule>
    <cfRule type="cellIs" dxfId="541" priority="508" stopIfTrue="1" operator="equal">
      <formula>1</formula>
    </cfRule>
  </conditionalFormatting>
  <conditionalFormatting sqref="X51:AO51">
    <cfRule type="cellIs" dxfId="540" priority="505" operator="equal">
      <formula>1</formula>
    </cfRule>
  </conditionalFormatting>
  <conditionalFormatting sqref="X51:AO51">
    <cfRule type="cellIs" dxfId="539" priority="504" operator="equal">
      <formula>1</formula>
    </cfRule>
  </conditionalFormatting>
  <conditionalFormatting sqref="X51:AO51">
    <cfRule type="cellIs" dxfId="538" priority="503" operator="equal">
      <formula>1</formula>
    </cfRule>
  </conditionalFormatting>
  <conditionalFormatting sqref="X51:AC51 AG51:AO51">
    <cfRule type="containsText" dxfId="537" priority="502" operator="containsText" text="1">
      <formula>NOT(ISERROR(SEARCH("1",X51)))</formula>
    </cfRule>
  </conditionalFormatting>
  <conditionalFormatting sqref="AD51:AF51">
    <cfRule type="containsText" dxfId="536" priority="501" operator="containsText" text="1">
      <formula>NOT(ISERROR(SEARCH("1",AD51)))</formula>
    </cfRule>
  </conditionalFormatting>
  <conditionalFormatting sqref="X51:AO51">
    <cfRule type="cellIs" dxfId="535" priority="500" operator="equal">
      <formula>1</formula>
    </cfRule>
  </conditionalFormatting>
  <conditionalFormatting sqref="X51:AO51">
    <cfRule type="cellIs" dxfId="534" priority="497" operator="equal">
      <formula>1</formula>
    </cfRule>
    <cfRule type="cellIs" dxfId="533" priority="498" stopIfTrue="1" operator="equal">
      <formula>1</formula>
    </cfRule>
    <cfRule type="cellIs" dxfId="532" priority="499" stopIfTrue="1" operator="equal">
      <formula>1</formula>
    </cfRule>
  </conditionalFormatting>
  <conditionalFormatting sqref="X51:AO51">
    <cfRule type="cellIs" dxfId="531" priority="496" operator="equal">
      <formula>1</formula>
    </cfRule>
  </conditionalFormatting>
  <conditionalFormatting sqref="X51:AO51">
    <cfRule type="cellIs" dxfId="530" priority="495" operator="equal">
      <formula>1</formula>
    </cfRule>
  </conditionalFormatting>
  <conditionalFormatting sqref="X51:AO51">
    <cfRule type="cellIs" dxfId="529" priority="494" operator="equal">
      <formula>1</formula>
    </cfRule>
  </conditionalFormatting>
  <conditionalFormatting sqref="X51:AM51">
    <cfRule type="cellIs" dxfId="528" priority="492" stopIfTrue="1" operator="equal">
      <formula>1</formula>
    </cfRule>
    <cfRule type="cellIs" dxfId="527" priority="493" stopIfTrue="1" operator="equal">
      <formula>1</formula>
    </cfRule>
  </conditionalFormatting>
  <conditionalFormatting sqref="X51:AM51">
    <cfRule type="cellIs" dxfId="526" priority="491" operator="equal">
      <formula>1</formula>
    </cfRule>
  </conditionalFormatting>
  <conditionalFormatting sqref="X51:AM51">
    <cfRule type="cellIs" dxfId="525" priority="488" operator="equal">
      <formula>1</formula>
    </cfRule>
    <cfRule type="cellIs" dxfId="524" priority="489" stopIfTrue="1" operator="equal">
      <formula>1</formula>
    </cfRule>
    <cfRule type="cellIs" dxfId="523" priority="490" stopIfTrue="1" operator="equal">
      <formula>1</formula>
    </cfRule>
  </conditionalFormatting>
  <conditionalFormatting sqref="X51:AM51">
    <cfRule type="cellIs" dxfId="522" priority="487" operator="equal">
      <formula>1</formula>
    </cfRule>
  </conditionalFormatting>
  <conditionalFormatting sqref="X51:AM51">
    <cfRule type="cellIs" dxfId="521" priority="485" stopIfTrue="1" operator="equal">
      <formula>1</formula>
    </cfRule>
    <cfRule type="cellIs" dxfId="520" priority="486" stopIfTrue="1" operator="equal">
      <formula>1</formula>
    </cfRule>
  </conditionalFormatting>
  <conditionalFormatting sqref="X51:AM51">
    <cfRule type="cellIs" dxfId="519" priority="484" operator="equal">
      <formula>1</formula>
    </cfRule>
  </conditionalFormatting>
  <conditionalFormatting sqref="X51:AO51">
    <cfRule type="cellIs" dxfId="518" priority="483" operator="equal">
      <formula>1</formula>
    </cfRule>
  </conditionalFormatting>
  <conditionalFormatting sqref="X51:AM51">
    <cfRule type="cellIs" dxfId="517" priority="481" stopIfTrue="1" operator="equal">
      <formula>1</formula>
    </cfRule>
    <cfRule type="cellIs" dxfId="516" priority="482" stopIfTrue="1" operator="equal">
      <formula>1</formula>
    </cfRule>
  </conditionalFormatting>
  <conditionalFormatting sqref="X51:AM51">
    <cfRule type="cellIs" dxfId="515" priority="480" operator="equal">
      <formula>1</formula>
    </cfRule>
  </conditionalFormatting>
  <conditionalFormatting sqref="X51:AM51">
    <cfRule type="cellIs" dxfId="514" priority="477" operator="equal">
      <formula>1</formula>
    </cfRule>
    <cfRule type="cellIs" dxfId="513" priority="478" stopIfTrue="1" operator="equal">
      <formula>1</formula>
    </cfRule>
    <cfRule type="cellIs" dxfId="512" priority="479" stopIfTrue="1" operator="equal">
      <formula>1</formula>
    </cfRule>
  </conditionalFormatting>
  <conditionalFormatting sqref="X51:AM51">
    <cfRule type="cellIs" dxfId="511" priority="476" operator="equal">
      <formula>1</formula>
    </cfRule>
  </conditionalFormatting>
  <conditionalFormatting sqref="X51:AM51">
    <cfRule type="cellIs" dxfId="510" priority="474" stopIfTrue="1" operator="equal">
      <formula>1</formula>
    </cfRule>
    <cfRule type="cellIs" dxfId="509" priority="475" stopIfTrue="1" operator="equal">
      <formula>1</formula>
    </cfRule>
  </conditionalFormatting>
  <conditionalFormatting sqref="X51:AM51">
    <cfRule type="cellIs" dxfId="508" priority="473" operator="equal">
      <formula>1</formula>
    </cfRule>
  </conditionalFormatting>
  <conditionalFormatting sqref="X51:AO51">
    <cfRule type="cellIs" dxfId="507" priority="472" operator="equal">
      <formula>1</formula>
    </cfRule>
  </conditionalFormatting>
  <conditionalFormatting sqref="X51:AC51 AG51:AO51">
    <cfRule type="containsText" dxfId="506" priority="471" operator="containsText" text="1">
      <formula>NOT(ISERROR(SEARCH("1",X51)))</formula>
    </cfRule>
  </conditionalFormatting>
  <conditionalFormatting sqref="AD51:AF51">
    <cfRule type="containsText" dxfId="505" priority="470" operator="containsText" text="1">
      <formula>NOT(ISERROR(SEARCH("1",AD51)))</formula>
    </cfRule>
  </conditionalFormatting>
  <conditionalFormatting sqref="X51:AO51">
    <cfRule type="cellIs" dxfId="504" priority="469" operator="equal">
      <formula>1</formula>
    </cfRule>
  </conditionalFormatting>
  <conditionalFormatting sqref="X51:AO51">
    <cfRule type="cellIs" dxfId="503" priority="466" operator="equal">
      <formula>1</formula>
    </cfRule>
    <cfRule type="cellIs" dxfId="502" priority="467" stopIfTrue="1" operator="equal">
      <formula>1</formula>
    </cfRule>
    <cfRule type="cellIs" dxfId="501" priority="468" stopIfTrue="1" operator="equal">
      <formula>1</formula>
    </cfRule>
  </conditionalFormatting>
  <conditionalFormatting sqref="X51:AO51">
    <cfRule type="cellIs" dxfId="500" priority="465" operator="equal">
      <formula>1</formula>
    </cfRule>
  </conditionalFormatting>
  <conditionalFormatting sqref="X51:AO51">
    <cfRule type="cellIs" dxfId="499" priority="464" operator="equal">
      <formula>1</formula>
    </cfRule>
  </conditionalFormatting>
  <conditionalFormatting sqref="X51:AO51">
    <cfRule type="cellIs" dxfId="498" priority="463" operator="equal">
      <formula>1</formula>
    </cfRule>
  </conditionalFormatting>
  <conditionalFormatting sqref="X51:AM51">
    <cfRule type="cellIs" dxfId="497" priority="461" stopIfTrue="1" operator="equal">
      <formula>1</formula>
    </cfRule>
    <cfRule type="cellIs" dxfId="496" priority="462" stopIfTrue="1" operator="equal">
      <formula>1</formula>
    </cfRule>
  </conditionalFormatting>
  <conditionalFormatting sqref="X51:AM51">
    <cfRule type="cellIs" dxfId="495" priority="460" operator="equal">
      <formula>1</formula>
    </cfRule>
  </conditionalFormatting>
  <conditionalFormatting sqref="X51:AM51">
    <cfRule type="cellIs" dxfId="494" priority="457" operator="equal">
      <formula>1</formula>
    </cfRule>
    <cfRule type="cellIs" dxfId="493" priority="458" stopIfTrue="1" operator="equal">
      <formula>1</formula>
    </cfRule>
    <cfRule type="cellIs" dxfId="492" priority="459" stopIfTrue="1" operator="equal">
      <formula>1</formula>
    </cfRule>
  </conditionalFormatting>
  <conditionalFormatting sqref="X51:AM51">
    <cfRule type="cellIs" dxfId="491" priority="456" operator="equal">
      <formula>1</formula>
    </cfRule>
  </conditionalFormatting>
  <conditionalFormatting sqref="X51:AM51">
    <cfRule type="cellIs" dxfId="490" priority="454" stopIfTrue="1" operator="equal">
      <formula>1</formula>
    </cfRule>
    <cfRule type="cellIs" dxfId="489" priority="455" stopIfTrue="1" operator="equal">
      <formula>1</formula>
    </cfRule>
  </conditionalFormatting>
  <conditionalFormatting sqref="X51:AM51">
    <cfRule type="cellIs" dxfId="488" priority="453" operator="equal">
      <formula>1</formula>
    </cfRule>
  </conditionalFormatting>
  <conditionalFormatting sqref="F51:BA51">
    <cfRule type="cellIs" dxfId="487" priority="452" operator="equal">
      <formula>1</formula>
    </cfRule>
  </conditionalFormatting>
  <conditionalFormatting sqref="X51:AC51 AG51:AO51">
    <cfRule type="containsText" dxfId="486" priority="451" operator="containsText" text="1">
      <formula>NOT(ISERROR(SEARCH("1",X51)))</formula>
    </cfRule>
  </conditionalFormatting>
  <conditionalFormatting sqref="AD51:AF51">
    <cfRule type="containsText" dxfId="485" priority="450" operator="containsText" text="1">
      <formula>NOT(ISERROR(SEARCH("1",AD51)))</formula>
    </cfRule>
  </conditionalFormatting>
  <conditionalFormatting sqref="X51:AO51">
    <cfRule type="cellIs" dxfId="484" priority="449" operator="equal">
      <formula>1</formula>
    </cfRule>
  </conditionalFormatting>
  <conditionalFormatting sqref="X51:AO51">
    <cfRule type="cellIs" dxfId="483" priority="446" operator="equal">
      <formula>1</formula>
    </cfRule>
    <cfRule type="cellIs" dxfId="482" priority="447" stopIfTrue="1" operator="equal">
      <formula>1</formula>
    </cfRule>
    <cfRule type="cellIs" dxfId="481" priority="448" stopIfTrue="1" operator="equal">
      <formula>1</formula>
    </cfRule>
  </conditionalFormatting>
  <conditionalFormatting sqref="X51:AO51">
    <cfRule type="cellIs" dxfId="480" priority="445" operator="equal">
      <formula>1</formula>
    </cfRule>
  </conditionalFormatting>
  <conditionalFormatting sqref="X51:AO51">
    <cfRule type="cellIs" dxfId="479" priority="444" operator="equal">
      <formula>1</formula>
    </cfRule>
  </conditionalFormatting>
  <conditionalFormatting sqref="X51:AO51">
    <cfRule type="cellIs" dxfId="478" priority="443" operator="equal">
      <formula>1</formula>
    </cfRule>
  </conditionalFormatting>
  <conditionalFormatting sqref="X51:AM51">
    <cfRule type="cellIs" dxfId="477" priority="441" stopIfTrue="1" operator="equal">
      <formula>1</formula>
    </cfRule>
    <cfRule type="cellIs" dxfId="476" priority="442" stopIfTrue="1" operator="equal">
      <formula>1</formula>
    </cfRule>
  </conditionalFormatting>
  <conditionalFormatting sqref="X51:AM51">
    <cfRule type="cellIs" dxfId="475" priority="440" operator="equal">
      <formula>1</formula>
    </cfRule>
  </conditionalFormatting>
  <conditionalFormatting sqref="X51:AM51">
    <cfRule type="cellIs" dxfId="474" priority="437" operator="equal">
      <formula>1</formula>
    </cfRule>
    <cfRule type="cellIs" dxfId="473" priority="438" stopIfTrue="1" operator="equal">
      <formula>1</formula>
    </cfRule>
    <cfRule type="cellIs" dxfId="472" priority="439" stopIfTrue="1" operator="equal">
      <formula>1</formula>
    </cfRule>
  </conditionalFormatting>
  <conditionalFormatting sqref="X51:AM51">
    <cfRule type="cellIs" dxfId="471" priority="436" operator="equal">
      <formula>1</formula>
    </cfRule>
  </conditionalFormatting>
  <conditionalFormatting sqref="X51:AM51">
    <cfRule type="cellIs" dxfId="470" priority="434" stopIfTrue="1" operator="equal">
      <formula>1</formula>
    </cfRule>
    <cfRule type="cellIs" dxfId="469" priority="435" stopIfTrue="1" operator="equal">
      <formula>1</formula>
    </cfRule>
  </conditionalFormatting>
  <conditionalFormatting sqref="X51:AM51">
    <cfRule type="cellIs" dxfId="468" priority="433" operator="equal">
      <formula>1</formula>
    </cfRule>
  </conditionalFormatting>
  <conditionalFormatting sqref="X51:AO51">
    <cfRule type="cellIs" dxfId="467" priority="432" operator="equal">
      <formula>1</formula>
    </cfRule>
  </conditionalFormatting>
  <conditionalFormatting sqref="X51:AM51">
    <cfRule type="cellIs" dxfId="466" priority="430" stopIfTrue="1" operator="equal">
      <formula>1</formula>
    </cfRule>
    <cfRule type="cellIs" dxfId="465" priority="431" stopIfTrue="1" operator="equal">
      <formula>1</formula>
    </cfRule>
  </conditionalFormatting>
  <conditionalFormatting sqref="X51:AM51">
    <cfRule type="cellIs" dxfId="464" priority="429" operator="equal">
      <formula>1</formula>
    </cfRule>
  </conditionalFormatting>
  <conditionalFormatting sqref="X51:AM51">
    <cfRule type="cellIs" dxfId="463" priority="426" operator="equal">
      <formula>1</formula>
    </cfRule>
    <cfRule type="cellIs" dxfId="462" priority="427" stopIfTrue="1" operator="equal">
      <formula>1</formula>
    </cfRule>
    <cfRule type="cellIs" dxfId="461" priority="428" stopIfTrue="1" operator="equal">
      <formula>1</formula>
    </cfRule>
  </conditionalFormatting>
  <conditionalFormatting sqref="X51:AM51">
    <cfRule type="cellIs" dxfId="460" priority="425" operator="equal">
      <formula>1</formula>
    </cfRule>
  </conditionalFormatting>
  <conditionalFormatting sqref="X51:AM51">
    <cfRule type="cellIs" dxfId="459" priority="423" stopIfTrue="1" operator="equal">
      <formula>1</formula>
    </cfRule>
    <cfRule type="cellIs" dxfId="458" priority="424" stopIfTrue="1" operator="equal">
      <formula>1</formula>
    </cfRule>
  </conditionalFormatting>
  <conditionalFormatting sqref="X51:AM51">
    <cfRule type="cellIs" dxfId="457" priority="422" operator="equal">
      <formula>1</formula>
    </cfRule>
  </conditionalFormatting>
  <conditionalFormatting sqref="X51:AO51">
    <cfRule type="cellIs" dxfId="456" priority="421" operator="equal">
      <formula>1</formula>
    </cfRule>
  </conditionalFormatting>
  <conditionalFormatting sqref="X51:AC51 AG51:AO51">
    <cfRule type="containsText" dxfId="455" priority="420" operator="containsText" text="1">
      <formula>NOT(ISERROR(SEARCH("1",X51)))</formula>
    </cfRule>
  </conditionalFormatting>
  <conditionalFormatting sqref="AD51:AF51">
    <cfRule type="containsText" dxfId="454" priority="419" operator="containsText" text="1">
      <formula>NOT(ISERROR(SEARCH("1",AD51)))</formula>
    </cfRule>
  </conditionalFormatting>
  <conditionalFormatting sqref="X51:AO51">
    <cfRule type="cellIs" dxfId="453" priority="418" operator="equal">
      <formula>1</formula>
    </cfRule>
  </conditionalFormatting>
  <conditionalFormatting sqref="X51:AO51">
    <cfRule type="cellIs" dxfId="452" priority="415" operator="equal">
      <formula>1</formula>
    </cfRule>
    <cfRule type="cellIs" dxfId="451" priority="416" stopIfTrue="1" operator="equal">
      <formula>1</formula>
    </cfRule>
    <cfRule type="cellIs" dxfId="450" priority="417" stopIfTrue="1" operator="equal">
      <formula>1</formula>
    </cfRule>
  </conditionalFormatting>
  <conditionalFormatting sqref="X51:AO51">
    <cfRule type="cellIs" dxfId="449" priority="414" operator="equal">
      <formula>1</formula>
    </cfRule>
  </conditionalFormatting>
  <conditionalFormatting sqref="X51:AO51">
    <cfRule type="cellIs" dxfId="448" priority="413" operator="equal">
      <formula>1</formula>
    </cfRule>
  </conditionalFormatting>
  <conditionalFormatting sqref="X51:AO51">
    <cfRule type="cellIs" dxfId="447" priority="412" operator="equal">
      <formula>1</formula>
    </cfRule>
  </conditionalFormatting>
  <conditionalFormatting sqref="X51:AM51">
    <cfRule type="cellIs" dxfId="446" priority="410" stopIfTrue="1" operator="equal">
      <formula>1</formula>
    </cfRule>
    <cfRule type="cellIs" dxfId="445" priority="411" stopIfTrue="1" operator="equal">
      <formula>1</formula>
    </cfRule>
  </conditionalFormatting>
  <conditionalFormatting sqref="X51:AM51">
    <cfRule type="cellIs" dxfId="444" priority="409" operator="equal">
      <formula>1</formula>
    </cfRule>
  </conditionalFormatting>
  <conditionalFormatting sqref="X51:AM51">
    <cfRule type="cellIs" dxfId="443" priority="406" operator="equal">
      <formula>1</formula>
    </cfRule>
    <cfRule type="cellIs" dxfId="442" priority="407" stopIfTrue="1" operator="equal">
      <formula>1</formula>
    </cfRule>
    <cfRule type="cellIs" dxfId="441" priority="408" stopIfTrue="1" operator="equal">
      <formula>1</formula>
    </cfRule>
  </conditionalFormatting>
  <conditionalFormatting sqref="X51:AM51">
    <cfRule type="cellIs" dxfId="440" priority="405" operator="equal">
      <formula>1</formula>
    </cfRule>
  </conditionalFormatting>
  <conditionalFormatting sqref="X51:AM51">
    <cfRule type="cellIs" dxfId="439" priority="403" stopIfTrue="1" operator="equal">
      <formula>1</formula>
    </cfRule>
    <cfRule type="cellIs" dxfId="438" priority="404" stopIfTrue="1" operator="equal">
      <formula>1</formula>
    </cfRule>
  </conditionalFormatting>
  <conditionalFormatting sqref="X51:AM51">
    <cfRule type="cellIs" dxfId="437" priority="402" operator="equal">
      <formula>1</formula>
    </cfRule>
  </conditionalFormatting>
  <conditionalFormatting sqref="F51:BA51">
    <cfRule type="cellIs" dxfId="436" priority="401" operator="equal">
      <formula>1</formula>
    </cfRule>
  </conditionalFormatting>
  <conditionalFormatting sqref="X51:AM51">
    <cfRule type="cellIs" dxfId="435" priority="399" stopIfTrue="1" operator="equal">
      <formula>1</formula>
    </cfRule>
    <cfRule type="cellIs" dxfId="434" priority="400" stopIfTrue="1" operator="equal">
      <formula>1</formula>
    </cfRule>
  </conditionalFormatting>
  <conditionalFormatting sqref="X51:AM51">
    <cfRule type="cellIs" dxfId="433" priority="398" operator="equal">
      <formula>1</formula>
    </cfRule>
  </conditionalFormatting>
  <conditionalFormatting sqref="X51:AM51">
    <cfRule type="cellIs" dxfId="432" priority="395" operator="equal">
      <formula>1</formula>
    </cfRule>
    <cfRule type="cellIs" dxfId="431" priority="396" stopIfTrue="1" operator="equal">
      <formula>1</formula>
    </cfRule>
    <cfRule type="cellIs" dxfId="430" priority="397" stopIfTrue="1" operator="equal">
      <formula>1</formula>
    </cfRule>
  </conditionalFormatting>
  <conditionalFormatting sqref="X51:AM51">
    <cfRule type="cellIs" dxfId="429" priority="394" operator="equal">
      <formula>1</formula>
    </cfRule>
  </conditionalFormatting>
  <conditionalFormatting sqref="X51:AM51">
    <cfRule type="cellIs" dxfId="428" priority="392" stopIfTrue="1" operator="equal">
      <formula>1</formula>
    </cfRule>
    <cfRule type="cellIs" dxfId="427" priority="393" stopIfTrue="1" operator="equal">
      <formula>1</formula>
    </cfRule>
  </conditionalFormatting>
  <conditionalFormatting sqref="X51:AM51">
    <cfRule type="cellIs" dxfId="426" priority="391" operator="equal">
      <formula>1</formula>
    </cfRule>
  </conditionalFormatting>
  <conditionalFormatting sqref="F51:BA51">
    <cfRule type="cellIs" dxfId="425" priority="390" operator="equal">
      <formula>1</formula>
    </cfRule>
  </conditionalFormatting>
  <conditionalFormatting sqref="F51:BA51">
    <cfRule type="containsText" dxfId="424" priority="389" operator="containsText" text="1">
      <formula>NOT(ISERROR(SEARCH("1",F51)))</formula>
    </cfRule>
  </conditionalFormatting>
  <conditionalFormatting sqref="AD51:AF51">
    <cfRule type="containsText" dxfId="423" priority="388" operator="containsText" text="1">
      <formula>NOT(ISERROR(SEARCH("1",AD51)))</formula>
    </cfRule>
  </conditionalFormatting>
  <conditionalFormatting sqref="F51:BA51">
    <cfRule type="cellIs" dxfId="422" priority="387" operator="equal">
      <formula>1</formula>
    </cfRule>
  </conditionalFormatting>
  <conditionalFormatting sqref="F51:BA51">
    <cfRule type="cellIs" dxfId="421" priority="384" operator="equal">
      <formula>1</formula>
    </cfRule>
    <cfRule type="cellIs" dxfId="420" priority="385" stopIfTrue="1" operator="equal">
      <formula>1</formula>
    </cfRule>
    <cfRule type="cellIs" dxfId="419" priority="386" stopIfTrue="1" operator="equal">
      <formula>1</formula>
    </cfRule>
  </conditionalFormatting>
  <conditionalFormatting sqref="F51:BA51">
    <cfRule type="cellIs" dxfId="418" priority="383" operator="equal">
      <formula>1</formula>
    </cfRule>
  </conditionalFormatting>
  <conditionalFormatting sqref="F51:BA51">
    <cfRule type="cellIs" dxfId="417" priority="382" operator="equal">
      <formula>1</formula>
    </cfRule>
  </conditionalFormatting>
  <conditionalFormatting sqref="F51:BA51">
    <cfRule type="cellIs" dxfId="416" priority="381" operator="equal">
      <formula>1</formula>
    </cfRule>
  </conditionalFormatting>
  <conditionalFormatting sqref="X51:AM51">
    <cfRule type="cellIs" dxfId="415" priority="379" stopIfTrue="1" operator="equal">
      <formula>1</formula>
    </cfRule>
    <cfRule type="cellIs" dxfId="414" priority="380" stopIfTrue="1" operator="equal">
      <formula>1</formula>
    </cfRule>
  </conditionalFormatting>
  <conditionalFormatting sqref="X51:AM51">
    <cfRule type="cellIs" dxfId="413" priority="378" operator="equal">
      <formula>1</formula>
    </cfRule>
  </conditionalFormatting>
  <conditionalFormatting sqref="X51:AM51">
    <cfRule type="cellIs" dxfId="412" priority="375" operator="equal">
      <formula>1</formula>
    </cfRule>
    <cfRule type="cellIs" dxfId="411" priority="376" stopIfTrue="1" operator="equal">
      <formula>1</formula>
    </cfRule>
    <cfRule type="cellIs" dxfId="410" priority="377" stopIfTrue="1" operator="equal">
      <formula>1</formula>
    </cfRule>
  </conditionalFormatting>
  <conditionalFormatting sqref="X51:AM51">
    <cfRule type="cellIs" dxfId="409" priority="374" operator="equal">
      <formula>1</formula>
    </cfRule>
  </conditionalFormatting>
  <conditionalFormatting sqref="X51:AM51">
    <cfRule type="cellIs" dxfId="408" priority="372" stopIfTrue="1" operator="equal">
      <formula>1</formula>
    </cfRule>
    <cfRule type="cellIs" dxfId="407" priority="373" stopIfTrue="1" operator="equal">
      <formula>1</formula>
    </cfRule>
  </conditionalFormatting>
  <conditionalFormatting sqref="X51:AM51">
    <cfRule type="cellIs" dxfId="406" priority="371" operator="equal">
      <formula>1</formula>
    </cfRule>
  </conditionalFormatting>
  <conditionalFormatting sqref="V51:AO51">
    <cfRule type="cellIs" dxfId="405" priority="370" operator="equal">
      <formula>1</formula>
    </cfRule>
  </conditionalFormatting>
  <conditionalFormatting sqref="X51:AC51 AG51:AO51">
    <cfRule type="containsText" dxfId="404" priority="369" operator="containsText" text="1">
      <formula>NOT(ISERROR(SEARCH("1",X51)))</formula>
    </cfRule>
  </conditionalFormatting>
  <conditionalFormatting sqref="AD51:AF51">
    <cfRule type="containsText" dxfId="403" priority="368" operator="containsText" text="1">
      <formula>NOT(ISERROR(SEARCH("1",AD51)))</formula>
    </cfRule>
  </conditionalFormatting>
  <conditionalFormatting sqref="X51:AO51">
    <cfRule type="cellIs" dxfId="402" priority="367" operator="equal">
      <formula>1</formula>
    </cfRule>
  </conditionalFormatting>
  <conditionalFormatting sqref="X51:AO51">
    <cfRule type="cellIs" dxfId="401" priority="364" operator="equal">
      <formula>1</formula>
    </cfRule>
    <cfRule type="cellIs" dxfId="400" priority="365" stopIfTrue="1" operator="equal">
      <formula>1</formula>
    </cfRule>
    <cfRule type="cellIs" dxfId="399" priority="366" stopIfTrue="1" operator="equal">
      <formula>1</formula>
    </cfRule>
  </conditionalFormatting>
  <conditionalFormatting sqref="X51:AO51">
    <cfRule type="cellIs" dxfId="398" priority="363" operator="equal">
      <formula>1</formula>
    </cfRule>
  </conditionalFormatting>
  <conditionalFormatting sqref="X51:AO51">
    <cfRule type="cellIs" dxfId="397" priority="362" operator="equal">
      <formula>1</formula>
    </cfRule>
  </conditionalFormatting>
  <conditionalFormatting sqref="X51:AO51">
    <cfRule type="cellIs" dxfId="396" priority="361" operator="equal">
      <formula>1</formula>
    </cfRule>
  </conditionalFormatting>
  <conditionalFormatting sqref="X51:AM51">
    <cfRule type="cellIs" dxfId="395" priority="359" stopIfTrue="1" operator="equal">
      <formula>1</formula>
    </cfRule>
    <cfRule type="cellIs" dxfId="394" priority="360" stopIfTrue="1" operator="equal">
      <formula>1</formula>
    </cfRule>
  </conditionalFormatting>
  <conditionalFormatting sqref="X51:AM51">
    <cfRule type="cellIs" dxfId="393" priority="358" operator="equal">
      <formula>1</formula>
    </cfRule>
  </conditionalFormatting>
  <conditionalFormatting sqref="X51:AM51">
    <cfRule type="cellIs" dxfId="392" priority="355" operator="equal">
      <formula>1</formula>
    </cfRule>
    <cfRule type="cellIs" dxfId="391" priority="356" stopIfTrue="1" operator="equal">
      <formula>1</formula>
    </cfRule>
    <cfRule type="cellIs" dxfId="390" priority="357" stopIfTrue="1" operator="equal">
      <formula>1</formula>
    </cfRule>
  </conditionalFormatting>
  <conditionalFormatting sqref="X51:AM51">
    <cfRule type="cellIs" dxfId="389" priority="354" operator="equal">
      <formula>1</formula>
    </cfRule>
  </conditionalFormatting>
  <conditionalFormatting sqref="X51:AM51">
    <cfRule type="cellIs" dxfId="388" priority="352" stopIfTrue="1" operator="equal">
      <formula>1</formula>
    </cfRule>
    <cfRule type="cellIs" dxfId="387" priority="353" stopIfTrue="1" operator="equal">
      <formula>1</formula>
    </cfRule>
  </conditionalFormatting>
  <conditionalFormatting sqref="X51:AM51">
    <cfRule type="cellIs" dxfId="386" priority="351" operator="equal">
      <formula>1</formula>
    </cfRule>
  </conditionalFormatting>
  <conditionalFormatting sqref="X51:AO51">
    <cfRule type="cellIs" dxfId="385" priority="350" operator="equal">
      <formula>1</formula>
    </cfRule>
  </conditionalFormatting>
  <conditionalFormatting sqref="X51:AM51">
    <cfRule type="cellIs" dxfId="384" priority="348" stopIfTrue="1" operator="equal">
      <formula>1</formula>
    </cfRule>
    <cfRule type="cellIs" dxfId="383" priority="349" stopIfTrue="1" operator="equal">
      <formula>1</formula>
    </cfRule>
  </conditionalFormatting>
  <conditionalFormatting sqref="X51:AM51">
    <cfRule type="cellIs" dxfId="382" priority="347" operator="equal">
      <formula>1</formula>
    </cfRule>
  </conditionalFormatting>
  <conditionalFormatting sqref="X51:AM51">
    <cfRule type="cellIs" dxfId="381" priority="344" operator="equal">
      <formula>1</formula>
    </cfRule>
    <cfRule type="cellIs" dxfId="380" priority="345" stopIfTrue="1" operator="equal">
      <formula>1</formula>
    </cfRule>
    <cfRule type="cellIs" dxfId="379" priority="346" stopIfTrue="1" operator="equal">
      <formula>1</formula>
    </cfRule>
  </conditionalFormatting>
  <conditionalFormatting sqref="X51:AM51">
    <cfRule type="cellIs" dxfId="378" priority="343" operator="equal">
      <formula>1</formula>
    </cfRule>
  </conditionalFormatting>
  <conditionalFormatting sqref="X51:AM51">
    <cfRule type="cellIs" dxfId="377" priority="341" stopIfTrue="1" operator="equal">
      <formula>1</formula>
    </cfRule>
    <cfRule type="cellIs" dxfId="376" priority="342" stopIfTrue="1" operator="equal">
      <formula>1</formula>
    </cfRule>
  </conditionalFormatting>
  <conditionalFormatting sqref="X51:AM51">
    <cfRule type="cellIs" dxfId="375" priority="340" operator="equal">
      <formula>1</formula>
    </cfRule>
  </conditionalFormatting>
  <conditionalFormatting sqref="X51:AO51">
    <cfRule type="cellIs" dxfId="374" priority="339" operator="equal">
      <formula>1</formula>
    </cfRule>
  </conditionalFormatting>
  <conditionalFormatting sqref="X51:AC51 AG51:AO51">
    <cfRule type="containsText" dxfId="373" priority="338" operator="containsText" text="1">
      <formula>NOT(ISERROR(SEARCH("1",X51)))</formula>
    </cfRule>
  </conditionalFormatting>
  <conditionalFormatting sqref="AD51:AF51">
    <cfRule type="containsText" dxfId="372" priority="337" operator="containsText" text="1">
      <formula>NOT(ISERROR(SEARCH("1",AD51)))</formula>
    </cfRule>
  </conditionalFormatting>
  <conditionalFormatting sqref="X51:AO51">
    <cfRule type="cellIs" dxfId="371" priority="336" operator="equal">
      <formula>1</formula>
    </cfRule>
  </conditionalFormatting>
  <conditionalFormatting sqref="X51:AO51">
    <cfRule type="cellIs" dxfId="370" priority="333" operator="equal">
      <formula>1</formula>
    </cfRule>
    <cfRule type="cellIs" dxfId="369" priority="334" stopIfTrue="1" operator="equal">
      <formula>1</formula>
    </cfRule>
    <cfRule type="cellIs" dxfId="368" priority="335" stopIfTrue="1" operator="equal">
      <formula>1</formula>
    </cfRule>
  </conditionalFormatting>
  <conditionalFormatting sqref="X51:AO51">
    <cfRule type="cellIs" dxfId="367" priority="332" operator="equal">
      <formula>1</formula>
    </cfRule>
  </conditionalFormatting>
  <conditionalFormatting sqref="X51:AO51">
    <cfRule type="cellIs" dxfId="366" priority="331" operator="equal">
      <formula>1</formula>
    </cfRule>
  </conditionalFormatting>
  <conditionalFormatting sqref="X51:AO51">
    <cfRule type="cellIs" dxfId="365" priority="330" operator="equal">
      <formula>1</formula>
    </cfRule>
  </conditionalFormatting>
  <conditionalFormatting sqref="X51:AM51">
    <cfRule type="cellIs" dxfId="364" priority="328" stopIfTrue="1" operator="equal">
      <formula>1</formula>
    </cfRule>
    <cfRule type="cellIs" dxfId="363" priority="329" stopIfTrue="1" operator="equal">
      <formula>1</formula>
    </cfRule>
  </conditionalFormatting>
  <conditionalFormatting sqref="X51:AM51">
    <cfRule type="cellIs" dxfId="362" priority="327" operator="equal">
      <formula>1</formula>
    </cfRule>
  </conditionalFormatting>
  <conditionalFormatting sqref="X51:AM51">
    <cfRule type="cellIs" dxfId="361" priority="324" operator="equal">
      <formula>1</formula>
    </cfRule>
    <cfRule type="cellIs" dxfId="360" priority="325" stopIfTrue="1" operator="equal">
      <formula>1</formula>
    </cfRule>
    <cfRule type="cellIs" dxfId="359" priority="326" stopIfTrue="1" operator="equal">
      <formula>1</formula>
    </cfRule>
  </conditionalFormatting>
  <conditionalFormatting sqref="X51:AM51">
    <cfRule type="cellIs" dxfId="358" priority="323" operator="equal">
      <formula>1</formula>
    </cfRule>
  </conditionalFormatting>
  <conditionalFormatting sqref="X51:AM51">
    <cfRule type="cellIs" dxfId="357" priority="321" stopIfTrue="1" operator="equal">
      <formula>1</formula>
    </cfRule>
    <cfRule type="cellIs" dxfId="356" priority="322" stopIfTrue="1" operator="equal">
      <formula>1</formula>
    </cfRule>
  </conditionalFormatting>
  <conditionalFormatting sqref="X51:AM51">
    <cfRule type="cellIs" dxfId="355" priority="320" operator="equal">
      <formula>1</formula>
    </cfRule>
  </conditionalFormatting>
  <conditionalFormatting sqref="X51:AO51">
    <cfRule type="cellIs" dxfId="354" priority="319" operator="equal">
      <formula>1</formula>
    </cfRule>
  </conditionalFormatting>
  <conditionalFormatting sqref="X51:AM51">
    <cfRule type="cellIs" dxfId="353" priority="317" stopIfTrue="1" operator="equal">
      <formula>1</formula>
    </cfRule>
    <cfRule type="cellIs" dxfId="352" priority="318" stopIfTrue="1" operator="equal">
      <formula>1</formula>
    </cfRule>
  </conditionalFormatting>
  <conditionalFormatting sqref="X51:AM51">
    <cfRule type="cellIs" dxfId="351" priority="316" operator="equal">
      <formula>1</formula>
    </cfRule>
  </conditionalFormatting>
  <conditionalFormatting sqref="X51:AM51">
    <cfRule type="cellIs" dxfId="350" priority="313" operator="equal">
      <formula>1</formula>
    </cfRule>
    <cfRule type="cellIs" dxfId="349" priority="314" stopIfTrue="1" operator="equal">
      <formula>1</formula>
    </cfRule>
    <cfRule type="cellIs" dxfId="348" priority="315" stopIfTrue="1" operator="equal">
      <formula>1</formula>
    </cfRule>
  </conditionalFormatting>
  <conditionalFormatting sqref="X51:AM51">
    <cfRule type="cellIs" dxfId="347" priority="312" operator="equal">
      <formula>1</formula>
    </cfRule>
  </conditionalFormatting>
  <conditionalFormatting sqref="X51:AM51">
    <cfRule type="cellIs" dxfId="346" priority="310" stopIfTrue="1" operator="equal">
      <formula>1</formula>
    </cfRule>
    <cfRule type="cellIs" dxfId="345" priority="311" stopIfTrue="1" operator="equal">
      <formula>1</formula>
    </cfRule>
  </conditionalFormatting>
  <conditionalFormatting sqref="X51:AM51">
    <cfRule type="cellIs" dxfId="344" priority="309" operator="equal">
      <formula>1</formula>
    </cfRule>
  </conditionalFormatting>
  <conditionalFormatting sqref="X51:AO51">
    <cfRule type="cellIs" dxfId="343" priority="308" operator="equal">
      <formula>1</formula>
    </cfRule>
  </conditionalFormatting>
  <conditionalFormatting sqref="X51:AC51 AG51:AO51">
    <cfRule type="containsText" dxfId="342" priority="307" operator="containsText" text="1">
      <formula>NOT(ISERROR(SEARCH("1",X51)))</formula>
    </cfRule>
  </conditionalFormatting>
  <conditionalFormatting sqref="AD51:AF51">
    <cfRule type="containsText" dxfId="341" priority="306" operator="containsText" text="1">
      <formula>NOT(ISERROR(SEARCH("1",AD51)))</formula>
    </cfRule>
  </conditionalFormatting>
  <conditionalFormatting sqref="X51:AO51">
    <cfRule type="cellIs" dxfId="340" priority="305" operator="equal">
      <formula>1</formula>
    </cfRule>
  </conditionalFormatting>
  <conditionalFormatting sqref="X51:AO51">
    <cfRule type="cellIs" dxfId="339" priority="302" operator="equal">
      <formula>1</formula>
    </cfRule>
    <cfRule type="cellIs" dxfId="338" priority="303" stopIfTrue="1" operator="equal">
      <formula>1</formula>
    </cfRule>
    <cfRule type="cellIs" dxfId="337" priority="304" stopIfTrue="1" operator="equal">
      <formula>1</formula>
    </cfRule>
  </conditionalFormatting>
  <conditionalFormatting sqref="X51:AO51">
    <cfRule type="cellIs" dxfId="336" priority="301" operator="equal">
      <formula>1</formula>
    </cfRule>
  </conditionalFormatting>
  <conditionalFormatting sqref="X51:AO51">
    <cfRule type="cellIs" dxfId="335" priority="300" operator="equal">
      <formula>1</formula>
    </cfRule>
  </conditionalFormatting>
  <conditionalFormatting sqref="X51:AO51">
    <cfRule type="cellIs" dxfId="334" priority="299" operator="equal">
      <formula>1</formula>
    </cfRule>
  </conditionalFormatting>
  <conditionalFormatting sqref="X51:AM51">
    <cfRule type="cellIs" dxfId="333" priority="297" stopIfTrue="1" operator="equal">
      <formula>1</formula>
    </cfRule>
    <cfRule type="cellIs" dxfId="332" priority="298" stopIfTrue="1" operator="equal">
      <formula>1</formula>
    </cfRule>
  </conditionalFormatting>
  <conditionalFormatting sqref="X51:AM51">
    <cfRule type="cellIs" dxfId="331" priority="296" operator="equal">
      <formula>1</formula>
    </cfRule>
  </conditionalFormatting>
  <conditionalFormatting sqref="X51:AM51">
    <cfRule type="cellIs" dxfId="330" priority="293" operator="equal">
      <formula>1</formula>
    </cfRule>
    <cfRule type="cellIs" dxfId="329" priority="294" stopIfTrue="1" operator="equal">
      <formula>1</formula>
    </cfRule>
    <cfRule type="cellIs" dxfId="328" priority="295" stopIfTrue="1" operator="equal">
      <formula>1</formula>
    </cfRule>
  </conditionalFormatting>
  <conditionalFormatting sqref="X51:AM51">
    <cfRule type="cellIs" dxfId="327" priority="292" operator="equal">
      <formula>1</formula>
    </cfRule>
  </conditionalFormatting>
  <conditionalFormatting sqref="X51:AM51">
    <cfRule type="cellIs" dxfId="326" priority="290" stopIfTrue="1" operator="equal">
      <formula>1</formula>
    </cfRule>
    <cfRule type="cellIs" dxfId="325" priority="291" stopIfTrue="1" operator="equal">
      <formula>1</formula>
    </cfRule>
  </conditionalFormatting>
  <conditionalFormatting sqref="X51:AM51">
    <cfRule type="cellIs" dxfId="324" priority="289" operator="equal">
      <formula>1</formula>
    </cfRule>
  </conditionalFormatting>
  <conditionalFormatting sqref="X51:AO51">
    <cfRule type="cellIs" dxfId="323" priority="288" operator="equal">
      <formula>1</formula>
    </cfRule>
  </conditionalFormatting>
  <conditionalFormatting sqref="X51:AM51">
    <cfRule type="cellIs" dxfId="322" priority="286" stopIfTrue="1" operator="equal">
      <formula>1</formula>
    </cfRule>
    <cfRule type="cellIs" dxfId="321" priority="287" stopIfTrue="1" operator="equal">
      <formula>1</formula>
    </cfRule>
  </conditionalFormatting>
  <conditionalFormatting sqref="X51:AM51">
    <cfRule type="cellIs" dxfId="320" priority="285" operator="equal">
      <formula>1</formula>
    </cfRule>
  </conditionalFormatting>
  <conditionalFormatting sqref="X51:AM51">
    <cfRule type="cellIs" dxfId="319" priority="282" operator="equal">
      <formula>1</formula>
    </cfRule>
    <cfRule type="cellIs" dxfId="318" priority="283" stopIfTrue="1" operator="equal">
      <formula>1</formula>
    </cfRule>
    <cfRule type="cellIs" dxfId="317" priority="284" stopIfTrue="1" operator="equal">
      <formula>1</formula>
    </cfRule>
  </conditionalFormatting>
  <conditionalFormatting sqref="X51:AM51">
    <cfRule type="cellIs" dxfId="316" priority="281" operator="equal">
      <formula>1</formula>
    </cfRule>
  </conditionalFormatting>
  <conditionalFormatting sqref="X51:AM51">
    <cfRule type="cellIs" dxfId="315" priority="279" stopIfTrue="1" operator="equal">
      <formula>1</formula>
    </cfRule>
    <cfRule type="cellIs" dxfId="314" priority="280" stopIfTrue="1" operator="equal">
      <formula>1</formula>
    </cfRule>
  </conditionalFormatting>
  <conditionalFormatting sqref="X51:AM51">
    <cfRule type="cellIs" dxfId="313" priority="278" operator="equal">
      <formula>1</formula>
    </cfRule>
  </conditionalFormatting>
  <conditionalFormatting sqref="X51:AO51">
    <cfRule type="cellIs" dxfId="312" priority="277" operator="equal">
      <formula>1</formula>
    </cfRule>
  </conditionalFormatting>
  <conditionalFormatting sqref="X51:AC51 AG51:AO51">
    <cfRule type="containsText" dxfId="311" priority="276" operator="containsText" text="1">
      <formula>NOT(ISERROR(SEARCH("1",X51)))</formula>
    </cfRule>
  </conditionalFormatting>
  <conditionalFormatting sqref="AD51:AF51">
    <cfRule type="containsText" dxfId="310" priority="275" operator="containsText" text="1">
      <formula>NOT(ISERROR(SEARCH("1",AD51)))</formula>
    </cfRule>
  </conditionalFormatting>
  <conditionalFormatting sqref="X51:AO51">
    <cfRule type="cellIs" dxfId="309" priority="274" operator="equal">
      <formula>1</formula>
    </cfRule>
  </conditionalFormatting>
  <conditionalFormatting sqref="X51:AO51">
    <cfRule type="cellIs" dxfId="308" priority="271" operator="equal">
      <formula>1</formula>
    </cfRule>
    <cfRule type="cellIs" dxfId="307" priority="272" stopIfTrue="1" operator="equal">
      <formula>1</formula>
    </cfRule>
    <cfRule type="cellIs" dxfId="306" priority="273" stopIfTrue="1" operator="equal">
      <formula>1</formula>
    </cfRule>
  </conditionalFormatting>
  <conditionalFormatting sqref="X51:AO51">
    <cfRule type="cellIs" dxfId="305" priority="270" operator="equal">
      <formula>1</formula>
    </cfRule>
  </conditionalFormatting>
  <conditionalFormatting sqref="X51:AO51">
    <cfRule type="cellIs" dxfId="304" priority="269" operator="equal">
      <formula>1</formula>
    </cfRule>
  </conditionalFormatting>
  <conditionalFormatting sqref="X51:AO51">
    <cfRule type="cellIs" dxfId="303" priority="268" operator="equal">
      <formula>1</formula>
    </cfRule>
  </conditionalFormatting>
  <conditionalFormatting sqref="X51:AM51">
    <cfRule type="cellIs" dxfId="302" priority="266" stopIfTrue="1" operator="equal">
      <formula>1</formula>
    </cfRule>
    <cfRule type="cellIs" dxfId="301" priority="267" stopIfTrue="1" operator="equal">
      <formula>1</formula>
    </cfRule>
  </conditionalFormatting>
  <conditionalFormatting sqref="X51:AM51">
    <cfRule type="cellIs" dxfId="300" priority="265" operator="equal">
      <formula>1</formula>
    </cfRule>
  </conditionalFormatting>
  <conditionalFormatting sqref="X51:AM51">
    <cfRule type="cellIs" dxfId="299" priority="262" operator="equal">
      <formula>1</formula>
    </cfRule>
    <cfRule type="cellIs" dxfId="298" priority="263" stopIfTrue="1" operator="equal">
      <formula>1</formula>
    </cfRule>
    <cfRule type="cellIs" dxfId="297" priority="264" stopIfTrue="1" operator="equal">
      <formula>1</formula>
    </cfRule>
  </conditionalFormatting>
  <conditionalFormatting sqref="X51:AM51">
    <cfRule type="cellIs" dxfId="296" priority="261" operator="equal">
      <formula>1</formula>
    </cfRule>
  </conditionalFormatting>
  <conditionalFormatting sqref="X51:AM51">
    <cfRule type="cellIs" dxfId="295" priority="259" stopIfTrue="1" operator="equal">
      <formula>1</formula>
    </cfRule>
    <cfRule type="cellIs" dxfId="294" priority="260" stopIfTrue="1" operator="equal">
      <formula>1</formula>
    </cfRule>
  </conditionalFormatting>
  <conditionalFormatting sqref="X51:AM51">
    <cfRule type="cellIs" dxfId="293" priority="258" operator="equal">
      <formula>1</formula>
    </cfRule>
  </conditionalFormatting>
  <conditionalFormatting sqref="X51:AO51">
    <cfRule type="cellIs" dxfId="292" priority="257" operator="equal">
      <formula>1</formula>
    </cfRule>
  </conditionalFormatting>
  <conditionalFormatting sqref="X51:AM51">
    <cfRule type="cellIs" dxfId="291" priority="255" stopIfTrue="1" operator="equal">
      <formula>1</formula>
    </cfRule>
    <cfRule type="cellIs" dxfId="290" priority="256" stopIfTrue="1" operator="equal">
      <formula>1</formula>
    </cfRule>
  </conditionalFormatting>
  <conditionalFormatting sqref="X51:AM51">
    <cfRule type="cellIs" dxfId="289" priority="254" operator="equal">
      <formula>1</formula>
    </cfRule>
  </conditionalFormatting>
  <conditionalFormatting sqref="X51:AM51">
    <cfRule type="cellIs" dxfId="288" priority="251" operator="equal">
      <formula>1</formula>
    </cfRule>
    <cfRule type="cellIs" dxfId="287" priority="252" stopIfTrue="1" operator="equal">
      <formula>1</formula>
    </cfRule>
    <cfRule type="cellIs" dxfId="286" priority="253" stopIfTrue="1" operator="equal">
      <formula>1</formula>
    </cfRule>
  </conditionalFormatting>
  <conditionalFormatting sqref="X51:AM51">
    <cfRule type="cellIs" dxfId="285" priority="250" operator="equal">
      <formula>1</formula>
    </cfRule>
  </conditionalFormatting>
  <conditionalFormatting sqref="X51:AM51">
    <cfRule type="cellIs" dxfId="284" priority="248" stopIfTrue="1" operator="equal">
      <formula>1</formula>
    </cfRule>
    <cfRule type="cellIs" dxfId="283" priority="249" stopIfTrue="1" operator="equal">
      <formula>1</formula>
    </cfRule>
  </conditionalFormatting>
  <conditionalFormatting sqref="X51:AM51">
    <cfRule type="cellIs" dxfId="282" priority="247" operator="equal">
      <formula>1</formula>
    </cfRule>
  </conditionalFormatting>
  <conditionalFormatting sqref="X51:AO51">
    <cfRule type="cellIs" dxfId="281" priority="246" operator="equal">
      <formula>1</formula>
    </cfRule>
  </conditionalFormatting>
  <conditionalFormatting sqref="X51:AC51 AG51:AO51">
    <cfRule type="containsText" dxfId="280" priority="245" operator="containsText" text="1">
      <formula>NOT(ISERROR(SEARCH("1",X51)))</formula>
    </cfRule>
  </conditionalFormatting>
  <conditionalFormatting sqref="AD51:AF51">
    <cfRule type="containsText" dxfId="279" priority="244" operator="containsText" text="1">
      <formula>NOT(ISERROR(SEARCH("1",AD51)))</formula>
    </cfRule>
  </conditionalFormatting>
  <conditionalFormatting sqref="X51:AO51">
    <cfRule type="cellIs" dxfId="278" priority="243" operator="equal">
      <formula>1</formula>
    </cfRule>
  </conditionalFormatting>
  <conditionalFormatting sqref="X51:AO51">
    <cfRule type="cellIs" dxfId="277" priority="240" operator="equal">
      <formula>1</formula>
    </cfRule>
    <cfRule type="cellIs" dxfId="276" priority="241" stopIfTrue="1" operator="equal">
      <formula>1</formula>
    </cfRule>
    <cfRule type="cellIs" dxfId="275" priority="242" stopIfTrue="1" operator="equal">
      <formula>1</formula>
    </cfRule>
  </conditionalFormatting>
  <conditionalFormatting sqref="X51:AO51">
    <cfRule type="cellIs" dxfId="274" priority="239" operator="equal">
      <formula>1</formula>
    </cfRule>
  </conditionalFormatting>
  <conditionalFormatting sqref="X51:AO51">
    <cfRule type="cellIs" dxfId="273" priority="238" operator="equal">
      <formula>1</formula>
    </cfRule>
  </conditionalFormatting>
  <conditionalFormatting sqref="X51:AO51">
    <cfRule type="cellIs" dxfId="272" priority="237" operator="equal">
      <formula>1</formula>
    </cfRule>
  </conditionalFormatting>
  <conditionalFormatting sqref="X51:AM51">
    <cfRule type="cellIs" dxfId="271" priority="235" stopIfTrue="1" operator="equal">
      <formula>1</formula>
    </cfRule>
    <cfRule type="cellIs" dxfId="270" priority="236" stopIfTrue="1" operator="equal">
      <formula>1</formula>
    </cfRule>
  </conditionalFormatting>
  <conditionalFormatting sqref="X51:AM51">
    <cfRule type="cellIs" dxfId="269" priority="234" operator="equal">
      <formula>1</formula>
    </cfRule>
  </conditionalFormatting>
  <conditionalFormatting sqref="X51:AM51">
    <cfRule type="cellIs" dxfId="268" priority="231" operator="equal">
      <formula>1</formula>
    </cfRule>
    <cfRule type="cellIs" dxfId="267" priority="232" stopIfTrue="1" operator="equal">
      <formula>1</formula>
    </cfRule>
    <cfRule type="cellIs" dxfId="266" priority="233" stopIfTrue="1" operator="equal">
      <formula>1</formula>
    </cfRule>
  </conditionalFormatting>
  <conditionalFormatting sqref="X51:AM51">
    <cfRule type="cellIs" dxfId="265" priority="230" operator="equal">
      <formula>1</formula>
    </cfRule>
  </conditionalFormatting>
  <conditionalFormatting sqref="X51:AM51">
    <cfRule type="cellIs" dxfId="264" priority="228" stopIfTrue="1" operator="equal">
      <formula>1</formula>
    </cfRule>
    <cfRule type="cellIs" dxfId="263" priority="229" stopIfTrue="1" operator="equal">
      <formula>1</formula>
    </cfRule>
  </conditionalFormatting>
  <conditionalFormatting sqref="X51:AM51">
    <cfRule type="cellIs" dxfId="262" priority="227" operator="equal">
      <formula>1</formula>
    </cfRule>
  </conditionalFormatting>
  <conditionalFormatting sqref="F51:BA51">
    <cfRule type="cellIs" dxfId="261" priority="226" operator="equal">
      <formula>1</formula>
    </cfRule>
  </conditionalFormatting>
  <conditionalFormatting sqref="X51:AC51 AG51:AO51">
    <cfRule type="containsText" dxfId="260" priority="225" operator="containsText" text="1">
      <formula>NOT(ISERROR(SEARCH("1",X51)))</formula>
    </cfRule>
  </conditionalFormatting>
  <conditionalFormatting sqref="AD51:AF51">
    <cfRule type="containsText" dxfId="259" priority="224" operator="containsText" text="1">
      <formula>NOT(ISERROR(SEARCH("1",AD51)))</formula>
    </cfRule>
  </conditionalFormatting>
  <conditionalFormatting sqref="X51:AO51">
    <cfRule type="cellIs" dxfId="258" priority="223" operator="equal">
      <formula>1</formula>
    </cfRule>
  </conditionalFormatting>
  <conditionalFormatting sqref="X51:AO51">
    <cfRule type="cellIs" dxfId="257" priority="220" operator="equal">
      <formula>1</formula>
    </cfRule>
    <cfRule type="cellIs" dxfId="256" priority="221" stopIfTrue="1" operator="equal">
      <formula>1</formula>
    </cfRule>
    <cfRule type="cellIs" dxfId="255" priority="222" stopIfTrue="1" operator="equal">
      <formula>1</formula>
    </cfRule>
  </conditionalFormatting>
  <conditionalFormatting sqref="X51:AO51">
    <cfRule type="cellIs" dxfId="254" priority="219" operator="equal">
      <formula>1</formula>
    </cfRule>
  </conditionalFormatting>
  <conditionalFormatting sqref="X51:AO51">
    <cfRule type="cellIs" dxfId="253" priority="218" operator="equal">
      <formula>1</formula>
    </cfRule>
  </conditionalFormatting>
  <conditionalFormatting sqref="X51:AO51">
    <cfRule type="cellIs" dxfId="252" priority="217" operator="equal">
      <formula>1</formula>
    </cfRule>
  </conditionalFormatting>
  <conditionalFormatting sqref="X51:AM51">
    <cfRule type="cellIs" dxfId="251" priority="215" stopIfTrue="1" operator="equal">
      <formula>1</formula>
    </cfRule>
    <cfRule type="cellIs" dxfId="250" priority="216" stopIfTrue="1" operator="equal">
      <formula>1</formula>
    </cfRule>
  </conditionalFormatting>
  <conditionalFormatting sqref="X51:AM51">
    <cfRule type="cellIs" dxfId="249" priority="214" operator="equal">
      <formula>1</formula>
    </cfRule>
  </conditionalFormatting>
  <conditionalFormatting sqref="X51:AM51">
    <cfRule type="cellIs" dxfId="248" priority="211" operator="equal">
      <formula>1</formula>
    </cfRule>
    <cfRule type="cellIs" dxfId="247" priority="212" stopIfTrue="1" operator="equal">
      <formula>1</formula>
    </cfRule>
    <cfRule type="cellIs" dxfId="246" priority="213" stopIfTrue="1" operator="equal">
      <formula>1</formula>
    </cfRule>
  </conditionalFormatting>
  <conditionalFormatting sqref="X51:AM51">
    <cfRule type="cellIs" dxfId="245" priority="210" operator="equal">
      <formula>1</formula>
    </cfRule>
  </conditionalFormatting>
  <conditionalFormatting sqref="X51:AM51">
    <cfRule type="cellIs" dxfId="244" priority="208" stopIfTrue="1" operator="equal">
      <formula>1</formula>
    </cfRule>
    <cfRule type="cellIs" dxfId="243" priority="209" stopIfTrue="1" operator="equal">
      <formula>1</formula>
    </cfRule>
  </conditionalFormatting>
  <conditionalFormatting sqref="X51:AM51">
    <cfRule type="cellIs" dxfId="242" priority="207" operator="equal">
      <formula>1</formula>
    </cfRule>
  </conditionalFormatting>
  <conditionalFormatting sqref="X51:AO51">
    <cfRule type="cellIs" dxfId="241" priority="206" operator="equal">
      <formula>1</formula>
    </cfRule>
  </conditionalFormatting>
  <conditionalFormatting sqref="X51:AM51">
    <cfRule type="cellIs" dxfId="240" priority="204" stopIfTrue="1" operator="equal">
      <formula>1</formula>
    </cfRule>
    <cfRule type="cellIs" dxfId="239" priority="205" stopIfTrue="1" operator="equal">
      <formula>1</formula>
    </cfRule>
  </conditionalFormatting>
  <conditionalFormatting sqref="X51:AM51">
    <cfRule type="cellIs" dxfId="238" priority="203" operator="equal">
      <formula>1</formula>
    </cfRule>
  </conditionalFormatting>
  <conditionalFormatting sqref="X51:AM51">
    <cfRule type="cellIs" dxfId="237" priority="200" operator="equal">
      <formula>1</formula>
    </cfRule>
    <cfRule type="cellIs" dxfId="236" priority="201" stopIfTrue="1" operator="equal">
      <formula>1</formula>
    </cfRule>
    <cfRule type="cellIs" dxfId="235" priority="202" stopIfTrue="1" operator="equal">
      <formula>1</formula>
    </cfRule>
  </conditionalFormatting>
  <conditionalFormatting sqref="X51:AM51">
    <cfRule type="cellIs" dxfId="234" priority="199" operator="equal">
      <formula>1</formula>
    </cfRule>
  </conditionalFormatting>
  <conditionalFormatting sqref="X51:AM51">
    <cfRule type="cellIs" dxfId="233" priority="197" stopIfTrue="1" operator="equal">
      <formula>1</formula>
    </cfRule>
    <cfRule type="cellIs" dxfId="232" priority="198" stopIfTrue="1" operator="equal">
      <formula>1</formula>
    </cfRule>
  </conditionalFormatting>
  <conditionalFormatting sqref="X51:AM51">
    <cfRule type="cellIs" dxfId="231" priority="196" operator="equal">
      <formula>1</formula>
    </cfRule>
  </conditionalFormatting>
  <conditionalFormatting sqref="X51:AO51">
    <cfRule type="cellIs" dxfId="230" priority="195" operator="equal">
      <formula>1</formula>
    </cfRule>
  </conditionalFormatting>
  <conditionalFormatting sqref="X51:AC51 AG51:AO51">
    <cfRule type="containsText" dxfId="229" priority="194" operator="containsText" text="1">
      <formula>NOT(ISERROR(SEARCH("1",X51)))</formula>
    </cfRule>
  </conditionalFormatting>
  <conditionalFormatting sqref="AD51:AF51">
    <cfRule type="containsText" dxfId="228" priority="193" operator="containsText" text="1">
      <formula>NOT(ISERROR(SEARCH("1",AD51)))</formula>
    </cfRule>
  </conditionalFormatting>
  <conditionalFormatting sqref="X51:AO51">
    <cfRule type="cellIs" dxfId="227" priority="192" operator="equal">
      <formula>1</formula>
    </cfRule>
  </conditionalFormatting>
  <conditionalFormatting sqref="X51:AO51">
    <cfRule type="cellIs" dxfId="226" priority="189" operator="equal">
      <formula>1</formula>
    </cfRule>
    <cfRule type="cellIs" dxfId="225" priority="190" stopIfTrue="1" operator="equal">
      <formula>1</formula>
    </cfRule>
    <cfRule type="cellIs" dxfId="224" priority="191" stopIfTrue="1" operator="equal">
      <formula>1</formula>
    </cfRule>
  </conditionalFormatting>
  <conditionalFormatting sqref="X51:AO51">
    <cfRule type="cellIs" dxfId="223" priority="188" operator="equal">
      <formula>1</formula>
    </cfRule>
  </conditionalFormatting>
  <conditionalFormatting sqref="X51:AO51">
    <cfRule type="cellIs" dxfId="222" priority="187" operator="equal">
      <formula>1</formula>
    </cfRule>
  </conditionalFormatting>
  <conditionalFormatting sqref="X51:AO51">
    <cfRule type="cellIs" dxfId="221" priority="186" operator="equal">
      <formula>1</formula>
    </cfRule>
  </conditionalFormatting>
  <conditionalFormatting sqref="X51:AM51">
    <cfRule type="cellIs" dxfId="220" priority="184" stopIfTrue="1" operator="equal">
      <formula>1</formula>
    </cfRule>
    <cfRule type="cellIs" dxfId="219" priority="185" stopIfTrue="1" operator="equal">
      <formula>1</formula>
    </cfRule>
  </conditionalFormatting>
  <conditionalFormatting sqref="X51:AM51">
    <cfRule type="cellIs" dxfId="218" priority="183" operator="equal">
      <formula>1</formula>
    </cfRule>
  </conditionalFormatting>
  <conditionalFormatting sqref="X51:AM51">
    <cfRule type="cellIs" dxfId="217" priority="180" operator="equal">
      <formula>1</formula>
    </cfRule>
    <cfRule type="cellIs" dxfId="216" priority="181" stopIfTrue="1" operator="equal">
      <formula>1</formula>
    </cfRule>
    <cfRule type="cellIs" dxfId="215" priority="182" stopIfTrue="1" operator="equal">
      <formula>1</formula>
    </cfRule>
  </conditionalFormatting>
  <conditionalFormatting sqref="X51:AM51">
    <cfRule type="cellIs" dxfId="214" priority="179" operator="equal">
      <formula>1</formula>
    </cfRule>
  </conditionalFormatting>
  <conditionalFormatting sqref="X51:AM51">
    <cfRule type="cellIs" dxfId="213" priority="177" stopIfTrue="1" operator="equal">
      <formula>1</formula>
    </cfRule>
    <cfRule type="cellIs" dxfId="212" priority="178" stopIfTrue="1" operator="equal">
      <formula>1</formula>
    </cfRule>
  </conditionalFormatting>
  <conditionalFormatting sqref="X51:AM51">
    <cfRule type="cellIs" dxfId="211" priority="176" operator="equal">
      <formula>1</formula>
    </cfRule>
  </conditionalFormatting>
  <conditionalFormatting sqref="F51:BA51">
    <cfRule type="cellIs" dxfId="210" priority="175" operator="equal">
      <formula>1</formula>
    </cfRule>
  </conditionalFormatting>
  <conditionalFormatting sqref="X51:AM51">
    <cfRule type="cellIs" dxfId="209" priority="173" stopIfTrue="1" operator="equal">
      <formula>1</formula>
    </cfRule>
    <cfRule type="cellIs" dxfId="208" priority="174" stopIfTrue="1" operator="equal">
      <formula>1</formula>
    </cfRule>
  </conditionalFormatting>
  <conditionalFormatting sqref="X51:AM51">
    <cfRule type="cellIs" dxfId="207" priority="172" operator="equal">
      <formula>1</formula>
    </cfRule>
  </conditionalFormatting>
  <conditionalFormatting sqref="X51:AM51">
    <cfRule type="cellIs" dxfId="206" priority="169" operator="equal">
      <formula>1</formula>
    </cfRule>
    <cfRule type="cellIs" dxfId="205" priority="170" stopIfTrue="1" operator="equal">
      <formula>1</formula>
    </cfRule>
    <cfRule type="cellIs" dxfId="204" priority="171" stopIfTrue="1" operator="equal">
      <formula>1</formula>
    </cfRule>
  </conditionalFormatting>
  <conditionalFormatting sqref="X51:AM51">
    <cfRule type="cellIs" dxfId="203" priority="168" operator="equal">
      <formula>1</formula>
    </cfRule>
  </conditionalFormatting>
  <conditionalFormatting sqref="X51:AM51">
    <cfRule type="cellIs" dxfId="202" priority="166" stopIfTrue="1" operator="equal">
      <formula>1</formula>
    </cfRule>
    <cfRule type="cellIs" dxfId="201" priority="167" stopIfTrue="1" operator="equal">
      <formula>1</formula>
    </cfRule>
  </conditionalFormatting>
  <conditionalFormatting sqref="X51:AM51">
    <cfRule type="cellIs" dxfId="200" priority="165" operator="equal">
      <formula>1</formula>
    </cfRule>
  </conditionalFormatting>
  <conditionalFormatting sqref="F51:BA51">
    <cfRule type="cellIs" dxfId="199" priority="164" operator="equal">
      <formula>1</formula>
    </cfRule>
  </conditionalFormatting>
  <conditionalFormatting sqref="F51:BA51">
    <cfRule type="containsText" dxfId="198" priority="163" operator="containsText" text="1">
      <formula>NOT(ISERROR(SEARCH("1",F51)))</formula>
    </cfRule>
  </conditionalFormatting>
  <conditionalFormatting sqref="AD51:AF51">
    <cfRule type="containsText" dxfId="197" priority="162" operator="containsText" text="1">
      <formula>NOT(ISERROR(SEARCH("1",AD51)))</formula>
    </cfRule>
  </conditionalFormatting>
  <conditionalFormatting sqref="F51:BA51">
    <cfRule type="cellIs" dxfId="196" priority="161" operator="equal">
      <formula>1</formula>
    </cfRule>
  </conditionalFormatting>
  <conditionalFormatting sqref="F51:BA51">
    <cfRule type="cellIs" dxfId="195" priority="158" operator="equal">
      <formula>1</formula>
    </cfRule>
    <cfRule type="cellIs" dxfId="194" priority="159" stopIfTrue="1" operator="equal">
      <formula>1</formula>
    </cfRule>
    <cfRule type="cellIs" dxfId="193" priority="160" stopIfTrue="1" operator="equal">
      <formula>1</formula>
    </cfRule>
  </conditionalFormatting>
  <conditionalFormatting sqref="F51:BA51">
    <cfRule type="cellIs" dxfId="192" priority="157" operator="equal">
      <formula>1</formula>
    </cfRule>
  </conditionalFormatting>
  <conditionalFormatting sqref="F51:BA51">
    <cfRule type="cellIs" dxfId="191" priority="156" operator="equal">
      <formula>1</formula>
    </cfRule>
  </conditionalFormatting>
  <conditionalFormatting sqref="F51:BA51">
    <cfRule type="cellIs" dxfId="190" priority="155" operator="equal">
      <formula>1</formula>
    </cfRule>
  </conditionalFormatting>
  <conditionalFormatting sqref="X51:AM51">
    <cfRule type="cellIs" dxfId="189" priority="153" stopIfTrue="1" operator="equal">
      <formula>1</formula>
    </cfRule>
    <cfRule type="cellIs" dxfId="188" priority="154" stopIfTrue="1" operator="equal">
      <formula>1</formula>
    </cfRule>
  </conditionalFormatting>
  <conditionalFormatting sqref="X51:AM51">
    <cfRule type="cellIs" dxfId="187" priority="152" operator="equal">
      <formula>1</formula>
    </cfRule>
  </conditionalFormatting>
  <conditionalFormatting sqref="X51:AM51">
    <cfRule type="cellIs" dxfId="186" priority="149" operator="equal">
      <formula>1</formula>
    </cfRule>
    <cfRule type="cellIs" dxfId="185" priority="150" stopIfTrue="1" operator="equal">
      <formula>1</formula>
    </cfRule>
    <cfRule type="cellIs" dxfId="184" priority="151" stopIfTrue="1" operator="equal">
      <formula>1</formula>
    </cfRule>
  </conditionalFormatting>
  <conditionalFormatting sqref="X51:AM51">
    <cfRule type="cellIs" dxfId="183" priority="148" operator="equal">
      <formula>1</formula>
    </cfRule>
  </conditionalFormatting>
  <conditionalFormatting sqref="X51:AM51">
    <cfRule type="cellIs" dxfId="182" priority="146" stopIfTrue="1" operator="equal">
      <formula>1</formula>
    </cfRule>
    <cfRule type="cellIs" dxfId="181" priority="147" stopIfTrue="1" operator="equal">
      <formula>1</formula>
    </cfRule>
  </conditionalFormatting>
  <conditionalFormatting sqref="X51:AM51">
    <cfRule type="cellIs" dxfId="180" priority="145" operator="equal">
      <formula>1</formula>
    </cfRule>
  </conditionalFormatting>
  <conditionalFormatting sqref="V51:AO51">
    <cfRule type="cellIs" dxfId="179" priority="144" operator="equal">
      <formula>1</formula>
    </cfRule>
  </conditionalFormatting>
  <conditionalFormatting sqref="X51:AC51 AG51:AO51">
    <cfRule type="containsText" dxfId="178" priority="143" operator="containsText" text="1">
      <formula>NOT(ISERROR(SEARCH("1",X51)))</formula>
    </cfRule>
  </conditionalFormatting>
  <conditionalFormatting sqref="AD51:AF51">
    <cfRule type="containsText" dxfId="177" priority="142" operator="containsText" text="1">
      <formula>NOT(ISERROR(SEARCH("1",AD51)))</formula>
    </cfRule>
  </conditionalFormatting>
  <conditionalFormatting sqref="X51:AO51">
    <cfRule type="cellIs" dxfId="176" priority="141" operator="equal">
      <formula>1</formula>
    </cfRule>
  </conditionalFormatting>
  <conditionalFormatting sqref="X51:AO51">
    <cfRule type="cellIs" dxfId="175" priority="138" operator="equal">
      <formula>1</formula>
    </cfRule>
    <cfRule type="cellIs" dxfId="174" priority="139" stopIfTrue="1" operator="equal">
      <formula>1</formula>
    </cfRule>
    <cfRule type="cellIs" dxfId="173" priority="140" stopIfTrue="1" operator="equal">
      <formula>1</formula>
    </cfRule>
  </conditionalFormatting>
  <conditionalFormatting sqref="X51:AO51">
    <cfRule type="cellIs" dxfId="172" priority="137" operator="equal">
      <formula>1</formula>
    </cfRule>
  </conditionalFormatting>
  <conditionalFormatting sqref="X51:AO51">
    <cfRule type="cellIs" dxfId="171" priority="136" operator="equal">
      <formula>1</formula>
    </cfRule>
  </conditionalFormatting>
  <conditionalFormatting sqref="X51:AO51">
    <cfRule type="cellIs" dxfId="170" priority="135" operator="equal">
      <formula>1</formula>
    </cfRule>
  </conditionalFormatting>
  <conditionalFormatting sqref="X51:AM51">
    <cfRule type="cellIs" dxfId="169" priority="133" stopIfTrue="1" operator="equal">
      <formula>1</formula>
    </cfRule>
    <cfRule type="cellIs" dxfId="168" priority="134" stopIfTrue="1" operator="equal">
      <formula>1</formula>
    </cfRule>
  </conditionalFormatting>
  <conditionalFormatting sqref="X51:AM51">
    <cfRule type="cellIs" dxfId="167" priority="132" operator="equal">
      <formula>1</formula>
    </cfRule>
  </conditionalFormatting>
  <conditionalFormatting sqref="X51:AM51">
    <cfRule type="cellIs" dxfId="166" priority="129" operator="equal">
      <formula>1</formula>
    </cfRule>
    <cfRule type="cellIs" dxfId="165" priority="130" stopIfTrue="1" operator="equal">
      <formula>1</formula>
    </cfRule>
    <cfRule type="cellIs" dxfId="164" priority="131" stopIfTrue="1" operator="equal">
      <formula>1</formula>
    </cfRule>
  </conditionalFormatting>
  <conditionalFormatting sqref="X51:AM51">
    <cfRule type="cellIs" dxfId="163" priority="128" operator="equal">
      <formula>1</formula>
    </cfRule>
  </conditionalFormatting>
  <conditionalFormatting sqref="X51:AM51">
    <cfRule type="cellIs" dxfId="162" priority="126" stopIfTrue="1" operator="equal">
      <formula>1</formula>
    </cfRule>
    <cfRule type="cellIs" dxfId="161" priority="127" stopIfTrue="1" operator="equal">
      <formula>1</formula>
    </cfRule>
  </conditionalFormatting>
  <conditionalFormatting sqref="X51:AM51">
    <cfRule type="cellIs" dxfId="160" priority="125" operator="equal">
      <formula>1</formula>
    </cfRule>
  </conditionalFormatting>
  <conditionalFormatting sqref="X51:AO51">
    <cfRule type="cellIs" dxfId="159" priority="124" operator="equal">
      <formula>1</formula>
    </cfRule>
  </conditionalFormatting>
  <conditionalFormatting sqref="X51:AM51">
    <cfRule type="cellIs" dxfId="158" priority="122" stopIfTrue="1" operator="equal">
      <formula>1</formula>
    </cfRule>
    <cfRule type="cellIs" dxfId="157" priority="123" stopIfTrue="1" operator="equal">
      <formula>1</formula>
    </cfRule>
  </conditionalFormatting>
  <conditionalFormatting sqref="X51:AM51">
    <cfRule type="cellIs" dxfId="156" priority="121" operator="equal">
      <formula>1</formula>
    </cfRule>
  </conditionalFormatting>
  <conditionalFormatting sqref="X51:AM51">
    <cfRule type="cellIs" dxfId="155" priority="118" operator="equal">
      <formula>1</formula>
    </cfRule>
    <cfRule type="cellIs" dxfId="154" priority="119" stopIfTrue="1" operator="equal">
      <formula>1</formula>
    </cfRule>
    <cfRule type="cellIs" dxfId="153" priority="120" stopIfTrue="1" operator="equal">
      <formula>1</formula>
    </cfRule>
  </conditionalFormatting>
  <conditionalFormatting sqref="X51:AM51">
    <cfRule type="cellIs" dxfId="152" priority="117" operator="equal">
      <formula>1</formula>
    </cfRule>
  </conditionalFormatting>
  <conditionalFormatting sqref="X51:AM51">
    <cfRule type="cellIs" dxfId="151" priority="115" stopIfTrue="1" operator="equal">
      <formula>1</formula>
    </cfRule>
    <cfRule type="cellIs" dxfId="150" priority="116" stopIfTrue="1" operator="equal">
      <formula>1</formula>
    </cfRule>
  </conditionalFormatting>
  <conditionalFormatting sqref="X51:AM51">
    <cfRule type="cellIs" dxfId="149" priority="114" operator="equal">
      <formula>1</formula>
    </cfRule>
  </conditionalFormatting>
  <conditionalFormatting sqref="X51:AO51">
    <cfRule type="cellIs" dxfId="148" priority="113" operator="equal">
      <formula>1</formula>
    </cfRule>
  </conditionalFormatting>
  <conditionalFormatting sqref="X51:AC51 AG51:AO51">
    <cfRule type="containsText" dxfId="147" priority="112" operator="containsText" text="1">
      <formula>NOT(ISERROR(SEARCH("1",X51)))</formula>
    </cfRule>
  </conditionalFormatting>
  <conditionalFormatting sqref="AD51:AF51">
    <cfRule type="containsText" dxfId="146" priority="111" operator="containsText" text="1">
      <formula>NOT(ISERROR(SEARCH("1",AD51)))</formula>
    </cfRule>
  </conditionalFormatting>
  <conditionalFormatting sqref="X51:AO51">
    <cfRule type="cellIs" dxfId="145" priority="110" operator="equal">
      <formula>1</formula>
    </cfRule>
  </conditionalFormatting>
  <conditionalFormatting sqref="X51:AO51">
    <cfRule type="cellIs" dxfId="144" priority="107" operator="equal">
      <formula>1</formula>
    </cfRule>
    <cfRule type="cellIs" dxfId="143" priority="108" stopIfTrue="1" operator="equal">
      <formula>1</formula>
    </cfRule>
    <cfRule type="cellIs" dxfId="142" priority="109" stopIfTrue="1" operator="equal">
      <formula>1</formula>
    </cfRule>
  </conditionalFormatting>
  <conditionalFormatting sqref="X51:AO51">
    <cfRule type="cellIs" dxfId="141" priority="106" operator="equal">
      <formula>1</formula>
    </cfRule>
  </conditionalFormatting>
  <conditionalFormatting sqref="X51:AO51">
    <cfRule type="cellIs" dxfId="140" priority="105" operator="equal">
      <formula>1</formula>
    </cfRule>
  </conditionalFormatting>
  <conditionalFormatting sqref="X51:AO51">
    <cfRule type="cellIs" dxfId="139" priority="104" operator="equal">
      <formula>1</formula>
    </cfRule>
  </conditionalFormatting>
  <conditionalFormatting sqref="X51:AM51">
    <cfRule type="cellIs" dxfId="138" priority="102" stopIfTrue="1" operator="equal">
      <formula>1</formula>
    </cfRule>
    <cfRule type="cellIs" dxfId="137" priority="103" stopIfTrue="1" operator="equal">
      <formula>1</formula>
    </cfRule>
  </conditionalFormatting>
  <conditionalFormatting sqref="X51:AM51">
    <cfRule type="cellIs" dxfId="136" priority="101" operator="equal">
      <formula>1</formula>
    </cfRule>
  </conditionalFormatting>
  <conditionalFormatting sqref="X51:AM51">
    <cfRule type="cellIs" dxfId="135" priority="98" operator="equal">
      <formula>1</formula>
    </cfRule>
    <cfRule type="cellIs" dxfId="134" priority="99" stopIfTrue="1" operator="equal">
      <formula>1</formula>
    </cfRule>
    <cfRule type="cellIs" dxfId="133" priority="100" stopIfTrue="1" operator="equal">
      <formula>1</formula>
    </cfRule>
  </conditionalFormatting>
  <conditionalFormatting sqref="X51:AM51">
    <cfRule type="cellIs" dxfId="132" priority="97" operator="equal">
      <formula>1</formula>
    </cfRule>
  </conditionalFormatting>
  <conditionalFormatting sqref="X51:AM51">
    <cfRule type="cellIs" dxfId="131" priority="95" stopIfTrue="1" operator="equal">
      <formula>1</formula>
    </cfRule>
    <cfRule type="cellIs" dxfId="130" priority="96" stopIfTrue="1" operator="equal">
      <formula>1</formula>
    </cfRule>
  </conditionalFormatting>
  <conditionalFormatting sqref="X51:AM51">
    <cfRule type="cellIs" dxfId="129" priority="94" operator="equal">
      <formula>1</formula>
    </cfRule>
  </conditionalFormatting>
  <conditionalFormatting sqref="X51:AO51">
    <cfRule type="cellIs" dxfId="128" priority="93" operator="equal">
      <formula>1</formula>
    </cfRule>
  </conditionalFormatting>
  <conditionalFormatting sqref="X51:AM51">
    <cfRule type="cellIs" dxfId="127" priority="91" stopIfTrue="1" operator="equal">
      <formula>1</formula>
    </cfRule>
    <cfRule type="cellIs" dxfId="126" priority="92" stopIfTrue="1" operator="equal">
      <formula>1</formula>
    </cfRule>
  </conditionalFormatting>
  <conditionalFormatting sqref="X51:AM51">
    <cfRule type="cellIs" dxfId="125" priority="90" operator="equal">
      <formula>1</formula>
    </cfRule>
  </conditionalFormatting>
  <conditionalFormatting sqref="X51:AM51">
    <cfRule type="cellIs" dxfId="124" priority="87" operator="equal">
      <formula>1</formula>
    </cfRule>
    <cfRule type="cellIs" dxfId="123" priority="88" stopIfTrue="1" operator="equal">
      <formula>1</formula>
    </cfRule>
    <cfRule type="cellIs" dxfId="122" priority="89" stopIfTrue="1" operator="equal">
      <formula>1</formula>
    </cfRule>
  </conditionalFormatting>
  <conditionalFormatting sqref="X51:AM51">
    <cfRule type="cellIs" dxfId="121" priority="86" operator="equal">
      <formula>1</formula>
    </cfRule>
  </conditionalFormatting>
  <conditionalFormatting sqref="X51:AM51">
    <cfRule type="cellIs" dxfId="120" priority="84" stopIfTrue="1" operator="equal">
      <formula>1</formula>
    </cfRule>
    <cfRule type="cellIs" dxfId="119" priority="85" stopIfTrue="1" operator="equal">
      <formula>1</formula>
    </cfRule>
  </conditionalFormatting>
  <conditionalFormatting sqref="X51:AM51">
    <cfRule type="cellIs" dxfId="118" priority="83" operator="equal">
      <formula>1</formula>
    </cfRule>
  </conditionalFormatting>
  <conditionalFormatting sqref="X51:AO51">
    <cfRule type="cellIs" dxfId="117" priority="82" operator="equal">
      <formula>1</formula>
    </cfRule>
  </conditionalFormatting>
  <conditionalFormatting sqref="X51:AC51 AG51:AO51">
    <cfRule type="containsText" dxfId="116" priority="81" operator="containsText" text="1">
      <formula>NOT(ISERROR(SEARCH("1",X51)))</formula>
    </cfRule>
  </conditionalFormatting>
  <conditionalFormatting sqref="AD51:AF51">
    <cfRule type="containsText" dxfId="115" priority="80" operator="containsText" text="1">
      <formula>NOT(ISERROR(SEARCH("1",AD51)))</formula>
    </cfRule>
  </conditionalFormatting>
  <conditionalFormatting sqref="X51:AO51">
    <cfRule type="cellIs" dxfId="114" priority="79" operator="equal">
      <formula>1</formula>
    </cfRule>
  </conditionalFormatting>
  <conditionalFormatting sqref="X51:AO51">
    <cfRule type="cellIs" dxfId="113" priority="76" operator="equal">
      <formula>1</formula>
    </cfRule>
    <cfRule type="cellIs" dxfId="112" priority="77" stopIfTrue="1" operator="equal">
      <formula>1</formula>
    </cfRule>
    <cfRule type="cellIs" dxfId="111" priority="78" stopIfTrue="1" operator="equal">
      <formula>1</formula>
    </cfRule>
  </conditionalFormatting>
  <conditionalFormatting sqref="X51:AO51">
    <cfRule type="cellIs" dxfId="110" priority="75" operator="equal">
      <formula>1</formula>
    </cfRule>
  </conditionalFormatting>
  <conditionalFormatting sqref="X51:AO51">
    <cfRule type="cellIs" dxfId="109" priority="74" operator="equal">
      <formula>1</formula>
    </cfRule>
  </conditionalFormatting>
  <conditionalFormatting sqref="X51:AO51">
    <cfRule type="cellIs" dxfId="108" priority="73" operator="equal">
      <formula>1</formula>
    </cfRule>
  </conditionalFormatting>
  <conditionalFormatting sqref="X51:AM51">
    <cfRule type="cellIs" dxfId="107" priority="71" stopIfTrue="1" operator="equal">
      <formula>1</formula>
    </cfRule>
    <cfRule type="cellIs" dxfId="106" priority="72" stopIfTrue="1" operator="equal">
      <formula>1</formula>
    </cfRule>
  </conditionalFormatting>
  <conditionalFormatting sqref="X51:AM51">
    <cfRule type="cellIs" dxfId="105" priority="70" operator="equal">
      <formula>1</formula>
    </cfRule>
  </conditionalFormatting>
  <conditionalFormatting sqref="X51:AM51">
    <cfRule type="cellIs" dxfId="104" priority="67" operator="equal">
      <formula>1</formula>
    </cfRule>
    <cfRule type="cellIs" dxfId="103" priority="68" stopIfTrue="1" operator="equal">
      <formula>1</formula>
    </cfRule>
    <cfRule type="cellIs" dxfId="102" priority="69" stopIfTrue="1" operator="equal">
      <formula>1</formula>
    </cfRule>
  </conditionalFormatting>
  <conditionalFormatting sqref="X51:AM51">
    <cfRule type="cellIs" dxfId="101" priority="66" operator="equal">
      <formula>1</formula>
    </cfRule>
  </conditionalFormatting>
  <conditionalFormatting sqref="X51:AM51">
    <cfRule type="cellIs" dxfId="100" priority="64" stopIfTrue="1" operator="equal">
      <formula>1</formula>
    </cfRule>
    <cfRule type="cellIs" dxfId="99" priority="65" stopIfTrue="1" operator="equal">
      <formula>1</formula>
    </cfRule>
  </conditionalFormatting>
  <conditionalFormatting sqref="X51:AM51">
    <cfRule type="cellIs" dxfId="98" priority="63" operator="equal">
      <formula>1</formula>
    </cfRule>
  </conditionalFormatting>
  <conditionalFormatting sqref="X51:AO51">
    <cfRule type="cellIs" dxfId="97" priority="62" operator="equal">
      <formula>1</formula>
    </cfRule>
  </conditionalFormatting>
  <conditionalFormatting sqref="X51:AM51">
    <cfRule type="cellIs" dxfId="96" priority="60" stopIfTrue="1" operator="equal">
      <formula>1</formula>
    </cfRule>
    <cfRule type="cellIs" dxfId="95" priority="61" stopIfTrue="1" operator="equal">
      <formula>1</formula>
    </cfRule>
  </conditionalFormatting>
  <conditionalFormatting sqref="X51:AM51">
    <cfRule type="cellIs" dxfId="94" priority="59" operator="equal">
      <formula>1</formula>
    </cfRule>
  </conditionalFormatting>
  <conditionalFormatting sqref="X51:AM51">
    <cfRule type="cellIs" dxfId="93" priority="56" operator="equal">
      <formula>1</formula>
    </cfRule>
    <cfRule type="cellIs" dxfId="92" priority="57" stopIfTrue="1" operator="equal">
      <formula>1</formula>
    </cfRule>
    <cfRule type="cellIs" dxfId="91" priority="58" stopIfTrue="1" operator="equal">
      <formula>1</formula>
    </cfRule>
  </conditionalFormatting>
  <conditionalFormatting sqref="X51:AM51">
    <cfRule type="cellIs" dxfId="90" priority="55" operator="equal">
      <formula>1</formula>
    </cfRule>
  </conditionalFormatting>
  <conditionalFormatting sqref="X51:AM51">
    <cfRule type="cellIs" dxfId="89" priority="53" stopIfTrue="1" operator="equal">
      <formula>1</formula>
    </cfRule>
    <cfRule type="cellIs" dxfId="88" priority="54" stopIfTrue="1" operator="equal">
      <formula>1</formula>
    </cfRule>
  </conditionalFormatting>
  <conditionalFormatting sqref="X51:AM51">
    <cfRule type="cellIs" dxfId="87" priority="52" operator="equal">
      <formula>1</formula>
    </cfRule>
  </conditionalFormatting>
  <conditionalFormatting sqref="X51:AO51">
    <cfRule type="cellIs" dxfId="86" priority="51" operator="equal">
      <formula>1</formula>
    </cfRule>
  </conditionalFormatting>
  <conditionalFormatting sqref="X51:AC51 AG51:AO51">
    <cfRule type="containsText" dxfId="85" priority="50" operator="containsText" text="1">
      <formula>NOT(ISERROR(SEARCH("1",X51)))</formula>
    </cfRule>
  </conditionalFormatting>
  <conditionalFormatting sqref="AD51:AF51">
    <cfRule type="containsText" dxfId="84" priority="49" operator="containsText" text="1">
      <formula>NOT(ISERROR(SEARCH("1",AD51)))</formula>
    </cfRule>
  </conditionalFormatting>
  <conditionalFormatting sqref="X51:AO51">
    <cfRule type="cellIs" dxfId="83" priority="48" operator="equal">
      <formula>1</formula>
    </cfRule>
  </conditionalFormatting>
  <conditionalFormatting sqref="X51:AO51">
    <cfRule type="cellIs" dxfId="82" priority="45" operator="equal">
      <formula>1</formula>
    </cfRule>
    <cfRule type="cellIs" dxfId="81" priority="46" stopIfTrue="1" operator="equal">
      <formula>1</formula>
    </cfRule>
    <cfRule type="cellIs" dxfId="80" priority="47" stopIfTrue="1" operator="equal">
      <formula>1</formula>
    </cfRule>
  </conditionalFormatting>
  <conditionalFormatting sqref="X51:AO51">
    <cfRule type="cellIs" dxfId="79" priority="44" operator="equal">
      <formula>1</formula>
    </cfRule>
  </conditionalFormatting>
  <conditionalFormatting sqref="X51:AO51">
    <cfRule type="cellIs" dxfId="78" priority="43" operator="equal">
      <formula>1</formula>
    </cfRule>
  </conditionalFormatting>
  <conditionalFormatting sqref="X51:AO51">
    <cfRule type="cellIs" dxfId="77" priority="42" operator="equal">
      <formula>1</formula>
    </cfRule>
  </conditionalFormatting>
  <conditionalFormatting sqref="X51:AM51">
    <cfRule type="cellIs" dxfId="76" priority="40" stopIfTrue="1" operator="equal">
      <formula>1</formula>
    </cfRule>
    <cfRule type="cellIs" dxfId="75" priority="41" stopIfTrue="1" operator="equal">
      <formula>1</formula>
    </cfRule>
  </conditionalFormatting>
  <conditionalFormatting sqref="X51:AM51">
    <cfRule type="cellIs" dxfId="74" priority="39" operator="equal">
      <formula>1</formula>
    </cfRule>
  </conditionalFormatting>
  <conditionalFormatting sqref="X51:AM51">
    <cfRule type="cellIs" dxfId="73" priority="36" operator="equal">
      <formula>1</formula>
    </cfRule>
    <cfRule type="cellIs" dxfId="72" priority="37" stopIfTrue="1" operator="equal">
      <formula>1</formula>
    </cfRule>
    <cfRule type="cellIs" dxfId="71" priority="38" stopIfTrue="1" operator="equal">
      <formula>1</formula>
    </cfRule>
  </conditionalFormatting>
  <conditionalFormatting sqref="X51:AM51">
    <cfRule type="cellIs" dxfId="70" priority="35" operator="equal">
      <formula>1</formula>
    </cfRule>
  </conditionalFormatting>
  <conditionalFormatting sqref="X51:AM51">
    <cfRule type="cellIs" dxfId="69" priority="33" stopIfTrue="1" operator="equal">
      <formula>1</formula>
    </cfRule>
    <cfRule type="cellIs" dxfId="68" priority="34" stopIfTrue="1" operator="equal">
      <formula>1</formula>
    </cfRule>
  </conditionalFormatting>
  <conditionalFormatting sqref="X51:AM51">
    <cfRule type="cellIs" dxfId="67" priority="32" operator="equal">
      <formula>1</formula>
    </cfRule>
  </conditionalFormatting>
  <conditionalFormatting sqref="X51:AO51">
    <cfRule type="cellIs" dxfId="66" priority="31" operator="equal">
      <formula>1</formula>
    </cfRule>
  </conditionalFormatting>
  <conditionalFormatting sqref="X51:AM51">
    <cfRule type="cellIs" dxfId="65" priority="29" stopIfTrue="1" operator="equal">
      <formula>1</formula>
    </cfRule>
    <cfRule type="cellIs" dxfId="64" priority="30" stopIfTrue="1" operator="equal">
      <formula>1</formula>
    </cfRule>
  </conditionalFormatting>
  <conditionalFormatting sqref="X51:AM51">
    <cfRule type="cellIs" dxfId="63" priority="28" operator="equal">
      <formula>1</formula>
    </cfRule>
  </conditionalFormatting>
  <conditionalFormatting sqref="X51:AM51">
    <cfRule type="cellIs" dxfId="62" priority="25" operator="equal">
      <formula>1</formula>
    </cfRule>
    <cfRule type="cellIs" dxfId="61" priority="26" stopIfTrue="1" operator="equal">
      <formula>1</formula>
    </cfRule>
    <cfRule type="cellIs" dxfId="60" priority="27" stopIfTrue="1" operator="equal">
      <formula>1</formula>
    </cfRule>
  </conditionalFormatting>
  <conditionalFormatting sqref="X51:AM51">
    <cfRule type="cellIs" dxfId="59" priority="24" operator="equal">
      <formula>1</formula>
    </cfRule>
  </conditionalFormatting>
  <conditionalFormatting sqref="X51:AM51">
    <cfRule type="cellIs" dxfId="58" priority="22" stopIfTrue="1" operator="equal">
      <formula>1</formula>
    </cfRule>
    <cfRule type="cellIs" dxfId="57" priority="23" stopIfTrue="1" operator="equal">
      <formula>1</formula>
    </cfRule>
  </conditionalFormatting>
  <conditionalFormatting sqref="X51:AM51">
    <cfRule type="cellIs" dxfId="56" priority="21" operator="equal">
      <formula>1</formula>
    </cfRule>
  </conditionalFormatting>
  <conditionalFormatting sqref="X51:AO51">
    <cfRule type="cellIs" dxfId="55" priority="20" operator="equal">
      <formula>1</formula>
    </cfRule>
  </conditionalFormatting>
  <conditionalFormatting sqref="X51:AC51 AG51:AO51">
    <cfRule type="containsText" dxfId="54" priority="19" operator="containsText" text="1">
      <formula>NOT(ISERROR(SEARCH("1",X51)))</formula>
    </cfRule>
  </conditionalFormatting>
  <conditionalFormatting sqref="AD51:AF51">
    <cfRule type="containsText" dxfId="53" priority="18" operator="containsText" text="1">
      <formula>NOT(ISERROR(SEARCH("1",AD51)))</formula>
    </cfRule>
  </conditionalFormatting>
  <conditionalFormatting sqref="X51:AO51">
    <cfRule type="cellIs" dxfId="52" priority="17" operator="equal">
      <formula>1</formula>
    </cfRule>
  </conditionalFormatting>
  <conditionalFormatting sqref="X51:AO51">
    <cfRule type="cellIs" dxfId="51" priority="14" operator="equal">
      <formula>1</formula>
    </cfRule>
    <cfRule type="cellIs" dxfId="50" priority="15" stopIfTrue="1" operator="equal">
      <formula>1</formula>
    </cfRule>
    <cfRule type="cellIs" dxfId="49" priority="16" stopIfTrue="1" operator="equal">
      <formula>1</formula>
    </cfRule>
  </conditionalFormatting>
  <conditionalFormatting sqref="X51:AO51">
    <cfRule type="cellIs" dxfId="48" priority="13" operator="equal">
      <formula>1</formula>
    </cfRule>
  </conditionalFormatting>
  <conditionalFormatting sqref="X51:AO51">
    <cfRule type="cellIs" dxfId="47" priority="12" operator="equal">
      <formula>1</formula>
    </cfRule>
  </conditionalFormatting>
  <conditionalFormatting sqref="X51:AO51">
    <cfRule type="cellIs" dxfId="46" priority="11" operator="equal">
      <formula>1</formula>
    </cfRule>
  </conditionalFormatting>
  <conditionalFormatting sqref="X51:AM51">
    <cfRule type="cellIs" dxfId="45" priority="9" stopIfTrue="1" operator="equal">
      <formula>1</formula>
    </cfRule>
    <cfRule type="cellIs" dxfId="44" priority="10" stopIfTrue="1" operator="equal">
      <formula>1</formula>
    </cfRule>
  </conditionalFormatting>
  <conditionalFormatting sqref="X51:AM51">
    <cfRule type="cellIs" dxfId="43" priority="8" operator="equal">
      <formula>1</formula>
    </cfRule>
  </conditionalFormatting>
  <conditionalFormatting sqref="X51:AM51">
    <cfRule type="cellIs" dxfId="42" priority="5" operator="equal">
      <formula>1</formula>
    </cfRule>
    <cfRule type="cellIs" dxfId="41" priority="6" stopIfTrue="1" operator="equal">
      <formula>1</formula>
    </cfRule>
    <cfRule type="cellIs" dxfId="40" priority="7" stopIfTrue="1" operator="equal">
      <formula>1</formula>
    </cfRule>
  </conditionalFormatting>
  <conditionalFormatting sqref="X51:AM51">
    <cfRule type="cellIs" dxfId="39" priority="4" operator="equal">
      <formula>1</formula>
    </cfRule>
  </conditionalFormatting>
  <conditionalFormatting sqref="X51:AM51">
    <cfRule type="cellIs" dxfId="38" priority="2" stopIfTrue="1" operator="equal">
      <formula>1</formula>
    </cfRule>
    <cfRule type="cellIs" dxfId="37" priority="3" stopIfTrue="1" operator="equal">
      <formula>1</formula>
    </cfRule>
  </conditionalFormatting>
  <conditionalFormatting sqref="X51:AM51">
    <cfRule type="cellIs" dxfId="36" priority="1" operator="equal">
      <formula>1</formula>
    </cfRule>
  </conditionalFormatting>
  <dataValidations disablePrompts="1" count="2">
    <dataValidation type="list" allowBlank="1" showInputMessage="1" showErrorMessage="1" sqref="M5:AO5">
      <formula1>Agence</formula1>
    </dataValidation>
    <dataValidation type="list" allowBlank="1" showInputMessage="1" showErrorMessage="1" sqref="M2:AC2">
      <formula1>INDIRECT($M$5)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Check Box 1">
              <controlPr defaultSize="0" autoFill="0" autoLine="0" autoPict="0">
                <anchor moveWithCells="1">
                  <from>
                    <xdr:col>53</xdr:col>
                    <xdr:colOff>200025</xdr:colOff>
                    <xdr:row>1</xdr:row>
                    <xdr:rowOff>104775</xdr:rowOff>
                  </from>
                  <to>
                    <xdr:col>54</xdr:col>
                    <xdr:colOff>114300</xdr:colOff>
                    <xdr:row>3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2" r:id="rId5" name="Check Box 2">
              <controlPr defaultSize="0" autoFill="0" autoLine="0" autoPict="0">
                <anchor moveWithCells="1">
                  <from>
                    <xdr:col>55</xdr:col>
                    <xdr:colOff>409575</xdr:colOff>
                    <xdr:row>1</xdr:row>
                    <xdr:rowOff>104775</xdr:rowOff>
                  </from>
                  <to>
                    <xdr:col>56</xdr:col>
                    <xdr:colOff>419100</xdr:colOff>
                    <xdr:row>3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J4551"/>
  <sheetViews>
    <sheetView workbookViewId="0">
      <selection activeCell="G5" sqref="G5"/>
    </sheetView>
  </sheetViews>
  <sheetFormatPr baseColWidth="10" defaultRowHeight="12.75" x14ac:dyDescent="0.2"/>
  <cols>
    <col min="1" max="1" width="8.5703125" style="90" customWidth="1"/>
    <col min="2" max="2" width="10.42578125" style="90" customWidth="1"/>
    <col min="3" max="4" width="16.28515625" style="90" customWidth="1"/>
    <col min="5" max="5" width="41.42578125" style="90" bestFit="1" customWidth="1"/>
    <col min="6" max="6" width="10.140625" style="90" customWidth="1"/>
    <col min="7" max="7" width="8.85546875" style="90" bestFit="1" customWidth="1"/>
    <col min="8" max="8" width="12" style="90" bestFit="1" customWidth="1"/>
    <col min="9" max="9" width="15.42578125" style="90" bestFit="1" customWidth="1"/>
    <col min="10" max="11" width="15.42578125" style="90" customWidth="1"/>
    <col min="12" max="14" width="11.42578125" style="89" customWidth="1"/>
    <col min="15" max="15" width="0.7109375" style="87" customWidth="1"/>
    <col min="16" max="16" width="15.42578125" style="87" bestFit="1" customWidth="1"/>
    <col min="17" max="17" width="21.7109375" style="88" bestFit="1" customWidth="1"/>
    <col min="18" max="19" width="10.140625" style="88" bestFit="1" customWidth="1"/>
    <col min="20" max="21" width="35.85546875" style="88" bestFit="1" customWidth="1"/>
    <col min="22" max="22" width="8.140625" style="88" bestFit="1" customWidth="1"/>
    <col min="23" max="23" width="7.140625" style="88" bestFit="1" customWidth="1"/>
    <col min="24" max="24" width="17" style="88" bestFit="1" customWidth="1"/>
    <col min="25" max="25" width="32.42578125" style="88" bestFit="1" customWidth="1"/>
    <col min="26" max="26" width="5.42578125" style="88" bestFit="1" customWidth="1"/>
    <col min="27" max="27" width="7.140625" style="88" bestFit="1" customWidth="1"/>
    <col min="28" max="28" width="17" style="88" bestFit="1" customWidth="1"/>
    <col min="29" max="29" width="22.7109375" style="88" bestFit="1" customWidth="1"/>
    <col min="30" max="30" width="9.85546875" style="88" bestFit="1" customWidth="1"/>
    <col min="31" max="31" width="7.140625" style="88" bestFit="1" customWidth="1"/>
    <col min="32" max="32" width="17" style="88" bestFit="1" customWidth="1"/>
    <col min="33" max="33" width="21.7109375" style="88" bestFit="1" customWidth="1"/>
    <col min="34" max="34" width="5.42578125" style="88" bestFit="1" customWidth="1"/>
    <col min="35" max="35" width="7.140625" style="88" bestFit="1" customWidth="1"/>
    <col min="36" max="36" width="17" style="88" bestFit="1" customWidth="1"/>
    <col min="37" max="37" width="10.140625" style="88" bestFit="1" customWidth="1"/>
    <col min="38" max="38" width="5.42578125" style="88" bestFit="1" customWidth="1"/>
    <col min="39" max="39" width="7.140625" style="88" bestFit="1" customWidth="1"/>
    <col min="40" max="40" width="17" style="88" bestFit="1" customWidth="1"/>
    <col min="41" max="41" width="10.140625" style="88" bestFit="1" customWidth="1"/>
    <col min="42" max="42" width="5.42578125" style="88" bestFit="1" customWidth="1"/>
    <col min="43" max="43" width="7.140625" style="88" bestFit="1" customWidth="1"/>
    <col min="44" max="45" width="17" style="88" bestFit="1" customWidth="1"/>
    <col min="46" max="46" width="10.140625" style="88" bestFit="1" customWidth="1"/>
    <col min="47" max="47" width="7.5703125" style="88" bestFit="1" customWidth="1"/>
    <col min="48" max="48" width="5.42578125" style="88" bestFit="1" customWidth="1"/>
    <col min="49" max="49" width="7.140625" style="88" bestFit="1" customWidth="1"/>
    <col min="50" max="50" width="17" style="88" bestFit="1" customWidth="1"/>
    <col min="51" max="51" width="17" style="87" bestFit="1" customWidth="1"/>
    <col min="52" max="16384" width="11.42578125" style="87"/>
  </cols>
  <sheetData>
    <row r="1" spans="1:55" ht="26.25" thickBot="1" x14ac:dyDescent="0.25">
      <c r="A1" s="138" t="s">
        <v>529</v>
      </c>
      <c r="B1" s="137" t="s">
        <v>528</v>
      </c>
      <c r="C1" s="137" t="s">
        <v>527</v>
      </c>
      <c r="D1" s="137" t="s">
        <v>526</v>
      </c>
      <c r="E1" s="137" t="s">
        <v>525</v>
      </c>
      <c r="F1" s="137" t="s">
        <v>524</v>
      </c>
      <c r="G1" s="137" t="s">
        <v>523</v>
      </c>
      <c r="H1" s="137" t="s">
        <v>522</v>
      </c>
      <c r="I1" s="137" t="s">
        <v>521</v>
      </c>
      <c r="J1" s="137" t="s">
        <v>520</v>
      </c>
      <c r="K1" s="137" t="s">
        <v>532</v>
      </c>
      <c r="L1" s="137" t="s">
        <v>519</v>
      </c>
      <c r="M1" s="137" t="s">
        <v>518</v>
      </c>
      <c r="N1" s="136" t="s">
        <v>517</v>
      </c>
      <c r="O1" s="135"/>
      <c r="P1" s="90" t="str">
        <f>CONCATENATE('Modèle informatique'!M3," ",'Modèle informatique'!M2)</f>
        <v>Laurent ALLEGRO</v>
      </c>
      <c r="Q1" s="88">
        <f ca="1">IFERROR(MATCH(Q$3,DATE,0),"")</f>
        <v>3</v>
      </c>
      <c r="U1" s="88">
        <f ca="1">IFERROR(MATCH(U$3,DATE,0),"")</f>
        <v>11</v>
      </c>
      <c r="Y1" s="88">
        <f ca="1">IFERROR(MATCH(Y$3,DATE,0),"")</f>
        <v>22</v>
      </c>
      <c r="AC1" s="88">
        <f ca="1">IFERROR(MATCH(AC$3,DATE,0),"")</f>
        <v>35</v>
      </c>
      <c r="AG1" s="88">
        <f ca="1">IFERROR(MATCH(AG$3,DATE,0),"")</f>
        <v>40</v>
      </c>
      <c r="AK1" s="88" t="str">
        <f ca="1">IFERROR(MATCH(AK$3,DATE,0),"")</f>
        <v/>
      </c>
      <c r="AO1" s="88" t="str">
        <f ca="1">IFERROR(MATCH(AO$3,DATE,0),"")</f>
        <v/>
      </c>
      <c r="AS1" s="87"/>
      <c r="AT1" s="87"/>
      <c r="AU1" s="87"/>
      <c r="AV1" s="87"/>
      <c r="AW1" s="87"/>
      <c r="AX1" s="87"/>
    </row>
    <row r="2" spans="1:55" x14ac:dyDescent="0.2">
      <c r="A2" s="134"/>
      <c r="B2" s="132"/>
      <c r="C2" s="132" t="s">
        <v>534</v>
      </c>
      <c r="D2" s="132" t="s">
        <v>534</v>
      </c>
      <c r="E2" s="133"/>
      <c r="F2" s="132"/>
      <c r="G2" s="132"/>
      <c r="H2" s="132"/>
      <c r="I2" s="132" t="s">
        <v>534</v>
      </c>
      <c r="J2" s="132"/>
      <c r="K2" s="132" t="s">
        <v>534</v>
      </c>
      <c r="L2" s="132"/>
      <c r="M2" s="132"/>
      <c r="N2" s="131"/>
      <c r="P2" s="130">
        <v>1</v>
      </c>
      <c r="Q2" s="128" t="s">
        <v>516</v>
      </c>
      <c r="R2" s="208" t="s">
        <v>509</v>
      </c>
      <c r="S2" s="208" t="s">
        <v>508</v>
      </c>
      <c r="T2" s="210" t="s">
        <v>507</v>
      </c>
      <c r="U2" s="129" t="s">
        <v>515</v>
      </c>
      <c r="V2" s="214" t="s">
        <v>509</v>
      </c>
      <c r="W2" s="212" t="s">
        <v>508</v>
      </c>
      <c r="X2" s="216" t="s">
        <v>507</v>
      </c>
      <c r="Y2" s="128" t="s">
        <v>514</v>
      </c>
      <c r="Z2" s="208" t="s">
        <v>509</v>
      </c>
      <c r="AA2" s="208" t="s">
        <v>508</v>
      </c>
      <c r="AB2" s="210" t="s">
        <v>507</v>
      </c>
      <c r="AC2" s="129" t="s">
        <v>513</v>
      </c>
      <c r="AD2" s="214" t="s">
        <v>509</v>
      </c>
      <c r="AE2" s="212" t="s">
        <v>508</v>
      </c>
      <c r="AF2" s="216" t="s">
        <v>507</v>
      </c>
      <c r="AG2" s="128" t="s">
        <v>512</v>
      </c>
      <c r="AH2" s="208" t="s">
        <v>509</v>
      </c>
      <c r="AI2" s="208" t="s">
        <v>508</v>
      </c>
      <c r="AJ2" s="210" t="s">
        <v>507</v>
      </c>
      <c r="AK2" s="129" t="s">
        <v>511</v>
      </c>
      <c r="AL2" s="214" t="s">
        <v>509</v>
      </c>
      <c r="AM2" s="212" t="s">
        <v>508</v>
      </c>
      <c r="AN2" s="216" t="s">
        <v>507</v>
      </c>
      <c r="AO2" s="128" t="s">
        <v>510</v>
      </c>
      <c r="AP2" s="208" t="s">
        <v>509</v>
      </c>
      <c r="AQ2" s="208" t="s">
        <v>508</v>
      </c>
      <c r="AR2" s="210" t="s">
        <v>507</v>
      </c>
      <c r="AS2" s="87"/>
      <c r="AT2" s="87"/>
      <c r="AU2" s="87"/>
      <c r="AV2" s="87"/>
      <c r="AW2" s="87"/>
      <c r="AX2" s="87"/>
    </row>
    <row r="3" spans="1:55" ht="15.75" thickBot="1" x14ac:dyDescent="0.25">
      <c r="A3" s="100">
        <v>3987</v>
      </c>
      <c r="B3" s="95">
        <v>3987</v>
      </c>
      <c r="C3" s="95">
        <v>0</v>
      </c>
      <c r="D3" s="95">
        <v>7</v>
      </c>
      <c r="E3" s="99" t="s">
        <v>535</v>
      </c>
      <c r="F3" s="95" t="s">
        <v>536</v>
      </c>
      <c r="G3" s="95">
        <v>103986</v>
      </c>
      <c r="H3" s="95">
        <v>0</v>
      </c>
      <c r="I3" s="95">
        <v>1</v>
      </c>
      <c r="J3" s="95">
        <v>1</v>
      </c>
      <c r="K3" s="95">
        <v>4</v>
      </c>
      <c r="L3" s="98">
        <v>0.29166666666666669</v>
      </c>
      <c r="M3" s="98">
        <v>0.34027777777777773</v>
      </c>
      <c r="N3" s="97" t="s">
        <v>493</v>
      </c>
      <c r="Q3" s="126" t="str">
        <f ca="1">'Modèle informatique'!$A$14</f>
        <v>03/06/2019</v>
      </c>
      <c r="R3" s="209"/>
      <c r="S3" s="209"/>
      <c r="T3" s="211"/>
      <c r="U3" s="127" t="str">
        <f ca="1">'Modèle informatique'!$A$21</f>
        <v>04/06/2019</v>
      </c>
      <c r="V3" s="215"/>
      <c r="W3" s="213"/>
      <c r="X3" s="217"/>
      <c r="Y3" s="126" t="str">
        <f ca="1">'Modèle informatique'!$A$28</f>
        <v>05/06/2019</v>
      </c>
      <c r="Z3" s="209"/>
      <c r="AA3" s="209"/>
      <c r="AB3" s="211"/>
      <c r="AC3" s="127" t="str">
        <f ca="1">'Modèle informatique'!$A$35</f>
        <v>06/06/2019</v>
      </c>
      <c r="AD3" s="215"/>
      <c r="AE3" s="213"/>
      <c r="AF3" s="217"/>
      <c r="AG3" s="126" t="str">
        <f ca="1">'Modèle informatique'!$A$42</f>
        <v>07/06/2019</v>
      </c>
      <c r="AH3" s="209"/>
      <c r="AI3" s="209"/>
      <c r="AJ3" s="211"/>
      <c r="AK3" s="127" t="str">
        <f ca="1">'Modèle informatique'!$A$48</f>
        <v>08/06/2019</v>
      </c>
      <c r="AL3" s="215"/>
      <c r="AM3" s="213"/>
      <c r="AN3" s="217"/>
      <c r="AO3" s="126" t="str">
        <f ca="1">'Modèle informatique'!$A$52</f>
        <v>09/06/2019</v>
      </c>
      <c r="AP3" s="209"/>
      <c r="AQ3" s="209"/>
      <c r="AR3" s="211"/>
      <c r="AS3" s="87"/>
      <c r="AT3" s="87"/>
      <c r="AU3" s="87"/>
      <c r="AV3" s="87"/>
      <c r="AW3" s="87"/>
      <c r="AX3" s="87"/>
    </row>
    <row r="4" spans="1:55" ht="15.75" thickBot="1" x14ac:dyDescent="0.25">
      <c r="A4" s="100">
        <v>3988</v>
      </c>
      <c r="B4" s="95">
        <v>1</v>
      </c>
      <c r="C4" s="95" t="s">
        <v>534</v>
      </c>
      <c r="D4" s="95" t="s">
        <v>534</v>
      </c>
      <c r="E4" s="99" t="s">
        <v>535</v>
      </c>
      <c r="F4" s="95" t="s">
        <v>536</v>
      </c>
      <c r="G4" s="95">
        <v>103987</v>
      </c>
      <c r="H4" s="95">
        <v>1</v>
      </c>
      <c r="I4" s="95" t="s">
        <v>534</v>
      </c>
      <c r="J4" s="95">
        <v>1</v>
      </c>
      <c r="K4" s="95">
        <v>3</v>
      </c>
      <c r="L4" s="98">
        <v>0.34027777777777773</v>
      </c>
      <c r="M4" s="98">
        <v>0.35416666666666669</v>
      </c>
      <c r="N4" s="97" t="s">
        <v>483</v>
      </c>
      <c r="Q4" s="118" t="str">
        <f t="array" aca="1" ref="Q4" ca="1">IFERROR(INDEX(Tableau4[SITE],MATCH(Q$3&amp;R4,Tableau4[date]&amp;Tableau4[PLAGE],0),0),"")</f>
        <v>AUTRE</v>
      </c>
      <c r="R4" s="118">
        <f t="array" aca="1" ref="R4" ca="1">IFERROR(INDEX(INDIRECT("$j"&amp;Q$1&amp;":$j$4550"),MATCH(Q$3&amp;$P$2,INDIRECT("$F"&amp;Q$1&amp;":$F$4550")&amp;INDIRECT("$I"&amp;Q$1&amp;":$I$4550"),0),0),"")</f>
        <v>1</v>
      </c>
      <c r="S4" s="117">
        <f t="array" aca="1" ref="S4" ca="1">IF(COUNTIFS(Tableau3[Site],Q4,Tableau3[Date],Q$3,Tableau3[PLAGE],R4)=0,"",COUNTIFS(Tableau3[Site],Q4,Tableau3[Date],Q$3,Tableau3[PLAGE],R4))</f>
        <v>4</v>
      </c>
      <c r="T4" s="118">
        <f ca="1">IFERROR(INDEX(Tableau3[CA],MATCH(R4,Tableau3[PLAGE],0),0),"")</f>
        <v>103986</v>
      </c>
      <c r="U4" s="125" t="str">
        <f t="array" aca="1" ref="U4" ca="1">IFERROR(INDEX(Tableau4[SITE],MATCH(U$3&amp;V4,Tableau4[date]&amp;Tableau4[PLAGE],0),0),"")</f>
        <v>AUTRE</v>
      </c>
      <c r="V4" s="125">
        <f ca="1">IFERROR(INDEX(Tableau4[PLAGE],MATCH(U$3,Tableau4[date],0),0),"")</f>
        <v>4</v>
      </c>
      <c r="W4" s="120">
        <f t="array" aca="1" ref="W4" ca="1">IF(COUNTIFS(Tableau3[Site],U4,Tableau3[Date],U$3,Tableau3[PLAGE],V4)=0,"",COUNTIFS(Tableau3[Site],U4,Tableau3[Date],U$3,Tableau3[PLAGE],V4))</f>
        <v>2</v>
      </c>
      <c r="X4" s="119">
        <f ca="1">IFERROR(INDEX(Tableau3[CA],MATCH(V4,Tableau3[PLAGE],0),0),"")</f>
        <v>103994</v>
      </c>
      <c r="Y4" s="118" t="str">
        <f t="array" aca="1" ref="Y4" ca="1">IFERROR(INDEX(Tableau4[SITE],MATCH(Y$3&amp;Z4,Tableau4[date]&amp;Tableau4[PLAGE],0),0),"")</f>
        <v>AUTRE</v>
      </c>
      <c r="Z4" s="118">
        <f ca="1">IFERROR(INDEX(Tableau4[PLAGE],MATCH(Y$3,Tableau4[date],0),0),"")</f>
        <v>9</v>
      </c>
      <c r="AA4" s="117">
        <f t="array" aca="1" ref="AA4" ca="1">IF(COUNTIFS(Tableau3[Site],Y4,Tableau3[Date],Y$3,Tableau3[PLAGE],Z4)=0,"",COUNTIFS(Tableau3[Site],Y4,Tableau3[Date],Y$3,Tableau3[PLAGE],Z4))</f>
        <v>2</v>
      </c>
      <c r="AB4" s="118">
        <f ca="1">IFERROR(INDEX(Tableau3[CA],MATCH(Z4,Tableau3[PLAGE],0),0),"")</f>
        <v>104005</v>
      </c>
      <c r="AC4" s="119" t="str">
        <f t="array" aca="1" ref="AC4" ca="1">IFERROR(INDEX(Tableau4[SITE],MATCH(AC$3&amp;AD4,Tableau4[date]&amp;Tableau4[PLAGE],0),0),"")</f>
        <v>CAMP DES GARRIGUES</v>
      </c>
      <c r="AD4" s="125">
        <f ca="1">IFERROR(INDEX(Tableau4[PLAGE],MATCH(AC$3,Tableau4[date],0),0),"")</f>
        <v>16</v>
      </c>
      <c r="AE4" s="120">
        <f t="array" aca="1" ref="AE4" ca="1">IF(COUNTIFS(Tableau3[Site],AC4,Tableau3[Date],AC$3,Tableau3[PLAGE],AD4)=0,"",COUNTIFS(Tableau3[Site],AC4,Tableau3[Date],AC$3,Tableau3[PLAGE],AD4))</f>
        <v>4</v>
      </c>
      <c r="AF4" s="125">
        <f ca="1">IFERROR(INDEX(Tableau3[CA],MATCH(AD4,Tableau3[PLAGE],0),0),"")</f>
        <v>104018</v>
      </c>
      <c r="AG4" s="116" t="str">
        <f t="array" aca="1" ref="AG4" ca="1">IFERROR(INDEX(Tableau4[SITE],MATCH(AG$3&amp;AH4,Tableau4[date]&amp;Tableau4[PLAGE],0),0),"")</f>
        <v>AUTRE</v>
      </c>
      <c r="AH4" s="118">
        <f ca="1">IFERROR(INDEX(Tableau4[PLAGE],MATCH(AG$3,Tableau4[date],0),0),"")</f>
        <v>18</v>
      </c>
      <c r="AI4" s="117">
        <f t="array" aca="1" ref="AI4" ca="1">IF(COUNTIFS(Tableau3[Site],AG4,Tableau3[Date],AG$3,Tableau3[PLAGE],AH4)=0,"",COUNTIFS(Tableau3[Site],AG4,Tableau3[Date],AG$3,Tableau3[PLAGE],AH4))</f>
        <v>1</v>
      </c>
      <c r="AJ4" s="118">
        <f ca="1">IFERROR(INDEX(Tableau3[CA],MATCH(AH4,Tableau3[PLAGE],0),0),"")</f>
        <v>104023</v>
      </c>
      <c r="AK4" s="119" t="str">
        <f t="array" aca="1" ref="AK4" ca="1">IFERROR(INDEX(Tableau4[SITE],MATCH(AK$3&amp;AL4,Tableau4[date]&amp;Tableau4[PLAGE],0),0),"")</f>
        <v/>
      </c>
      <c r="AL4" s="125" t="str">
        <f ca="1">IFERROR(INDEX(Tableau4[PLAGE],MATCH(AK$3,Tableau4[date],0),0),"")</f>
        <v/>
      </c>
      <c r="AM4" s="120" t="str">
        <f t="array" aca="1" ref="AM4" ca="1">IF(COUNTIFS(Tableau3[Site],AK4,Tableau3[Date],AK$3,Tableau3[PLAGE],AL4)=0,"",COUNTIFS(Tableau3[Site],AK4,Tableau3[Date],AK$3,Tableau3[PLAGE],AL4))</f>
        <v/>
      </c>
      <c r="AN4" s="125" t="str">
        <f ca="1">IFERROR(INDEX(Tableau3[CA],MATCH(AL4,Tableau3[PLAGE],0),0),"")</f>
        <v/>
      </c>
      <c r="AO4" s="116" t="str">
        <f t="array" aca="1" ref="AO4" ca="1">IFERROR(INDEX(Tableau4[SITE],MATCH(AO$3&amp;AP4,Tableau4[date]&amp;Tableau4[PLAGE],0),0),"")</f>
        <v/>
      </c>
      <c r="AP4" s="118" t="str">
        <f ca="1">IFERROR(INDEX(Tableau4[PLAGE],MATCH(AO$3,Tableau4[date],0),0),"")</f>
        <v/>
      </c>
      <c r="AQ4" s="117" t="str">
        <f t="array" aca="1" ref="AQ4" ca="1">IF(COUNTIFS(Tableau3[Site],AO4,Tableau3[Date],AO$3,Tableau3[PLAGE],AP4)=0,"",COUNTIFS(Tableau3[Site],AO4,Tableau3[Date],AO$3,Tableau3[PLAGE],AP4))</f>
        <v/>
      </c>
      <c r="AR4" s="118" t="str">
        <f ca="1">IFERROR(INDEX(Tableau3[CA],MATCH(AP4,Tableau3[PLAGE],0),0),"")</f>
        <v/>
      </c>
      <c r="AS4" s="87"/>
      <c r="AT4" s="87"/>
      <c r="AU4" s="87"/>
      <c r="AV4" s="87"/>
      <c r="AW4" s="87"/>
      <c r="AX4" s="87"/>
    </row>
    <row r="5" spans="1:55" ht="39" customHeight="1" thickBot="1" x14ac:dyDescent="0.25">
      <c r="A5" s="100">
        <v>3989</v>
      </c>
      <c r="B5" s="95">
        <v>1</v>
      </c>
      <c r="C5" s="95" t="s">
        <v>534</v>
      </c>
      <c r="D5" s="95" t="s">
        <v>534</v>
      </c>
      <c r="E5" s="99" t="s">
        <v>535</v>
      </c>
      <c r="F5" s="95" t="s">
        <v>536</v>
      </c>
      <c r="G5" s="95">
        <v>103988</v>
      </c>
      <c r="H5" s="95">
        <v>2</v>
      </c>
      <c r="I5" s="95" t="s">
        <v>534</v>
      </c>
      <c r="J5" s="95">
        <v>1</v>
      </c>
      <c r="K5" s="95">
        <v>2</v>
      </c>
      <c r="L5" s="98">
        <v>0.3576388888888889</v>
      </c>
      <c r="M5" s="98">
        <v>0.5</v>
      </c>
      <c r="N5" s="97" t="s">
        <v>500</v>
      </c>
      <c r="Q5" s="118" t="str">
        <f t="array" aca="1" ref="Q5" ca="1">IFERROR(INDEX(Tableau4[SITE],MATCH(Q$3&amp;R5,Tableau4[date]&amp;Tableau4[PLAGE],0),0),"")</f>
        <v>QUARTIER EL PARRAS</v>
      </c>
      <c r="R5" s="123">
        <f t="array" aca="1" ref="R5" ca="1">IFERROR(INDEX(
INDIRECT("$j"&amp;INDEX(INDIRECT("$d"&amp;Q$1&amp;":$d$4550"),MATCH(Q$3&amp;$P$2,INDIRECT("$F"&amp;Q$1&amp;":$F$4550")&amp;INDIRECT("$I"&amp;Q$1&amp;":$I$4550"),0),0)&amp;":$j$4550"),
MATCH(Q$3&amp;$P$2,
INDIRECT("$F"&amp;INDEX(INDIRECT("$d"&amp;Q$1&amp;":$d$4550"),MATCH(Q$3&amp;$P$2,INDIRECT("$F"&amp;Q$1&amp;":$F$4550")&amp;INDIRECT("$I"&amp;Q$1&amp;":$I$4550"),0),0)&amp;":$F$4550")&amp;
INDIRECT("$I"&amp;INDEX(INDIRECT("$d"&amp;Q$1&amp;":$d$4550"),MATCH(Q$3&amp;$P$2,INDIRECT("$F"&amp;Q$1&amp;":$F$4550")&amp;INDIRECT("$I"&amp;Q$1&amp;":$I$4550"),0),0)&amp;":$I$4550"),0),0),"")</f>
        <v>2</v>
      </c>
      <c r="S5" s="117">
        <f t="array" aca="1" ref="S5" ca="1">IF(COUNTIFS(Tableau3[Site],Q5,Tableau3[Date],Q$3,Tableau3[PLAGE],R5)=0,"",COUNTIFS(Tableau3[Site],Q5,Tableau3[Date],Q$3,Tableau3[PLAGE],R5))</f>
        <v>2</v>
      </c>
      <c r="T5" s="118">
        <f ca="1">IFERROR(INDEX(Tableau3[CA],MATCH(R5,Tableau3[PLAGE],0),0),"")</f>
        <v>103990</v>
      </c>
      <c r="U5" s="125" t="str">
        <f t="array" aca="1" ref="U5" ca="1">IFERROR(INDEX(Tableau4[SITE],MATCH(U$3&amp;V5,Tableau4[date]&amp;Tableau4[PLAGE],0),0),"")</f>
        <v>QUARTIER EL PARRAS</v>
      </c>
      <c r="V5" s="125">
        <f ca="1">IFERROR(IF(INDEX(Tableau4[date],V4+1,0)=U$3,V4+1,""),"")</f>
        <v>5</v>
      </c>
      <c r="W5" s="120">
        <f t="array" aca="1" ref="W5" ca="1">IF(COUNTIFS(Tableau3[Site],U5,Tableau3[Date],U$3,Tableau3[PLAGE],V5)=0,"",COUNTIFS(Tableau3[Site],U5,Tableau3[Date],U$3,Tableau3[PLAGE],V5))</f>
        <v>2</v>
      </c>
      <c r="X5" s="124">
        <f ca="1">IFERROR(INDEX(Tableau3[CA],MATCH(V5,Tableau3[PLAGE],0),0),"")</f>
        <v>103996</v>
      </c>
      <c r="Y5" s="118" t="str">
        <f t="array" aca="1" ref="Y5" ca="1">IFERROR(INDEX(Tableau4[SITE],MATCH(Y$3&amp;Z5,Tableau4[date]&amp;Tableau4[PLAGE],0),0),"")</f>
        <v>CASERNE COLONEL CHABRIERES</v>
      </c>
      <c r="Z5" s="118">
        <f ca="1">IFERROR(IF(INDEX(Tableau4[date],Z4+1,0)=Y$3,Z4+1,""),"")</f>
        <v>10</v>
      </c>
      <c r="AA5" s="117">
        <f t="array" aca="1" ref="AA5" ca="1">IF(COUNTIFS(Tableau3[Site],Y5,Tableau3[Date],Y$3,Tableau3[PLAGE],Z5)=0,"",COUNTIFS(Tableau3[Site],Y5,Tableau3[Date],Y$3,Tableau3[PLAGE],Z5))</f>
        <v>1</v>
      </c>
      <c r="AB5" s="123">
        <f ca="1">IFERROR(INDEX(Tableau3[CA],MATCH(Z5,Tableau3[PLAGE],0),0),"")</f>
        <v>104007</v>
      </c>
      <c r="AC5" s="124" t="str">
        <f t="array" aca="1" ref="AC5" ca="1">IFERROR(INDEX(Tableau4[SITE],MATCH(AC$3&amp;AD5,Tableau4[date]&amp;Tableau4[PLAGE],0),0),"")</f>
        <v>CASERNE COLONEL CHABRIERES</v>
      </c>
      <c r="AD5" s="125">
        <f ca="1">IFERROR(IF(INDEX(Tableau4[date],AD4+1,0)=AC$3,AD4+1,""),"")</f>
        <v>17</v>
      </c>
      <c r="AE5" s="120">
        <f t="array" aca="1" ref="AE5" ca="1">IF(COUNTIFS(Tableau3[Site],AC5,Tableau3[Date],AC$3,Tableau3[PLAGE],AD5)=0,"",COUNTIFS(Tableau3[Site],AC5,Tableau3[Date],AC$3,Tableau3[PLAGE],AD5))</f>
        <v>1</v>
      </c>
      <c r="AF5" s="140">
        <f ca="1">IFERROR(INDEX(Tableau3[CA],MATCH(AD5,Tableau3[PLAGE],0),0),"")</f>
        <v>104022</v>
      </c>
      <c r="AG5" s="122" t="str">
        <f t="array" aca="1" ref="AG5" ca="1">IFERROR(INDEX(Tableau4[SITE],MATCH(AG$3&amp;AH5,Tableau4[date]&amp;Tableau4[PLAGE],0),0),"")</f>
        <v>QUARTIER EL PARRAS</v>
      </c>
      <c r="AH5" s="123">
        <f ca="1">IFERROR(IF(INDEX(Tableau4[date],AH4+1,0)=AG$3,AH4+1,""),"")</f>
        <v>19</v>
      </c>
      <c r="AI5" s="117">
        <f t="array" aca="1" ref="AI5" ca="1">IF(COUNTIFS(Tableau3[Site],AG5,Tableau3[Date],AG$3,Tableau3[PLAGE],AH5)=0,"",COUNTIFS(Tableau3[Site],AG5,Tableau3[Date],AG$3,Tableau3[PLAGE],AH5))</f>
        <v>1</v>
      </c>
      <c r="AJ5" s="123">
        <f ca="1">IFERROR(INDEX(Tableau3[CA],MATCH(AH5,Tableau3[PLAGE],0),0),"")</f>
        <v>104024</v>
      </c>
      <c r="AK5" s="124" t="str">
        <f t="array" aca="1" ref="AK5" ca="1">IFERROR(INDEX(Tableau4[SITE],MATCH(AK$3&amp;AL5,Tableau4[date]&amp;Tableau4[PLAGE],0),0),"")</f>
        <v/>
      </c>
      <c r="AL5" s="125" t="str">
        <f ca="1">IFERROR(IF(INDEX(Tableau4[date],AL4+1,0)=AK$3,AL4+1,""),"")</f>
        <v/>
      </c>
      <c r="AM5" s="120" t="str">
        <f t="array" aca="1" ref="AM5" ca="1">IF(COUNTIFS(Tableau3[Site],AK5,Tableau3[Date],AK$3,Tableau3[PLAGE],AL5)=0,"",COUNTIFS(Tableau3[Site],AK5,Tableau3[Date],AK$3,Tableau3[PLAGE],AL5))</f>
        <v/>
      </c>
      <c r="AN5" s="140" t="str">
        <f ca="1">IFERROR(INDEX(Tableau3[CA],MATCH(AL5,Tableau3[PLAGE],0),0),"")</f>
        <v/>
      </c>
      <c r="AO5" s="115"/>
      <c r="AP5" s="115"/>
      <c r="AQ5" s="115"/>
      <c r="AR5" s="135"/>
      <c r="AS5" s="87"/>
      <c r="AT5" s="87"/>
      <c r="AU5" s="87"/>
      <c r="AV5" s="87"/>
      <c r="AW5" s="87"/>
      <c r="AX5" s="87"/>
    </row>
    <row r="6" spans="1:55" ht="15.75" thickBot="1" x14ac:dyDescent="0.25">
      <c r="A6" s="100">
        <v>3990</v>
      </c>
      <c r="B6" s="95">
        <v>1</v>
      </c>
      <c r="C6" s="95" t="s">
        <v>534</v>
      </c>
      <c r="D6" s="95" t="s">
        <v>534</v>
      </c>
      <c r="E6" s="99" t="s">
        <v>535</v>
      </c>
      <c r="F6" s="95" t="s">
        <v>536</v>
      </c>
      <c r="G6" s="95">
        <v>103989</v>
      </c>
      <c r="H6" s="95">
        <v>3</v>
      </c>
      <c r="I6" s="95" t="s">
        <v>534</v>
      </c>
      <c r="J6" s="95">
        <v>1</v>
      </c>
      <c r="K6" s="95">
        <v>1</v>
      </c>
      <c r="L6" s="98">
        <v>0.5625</v>
      </c>
      <c r="M6" s="98">
        <v>0.625</v>
      </c>
      <c r="N6" s="97" t="s">
        <v>472</v>
      </c>
      <c r="Q6" s="118" t="str">
        <f t="array" aca="1" ref="Q6" ca="1">IFERROR(INDEX(Tableau4[SITE],MATCH(Q$3&amp;R6,Tableau4[date]&amp;Tableau4[PLAGE],0),0),"")</f>
        <v>AUTRE</v>
      </c>
      <c r="R6" s="123">
        <f t="array" aca="1" ref="R6" ca="1">IFERROR(INDEX(
INDIRECT("$j"&amp;INDEX(INDIRECT("$d"&amp;INDEX(INDIRECT("$d"&amp;$Q$1&amp;":$d$4550"),MATCH($Q$3&amp;$P$2,INDIRECT("$F"&amp;$Q$1&amp;":$F$4550")&amp;INDIRECT("$I"&amp;$Q$1&amp;":$I$4550"),0),0)&amp;":$d$4550"),MATCH($Q$3&amp;$P$2,INDIRECT("$F"&amp;$Q$1&amp;":$F$4550")&amp;INDIRECT("$I"&amp;$Q$1&amp;":$I$4550"),0),0)&amp;":$j$4550"),
MATCH($Q$3&amp;$P$2,
INDIRECT("$F"&amp;INDEX(INDIRECT("$d"&amp;INDEX(INDIRECT("$d"&amp;$Q$1&amp;":$d$4550"),MATCH($Q$3&amp;$P$2,INDIRECT("$F"&amp;$Q$1&amp;":$F$4550")&amp;INDIRECT("$I"&amp;$Q$1&amp;":$I$4550"),0),0)&amp;":$d$4550"),MATCH($Q$3&amp;$P$2,INDIRECT("$F"&amp;$Q$1&amp;":$F$4550")&amp;INDIRECT("$I"&amp;$Q$1&amp;":$I$4550"),0),0)&amp;":$F$4550")&amp;
INDIRECT("$I"&amp;INDEX(INDIRECT("$d"&amp;INDEX(INDIRECT("$d"&amp;$Q$1&amp;":$d$4550"),MATCH($Q$3&amp;$P$2,INDIRECT("$F"&amp;$Q$1&amp;":$F$4550")&amp;INDIRECT("$I"&amp;$Q$1&amp;":$I$4550"),0),0)&amp;":$d$4550"),MATCH($Q$3&amp;$P$2,INDIRECT("$F"&amp;$Q$1&amp;":$F$4550")&amp;INDIRECT("$I"&amp;$Q$1&amp;":$I$4550"),0),0)&amp;":$I$4550"),0),0),"")</f>
        <v>3</v>
      </c>
      <c r="S6" s="117">
        <f t="array" aca="1" ref="S6" ca="1">IF(COUNTIFS(Tableau3[Site],Q6,Tableau3[Date],Q$3,Tableau3[PLAGE],R6)=0,"",COUNTIFS(Tableau3[Site],Q6,Tableau3[Date],Q$3,Tableau3[PLAGE],R6))</f>
        <v>2</v>
      </c>
      <c r="T6" s="118">
        <f ca="1">IFERROR(INDEX(Tableau3[CA],MATCH(R6,Tableau3[PLAGE],0),0),"")</f>
        <v>103992</v>
      </c>
      <c r="U6" s="125" t="str">
        <f t="array" aca="1" ref="U6" ca="1">IFERROR(INDEX(Tableau4[SITE],MATCH(U$3&amp;V6,Tableau4[date]&amp;Tableau4[PLAGE],0),0),"")</f>
        <v>AUTRE</v>
      </c>
      <c r="V6" s="125">
        <f ca="1">IFERROR(IF(INDEX(Tableau4[date],V5+1,0)=U$3,V5+1,""),"")</f>
        <v>6</v>
      </c>
      <c r="W6" s="120">
        <f t="array" aca="1" ref="W6" ca="1">IF(COUNTIFS(Tableau3[Site],U6,Tableau3[Date],U$3,Tableau3[PLAGE],V6)=0,"",COUNTIFS(Tableau3[Site],U6,Tableau3[Date],U$3,Tableau3[PLAGE],V6))</f>
        <v>1</v>
      </c>
      <c r="X6" s="124">
        <f ca="1">IFERROR(INDEX(Tableau3[CA],MATCH(V6,Tableau3[PLAGE],0),0),"")</f>
        <v>103998</v>
      </c>
      <c r="Y6" s="118" t="str">
        <f t="array" aca="1" ref="Y6" ca="1">IFERROR(INDEX(Tableau4[SITE],MATCH(Y$3&amp;Z6,Tableau4[date]&amp;Tableau4[PLAGE],0),0),"")</f>
        <v>AUTRE</v>
      </c>
      <c r="Z6" s="118">
        <f ca="1">IFERROR(IF(INDEX(Tableau4[date],Z5+1,0)=Y$3,Z5+1,""),"")</f>
        <v>11</v>
      </c>
      <c r="AA6" s="117">
        <f t="array" aca="1" ref="AA6" ca="1">IF(COUNTIFS(Tableau3[Site],Y6,Tableau3[Date],Y$3,Tableau3[PLAGE],Z6)=0,"",COUNTIFS(Tableau3[Site],Y6,Tableau3[Date],Y$3,Tableau3[PLAGE],Z6))</f>
        <v>1</v>
      </c>
      <c r="AB6" s="123">
        <f ca="1">IFERROR(INDEX(Tableau3[CA],MATCH(Z6,Tableau3[PLAGE],0),0),"")</f>
        <v>104008</v>
      </c>
      <c r="AC6" s="124" t="str">
        <f t="array" aca="1" ref="AC6" ca="1">IFERROR(INDEX(Tableau4[SITE],MATCH(AC$3&amp;AD6,Tableau4[date]&amp;Tableau4[PLAGE],0),0),"")</f>
        <v/>
      </c>
      <c r="AD6" s="125" t="str">
        <f ca="1">IFERROR(IF(INDEX(Tableau4[date],AD5+1,0)=AC$3,AD5+1,""),"")</f>
        <v/>
      </c>
      <c r="AE6" s="120" t="str">
        <f t="array" aca="1" ref="AE6" ca="1">IF(COUNTIFS(Tableau3[Site],AC6,Tableau3[Date],AC$3,Tableau3[PLAGE],AD6)=0,"",COUNTIFS(Tableau3[Site],AC6,Tableau3[Date],AC$3,Tableau3[PLAGE],AD6))</f>
        <v/>
      </c>
      <c r="AF6" s="140" t="str">
        <f ca="1">IFERROR(INDEX(Tableau3[CA],MATCH(AD6,Tableau3[PLAGE],0),0),"")</f>
        <v/>
      </c>
      <c r="AG6" s="122" t="str">
        <f t="array" aca="1" ref="AG6" ca="1">IFERROR(INDEX(Tableau4[SITE],MATCH(AG$3&amp;AH6,Tableau4[date]&amp;Tableau4[PLAGE],0),0),"")</f>
        <v>AUTRE</v>
      </c>
      <c r="AH6" s="123">
        <f ca="1">IFERROR(IF(INDEX(Tableau4[date],AH5+1,0)=AG$3,AH5+1,""),"")</f>
        <v>20</v>
      </c>
      <c r="AI6" s="117">
        <f t="array" aca="1" ref="AI6" ca="1">IF(COUNTIFS(Tableau3[Site],AG6,Tableau3[Date],AG$3,Tableau3[PLAGE],AH6)=0,"",COUNTIFS(Tableau3[Site],AG6,Tableau3[Date],AG$3,Tableau3[PLAGE],AH6))</f>
        <v>1</v>
      </c>
      <c r="AJ6" s="123">
        <f ca="1">IFERROR(INDEX(Tableau3[CA],MATCH(AH6,Tableau3[PLAGE],0),0),"")</f>
        <v>104025</v>
      </c>
      <c r="AK6" s="115"/>
      <c r="AL6" s="87"/>
      <c r="AM6" s="87"/>
      <c r="AO6" s="87"/>
      <c r="AP6" s="87"/>
      <c r="AQ6" s="87"/>
      <c r="AS6" s="121"/>
      <c r="AT6" s="87"/>
      <c r="AU6" s="87"/>
      <c r="AV6" s="87"/>
      <c r="AW6" s="87"/>
      <c r="AX6" s="87"/>
    </row>
    <row r="7" spans="1:55" ht="15.75" thickBot="1" x14ac:dyDescent="0.25">
      <c r="A7" s="100">
        <v>3991</v>
      </c>
      <c r="B7" s="95">
        <v>1</v>
      </c>
      <c r="C7" s="95">
        <v>4</v>
      </c>
      <c r="D7" s="95">
        <v>9</v>
      </c>
      <c r="E7" s="99" t="s">
        <v>537</v>
      </c>
      <c r="F7" s="95" t="s">
        <v>536</v>
      </c>
      <c r="G7" s="95">
        <v>103990</v>
      </c>
      <c r="H7" s="95">
        <v>0</v>
      </c>
      <c r="I7" s="95">
        <v>1</v>
      </c>
      <c r="J7" s="95">
        <v>2</v>
      </c>
      <c r="K7" s="95">
        <v>2</v>
      </c>
      <c r="L7" s="98">
        <v>0.625</v>
      </c>
      <c r="M7" s="98">
        <v>0.63888888888888895</v>
      </c>
      <c r="N7" s="97" t="s">
        <v>483</v>
      </c>
      <c r="Q7" s="118" t="str">
        <f t="array" aca="1" ref="Q7" ca="1">IFERROR(INDEX(Tableau4[SITE],MATCH(Q$3&amp;R7,Tableau4[date]&amp;Tableau4[PLAGE],0),0),"")</f>
        <v/>
      </c>
      <c r="R7" s="118" t="str">
        <f t="array" aca="1" ref="R7" ca="1">IFERROR(INDEX(INDIRECT("$j"&amp;INDEX(INDIRECT("$d"&amp;INDEX(INDIRECT("$d"&amp;INDEX(INDIRECT("$d"&amp;$Q$1&amp;":$d$4550"),MATCH($Q$3&amp;$P$2,INDIRECT("$F"&amp;$Q$1&amp;":$F$4550")&amp;INDIRECT("$I"&amp;$Q$1&amp;":$I$4550"),0),0)&amp;":$d$4550"),MATCH($Q$3&amp;$P$2,INDIRECT("$F"&amp;$Q$1&amp;":$F$4550")&amp;INDIRECT("$I"&amp;$Q$1&amp;":$I$4550"),0),0)&amp;":$d$4550"),MATCH($Q$3&amp;$P$2,INDIRECT("$F"&amp;$Q$1&amp;":$F$4550")&amp;INDIRECT("$I"&amp;$Q$1&amp;":$I$4550"),0),0)&amp;":$j$4550"),
MATCH($Q$3&amp;$P$2,INDIRECT("$F"&amp;INDEX(INDIRECT("$d"&amp;INDEX(INDIRECT("$d"&amp;INDEX(INDIRECT("$d"&amp;$Q$1&amp;":$d$4550"),MATCH($Q$3&amp;$P$2,INDIRECT("$F"&amp;$Q$1&amp;":$F$4550")&amp;INDIRECT("$I"&amp;$Q$1&amp;":$I$4550"),0),0)&amp;":$d$4550"),MATCH($Q$3&amp;$P$2,INDIRECT("$F"&amp;$Q$1&amp;":$F$4550")&amp;INDIRECT("$I"&amp;$Q$1&amp;":$I$4550"),0),0)&amp;":$d$4550"),MATCH($Q$3&amp;$P$2,INDIRECT("$F"&amp;$Q$1&amp;":$F$4550")&amp;INDIRECT("$I"&amp;$Q$1&amp;":$I$4550"),0),0)&amp;":$F$4550")&amp;
INDIRECT("$I"&amp;INDEX(INDIRECT("$d"&amp;INDEX(INDIRECT("$d"&amp;INDEX(INDIRECT("$d"&amp;$Q$1&amp;":$d$4550"),MATCH($Q$3&amp;$P$2,INDIRECT("$F"&amp;$Q$1&amp;":$F$4550")&amp;INDIRECT("$I"&amp;$Q$1&amp;":$I$4550"),0),0)&amp;":$d$4550"),MATCH($Q$3&amp;$P$2,INDIRECT("$F"&amp;$Q$1&amp;":$F$4550")&amp;INDIRECT("$I"&amp;$Q$1&amp;":$I$4550"),0),0)&amp;":$d$4550"),MATCH($Q$3&amp;$P$2,INDIRECT("$F"&amp;$Q$1&amp;":$F$4550")&amp;INDIRECT("$I"&amp;$Q$1&amp;":$I$4550"),0),0)&amp;":$I$4550"),0),0),"")</f>
        <v/>
      </c>
      <c r="S7" s="117" t="str">
        <f t="array" aca="1" ref="S7" ca="1">IF(COUNTIFS(Tableau3[Site],Q7,Tableau3[Date],Q$3,Tableau3[PLAGE],R7)=0,"",COUNTIFS(Tableau3[Site],Q7,Tableau3[Date],Q$3,Tableau3[PLAGE],R7))</f>
        <v/>
      </c>
      <c r="T7" s="118" t="str">
        <f ca="1">IFERROR(INDEX(Tableau3[CA],MATCH(R7,Tableau3[PLAGE],0),0),"")</f>
        <v/>
      </c>
      <c r="U7" s="125" t="str">
        <f t="array" aca="1" ref="U7" ca="1">IFERROR(INDEX(Tableau4[SITE],MATCH(U$3&amp;V7,Tableau4[date]&amp;Tableau4[PLAGE],0),0),"")</f>
        <v>QUARTIER SAINT CEZAIRE</v>
      </c>
      <c r="V7" s="125">
        <f ca="1">IFERROR(IF(INDEX(Tableau4[date],V6+1,0)=U$3,V6+1,""),"")</f>
        <v>7</v>
      </c>
      <c r="W7" s="120">
        <f t="array" aca="1" ref="W7" ca="1">IF(COUNTIFS(Tableau3[Site],U7,Tableau3[Date],U$3,Tableau3[PLAGE],V7)=0,"",COUNTIFS(Tableau3[Site],U7,Tableau3[Date],U$3,Tableau3[PLAGE],V7))</f>
        <v>5</v>
      </c>
      <c r="X7" s="119">
        <f ca="1">IFERROR(INDEX(Tableau3[CA],MATCH(V7,Tableau3[PLAGE],0),0),"")</f>
        <v>103999</v>
      </c>
      <c r="Y7" s="118" t="str">
        <f t="array" aca="1" ref="Y7" ca="1">IFERROR(INDEX(Tableau4[SITE],MATCH(Y$3&amp;Z7,Tableau4[date]&amp;Tableau4[PLAGE],0),0),"")</f>
        <v>CASERNE COLONEL CHABRIERES</v>
      </c>
      <c r="Z7" s="118">
        <f ca="1">IFERROR(IF(INDEX(Tableau4[date],Z6+1,0)=Y$3,Z6+1,""),"")</f>
        <v>12</v>
      </c>
      <c r="AA7" s="117">
        <f t="array" aca="1" ref="AA7" ca="1">IF(COUNTIFS(Tableau3[Site],Y7,Tableau3[Date],Y$3,Tableau3[PLAGE],Z7)=0,"",COUNTIFS(Tableau3[Site],Y7,Tableau3[Date],Y$3,Tableau3[PLAGE],Z7))</f>
        <v>1</v>
      </c>
      <c r="AB7" s="118">
        <f ca="1">IFERROR(INDEX(Tableau3[CA],MATCH(Z7,Tableau3[PLAGE],0),0),"")</f>
        <v>104009</v>
      </c>
      <c r="AC7" s="119" t="str">
        <f t="array" aca="1" ref="AC7" ca="1">IFERROR(INDEX(Tableau4[SITE],MATCH(AC$3&amp;AD7,Tableau4[date]&amp;Tableau4[PLAGE],0),0),"")</f>
        <v/>
      </c>
      <c r="AD7" s="125" t="str">
        <f ca="1">IFERROR(IF(INDEX(Tableau4[date],AD6+1,0)=AC$3,AD6+1,""),"")</f>
        <v/>
      </c>
      <c r="AE7" s="120" t="str">
        <f t="array" aca="1" ref="AE7" ca="1">IF(COUNTIFS(Tableau3[Site],AC7,Tableau3[Date],AC$3,Tableau3[PLAGE],AD7)=0,"",COUNTIFS(Tableau3[Site],AC7,Tableau3[Date],AC$3,Tableau3[PLAGE],AD7))</f>
        <v/>
      </c>
      <c r="AF7" s="125" t="str">
        <f ca="1">IFERROR(INDEX(Tableau3[CA],MATCH(AD7,Tableau3[PLAGE],0),0),"")</f>
        <v/>
      </c>
      <c r="AG7" s="116" t="str">
        <f t="array" aca="1" ref="AG7" ca="1">IFERROR(INDEX(Tableau4[SITE],MATCH(AG$3&amp;AH7,Tableau4[date]&amp;Tableau4[PLAGE],0),0),"")</f>
        <v/>
      </c>
      <c r="AH7" s="118" t="str">
        <f ca="1">IFERROR(IF(INDEX(Tableau4[date],AH6+1,0)=AG$3,AH6+1,""),"")</f>
        <v/>
      </c>
      <c r="AI7" s="117" t="str">
        <f t="array" aca="1" ref="AI7" ca="1">IF(COUNTIFS(Tableau3[Site],AG7,Tableau3[Date],AG$3,Tableau3[PLAGE],AH7)=0,"",COUNTIFS(Tableau3[Site],AG7,Tableau3[Date],AG$3,Tableau3[PLAGE],AH7))</f>
        <v/>
      </c>
      <c r="AJ7" s="118" t="str">
        <f ca="1">IFERROR(INDEX(Tableau3[CA],MATCH(AH7,Tableau3[PLAGE],0),0),"")</f>
        <v/>
      </c>
      <c r="AK7" s="115"/>
      <c r="AL7" s="87"/>
      <c r="AM7" s="87"/>
      <c r="AO7" s="87"/>
      <c r="AP7" s="87"/>
      <c r="AQ7" s="87"/>
      <c r="AS7" s="87"/>
      <c r="AT7" s="87"/>
      <c r="AU7" s="87"/>
      <c r="AV7" s="87"/>
      <c r="AW7" s="87"/>
      <c r="AX7" s="87"/>
    </row>
    <row r="8" spans="1:55" ht="15.75" thickBot="1" x14ac:dyDescent="0.25">
      <c r="A8" s="100">
        <v>3992</v>
      </c>
      <c r="B8" s="95">
        <v>1</v>
      </c>
      <c r="C8" s="95" t="s">
        <v>534</v>
      </c>
      <c r="D8" s="95" t="s">
        <v>534</v>
      </c>
      <c r="E8" s="99" t="s">
        <v>537</v>
      </c>
      <c r="F8" s="95" t="s">
        <v>536</v>
      </c>
      <c r="G8" s="95">
        <v>103991</v>
      </c>
      <c r="H8" s="95">
        <v>1</v>
      </c>
      <c r="I8" s="95" t="s">
        <v>534</v>
      </c>
      <c r="J8" s="95">
        <v>2</v>
      </c>
      <c r="K8" s="95">
        <v>1</v>
      </c>
      <c r="L8" s="98">
        <v>0.65277777777777779</v>
      </c>
      <c r="M8" s="98">
        <v>0.66666666666666663</v>
      </c>
      <c r="N8" s="97" t="s">
        <v>483</v>
      </c>
      <c r="Q8" s="118" t="str">
        <f t="array" aca="1" ref="Q8" ca="1">IFERROR(INDEX(Tableau4[SITE],MATCH(Q$3&amp;R8,Tableau4[date]&amp;Tableau4[PLAGE],0),0),"")</f>
        <v/>
      </c>
      <c r="R8" s="118" t="str">
        <f t="array" aca="1" ref="R8" ca="1">IFERROR(INDEX(INDIRECT("$j"&amp;INDEX(INDIRECT("$d"&amp;INDEX(INDIRECT("$d"&amp;INDEX(INDIRECT("$d"&amp;INDEX(INDIRECT("$E"&amp;$Q$1&amp;":$E$4550"),MATCH($Q$3&amp;$P$2,INDIRECT("$F"&amp;$Q$1&amp;":$F$4550")&amp;INDIRECT("$I"&amp;$Q$1&amp;":$I$4550"),0),0)&amp;":$d$4550"),MATCH($Q$3&amp;$P$2,INDIRECT("$F"&amp;$Q$1&amp;":$F$4550")&amp;INDIRECT("$I"&amp;$Q$1&amp;":$I$4550"),0),0)&amp;":$d$4550"),MATCH($Q$3&amp;$P$2,INDIRECT("$F"&amp;$Q$1&amp;":$F$4550")&amp;INDIRECT("$I"&amp;$Q$1&amp;":$I$4550"),0),0)&amp;":$d$4550"),MATCH($Q$3&amp;$P$2,INDIRECT("$F"&amp;$Q$1&amp;":$F$4550")&amp;INDIRECT("$I"&amp;$Q$1&amp;":$I$4550"),0),0)&amp;":$j$4550"),
MATCH($Q$3&amp;$P$2,INDIRECT("$F"&amp;INDEX(INDIRECT("$d"&amp;INDEX(INDIRECT("$d"&amp;INDEX(INDIRECT("$d"&amp;$Q$1&amp;":$d$4550"),MATCH($Q$3&amp;$P$2,INDIRECT("$F"&amp;$Q$1&amp;":$F$4550")&amp;INDIRECT("$I"&amp;$Q$1&amp;":$I$4550"),0),0)&amp;":$d$4550"),MATCH($Q$3&amp;$P$2,INDIRECT("$F"&amp;$Q$1&amp;":$F$4550")&amp;INDIRECT("$I"&amp;$Q$1&amp;":$I$4550"),0),0)&amp;":$d$4550"),MATCH($Q$3&amp;$P$2,INDIRECT("$F"&amp;$Q$1&amp;":$F$4550")&amp;INDIRECT("$I"&amp;$Q$1&amp;":$I$4550"),0),0)&amp;":$F$4550")&amp;
INDIRECT("$I"&amp;INDEX(INDIRECT("$d"&amp;INDEX(INDIRECT("$d"&amp;INDEX(INDIRECT("$d"&amp;$Q$1&amp;":$d$4550"),MATCH($Q$3&amp;$P$2,INDIRECT("$F"&amp;$Q$1&amp;":$F$4550")&amp;INDIRECT("$I"&amp;$Q$1&amp;":$I$4550"),0),0)&amp;":$d$4550"),MATCH($Q$3&amp;$P$2,INDIRECT("$F"&amp;$Q$1&amp;":$F$4550")&amp;INDIRECT("$I"&amp;$Q$1&amp;":$I$4550"),0),0)&amp;":$d$4550"),MATCH($Q$3&amp;$P$2,INDIRECT("$F"&amp;$Q$1&amp;":$F$4550")&amp;INDIRECT("$I"&amp;$Q$1&amp;":$I$4550"),0),0)&amp;":$I$4550"),0),0),"")</f>
        <v/>
      </c>
      <c r="S8" s="117" t="str">
        <f t="array" aca="1" ref="S8" ca="1">IF(COUNTIFS(Tableau3[Site],Q8,Tableau3[Date],Q$3,Tableau3[PLAGE],R8)=0,"",COUNTIFS(Tableau3[Site],Q8,Tableau3[Date],Q$3,Tableau3[PLAGE],R8))</f>
        <v/>
      </c>
      <c r="T8" s="118" t="str">
        <f ca="1">IFERROR(INDEX(Tableau3[CA],MATCH(R8,Tableau3[PLAGE],0),0),"")</f>
        <v/>
      </c>
      <c r="U8" s="125" t="str">
        <f t="array" aca="1" ref="U8" ca="1">IFERROR(INDEX(Tableau4[SITE],MATCH(U$3&amp;V8,Tableau4[date]&amp;Tableau4[PLAGE],0),0),"")</f>
        <v>AUTRE</v>
      </c>
      <c r="V8" s="125">
        <f ca="1">IFERROR(IF(INDEX(Tableau4[date],V7+1,0)=U$3,V7+1,""),"")</f>
        <v>8</v>
      </c>
      <c r="W8" s="120">
        <f t="array" aca="1" ref="W8" ca="1">IF(COUNTIFS(Tableau3[Site],U8,Tableau3[Date],U$3,Tableau3[PLAGE],V8)=0,"",COUNTIFS(Tableau3[Site],U8,Tableau3[Date],U$3,Tableau3[PLAGE],V8))</f>
        <v>1</v>
      </c>
      <c r="X8" s="119">
        <f ca="1">IFERROR(INDEX(Tableau3[CA],MATCH(V8,Tableau3[PLAGE],0),0),"")</f>
        <v>104004</v>
      </c>
      <c r="Y8" s="118" t="str">
        <f t="array" aca="1" ref="Y8" ca="1">IFERROR(INDEX(Tableau4[SITE],MATCH(Y$3&amp;Z8,Tableau4[date]&amp;Tableau4[PLAGE],0),0),"")</f>
        <v>AUTRE</v>
      </c>
      <c r="Z8" s="118">
        <f ca="1">IFERROR(IF(INDEX(Tableau4[date],Z7+1,0)=Y$3,Z7+1,""),"")</f>
        <v>13</v>
      </c>
      <c r="AA8" s="117">
        <f t="array" aca="1" ref="AA8" ca="1">IF(COUNTIFS(Tableau3[Site],Y8,Tableau3[Date],Y$3,Tableau3[PLAGE],Z8)=0,"",COUNTIFS(Tableau3[Site],Y8,Tableau3[Date],Y$3,Tableau3[PLAGE],Z8))</f>
        <v>1</v>
      </c>
      <c r="AB8" s="118">
        <f ca="1">IFERROR(INDEX(Tableau3[CA],MATCH(Z8,Tableau3[PLAGE],0),0),"")</f>
        <v>104010</v>
      </c>
      <c r="AC8" s="119" t="str">
        <f t="array" aca="1" ref="AC8" ca="1">IFERROR(INDEX(Tableau4[SITE],MATCH(AC$3&amp;AD8,Tableau4[date]&amp;Tableau4[PLAGE],0),0),"")</f>
        <v/>
      </c>
      <c r="AD8" s="125" t="str">
        <f ca="1">IFERROR(IF(INDEX(Tableau4[date],AD7+1,0)=AC$3,AD7+1,""),"")</f>
        <v/>
      </c>
      <c r="AE8" s="120" t="str">
        <f t="array" aca="1" ref="AE8" ca="1">IF(COUNTIFS(Tableau3[Site],AC8,Tableau3[Date],AC$3,Tableau3[PLAGE],AD8)=0,"",COUNTIFS(Tableau3[Site],AC8,Tableau3[Date],AC$3,Tableau3[PLAGE],AD8))</f>
        <v/>
      </c>
      <c r="AF8" s="125" t="str">
        <f ca="1">IFERROR(INDEX(Tableau3[CA],MATCH(AD8,Tableau3[PLAGE],0),0),"")</f>
        <v/>
      </c>
      <c r="AG8" s="116" t="str">
        <f t="array" aca="1" ref="AG8" ca="1">IFERROR(INDEX(Tableau4[SITE],MATCH(AG$3&amp;AH8,Tableau4[date]&amp;Tableau4[PLAGE],0),0),"")</f>
        <v/>
      </c>
      <c r="AH8" s="118" t="str">
        <f ca="1">IFERROR(IF(INDEX(Tableau4[date],AH7+1,0)=AG$3,AH7+1,""),"")</f>
        <v/>
      </c>
      <c r="AI8" s="117" t="str">
        <f t="array" aca="1" ref="AI8" ca="1">IF(COUNTIFS(Tableau3[Site],AG8,Tableau3[Date],AG$3,Tableau3[PLAGE],AH8)=0,"",COUNTIFS(Tableau3[Site],AG8,Tableau3[Date],AG$3,Tableau3[PLAGE],AH8))</f>
        <v/>
      </c>
      <c r="AJ8" s="118" t="str">
        <f ca="1">IFERROR(INDEX(Tableau3[CA],MATCH(AH8,Tableau3[PLAGE],0),0),"")</f>
        <v/>
      </c>
      <c r="AK8" s="115"/>
      <c r="AL8" s="87"/>
      <c r="AO8" s="87"/>
      <c r="AP8" s="112"/>
      <c r="AQ8" s="112"/>
      <c r="AS8" s="87"/>
      <c r="AT8" s="87"/>
      <c r="AU8" s="87"/>
      <c r="AV8" s="87"/>
      <c r="AW8" s="87"/>
      <c r="AX8" s="87"/>
    </row>
    <row r="9" spans="1:55" ht="15" x14ac:dyDescent="0.2">
      <c r="A9" s="100">
        <v>3993</v>
      </c>
      <c r="B9" s="95">
        <v>1</v>
      </c>
      <c r="C9" s="95">
        <v>6</v>
      </c>
      <c r="D9" s="95">
        <v>11</v>
      </c>
      <c r="E9" s="99" t="s">
        <v>535</v>
      </c>
      <c r="F9" s="95" t="s">
        <v>536</v>
      </c>
      <c r="G9" s="95">
        <v>103992</v>
      </c>
      <c r="H9" s="95">
        <v>0</v>
      </c>
      <c r="I9" s="95">
        <v>1</v>
      </c>
      <c r="J9" s="95">
        <v>3</v>
      </c>
      <c r="K9" s="95">
        <v>2</v>
      </c>
      <c r="L9" s="98">
        <v>0.66666666666666663</v>
      </c>
      <c r="M9" s="98">
        <v>0.68055555555555547</v>
      </c>
      <c r="N9" s="97" t="s">
        <v>483</v>
      </c>
      <c r="V9" s="112"/>
      <c r="W9" s="112"/>
      <c r="AA9" s="112"/>
      <c r="AG9" s="112"/>
      <c r="AK9" s="112"/>
      <c r="AL9" s="112"/>
      <c r="AP9" s="115"/>
      <c r="AQ9" s="115"/>
      <c r="AR9" s="110"/>
      <c r="AS9" s="114"/>
      <c r="AT9" s="113"/>
      <c r="AU9" s="113"/>
      <c r="AV9" s="109"/>
      <c r="AW9" s="109"/>
      <c r="AX9" s="114"/>
    </row>
    <row r="10" spans="1:55" ht="15" x14ac:dyDescent="0.2">
      <c r="A10" s="100">
        <v>3994</v>
      </c>
      <c r="B10" s="95">
        <v>1</v>
      </c>
      <c r="C10" s="95" t="s">
        <v>534</v>
      </c>
      <c r="D10" s="95" t="s">
        <v>534</v>
      </c>
      <c r="E10" s="99" t="s">
        <v>535</v>
      </c>
      <c r="F10" s="95" t="s">
        <v>536</v>
      </c>
      <c r="G10" s="95">
        <v>103993</v>
      </c>
      <c r="H10" s="95">
        <v>1</v>
      </c>
      <c r="I10" s="95" t="s">
        <v>534</v>
      </c>
      <c r="J10" s="95">
        <v>3</v>
      </c>
      <c r="K10" s="95">
        <v>1</v>
      </c>
      <c r="L10" s="98">
        <v>0.68888888888888899</v>
      </c>
      <c r="M10" s="98">
        <v>0.73611111111111116</v>
      </c>
      <c r="N10" s="97" t="s">
        <v>505</v>
      </c>
      <c r="V10" s="112"/>
      <c r="W10" s="112"/>
      <c r="AA10" s="112"/>
      <c r="AG10" s="112"/>
      <c r="AK10" s="112"/>
      <c r="AL10" s="112"/>
      <c r="AP10" s="112"/>
      <c r="AQ10" s="112"/>
      <c r="AR10" s="110"/>
      <c r="AS10" s="110"/>
      <c r="AT10" s="113"/>
      <c r="AU10" s="113"/>
      <c r="AV10" s="109"/>
      <c r="AW10" s="109"/>
      <c r="AX10" s="110"/>
    </row>
    <row r="11" spans="1:55" ht="15" x14ac:dyDescent="0.2">
      <c r="A11" s="100">
        <v>3995</v>
      </c>
      <c r="B11" s="95">
        <v>1</v>
      </c>
      <c r="C11" s="95">
        <v>8</v>
      </c>
      <c r="D11" s="95">
        <v>13</v>
      </c>
      <c r="E11" s="99" t="s">
        <v>535</v>
      </c>
      <c r="F11" s="95" t="s">
        <v>538</v>
      </c>
      <c r="G11" s="95">
        <v>103994</v>
      </c>
      <c r="H11" s="95">
        <v>0</v>
      </c>
      <c r="I11" s="95">
        <v>1</v>
      </c>
      <c r="J11" s="95">
        <v>4</v>
      </c>
      <c r="K11" s="95">
        <v>2</v>
      </c>
      <c r="L11" s="98">
        <v>0.29166666666666669</v>
      </c>
      <c r="M11" s="98">
        <v>0.33333333333333331</v>
      </c>
      <c r="N11" s="97" t="s">
        <v>476</v>
      </c>
      <c r="Q11" s="88" t="s">
        <v>530</v>
      </c>
      <c r="R11" s="88" t="s">
        <v>520</v>
      </c>
      <c r="S11" s="88" t="s">
        <v>533</v>
      </c>
      <c r="T11" s="135" t="s">
        <v>531</v>
      </c>
      <c r="U11" s="135" t="s">
        <v>506</v>
      </c>
      <c r="V11" s="135" t="s">
        <v>523</v>
      </c>
      <c r="AA11" s="112"/>
      <c r="AB11" s="112"/>
      <c r="AF11" s="112"/>
      <c r="AL11" s="112"/>
      <c r="AP11" s="112"/>
      <c r="AQ11" s="112"/>
      <c r="AU11" s="112"/>
      <c r="AV11" s="112"/>
      <c r="AW11" s="112"/>
      <c r="AY11" s="88"/>
      <c r="AZ11" s="112"/>
      <c r="BA11" s="112"/>
      <c r="BB11" s="112"/>
      <c r="BC11" s="88"/>
    </row>
    <row r="12" spans="1:55" ht="15" x14ac:dyDescent="0.2">
      <c r="A12" s="100">
        <v>3996</v>
      </c>
      <c r="B12" s="95">
        <v>1</v>
      </c>
      <c r="C12" s="95" t="s">
        <v>534</v>
      </c>
      <c r="D12" s="95" t="s">
        <v>534</v>
      </c>
      <c r="E12" s="99" t="s">
        <v>535</v>
      </c>
      <c r="F12" s="95" t="s">
        <v>538</v>
      </c>
      <c r="G12" s="95">
        <v>103995</v>
      </c>
      <c r="H12" s="95">
        <v>1</v>
      </c>
      <c r="I12" s="95" t="s">
        <v>534</v>
      </c>
      <c r="J12" s="95">
        <v>4</v>
      </c>
      <c r="K12" s="95">
        <v>1</v>
      </c>
      <c r="L12" s="98">
        <v>0.33333333333333331</v>
      </c>
      <c r="M12" s="98">
        <v>0.39583333333333331</v>
      </c>
      <c r="N12" s="97" t="s">
        <v>472</v>
      </c>
      <c r="Q12" s="88">
        <f t="array" aca="1" ref="Q12" ca="1">IFERROR(INDEX(Tableau3[Num DECAL],SMALL(IF(Tableau3[Num DECAL]&lt;&gt;"",ROW(INDIRECT("1:"&amp;ROWS(Tableau3[Num DECAL])))),ROWS($1:1))),"")</f>
        <v>7</v>
      </c>
      <c r="R12" s="88">
        <f t="shared" ref="R12:R75" ca="1" si="0">VLOOKUP(Q12,D:J,7,0)</f>
        <v>1</v>
      </c>
      <c r="S12" s="88">
        <f ca="1">COUNTIFS(Tableau3[PLAGE],R12)</f>
        <v>4</v>
      </c>
      <c r="T12" s="139" t="str">
        <f ca="1">INDEX(EXTRACT!DATE,MATCH(Tableau4[[#This Row],[Décalage]],D:D,0),0)</f>
        <v>03/06/2019</v>
      </c>
      <c r="U12" s="139" t="str">
        <f ca="1">VLOOKUP(Tableau4[[#This Row],[Décalage]],D:E,2,0)</f>
        <v>AUTRE</v>
      </c>
      <c r="V12" s="139">
        <f ca="1">VLOOKUP(Tableau4[[#This Row],[Décalage]],D:G,4,0)</f>
        <v>103986</v>
      </c>
      <c r="AA12" s="112"/>
      <c r="AB12" s="112"/>
      <c r="AF12" s="112"/>
      <c r="AL12" s="112"/>
      <c r="AP12" s="112"/>
      <c r="AQ12" s="112"/>
      <c r="AU12" s="112"/>
      <c r="AV12" s="112"/>
      <c r="AW12" s="112"/>
      <c r="AY12" s="88"/>
      <c r="AZ12" s="112"/>
      <c r="BA12" s="112"/>
      <c r="BB12" s="112"/>
      <c r="BC12" s="88"/>
    </row>
    <row r="13" spans="1:55" ht="15" x14ac:dyDescent="0.2">
      <c r="A13" s="100">
        <v>3997</v>
      </c>
      <c r="B13" s="95">
        <v>1</v>
      </c>
      <c r="C13" s="95">
        <v>10</v>
      </c>
      <c r="D13" s="95">
        <v>15</v>
      </c>
      <c r="E13" s="99" t="s">
        <v>537</v>
      </c>
      <c r="F13" s="95" t="s">
        <v>538</v>
      </c>
      <c r="G13" s="95">
        <v>103996</v>
      </c>
      <c r="H13" s="95">
        <v>0</v>
      </c>
      <c r="I13" s="95">
        <v>1</v>
      </c>
      <c r="J13" s="95">
        <v>5</v>
      </c>
      <c r="K13" s="95">
        <v>2</v>
      </c>
      <c r="L13" s="98">
        <v>0.39583333333333331</v>
      </c>
      <c r="M13" s="98">
        <v>0.45833333333333331</v>
      </c>
      <c r="N13" s="97" t="s">
        <v>472</v>
      </c>
      <c r="Q13" s="88">
        <f t="array" aca="1" ref="Q13" ca="1">IFERROR(INDEX(Tableau3[Num DECAL],SMALL(IF(Tableau3[Num DECAL]&lt;&gt;"",ROW(INDIRECT("1:"&amp;ROWS(Tableau3[Num DECAL])))),ROWS($1:2))),"")</f>
        <v>9</v>
      </c>
      <c r="R13" s="88">
        <f t="shared" ca="1" si="0"/>
        <v>2</v>
      </c>
      <c r="S13" s="88">
        <f ca="1">COUNTIFS(Tableau3[PLAGE],R13)</f>
        <v>2</v>
      </c>
      <c r="T13" s="139" t="str">
        <f ca="1">INDEX(EXTRACT!DATE,MATCH(Tableau4[[#This Row],[Décalage]],D:D,0),0)</f>
        <v>03/06/2019</v>
      </c>
      <c r="U13" s="139" t="str">
        <f ca="1">VLOOKUP(Tableau4[[#This Row],[Décalage]],D:E,2,0)</f>
        <v>QUARTIER EL PARRAS</v>
      </c>
      <c r="V13" s="139">
        <f ca="1">VLOOKUP(Tableau4[[#This Row],[Décalage]],D:G,4,0)</f>
        <v>103990</v>
      </c>
      <c r="AA13" s="112"/>
      <c r="AB13" s="112"/>
      <c r="AF13" s="112"/>
      <c r="AL13" s="112"/>
      <c r="AP13" s="112"/>
      <c r="AQ13" s="112"/>
      <c r="AU13" s="112"/>
      <c r="AV13" s="112"/>
      <c r="AW13" s="112"/>
      <c r="AY13" s="88"/>
      <c r="AZ13" s="112"/>
      <c r="BA13" s="112"/>
      <c r="BB13" s="112"/>
      <c r="BC13" s="88"/>
    </row>
    <row r="14" spans="1:55" ht="15" x14ac:dyDescent="0.2">
      <c r="A14" s="100">
        <v>3998</v>
      </c>
      <c r="B14" s="95">
        <v>1</v>
      </c>
      <c r="C14" s="95" t="s">
        <v>534</v>
      </c>
      <c r="D14" s="95" t="s">
        <v>534</v>
      </c>
      <c r="E14" s="99" t="s">
        <v>537</v>
      </c>
      <c r="F14" s="95" t="s">
        <v>538</v>
      </c>
      <c r="G14" s="95">
        <v>103997</v>
      </c>
      <c r="H14" s="95">
        <v>1</v>
      </c>
      <c r="I14" s="95" t="s">
        <v>534</v>
      </c>
      <c r="J14" s="95">
        <v>5</v>
      </c>
      <c r="K14" s="95">
        <v>1</v>
      </c>
      <c r="L14" s="98">
        <v>0.40625</v>
      </c>
      <c r="M14" s="98">
        <v>0.45833333333333331</v>
      </c>
      <c r="N14" s="97" t="s">
        <v>492</v>
      </c>
      <c r="Q14" s="88">
        <f t="array" aca="1" ref="Q14" ca="1">IFERROR(INDEX(Tableau3[Num DECAL],SMALL(IF(Tableau3[Num DECAL]&lt;&gt;"",ROW(INDIRECT("1:"&amp;ROWS(Tableau3[Num DECAL])))),ROWS($1:3))),"")</f>
        <v>11</v>
      </c>
      <c r="R14" s="88">
        <f t="shared" ca="1" si="0"/>
        <v>3</v>
      </c>
      <c r="S14" s="88">
        <f ca="1">COUNTIFS(Tableau3[PLAGE],R14)</f>
        <v>2</v>
      </c>
      <c r="T14" s="139" t="str">
        <f ca="1">INDEX(EXTRACT!DATE,MATCH(Tableau4[[#This Row],[Décalage]],D:D,0),0)</f>
        <v>03/06/2019</v>
      </c>
      <c r="U14" s="139" t="str">
        <f ca="1">VLOOKUP(Tableau4[[#This Row],[Décalage]],D:E,2,0)</f>
        <v>AUTRE</v>
      </c>
      <c r="V14" s="139">
        <f ca="1">VLOOKUP(Tableau4[[#This Row],[Décalage]],D:G,4,0)</f>
        <v>103992</v>
      </c>
      <c r="AY14" s="88"/>
      <c r="AZ14" s="88"/>
      <c r="BA14" s="88"/>
      <c r="BB14" s="88"/>
      <c r="BC14" s="88"/>
    </row>
    <row r="15" spans="1:55" ht="15" x14ac:dyDescent="0.2">
      <c r="A15" s="100">
        <v>3999</v>
      </c>
      <c r="B15" s="95">
        <v>1</v>
      </c>
      <c r="C15" s="95">
        <v>12</v>
      </c>
      <c r="D15" s="95">
        <v>16</v>
      </c>
      <c r="E15" s="99" t="s">
        <v>535</v>
      </c>
      <c r="F15" s="95" t="s">
        <v>538</v>
      </c>
      <c r="G15" s="95">
        <v>103998</v>
      </c>
      <c r="H15" s="95">
        <v>0</v>
      </c>
      <c r="I15" s="95">
        <v>1</v>
      </c>
      <c r="J15" s="95">
        <v>6</v>
      </c>
      <c r="K15" s="95">
        <v>1</v>
      </c>
      <c r="L15" s="98">
        <v>0.46875</v>
      </c>
      <c r="M15" s="98">
        <v>0.5</v>
      </c>
      <c r="N15" s="97" t="s">
        <v>485</v>
      </c>
      <c r="Q15" s="88">
        <f t="array" aca="1" ref="Q15" ca="1">IFERROR(INDEX(Tableau3[Num DECAL],SMALL(IF(Tableau3[Num DECAL]&lt;&gt;"",ROW(INDIRECT("1:"&amp;ROWS(Tableau3[Num DECAL])))),ROWS($1:4))),"")</f>
        <v>13</v>
      </c>
      <c r="R15" s="88">
        <f t="shared" ca="1" si="0"/>
        <v>4</v>
      </c>
      <c r="S15" s="88">
        <f ca="1">COUNTIFS(Tableau3[PLAGE],R15)</f>
        <v>2</v>
      </c>
      <c r="T15" s="139" t="str">
        <f ca="1">INDEX(EXTRACT!DATE,MATCH(Tableau4[[#This Row],[Décalage]],D:D,0),0)</f>
        <v>04/06/2019</v>
      </c>
      <c r="U15" s="139" t="str">
        <f ca="1">VLOOKUP(Tableau4[[#This Row],[Décalage]],D:E,2,0)</f>
        <v>AUTRE</v>
      </c>
      <c r="V15" s="139">
        <f ca="1">VLOOKUP(Tableau4[[#This Row],[Décalage]],D:G,4,0)</f>
        <v>103994</v>
      </c>
      <c r="AY15" s="109"/>
      <c r="AZ15" s="111"/>
      <c r="BA15" s="109"/>
      <c r="BB15" s="88"/>
      <c r="BC15" s="88"/>
    </row>
    <row r="16" spans="1:55" ht="15" x14ac:dyDescent="0.2">
      <c r="A16" s="100">
        <v>4000</v>
      </c>
      <c r="B16" s="95">
        <v>1</v>
      </c>
      <c r="C16" s="95">
        <v>13</v>
      </c>
      <c r="D16" s="95">
        <v>21</v>
      </c>
      <c r="E16" s="99" t="s">
        <v>539</v>
      </c>
      <c r="F16" s="95" t="s">
        <v>538</v>
      </c>
      <c r="G16" s="95">
        <v>103999</v>
      </c>
      <c r="H16" s="95">
        <v>0</v>
      </c>
      <c r="I16" s="95">
        <v>1</v>
      </c>
      <c r="J16" s="95">
        <v>7</v>
      </c>
      <c r="K16" s="95">
        <v>5</v>
      </c>
      <c r="L16" s="98">
        <v>0.59375</v>
      </c>
      <c r="M16" s="98">
        <v>0.65625</v>
      </c>
      <c r="N16" s="97" t="s">
        <v>472</v>
      </c>
      <c r="Q16" s="88">
        <f t="array" aca="1" ref="Q16" ca="1">IFERROR(INDEX(Tableau3[Num DECAL],SMALL(IF(Tableau3[Num DECAL]&lt;&gt;"",ROW(INDIRECT("1:"&amp;ROWS(Tableau3[Num DECAL])))),ROWS($1:5))),"")</f>
        <v>15</v>
      </c>
      <c r="R16" s="88">
        <f t="shared" ca="1" si="0"/>
        <v>5</v>
      </c>
      <c r="S16" s="88">
        <f ca="1">COUNTIFS(Tableau3[PLAGE],R16)</f>
        <v>2</v>
      </c>
      <c r="T16" s="139" t="str">
        <f ca="1">INDEX(EXTRACT!DATE,MATCH(Tableau4[[#This Row],[Décalage]],D:D,0),0)</f>
        <v>04/06/2019</v>
      </c>
      <c r="U16" s="139" t="str">
        <f ca="1">VLOOKUP(Tableau4[[#This Row],[Décalage]],D:E,2,0)</f>
        <v>QUARTIER EL PARRAS</v>
      </c>
      <c r="V16" s="139">
        <f ca="1">VLOOKUP(Tableau4[[#This Row],[Décalage]],D:G,4,0)</f>
        <v>103996</v>
      </c>
      <c r="AY16" s="109"/>
      <c r="AZ16" s="111"/>
      <c r="BA16" s="109"/>
      <c r="BB16" s="88"/>
      <c r="BC16" s="88"/>
    </row>
    <row r="17" spans="1:62" ht="15" x14ac:dyDescent="0.2">
      <c r="A17" s="100">
        <v>4001</v>
      </c>
      <c r="B17" s="95">
        <v>1</v>
      </c>
      <c r="C17" s="95" t="s">
        <v>534</v>
      </c>
      <c r="D17" s="95" t="s">
        <v>534</v>
      </c>
      <c r="E17" s="99" t="s">
        <v>539</v>
      </c>
      <c r="F17" s="95" t="s">
        <v>538</v>
      </c>
      <c r="G17" s="95">
        <v>104000</v>
      </c>
      <c r="H17" s="95">
        <v>1</v>
      </c>
      <c r="I17" s="95" t="s">
        <v>534</v>
      </c>
      <c r="J17" s="95">
        <v>7</v>
      </c>
      <c r="K17" s="95">
        <v>4</v>
      </c>
      <c r="L17" s="98">
        <v>0.60416666666666663</v>
      </c>
      <c r="M17" s="98">
        <v>0.64583333333333337</v>
      </c>
      <c r="N17" s="97" t="s">
        <v>476</v>
      </c>
      <c r="Q17" s="88">
        <f t="array" aca="1" ref="Q17" ca="1">IFERROR(INDEX(Tableau3[Num DECAL],SMALL(IF(Tableau3[Num DECAL]&lt;&gt;"",ROW(INDIRECT("1:"&amp;ROWS(Tableau3[Num DECAL])))),ROWS($1:6))),"")</f>
        <v>16</v>
      </c>
      <c r="R17" s="88">
        <f t="shared" ca="1" si="0"/>
        <v>6</v>
      </c>
      <c r="S17" s="88">
        <f ca="1">COUNTIFS(Tableau3[PLAGE],R17)</f>
        <v>1</v>
      </c>
      <c r="T17" s="139" t="str">
        <f ca="1">INDEX(EXTRACT!DATE,MATCH(Tableau4[[#This Row],[Décalage]],D:D,0),0)</f>
        <v>04/06/2019</v>
      </c>
      <c r="U17" s="139" t="str">
        <f ca="1">VLOOKUP(Tableau4[[#This Row],[Décalage]],D:E,2,0)</f>
        <v>AUTRE</v>
      </c>
      <c r="V17" s="139">
        <f ca="1">VLOOKUP(Tableau4[[#This Row],[Décalage]],D:G,4,0)</f>
        <v>103998</v>
      </c>
      <c r="AY17" s="109"/>
      <c r="AZ17" s="110"/>
      <c r="BA17" s="109"/>
      <c r="BB17" s="88"/>
      <c r="BC17" s="88"/>
    </row>
    <row r="18" spans="1:62" ht="15" x14ac:dyDescent="0.2">
      <c r="A18" s="100">
        <v>4002</v>
      </c>
      <c r="B18" s="95">
        <v>1</v>
      </c>
      <c r="C18" s="95" t="s">
        <v>534</v>
      </c>
      <c r="D18" s="95" t="s">
        <v>534</v>
      </c>
      <c r="E18" s="99" t="s">
        <v>539</v>
      </c>
      <c r="F18" s="95" t="s">
        <v>538</v>
      </c>
      <c r="G18" s="95">
        <v>104001</v>
      </c>
      <c r="H18" s="95">
        <v>2</v>
      </c>
      <c r="I18" s="95" t="s">
        <v>534</v>
      </c>
      <c r="J18" s="95">
        <v>7</v>
      </c>
      <c r="K18" s="95">
        <v>3</v>
      </c>
      <c r="L18" s="98">
        <v>0.64583333333333337</v>
      </c>
      <c r="M18" s="98">
        <v>0.66666666666666663</v>
      </c>
      <c r="N18" s="97" t="s">
        <v>482</v>
      </c>
      <c r="Q18" s="88">
        <f t="array" aca="1" ref="Q18" ca="1">IFERROR(INDEX(Tableau3[Num DECAL],SMALL(IF(Tableau3[Num DECAL]&lt;&gt;"",ROW(INDIRECT("1:"&amp;ROWS(Tableau3[Num DECAL])))),ROWS($1:7))),"")</f>
        <v>21</v>
      </c>
      <c r="R18" s="88">
        <f t="shared" ca="1" si="0"/>
        <v>7</v>
      </c>
      <c r="S18" s="88">
        <f ca="1">COUNTIFS(Tableau3[PLAGE],R18)</f>
        <v>5</v>
      </c>
      <c r="T18" s="139" t="str">
        <f ca="1">INDEX(EXTRACT!DATE,MATCH(Tableau4[[#This Row],[Décalage]],D:D,0),0)</f>
        <v>04/06/2019</v>
      </c>
      <c r="U18" s="139" t="str">
        <f ca="1">VLOOKUP(Tableau4[[#This Row],[Décalage]],D:E,2,0)</f>
        <v>QUARTIER SAINT CEZAIRE</v>
      </c>
      <c r="V18" s="139">
        <f ca="1">VLOOKUP(Tableau4[[#This Row],[Décalage]],D:G,4,0)</f>
        <v>103999</v>
      </c>
      <c r="AY18" s="88"/>
      <c r="AZ18" s="88"/>
      <c r="BA18" s="88"/>
      <c r="BB18" s="88"/>
      <c r="BC18" s="88"/>
    </row>
    <row r="19" spans="1:62" ht="15" x14ac:dyDescent="0.2">
      <c r="A19" s="100">
        <v>4003</v>
      </c>
      <c r="B19" s="95">
        <v>1</v>
      </c>
      <c r="C19" s="95" t="s">
        <v>534</v>
      </c>
      <c r="D19" s="95" t="s">
        <v>534</v>
      </c>
      <c r="E19" s="99" t="s">
        <v>539</v>
      </c>
      <c r="F19" s="95" t="s">
        <v>538</v>
      </c>
      <c r="G19" s="95">
        <v>104002</v>
      </c>
      <c r="H19" s="95">
        <v>3</v>
      </c>
      <c r="I19" s="95" t="s">
        <v>534</v>
      </c>
      <c r="J19" s="95">
        <v>7</v>
      </c>
      <c r="K19" s="95">
        <v>2</v>
      </c>
      <c r="L19" s="98">
        <v>0.67361111111111116</v>
      </c>
      <c r="M19" s="98">
        <v>0.6875</v>
      </c>
      <c r="N19" s="97" t="s">
        <v>483</v>
      </c>
      <c r="Q19" s="88">
        <f t="array" aca="1" ref="Q19" ca="1">IFERROR(INDEX(Tableau3[Num DECAL],SMALL(IF(Tableau3[Num DECAL]&lt;&gt;"",ROW(INDIRECT("1:"&amp;ROWS(Tableau3[Num DECAL])))),ROWS($1:8))),"")</f>
        <v>22</v>
      </c>
      <c r="R19" s="88">
        <f t="shared" ca="1" si="0"/>
        <v>8</v>
      </c>
      <c r="S19" s="88">
        <f ca="1">COUNTIFS(Tableau3[PLAGE],R19)</f>
        <v>1</v>
      </c>
      <c r="T19" s="139" t="str">
        <f ca="1">INDEX(EXTRACT!DATE,MATCH(Tableau4[[#This Row],[Décalage]],D:D,0),0)</f>
        <v>04/06/2019</v>
      </c>
      <c r="U19" s="139" t="str">
        <f ca="1">VLOOKUP(Tableau4[[#This Row],[Décalage]],D:E,2,0)</f>
        <v>AUTRE</v>
      </c>
      <c r="V19" s="139">
        <f ca="1">VLOOKUP(Tableau4[[#This Row],[Décalage]],D:G,4,0)</f>
        <v>104004</v>
      </c>
      <c r="AY19" s="88"/>
      <c r="AZ19" s="88"/>
      <c r="BA19" s="88"/>
      <c r="BB19" s="88"/>
      <c r="BC19" s="88"/>
    </row>
    <row r="20" spans="1:62" ht="15" x14ac:dyDescent="0.2">
      <c r="A20" s="100">
        <v>4004</v>
      </c>
      <c r="B20" s="95">
        <v>1</v>
      </c>
      <c r="C20" s="95" t="s">
        <v>534</v>
      </c>
      <c r="D20" s="95" t="s">
        <v>534</v>
      </c>
      <c r="E20" s="99" t="s">
        <v>539</v>
      </c>
      <c r="F20" s="95" t="s">
        <v>538</v>
      </c>
      <c r="G20" s="95">
        <v>104003</v>
      </c>
      <c r="H20" s="95">
        <v>4</v>
      </c>
      <c r="I20" s="95" t="s">
        <v>534</v>
      </c>
      <c r="J20" s="95">
        <v>7</v>
      </c>
      <c r="K20" s="95">
        <v>1</v>
      </c>
      <c r="L20" s="98">
        <v>0.6875</v>
      </c>
      <c r="M20" s="98">
        <v>0.69097222222222221</v>
      </c>
      <c r="N20" s="97" t="s">
        <v>491</v>
      </c>
      <c r="Q20" s="88">
        <f t="array" aca="1" ref="Q20" ca="1">IFERROR(INDEX(Tableau3[Num DECAL],SMALL(IF(Tableau3[Num DECAL]&lt;&gt;"",ROW(INDIRECT("1:"&amp;ROWS(Tableau3[Num DECAL])))),ROWS($1:9))),"")</f>
        <v>24</v>
      </c>
      <c r="R20" s="88">
        <f t="shared" ca="1" si="0"/>
        <v>9</v>
      </c>
      <c r="S20" s="88">
        <f ca="1">COUNTIFS(Tableau3[PLAGE],R20)</f>
        <v>2</v>
      </c>
      <c r="T20" s="139" t="str">
        <f ca="1">INDEX(EXTRACT!DATE,MATCH(Tableau4[[#This Row],[Décalage]],D:D,0),0)</f>
        <v>05/06/2019</v>
      </c>
      <c r="U20" s="139" t="str">
        <f ca="1">VLOOKUP(Tableau4[[#This Row],[Décalage]],D:E,2,0)</f>
        <v>AUTRE</v>
      </c>
      <c r="V20" s="139">
        <f ca="1">VLOOKUP(Tableau4[[#This Row],[Décalage]],D:G,4,0)</f>
        <v>104005</v>
      </c>
      <c r="AY20" s="88"/>
      <c r="AZ20" s="88"/>
      <c r="BA20" s="88"/>
      <c r="BB20" s="88"/>
      <c r="BC20" s="88"/>
    </row>
    <row r="21" spans="1:62" ht="15" x14ac:dyDescent="0.2">
      <c r="A21" s="100">
        <v>4005</v>
      </c>
      <c r="B21" s="95">
        <v>1</v>
      </c>
      <c r="C21" s="95">
        <v>18</v>
      </c>
      <c r="D21" s="95">
        <v>22</v>
      </c>
      <c r="E21" s="99" t="s">
        <v>535</v>
      </c>
      <c r="F21" s="95" t="s">
        <v>538</v>
      </c>
      <c r="G21" s="95">
        <v>104004</v>
      </c>
      <c r="H21" s="95">
        <v>0</v>
      </c>
      <c r="I21" s="95">
        <v>1</v>
      </c>
      <c r="J21" s="95">
        <v>8</v>
      </c>
      <c r="K21" s="95">
        <v>1</v>
      </c>
      <c r="L21" s="98">
        <v>0.69791666666666663</v>
      </c>
      <c r="M21" s="98">
        <v>0.73958333333333337</v>
      </c>
      <c r="N21" s="97" t="s">
        <v>476</v>
      </c>
      <c r="Q21" s="88">
        <f t="array" aca="1" ref="Q21" ca="1">IFERROR(INDEX(Tableau3[Num DECAL],SMALL(IF(Tableau3[Num DECAL]&lt;&gt;"",ROW(INDIRECT("1:"&amp;ROWS(Tableau3[Num DECAL])))),ROWS($1:10))),"")</f>
        <v>25</v>
      </c>
      <c r="R21" s="88">
        <f t="shared" ca="1" si="0"/>
        <v>10</v>
      </c>
      <c r="S21" s="88">
        <f ca="1">COUNTIFS(Tableau3[PLAGE],R21)</f>
        <v>1</v>
      </c>
      <c r="T21" s="139" t="str">
        <f ca="1">INDEX(EXTRACT!DATE,MATCH(Tableau4[[#This Row],[Décalage]],D:D,0),0)</f>
        <v>05/06/2019</v>
      </c>
      <c r="U21" s="139" t="str">
        <f ca="1">VLOOKUP(Tableau4[[#This Row],[Décalage]],D:E,2,0)</f>
        <v>CASERNE COLONEL CHABRIERES</v>
      </c>
      <c r="V21" s="139">
        <f ca="1">VLOOKUP(Tableau4[[#This Row],[Décalage]],D:G,4,0)</f>
        <v>104007</v>
      </c>
      <c r="AY21" s="88"/>
      <c r="AZ21" s="88"/>
      <c r="BA21" s="88"/>
      <c r="BB21" s="88"/>
      <c r="BC21" s="88"/>
    </row>
    <row r="22" spans="1:62" ht="15" x14ac:dyDescent="0.2">
      <c r="A22" s="100">
        <v>4006</v>
      </c>
      <c r="B22" s="95">
        <v>1</v>
      </c>
      <c r="C22" s="95">
        <v>19</v>
      </c>
      <c r="D22" s="95">
        <v>24</v>
      </c>
      <c r="E22" s="99" t="s">
        <v>535</v>
      </c>
      <c r="F22" s="95" t="s">
        <v>540</v>
      </c>
      <c r="G22" s="95">
        <v>104005</v>
      </c>
      <c r="H22" s="95">
        <v>0</v>
      </c>
      <c r="I22" s="95">
        <v>1</v>
      </c>
      <c r="J22" s="95">
        <v>9</v>
      </c>
      <c r="K22" s="95">
        <v>2</v>
      </c>
      <c r="L22" s="98">
        <v>0.28472222222222221</v>
      </c>
      <c r="M22" s="98">
        <v>0.33333333333333331</v>
      </c>
      <c r="N22" s="97" t="s">
        <v>493</v>
      </c>
      <c r="P22" s="102"/>
      <c r="Q22" s="88">
        <f t="array" aca="1" ref="Q22" ca="1">IFERROR(INDEX(Tableau3[Num DECAL],SMALL(IF(Tableau3[Num DECAL]&lt;&gt;"",ROW(INDIRECT("1:"&amp;ROWS(Tableau3[Num DECAL])))),ROWS($1:11))),"")</f>
        <v>26</v>
      </c>
      <c r="R22" s="88">
        <f t="shared" ca="1" si="0"/>
        <v>11</v>
      </c>
      <c r="S22" s="88">
        <f ca="1">COUNTIFS(Tableau3[PLAGE],R22)</f>
        <v>1</v>
      </c>
      <c r="T22" s="139" t="str">
        <f ca="1">INDEX(EXTRACT!DATE,MATCH(Tableau4[[#This Row],[Décalage]],D:D,0),0)</f>
        <v>05/06/2019</v>
      </c>
      <c r="U22" s="139" t="str">
        <f ca="1">VLOOKUP(Tableau4[[#This Row],[Décalage]],D:E,2,0)</f>
        <v>AUTRE</v>
      </c>
      <c r="V22" s="139">
        <f ca="1">VLOOKUP(Tableau4[[#This Row],[Décalage]],D:G,4,0)</f>
        <v>104008</v>
      </c>
      <c r="AY22" s="88"/>
      <c r="AZ22" s="88"/>
      <c r="BA22" s="88"/>
      <c r="BB22" s="88"/>
      <c r="BC22" s="88"/>
      <c r="BD22" s="102"/>
      <c r="BE22" s="102"/>
      <c r="BF22" s="102"/>
      <c r="BG22" s="102"/>
      <c r="BH22" s="102"/>
      <c r="BI22" s="102"/>
      <c r="BJ22" s="102"/>
    </row>
    <row r="23" spans="1:62" ht="15" x14ac:dyDescent="0.2">
      <c r="A23" s="100">
        <v>4007</v>
      </c>
      <c r="B23" s="95">
        <v>1</v>
      </c>
      <c r="C23" s="95" t="s">
        <v>534</v>
      </c>
      <c r="D23" s="95" t="s">
        <v>534</v>
      </c>
      <c r="E23" s="99" t="s">
        <v>535</v>
      </c>
      <c r="F23" s="95" t="s">
        <v>540</v>
      </c>
      <c r="G23" s="95">
        <v>104006</v>
      </c>
      <c r="H23" s="95">
        <v>1</v>
      </c>
      <c r="I23" s="95" t="s">
        <v>534</v>
      </c>
      <c r="J23" s="95">
        <v>9</v>
      </c>
      <c r="K23" s="95">
        <v>1</v>
      </c>
      <c r="L23" s="98">
        <v>0.33333333333333331</v>
      </c>
      <c r="M23" s="98">
        <v>0.35416666666666669</v>
      </c>
      <c r="N23" s="97" t="s">
        <v>482</v>
      </c>
      <c r="Q23" s="88">
        <f t="array" aca="1" ref="Q23" ca="1">IFERROR(INDEX(Tableau3[Num DECAL],SMALL(IF(Tableau3[Num DECAL]&lt;&gt;"",ROW(INDIRECT("1:"&amp;ROWS(Tableau3[Num DECAL])))),ROWS($1:12))),"")</f>
        <v>27</v>
      </c>
      <c r="R23" s="88">
        <f t="shared" ca="1" si="0"/>
        <v>12</v>
      </c>
      <c r="S23" s="88">
        <f ca="1">COUNTIFS(Tableau3[PLAGE],R23)</f>
        <v>1</v>
      </c>
      <c r="T23" s="139" t="str">
        <f ca="1">INDEX(EXTRACT!DATE,MATCH(Tableau4[[#This Row],[Décalage]],D:D,0),0)</f>
        <v>05/06/2019</v>
      </c>
      <c r="U23" s="139" t="str">
        <f ca="1">VLOOKUP(Tableau4[[#This Row],[Décalage]],D:E,2,0)</f>
        <v>CASERNE COLONEL CHABRIERES</v>
      </c>
      <c r="V23" s="139">
        <f ca="1">VLOOKUP(Tableau4[[#This Row],[Décalage]],D:G,4,0)</f>
        <v>104009</v>
      </c>
      <c r="X23" s="108"/>
      <c r="Y23" s="108"/>
      <c r="Z23" s="108"/>
      <c r="AA23" s="108"/>
      <c r="AB23" s="108"/>
      <c r="AC23" s="108"/>
      <c r="AD23" s="108"/>
      <c r="AE23" s="108"/>
      <c r="AF23" s="108"/>
      <c r="AG23" s="108"/>
      <c r="AH23" s="108"/>
      <c r="AI23" s="108"/>
      <c r="AJ23" s="108"/>
      <c r="AK23" s="108"/>
      <c r="AL23" s="108"/>
      <c r="AM23" s="108"/>
      <c r="AN23" s="108"/>
      <c r="AO23" s="108"/>
      <c r="AP23" s="108"/>
      <c r="AQ23" s="108"/>
      <c r="AR23" s="108"/>
      <c r="AS23" s="108"/>
      <c r="AT23" s="108"/>
      <c r="AU23" s="108"/>
      <c r="AV23" s="108"/>
      <c r="AW23" s="108"/>
      <c r="AX23" s="108"/>
      <c r="AY23" s="108"/>
      <c r="AZ23" s="108"/>
      <c r="BA23" s="108"/>
      <c r="BB23" s="108"/>
      <c r="BC23" s="108"/>
    </row>
    <row r="24" spans="1:62" s="102" customFormat="1" ht="15" x14ac:dyDescent="0.2">
      <c r="A24" s="107">
        <v>4008</v>
      </c>
      <c r="B24" s="105">
        <v>1</v>
      </c>
      <c r="C24" s="105">
        <v>21</v>
      </c>
      <c r="D24" s="95">
        <v>25</v>
      </c>
      <c r="E24" s="106" t="s">
        <v>541</v>
      </c>
      <c r="F24" s="105" t="s">
        <v>540</v>
      </c>
      <c r="G24" s="105">
        <v>104007</v>
      </c>
      <c r="H24" s="105">
        <v>0</v>
      </c>
      <c r="I24" s="105">
        <v>1</v>
      </c>
      <c r="J24" s="105">
        <v>10</v>
      </c>
      <c r="K24" s="105">
        <v>1</v>
      </c>
      <c r="L24" s="104">
        <v>0.35416666666666669</v>
      </c>
      <c r="M24" s="104">
        <v>0.375</v>
      </c>
      <c r="N24" s="103" t="s">
        <v>482</v>
      </c>
      <c r="P24" s="87"/>
      <c r="Q24" s="88">
        <f t="array" aca="1" ref="Q24" ca="1">IFERROR(INDEX(Tableau3[Num DECAL],SMALL(IF(Tableau3[Num DECAL]&lt;&gt;"",ROW(INDIRECT("1:"&amp;ROWS(Tableau3[Num DECAL])))),ROWS($1:13))),"")</f>
        <v>28</v>
      </c>
      <c r="R24" s="88">
        <f t="shared" ca="1" si="0"/>
        <v>13</v>
      </c>
      <c r="S24" s="88">
        <f ca="1">COUNTIFS(Tableau3[PLAGE],R24)</f>
        <v>1</v>
      </c>
      <c r="T24" s="139" t="str">
        <f ca="1">INDEX(EXTRACT!DATE,MATCH(Tableau4[[#This Row],[Décalage]],D:D,0),0)</f>
        <v>05/06/2019</v>
      </c>
      <c r="U24" s="139" t="str">
        <f ca="1">VLOOKUP(Tableau4[[#This Row],[Décalage]],D:E,2,0)</f>
        <v>AUTRE</v>
      </c>
      <c r="V24" s="139">
        <f ca="1">VLOOKUP(Tableau4[[#This Row],[Décalage]],D:G,4,0)</f>
        <v>104010</v>
      </c>
      <c r="W24" s="88"/>
      <c r="X24" s="88"/>
      <c r="Y24" s="88"/>
      <c r="Z24" s="88"/>
      <c r="AA24" s="88"/>
      <c r="AB24" s="88"/>
      <c r="AC24" s="88"/>
      <c r="AD24" s="88"/>
      <c r="AE24" s="88"/>
      <c r="AF24" s="88"/>
      <c r="AG24" s="88"/>
      <c r="AH24" s="88"/>
      <c r="AI24" s="88"/>
      <c r="AJ24" s="88"/>
      <c r="AK24" s="88"/>
      <c r="AL24" s="88"/>
      <c r="AM24" s="88"/>
      <c r="AN24" s="88"/>
      <c r="AO24" s="88"/>
      <c r="AP24" s="88"/>
      <c r="AQ24" s="88"/>
      <c r="AR24" s="88"/>
      <c r="AS24" s="88"/>
      <c r="AT24" s="88"/>
      <c r="AU24" s="88"/>
      <c r="AV24" s="88"/>
      <c r="AW24" s="88"/>
      <c r="AX24" s="88"/>
      <c r="AY24" s="88"/>
      <c r="AZ24" s="88"/>
      <c r="BA24" s="88"/>
      <c r="BB24" s="88"/>
      <c r="BC24" s="88"/>
      <c r="BD24" s="87"/>
      <c r="BE24" s="87"/>
      <c r="BF24" s="87"/>
      <c r="BG24" s="87"/>
      <c r="BH24" s="87"/>
      <c r="BI24" s="87"/>
      <c r="BJ24" s="87"/>
    </row>
    <row r="25" spans="1:62" ht="15" x14ac:dyDescent="0.2">
      <c r="A25" s="100">
        <v>4009</v>
      </c>
      <c r="B25" s="95">
        <v>1</v>
      </c>
      <c r="C25" s="95">
        <v>22</v>
      </c>
      <c r="D25" s="95">
        <v>26</v>
      </c>
      <c r="E25" s="99" t="s">
        <v>535</v>
      </c>
      <c r="F25" s="95" t="s">
        <v>540</v>
      </c>
      <c r="G25" s="95">
        <v>104008</v>
      </c>
      <c r="H25" s="95">
        <v>0</v>
      </c>
      <c r="I25" s="95">
        <v>1</v>
      </c>
      <c r="J25" s="95">
        <v>11</v>
      </c>
      <c r="K25" s="95">
        <v>1</v>
      </c>
      <c r="L25" s="98">
        <v>0.38194444444444442</v>
      </c>
      <c r="M25" s="98">
        <v>0.44791666666666669</v>
      </c>
      <c r="N25" s="97" t="s">
        <v>484</v>
      </c>
      <c r="Q25" s="88">
        <f t="array" aca="1" ref="Q25" ca="1">IFERROR(INDEX(Tableau3[Num DECAL],SMALL(IF(Tableau3[Num DECAL]&lt;&gt;"",ROW(INDIRECT("1:"&amp;ROWS(Tableau3[Num DECAL])))),ROWS($1:14))),"")</f>
        <v>33</v>
      </c>
      <c r="R25" s="88">
        <f t="shared" ca="1" si="0"/>
        <v>14</v>
      </c>
      <c r="S25" s="88">
        <f ca="1">COUNTIFS(Tableau3[PLAGE],R25)</f>
        <v>5</v>
      </c>
      <c r="T25" s="139" t="str">
        <f ca="1">INDEX(EXTRACT!DATE,MATCH(Tableau4[[#This Row],[Décalage]],D:D,0),0)</f>
        <v>05/06/2019</v>
      </c>
      <c r="U25" s="139" t="str">
        <f ca="1">VLOOKUP(Tableau4[[#This Row],[Décalage]],D:E,2,0)</f>
        <v>CASERNE COLONEL CHABRIERES</v>
      </c>
      <c r="V25" s="139">
        <f ca="1">VLOOKUP(Tableau4[[#This Row],[Décalage]],D:G,4,0)</f>
        <v>104011</v>
      </c>
      <c r="AY25" s="88"/>
      <c r="AZ25" s="88"/>
      <c r="BA25" s="88"/>
      <c r="BB25" s="88"/>
      <c r="BC25" s="88"/>
    </row>
    <row r="26" spans="1:62" ht="15" x14ac:dyDescent="0.2">
      <c r="A26" s="100">
        <v>4010</v>
      </c>
      <c r="B26" s="95">
        <v>1</v>
      </c>
      <c r="C26" s="95">
        <v>23</v>
      </c>
      <c r="D26" s="95">
        <v>27</v>
      </c>
      <c r="E26" s="99" t="s">
        <v>541</v>
      </c>
      <c r="F26" s="95" t="s">
        <v>540</v>
      </c>
      <c r="G26" s="95">
        <v>104009</v>
      </c>
      <c r="H26" s="95">
        <v>0</v>
      </c>
      <c r="I26" s="95">
        <v>1</v>
      </c>
      <c r="J26" s="95">
        <v>12</v>
      </c>
      <c r="K26" s="95">
        <v>1</v>
      </c>
      <c r="L26" s="98">
        <v>0.4513888888888889</v>
      </c>
      <c r="M26" s="98">
        <v>0.4861111111111111</v>
      </c>
      <c r="N26" s="97" t="s">
        <v>490</v>
      </c>
      <c r="Q26" s="88">
        <f t="array" aca="1" ref="Q26" ca="1">IFERROR(INDEX(Tableau3[Num DECAL],SMALL(IF(Tableau3[Num DECAL]&lt;&gt;"",ROW(INDIRECT("1:"&amp;ROWS(Tableau3[Num DECAL])))),ROWS($1:15))),"")</f>
        <v>35</v>
      </c>
      <c r="R26" s="88">
        <f t="shared" ca="1" si="0"/>
        <v>15</v>
      </c>
      <c r="S26" s="88">
        <f ca="1">COUNTIFS(Tableau3[PLAGE],R26)</f>
        <v>2</v>
      </c>
      <c r="T26" s="139" t="str">
        <f ca="1">INDEX(EXTRACT!DATE,MATCH(Tableau4[[#This Row],[Décalage]],D:D,0),0)</f>
        <v>05/06/2019</v>
      </c>
      <c r="U26" s="139" t="str">
        <f ca="1">VLOOKUP(Tableau4[[#This Row],[Décalage]],D:E,2,0)</f>
        <v>AUTRE</v>
      </c>
      <c r="V26" s="139">
        <f ca="1">VLOOKUP(Tableau4[[#This Row],[Décalage]],D:G,4,0)</f>
        <v>104016</v>
      </c>
      <c r="AY26" s="88"/>
      <c r="AZ26" s="88"/>
      <c r="BA26" s="88"/>
      <c r="BB26" s="88"/>
      <c r="BC26" s="88"/>
    </row>
    <row r="27" spans="1:62" ht="15" x14ac:dyDescent="0.2">
      <c r="A27" s="100">
        <v>4011</v>
      </c>
      <c r="B27" s="95">
        <v>1</v>
      </c>
      <c r="C27" s="95">
        <v>24</v>
      </c>
      <c r="D27" s="95">
        <v>28</v>
      </c>
      <c r="E27" s="99" t="s">
        <v>535</v>
      </c>
      <c r="F27" s="95" t="s">
        <v>540</v>
      </c>
      <c r="G27" s="95">
        <v>104010</v>
      </c>
      <c r="H27" s="95">
        <v>0</v>
      </c>
      <c r="I27" s="95">
        <v>1</v>
      </c>
      <c r="J27" s="95">
        <v>13</v>
      </c>
      <c r="K27" s="95">
        <v>1</v>
      </c>
      <c r="L27" s="98">
        <v>0.5625</v>
      </c>
      <c r="M27" s="98">
        <v>0.58333333333333337</v>
      </c>
      <c r="N27" s="97" t="s">
        <v>482</v>
      </c>
      <c r="Q27" s="88">
        <f t="array" aca="1" ref="Q27" ca="1">IFERROR(INDEX(Tableau3[Num DECAL],SMALL(IF(Tableau3[Num DECAL]&lt;&gt;"",ROW(INDIRECT("1:"&amp;ROWS(Tableau3[Num DECAL])))),ROWS($1:16))),"")</f>
        <v>39</v>
      </c>
      <c r="R27" s="88">
        <f t="shared" ca="1" si="0"/>
        <v>16</v>
      </c>
      <c r="S27" s="88">
        <f ca="1">COUNTIFS(Tableau3[PLAGE],R27)</f>
        <v>4</v>
      </c>
      <c r="T27" s="139" t="str">
        <f ca="1">INDEX(EXTRACT!DATE,MATCH(Tableau4[[#This Row],[Décalage]],D:D,0),0)</f>
        <v>06/06/2019</v>
      </c>
      <c r="U27" s="139" t="str">
        <f ca="1">VLOOKUP(Tableau4[[#This Row],[Décalage]],D:E,2,0)</f>
        <v>CAMP DES GARRIGUES</v>
      </c>
      <c r="V27" s="139">
        <f ca="1">VLOOKUP(Tableau4[[#This Row],[Décalage]],D:G,4,0)</f>
        <v>104018</v>
      </c>
      <c r="AY27" s="88"/>
      <c r="AZ27" s="88"/>
      <c r="BA27" s="88"/>
      <c r="BB27" s="88"/>
      <c r="BC27" s="88"/>
    </row>
    <row r="28" spans="1:62" ht="15" x14ac:dyDescent="0.2">
      <c r="A28" s="100">
        <v>4012</v>
      </c>
      <c r="B28" s="95">
        <v>1</v>
      </c>
      <c r="C28" s="95">
        <v>25</v>
      </c>
      <c r="D28" s="95">
        <v>33</v>
      </c>
      <c r="E28" s="99" t="s">
        <v>541</v>
      </c>
      <c r="F28" s="95" t="s">
        <v>540</v>
      </c>
      <c r="G28" s="95">
        <v>104011</v>
      </c>
      <c r="H28" s="95">
        <v>0</v>
      </c>
      <c r="I28" s="95">
        <v>1</v>
      </c>
      <c r="J28" s="95">
        <v>14</v>
      </c>
      <c r="K28" s="95">
        <v>5</v>
      </c>
      <c r="L28" s="98">
        <v>0.58333333333333337</v>
      </c>
      <c r="M28" s="98">
        <v>0.60416666666666663</v>
      </c>
      <c r="N28" s="97" t="s">
        <v>482</v>
      </c>
      <c r="Q28" s="88">
        <f t="array" aca="1" ref="Q28" ca="1">IFERROR(INDEX(Tableau3[Num DECAL],SMALL(IF(Tableau3[Num DECAL]&lt;&gt;"",ROW(INDIRECT("1:"&amp;ROWS(Tableau3[Num DECAL])))),ROWS($1:17))),"")</f>
        <v>40</v>
      </c>
      <c r="R28" s="88">
        <f t="shared" ca="1" si="0"/>
        <v>17</v>
      </c>
      <c r="S28" s="88">
        <f ca="1">COUNTIFS(Tableau3[PLAGE],R28)</f>
        <v>1</v>
      </c>
      <c r="T28" s="139" t="str">
        <f ca="1">INDEX(EXTRACT!DATE,MATCH(Tableau4[[#This Row],[Décalage]],D:D,0),0)</f>
        <v>06/06/2019</v>
      </c>
      <c r="U28" s="139" t="str">
        <f ca="1">VLOOKUP(Tableau4[[#This Row],[Décalage]],D:E,2,0)</f>
        <v>CASERNE COLONEL CHABRIERES</v>
      </c>
      <c r="V28" s="139">
        <f ca="1">VLOOKUP(Tableau4[[#This Row],[Décalage]],D:G,4,0)</f>
        <v>104022</v>
      </c>
      <c r="AY28" s="88"/>
      <c r="AZ28" s="88"/>
      <c r="BA28" s="88"/>
      <c r="BB28" s="88"/>
      <c r="BC28" s="88"/>
    </row>
    <row r="29" spans="1:62" ht="15" x14ac:dyDescent="0.2">
      <c r="A29" s="100">
        <v>4013</v>
      </c>
      <c r="B29" s="95">
        <v>1</v>
      </c>
      <c r="C29" s="95" t="s">
        <v>534</v>
      </c>
      <c r="D29" s="95" t="s">
        <v>534</v>
      </c>
      <c r="E29" s="99" t="s">
        <v>541</v>
      </c>
      <c r="F29" s="95" t="s">
        <v>540</v>
      </c>
      <c r="G29" s="95">
        <v>104012</v>
      </c>
      <c r="H29" s="95">
        <v>1</v>
      </c>
      <c r="I29" s="95" t="s">
        <v>534</v>
      </c>
      <c r="J29" s="95">
        <v>14</v>
      </c>
      <c r="K29" s="95">
        <v>4</v>
      </c>
      <c r="L29" s="98">
        <v>0.60416666666666663</v>
      </c>
      <c r="M29" s="98">
        <v>0.625</v>
      </c>
      <c r="N29" s="97" t="s">
        <v>482</v>
      </c>
      <c r="Q29" s="88">
        <f t="array" aca="1" ref="Q29" ca="1">IFERROR(INDEX(Tableau3[Num DECAL],SMALL(IF(Tableau3[Num DECAL]&lt;&gt;"",ROW(INDIRECT("1:"&amp;ROWS(Tableau3[Num DECAL])))),ROWS($1:18))),"")</f>
        <v>41</v>
      </c>
      <c r="R29" s="88">
        <f t="shared" ca="1" si="0"/>
        <v>18</v>
      </c>
      <c r="S29" s="88">
        <f ca="1">COUNTIFS(Tableau3[PLAGE],R29)</f>
        <v>1</v>
      </c>
      <c r="T29" s="139" t="str">
        <f ca="1">INDEX(EXTRACT!DATE,MATCH(Tableau4[[#This Row],[Décalage]],D:D,0),0)</f>
        <v>07/06/2019</v>
      </c>
      <c r="U29" s="139" t="str">
        <f ca="1">VLOOKUP(Tableau4[[#This Row],[Décalage]],D:E,2,0)</f>
        <v>AUTRE</v>
      </c>
      <c r="V29" s="139">
        <f ca="1">VLOOKUP(Tableau4[[#This Row],[Décalage]],D:G,4,0)</f>
        <v>104023</v>
      </c>
      <c r="AY29" s="88"/>
      <c r="AZ29" s="88"/>
      <c r="BA29" s="88"/>
      <c r="BB29" s="88"/>
      <c r="BC29" s="88"/>
    </row>
    <row r="30" spans="1:62" ht="15" x14ac:dyDescent="0.2">
      <c r="A30" s="100">
        <v>4014</v>
      </c>
      <c r="B30" s="95">
        <v>1</v>
      </c>
      <c r="C30" s="95" t="s">
        <v>534</v>
      </c>
      <c r="D30" s="95" t="s">
        <v>534</v>
      </c>
      <c r="E30" s="99" t="s">
        <v>541</v>
      </c>
      <c r="F30" s="95" t="s">
        <v>540</v>
      </c>
      <c r="G30" s="95">
        <v>104013</v>
      </c>
      <c r="H30" s="95">
        <v>2</v>
      </c>
      <c r="I30" s="95" t="s">
        <v>534</v>
      </c>
      <c r="J30" s="95">
        <v>14</v>
      </c>
      <c r="K30" s="95">
        <v>3</v>
      </c>
      <c r="L30" s="98">
        <v>0.625</v>
      </c>
      <c r="M30" s="98">
        <v>0.63541666666666663</v>
      </c>
      <c r="N30" s="97" t="s">
        <v>480</v>
      </c>
      <c r="Q30" s="88">
        <f t="array" aca="1" ref="Q30" ca="1">IFERROR(INDEX(Tableau3[Num DECAL],SMALL(IF(Tableau3[Num DECAL]&lt;&gt;"",ROW(INDIRECT("1:"&amp;ROWS(Tableau3[Num DECAL])))),ROWS($1:19))),"")</f>
        <v>42</v>
      </c>
      <c r="R30" s="88">
        <f t="shared" ca="1" si="0"/>
        <v>19</v>
      </c>
      <c r="S30" s="88">
        <f ca="1">COUNTIFS(Tableau3[PLAGE],R30)</f>
        <v>1</v>
      </c>
      <c r="T30" s="139" t="str">
        <f ca="1">INDEX(EXTRACT!DATE,MATCH(Tableau4[[#This Row],[Décalage]],D:D,0),0)</f>
        <v>07/06/2019</v>
      </c>
      <c r="U30" s="139" t="str">
        <f ca="1">VLOOKUP(Tableau4[[#This Row],[Décalage]],D:E,2,0)</f>
        <v>QUARTIER EL PARRAS</v>
      </c>
      <c r="V30" s="139">
        <f ca="1">VLOOKUP(Tableau4[[#This Row],[Décalage]],D:G,4,0)</f>
        <v>104024</v>
      </c>
      <c r="AY30" s="88"/>
      <c r="AZ30" s="88"/>
      <c r="BA30" s="88"/>
      <c r="BB30" s="88"/>
      <c r="BC30" s="88"/>
    </row>
    <row r="31" spans="1:62" ht="15" x14ac:dyDescent="0.2">
      <c r="A31" s="100">
        <v>4015</v>
      </c>
      <c r="B31" s="95">
        <v>1</v>
      </c>
      <c r="C31" s="95" t="s">
        <v>534</v>
      </c>
      <c r="D31" s="95" t="s">
        <v>534</v>
      </c>
      <c r="E31" s="99" t="s">
        <v>541</v>
      </c>
      <c r="F31" s="95" t="s">
        <v>540</v>
      </c>
      <c r="G31" s="95">
        <v>104014</v>
      </c>
      <c r="H31" s="95">
        <v>3</v>
      </c>
      <c r="I31" s="95" t="s">
        <v>534</v>
      </c>
      <c r="J31" s="95">
        <v>14</v>
      </c>
      <c r="K31" s="95">
        <v>2</v>
      </c>
      <c r="L31" s="98">
        <v>0.63541666666666663</v>
      </c>
      <c r="M31" s="98">
        <v>0.64583333333333337</v>
      </c>
      <c r="N31" s="97" t="s">
        <v>480</v>
      </c>
      <c r="Q31" s="88">
        <f t="array" aca="1" ref="Q31" ca="1">IFERROR(INDEX(Tableau3[Num DECAL],SMALL(IF(Tableau3[Num DECAL]&lt;&gt;"",ROW(INDIRECT("1:"&amp;ROWS(Tableau3[Num DECAL])))),ROWS($1:20))),"")</f>
        <v>43</v>
      </c>
      <c r="R31" s="88">
        <f t="shared" ca="1" si="0"/>
        <v>20</v>
      </c>
      <c r="S31" s="88">
        <f ca="1">COUNTIFS(Tableau3[PLAGE],R31)</f>
        <v>1</v>
      </c>
      <c r="T31" s="139" t="str">
        <f ca="1">INDEX(EXTRACT!DATE,MATCH(Tableau4[[#This Row],[Décalage]],D:D,0),0)</f>
        <v>07/06/2019</v>
      </c>
      <c r="U31" s="139" t="str">
        <f ca="1">VLOOKUP(Tableau4[[#This Row],[Décalage]],D:E,2,0)</f>
        <v>AUTRE</v>
      </c>
      <c r="V31" s="139">
        <f ca="1">VLOOKUP(Tableau4[[#This Row],[Décalage]],D:G,4,0)</f>
        <v>104025</v>
      </c>
      <c r="AY31" s="88"/>
      <c r="AZ31" s="88"/>
      <c r="BA31" s="88"/>
      <c r="BB31" s="88"/>
      <c r="BC31" s="88"/>
    </row>
    <row r="32" spans="1:62" ht="15" x14ac:dyDescent="0.2">
      <c r="A32" s="100">
        <v>4016</v>
      </c>
      <c r="B32" s="95">
        <v>1</v>
      </c>
      <c r="C32" s="95" t="s">
        <v>534</v>
      </c>
      <c r="D32" s="95" t="s">
        <v>534</v>
      </c>
      <c r="E32" s="99" t="s">
        <v>541</v>
      </c>
      <c r="F32" s="95" t="s">
        <v>540</v>
      </c>
      <c r="G32" s="95">
        <v>104015</v>
      </c>
      <c r="H32" s="95">
        <v>4</v>
      </c>
      <c r="I32" s="95" t="s">
        <v>534</v>
      </c>
      <c r="J32" s="95">
        <v>14</v>
      </c>
      <c r="K32" s="95">
        <v>1</v>
      </c>
      <c r="L32" s="98">
        <v>0.65277777777777779</v>
      </c>
      <c r="M32" s="98">
        <v>0.66666666666666663</v>
      </c>
      <c r="N32" s="97" t="s">
        <v>483</v>
      </c>
      <c r="Q32" s="88">
        <f t="array" aca="1" ref="Q32" ca="1">IFERROR(INDEX(Tableau3[Num DECAL],SMALL(IF(Tableau3[Num DECAL]&lt;&gt;"",ROW(INDIRECT("1:"&amp;ROWS(Tableau3[Num DECAL])))),ROWS($1:21))),"")</f>
        <v>46</v>
      </c>
      <c r="R32" s="88">
        <f t="shared" ca="1" si="0"/>
        <v>21</v>
      </c>
      <c r="S32" s="88">
        <f ca="1">COUNTIFS(Tableau3[PLAGE],R32)</f>
        <v>3</v>
      </c>
      <c r="T32" s="139" t="str">
        <f ca="1">INDEX(EXTRACT!DATE,MATCH(Tableau4[[#This Row],[Décalage]],D:D,0),0)</f>
        <v>10/06/2019</v>
      </c>
      <c r="U32" s="139" t="str">
        <f ca="1">VLOOKUP(Tableau4[[#This Row],[Décalage]],D:E,2,0)</f>
        <v>AUTRE</v>
      </c>
      <c r="V32" s="139">
        <f ca="1">VLOOKUP(Tableau4[[#This Row],[Décalage]],D:G,4,0)</f>
        <v>104026</v>
      </c>
      <c r="AY32" s="88"/>
      <c r="AZ32" s="88"/>
      <c r="BA32" s="88"/>
      <c r="BB32" s="88"/>
      <c r="BC32" s="88"/>
    </row>
    <row r="33" spans="1:55" ht="15" x14ac:dyDescent="0.2">
      <c r="A33" s="100">
        <v>4017</v>
      </c>
      <c r="B33" s="95">
        <v>1</v>
      </c>
      <c r="C33" s="95">
        <v>30</v>
      </c>
      <c r="D33" s="95">
        <v>35</v>
      </c>
      <c r="E33" s="99" t="s">
        <v>535</v>
      </c>
      <c r="F33" s="95" t="s">
        <v>540</v>
      </c>
      <c r="G33" s="95">
        <v>104016</v>
      </c>
      <c r="H33" s="95">
        <v>0</v>
      </c>
      <c r="I33" s="95">
        <v>1</v>
      </c>
      <c r="J33" s="95">
        <v>15</v>
      </c>
      <c r="K33" s="95">
        <v>2</v>
      </c>
      <c r="L33" s="98">
        <v>0.67013888888888884</v>
      </c>
      <c r="M33" s="98">
        <v>0.6875</v>
      </c>
      <c r="N33" s="97" t="s">
        <v>486</v>
      </c>
      <c r="Q33" s="88">
        <f t="array" aca="1" ref="Q33" ca="1">IFERROR(INDEX(Tableau3[Num DECAL],SMALL(IF(Tableau3[Num DECAL]&lt;&gt;"",ROW(INDIRECT("1:"&amp;ROWS(Tableau3[Num DECAL])))),ROWS($1:22))),"")</f>
        <v>48</v>
      </c>
      <c r="R33" s="88">
        <f t="shared" ca="1" si="0"/>
        <v>22</v>
      </c>
      <c r="S33" s="88">
        <f ca="1">COUNTIFS(Tableau3[PLAGE],R33)</f>
        <v>2</v>
      </c>
      <c r="T33" s="139" t="str">
        <f ca="1">INDEX(EXTRACT!DATE,MATCH(Tableau4[[#This Row],[Décalage]],D:D,0),0)</f>
        <v>11/06/2019</v>
      </c>
      <c r="U33" s="139" t="str">
        <f ca="1">VLOOKUP(Tableau4[[#This Row],[Décalage]],D:E,2,0)</f>
        <v>AUTRE</v>
      </c>
      <c r="V33" s="139">
        <f ca="1">VLOOKUP(Tableau4[[#This Row],[Décalage]],D:G,4,0)</f>
        <v>104029</v>
      </c>
      <c r="AY33" s="88"/>
      <c r="AZ33" s="88"/>
      <c r="BA33" s="88"/>
      <c r="BB33" s="88"/>
      <c r="BC33" s="88"/>
    </row>
    <row r="34" spans="1:55" ht="15" x14ac:dyDescent="0.2">
      <c r="A34" s="100">
        <v>4018</v>
      </c>
      <c r="B34" s="95">
        <v>1</v>
      </c>
      <c r="C34" s="95" t="s">
        <v>534</v>
      </c>
      <c r="D34" s="95" t="s">
        <v>534</v>
      </c>
      <c r="E34" s="99" t="s">
        <v>535</v>
      </c>
      <c r="F34" s="95" t="s">
        <v>540</v>
      </c>
      <c r="G34" s="95">
        <v>104017</v>
      </c>
      <c r="H34" s="95">
        <v>1</v>
      </c>
      <c r="I34" s="95" t="s">
        <v>534</v>
      </c>
      <c r="J34" s="95">
        <v>15</v>
      </c>
      <c r="K34" s="95">
        <v>1</v>
      </c>
      <c r="L34" s="98">
        <v>0.69444444444444453</v>
      </c>
      <c r="M34" s="98">
        <v>0.74305555555555547</v>
      </c>
      <c r="N34" s="97" t="s">
        <v>493</v>
      </c>
      <c r="Q34" s="88">
        <f t="array" aca="1" ref="Q34" ca="1">IFERROR(INDEX(Tableau3[Num DECAL],SMALL(IF(Tableau3[Num DECAL]&lt;&gt;"",ROW(INDIRECT("1:"&amp;ROWS(Tableau3[Num DECAL])))),ROWS($1:23))),"")</f>
        <v>51</v>
      </c>
      <c r="R34" s="88">
        <f t="shared" ca="1" si="0"/>
        <v>23</v>
      </c>
      <c r="S34" s="88">
        <f ca="1">COUNTIFS(Tableau3[PLAGE],R34)</f>
        <v>3</v>
      </c>
      <c r="T34" s="139" t="str">
        <f ca="1">INDEX(EXTRACT!DATE,MATCH(Tableau4[[#This Row],[Décalage]],D:D,0),0)</f>
        <v>11/06/2019</v>
      </c>
      <c r="U34" s="139" t="str">
        <f ca="1">VLOOKUP(Tableau4[[#This Row],[Décalage]],D:E,2,0)</f>
        <v>QUARTIER SAINT CEZAIRE</v>
      </c>
      <c r="V34" s="139">
        <f ca="1">VLOOKUP(Tableau4[[#This Row],[Décalage]],D:G,4,0)</f>
        <v>104031</v>
      </c>
      <c r="AY34" s="88"/>
      <c r="AZ34" s="88"/>
      <c r="BA34" s="88"/>
      <c r="BB34" s="88"/>
      <c r="BC34" s="88"/>
    </row>
    <row r="35" spans="1:55" ht="15" x14ac:dyDescent="0.2">
      <c r="A35" s="100">
        <v>4019</v>
      </c>
      <c r="B35" s="95">
        <v>1</v>
      </c>
      <c r="C35" s="95">
        <v>32</v>
      </c>
      <c r="D35" s="95">
        <v>39</v>
      </c>
      <c r="E35" s="99" t="s">
        <v>499</v>
      </c>
      <c r="F35" s="95" t="s">
        <v>542</v>
      </c>
      <c r="G35" s="95">
        <v>104018</v>
      </c>
      <c r="H35" s="95">
        <v>0</v>
      </c>
      <c r="I35" s="95">
        <v>1</v>
      </c>
      <c r="J35" s="95">
        <v>16</v>
      </c>
      <c r="K35" s="95">
        <v>4</v>
      </c>
      <c r="L35" s="98">
        <v>0.33333333333333331</v>
      </c>
      <c r="M35" s="98">
        <v>0.35416666666666669</v>
      </c>
      <c r="N35" s="97" t="s">
        <v>482</v>
      </c>
      <c r="Q35" s="88">
        <f t="array" aca="1" ref="Q35" ca="1">IFERROR(INDEX(Tableau3[Num DECAL],SMALL(IF(Tableau3[Num DECAL]&lt;&gt;"",ROW(INDIRECT("1:"&amp;ROWS(Tableau3[Num DECAL])))),ROWS($1:24))),"")</f>
        <v>54</v>
      </c>
      <c r="R35" s="88">
        <f t="shared" ca="1" si="0"/>
        <v>24</v>
      </c>
      <c r="S35" s="88">
        <f ca="1">COUNTIFS(Tableau3[PLAGE],R35)</f>
        <v>3</v>
      </c>
      <c r="T35" s="139" t="str">
        <f ca="1">INDEX(EXTRACT!DATE,MATCH(Tableau4[[#This Row],[Décalage]],D:D,0),0)</f>
        <v>11/06/2019</v>
      </c>
      <c r="U35" s="139" t="str">
        <f ca="1">VLOOKUP(Tableau4[[#This Row],[Décalage]],D:E,2,0)</f>
        <v>AUTRE</v>
      </c>
      <c r="V35" s="139">
        <f ca="1">VLOOKUP(Tableau4[[#This Row],[Décalage]],D:G,4,0)</f>
        <v>104034</v>
      </c>
      <c r="AY35" s="88"/>
      <c r="AZ35" s="88"/>
      <c r="BA35" s="88"/>
      <c r="BB35" s="88"/>
      <c r="BC35" s="88"/>
    </row>
    <row r="36" spans="1:55" ht="15" x14ac:dyDescent="0.2">
      <c r="A36" s="100">
        <v>4020</v>
      </c>
      <c r="B36" s="95">
        <v>1</v>
      </c>
      <c r="C36" s="95" t="s">
        <v>534</v>
      </c>
      <c r="D36" s="95" t="s">
        <v>534</v>
      </c>
      <c r="E36" s="99" t="s">
        <v>499</v>
      </c>
      <c r="F36" s="95" t="s">
        <v>542</v>
      </c>
      <c r="G36" s="95">
        <v>104019</v>
      </c>
      <c r="H36" s="95">
        <v>1</v>
      </c>
      <c r="I36" s="95" t="s">
        <v>534</v>
      </c>
      <c r="J36" s="95">
        <v>16</v>
      </c>
      <c r="K36" s="95">
        <v>3</v>
      </c>
      <c r="L36" s="98">
        <v>0.375</v>
      </c>
      <c r="M36" s="98">
        <v>0.39583333333333331</v>
      </c>
      <c r="N36" s="97" t="s">
        <v>482</v>
      </c>
      <c r="Q36" s="88">
        <f t="array" aca="1" ref="Q36" ca="1">IFERROR(INDEX(Tableau3[Num DECAL],SMALL(IF(Tableau3[Num DECAL]&lt;&gt;"",ROW(INDIRECT("1:"&amp;ROWS(Tableau3[Num DECAL])))),ROWS($1:25))),"")</f>
        <v>56</v>
      </c>
      <c r="R36" s="88">
        <f t="shared" ca="1" si="0"/>
        <v>25</v>
      </c>
      <c r="S36" s="88">
        <f ca="1">COUNTIFS(Tableau3[PLAGE],R36)</f>
        <v>2</v>
      </c>
      <c r="T36" s="139" t="str">
        <f ca="1">INDEX(EXTRACT!DATE,MATCH(Tableau4[[#This Row],[Décalage]],D:D,0),0)</f>
        <v>12/06/2019</v>
      </c>
      <c r="U36" s="139" t="str">
        <f ca="1">VLOOKUP(Tableau4[[#This Row],[Décalage]],D:E,2,0)</f>
        <v>AUTRE</v>
      </c>
      <c r="V36" s="139">
        <f ca="1">VLOOKUP(Tableau4[[#This Row],[Décalage]],D:G,4,0)</f>
        <v>104037</v>
      </c>
      <c r="AY36" s="88"/>
      <c r="AZ36" s="88"/>
      <c r="BA36" s="88"/>
      <c r="BB36" s="88"/>
      <c r="BC36" s="88"/>
    </row>
    <row r="37" spans="1:55" ht="15" x14ac:dyDescent="0.2">
      <c r="A37" s="100">
        <v>4021</v>
      </c>
      <c r="B37" s="95">
        <v>1</v>
      </c>
      <c r="C37" s="95" t="s">
        <v>534</v>
      </c>
      <c r="D37" s="95" t="s">
        <v>534</v>
      </c>
      <c r="E37" s="99" t="s">
        <v>499</v>
      </c>
      <c r="F37" s="95" t="s">
        <v>542</v>
      </c>
      <c r="G37" s="95">
        <v>104020</v>
      </c>
      <c r="H37" s="95">
        <v>2</v>
      </c>
      <c r="I37" s="95" t="s">
        <v>534</v>
      </c>
      <c r="J37" s="95">
        <v>16</v>
      </c>
      <c r="K37" s="95">
        <v>2</v>
      </c>
      <c r="L37" s="98">
        <v>0.40277777777777773</v>
      </c>
      <c r="M37" s="98">
        <v>0.41666666666666669</v>
      </c>
      <c r="N37" s="97" t="s">
        <v>483</v>
      </c>
      <c r="Q37" s="88">
        <f t="array" aca="1" ref="Q37" ca="1">IFERROR(INDEX(Tableau3[Num DECAL],SMALL(IF(Tableau3[Num DECAL]&lt;&gt;"",ROW(INDIRECT("1:"&amp;ROWS(Tableau3[Num DECAL])))),ROWS($1:26))),"")</f>
        <v>66</v>
      </c>
      <c r="R37" s="88">
        <f t="shared" ca="1" si="0"/>
        <v>26</v>
      </c>
      <c r="S37" s="88">
        <f ca="1">COUNTIFS(Tableau3[PLAGE],R37)</f>
        <v>10</v>
      </c>
      <c r="T37" s="139" t="str">
        <f ca="1">INDEX(EXTRACT!DATE,MATCH(Tableau4[[#This Row],[Décalage]],D:D,0),0)</f>
        <v>12/06/2019</v>
      </c>
      <c r="U37" s="139" t="str">
        <f ca="1">VLOOKUP(Tableau4[[#This Row],[Décalage]],D:E,2,0)</f>
        <v>CAMP DES GARRIGUES</v>
      </c>
      <c r="V37" s="139">
        <f ca="1">VLOOKUP(Tableau4[[#This Row],[Décalage]],D:G,4,0)</f>
        <v>104039</v>
      </c>
      <c r="AY37" s="88"/>
      <c r="AZ37" s="88"/>
      <c r="BA37" s="88"/>
      <c r="BB37" s="88"/>
      <c r="BC37" s="88"/>
    </row>
    <row r="38" spans="1:55" ht="15" x14ac:dyDescent="0.2">
      <c r="A38" s="100">
        <v>4022</v>
      </c>
      <c r="B38" s="95">
        <v>1</v>
      </c>
      <c r="C38" s="95" t="s">
        <v>534</v>
      </c>
      <c r="D38" s="95" t="s">
        <v>534</v>
      </c>
      <c r="E38" s="99" t="s">
        <v>499</v>
      </c>
      <c r="F38" s="95" t="s">
        <v>542</v>
      </c>
      <c r="G38" s="95">
        <v>104021</v>
      </c>
      <c r="H38" s="95">
        <v>3</v>
      </c>
      <c r="I38" s="95" t="s">
        <v>534</v>
      </c>
      <c r="J38" s="95">
        <v>16</v>
      </c>
      <c r="K38" s="95">
        <v>1</v>
      </c>
      <c r="L38" s="98">
        <v>0.5625</v>
      </c>
      <c r="M38" s="98">
        <v>0.58333333333333337</v>
      </c>
      <c r="N38" s="97" t="s">
        <v>482</v>
      </c>
      <c r="Q38" s="88">
        <f t="array" aca="1" ref="Q38" ca="1">IFERROR(INDEX(Tableau3[Num DECAL],SMALL(IF(Tableau3[Num DECAL]&lt;&gt;"",ROW(INDIRECT("1:"&amp;ROWS(Tableau3[Num DECAL])))),ROWS($1:27))),"")</f>
        <v>68</v>
      </c>
      <c r="R38" s="88">
        <f t="shared" ca="1" si="0"/>
        <v>27</v>
      </c>
      <c r="S38" s="88">
        <f ca="1">COUNTIFS(Tableau3[PLAGE],R38)</f>
        <v>2</v>
      </c>
      <c r="T38" s="139" t="str">
        <f ca="1">INDEX(EXTRACT!DATE,MATCH(Tableau4[[#This Row],[Décalage]],D:D,0),0)</f>
        <v>12/06/2019</v>
      </c>
      <c r="U38" s="139" t="str">
        <f ca="1">VLOOKUP(Tableau4[[#This Row],[Décalage]],D:E,2,0)</f>
        <v>AUTRE</v>
      </c>
      <c r="V38" s="139">
        <f ca="1">VLOOKUP(Tableau4[[#This Row],[Décalage]],D:G,4,0)</f>
        <v>104049</v>
      </c>
      <c r="AY38" s="88"/>
      <c r="AZ38" s="88"/>
      <c r="BA38" s="88"/>
      <c r="BB38" s="88"/>
      <c r="BC38" s="88"/>
    </row>
    <row r="39" spans="1:55" ht="15" x14ac:dyDescent="0.2">
      <c r="A39" s="100">
        <v>4023</v>
      </c>
      <c r="B39" s="95">
        <v>1</v>
      </c>
      <c r="C39" s="95">
        <v>36</v>
      </c>
      <c r="D39" s="95">
        <v>40</v>
      </c>
      <c r="E39" s="99" t="s">
        <v>541</v>
      </c>
      <c r="F39" s="95" t="s">
        <v>542</v>
      </c>
      <c r="G39" s="95">
        <v>104022</v>
      </c>
      <c r="H39" s="95">
        <v>0</v>
      </c>
      <c r="I39" s="95">
        <v>1</v>
      </c>
      <c r="J39" s="95">
        <v>17</v>
      </c>
      <c r="K39" s="95">
        <v>1</v>
      </c>
      <c r="L39" s="98">
        <v>0.625</v>
      </c>
      <c r="M39" s="98">
        <v>0.65625</v>
      </c>
      <c r="N39" s="97" t="s">
        <v>485</v>
      </c>
      <c r="Q39" s="88">
        <f t="array" aca="1" ref="Q39" ca="1">IFERROR(INDEX(Tableau3[Num DECAL],SMALL(IF(Tableau3[Num DECAL]&lt;&gt;"",ROW(INDIRECT("1:"&amp;ROWS(Tableau3[Num DECAL])))),ROWS($1:28))),"")</f>
        <v>70</v>
      </c>
      <c r="R39" s="88">
        <f t="shared" ca="1" si="0"/>
        <v>28</v>
      </c>
      <c r="S39" s="88">
        <f ca="1">COUNTIFS(Tableau3[PLAGE],R39)</f>
        <v>2</v>
      </c>
      <c r="T39" s="139" t="str">
        <f ca="1">INDEX(EXTRACT!DATE,MATCH(Tableau4[[#This Row],[Décalage]],D:D,0),0)</f>
        <v>13/06/2019</v>
      </c>
      <c r="U39" s="139" t="str">
        <f ca="1">VLOOKUP(Tableau4[[#This Row],[Décalage]],D:E,2,0)</f>
        <v>AUTRE</v>
      </c>
      <c r="V39" s="139">
        <f ca="1">VLOOKUP(Tableau4[[#This Row],[Décalage]],D:G,4,0)</f>
        <v>104051</v>
      </c>
      <c r="AY39" s="88"/>
      <c r="AZ39" s="88"/>
      <c r="BA39" s="88"/>
      <c r="BB39" s="88"/>
      <c r="BC39" s="88"/>
    </row>
    <row r="40" spans="1:55" ht="15" x14ac:dyDescent="0.2">
      <c r="A40" s="100">
        <v>4024</v>
      </c>
      <c r="B40" s="95">
        <v>1</v>
      </c>
      <c r="C40" s="95">
        <v>37</v>
      </c>
      <c r="D40" s="95">
        <v>41</v>
      </c>
      <c r="E40" s="99" t="s">
        <v>535</v>
      </c>
      <c r="F40" s="95" t="s">
        <v>543</v>
      </c>
      <c r="G40" s="95">
        <v>104023</v>
      </c>
      <c r="H40" s="95">
        <v>0</v>
      </c>
      <c r="I40" s="95">
        <v>1</v>
      </c>
      <c r="J40" s="95">
        <v>18</v>
      </c>
      <c r="K40" s="95">
        <v>1</v>
      </c>
      <c r="L40" s="98">
        <v>0.33333333333333331</v>
      </c>
      <c r="M40" s="98">
        <v>0.35416666666666669</v>
      </c>
      <c r="N40" s="97" t="s">
        <v>482</v>
      </c>
      <c r="Q40" s="88">
        <f t="array" aca="1" ref="Q40" ca="1">IFERROR(INDEX(Tableau3[Num DECAL],SMALL(IF(Tableau3[Num DECAL]&lt;&gt;"",ROW(INDIRECT("1:"&amp;ROWS(Tableau3[Num DECAL])))),ROWS($1:29))),"")</f>
        <v>74</v>
      </c>
      <c r="R40" s="88">
        <f t="shared" ca="1" si="0"/>
        <v>29</v>
      </c>
      <c r="S40" s="88">
        <f ca="1">COUNTIFS(Tableau3[PLAGE],R40)</f>
        <v>4</v>
      </c>
      <c r="T40" s="139" t="str">
        <f ca="1">INDEX(EXTRACT!DATE,MATCH(Tableau4[[#This Row],[Décalage]],D:D,0),0)</f>
        <v>13/06/2019</v>
      </c>
      <c r="U40" s="139" t="str">
        <f ca="1">VLOOKUP(Tableau4[[#This Row],[Décalage]],D:E,2,0)</f>
        <v>CASERNE COLONEL CHABRIERES</v>
      </c>
      <c r="V40" s="139">
        <f ca="1">VLOOKUP(Tableau4[[#This Row],[Décalage]],D:G,4,0)</f>
        <v>104053</v>
      </c>
      <c r="AY40" s="88"/>
      <c r="AZ40" s="88"/>
      <c r="BA40" s="88"/>
      <c r="BB40" s="88"/>
      <c r="BC40" s="88"/>
    </row>
    <row r="41" spans="1:55" ht="15" x14ac:dyDescent="0.2">
      <c r="A41" s="100">
        <v>4025</v>
      </c>
      <c r="B41" s="95">
        <v>1</v>
      </c>
      <c r="C41" s="95">
        <v>38</v>
      </c>
      <c r="D41" s="95">
        <v>42</v>
      </c>
      <c r="E41" s="99" t="s">
        <v>537</v>
      </c>
      <c r="F41" s="95" t="s">
        <v>543</v>
      </c>
      <c r="G41" s="95">
        <v>104024</v>
      </c>
      <c r="H41" s="95">
        <v>0</v>
      </c>
      <c r="I41" s="95">
        <v>1</v>
      </c>
      <c r="J41" s="95">
        <v>19</v>
      </c>
      <c r="K41" s="95">
        <v>1</v>
      </c>
      <c r="L41" s="98">
        <v>0.375</v>
      </c>
      <c r="M41" s="98">
        <v>0.39583333333333331</v>
      </c>
      <c r="N41" s="97" t="s">
        <v>482</v>
      </c>
      <c r="Q41" s="88">
        <f t="array" aca="1" ref="Q41" ca="1">IFERROR(INDEX(Tableau3[Num DECAL],SMALL(IF(Tableau3[Num DECAL]&lt;&gt;"",ROW(INDIRECT("1:"&amp;ROWS(Tableau3[Num DECAL])))),ROWS($1:30))),"")</f>
        <v>75</v>
      </c>
      <c r="R41" s="88">
        <f t="shared" ca="1" si="0"/>
        <v>30</v>
      </c>
      <c r="S41" s="88">
        <f ca="1">COUNTIFS(Tableau3[PLAGE],R41)</f>
        <v>1</v>
      </c>
      <c r="T41" s="139" t="str">
        <f ca="1">INDEX(EXTRACT!DATE,MATCH(Tableau4[[#This Row],[Décalage]],D:D,0),0)</f>
        <v>17/06/2019</v>
      </c>
      <c r="U41" s="139" t="str">
        <f ca="1">VLOOKUP(Tableau4[[#This Row],[Décalage]],D:E,2,0)</f>
        <v>AUTRE</v>
      </c>
      <c r="V41" s="139">
        <f ca="1">VLOOKUP(Tableau4[[#This Row],[Décalage]],D:G,4,0)</f>
        <v>104057</v>
      </c>
      <c r="AY41" s="88"/>
      <c r="AZ41" s="88"/>
      <c r="BA41" s="88"/>
      <c r="BB41" s="88"/>
      <c r="BC41" s="88"/>
    </row>
    <row r="42" spans="1:55" ht="15" x14ac:dyDescent="0.2">
      <c r="A42" s="100">
        <v>4026</v>
      </c>
      <c r="B42" s="95">
        <v>1</v>
      </c>
      <c r="C42" s="95">
        <v>39</v>
      </c>
      <c r="D42" s="95">
        <v>43</v>
      </c>
      <c r="E42" s="99" t="s">
        <v>535</v>
      </c>
      <c r="F42" s="95" t="s">
        <v>543</v>
      </c>
      <c r="G42" s="95">
        <v>104025</v>
      </c>
      <c r="H42" s="95">
        <v>0</v>
      </c>
      <c r="I42" s="95">
        <v>1</v>
      </c>
      <c r="J42" s="95">
        <v>20</v>
      </c>
      <c r="K42" s="95">
        <v>1</v>
      </c>
      <c r="L42" s="98">
        <v>0.40625</v>
      </c>
      <c r="M42" s="98">
        <v>0.47916666666666669</v>
      </c>
      <c r="N42" s="97" t="s">
        <v>478</v>
      </c>
      <c r="Q42" s="88">
        <f t="array" aca="1" ref="Q42" ca="1">IFERROR(INDEX(Tableau3[Num DECAL],SMALL(IF(Tableau3[Num DECAL]&lt;&gt;"",ROW(INDIRECT("1:"&amp;ROWS(Tableau3[Num DECAL])))),ROWS($1:31))),"")</f>
        <v>77</v>
      </c>
      <c r="R42" s="88">
        <f t="shared" ca="1" si="0"/>
        <v>31</v>
      </c>
      <c r="S42" s="88">
        <f ca="1">COUNTIFS(Tableau3[PLAGE],R42)</f>
        <v>2</v>
      </c>
      <c r="T42" s="139" t="str">
        <f ca="1">INDEX(EXTRACT!DATE,MATCH(Tableau4[[#This Row],[Décalage]],D:D,0),0)</f>
        <v>17/06/2019</v>
      </c>
      <c r="U42" s="139" t="str">
        <f ca="1">VLOOKUP(Tableau4[[#This Row],[Décalage]],D:E,2,0)</f>
        <v>QUARTIER GENERAL ROLLET LAUDUN</v>
      </c>
      <c r="V42" s="139">
        <f ca="1">VLOOKUP(Tableau4[[#This Row],[Décalage]],D:G,4,0)</f>
        <v>104058</v>
      </c>
      <c r="AY42" s="88"/>
      <c r="AZ42" s="88"/>
      <c r="BA42" s="88"/>
      <c r="BB42" s="88"/>
      <c r="BC42" s="88"/>
    </row>
    <row r="43" spans="1:55" ht="15" x14ac:dyDescent="0.2">
      <c r="A43" s="100">
        <v>4027</v>
      </c>
      <c r="B43" s="95">
        <v>1</v>
      </c>
      <c r="C43" s="95">
        <v>40</v>
      </c>
      <c r="D43" s="95">
        <v>46</v>
      </c>
      <c r="E43" s="99" t="s">
        <v>535</v>
      </c>
      <c r="F43" s="95" t="s">
        <v>544</v>
      </c>
      <c r="G43" s="95">
        <v>104026</v>
      </c>
      <c r="H43" s="95">
        <v>0</v>
      </c>
      <c r="I43" s="95">
        <v>1</v>
      </c>
      <c r="J43" s="95">
        <v>21</v>
      </c>
      <c r="K43" s="95">
        <v>3</v>
      </c>
      <c r="L43" s="98">
        <v>0.29166666666666669</v>
      </c>
      <c r="M43" s="98">
        <v>0.33333333333333331</v>
      </c>
      <c r="N43" s="97" t="s">
        <v>476</v>
      </c>
      <c r="Q43" s="88">
        <f t="array" aca="1" ref="Q43" ca="1">IFERROR(INDEX(Tableau3[Num DECAL],SMALL(IF(Tableau3[Num DECAL]&lt;&gt;"",ROW(INDIRECT("1:"&amp;ROWS(Tableau3[Num DECAL])))),ROWS($1:32))),"")</f>
        <v>78</v>
      </c>
      <c r="R43" s="88">
        <f t="shared" ca="1" si="0"/>
        <v>32</v>
      </c>
      <c r="S43" s="88">
        <f ca="1">COUNTIFS(Tableau3[PLAGE],R43)</f>
        <v>1</v>
      </c>
      <c r="T43" s="139" t="str">
        <f ca="1">INDEX(EXTRACT!DATE,MATCH(Tableau4[[#This Row],[Décalage]],D:D,0),0)</f>
        <v>17/06/2019</v>
      </c>
      <c r="U43" s="139" t="str">
        <f ca="1">VLOOKUP(Tableau4[[#This Row],[Décalage]],D:E,2,0)</f>
        <v>AUTRE</v>
      </c>
      <c r="V43" s="139">
        <f ca="1">VLOOKUP(Tableau4[[#This Row],[Décalage]],D:G,4,0)</f>
        <v>104060</v>
      </c>
      <c r="AY43" s="88"/>
      <c r="AZ43" s="88"/>
      <c r="BA43" s="88"/>
      <c r="BB43" s="88"/>
      <c r="BC43" s="88"/>
    </row>
    <row r="44" spans="1:55" ht="15" x14ac:dyDescent="0.2">
      <c r="A44" s="100">
        <v>4028</v>
      </c>
      <c r="B44" s="95">
        <v>1</v>
      </c>
      <c r="C44" s="95" t="s">
        <v>534</v>
      </c>
      <c r="D44" s="95" t="s">
        <v>534</v>
      </c>
      <c r="E44" s="99" t="s">
        <v>535</v>
      </c>
      <c r="F44" s="95" t="s">
        <v>544</v>
      </c>
      <c r="G44" s="95">
        <v>104027</v>
      </c>
      <c r="H44" s="95">
        <v>1</v>
      </c>
      <c r="I44" s="95" t="s">
        <v>534</v>
      </c>
      <c r="J44" s="95">
        <v>21</v>
      </c>
      <c r="K44" s="95">
        <v>2</v>
      </c>
      <c r="L44" s="98">
        <v>0.33333333333333331</v>
      </c>
      <c r="M44" s="98">
        <v>0.41666666666666669</v>
      </c>
      <c r="N44" s="97" t="s">
        <v>473</v>
      </c>
      <c r="Q44" s="88">
        <f t="array" aca="1" ref="Q44" ca="1">IFERROR(INDEX(Tableau3[Num DECAL],SMALL(IF(Tableau3[Num DECAL]&lt;&gt;"",ROW(INDIRECT("1:"&amp;ROWS(Tableau3[Num DECAL])))),ROWS($1:33))),"")</f>
        <v>80</v>
      </c>
      <c r="R44" s="88">
        <f t="shared" ca="1" si="0"/>
        <v>33</v>
      </c>
      <c r="S44" s="88">
        <f ca="1">COUNTIFS(Tableau3[PLAGE],R44)</f>
        <v>2</v>
      </c>
      <c r="T44" s="139" t="str">
        <f ca="1">INDEX(EXTRACT!DATE,MATCH(Tableau4[[#This Row],[Décalage]],D:D,0),0)</f>
        <v>17/06/2019</v>
      </c>
      <c r="U44" s="139" t="str">
        <f ca="1">VLOOKUP(Tableau4[[#This Row],[Décalage]],D:E,2,0)</f>
        <v>QUARTIER GENERAL ROLLET LAUDUN</v>
      </c>
      <c r="V44" s="139">
        <f ca="1">VLOOKUP(Tableau4[[#This Row],[Décalage]],D:G,4,0)</f>
        <v>104061</v>
      </c>
      <c r="AY44" s="88"/>
      <c r="AZ44" s="88"/>
      <c r="BA44" s="88"/>
      <c r="BB44" s="88"/>
      <c r="BC44" s="88"/>
    </row>
    <row r="45" spans="1:55" ht="15" x14ac:dyDescent="0.2">
      <c r="A45" s="100">
        <v>4029</v>
      </c>
      <c r="B45" s="95">
        <v>1</v>
      </c>
      <c r="C45" s="95" t="s">
        <v>534</v>
      </c>
      <c r="D45" s="95" t="s">
        <v>534</v>
      </c>
      <c r="E45" s="99" t="s">
        <v>535</v>
      </c>
      <c r="F45" s="95" t="s">
        <v>544</v>
      </c>
      <c r="G45" s="95">
        <v>104028</v>
      </c>
      <c r="H45" s="95">
        <v>2</v>
      </c>
      <c r="I45" s="95" t="s">
        <v>534</v>
      </c>
      <c r="J45" s="95">
        <v>21</v>
      </c>
      <c r="K45" s="95">
        <v>1</v>
      </c>
      <c r="L45" s="98">
        <v>0.41666666666666669</v>
      </c>
      <c r="M45" s="98">
        <v>0.46180555555555558</v>
      </c>
      <c r="N45" s="97" t="s">
        <v>494</v>
      </c>
      <c r="Q45" s="88">
        <f t="array" aca="1" ref="Q45" ca="1">IFERROR(INDEX(Tableau3[Num DECAL],SMALL(IF(Tableau3[Num DECAL]&lt;&gt;"",ROW(INDIRECT("1:"&amp;ROWS(Tableau3[Num DECAL])))),ROWS($1:34))),"")</f>
        <v>81</v>
      </c>
      <c r="R45" s="88">
        <f t="shared" ca="1" si="0"/>
        <v>34</v>
      </c>
      <c r="S45" s="88">
        <f ca="1">COUNTIFS(Tableau3[PLAGE],R45)</f>
        <v>1</v>
      </c>
      <c r="T45" s="139" t="str">
        <f ca="1">INDEX(EXTRACT!DATE,MATCH(Tableau4[[#This Row],[Décalage]],D:D,0),0)</f>
        <v>17/06/2019</v>
      </c>
      <c r="U45" s="139" t="str">
        <f ca="1">VLOOKUP(Tableau4[[#This Row],[Décalage]],D:E,2,0)</f>
        <v>AUTRE</v>
      </c>
      <c r="V45" s="139">
        <f ca="1">VLOOKUP(Tableau4[[#This Row],[Décalage]],D:G,4,0)</f>
        <v>104063</v>
      </c>
      <c r="AY45" s="88"/>
      <c r="AZ45" s="88"/>
      <c r="BA45" s="88"/>
      <c r="BB45" s="88"/>
      <c r="BC45" s="88"/>
    </row>
    <row r="46" spans="1:55" ht="15" x14ac:dyDescent="0.2">
      <c r="A46" s="100">
        <v>4030</v>
      </c>
      <c r="B46" s="95">
        <v>1</v>
      </c>
      <c r="C46" s="95">
        <v>43</v>
      </c>
      <c r="D46" s="95">
        <v>48</v>
      </c>
      <c r="E46" s="99" t="s">
        <v>535</v>
      </c>
      <c r="F46" s="95" t="s">
        <v>545</v>
      </c>
      <c r="G46" s="95">
        <v>104029</v>
      </c>
      <c r="H46" s="95">
        <v>0</v>
      </c>
      <c r="I46" s="95">
        <v>1</v>
      </c>
      <c r="J46" s="95">
        <v>22</v>
      </c>
      <c r="K46" s="95">
        <v>2</v>
      </c>
      <c r="L46" s="98">
        <v>0.28472222222222221</v>
      </c>
      <c r="M46" s="98">
        <v>0.33333333333333331</v>
      </c>
      <c r="N46" s="97" t="s">
        <v>493</v>
      </c>
      <c r="Q46" s="88">
        <f t="array" aca="1" ref="Q46" ca="1">IFERROR(INDEX(Tableau3[Num DECAL],SMALL(IF(Tableau3[Num DECAL]&lt;&gt;"",ROW(INDIRECT("1:"&amp;ROWS(Tableau3[Num DECAL])))),ROWS($1:35))),"")</f>
        <v>84</v>
      </c>
      <c r="R46" s="88">
        <f t="shared" ca="1" si="0"/>
        <v>35</v>
      </c>
      <c r="S46" s="88">
        <f ca="1">COUNTIFS(Tableau3[PLAGE],R46)</f>
        <v>3</v>
      </c>
      <c r="T46" s="139" t="str">
        <f ca="1">INDEX(EXTRACT!DATE,MATCH(Tableau4[[#This Row],[Décalage]],D:D,0),0)</f>
        <v>17/06/2019</v>
      </c>
      <c r="U46" s="139" t="str">
        <f ca="1">VLOOKUP(Tableau4[[#This Row],[Décalage]],D:E,2,0)</f>
        <v>QUARTIER GENERAL ROLLET LAUDUN</v>
      </c>
      <c r="V46" s="139">
        <f ca="1">VLOOKUP(Tableau4[[#This Row],[Décalage]],D:G,4,0)</f>
        <v>104064</v>
      </c>
      <c r="AY46" s="88"/>
      <c r="AZ46" s="88"/>
      <c r="BA46" s="88"/>
      <c r="BB46" s="88"/>
      <c r="BC46" s="88"/>
    </row>
    <row r="47" spans="1:55" ht="15" x14ac:dyDescent="0.2">
      <c r="A47" s="100">
        <v>4031</v>
      </c>
      <c r="B47" s="95">
        <v>1</v>
      </c>
      <c r="C47" s="95" t="s">
        <v>534</v>
      </c>
      <c r="D47" s="95" t="s">
        <v>534</v>
      </c>
      <c r="E47" s="99" t="s">
        <v>535</v>
      </c>
      <c r="F47" s="95" t="s">
        <v>545</v>
      </c>
      <c r="G47" s="95">
        <v>104030</v>
      </c>
      <c r="H47" s="95">
        <v>1</v>
      </c>
      <c r="I47" s="95" t="s">
        <v>534</v>
      </c>
      <c r="J47" s="95">
        <v>22</v>
      </c>
      <c r="K47" s="95">
        <v>1</v>
      </c>
      <c r="L47" s="98">
        <v>0.33333333333333331</v>
      </c>
      <c r="M47" s="98">
        <v>0.35416666666666669</v>
      </c>
      <c r="N47" s="97" t="s">
        <v>482</v>
      </c>
      <c r="Q47" s="88">
        <f t="array" aca="1" ref="Q47" ca="1">IFERROR(INDEX(Tableau3[Num DECAL],SMALL(IF(Tableau3[Num DECAL]&lt;&gt;"",ROW(INDIRECT("1:"&amp;ROWS(Tableau3[Num DECAL])))),ROWS($1:36))),"")</f>
        <v>85</v>
      </c>
      <c r="R47" s="88">
        <f t="shared" ca="1" si="0"/>
        <v>36</v>
      </c>
      <c r="S47" s="88">
        <f ca="1">COUNTIFS(Tableau3[PLAGE],R47)</f>
        <v>1</v>
      </c>
      <c r="T47" s="139" t="str">
        <f ca="1">INDEX(EXTRACT!DATE,MATCH(Tableau4[[#This Row],[Décalage]],D:D,0),0)</f>
        <v>17/06/2019</v>
      </c>
      <c r="U47" s="139" t="str">
        <f ca="1">VLOOKUP(Tableau4[[#This Row],[Décalage]],D:E,2,0)</f>
        <v>AUTRE</v>
      </c>
      <c r="V47" s="139">
        <f ca="1">VLOOKUP(Tableau4[[#This Row],[Décalage]],D:G,4,0)</f>
        <v>104067</v>
      </c>
      <c r="AY47" s="88"/>
      <c r="AZ47" s="88"/>
      <c r="BA47" s="88"/>
      <c r="BB47" s="88"/>
      <c r="BC47" s="88"/>
    </row>
    <row r="48" spans="1:55" ht="15" x14ac:dyDescent="0.2">
      <c r="A48" s="100">
        <v>4032</v>
      </c>
      <c r="B48" s="95">
        <v>1</v>
      </c>
      <c r="C48" s="95">
        <v>45</v>
      </c>
      <c r="D48" s="95">
        <v>51</v>
      </c>
      <c r="E48" s="99" t="s">
        <v>539</v>
      </c>
      <c r="F48" s="95" t="s">
        <v>545</v>
      </c>
      <c r="G48" s="95">
        <v>104031</v>
      </c>
      <c r="H48" s="95">
        <v>0</v>
      </c>
      <c r="I48" s="95">
        <v>1</v>
      </c>
      <c r="J48" s="95">
        <v>23</v>
      </c>
      <c r="K48" s="95">
        <v>3</v>
      </c>
      <c r="L48" s="98">
        <v>0.35416666666666669</v>
      </c>
      <c r="M48" s="98">
        <v>0.36805555555555558</v>
      </c>
      <c r="N48" s="97" t="s">
        <v>483</v>
      </c>
      <c r="Q48" s="88">
        <f t="array" aca="1" ref="Q48" ca="1">IFERROR(INDEX(Tableau3[Num DECAL],SMALL(IF(Tableau3[Num DECAL]&lt;&gt;"",ROW(INDIRECT("1:"&amp;ROWS(Tableau3[Num DECAL])))),ROWS($1:37))),"")</f>
        <v>88</v>
      </c>
      <c r="R48" s="88">
        <f t="shared" ca="1" si="0"/>
        <v>37</v>
      </c>
      <c r="S48" s="88">
        <f ca="1">COUNTIFS(Tableau3[PLAGE],R48)</f>
        <v>3</v>
      </c>
      <c r="T48" s="139" t="str">
        <f ca="1">INDEX(EXTRACT!DATE,MATCH(Tableau4[[#This Row],[Décalage]],D:D,0),0)</f>
        <v>18/06/2019</v>
      </c>
      <c r="U48" s="139" t="str">
        <f ca="1">VLOOKUP(Tableau4[[#This Row],[Décalage]],D:E,2,0)</f>
        <v>AUTRE</v>
      </c>
      <c r="V48" s="139">
        <f ca="1">VLOOKUP(Tableau4[[#This Row],[Décalage]],D:G,4,0)</f>
        <v>104068</v>
      </c>
      <c r="AY48" s="88"/>
      <c r="AZ48" s="88"/>
      <c r="BA48" s="88"/>
      <c r="BB48" s="88"/>
      <c r="BC48" s="88"/>
    </row>
    <row r="49" spans="1:55" ht="15" x14ac:dyDescent="0.2">
      <c r="A49" s="100">
        <v>4033</v>
      </c>
      <c r="B49" s="95">
        <v>1</v>
      </c>
      <c r="C49" s="95" t="s">
        <v>534</v>
      </c>
      <c r="D49" s="95" t="s">
        <v>534</v>
      </c>
      <c r="E49" s="99" t="s">
        <v>539</v>
      </c>
      <c r="F49" s="95" t="s">
        <v>545</v>
      </c>
      <c r="G49" s="95">
        <v>104032</v>
      </c>
      <c r="H49" s="95">
        <v>1</v>
      </c>
      <c r="I49" s="95" t="s">
        <v>534</v>
      </c>
      <c r="J49" s="95">
        <v>23</v>
      </c>
      <c r="K49" s="95">
        <v>2</v>
      </c>
      <c r="L49" s="98">
        <v>0.38194444444444442</v>
      </c>
      <c r="M49" s="98">
        <v>0.41666666666666669</v>
      </c>
      <c r="N49" s="97" t="s">
        <v>490</v>
      </c>
      <c r="Q49" s="88">
        <f t="array" aca="1" ref="Q49" ca="1">IFERROR(INDEX(Tableau3[Num DECAL],SMALL(IF(Tableau3[Num DECAL]&lt;&gt;"",ROW(INDIRECT("1:"&amp;ROWS(Tableau3[Num DECAL])))),ROWS($1:38))),"")</f>
        <v>90</v>
      </c>
      <c r="R49" s="88">
        <f t="shared" ca="1" si="0"/>
        <v>38</v>
      </c>
      <c r="S49" s="88">
        <f ca="1">COUNTIFS(Tableau3[PLAGE],R49)</f>
        <v>2</v>
      </c>
      <c r="T49" s="139" t="str">
        <f ca="1">INDEX(EXTRACT!DATE,MATCH(Tableau4[[#This Row],[Décalage]],D:D,0),0)</f>
        <v>18/06/2019</v>
      </c>
      <c r="U49" s="139" t="str">
        <f ca="1">VLOOKUP(Tableau4[[#This Row],[Décalage]],D:E,2,0)</f>
        <v>QUARTIER EL PARRAS</v>
      </c>
      <c r="V49" s="139">
        <f ca="1">VLOOKUP(Tableau4[[#This Row],[Décalage]],D:G,4,0)</f>
        <v>104071</v>
      </c>
      <c r="AY49" s="88"/>
      <c r="AZ49" s="88"/>
      <c r="BA49" s="88"/>
      <c r="BB49" s="88"/>
      <c r="BC49" s="88"/>
    </row>
    <row r="50" spans="1:55" ht="15" x14ac:dyDescent="0.2">
      <c r="A50" s="100">
        <v>4034</v>
      </c>
      <c r="B50" s="95">
        <v>1</v>
      </c>
      <c r="C50" s="95" t="s">
        <v>534</v>
      </c>
      <c r="D50" s="95" t="s">
        <v>534</v>
      </c>
      <c r="E50" s="99" t="s">
        <v>539</v>
      </c>
      <c r="F50" s="95" t="s">
        <v>545</v>
      </c>
      <c r="G50" s="95">
        <v>104033</v>
      </c>
      <c r="H50" s="95">
        <v>2</v>
      </c>
      <c r="I50" s="95" t="s">
        <v>534</v>
      </c>
      <c r="J50" s="95">
        <v>23</v>
      </c>
      <c r="K50" s="95">
        <v>1</v>
      </c>
      <c r="L50" s="98">
        <v>0.4236111111111111</v>
      </c>
      <c r="M50" s="98">
        <v>0.4375</v>
      </c>
      <c r="N50" s="97" t="s">
        <v>483</v>
      </c>
      <c r="Q50" s="88">
        <f t="array" aca="1" ref="Q50" ca="1">IFERROR(INDEX(Tableau3[Num DECAL],SMALL(IF(Tableau3[Num DECAL]&lt;&gt;"",ROW(INDIRECT("1:"&amp;ROWS(Tableau3[Num DECAL])))),ROWS($1:39))),"")</f>
        <v>95</v>
      </c>
      <c r="R50" s="88">
        <f t="shared" ca="1" si="0"/>
        <v>39</v>
      </c>
      <c r="S50" s="88">
        <f ca="1">COUNTIFS(Tableau3[PLAGE],R50)</f>
        <v>5</v>
      </c>
      <c r="T50" s="139" t="str">
        <f ca="1">INDEX(EXTRACT!DATE,MATCH(Tableau4[[#This Row],[Décalage]],D:D,0),0)</f>
        <v>18/06/2019</v>
      </c>
      <c r="U50" s="139" t="str">
        <f ca="1">VLOOKUP(Tableau4[[#This Row],[Décalage]],D:E,2,0)</f>
        <v>CASERNE COLONEL CHABRIERES</v>
      </c>
      <c r="V50" s="139">
        <f ca="1">VLOOKUP(Tableau4[[#This Row],[Décalage]],D:G,4,0)</f>
        <v>104073</v>
      </c>
      <c r="AY50" s="88"/>
      <c r="AZ50" s="88"/>
      <c r="BA50" s="88"/>
      <c r="BB50" s="88"/>
      <c r="BC50" s="88"/>
    </row>
    <row r="51" spans="1:55" ht="15" x14ac:dyDescent="0.2">
      <c r="A51" s="100">
        <v>4035</v>
      </c>
      <c r="B51" s="95">
        <v>1</v>
      </c>
      <c r="C51" s="95">
        <v>48</v>
      </c>
      <c r="D51" s="95">
        <v>54</v>
      </c>
      <c r="E51" s="99" t="s">
        <v>535</v>
      </c>
      <c r="F51" s="95" t="s">
        <v>545</v>
      </c>
      <c r="G51" s="95">
        <v>104034</v>
      </c>
      <c r="H51" s="95">
        <v>0</v>
      </c>
      <c r="I51" s="95">
        <v>1</v>
      </c>
      <c r="J51" s="95">
        <v>24</v>
      </c>
      <c r="K51" s="95">
        <v>3</v>
      </c>
      <c r="L51" s="98">
        <v>0.4375</v>
      </c>
      <c r="M51" s="98">
        <v>0.45833333333333331</v>
      </c>
      <c r="N51" s="97" t="s">
        <v>482</v>
      </c>
      <c r="Q51" s="88">
        <f t="array" aca="1" ref="Q51" ca="1">IFERROR(INDEX(Tableau3[Num DECAL],SMALL(IF(Tableau3[Num DECAL]&lt;&gt;"",ROW(INDIRECT("1:"&amp;ROWS(Tableau3[Num DECAL])))),ROWS($1:40))),"")</f>
        <v>97</v>
      </c>
      <c r="R51" s="88">
        <f t="shared" ca="1" si="0"/>
        <v>40</v>
      </c>
      <c r="S51" s="88">
        <f ca="1">COUNTIFS(Tableau3[PLAGE],R51)</f>
        <v>2</v>
      </c>
      <c r="T51" s="139" t="str">
        <f ca="1">INDEX(EXTRACT!DATE,MATCH(Tableau4[[#This Row],[Décalage]],D:D,0),0)</f>
        <v>18/06/2019</v>
      </c>
      <c r="U51" s="139" t="str">
        <f ca="1">VLOOKUP(Tableau4[[#This Row],[Décalage]],D:E,2,0)</f>
        <v>AUTRE</v>
      </c>
      <c r="V51" s="139">
        <f ca="1">VLOOKUP(Tableau4[[#This Row],[Décalage]],D:G,4,0)</f>
        <v>104078</v>
      </c>
      <c r="AY51" s="88"/>
      <c r="AZ51" s="88"/>
      <c r="BA51" s="88"/>
      <c r="BB51" s="88"/>
      <c r="BC51" s="88"/>
    </row>
    <row r="52" spans="1:55" ht="15" x14ac:dyDescent="0.2">
      <c r="A52" s="100">
        <v>4036</v>
      </c>
      <c r="B52" s="95">
        <v>1</v>
      </c>
      <c r="C52" s="95" t="s">
        <v>534</v>
      </c>
      <c r="D52" s="95" t="s">
        <v>534</v>
      </c>
      <c r="E52" s="99" t="s">
        <v>535</v>
      </c>
      <c r="F52" s="95" t="s">
        <v>545</v>
      </c>
      <c r="G52" s="95">
        <v>104035</v>
      </c>
      <c r="H52" s="95">
        <v>1</v>
      </c>
      <c r="I52" s="95" t="s">
        <v>534</v>
      </c>
      <c r="J52" s="95">
        <v>24</v>
      </c>
      <c r="K52" s="95">
        <v>2</v>
      </c>
      <c r="L52" s="98">
        <v>0.45833333333333331</v>
      </c>
      <c r="M52" s="98">
        <v>0.50694444444444442</v>
      </c>
      <c r="N52" s="97" t="s">
        <v>493</v>
      </c>
      <c r="Q52" s="88">
        <f t="array" aca="1" ref="Q52" ca="1">IFERROR(INDEX(Tableau3[Num DECAL],SMALL(IF(Tableau3[Num DECAL]&lt;&gt;"",ROW(INDIRECT("1:"&amp;ROWS(Tableau3[Num DECAL])))),ROWS($1:41))),"")</f>
        <v>100</v>
      </c>
      <c r="R52" s="88">
        <f t="shared" ca="1" si="0"/>
        <v>41</v>
      </c>
      <c r="S52" s="88">
        <f ca="1">COUNTIFS(Tableau3[PLAGE],R52)</f>
        <v>3</v>
      </c>
      <c r="T52" s="139" t="str">
        <f ca="1">INDEX(EXTRACT!DATE,MATCH(Tableau4[[#This Row],[Décalage]],D:D,0),0)</f>
        <v>19/06/2019</v>
      </c>
      <c r="U52" s="139" t="str">
        <f ca="1">VLOOKUP(Tableau4[[#This Row],[Décalage]],D:E,2,0)</f>
        <v>AUTRE</v>
      </c>
      <c r="V52" s="139">
        <f ca="1">VLOOKUP(Tableau4[[#This Row],[Décalage]],D:G,4,0)</f>
        <v>104080</v>
      </c>
      <c r="AY52" s="88"/>
      <c r="AZ52" s="88"/>
      <c r="BA52" s="88"/>
      <c r="BB52" s="88"/>
      <c r="BC52" s="88"/>
    </row>
    <row r="53" spans="1:55" ht="15" x14ac:dyDescent="0.2">
      <c r="A53" s="100">
        <v>4037</v>
      </c>
      <c r="B53" s="95">
        <v>1</v>
      </c>
      <c r="C53" s="95" t="s">
        <v>534</v>
      </c>
      <c r="D53" s="95" t="s">
        <v>534</v>
      </c>
      <c r="E53" s="99" t="s">
        <v>535</v>
      </c>
      <c r="F53" s="95" t="s">
        <v>545</v>
      </c>
      <c r="G53" s="95">
        <v>104036</v>
      </c>
      <c r="H53" s="95">
        <v>2</v>
      </c>
      <c r="I53" s="95" t="s">
        <v>534</v>
      </c>
      <c r="J53" s="95">
        <v>24</v>
      </c>
      <c r="K53" s="95">
        <v>1</v>
      </c>
      <c r="L53" s="98">
        <v>0.5625</v>
      </c>
      <c r="M53" s="98">
        <v>0.70833333333333337</v>
      </c>
      <c r="N53" s="97" t="s">
        <v>498</v>
      </c>
      <c r="Q53" s="88">
        <f t="array" aca="1" ref="Q53" ca="1">IFERROR(INDEX(Tableau3[Num DECAL],SMALL(IF(Tableau3[Num DECAL]&lt;&gt;"",ROW(INDIRECT("1:"&amp;ROWS(Tableau3[Num DECAL])))),ROWS($1:42))),"")</f>
        <v>108</v>
      </c>
      <c r="R53" s="88">
        <f t="shared" ca="1" si="0"/>
        <v>42</v>
      </c>
      <c r="S53" s="88">
        <f ca="1">COUNTIFS(Tableau3[PLAGE],R53)</f>
        <v>8</v>
      </c>
      <c r="T53" s="139" t="str">
        <f ca="1">INDEX(EXTRACT!DATE,MATCH(Tableau4[[#This Row],[Décalage]],D:D,0),0)</f>
        <v>19/06/2019</v>
      </c>
      <c r="U53" s="139" t="str">
        <f ca="1">VLOOKUP(Tableau4[[#This Row],[Décalage]],D:E,2,0)</f>
        <v>CASERNE COLONEL CHABRIERES</v>
      </c>
      <c r="V53" s="139">
        <f ca="1">VLOOKUP(Tableau4[[#This Row],[Décalage]],D:G,4,0)</f>
        <v>104083</v>
      </c>
      <c r="AY53" s="88"/>
      <c r="AZ53" s="88"/>
      <c r="BA53" s="88"/>
      <c r="BB53" s="88"/>
      <c r="BC53" s="88"/>
    </row>
    <row r="54" spans="1:55" ht="15" x14ac:dyDescent="0.2">
      <c r="A54" s="100">
        <v>4038</v>
      </c>
      <c r="B54" s="95">
        <v>1</v>
      </c>
      <c r="C54" s="95">
        <v>51</v>
      </c>
      <c r="D54" s="95">
        <v>56</v>
      </c>
      <c r="E54" s="99" t="s">
        <v>535</v>
      </c>
      <c r="F54" s="95" t="s">
        <v>546</v>
      </c>
      <c r="G54" s="95">
        <v>104037</v>
      </c>
      <c r="H54" s="95">
        <v>0</v>
      </c>
      <c r="I54" s="95">
        <v>1</v>
      </c>
      <c r="J54" s="95">
        <v>25</v>
      </c>
      <c r="K54" s="95">
        <v>2</v>
      </c>
      <c r="L54" s="98">
        <v>0.28472222222222221</v>
      </c>
      <c r="M54" s="98">
        <v>0.33333333333333331</v>
      </c>
      <c r="N54" s="97" t="s">
        <v>493</v>
      </c>
      <c r="Q54" s="88">
        <f t="array" aca="1" ref="Q54" ca="1">IFERROR(INDEX(Tableau3[Num DECAL],SMALL(IF(Tableau3[Num DECAL]&lt;&gt;"",ROW(INDIRECT("1:"&amp;ROWS(Tableau3[Num DECAL])))),ROWS($1:43))),"")</f>
        <v>109</v>
      </c>
      <c r="R54" s="88">
        <f t="shared" ca="1" si="0"/>
        <v>43</v>
      </c>
      <c r="S54" s="88">
        <f ca="1">COUNTIFS(Tableau3[PLAGE],R54)</f>
        <v>1</v>
      </c>
      <c r="T54" s="139" t="str">
        <f ca="1">INDEX(EXTRACT!DATE,MATCH(Tableau4[[#This Row],[Décalage]],D:D,0),0)</f>
        <v>19/06/2019</v>
      </c>
      <c r="U54" s="139" t="str">
        <f ca="1">VLOOKUP(Tableau4[[#This Row],[Décalage]],D:E,2,0)</f>
        <v>AUTRE</v>
      </c>
      <c r="V54" s="139">
        <f ca="1">VLOOKUP(Tableau4[[#This Row],[Décalage]],D:G,4,0)</f>
        <v>104091</v>
      </c>
      <c r="AY54" s="88"/>
      <c r="AZ54" s="88"/>
      <c r="BA54" s="88"/>
      <c r="BB54" s="88"/>
      <c r="BC54" s="88"/>
    </row>
    <row r="55" spans="1:55" ht="15" x14ac:dyDescent="0.2">
      <c r="A55" s="100">
        <v>4039</v>
      </c>
      <c r="B55" s="95">
        <v>1</v>
      </c>
      <c r="C55" s="95" t="s">
        <v>534</v>
      </c>
      <c r="D55" s="95" t="s">
        <v>534</v>
      </c>
      <c r="E55" s="99" t="s">
        <v>535</v>
      </c>
      <c r="F55" s="95" t="s">
        <v>546</v>
      </c>
      <c r="G55" s="95">
        <v>104038</v>
      </c>
      <c r="H55" s="95">
        <v>1</v>
      </c>
      <c r="I55" s="95" t="s">
        <v>534</v>
      </c>
      <c r="J55" s="95">
        <v>25</v>
      </c>
      <c r="K55" s="95">
        <v>1</v>
      </c>
      <c r="L55" s="98">
        <v>0.33333333333333331</v>
      </c>
      <c r="M55" s="98">
        <v>0.35416666666666669</v>
      </c>
      <c r="N55" s="97" t="s">
        <v>482</v>
      </c>
      <c r="Q55" s="88">
        <f t="array" aca="1" ref="Q55" ca="1">IFERROR(INDEX(Tableau3[Num DECAL],SMALL(IF(Tableau3[Num DECAL]&lt;&gt;"",ROW(INDIRECT("1:"&amp;ROWS(Tableau3[Num DECAL])))),ROWS($1:44))),"")</f>
        <v>114</v>
      </c>
      <c r="R55" s="88">
        <f t="shared" ca="1" si="0"/>
        <v>44</v>
      </c>
      <c r="S55" s="88">
        <f ca="1">COUNTIFS(Tableau3[PLAGE],R55)</f>
        <v>5</v>
      </c>
      <c r="T55" s="139" t="str">
        <f ca="1">INDEX(EXTRACT!DATE,MATCH(Tableau4[[#This Row],[Décalage]],D:D,0),0)</f>
        <v>20/06/2019</v>
      </c>
      <c r="U55" s="139" t="str">
        <f ca="1">VLOOKUP(Tableau4[[#This Row],[Décalage]],D:E,2,0)</f>
        <v>AUTRE</v>
      </c>
      <c r="V55" s="139">
        <f ca="1">VLOOKUP(Tableau4[[#This Row],[Décalage]],D:G,4,0)</f>
        <v>104092</v>
      </c>
      <c r="AY55" s="88"/>
      <c r="AZ55" s="88"/>
      <c r="BA55" s="88"/>
      <c r="BB55" s="88"/>
      <c r="BC55" s="88"/>
    </row>
    <row r="56" spans="1:55" ht="15" x14ac:dyDescent="0.2">
      <c r="A56" s="100">
        <v>4040</v>
      </c>
      <c r="B56" s="95">
        <v>1</v>
      </c>
      <c r="C56" s="95">
        <v>53</v>
      </c>
      <c r="D56" s="95">
        <v>66</v>
      </c>
      <c r="E56" s="99" t="s">
        <v>499</v>
      </c>
      <c r="F56" s="95" t="s">
        <v>546</v>
      </c>
      <c r="G56" s="95">
        <v>104039</v>
      </c>
      <c r="H56" s="95">
        <v>0</v>
      </c>
      <c r="I56" s="95">
        <v>1</v>
      </c>
      <c r="J56" s="95">
        <v>26</v>
      </c>
      <c r="K56" s="95">
        <v>10</v>
      </c>
      <c r="L56" s="98">
        <v>0.35416666666666669</v>
      </c>
      <c r="M56" s="98">
        <v>0.375</v>
      </c>
      <c r="N56" s="97" t="s">
        <v>482</v>
      </c>
      <c r="Q56" s="88">
        <f t="array" aca="1" ref="Q56" ca="1">IFERROR(INDEX(Tableau3[Num DECAL],SMALL(IF(Tableau3[Num DECAL]&lt;&gt;"",ROW(INDIRECT("1:"&amp;ROWS(Tableau3[Num DECAL])))),ROWS($1:45))),"")</f>
        <v>117</v>
      </c>
      <c r="R56" s="88">
        <f t="shared" ca="1" si="0"/>
        <v>45</v>
      </c>
      <c r="S56" s="88">
        <f ca="1">COUNTIFS(Tableau3[PLAGE],R56)</f>
        <v>3</v>
      </c>
      <c r="T56" s="139" t="str">
        <f ca="1">INDEX(EXTRACT!DATE,MATCH(Tableau4[[#This Row],[Décalage]],D:D,0),0)</f>
        <v>20/06/2019</v>
      </c>
      <c r="U56" s="139" t="str">
        <f ca="1">VLOOKUP(Tableau4[[#This Row],[Décalage]],D:E,2,0)</f>
        <v>CAMP DES GARRIGUES</v>
      </c>
      <c r="V56" s="139">
        <f ca="1">VLOOKUP(Tableau4[[#This Row],[Décalage]],D:G,4,0)</f>
        <v>104097</v>
      </c>
      <c r="AY56" s="88"/>
      <c r="AZ56" s="88"/>
      <c r="BA56" s="88"/>
      <c r="BB56" s="88"/>
      <c r="BC56" s="88"/>
    </row>
    <row r="57" spans="1:55" ht="15" x14ac:dyDescent="0.2">
      <c r="A57" s="100">
        <v>4041</v>
      </c>
      <c r="B57" s="95">
        <v>1</v>
      </c>
      <c r="C57" s="95" t="s">
        <v>534</v>
      </c>
      <c r="D57" s="95" t="s">
        <v>534</v>
      </c>
      <c r="E57" s="99" t="s">
        <v>499</v>
      </c>
      <c r="F57" s="95" t="s">
        <v>546</v>
      </c>
      <c r="G57" s="95">
        <v>104040</v>
      </c>
      <c r="H57" s="95">
        <v>1</v>
      </c>
      <c r="I57" s="95" t="s">
        <v>534</v>
      </c>
      <c r="J57" s="95">
        <v>26</v>
      </c>
      <c r="K57" s="95">
        <v>9</v>
      </c>
      <c r="L57" s="98">
        <v>0.375</v>
      </c>
      <c r="M57" s="98">
        <v>0.39583333333333331</v>
      </c>
      <c r="N57" s="97" t="s">
        <v>482</v>
      </c>
      <c r="Q57" s="88">
        <f t="array" aca="1" ref="Q57" ca="1">IFERROR(INDEX(Tableau3[Num DECAL],SMALL(IF(Tableau3[Num DECAL]&lt;&gt;"",ROW(INDIRECT("1:"&amp;ROWS(Tableau3[Num DECAL])))),ROWS($1:46))),"")</f>
        <v>118</v>
      </c>
      <c r="R57" s="88">
        <f t="shared" ca="1" si="0"/>
        <v>46</v>
      </c>
      <c r="S57" s="88">
        <f ca="1">COUNTIFS(Tableau3[PLAGE],R57)</f>
        <v>1</v>
      </c>
      <c r="T57" s="139" t="str">
        <f ca="1">INDEX(EXTRACT!DATE,MATCH(Tableau4[[#This Row],[Décalage]],D:D,0),0)</f>
        <v>20/06/2019</v>
      </c>
      <c r="U57" s="139" t="str">
        <f ca="1">VLOOKUP(Tableau4[[#This Row],[Décalage]],D:E,2,0)</f>
        <v>AUTRE</v>
      </c>
      <c r="V57" s="139">
        <f ca="1">VLOOKUP(Tableau4[[#This Row],[Décalage]],D:G,4,0)</f>
        <v>104100</v>
      </c>
      <c r="AY57" s="88"/>
      <c r="AZ57" s="88"/>
      <c r="BA57" s="88"/>
      <c r="BB57" s="88"/>
      <c r="BC57" s="88"/>
    </row>
    <row r="58" spans="1:55" ht="15" x14ac:dyDescent="0.2">
      <c r="A58" s="100">
        <v>4042</v>
      </c>
      <c r="B58" s="95">
        <v>1</v>
      </c>
      <c r="C58" s="95" t="s">
        <v>534</v>
      </c>
      <c r="D58" s="95" t="s">
        <v>534</v>
      </c>
      <c r="E58" s="99" t="s">
        <v>499</v>
      </c>
      <c r="F58" s="95" t="s">
        <v>546</v>
      </c>
      <c r="G58" s="95">
        <v>104041</v>
      </c>
      <c r="H58" s="95">
        <v>2</v>
      </c>
      <c r="I58" s="95" t="s">
        <v>534</v>
      </c>
      <c r="J58" s="95">
        <v>26</v>
      </c>
      <c r="K58" s="95">
        <v>8</v>
      </c>
      <c r="L58" s="98">
        <v>0.39583333333333331</v>
      </c>
      <c r="M58" s="98">
        <v>0.41666666666666669</v>
      </c>
      <c r="N58" s="97" t="s">
        <v>482</v>
      </c>
      <c r="Q58" s="88">
        <f t="array" aca="1" ref="Q58" ca="1">IFERROR(INDEX(Tableau3[Num DECAL],SMALL(IF(Tableau3[Num DECAL]&lt;&gt;"",ROW(INDIRECT("1:"&amp;ROWS(Tableau3[Num DECAL])))),ROWS($1:47))),"")</f>
        <v>119</v>
      </c>
      <c r="R58" s="88">
        <f t="shared" ca="1" si="0"/>
        <v>47</v>
      </c>
      <c r="S58" s="88">
        <f ca="1">COUNTIFS(Tableau3[PLAGE],R58)</f>
        <v>1</v>
      </c>
      <c r="T58" s="139" t="str">
        <f ca="1">INDEX(EXTRACT!DATE,MATCH(Tableau4[[#This Row],[Décalage]],D:D,0),0)</f>
        <v>20/06/2019</v>
      </c>
      <c r="U58" s="139" t="str">
        <f ca="1">VLOOKUP(Tableau4[[#This Row],[Décalage]],D:E,2,0)</f>
        <v>CAMP DES GARRIGUES</v>
      </c>
      <c r="V58" s="139">
        <f ca="1">VLOOKUP(Tableau4[[#This Row],[Décalage]],D:G,4,0)</f>
        <v>104101</v>
      </c>
      <c r="AY58" s="88"/>
      <c r="AZ58" s="88"/>
      <c r="BA58" s="88"/>
      <c r="BB58" s="88"/>
      <c r="BC58" s="88"/>
    </row>
    <row r="59" spans="1:55" ht="15" x14ac:dyDescent="0.2">
      <c r="A59" s="100">
        <v>4043</v>
      </c>
      <c r="B59" s="95">
        <v>1</v>
      </c>
      <c r="C59" s="95" t="s">
        <v>534</v>
      </c>
      <c r="D59" s="95" t="s">
        <v>534</v>
      </c>
      <c r="E59" s="99" t="s">
        <v>499</v>
      </c>
      <c r="F59" s="95" t="s">
        <v>546</v>
      </c>
      <c r="G59" s="95">
        <v>104042</v>
      </c>
      <c r="H59" s="95">
        <v>3</v>
      </c>
      <c r="I59" s="95" t="s">
        <v>534</v>
      </c>
      <c r="J59" s="95">
        <v>26</v>
      </c>
      <c r="K59" s="95">
        <v>7</v>
      </c>
      <c r="L59" s="98">
        <v>0.41666666666666669</v>
      </c>
      <c r="M59" s="98">
        <v>0.4375</v>
      </c>
      <c r="N59" s="97" t="s">
        <v>482</v>
      </c>
      <c r="Q59" s="88">
        <f t="array" aca="1" ref="Q59" ca="1">IFERROR(INDEX(Tableau3[Num DECAL],SMALL(IF(Tableau3[Num DECAL]&lt;&gt;"",ROW(INDIRECT("1:"&amp;ROWS(Tableau3[Num DECAL])))),ROWS($1:48))),"")</f>
        <v>121</v>
      </c>
      <c r="R59" s="88">
        <f t="shared" ca="1" si="0"/>
        <v>48</v>
      </c>
      <c r="S59" s="88">
        <f ca="1">COUNTIFS(Tableau3[PLAGE],R59)</f>
        <v>2</v>
      </c>
      <c r="T59" s="139" t="str">
        <f ca="1">INDEX(EXTRACT!DATE,MATCH(Tableau4[[#This Row],[Décalage]],D:D,0),0)</f>
        <v>20/06/2019</v>
      </c>
      <c r="U59" s="139" t="str">
        <f ca="1">VLOOKUP(Tableau4[[#This Row],[Décalage]],D:E,2,0)</f>
        <v>AUTRE</v>
      </c>
      <c r="V59" s="139">
        <f ca="1">VLOOKUP(Tableau4[[#This Row],[Décalage]],D:G,4,0)</f>
        <v>104102</v>
      </c>
      <c r="AY59" s="88"/>
      <c r="AZ59" s="88"/>
      <c r="BA59" s="88"/>
      <c r="BB59" s="88"/>
      <c r="BC59" s="88"/>
    </row>
    <row r="60" spans="1:55" ht="15" x14ac:dyDescent="0.2">
      <c r="A60" s="100">
        <v>4044</v>
      </c>
      <c r="B60" s="95">
        <v>1</v>
      </c>
      <c r="C60" s="95" t="s">
        <v>534</v>
      </c>
      <c r="D60" s="95" t="s">
        <v>534</v>
      </c>
      <c r="E60" s="99" t="s">
        <v>499</v>
      </c>
      <c r="F60" s="95" t="s">
        <v>546</v>
      </c>
      <c r="G60" s="95">
        <v>104043</v>
      </c>
      <c r="H60" s="95">
        <v>4</v>
      </c>
      <c r="I60" s="95" t="s">
        <v>534</v>
      </c>
      <c r="J60" s="95">
        <v>26</v>
      </c>
      <c r="K60" s="95">
        <v>6</v>
      </c>
      <c r="L60" s="98">
        <v>0.4375</v>
      </c>
      <c r="M60" s="98">
        <v>0.45833333333333331</v>
      </c>
      <c r="N60" s="97" t="s">
        <v>482</v>
      </c>
      <c r="Q60" s="88">
        <f t="array" aca="1" ref="Q60" ca="1">IFERROR(INDEX(Tableau3[Num DECAL],SMALL(IF(Tableau3[Num DECAL]&lt;&gt;"",ROW(INDIRECT("1:"&amp;ROWS(Tableau3[Num DECAL])))),ROWS($1:49))),"")</f>
        <v>122</v>
      </c>
      <c r="R60" s="88">
        <f t="shared" ca="1" si="0"/>
        <v>49</v>
      </c>
      <c r="S60" s="88">
        <f ca="1">COUNTIFS(Tableau3[PLAGE],R60)</f>
        <v>1</v>
      </c>
      <c r="T60" s="139" t="str">
        <f ca="1">INDEX(EXTRACT!DATE,MATCH(Tableau4[[#This Row],[Décalage]],D:D,0),0)</f>
        <v>21/06/2019</v>
      </c>
      <c r="U60" s="139" t="str">
        <f ca="1">VLOOKUP(Tableau4[[#This Row],[Décalage]],D:E,2,0)</f>
        <v>AUTRE</v>
      </c>
      <c r="V60" s="139">
        <f ca="1">VLOOKUP(Tableau4[[#This Row],[Décalage]],D:G,4,0)</f>
        <v>104104</v>
      </c>
      <c r="AY60" s="88"/>
      <c r="AZ60" s="88"/>
      <c r="BA60" s="88"/>
      <c r="BB60" s="88"/>
      <c r="BC60" s="88"/>
    </row>
    <row r="61" spans="1:55" ht="15" x14ac:dyDescent="0.2">
      <c r="A61" s="100">
        <v>4045</v>
      </c>
      <c r="B61" s="95">
        <v>1</v>
      </c>
      <c r="C61" s="95" t="s">
        <v>534</v>
      </c>
      <c r="D61" s="95" t="s">
        <v>534</v>
      </c>
      <c r="E61" s="99" t="s">
        <v>499</v>
      </c>
      <c r="F61" s="95" t="s">
        <v>546</v>
      </c>
      <c r="G61" s="95">
        <v>104044</v>
      </c>
      <c r="H61" s="95">
        <v>5</v>
      </c>
      <c r="I61" s="95" t="s">
        <v>534</v>
      </c>
      <c r="J61" s="95">
        <v>26</v>
      </c>
      <c r="K61" s="95">
        <v>5</v>
      </c>
      <c r="L61" s="98">
        <v>0.45833333333333331</v>
      </c>
      <c r="M61" s="98">
        <v>0.47916666666666669</v>
      </c>
      <c r="N61" s="97" t="s">
        <v>482</v>
      </c>
      <c r="Q61" s="88">
        <f t="array" aca="1" ref="Q61" ca="1">IFERROR(INDEX(Tableau3[Num DECAL],SMALL(IF(Tableau3[Num DECAL]&lt;&gt;"",ROW(INDIRECT("1:"&amp;ROWS(Tableau3[Num DECAL])))),ROWS($1:50))),"")</f>
        <v>125</v>
      </c>
      <c r="R61" s="88">
        <f t="shared" ca="1" si="0"/>
        <v>50</v>
      </c>
      <c r="S61" s="88">
        <f ca="1">COUNTIFS(Tableau3[PLAGE],R61)</f>
        <v>3</v>
      </c>
      <c r="T61" s="139" t="str">
        <f ca="1">INDEX(EXTRACT!DATE,MATCH(Tableau4[[#This Row],[Décalage]],D:D,0),0)</f>
        <v>21/06/2019</v>
      </c>
      <c r="U61" s="139" t="str">
        <f ca="1">VLOOKUP(Tableau4[[#This Row],[Décalage]],D:E,2,0)</f>
        <v>CASERNE COLONEL CHABRIERES</v>
      </c>
      <c r="V61" s="139">
        <f ca="1">VLOOKUP(Tableau4[[#This Row],[Décalage]],D:G,4,0)</f>
        <v>104105</v>
      </c>
      <c r="AY61" s="88"/>
      <c r="AZ61" s="88"/>
      <c r="BA61" s="88"/>
      <c r="BB61" s="88"/>
      <c r="BC61" s="88"/>
    </row>
    <row r="62" spans="1:55" ht="15" x14ac:dyDescent="0.2">
      <c r="A62" s="100">
        <v>4046</v>
      </c>
      <c r="B62" s="95">
        <v>1</v>
      </c>
      <c r="C62" s="95" t="s">
        <v>534</v>
      </c>
      <c r="D62" s="95" t="s">
        <v>534</v>
      </c>
      <c r="E62" s="99" t="s">
        <v>499</v>
      </c>
      <c r="F62" s="95" t="s">
        <v>546</v>
      </c>
      <c r="G62" s="95">
        <v>104045</v>
      </c>
      <c r="H62" s="95">
        <v>6</v>
      </c>
      <c r="I62" s="95" t="s">
        <v>534</v>
      </c>
      <c r="J62" s="95">
        <v>26</v>
      </c>
      <c r="K62" s="95">
        <v>4</v>
      </c>
      <c r="L62" s="98">
        <v>0.47916666666666669</v>
      </c>
      <c r="M62" s="98">
        <v>0.5</v>
      </c>
      <c r="N62" s="97" t="s">
        <v>482</v>
      </c>
      <c r="Q62" s="88">
        <f t="array" aca="1" ref="Q62" ca="1">IFERROR(INDEX(Tableau3[Num DECAL],SMALL(IF(Tableau3[Num DECAL]&lt;&gt;"",ROW(INDIRECT("1:"&amp;ROWS(Tableau3[Num DECAL])))),ROWS($1:51))),"")</f>
        <v>126</v>
      </c>
      <c r="R62" s="88">
        <f t="shared" ca="1" si="0"/>
        <v>51</v>
      </c>
      <c r="S62" s="88">
        <f ca="1">COUNTIFS(Tableau3[PLAGE],R62)</f>
        <v>1</v>
      </c>
      <c r="T62" s="139" t="str">
        <f ca="1">INDEX(EXTRACT!DATE,MATCH(Tableau4[[#This Row],[Décalage]],D:D,0),0)</f>
        <v>21/06/2019</v>
      </c>
      <c r="U62" s="139" t="str">
        <f ca="1">VLOOKUP(Tableau4[[#This Row],[Décalage]],D:E,2,0)</f>
        <v>AUTRE</v>
      </c>
      <c r="V62" s="139">
        <f ca="1">VLOOKUP(Tableau4[[#This Row],[Décalage]],D:G,4,0)</f>
        <v>104108</v>
      </c>
      <c r="AY62" s="88"/>
      <c r="AZ62" s="88"/>
      <c r="BA62" s="88"/>
      <c r="BB62" s="88"/>
      <c r="BC62" s="88"/>
    </row>
    <row r="63" spans="1:55" ht="15" x14ac:dyDescent="0.2">
      <c r="A63" s="100">
        <v>4047</v>
      </c>
      <c r="B63" s="95">
        <v>1</v>
      </c>
      <c r="C63" s="95" t="s">
        <v>534</v>
      </c>
      <c r="D63" s="95" t="s">
        <v>534</v>
      </c>
      <c r="E63" s="99" t="s">
        <v>499</v>
      </c>
      <c r="F63" s="95" t="s">
        <v>546</v>
      </c>
      <c r="G63" s="95">
        <v>104046</v>
      </c>
      <c r="H63" s="95">
        <v>7</v>
      </c>
      <c r="I63" s="95" t="s">
        <v>534</v>
      </c>
      <c r="J63" s="95">
        <v>26</v>
      </c>
      <c r="K63" s="95">
        <v>3</v>
      </c>
      <c r="L63" s="98">
        <v>0.57291666666666663</v>
      </c>
      <c r="M63" s="98">
        <v>0.59375</v>
      </c>
      <c r="N63" s="97" t="s">
        <v>482</v>
      </c>
      <c r="Q63" s="88">
        <f t="array" aca="1" ref="Q63" ca="1">IFERROR(INDEX(Tableau3[Num DECAL],SMALL(IF(Tableau3[Num DECAL]&lt;&gt;"",ROW(INDIRECT("1:"&amp;ROWS(Tableau3[Num DECAL])))),ROWS($1:52))),"")</f>
        <v>128</v>
      </c>
      <c r="R63" s="88">
        <f t="shared" ca="1" si="0"/>
        <v>52</v>
      </c>
      <c r="S63" s="88">
        <f ca="1">COUNTIFS(Tableau3[PLAGE],R63)</f>
        <v>2</v>
      </c>
      <c r="T63" s="139" t="str">
        <f ca="1">INDEX(EXTRACT!DATE,MATCH(Tableau4[[#This Row],[Décalage]],D:D,0),0)</f>
        <v>21/06/2019</v>
      </c>
      <c r="U63" s="139" t="str">
        <f ca="1">VLOOKUP(Tableau4[[#This Row],[Décalage]],D:E,2,0)</f>
        <v>CASERNE MONTCALM NIMES</v>
      </c>
      <c r="V63" s="139">
        <f ca="1">VLOOKUP(Tableau4[[#This Row],[Décalage]],D:G,4,0)</f>
        <v>104109</v>
      </c>
      <c r="AY63" s="88"/>
      <c r="AZ63" s="88"/>
      <c r="BA63" s="88"/>
      <c r="BB63" s="88"/>
      <c r="BC63" s="88"/>
    </row>
    <row r="64" spans="1:55" ht="15" x14ac:dyDescent="0.2">
      <c r="A64" s="100">
        <v>4048</v>
      </c>
      <c r="B64" s="95">
        <v>1</v>
      </c>
      <c r="C64" s="95" t="s">
        <v>534</v>
      </c>
      <c r="D64" s="95" t="s">
        <v>534</v>
      </c>
      <c r="E64" s="99" t="s">
        <v>499</v>
      </c>
      <c r="F64" s="95" t="s">
        <v>546</v>
      </c>
      <c r="G64" s="95">
        <v>104047</v>
      </c>
      <c r="H64" s="95">
        <v>8</v>
      </c>
      <c r="I64" s="95" t="s">
        <v>534</v>
      </c>
      <c r="J64" s="95">
        <v>26</v>
      </c>
      <c r="K64" s="95">
        <v>2</v>
      </c>
      <c r="L64" s="98">
        <v>0.59375</v>
      </c>
      <c r="M64" s="98">
        <v>0.61458333333333337</v>
      </c>
      <c r="N64" s="97" t="s">
        <v>482</v>
      </c>
      <c r="Q64" s="88">
        <f t="array" aca="1" ref="Q64" ca="1">IFERROR(INDEX(Tableau3[Num DECAL],SMALL(IF(Tableau3[Num DECAL]&lt;&gt;"",ROW(INDIRECT("1:"&amp;ROWS(Tableau3[Num DECAL])))),ROWS($1:53))),"")</f>
        <v>129</v>
      </c>
      <c r="R64" s="88">
        <f t="shared" ca="1" si="0"/>
        <v>53</v>
      </c>
      <c r="S64" s="88">
        <f ca="1">COUNTIFS(Tableau3[PLAGE],R64)</f>
        <v>1</v>
      </c>
      <c r="T64" s="139" t="str">
        <f ca="1">INDEX(EXTRACT!DATE,MATCH(Tableau4[[#This Row],[Décalage]],D:D,0),0)</f>
        <v>21/06/2019</v>
      </c>
      <c r="U64" s="139" t="str">
        <f ca="1">VLOOKUP(Tableau4[[#This Row],[Décalage]],D:E,2,0)</f>
        <v>AUTRE</v>
      </c>
      <c r="V64" s="139">
        <f ca="1">VLOOKUP(Tableau4[[#This Row],[Décalage]],D:G,4,0)</f>
        <v>104111</v>
      </c>
      <c r="AY64" s="88"/>
      <c r="AZ64" s="88"/>
      <c r="BA64" s="88"/>
      <c r="BB64" s="88"/>
      <c r="BC64" s="88"/>
    </row>
    <row r="65" spans="1:55" ht="15" x14ac:dyDescent="0.2">
      <c r="A65" s="100">
        <v>4049</v>
      </c>
      <c r="B65" s="95">
        <v>1</v>
      </c>
      <c r="C65" s="95" t="s">
        <v>534</v>
      </c>
      <c r="D65" s="95" t="s">
        <v>534</v>
      </c>
      <c r="E65" s="99" t="s">
        <v>499</v>
      </c>
      <c r="F65" s="95" t="s">
        <v>546</v>
      </c>
      <c r="G65" s="95">
        <v>104048</v>
      </c>
      <c r="H65" s="95">
        <v>9</v>
      </c>
      <c r="I65" s="95" t="s">
        <v>534</v>
      </c>
      <c r="J65" s="95">
        <v>26</v>
      </c>
      <c r="K65" s="95">
        <v>1</v>
      </c>
      <c r="L65" s="98">
        <v>0.625</v>
      </c>
      <c r="M65" s="98">
        <v>0.64583333333333337</v>
      </c>
      <c r="N65" s="97" t="s">
        <v>482</v>
      </c>
      <c r="Q65" s="88">
        <f t="array" aca="1" ref="Q65" ca="1">IFERROR(INDEX(Tableau3[Num DECAL],SMALL(IF(Tableau3[Num DECAL]&lt;&gt;"",ROW(INDIRECT("1:"&amp;ROWS(Tableau3[Num DECAL])))),ROWS($1:54))),"")</f>
        <v>130</v>
      </c>
      <c r="R65" s="88">
        <f t="shared" ca="1" si="0"/>
        <v>54</v>
      </c>
      <c r="S65" s="88">
        <f ca="1">COUNTIFS(Tableau3[PLAGE],R65)</f>
        <v>1</v>
      </c>
      <c r="T65" s="139" t="str">
        <f ca="1">INDEX(EXTRACT!DATE,MATCH(Tableau4[[#This Row],[Décalage]],D:D,0),0)</f>
        <v>24/06/2019</v>
      </c>
      <c r="U65" s="139" t="str">
        <f ca="1">VLOOKUP(Tableau4[[#This Row],[Décalage]],D:E,2,0)</f>
        <v>AUTRE</v>
      </c>
      <c r="V65" s="139">
        <f ca="1">VLOOKUP(Tableau4[[#This Row],[Décalage]],D:G,4,0)</f>
        <v>104112</v>
      </c>
      <c r="AY65" s="88"/>
      <c r="AZ65" s="88"/>
      <c r="BA65" s="88"/>
      <c r="BB65" s="88"/>
      <c r="BC65" s="88"/>
    </row>
    <row r="66" spans="1:55" ht="15" x14ac:dyDescent="0.2">
      <c r="A66" s="100">
        <v>4050</v>
      </c>
      <c r="B66" s="95">
        <v>1</v>
      </c>
      <c r="C66" s="95">
        <v>63</v>
      </c>
      <c r="D66" s="95">
        <v>68</v>
      </c>
      <c r="E66" s="99" t="s">
        <v>535</v>
      </c>
      <c r="F66" s="95" t="s">
        <v>546</v>
      </c>
      <c r="G66" s="95">
        <v>104049</v>
      </c>
      <c r="H66" s="95">
        <v>0</v>
      </c>
      <c r="I66" s="95">
        <v>1</v>
      </c>
      <c r="J66" s="95">
        <v>27</v>
      </c>
      <c r="K66" s="95">
        <v>2</v>
      </c>
      <c r="L66" s="98">
        <v>0.65625</v>
      </c>
      <c r="M66" s="98">
        <v>0.69791666666666663</v>
      </c>
      <c r="N66" s="97" t="s">
        <v>476</v>
      </c>
      <c r="Q66" s="88">
        <f t="array" aca="1" ref="Q66" ca="1">IFERROR(INDEX(Tableau3[Num DECAL],SMALL(IF(Tableau3[Num DECAL]&lt;&gt;"",ROW(INDIRECT("1:"&amp;ROWS(Tableau3[Num DECAL])))),ROWS($1:55))),"")</f>
        <v>137</v>
      </c>
      <c r="R66" s="88">
        <f t="shared" ca="1" si="0"/>
        <v>55</v>
      </c>
      <c r="S66" s="88">
        <f ca="1">COUNTIFS(Tableau3[PLAGE],R66)</f>
        <v>7</v>
      </c>
      <c r="T66" s="139" t="str">
        <f ca="1">INDEX(EXTRACT!DATE,MATCH(Tableau4[[#This Row],[Décalage]],D:D,0),0)</f>
        <v>24/06/2019</v>
      </c>
      <c r="U66" s="139" t="str">
        <f ca="1">VLOOKUP(Tableau4[[#This Row],[Décalage]],D:E,2,0)</f>
        <v>QUARTIER EL PARRAS</v>
      </c>
      <c r="V66" s="139">
        <f ca="1">VLOOKUP(Tableau4[[#This Row],[Décalage]],D:G,4,0)</f>
        <v>104113</v>
      </c>
      <c r="AY66" s="88"/>
      <c r="AZ66" s="88"/>
      <c r="BA66" s="88"/>
      <c r="BB66" s="88"/>
      <c r="BC66" s="88"/>
    </row>
    <row r="67" spans="1:55" ht="15" x14ac:dyDescent="0.2">
      <c r="A67" s="100">
        <v>4051</v>
      </c>
      <c r="B67" s="95">
        <v>1</v>
      </c>
      <c r="C67" s="95" t="s">
        <v>534</v>
      </c>
      <c r="D67" s="95" t="s">
        <v>534</v>
      </c>
      <c r="E67" s="99" t="s">
        <v>535</v>
      </c>
      <c r="F67" s="95" t="s">
        <v>546</v>
      </c>
      <c r="G67" s="95">
        <v>104050</v>
      </c>
      <c r="H67" s="95">
        <v>1</v>
      </c>
      <c r="I67" s="95" t="s">
        <v>534</v>
      </c>
      <c r="J67" s="95">
        <v>27</v>
      </c>
      <c r="K67" s="95">
        <v>1</v>
      </c>
      <c r="L67" s="98">
        <v>0.70138888888888884</v>
      </c>
      <c r="M67" s="98">
        <v>0.75</v>
      </c>
      <c r="N67" s="97" t="s">
        <v>493</v>
      </c>
      <c r="Q67" s="88">
        <f t="array" aca="1" ref="Q67" ca="1">IFERROR(INDEX(Tableau3[Num DECAL],SMALL(IF(Tableau3[Num DECAL]&lt;&gt;"",ROW(INDIRECT("1:"&amp;ROWS(Tableau3[Num DECAL])))),ROWS($1:56))),"")</f>
        <v>139</v>
      </c>
      <c r="R67" s="88">
        <f t="shared" ca="1" si="0"/>
        <v>56</v>
      </c>
      <c r="S67" s="88">
        <f ca="1">COUNTIFS(Tableau3[PLAGE],R67)</f>
        <v>2</v>
      </c>
      <c r="T67" s="139" t="str">
        <f ca="1">INDEX(EXTRACT!DATE,MATCH(Tableau4[[#This Row],[Décalage]],D:D,0),0)</f>
        <v>24/06/2019</v>
      </c>
      <c r="U67" s="139" t="str">
        <f ca="1">VLOOKUP(Tableau4[[#This Row],[Décalage]],D:E,2,0)</f>
        <v>AUTRE</v>
      </c>
      <c r="V67" s="139">
        <f ca="1">VLOOKUP(Tableau4[[#This Row],[Décalage]],D:G,4,0)</f>
        <v>104120</v>
      </c>
      <c r="AY67" s="88"/>
      <c r="AZ67" s="88"/>
      <c r="BA67" s="88"/>
      <c r="BB67" s="88"/>
      <c r="BC67" s="88"/>
    </row>
    <row r="68" spans="1:55" ht="15" x14ac:dyDescent="0.2">
      <c r="A68" s="100">
        <v>4052</v>
      </c>
      <c r="B68" s="95">
        <v>1</v>
      </c>
      <c r="C68" s="95">
        <v>65</v>
      </c>
      <c r="D68" s="95">
        <v>70</v>
      </c>
      <c r="E68" s="99" t="s">
        <v>535</v>
      </c>
      <c r="F68" s="95" t="s">
        <v>547</v>
      </c>
      <c r="G68" s="95">
        <v>104051</v>
      </c>
      <c r="H68" s="95">
        <v>0</v>
      </c>
      <c r="I68" s="95">
        <v>1</v>
      </c>
      <c r="J68" s="95">
        <v>28</v>
      </c>
      <c r="K68" s="95">
        <v>2</v>
      </c>
      <c r="L68" s="98">
        <v>0.33333333333333331</v>
      </c>
      <c r="M68" s="98">
        <v>0.45833333333333331</v>
      </c>
      <c r="N68" s="97" t="s">
        <v>470</v>
      </c>
      <c r="Q68" s="88">
        <f t="array" aca="1" ref="Q68" ca="1">IFERROR(INDEX(Tableau3[Num DECAL],SMALL(IF(Tableau3[Num DECAL]&lt;&gt;"",ROW(INDIRECT("1:"&amp;ROWS(Tableau3[Num DECAL])))),ROWS($1:57))),"")</f>
        <v>140</v>
      </c>
      <c r="R68" s="88">
        <f t="shared" ca="1" si="0"/>
        <v>57</v>
      </c>
      <c r="S68" s="88">
        <f ca="1">COUNTIFS(Tableau3[PLAGE],R68)</f>
        <v>1</v>
      </c>
      <c r="T68" s="139" t="str">
        <f ca="1">INDEX(EXTRACT!DATE,MATCH(Tableau4[[#This Row],[Décalage]],D:D,0),0)</f>
        <v>24/06/2019</v>
      </c>
      <c r="U68" s="139" t="str">
        <f ca="1">VLOOKUP(Tableau4[[#This Row],[Décalage]],D:E,2,0)</f>
        <v>QUARTIER EL PARRAS</v>
      </c>
      <c r="V68" s="139">
        <f ca="1">VLOOKUP(Tableau4[[#This Row],[Décalage]],D:G,4,0)</f>
        <v>104122</v>
      </c>
      <c r="AY68" s="88"/>
      <c r="AZ68" s="88"/>
      <c r="BA68" s="88"/>
      <c r="BB68" s="88"/>
      <c r="BC68" s="88"/>
    </row>
    <row r="69" spans="1:55" ht="15" x14ac:dyDescent="0.2">
      <c r="A69" s="100">
        <v>4053</v>
      </c>
      <c r="B69" s="95">
        <v>1</v>
      </c>
      <c r="C69" s="95" t="s">
        <v>534</v>
      </c>
      <c r="D69" s="95" t="s">
        <v>534</v>
      </c>
      <c r="E69" s="99" t="s">
        <v>535</v>
      </c>
      <c r="F69" s="95" t="s">
        <v>547</v>
      </c>
      <c r="G69" s="95">
        <v>104052</v>
      </c>
      <c r="H69" s="95">
        <v>1</v>
      </c>
      <c r="I69" s="95" t="s">
        <v>534</v>
      </c>
      <c r="J69" s="95">
        <v>28</v>
      </c>
      <c r="K69" s="95">
        <v>1</v>
      </c>
      <c r="L69" s="98">
        <v>0.45833333333333331</v>
      </c>
      <c r="M69" s="98">
        <v>0.5</v>
      </c>
      <c r="N69" s="97" t="s">
        <v>476</v>
      </c>
      <c r="Q69" s="88">
        <f t="array" aca="1" ref="Q69" ca="1">IFERROR(INDEX(Tableau3[Num DECAL],SMALL(IF(Tableau3[Num DECAL]&lt;&gt;"",ROW(INDIRECT("1:"&amp;ROWS(Tableau3[Num DECAL])))),ROWS($1:58))),"")</f>
        <v>142</v>
      </c>
      <c r="R69" s="88">
        <f t="shared" ca="1" si="0"/>
        <v>58</v>
      </c>
      <c r="S69" s="88">
        <f ca="1">COUNTIFS(Tableau3[PLAGE],R69)</f>
        <v>2</v>
      </c>
      <c r="T69" s="139" t="str">
        <f ca="1">INDEX(EXTRACT!DATE,MATCH(Tableau4[[#This Row],[Décalage]],D:D,0),0)</f>
        <v>24/06/2019</v>
      </c>
      <c r="U69" s="139" t="str">
        <f ca="1">VLOOKUP(Tableau4[[#This Row],[Décalage]],D:E,2,0)</f>
        <v>AUTRE</v>
      </c>
      <c r="V69" s="139">
        <f ca="1">VLOOKUP(Tableau4[[#This Row],[Décalage]],D:G,4,0)</f>
        <v>104123</v>
      </c>
      <c r="AY69" s="88"/>
      <c r="AZ69" s="88"/>
      <c r="BA69" s="88"/>
      <c r="BB69" s="88"/>
      <c r="BC69" s="88"/>
    </row>
    <row r="70" spans="1:55" ht="15" x14ac:dyDescent="0.2">
      <c r="A70" s="100">
        <v>4054</v>
      </c>
      <c r="B70" s="95">
        <v>1</v>
      </c>
      <c r="C70" s="95">
        <v>67</v>
      </c>
      <c r="D70" s="95">
        <v>74</v>
      </c>
      <c r="E70" s="99" t="s">
        <v>541</v>
      </c>
      <c r="F70" s="95" t="s">
        <v>547</v>
      </c>
      <c r="G70" s="95">
        <v>104053</v>
      </c>
      <c r="H70" s="95">
        <v>0</v>
      </c>
      <c r="I70" s="95">
        <v>1</v>
      </c>
      <c r="J70" s="95">
        <v>29</v>
      </c>
      <c r="K70" s="95">
        <v>4</v>
      </c>
      <c r="L70" s="98">
        <v>0.59027777777777779</v>
      </c>
      <c r="M70" s="98">
        <v>0.60416666666666663</v>
      </c>
      <c r="N70" s="97" t="s">
        <v>483</v>
      </c>
      <c r="Q70" s="88">
        <f t="array" aca="1" ref="Q70" ca="1">IFERROR(INDEX(Tableau3[Num DECAL],SMALL(IF(Tableau3[Num DECAL]&lt;&gt;"",ROW(INDIRECT("1:"&amp;ROWS(Tableau3[Num DECAL])))),ROWS($1:59))),"")</f>
        <v>144</v>
      </c>
      <c r="R70" s="88">
        <f t="shared" ca="1" si="0"/>
        <v>59</v>
      </c>
      <c r="S70" s="88">
        <f ca="1">COUNTIFS(Tableau3[PLAGE],R70)</f>
        <v>2</v>
      </c>
      <c r="T70" s="139" t="str">
        <f ca="1">INDEX(EXTRACT!DATE,MATCH(Tableau4[[#This Row],[Décalage]],D:D,0),0)</f>
        <v>25/06/2019</v>
      </c>
      <c r="U70" s="139" t="str">
        <f ca="1">VLOOKUP(Tableau4[[#This Row],[Décalage]],D:E,2,0)</f>
        <v>AUTRE</v>
      </c>
      <c r="V70" s="139">
        <f ca="1">VLOOKUP(Tableau4[[#This Row],[Décalage]],D:G,4,0)</f>
        <v>104125</v>
      </c>
      <c r="AY70" s="88"/>
      <c r="AZ70" s="88"/>
      <c r="BA70" s="88"/>
      <c r="BB70" s="88"/>
      <c r="BC70" s="88"/>
    </row>
    <row r="71" spans="1:55" ht="15" x14ac:dyDescent="0.2">
      <c r="A71" s="100">
        <v>4055</v>
      </c>
      <c r="B71" s="95">
        <v>1</v>
      </c>
      <c r="C71" s="95" t="s">
        <v>534</v>
      </c>
      <c r="D71" s="95" t="s">
        <v>534</v>
      </c>
      <c r="E71" s="99" t="s">
        <v>541</v>
      </c>
      <c r="F71" s="95" t="s">
        <v>547</v>
      </c>
      <c r="G71" s="95">
        <v>104054</v>
      </c>
      <c r="H71" s="95">
        <v>1</v>
      </c>
      <c r="I71" s="95" t="s">
        <v>534</v>
      </c>
      <c r="J71" s="95">
        <v>29</v>
      </c>
      <c r="K71" s="95">
        <v>3</v>
      </c>
      <c r="L71" s="98">
        <v>0.60416666666666663</v>
      </c>
      <c r="M71" s="98">
        <v>0.625</v>
      </c>
      <c r="N71" s="97" t="s">
        <v>482</v>
      </c>
      <c r="Q71" s="88">
        <f t="array" aca="1" ref="Q71" ca="1">IFERROR(INDEX(Tableau3[Num DECAL],SMALL(IF(Tableau3[Num DECAL]&lt;&gt;"",ROW(INDIRECT("1:"&amp;ROWS(Tableau3[Num DECAL])))),ROWS($1:60))),"")</f>
        <v>145</v>
      </c>
      <c r="R71" s="88">
        <f t="shared" ca="1" si="0"/>
        <v>60</v>
      </c>
      <c r="S71" s="88">
        <f ca="1">COUNTIFS(Tableau3[PLAGE],R71)</f>
        <v>1</v>
      </c>
      <c r="T71" s="139" t="str">
        <f ca="1">INDEX(EXTRACT!DATE,MATCH(Tableau4[[#This Row],[Décalage]],D:D,0),0)</f>
        <v>25/06/2019</v>
      </c>
      <c r="U71" s="139" t="str">
        <f ca="1">VLOOKUP(Tableau4[[#This Row],[Décalage]],D:E,2,0)</f>
        <v>QUARTIER SAINT CEZAIRE</v>
      </c>
      <c r="V71" s="139">
        <f ca="1">VLOOKUP(Tableau4[[#This Row],[Décalage]],D:G,4,0)</f>
        <v>104127</v>
      </c>
      <c r="AY71" s="88"/>
      <c r="AZ71" s="88"/>
      <c r="BA71" s="88"/>
      <c r="BB71" s="88"/>
      <c r="BC71" s="88"/>
    </row>
    <row r="72" spans="1:55" ht="15" x14ac:dyDescent="0.2">
      <c r="A72" s="100">
        <v>4056</v>
      </c>
      <c r="B72" s="95">
        <v>1</v>
      </c>
      <c r="C72" s="95" t="s">
        <v>534</v>
      </c>
      <c r="D72" s="95" t="s">
        <v>534</v>
      </c>
      <c r="E72" s="99" t="s">
        <v>541</v>
      </c>
      <c r="F72" s="95" t="s">
        <v>547</v>
      </c>
      <c r="G72" s="95">
        <v>104055</v>
      </c>
      <c r="H72" s="95">
        <v>2</v>
      </c>
      <c r="I72" s="95" t="s">
        <v>534</v>
      </c>
      <c r="J72" s="95">
        <v>29</v>
      </c>
      <c r="K72" s="95">
        <v>2</v>
      </c>
      <c r="L72" s="98">
        <v>0.625</v>
      </c>
      <c r="M72" s="98">
        <v>0.63541666666666663</v>
      </c>
      <c r="N72" s="97" t="s">
        <v>480</v>
      </c>
      <c r="Q72" s="88">
        <f t="array" aca="1" ref="Q72" ca="1">IFERROR(INDEX(Tableau3[Num DECAL],SMALL(IF(Tableau3[Num DECAL]&lt;&gt;"",ROW(INDIRECT("1:"&amp;ROWS(Tableau3[Num DECAL])))),ROWS($1:61))),"")</f>
        <v>147</v>
      </c>
      <c r="R72" s="88">
        <f t="shared" ca="1" si="0"/>
        <v>61</v>
      </c>
      <c r="S72" s="88">
        <f ca="1">COUNTIFS(Tableau3[PLAGE],R72)</f>
        <v>2</v>
      </c>
      <c r="T72" s="139" t="str">
        <f ca="1">INDEX(EXTRACT!DATE,MATCH(Tableau4[[#This Row],[Décalage]],D:D,0),0)</f>
        <v>25/06/2019</v>
      </c>
      <c r="U72" s="139" t="str">
        <f ca="1">VLOOKUP(Tableau4[[#This Row],[Décalage]],D:E,2,0)</f>
        <v>AUTRE</v>
      </c>
      <c r="V72" s="139">
        <f ca="1">VLOOKUP(Tableau4[[#This Row],[Décalage]],D:G,4,0)</f>
        <v>104128</v>
      </c>
      <c r="AY72" s="88"/>
      <c r="AZ72" s="88"/>
      <c r="BA72" s="88"/>
      <c r="BB72" s="88"/>
      <c r="BC72" s="88"/>
    </row>
    <row r="73" spans="1:55" ht="15" x14ac:dyDescent="0.2">
      <c r="A73" s="100">
        <v>4057</v>
      </c>
      <c r="B73" s="95">
        <v>1</v>
      </c>
      <c r="C73" s="95" t="s">
        <v>534</v>
      </c>
      <c r="D73" s="95" t="s">
        <v>534</v>
      </c>
      <c r="E73" s="99" t="s">
        <v>541</v>
      </c>
      <c r="F73" s="95" t="s">
        <v>547</v>
      </c>
      <c r="G73" s="95">
        <v>104056</v>
      </c>
      <c r="H73" s="95">
        <v>3</v>
      </c>
      <c r="I73" s="95" t="s">
        <v>534</v>
      </c>
      <c r="J73" s="95">
        <v>29</v>
      </c>
      <c r="K73" s="95">
        <v>1</v>
      </c>
      <c r="L73" s="98">
        <v>0.63888888888888895</v>
      </c>
      <c r="M73" s="98">
        <v>0.65277777777777779</v>
      </c>
      <c r="N73" s="97" t="s">
        <v>483</v>
      </c>
      <c r="Q73" s="88">
        <f t="array" aca="1" ref="Q73" ca="1">IFERROR(INDEX(Tableau3[Num DECAL],SMALL(IF(Tableau3[Num DECAL]&lt;&gt;"",ROW(INDIRECT("1:"&amp;ROWS(Tableau3[Num DECAL])))),ROWS($1:62))),"")</f>
        <v>149</v>
      </c>
      <c r="R73" s="88">
        <f t="shared" ca="1" si="0"/>
        <v>62</v>
      </c>
      <c r="S73" s="88">
        <f ca="1">COUNTIFS(Tableau3[PLAGE],R73)</f>
        <v>2</v>
      </c>
      <c r="T73" s="139" t="str">
        <f ca="1">INDEX(EXTRACT!DATE,MATCH(Tableau4[[#This Row],[Décalage]],D:D,0),0)</f>
        <v>25/06/2019</v>
      </c>
      <c r="U73" s="139" t="str">
        <f ca="1">VLOOKUP(Tableau4[[#This Row],[Décalage]],D:E,2,0)</f>
        <v>QUARTIER EL PARRAS</v>
      </c>
      <c r="V73" s="139">
        <f ca="1">VLOOKUP(Tableau4[[#This Row],[Décalage]],D:G,4,0)</f>
        <v>104130</v>
      </c>
      <c r="AY73" s="88"/>
      <c r="AZ73" s="88"/>
      <c r="BA73" s="88"/>
      <c r="BB73" s="88"/>
      <c r="BC73" s="88"/>
    </row>
    <row r="74" spans="1:55" ht="15" x14ac:dyDescent="0.2">
      <c r="A74" s="100">
        <v>4058</v>
      </c>
      <c r="B74" s="95">
        <v>1</v>
      </c>
      <c r="C74" s="95">
        <v>71</v>
      </c>
      <c r="D74" s="95">
        <v>75</v>
      </c>
      <c r="E74" s="99" t="s">
        <v>535</v>
      </c>
      <c r="F74" s="95" t="s">
        <v>548</v>
      </c>
      <c r="G74" s="95">
        <v>104057</v>
      </c>
      <c r="H74" s="95">
        <v>0</v>
      </c>
      <c r="I74" s="95">
        <v>1</v>
      </c>
      <c r="J74" s="95">
        <v>30</v>
      </c>
      <c r="K74" s="95">
        <v>1</v>
      </c>
      <c r="L74" s="98">
        <v>0.29166666666666669</v>
      </c>
      <c r="M74" s="98">
        <v>0.33333333333333331</v>
      </c>
      <c r="N74" s="97" t="s">
        <v>476</v>
      </c>
      <c r="Q74" s="88">
        <f t="array" aca="1" ref="Q74" ca="1">IFERROR(INDEX(Tableau3[Num DECAL],SMALL(IF(Tableau3[Num DECAL]&lt;&gt;"",ROW(INDIRECT("1:"&amp;ROWS(Tableau3[Num DECAL])))),ROWS($1:63))),"")</f>
        <v>150</v>
      </c>
      <c r="R74" s="88">
        <f t="shared" ca="1" si="0"/>
        <v>63</v>
      </c>
      <c r="S74" s="88">
        <f ca="1">COUNTIFS(Tableau3[PLAGE],R74)</f>
        <v>1</v>
      </c>
      <c r="T74" s="139" t="str">
        <f ca="1">INDEX(EXTRACT!DATE,MATCH(Tableau4[[#This Row],[Décalage]],D:D,0),0)</f>
        <v>25/06/2019</v>
      </c>
      <c r="U74" s="139" t="str">
        <f ca="1">VLOOKUP(Tableau4[[#This Row],[Décalage]],D:E,2,0)</f>
        <v>AUTRE</v>
      </c>
      <c r="V74" s="139">
        <f ca="1">VLOOKUP(Tableau4[[#This Row],[Décalage]],D:G,4,0)</f>
        <v>104132</v>
      </c>
      <c r="AY74" s="88"/>
      <c r="AZ74" s="88"/>
      <c r="BA74" s="88"/>
      <c r="BB74" s="88"/>
      <c r="BC74" s="88"/>
    </row>
    <row r="75" spans="1:55" ht="15" x14ac:dyDescent="0.2">
      <c r="A75" s="100">
        <v>4059</v>
      </c>
      <c r="B75" s="95">
        <v>1</v>
      </c>
      <c r="C75" s="95">
        <v>72</v>
      </c>
      <c r="D75" s="95">
        <v>77</v>
      </c>
      <c r="E75" s="99" t="s">
        <v>549</v>
      </c>
      <c r="F75" s="95" t="s">
        <v>548</v>
      </c>
      <c r="G75" s="95">
        <v>104058</v>
      </c>
      <c r="H75" s="95">
        <v>0</v>
      </c>
      <c r="I75" s="95">
        <v>1</v>
      </c>
      <c r="J75" s="95">
        <v>31</v>
      </c>
      <c r="K75" s="95">
        <v>2</v>
      </c>
      <c r="L75" s="98">
        <v>0.33333333333333331</v>
      </c>
      <c r="M75" s="98">
        <v>0.35416666666666669</v>
      </c>
      <c r="N75" s="97" t="s">
        <v>482</v>
      </c>
      <c r="Q75" s="88">
        <f t="array" aca="1" ref="Q75" ca="1">IFERROR(INDEX(Tableau3[Num DECAL],SMALL(IF(Tableau3[Num DECAL]&lt;&gt;"",ROW(INDIRECT("1:"&amp;ROWS(Tableau3[Num DECAL])))),ROWS($1:64))),"")</f>
        <v>151</v>
      </c>
      <c r="R75" s="88">
        <f t="shared" ca="1" si="0"/>
        <v>64</v>
      </c>
      <c r="S75" s="88">
        <f ca="1">COUNTIFS(Tableau3[PLAGE],R75)</f>
        <v>1</v>
      </c>
      <c r="T75" s="139" t="str">
        <f ca="1">INDEX(EXTRACT!DATE,MATCH(Tableau4[[#This Row],[Décalage]],D:D,0),0)</f>
        <v>25/06/2019</v>
      </c>
      <c r="U75" s="139" t="str">
        <f ca="1">VLOOKUP(Tableau4[[#This Row],[Décalage]],D:E,2,0)</f>
        <v>IMMEUBLE COTTAGE</v>
      </c>
      <c r="V75" s="139">
        <f ca="1">VLOOKUP(Tableau4[[#This Row],[Décalage]],D:G,4,0)</f>
        <v>104133</v>
      </c>
      <c r="AY75" s="88"/>
      <c r="AZ75" s="88"/>
      <c r="BA75" s="88"/>
      <c r="BB75" s="88"/>
      <c r="BC75" s="88"/>
    </row>
    <row r="76" spans="1:55" ht="15" x14ac:dyDescent="0.2">
      <c r="A76" s="100">
        <v>4060</v>
      </c>
      <c r="B76" s="95">
        <v>1</v>
      </c>
      <c r="C76" s="95" t="s">
        <v>534</v>
      </c>
      <c r="D76" s="95" t="s">
        <v>534</v>
      </c>
      <c r="E76" s="99" t="s">
        <v>549</v>
      </c>
      <c r="F76" s="95" t="s">
        <v>548</v>
      </c>
      <c r="G76" s="95">
        <v>104059</v>
      </c>
      <c r="H76" s="95">
        <v>1</v>
      </c>
      <c r="I76" s="95" t="s">
        <v>534</v>
      </c>
      <c r="J76" s="95">
        <v>31</v>
      </c>
      <c r="K76" s="95">
        <v>1</v>
      </c>
      <c r="L76" s="98">
        <v>0.3576388888888889</v>
      </c>
      <c r="M76" s="98">
        <v>0.375</v>
      </c>
      <c r="N76" s="97" t="s">
        <v>486</v>
      </c>
      <c r="Q76" s="88">
        <f t="array" aca="1" ref="Q76" ca="1">IFERROR(INDEX(Tableau3[Num DECAL],SMALL(IF(Tableau3[Num DECAL]&lt;&gt;"",ROW(INDIRECT("1:"&amp;ROWS(Tableau3[Num DECAL])))),ROWS($1:65))),"")</f>
        <v>153</v>
      </c>
      <c r="R76" s="88">
        <f t="shared" ref="R76:R139" ca="1" si="1">VLOOKUP(Q76,D:J,7,0)</f>
        <v>65</v>
      </c>
      <c r="S76" s="88">
        <f ca="1">COUNTIFS(Tableau3[PLAGE],R76)</f>
        <v>2</v>
      </c>
      <c r="T76" s="139" t="str">
        <f ca="1">INDEX(EXTRACT!DATE,MATCH(Tableau4[[#This Row],[Décalage]],D:D,0),0)</f>
        <v>25/06/2019</v>
      </c>
      <c r="U76" s="139" t="str">
        <f ca="1">VLOOKUP(Tableau4[[#This Row],[Décalage]],D:E,2,0)</f>
        <v>AUTRE</v>
      </c>
      <c r="V76" s="139">
        <f ca="1">VLOOKUP(Tableau4[[#This Row],[Décalage]],D:G,4,0)</f>
        <v>104134</v>
      </c>
      <c r="AY76" s="88"/>
      <c r="AZ76" s="88"/>
      <c r="BA76" s="88"/>
      <c r="BB76" s="88"/>
      <c r="BC76" s="88"/>
    </row>
    <row r="77" spans="1:55" ht="15" x14ac:dyDescent="0.2">
      <c r="A77" s="100">
        <v>4061</v>
      </c>
      <c r="B77" s="95">
        <v>1</v>
      </c>
      <c r="C77" s="95">
        <v>74</v>
      </c>
      <c r="D77" s="95">
        <v>78</v>
      </c>
      <c r="E77" s="99" t="s">
        <v>535</v>
      </c>
      <c r="F77" s="95" t="s">
        <v>548</v>
      </c>
      <c r="G77" s="95">
        <v>104060</v>
      </c>
      <c r="H77" s="95">
        <v>0</v>
      </c>
      <c r="I77" s="95">
        <v>1</v>
      </c>
      <c r="J77" s="95">
        <v>32</v>
      </c>
      <c r="K77" s="95">
        <v>1</v>
      </c>
      <c r="L77" s="98">
        <v>0.39583333333333331</v>
      </c>
      <c r="M77" s="98">
        <v>0.41666666666666669</v>
      </c>
      <c r="N77" s="97" t="s">
        <v>482</v>
      </c>
      <c r="Q77" s="88">
        <f t="array" aca="1" ref="Q77" ca="1">IFERROR(INDEX(Tableau3[Num DECAL],SMALL(IF(Tableau3[Num DECAL]&lt;&gt;"",ROW(INDIRECT("1:"&amp;ROWS(Tableau3[Num DECAL])))),ROWS($1:66))),"")</f>
        <v>159</v>
      </c>
      <c r="R77" s="88">
        <f t="shared" ca="1" si="1"/>
        <v>66</v>
      </c>
      <c r="S77" s="88">
        <f ca="1">COUNTIFS(Tableau3[PLAGE],R77)</f>
        <v>6</v>
      </c>
      <c r="T77" s="139" t="str">
        <f ca="1">INDEX(EXTRACT!DATE,MATCH(Tableau4[[#This Row],[Décalage]],D:D,0),0)</f>
        <v>26/06/2019</v>
      </c>
      <c r="U77" s="139" t="str">
        <f ca="1">VLOOKUP(Tableau4[[#This Row],[Décalage]],D:E,2,0)</f>
        <v>CAMP DES GARRIGUES</v>
      </c>
      <c r="V77" s="139">
        <f ca="1">VLOOKUP(Tableau4[[#This Row],[Décalage]],D:G,4,0)</f>
        <v>104136</v>
      </c>
      <c r="AY77" s="88"/>
      <c r="AZ77" s="88"/>
      <c r="BA77" s="88"/>
      <c r="BB77" s="88"/>
      <c r="BC77" s="88"/>
    </row>
    <row r="78" spans="1:55" ht="15" x14ac:dyDescent="0.2">
      <c r="A78" s="100">
        <v>4062</v>
      </c>
      <c r="B78" s="95">
        <v>1</v>
      </c>
      <c r="C78" s="95">
        <v>75</v>
      </c>
      <c r="D78" s="95">
        <v>80</v>
      </c>
      <c r="E78" s="99" t="s">
        <v>549</v>
      </c>
      <c r="F78" s="95" t="s">
        <v>548</v>
      </c>
      <c r="G78" s="95">
        <v>104061</v>
      </c>
      <c r="H78" s="95">
        <v>0</v>
      </c>
      <c r="I78" s="95">
        <v>1</v>
      </c>
      <c r="J78" s="95">
        <v>33</v>
      </c>
      <c r="K78" s="95">
        <v>2</v>
      </c>
      <c r="L78" s="98">
        <v>0.41666666666666669</v>
      </c>
      <c r="M78" s="98">
        <v>0.45833333333333331</v>
      </c>
      <c r="N78" s="97" t="s">
        <v>476</v>
      </c>
      <c r="Q78" s="88">
        <f t="array" aca="1" ref="Q78" ca="1">IFERROR(INDEX(Tableau3[Num DECAL],SMALL(IF(Tableau3[Num DECAL]&lt;&gt;"",ROW(INDIRECT("1:"&amp;ROWS(Tableau3[Num DECAL])))),ROWS($1:67))),"")</f>
        <v>160</v>
      </c>
      <c r="R78" s="88">
        <f t="shared" ca="1" si="1"/>
        <v>67</v>
      </c>
      <c r="S78" s="88">
        <f ca="1">COUNTIFS(Tableau3[PLAGE],R78)</f>
        <v>1</v>
      </c>
      <c r="T78" s="139" t="str">
        <f ca="1">INDEX(EXTRACT!DATE,MATCH(Tableau4[[#This Row],[Décalage]],D:D,0),0)</f>
        <v>26/06/2019</v>
      </c>
      <c r="U78" s="139" t="str">
        <f ca="1">VLOOKUP(Tableau4[[#This Row],[Décalage]],D:E,2,0)</f>
        <v>QUARTIER SAINT CEZAIRE</v>
      </c>
      <c r="V78" s="139">
        <f ca="1">VLOOKUP(Tableau4[[#This Row],[Décalage]],D:G,4,0)</f>
        <v>104142</v>
      </c>
      <c r="AY78" s="88"/>
      <c r="AZ78" s="88"/>
      <c r="BA78" s="88"/>
      <c r="BB78" s="88"/>
      <c r="BC78" s="88"/>
    </row>
    <row r="79" spans="1:55" ht="15" x14ac:dyDescent="0.2">
      <c r="A79" s="100">
        <v>4063</v>
      </c>
      <c r="B79" s="95">
        <v>1</v>
      </c>
      <c r="C79" s="95" t="s">
        <v>534</v>
      </c>
      <c r="D79" s="95" t="s">
        <v>534</v>
      </c>
      <c r="E79" s="99" t="s">
        <v>549</v>
      </c>
      <c r="F79" s="95" t="s">
        <v>548</v>
      </c>
      <c r="G79" s="95">
        <v>104062</v>
      </c>
      <c r="H79" s="95">
        <v>1</v>
      </c>
      <c r="I79" s="95" t="s">
        <v>534</v>
      </c>
      <c r="J79" s="95">
        <v>33</v>
      </c>
      <c r="K79" s="95">
        <v>1</v>
      </c>
      <c r="L79" s="98">
        <v>0.46875</v>
      </c>
      <c r="M79" s="98">
        <v>0.48958333333333331</v>
      </c>
      <c r="N79" s="97" t="s">
        <v>482</v>
      </c>
      <c r="Q79" s="88">
        <f t="array" aca="1" ref="Q79" ca="1">IFERROR(INDEX(Tableau3[Num DECAL],SMALL(IF(Tableau3[Num DECAL]&lt;&gt;"",ROW(INDIRECT("1:"&amp;ROWS(Tableau3[Num DECAL])))),ROWS($1:68))),"")</f>
        <v>161</v>
      </c>
      <c r="R79" s="88">
        <f t="shared" ca="1" si="1"/>
        <v>68</v>
      </c>
      <c r="S79" s="88">
        <f ca="1">COUNTIFS(Tableau3[PLAGE],R79)</f>
        <v>1</v>
      </c>
      <c r="T79" s="139" t="str">
        <f ca="1">INDEX(EXTRACT!DATE,MATCH(Tableau4[[#This Row],[Décalage]],D:D,0),0)</f>
        <v>26/06/2019</v>
      </c>
      <c r="U79" s="139" t="str">
        <f ca="1">VLOOKUP(Tableau4[[#This Row],[Décalage]],D:E,2,0)</f>
        <v>CAMP DES GARRIGUES</v>
      </c>
      <c r="V79" s="139">
        <f ca="1">VLOOKUP(Tableau4[[#This Row],[Décalage]],D:G,4,0)</f>
        <v>104143</v>
      </c>
      <c r="AY79" s="88"/>
      <c r="AZ79" s="88"/>
      <c r="BA79" s="88"/>
      <c r="BB79" s="88"/>
      <c r="BC79" s="88"/>
    </row>
    <row r="80" spans="1:55" ht="15" x14ac:dyDescent="0.2">
      <c r="A80" s="100">
        <v>4064</v>
      </c>
      <c r="B80" s="95">
        <v>1</v>
      </c>
      <c r="C80" s="95">
        <v>77</v>
      </c>
      <c r="D80" s="95">
        <v>81</v>
      </c>
      <c r="E80" s="99" t="s">
        <v>535</v>
      </c>
      <c r="F80" s="95" t="s">
        <v>548</v>
      </c>
      <c r="G80" s="95">
        <v>104063</v>
      </c>
      <c r="H80" s="95">
        <v>0</v>
      </c>
      <c r="I80" s="95">
        <v>1</v>
      </c>
      <c r="J80" s="95">
        <v>34</v>
      </c>
      <c r="K80" s="95">
        <v>1</v>
      </c>
      <c r="L80" s="98">
        <v>0.5625</v>
      </c>
      <c r="M80" s="98">
        <v>0.64583333333333337</v>
      </c>
      <c r="N80" s="97" t="s">
        <v>473</v>
      </c>
      <c r="Q80" s="88">
        <f t="array" aca="1" ref="Q80" ca="1">IFERROR(INDEX(Tableau3[Num DECAL],SMALL(IF(Tableau3[Num DECAL]&lt;&gt;"",ROW(INDIRECT("1:"&amp;ROWS(Tableau3[Num DECAL])))),ROWS($1:69))),"")</f>
        <v>162</v>
      </c>
      <c r="R80" s="88">
        <f t="shared" ca="1" si="1"/>
        <v>69</v>
      </c>
      <c r="S80" s="88">
        <f ca="1">COUNTIFS(Tableau3[PLAGE],R80)</f>
        <v>1</v>
      </c>
      <c r="T80" s="139" t="str">
        <f ca="1">INDEX(EXTRACT!DATE,MATCH(Tableau4[[#This Row],[Décalage]],D:D,0),0)</f>
        <v>27/06/2019</v>
      </c>
      <c r="U80" s="139" t="str">
        <f ca="1">VLOOKUP(Tableau4[[#This Row],[Décalage]],D:E,2,0)</f>
        <v>AUTRE</v>
      </c>
      <c r="V80" s="139">
        <f ca="1">VLOOKUP(Tableau4[[#This Row],[Décalage]],D:G,4,0)</f>
        <v>104144</v>
      </c>
      <c r="AY80" s="88"/>
      <c r="AZ80" s="88"/>
      <c r="BA80" s="88"/>
      <c r="BB80" s="88"/>
      <c r="BC80" s="88"/>
    </row>
    <row r="81" spans="1:55" ht="15" x14ac:dyDescent="0.2">
      <c r="A81" s="100">
        <v>4065</v>
      </c>
      <c r="B81" s="95">
        <v>1</v>
      </c>
      <c r="C81" s="95">
        <v>78</v>
      </c>
      <c r="D81" s="95">
        <v>84</v>
      </c>
      <c r="E81" s="99" t="s">
        <v>549</v>
      </c>
      <c r="F81" s="95" t="s">
        <v>548</v>
      </c>
      <c r="G81" s="95">
        <v>104064</v>
      </c>
      <c r="H81" s="95">
        <v>0</v>
      </c>
      <c r="I81" s="95">
        <v>1</v>
      </c>
      <c r="J81" s="95">
        <v>35</v>
      </c>
      <c r="K81" s="95">
        <v>3</v>
      </c>
      <c r="L81" s="98">
        <v>0.64583333333333337</v>
      </c>
      <c r="M81" s="98">
        <v>0.66666666666666663</v>
      </c>
      <c r="N81" s="97" t="s">
        <v>482</v>
      </c>
      <c r="Q81" s="88">
        <f t="array" aca="1" ref="Q81" ca="1">IFERROR(INDEX(Tableau3[Num DECAL],SMALL(IF(Tableau3[Num DECAL]&lt;&gt;"",ROW(INDIRECT("1:"&amp;ROWS(Tableau3[Num DECAL])))),ROWS($1:70))),"")</f>
        <v>165</v>
      </c>
      <c r="R81" s="88">
        <f t="shared" ca="1" si="1"/>
        <v>70</v>
      </c>
      <c r="S81" s="88">
        <f ca="1">COUNTIFS(Tableau3[PLAGE],R81)</f>
        <v>3</v>
      </c>
      <c r="T81" s="139" t="str">
        <f ca="1">INDEX(EXTRACT!DATE,MATCH(Tableau4[[#This Row],[Décalage]],D:D,0),0)</f>
        <v>27/06/2019</v>
      </c>
      <c r="U81" s="139" t="str">
        <f ca="1">VLOOKUP(Tableau4[[#This Row],[Décalage]],D:E,2,0)</f>
        <v>CAMP DES GARRIGUES</v>
      </c>
      <c r="V81" s="139">
        <f ca="1">VLOOKUP(Tableau4[[#This Row],[Décalage]],D:G,4,0)</f>
        <v>104145</v>
      </c>
      <c r="AY81" s="88"/>
      <c r="AZ81" s="88"/>
      <c r="BA81" s="88"/>
      <c r="BB81" s="88"/>
      <c r="BC81" s="88"/>
    </row>
    <row r="82" spans="1:55" ht="15" x14ac:dyDescent="0.2">
      <c r="A82" s="100">
        <v>4066</v>
      </c>
      <c r="B82" s="95">
        <v>1</v>
      </c>
      <c r="C82" s="95" t="s">
        <v>534</v>
      </c>
      <c r="D82" s="95" t="s">
        <v>534</v>
      </c>
      <c r="E82" s="99" t="s">
        <v>549</v>
      </c>
      <c r="F82" s="95" t="s">
        <v>548</v>
      </c>
      <c r="G82" s="95">
        <v>104065</v>
      </c>
      <c r="H82" s="95">
        <v>1</v>
      </c>
      <c r="I82" s="95" t="s">
        <v>534</v>
      </c>
      <c r="J82" s="95">
        <v>35</v>
      </c>
      <c r="K82" s="95">
        <v>2</v>
      </c>
      <c r="L82" s="98">
        <v>0.66666666666666663</v>
      </c>
      <c r="M82" s="98">
        <v>0.67708333333333337</v>
      </c>
      <c r="N82" s="97" t="s">
        <v>480</v>
      </c>
      <c r="Q82" s="88">
        <f t="array" aca="1" ref="Q82" ca="1">IFERROR(INDEX(Tableau3[Num DECAL],SMALL(IF(Tableau3[Num DECAL]&lt;&gt;"",ROW(INDIRECT("1:"&amp;ROWS(Tableau3[Num DECAL])))),ROWS($1:71))),"")</f>
        <v>167</v>
      </c>
      <c r="R82" s="88">
        <f t="shared" ca="1" si="1"/>
        <v>71</v>
      </c>
      <c r="S82" s="88">
        <f ca="1">COUNTIFS(Tableau3[PLAGE],R82)</f>
        <v>2</v>
      </c>
      <c r="T82" s="139" t="str">
        <f ca="1">INDEX(EXTRACT!DATE,MATCH(Tableau4[[#This Row],[Décalage]],D:D,0),0)</f>
        <v>27/06/2019</v>
      </c>
      <c r="U82" s="139" t="str">
        <f ca="1">VLOOKUP(Tableau4[[#This Row],[Décalage]],D:E,2,0)</f>
        <v>CASERNE COLONEL CHABRIERES</v>
      </c>
      <c r="V82" s="139">
        <f ca="1">VLOOKUP(Tableau4[[#This Row],[Décalage]],D:G,4,0)</f>
        <v>104148</v>
      </c>
      <c r="AY82" s="88"/>
      <c r="AZ82" s="88"/>
      <c r="BA82" s="88"/>
      <c r="BB82" s="88"/>
      <c r="BC82" s="88"/>
    </row>
    <row r="83" spans="1:55" ht="15" x14ac:dyDescent="0.2">
      <c r="A83" s="100">
        <v>4067</v>
      </c>
      <c r="B83" s="95">
        <v>1</v>
      </c>
      <c r="C83" s="95" t="s">
        <v>534</v>
      </c>
      <c r="D83" s="95" t="s">
        <v>534</v>
      </c>
      <c r="E83" s="99" t="s">
        <v>549</v>
      </c>
      <c r="F83" s="95" t="s">
        <v>548</v>
      </c>
      <c r="G83" s="95">
        <v>104066</v>
      </c>
      <c r="H83" s="95">
        <v>2</v>
      </c>
      <c r="I83" s="95" t="s">
        <v>534</v>
      </c>
      <c r="J83" s="95">
        <v>35</v>
      </c>
      <c r="K83" s="95">
        <v>1</v>
      </c>
      <c r="L83" s="98">
        <v>0.67708333333333337</v>
      </c>
      <c r="M83" s="98">
        <v>0.69444444444444453</v>
      </c>
      <c r="N83" s="97" t="s">
        <v>486</v>
      </c>
      <c r="Q83" s="88">
        <f t="array" aca="1" ref="Q83" ca="1">IFERROR(INDEX(Tableau3[Num DECAL],SMALL(IF(Tableau3[Num DECAL]&lt;&gt;"",ROW(INDIRECT("1:"&amp;ROWS(Tableau3[Num DECAL])))),ROWS($1:72))),"")</f>
        <v>169</v>
      </c>
      <c r="R83" s="88">
        <f t="shared" ca="1" si="1"/>
        <v>72</v>
      </c>
      <c r="S83" s="88">
        <f ca="1">COUNTIFS(Tableau3[PLAGE],R83)</f>
        <v>2</v>
      </c>
      <c r="T83" s="139" t="str">
        <f ca="1">INDEX(EXTRACT!DATE,MATCH(Tableau4[[#This Row],[Décalage]],D:D,0),0)</f>
        <v>27/06/2019</v>
      </c>
      <c r="U83" s="139" t="str">
        <f ca="1">VLOOKUP(Tableau4[[#This Row],[Décalage]],D:E,2,0)</f>
        <v>AUTRE</v>
      </c>
      <c r="V83" s="139">
        <f ca="1">VLOOKUP(Tableau4[[#This Row],[Décalage]],D:G,4,0)</f>
        <v>104150</v>
      </c>
      <c r="AY83" s="88"/>
      <c r="AZ83" s="88"/>
      <c r="BA83" s="88"/>
      <c r="BB83" s="88"/>
      <c r="BC83" s="88"/>
    </row>
    <row r="84" spans="1:55" ht="15" x14ac:dyDescent="0.2">
      <c r="A84" s="100">
        <v>4068</v>
      </c>
      <c r="B84" s="95">
        <v>1</v>
      </c>
      <c r="C84" s="95">
        <v>81</v>
      </c>
      <c r="D84" s="95">
        <v>85</v>
      </c>
      <c r="E84" s="99" t="s">
        <v>535</v>
      </c>
      <c r="F84" s="95" t="s">
        <v>548</v>
      </c>
      <c r="G84" s="95">
        <v>104067</v>
      </c>
      <c r="H84" s="95">
        <v>0</v>
      </c>
      <c r="I84" s="95">
        <v>1</v>
      </c>
      <c r="J84" s="95">
        <v>36</v>
      </c>
      <c r="K84" s="95">
        <v>1</v>
      </c>
      <c r="L84" s="98">
        <v>0.69444444444444453</v>
      </c>
      <c r="M84" s="98">
        <v>0.73611111111111116</v>
      </c>
      <c r="N84" s="97" t="s">
        <v>476</v>
      </c>
      <c r="Q84" s="88">
        <f t="array" aca="1" ref="Q84" ca="1">IFERROR(INDEX(Tableau3[Num DECAL],SMALL(IF(Tableau3[Num DECAL]&lt;&gt;"",ROW(INDIRECT("1:"&amp;ROWS(Tableau3[Num DECAL])))),ROWS($1:73))),"")</f>
        <v>170</v>
      </c>
      <c r="R84" s="88">
        <f t="shared" ca="1" si="1"/>
        <v>73</v>
      </c>
      <c r="S84" s="88">
        <f ca="1">COUNTIFS(Tableau3[PLAGE],R84)</f>
        <v>1</v>
      </c>
      <c r="T84" s="139" t="str">
        <f ca="1">INDEX(EXTRACT!DATE,MATCH(Tableau4[[#This Row],[Décalage]],D:D,0),0)</f>
        <v>27/06/2019</v>
      </c>
      <c r="U84" s="139" t="str">
        <f ca="1">VLOOKUP(Tableau4[[#This Row],[Décalage]],D:E,2,0)</f>
        <v>CASERNE MIOLLIS</v>
      </c>
      <c r="V84" s="139">
        <f ca="1">VLOOKUP(Tableau4[[#This Row],[Décalage]],D:G,4,0)</f>
        <v>104152</v>
      </c>
      <c r="AY84" s="88"/>
      <c r="AZ84" s="88"/>
      <c r="BA84" s="88"/>
      <c r="BB84" s="88"/>
      <c r="BC84" s="88"/>
    </row>
    <row r="85" spans="1:55" ht="15" x14ac:dyDescent="0.2">
      <c r="A85" s="100">
        <v>4069</v>
      </c>
      <c r="B85" s="95">
        <v>1</v>
      </c>
      <c r="C85" s="95">
        <v>82</v>
      </c>
      <c r="D85" s="95">
        <v>88</v>
      </c>
      <c r="E85" s="99" t="s">
        <v>535</v>
      </c>
      <c r="F85" s="95" t="s">
        <v>550</v>
      </c>
      <c r="G85" s="95">
        <v>104068</v>
      </c>
      <c r="H85" s="95">
        <v>0</v>
      </c>
      <c r="I85" s="95">
        <v>1</v>
      </c>
      <c r="J85" s="95">
        <v>37</v>
      </c>
      <c r="K85" s="95">
        <v>3</v>
      </c>
      <c r="L85" s="98">
        <v>0.29166666666666669</v>
      </c>
      <c r="M85" s="98">
        <v>0.34027777777777773</v>
      </c>
      <c r="N85" s="97" t="s">
        <v>493</v>
      </c>
      <c r="Q85" s="88">
        <f t="array" aca="1" ref="Q85" ca="1">IFERROR(INDEX(Tableau3[Num DECAL],SMALL(IF(Tableau3[Num DECAL]&lt;&gt;"",ROW(INDIRECT("1:"&amp;ROWS(Tableau3[Num DECAL])))),ROWS($1:74))),"")</f>
        <v>171</v>
      </c>
      <c r="R85" s="88">
        <f t="shared" ca="1" si="1"/>
        <v>74</v>
      </c>
      <c r="S85" s="88">
        <f ca="1">COUNTIFS(Tableau3[PLAGE],R85)</f>
        <v>1</v>
      </c>
      <c r="T85" s="139" t="str">
        <f ca="1">INDEX(EXTRACT!DATE,MATCH(Tableau4[[#This Row],[Décalage]],D:D,0),0)</f>
        <v>27/06/2019</v>
      </c>
      <c r="U85" s="139" t="str">
        <f ca="1">VLOOKUP(Tableau4[[#This Row],[Décalage]],D:E,2,0)</f>
        <v>AUTRE</v>
      </c>
      <c r="V85" s="139">
        <f ca="1">VLOOKUP(Tableau4[[#This Row],[Décalage]],D:G,4,0)</f>
        <v>104153</v>
      </c>
      <c r="AY85" s="88"/>
      <c r="AZ85" s="88"/>
      <c r="BA85" s="88"/>
      <c r="BB85" s="88"/>
      <c r="BC85" s="88"/>
    </row>
    <row r="86" spans="1:55" ht="15" x14ac:dyDescent="0.2">
      <c r="A86" s="100">
        <v>4070</v>
      </c>
      <c r="B86" s="95">
        <v>1</v>
      </c>
      <c r="C86" s="95" t="s">
        <v>534</v>
      </c>
      <c r="D86" s="95" t="s">
        <v>534</v>
      </c>
      <c r="E86" s="99" t="s">
        <v>535</v>
      </c>
      <c r="F86" s="95" t="s">
        <v>550</v>
      </c>
      <c r="G86" s="95">
        <v>104069</v>
      </c>
      <c r="H86" s="95">
        <v>1</v>
      </c>
      <c r="I86" s="95" t="s">
        <v>534</v>
      </c>
      <c r="J86" s="95">
        <v>37</v>
      </c>
      <c r="K86" s="95">
        <v>2</v>
      </c>
      <c r="L86" s="98">
        <v>0.34375</v>
      </c>
      <c r="M86" s="98">
        <v>0.38541666666666669</v>
      </c>
      <c r="N86" s="97" t="s">
        <v>476</v>
      </c>
      <c r="Q86" s="88">
        <f t="array" aca="1" ref="Q86" ca="1">IFERROR(INDEX(Tableau3[Num DECAL],SMALL(IF(Tableau3[Num DECAL]&lt;&gt;"",ROW(INDIRECT("1:"&amp;ROWS(Tableau3[Num DECAL])))),ROWS($1:75))),"")</f>
        <v>173</v>
      </c>
      <c r="R86" s="88">
        <f t="shared" ca="1" si="1"/>
        <v>75</v>
      </c>
      <c r="S86" s="88">
        <f ca="1">COUNTIFS(Tableau3[PLAGE],R86)</f>
        <v>2</v>
      </c>
      <c r="T86" s="139" t="str">
        <f ca="1">INDEX(EXTRACT!DATE,MATCH(Tableau4[[#This Row],[Décalage]],D:D,0),0)</f>
        <v>28/06/2019</v>
      </c>
      <c r="U86" s="139" t="str">
        <f ca="1">VLOOKUP(Tableau4[[#This Row],[Décalage]],D:E,2,0)</f>
        <v>AUTRE</v>
      </c>
      <c r="V86" s="139">
        <f ca="1">VLOOKUP(Tableau4[[#This Row],[Décalage]],D:G,4,0)</f>
        <v>104154</v>
      </c>
      <c r="AY86" s="88"/>
      <c r="AZ86" s="88"/>
      <c r="BA86" s="88"/>
      <c r="BB86" s="88"/>
      <c r="BC86" s="88"/>
    </row>
    <row r="87" spans="1:55" ht="15" x14ac:dyDescent="0.2">
      <c r="A87" s="100">
        <v>4071</v>
      </c>
      <c r="B87" s="95">
        <v>1</v>
      </c>
      <c r="C87" s="95" t="s">
        <v>534</v>
      </c>
      <c r="D87" s="95" t="s">
        <v>534</v>
      </c>
      <c r="E87" s="99" t="s">
        <v>535</v>
      </c>
      <c r="F87" s="95" t="s">
        <v>550</v>
      </c>
      <c r="G87" s="95">
        <v>104070</v>
      </c>
      <c r="H87" s="95">
        <v>2</v>
      </c>
      <c r="I87" s="95" t="s">
        <v>534</v>
      </c>
      <c r="J87" s="95">
        <v>37</v>
      </c>
      <c r="K87" s="95">
        <v>1</v>
      </c>
      <c r="L87" s="98">
        <v>0.39583333333333331</v>
      </c>
      <c r="M87" s="98">
        <v>0.4375</v>
      </c>
      <c r="N87" s="97" t="s">
        <v>476</v>
      </c>
      <c r="Q87" s="88">
        <f t="array" aca="1" ref="Q87" ca="1">IFERROR(INDEX(Tableau3[Num DECAL],SMALL(IF(Tableau3[Num DECAL]&lt;&gt;"",ROW(INDIRECT("1:"&amp;ROWS(Tableau3[Num DECAL])))),ROWS($1:76))),"")</f>
        <v>174</v>
      </c>
      <c r="R87" s="88">
        <f t="shared" ca="1" si="1"/>
        <v>76</v>
      </c>
      <c r="S87" s="88">
        <f ca="1">COUNTIFS(Tableau3[PLAGE],R87)</f>
        <v>1</v>
      </c>
      <c r="T87" s="139" t="str">
        <f ca="1">INDEX(EXTRACT!DATE,MATCH(Tableau4[[#This Row],[Décalage]],D:D,0),0)</f>
        <v>28/06/2019</v>
      </c>
      <c r="U87" s="139" t="str">
        <f ca="1">VLOOKUP(Tableau4[[#This Row],[Décalage]],D:E,2,0)</f>
        <v>QUARTIER SAINT CEZAIRE</v>
      </c>
      <c r="V87" s="139">
        <f ca="1">VLOOKUP(Tableau4[[#This Row],[Décalage]],D:G,4,0)</f>
        <v>104156</v>
      </c>
      <c r="AY87" s="88"/>
      <c r="AZ87" s="88"/>
      <c r="BA87" s="88"/>
      <c r="BB87" s="88"/>
      <c r="BC87" s="88"/>
    </row>
    <row r="88" spans="1:55" ht="15" x14ac:dyDescent="0.2">
      <c r="A88" s="100">
        <v>4072</v>
      </c>
      <c r="B88" s="95">
        <v>1</v>
      </c>
      <c r="C88" s="95">
        <v>85</v>
      </c>
      <c r="D88" s="95">
        <v>90</v>
      </c>
      <c r="E88" s="99" t="s">
        <v>537</v>
      </c>
      <c r="F88" s="95" t="s">
        <v>550</v>
      </c>
      <c r="G88" s="95">
        <v>104071</v>
      </c>
      <c r="H88" s="95">
        <v>0</v>
      </c>
      <c r="I88" s="95">
        <v>1</v>
      </c>
      <c r="J88" s="95">
        <v>38</v>
      </c>
      <c r="K88" s="95">
        <v>2</v>
      </c>
      <c r="L88" s="98">
        <v>0.4375</v>
      </c>
      <c r="M88" s="98">
        <v>0.45833333333333331</v>
      </c>
      <c r="N88" s="97" t="s">
        <v>482</v>
      </c>
      <c r="Q88" s="88">
        <f t="array" aca="1" ref="Q88" ca="1">IFERROR(INDEX(Tableau3[Num DECAL],SMALL(IF(Tableau3[Num DECAL]&lt;&gt;"",ROW(INDIRECT("1:"&amp;ROWS(Tableau3[Num DECAL])))),ROWS($1:77))),"")</f>
        <v>177</v>
      </c>
      <c r="R88" s="88">
        <f t="shared" ca="1" si="1"/>
        <v>77</v>
      </c>
      <c r="S88" s="88">
        <f ca="1">COUNTIFS(Tableau3[PLAGE],R88)</f>
        <v>3</v>
      </c>
      <c r="T88" s="139" t="str">
        <f ca="1">INDEX(EXTRACT!DATE,MATCH(Tableau4[[#This Row],[Décalage]],D:D,0),0)</f>
        <v>28/06/2019</v>
      </c>
      <c r="U88" s="139" t="str">
        <f ca="1">VLOOKUP(Tableau4[[#This Row],[Décalage]],D:E,2,0)</f>
        <v>AUTRE</v>
      </c>
      <c r="V88" s="139">
        <f ca="1">VLOOKUP(Tableau4[[#This Row],[Décalage]],D:G,4,0)</f>
        <v>104157</v>
      </c>
      <c r="AY88" s="88"/>
      <c r="AZ88" s="88"/>
      <c r="BA88" s="88"/>
      <c r="BB88" s="88"/>
      <c r="BC88" s="88"/>
    </row>
    <row r="89" spans="1:55" ht="15" x14ac:dyDescent="0.2">
      <c r="A89" s="100">
        <v>4073</v>
      </c>
      <c r="B89" s="95">
        <v>1</v>
      </c>
      <c r="C89" s="95" t="s">
        <v>534</v>
      </c>
      <c r="D89" s="95" t="s">
        <v>534</v>
      </c>
      <c r="E89" s="99" t="s">
        <v>537</v>
      </c>
      <c r="F89" s="95" t="s">
        <v>550</v>
      </c>
      <c r="G89" s="95">
        <v>104072</v>
      </c>
      <c r="H89" s="95">
        <v>1</v>
      </c>
      <c r="I89" s="95" t="s">
        <v>534</v>
      </c>
      <c r="J89" s="95">
        <v>38</v>
      </c>
      <c r="K89" s="95">
        <v>1</v>
      </c>
      <c r="L89" s="98">
        <v>0.46180555555555558</v>
      </c>
      <c r="M89" s="98">
        <v>0.48958333333333331</v>
      </c>
      <c r="N89" s="97" t="s">
        <v>489</v>
      </c>
      <c r="Q89" s="88">
        <f t="array" aca="1" ref="Q89" ca="1">IFERROR(INDEX(Tableau3[Num DECAL],SMALL(IF(Tableau3[Num DECAL]&lt;&gt;"",ROW(INDIRECT("1:"&amp;ROWS(Tableau3[Num DECAL])))),ROWS($1:78))),"")</f>
        <v>178</v>
      </c>
      <c r="R89" s="88">
        <f t="shared" ca="1" si="1"/>
        <v>78</v>
      </c>
      <c r="S89" s="88">
        <f ca="1">COUNTIFS(Tableau3[PLAGE],R89)</f>
        <v>1</v>
      </c>
      <c r="T89" s="139" t="str">
        <f ca="1">INDEX(EXTRACT!DATE,MATCH(Tableau4[[#This Row],[Décalage]],D:D,0),0)</f>
        <v>28/06/2019</v>
      </c>
      <c r="U89" s="139" t="str">
        <f ca="1">VLOOKUP(Tableau4[[#This Row],[Décalage]],D:E,2,0)</f>
        <v>CARPIAGNE QUARTIER MDL KECK</v>
      </c>
      <c r="V89" s="139">
        <f ca="1">VLOOKUP(Tableau4[[#This Row],[Décalage]],D:G,4,0)</f>
        <v>104160</v>
      </c>
      <c r="AY89" s="88"/>
      <c r="AZ89" s="88"/>
      <c r="BA89" s="88"/>
      <c r="BB89" s="88"/>
      <c r="BC89" s="88"/>
    </row>
    <row r="90" spans="1:55" ht="15" x14ac:dyDescent="0.2">
      <c r="A90" s="100">
        <v>4074</v>
      </c>
      <c r="B90" s="95">
        <v>1</v>
      </c>
      <c r="C90" s="95">
        <v>87</v>
      </c>
      <c r="D90" s="95">
        <v>95</v>
      </c>
      <c r="E90" s="99" t="s">
        <v>541</v>
      </c>
      <c r="F90" s="95" t="s">
        <v>550</v>
      </c>
      <c r="G90" s="95">
        <v>104073</v>
      </c>
      <c r="H90" s="95">
        <v>0</v>
      </c>
      <c r="I90" s="95">
        <v>1</v>
      </c>
      <c r="J90" s="95">
        <v>39</v>
      </c>
      <c r="K90" s="95">
        <v>5</v>
      </c>
      <c r="L90" s="98">
        <v>0.5625</v>
      </c>
      <c r="M90" s="98">
        <v>0.58333333333333337</v>
      </c>
      <c r="N90" s="97" t="s">
        <v>482</v>
      </c>
      <c r="Q90" s="88">
        <f t="array" aca="1" ref="Q90" ca="1">IFERROR(INDEX(Tableau3[Num DECAL],SMALL(IF(Tableau3[Num DECAL]&lt;&gt;"",ROW(INDIRECT("1:"&amp;ROWS(Tableau3[Num DECAL])))),ROWS($1:79))),"")</f>
        <v>179</v>
      </c>
      <c r="R90" s="88">
        <f t="shared" ca="1" si="1"/>
        <v>79</v>
      </c>
      <c r="S90" s="88">
        <f ca="1">COUNTIFS(Tableau3[PLAGE],R90)</f>
        <v>1</v>
      </c>
      <c r="T90" s="139" t="str">
        <f ca="1">INDEX(EXTRACT!DATE,MATCH(Tableau4[[#This Row],[Décalage]],D:D,0),0)</f>
        <v>28/06/2019</v>
      </c>
      <c r="U90" s="139" t="str">
        <f ca="1">VLOOKUP(Tableau4[[#This Row],[Décalage]],D:E,2,0)</f>
        <v>AUTRE</v>
      </c>
      <c r="V90" s="139">
        <f ca="1">VLOOKUP(Tableau4[[#This Row],[Décalage]],D:G,4,0)</f>
        <v>104161</v>
      </c>
      <c r="AY90" s="88"/>
      <c r="AZ90" s="88"/>
      <c r="BA90" s="88"/>
      <c r="BB90" s="88"/>
      <c r="BC90" s="88"/>
    </row>
    <row r="91" spans="1:55" ht="15" x14ac:dyDescent="0.2">
      <c r="A91" s="100">
        <v>4075</v>
      </c>
      <c r="B91" s="95">
        <v>1</v>
      </c>
      <c r="C91" s="95" t="s">
        <v>534</v>
      </c>
      <c r="D91" s="95" t="s">
        <v>534</v>
      </c>
      <c r="E91" s="99" t="s">
        <v>541</v>
      </c>
      <c r="F91" s="95" t="s">
        <v>550</v>
      </c>
      <c r="G91" s="95">
        <v>104074</v>
      </c>
      <c r="H91" s="95">
        <v>1</v>
      </c>
      <c r="I91" s="95" t="s">
        <v>534</v>
      </c>
      <c r="J91" s="95">
        <v>39</v>
      </c>
      <c r="K91" s="95">
        <v>4</v>
      </c>
      <c r="L91" s="98">
        <v>0.58333333333333337</v>
      </c>
      <c r="M91" s="98">
        <v>0.60416666666666663</v>
      </c>
      <c r="N91" s="97" t="s">
        <v>482</v>
      </c>
      <c r="Q91" s="88">
        <f t="array" aca="1" ref="Q91" ca="1">IFERROR(INDEX(Tableau3[Num DECAL],SMALL(IF(Tableau3[Num DECAL]&lt;&gt;"",ROW(INDIRECT("1:"&amp;ROWS(Tableau3[Num DECAL])))),ROWS($1:80))),"")</f>
        <v>180</v>
      </c>
      <c r="R91" s="88">
        <f t="shared" ca="1" si="1"/>
        <v>80</v>
      </c>
      <c r="S91" s="88">
        <f ca="1">COUNTIFS(Tableau3[PLAGE],R91)</f>
        <v>1</v>
      </c>
      <c r="T91" s="139" t="str">
        <f ca="1">INDEX(EXTRACT!DATE,MATCH(Tableau4[[#This Row],[Décalage]],D:D,0),0)</f>
        <v>29/06/2019</v>
      </c>
      <c r="U91" s="139" t="str">
        <f ca="1">VLOOKUP(Tableau4[[#This Row],[Décalage]],D:E,2,0)</f>
        <v>CENTRE DE RECRUTEMENT</v>
      </c>
      <c r="V91" s="139">
        <f ca="1">VLOOKUP(Tableau4[[#This Row],[Décalage]],D:G,4,0)</f>
        <v>104162</v>
      </c>
      <c r="AY91" s="88"/>
      <c r="AZ91" s="88"/>
      <c r="BA91" s="88"/>
      <c r="BB91" s="88"/>
      <c r="BC91" s="88"/>
    </row>
    <row r="92" spans="1:55" ht="15" x14ac:dyDescent="0.2">
      <c r="A92" s="100">
        <v>4076</v>
      </c>
      <c r="B92" s="95">
        <v>1</v>
      </c>
      <c r="C92" s="95" t="s">
        <v>534</v>
      </c>
      <c r="D92" s="95" t="s">
        <v>534</v>
      </c>
      <c r="E92" s="99" t="s">
        <v>541</v>
      </c>
      <c r="F92" s="95" t="s">
        <v>550</v>
      </c>
      <c r="G92" s="95">
        <v>104075</v>
      </c>
      <c r="H92" s="95">
        <v>2</v>
      </c>
      <c r="I92" s="95" t="s">
        <v>534</v>
      </c>
      <c r="J92" s="95">
        <v>39</v>
      </c>
      <c r="K92" s="95">
        <v>3</v>
      </c>
      <c r="L92" s="98">
        <v>0.60416666666666663</v>
      </c>
      <c r="M92" s="98">
        <v>0.625</v>
      </c>
      <c r="N92" s="97" t="s">
        <v>482</v>
      </c>
      <c r="Q92" s="88">
        <f t="array" aca="1" ref="Q92" ca="1">IFERROR(INDEX(Tableau3[Num DECAL],SMALL(IF(Tableau3[Num DECAL]&lt;&gt;"",ROW(INDIRECT("1:"&amp;ROWS(Tableau3[Num DECAL])))),ROWS($1:81))),"")</f>
        <v>181</v>
      </c>
      <c r="R92" s="88">
        <f t="shared" ca="1" si="1"/>
        <v>81</v>
      </c>
      <c r="S92" s="88">
        <f ca="1">COUNTIFS(Tableau3[PLAGE],R92)</f>
        <v>1</v>
      </c>
      <c r="T92" s="139" t="str">
        <f ca="1">INDEX(EXTRACT!DATE,MATCH(Tableau4[[#This Row],[Décalage]],D:D,0),0)</f>
        <v>29/06/2019</v>
      </c>
      <c r="U92" s="139" t="str">
        <f ca="1">VLOOKUP(Tableau4[[#This Row],[Décalage]],D:E,2,0)</f>
        <v>AUTRE</v>
      </c>
      <c r="V92" s="139">
        <f ca="1">VLOOKUP(Tableau4[[#This Row],[Décalage]],D:G,4,0)</f>
        <v>104163</v>
      </c>
      <c r="AY92" s="88"/>
      <c r="AZ92" s="88"/>
      <c r="BA92" s="88"/>
      <c r="BB92" s="88"/>
      <c r="BC92" s="88"/>
    </row>
    <row r="93" spans="1:55" ht="15" x14ac:dyDescent="0.2">
      <c r="A93" s="100">
        <v>4077</v>
      </c>
      <c r="B93" s="95">
        <v>1</v>
      </c>
      <c r="C93" s="95" t="s">
        <v>534</v>
      </c>
      <c r="D93" s="95" t="s">
        <v>534</v>
      </c>
      <c r="E93" s="99" t="s">
        <v>541</v>
      </c>
      <c r="F93" s="95" t="s">
        <v>550</v>
      </c>
      <c r="G93" s="95">
        <v>104076</v>
      </c>
      <c r="H93" s="95">
        <v>3</v>
      </c>
      <c r="I93" s="95" t="s">
        <v>534</v>
      </c>
      <c r="J93" s="95">
        <v>39</v>
      </c>
      <c r="K93" s="95">
        <v>2</v>
      </c>
      <c r="L93" s="98">
        <v>0.625</v>
      </c>
      <c r="M93" s="98">
        <v>0.64583333333333337</v>
      </c>
      <c r="N93" s="97" t="s">
        <v>482</v>
      </c>
      <c r="Q93" s="88">
        <f t="array" aca="1" ref="Q93" ca="1">IFERROR(INDEX(Tableau3[Num DECAL],SMALL(IF(Tableau3[Num DECAL]&lt;&gt;"",ROW(INDIRECT("1:"&amp;ROWS(Tableau3[Num DECAL])))),ROWS($1:82))),"")</f>
        <v>182</v>
      </c>
      <c r="R93" s="88">
        <f t="shared" ca="1" si="1"/>
        <v>82</v>
      </c>
      <c r="S93" s="88">
        <f ca="1">COUNTIFS(Tableau3[PLAGE],R93)</f>
        <v>1</v>
      </c>
      <c r="T93" s="139" t="str">
        <f ca="1">INDEX(EXTRACT!DATE,MATCH(Tableau4[[#This Row],[Décalage]],D:D,0),0)</f>
        <v>29/06/2019</v>
      </c>
      <c r="U93" s="139" t="str">
        <f ca="1">VLOOKUP(Tableau4[[#This Row],[Décalage]],D:E,2,0)</f>
        <v>QUARTIER COLONEL VIENOT</v>
      </c>
      <c r="V93" s="139">
        <f ca="1">VLOOKUP(Tableau4[[#This Row],[Décalage]],D:G,4,0)</f>
        <v>104164</v>
      </c>
      <c r="AY93" s="88"/>
      <c r="AZ93" s="88"/>
      <c r="BA93" s="88"/>
      <c r="BB93" s="88"/>
      <c r="BC93" s="88"/>
    </row>
    <row r="94" spans="1:55" ht="15" x14ac:dyDescent="0.2">
      <c r="A94" s="100">
        <v>4078</v>
      </c>
      <c r="B94" s="95">
        <v>1</v>
      </c>
      <c r="C94" s="95" t="s">
        <v>534</v>
      </c>
      <c r="D94" s="95" t="s">
        <v>534</v>
      </c>
      <c r="E94" s="99" t="s">
        <v>541</v>
      </c>
      <c r="F94" s="95" t="s">
        <v>550</v>
      </c>
      <c r="G94" s="95">
        <v>104077</v>
      </c>
      <c r="H94" s="95">
        <v>4</v>
      </c>
      <c r="I94" s="95" t="s">
        <v>534</v>
      </c>
      <c r="J94" s="95">
        <v>39</v>
      </c>
      <c r="K94" s="95">
        <v>1</v>
      </c>
      <c r="L94" s="98">
        <v>0.64583333333333337</v>
      </c>
      <c r="M94" s="98">
        <v>0.66666666666666663</v>
      </c>
      <c r="N94" s="97" t="s">
        <v>482</v>
      </c>
      <c r="Q94" s="88">
        <f t="array" aca="1" ref="Q94" ca="1">IFERROR(INDEX(Tableau3[Num DECAL],SMALL(IF(Tableau3[Num DECAL]&lt;&gt;"",ROW(INDIRECT("1:"&amp;ROWS(Tableau3[Num DECAL])))),ROWS($1:83))),"")</f>
        <v>184</v>
      </c>
      <c r="R94" s="88">
        <f t="shared" ca="1" si="1"/>
        <v>83</v>
      </c>
      <c r="S94" s="88">
        <f ca="1">COUNTIFS(Tableau3[PLAGE],R94)</f>
        <v>2</v>
      </c>
      <c r="T94" s="139" t="str">
        <f ca="1">INDEX(EXTRACT!DATE,MATCH(Tableau4[[#This Row],[Décalage]],D:D,0),0)</f>
        <v>29/06/2019</v>
      </c>
      <c r="U94" s="139" t="str">
        <f ca="1">VLOOKUP(Tableau4[[#This Row],[Décalage]],D:E,2,0)</f>
        <v>AUTRE</v>
      </c>
      <c r="V94" s="139">
        <f ca="1">VLOOKUP(Tableau4[[#This Row],[Décalage]],D:G,4,0)</f>
        <v>104165</v>
      </c>
      <c r="AY94" s="88"/>
      <c r="AZ94" s="88"/>
      <c r="BA94" s="88"/>
      <c r="BB94" s="88"/>
      <c r="BC94" s="88"/>
    </row>
    <row r="95" spans="1:55" ht="15" x14ac:dyDescent="0.2">
      <c r="A95" s="100">
        <v>4079</v>
      </c>
      <c r="B95" s="95">
        <v>1</v>
      </c>
      <c r="C95" s="95">
        <v>92</v>
      </c>
      <c r="D95" s="95">
        <v>97</v>
      </c>
      <c r="E95" s="99" t="s">
        <v>535</v>
      </c>
      <c r="F95" s="95" t="s">
        <v>550</v>
      </c>
      <c r="G95" s="95">
        <v>104078</v>
      </c>
      <c r="H95" s="95">
        <v>0</v>
      </c>
      <c r="I95" s="95">
        <v>1</v>
      </c>
      <c r="J95" s="95">
        <v>40</v>
      </c>
      <c r="K95" s="95">
        <v>2</v>
      </c>
      <c r="L95" s="98">
        <v>0.66666666666666663</v>
      </c>
      <c r="M95" s="98">
        <v>0.6875</v>
      </c>
      <c r="N95" s="97" t="s">
        <v>482</v>
      </c>
      <c r="Q95" s="88">
        <f t="array" aca="1" ref="Q95" ca="1">IFERROR(INDEX(Tableau3[Num DECAL],SMALL(IF(Tableau3[Num DECAL]&lt;&gt;"",ROW(INDIRECT("1:"&amp;ROWS(Tableau3[Num DECAL])))),ROWS($1:84))),"")</f>
        <v>185</v>
      </c>
      <c r="R95" s="88">
        <f t="shared" ca="1" si="1"/>
        <v>84</v>
      </c>
      <c r="S95" s="88">
        <f ca="1">COUNTIFS(Tableau3[PLAGE],R95)</f>
        <v>1</v>
      </c>
      <c r="T95" s="139" t="str">
        <f ca="1">INDEX(EXTRACT!DATE,MATCH(Tableau4[[#This Row],[Décalage]],D:D,0),0)</f>
        <v>30/06/2019</v>
      </c>
      <c r="U95" s="139" t="str">
        <f ca="1">VLOOKUP(Tableau4[[#This Row],[Décalage]],D:E,2,0)</f>
        <v>AUTRE</v>
      </c>
      <c r="V95" s="139">
        <f ca="1">VLOOKUP(Tableau4[[#This Row],[Décalage]],D:G,4,0)</f>
        <v>104167</v>
      </c>
      <c r="AY95" s="88"/>
      <c r="AZ95" s="88"/>
      <c r="BA95" s="88"/>
      <c r="BB95" s="88"/>
      <c r="BC95" s="88"/>
    </row>
    <row r="96" spans="1:55" ht="15" x14ac:dyDescent="0.2">
      <c r="A96" s="100">
        <v>4080</v>
      </c>
      <c r="B96" s="95">
        <v>1</v>
      </c>
      <c r="C96" s="95" t="s">
        <v>534</v>
      </c>
      <c r="D96" s="95" t="s">
        <v>534</v>
      </c>
      <c r="E96" s="99" t="s">
        <v>535</v>
      </c>
      <c r="F96" s="95" t="s">
        <v>550</v>
      </c>
      <c r="G96" s="95">
        <v>104079</v>
      </c>
      <c r="H96" s="95">
        <v>1</v>
      </c>
      <c r="I96" s="95" t="s">
        <v>534</v>
      </c>
      <c r="J96" s="95">
        <v>40</v>
      </c>
      <c r="K96" s="95">
        <v>1</v>
      </c>
      <c r="L96" s="98">
        <v>0.6875</v>
      </c>
      <c r="M96" s="98">
        <v>0.73611111111111116</v>
      </c>
      <c r="N96" s="97" t="s">
        <v>493</v>
      </c>
      <c r="Q96" s="88">
        <f t="array" aca="1" ref="Q96" ca="1">IFERROR(INDEX(Tableau3[Num DECAL],SMALL(IF(Tableau3[Num DECAL]&lt;&gt;"",ROW(INDIRECT("1:"&amp;ROWS(Tableau3[Num DECAL])))),ROWS($1:85))),"")</f>
        <v>186</v>
      </c>
      <c r="R96" s="88">
        <f t="shared" ca="1" si="1"/>
        <v>85</v>
      </c>
      <c r="S96" s="88">
        <f ca="1">COUNTIFS(Tableau3[PLAGE],R96)</f>
        <v>1</v>
      </c>
      <c r="T96" s="139" t="str">
        <f ca="1">INDEX(EXTRACT!DATE,MATCH(Tableau4[[#This Row],[Décalage]],D:D,0),0)</f>
        <v>04/07/2019</v>
      </c>
      <c r="U96" s="139" t="str">
        <f ca="1">VLOOKUP(Tableau4[[#This Row],[Décalage]],D:E,2,0)</f>
        <v>AUTRE</v>
      </c>
      <c r="V96" s="139">
        <f ca="1">VLOOKUP(Tableau4[[#This Row],[Décalage]],D:G,4,0)</f>
        <v>104168</v>
      </c>
      <c r="AY96" s="88"/>
      <c r="AZ96" s="88"/>
      <c r="BA96" s="88"/>
      <c r="BB96" s="88"/>
      <c r="BC96" s="88"/>
    </row>
    <row r="97" spans="1:55" ht="15" x14ac:dyDescent="0.2">
      <c r="A97" s="100">
        <v>4081</v>
      </c>
      <c r="B97" s="95">
        <v>1</v>
      </c>
      <c r="C97" s="95">
        <v>94</v>
      </c>
      <c r="D97" s="95">
        <v>100</v>
      </c>
      <c r="E97" s="99" t="s">
        <v>535</v>
      </c>
      <c r="F97" s="95" t="s">
        <v>551</v>
      </c>
      <c r="G97" s="95">
        <v>104080</v>
      </c>
      <c r="H97" s="95">
        <v>0</v>
      </c>
      <c r="I97" s="95">
        <v>1</v>
      </c>
      <c r="J97" s="95">
        <v>41</v>
      </c>
      <c r="K97" s="95">
        <v>3</v>
      </c>
      <c r="L97" s="98">
        <v>0.3125</v>
      </c>
      <c r="M97" s="98">
        <v>0.41666666666666669</v>
      </c>
      <c r="N97" s="97" t="s">
        <v>471</v>
      </c>
      <c r="Q97" s="88">
        <f t="array" aca="1" ref="Q97" ca="1">IFERROR(INDEX(Tableau3[Num DECAL],SMALL(IF(Tableau3[Num DECAL]&lt;&gt;"",ROW(INDIRECT("1:"&amp;ROWS(Tableau3[Num DECAL])))),ROWS($1:86))),"")</f>
        <v>190</v>
      </c>
      <c r="R97" s="88">
        <f t="shared" ca="1" si="1"/>
        <v>86</v>
      </c>
      <c r="S97" s="88">
        <f ca="1">COUNTIFS(Tableau3[PLAGE],R97)</f>
        <v>4</v>
      </c>
      <c r="T97" s="139" t="str">
        <f ca="1">INDEX(EXTRACT!DATE,MATCH(Tableau4[[#This Row],[Décalage]],D:D,0),0)</f>
        <v>04/07/2019</v>
      </c>
      <c r="U97" s="139" t="str">
        <f ca="1">VLOOKUP(Tableau4[[#This Row],[Décalage]],D:E,2,0)</f>
        <v>CAMP DES GARRIGUES</v>
      </c>
      <c r="V97" s="139">
        <f ca="1">VLOOKUP(Tableau4[[#This Row],[Décalage]],D:G,4,0)</f>
        <v>104169</v>
      </c>
      <c r="AY97" s="88"/>
      <c r="AZ97" s="88"/>
      <c r="BA97" s="88"/>
      <c r="BB97" s="88"/>
      <c r="BC97" s="88"/>
    </row>
    <row r="98" spans="1:55" ht="15" x14ac:dyDescent="0.2">
      <c r="A98" s="100">
        <v>4082</v>
      </c>
      <c r="B98" s="95">
        <v>1</v>
      </c>
      <c r="C98" s="95" t="s">
        <v>534</v>
      </c>
      <c r="D98" s="95" t="s">
        <v>534</v>
      </c>
      <c r="E98" s="99" t="s">
        <v>535</v>
      </c>
      <c r="F98" s="95" t="s">
        <v>551</v>
      </c>
      <c r="G98" s="95">
        <v>104081</v>
      </c>
      <c r="H98" s="95">
        <v>1</v>
      </c>
      <c r="I98" s="95" t="s">
        <v>534</v>
      </c>
      <c r="J98" s="95">
        <v>41</v>
      </c>
      <c r="K98" s="95">
        <v>2</v>
      </c>
      <c r="L98" s="98">
        <v>0.41666666666666669</v>
      </c>
      <c r="M98" s="98">
        <v>0.45833333333333331</v>
      </c>
      <c r="N98" s="97" t="s">
        <v>476</v>
      </c>
      <c r="Q98" s="88">
        <f t="array" aca="1" ref="Q98" ca="1">IFERROR(INDEX(Tableau3[Num DECAL],SMALL(IF(Tableau3[Num DECAL]&lt;&gt;"",ROW(INDIRECT("1:"&amp;ROWS(Tableau3[Num DECAL])))),ROWS($1:87))),"")</f>
        <v>191</v>
      </c>
      <c r="R98" s="88">
        <f t="shared" ca="1" si="1"/>
        <v>87</v>
      </c>
      <c r="S98" s="88">
        <f ca="1">COUNTIFS(Tableau3[PLAGE],R98)</f>
        <v>1</v>
      </c>
      <c r="T98" s="139" t="str">
        <f ca="1">INDEX(EXTRACT!DATE,MATCH(Tableau4[[#This Row],[Décalage]],D:D,0),0)</f>
        <v>04/07/2019</v>
      </c>
      <c r="U98" s="139" t="str">
        <f ca="1">VLOOKUP(Tableau4[[#This Row],[Décalage]],D:E,2,0)</f>
        <v>AUTRE</v>
      </c>
      <c r="V98" s="139">
        <f ca="1">VLOOKUP(Tableau4[[#This Row],[Décalage]],D:G,4,0)</f>
        <v>104173</v>
      </c>
      <c r="AY98" s="88"/>
      <c r="AZ98" s="88"/>
      <c r="BA98" s="88"/>
      <c r="BB98" s="88"/>
      <c r="BC98" s="88"/>
    </row>
    <row r="99" spans="1:55" ht="15" x14ac:dyDescent="0.2">
      <c r="A99" s="100">
        <v>4083</v>
      </c>
      <c r="B99" s="95">
        <v>1</v>
      </c>
      <c r="C99" s="95" t="s">
        <v>534</v>
      </c>
      <c r="D99" s="95" t="s">
        <v>534</v>
      </c>
      <c r="E99" s="99" t="s">
        <v>535</v>
      </c>
      <c r="F99" s="95" t="s">
        <v>551</v>
      </c>
      <c r="G99" s="95">
        <v>104082</v>
      </c>
      <c r="H99" s="95">
        <v>2</v>
      </c>
      <c r="I99" s="95" t="s">
        <v>534</v>
      </c>
      <c r="J99" s="95">
        <v>41</v>
      </c>
      <c r="K99" s="95">
        <v>1</v>
      </c>
      <c r="L99" s="98">
        <v>0.45833333333333331</v>
      </c>
      <c r="M99" s="98">
        <v>0.4861111111111111</v>
      </c>
      <c r="N99" s="97" t="s">
        <v>489</v>
      </c>
      <c r="Q99" s="88">
        <f t="array" aca="1" ref="Q99" ca="1">IFERROR(INDEX(Tableau3[Num DECAL],SMALL(IF(Tableau3[Num DECAL]&lt;&gt;"",ROW(INDIRECT("1:"&amp;ROWS(Tableau3[Num DECAL])))),ROWS($1:88))),"")</f>
        <v>193</v>
      </c>
      <c r="R99" s="88">
        <f t="shared" ca="1" si="1"/>
        <v>88</v>
      </c>
      <c r="S99" s="88">
        <f ca="1">COUNTIFS(Tableau3[PLAGE],R99)</f>
        <v>2</v>
      </c>
      <c r="T99" s="139" t="str">
        <f ca="1">INDEX(EXTRACT!DATE,MATCH(Tableau4[[#This Row],[Décalage]],D:D,0),0)</f>
        <v>04/07/2019</v>
      </c>
      <c r="U99" s="139" t="str">
        <f ca="1">VLOOKUP(Tableau4[[#This Row],[Décalage]],D:E,2,0)</f>
        <v>QUARTIER SAINT CEZAIRE</v>
      </c>
      <c r="V99" s="139">
        <f ca="1">VLOOKUP(Tableau4[[#This Row],[Décalage]],D:G,4,0)</f>
        <v>104174</v>
      </c>
      <c r="AY99" s="88"/>
      <c r="AZ99" s="88"/>
      <c r="BA99" s="88"/>
      <c r="BB99" s="88"/>
      <c r="BC99" s="88"/>
    </row>
    <row r="100" spans="1:55" ht="15" x14ac:dyDescent="0.2">
      <c r="A100" s="100">
        <v>4084</v>
      </c>
      <c r="B100" s="95">
        <v>1</v>
      </c>
      <c r="C100" s="95">
        <v>97</v>
      </c>
      <c r="D100" s="95">
        <v>108</v>
      </c>
      <c r="E100" s="99" t="s">
        <v>541</v>
      </c>
      <c r="F100" s="95" t="s">
        <v>551</v>
      </c>
      <c r="G100" s="95">
        <v>104083</v>
      </c>
      <c r="H100" s="95">
        <v>0</v>
      </c>
      <c r="I100" s="95">
        <v>1</v>
      </c>
      <c r="J100" s="95">
        <v>42</v>
      </c>
      <c r="K100" s="95">
        <v>8</v>
      </c>
      <c r="L100" s="98">
        <v>0.55555555555555558</v>
      </c>
      <c r="M100" s="98">
        <v>0.58333333333333337</v>
      </c>
      <c r="N100" s="97" t="s">
        <v>489</v>
      </c>
      <c r="Q100" s="88">
        <f t="array" aca="1" ref="Q100" ca="1">IFERROR(INDEX(Tableau3[Num DECAL],SMALL(IF(Tableau3[Num DECAL]&lt;&gt;"",ROW(INDIRECT("1:"&amp;ROWS(Tableau3[Num DECAL])))),ROWS($1:89))),"")</f>
        <v>194</v>
      </c>
      <c r="R100" s="88">
        <f t="shared" ca="1" si="1"/>
        <v>89</v>
      </c>
      <c r="S100" s="88">
        <f ca="1">COUNTIFS(Tableau3[PLAGE],R100)</f>
        <v>1</v>
      </c>
      <c r="T100" s="139" t="str">
        <f ca="1">INDEX(EXTRACT!DATE,MATCH(Tableau4[[#This Row],[Décalage]],D:D,0),0)</f>
        <v>05/07/2019</v>
      </c>
      <c r="U100" s="139" t="str">
        <f ca="1">VLOOKUP(Tableau4[[#This Row],[Décalage]],D:E,2,0)</f>
        <v>QUARTIER EL PARRAS</v>
      </c>
      <c r="V100" s="139">
        <f ca="1">VLOOKUP(Tableau4[[#This Row],[Décalage]],D:G,4,0)</f>
        <v>104176</v>
      </c>
      <c r="AY100" s="88"/>
      <c r="AZ100" s="88"/>
      <c r="BA100" s="88"/>
      <c r="BB100" s="88"/>
      <c r="BC100" s="88"/>
    </row>
    <row r="101" spans="1:55" ht="15" x14ac:dyDescent="0.2">
      <c r="A101" s="100">
        <v>4085</v>
      </c>
      <c r="B101" s="95">
        <v>1</v>
      </c>
      <c r="C101" s="95" t="s">
        <v>534</v>
      </c>
      <c r="D101" s="95" t="s">
        <v>534</v>
      </c>
      <c r="E101" s="99" t="s">
        <v>541</v>
      </c>
      <c r="F101" s="95" t="s">
        <v>551</v>
      </c>
      <c r="G101" s="95">
        <v>104084</v>
      </c>
      <c r="H101" s="95">
        <v>1</v>
      </c>
      <c r="I101" s="95" t="s">
        <v>534</v>
      </c>
      <c r="J101" s="95">
        <v>42</v>
      </c>
      <c r="K101" s="95">
        <v>7</v>
      </c>
      <c r="L101" s="98">
        <v>0.5625</v>
      </c>
      <c r="M101" s="98">
        <v>0.59375</v>
      </c>
      <c r="N101" s="97" t="s">
        <v>485</v>
      </c>
      <c r="Q101" s="88">
        <f t="array" aca="1" ref="Q101" ca="1">IFERROR(INDEX(Tableau3[Num DECAL],SMALL(IF(Tableau3[Num DECAL]&lt;&gt;"",ROW(INDIRECT("1:"&amp;ROWS(Tableau3[Num DECAL])))),ROWS($1:90))),"")</f>
        <v>195</v>
      </c>
      <c r="R101" s="88">
        <f t="shared" ca="1" si="1"/>
        <v>90</v>
      </c>
      <c r="S101" s="88">
        <f ca="1">COUNTIFS(Tableau3[PLAGE],R101)</f>
        <v>1</v>
      </c>
      <c r="T101" s="139" t="str">
        <f ca="1">INDEX(EXTRACT!DATE,MATCH(Tableau4[[#This Row],[Décalage]],D:D,0),0)</f>
        <v>05/07/2019</v>
      </c>
      <c r="U101" s="139" t="str">
        <f ca="1">VLOOKUP(Tableau4[[#This Row],[Décalage]],D:E,2,0)</f>
        <v>QUARTIER SAINT CEZAIRE</v>
      </c>
      <c r="V101" s="139">
        <f ca="1">VLOOKUP(Tableau4[[#This Row],[Décalage]],D:G,4,0)</f>
        <v>104177</v>
      </c>
      <c r="AY101" s="88"/>
      <c r="AZ101" s="88"/>
      <c r="BA101" s="88"/>
      <c r="BB101" s="88"/>
      <c r="BC101" s="88"/>
    </row>
    <row r="102" spans="1:55" ht="15" x14ac:dyDescent="0.2">
      <c r="A102" s="100">
        <v>4086</v>
      </c>
      <c r="B102" s="95">
        <v>1</v>
      </c>
      <c r="C102" s="95" t="s">
        <v>534</v>
      </c>
      <c r="D102" s="95" t="s">
        <v>534</v>
      </c>
      <c r="E102" s="99" t="s">
        <v>541</v>
      </c>
      <c r="F102" s="95" t="s">
        <v>551</v>
      </c>
      <c r="G102" s="95">
        <v>104085</v>
      </c>
      <c r="H102" s="95">
        <v>2</v>
      </c>
      <c r="I102" s="95" t="s">
        <v>534</v>
      </c>
      <c r="J102" s="95">
        <v>42</v>
      </c>
      <c r="K102" s="95">
        <v>6</v>
      </c>
      <c r="L102" s="98">
        <v>0.59027777777777779</v>
      </c>
      <c r="M102" s="98">
        <v>0.60416666666666663</v>
      </c>
      <c r="N102" s="97" t="s">
        <v>483</v>
      </c>
      <c r="Q102" s="88">
        <f t="array" aca="1" ref="Q102" ca="1">IFERROR(INDEX(Tableau3[Num DECAL],SMALL(IF(Tableau3[Num DECAL]&lt;&gt;"",ROW(INDIRECT("1:"&amp;ROWS(Tableau3[Num DECAL])))),ROWS($1:91))),"")</f>
        <v>197</v>
      </c>
      <c r="R102" s="88">
        <f t="shared" ca="1" si="1"/>
        <v>91</v>
      </c>
      <c r="S102" s="88">
        <f ca="1">COUNTIFS(Tableau3[PLAGE],R102)</f>
        <v>2</v>
      </c>
      <c r="T102" s="139" t="str">
        <f ca="1">INDEX(EXTRACT!DATE,MATCH(Tableau4[[#This Row],[Décalage]],D:D,0),0)</f>
        <v>08/07/2019</v>
      </c>
      <c r="U102" s="139" t="str">
        <f ca="1">VLOOKUP(Tableau4[[#This Row],[Décalage]],D:E,2,0)</f>
        <v>CAMP DES GARRIGUES</v>
      </c>
      <c r="V102" s="139">
        <f ca="1">VLOOKUP(Tableau4[[#This Row],[Décalage]],D:G,4,0)</f>
        <v>104178</v>
      </c>
      <c r="AY102" s="88"/>
      <c r="AZ102" s="88"/>
      <c r="BA102" s="88"/>
      <c r="BB102" s="88"/>
      <c r="BC102" s="88"/>
    </row>
    <row r="103" spans="1:55" ht="15" x14ac:dyDescent="0.2">
      <c r="A103" s="100">
        <v>4087</v>
      </c>
      <c r="B103" s="95">
        <v>1</v>
      </c>
      <c r="C103" s="95" t="s">
        <v>534</v>
      </c>
      <c r="D103" s="95" t="s">
        <v>534</v>
      </c>
      <c r="E103" s="99" t="s">
        <v>541</v>
      </c>
      <c r="F103" s="95" t="s">
        <v>551</v>
      </c>
      <c r="G103" s="95">
        <v>104086</v>
      </c>
      <c r="H103" s="95">
        <v>3</v>
      </c>
      <c r="I103" s="95" t="s">
        <v>534</v>
      </c>
      <c r="J103" s="95">
        <v>42</v>
      </c>
      <c r="K103" s="95">
        <v>5</v>
      </c>
      <c r="L103" s="98">
        <v>0.60416666666666663</v>
      </c>
      <c r="M103" s="98">
        <v>0.625</v>
      </c>
      <c r="N103" s="97" t="s">
        <v>482</v>
      </c>
      <c r="Q103" s="88">
        <f t="array" aca="1" ref="Q103" ca="1">IFERROR(INDEX(Tableau3[Num DECAL],SMALL(IF(Tableau3[Num DECAL]&lt;&gt;"",ROW(INDIRECT("1:"&amp;ROWS(Tableau3[Num DECAL])))),ROWS($1:92))),"")</f>
        <v>200</v>
      </c>
      <c r="R103" s="88">
        <f t="shared" ca="1" si="1"/>
        <v>92</v>
      </c>
      <c r="S103" s="88">
        <f ca="1">COUNTIFS(Tableau3[PLAGE],R103)</f>
        <v>3</v>
      </c>
      <c r="T103" s="139" t="str">
        <f ca="1">INDEX(EXTRACT!DATE,MATCH(Tableau4[[#This Row],[Décalage]],D:D,0),0)</f>
        <v>08/07/2019</v>
      </c>
      <c r="U103" s="139" t="str">
        <f ca="1">VLOOKUP(Tableau4[[#This Row],[Décalage]],D:E,2,0)</f>
        <v>CASERNE COLONEL CHABRIERES</v>
      </c>
      <c r="V103" s="139">
        <f ca="1">VLOOKUP(Tableau4[[#This Row],[Décalage]],D:G,4,0)</f>
        <v>104180</v>
      </c>
      <c r="AY103" s="88"/>
      <c r="AZ103" s="88"/>
      <c r="BA103" s="88"/>
      <c r="BB103" s="88"/>
      <c r="BC103" s="88"/>
    </row>
    <row r="104" spans="1:55" ht="15" x14ac:dyDescent="0.2">
      <c r="A104" s="100">
        <v>4088</v>
      </c>
      <c r="B104" s="95">
        <v>1</v>
      </c>
      <c r="C104" s="95" t="s">
        <v>534</v>
      </c>
      <c r="D104" s="95" t="s">
        <v>534</v>
      </c>
      <c r="E104" s="99" t="s">
        <v>541</v>
      </c>
      <c r="F104" s="95" t="s">
        <v>551</v>
      </c>
      <c r="G104" s="95">
        <v>104087</v>
      </c>
      <c r="H104" s="95">
        <v>4</v>
      </c>
      <c r="I104" s="95" t="s">
        <v>534</v>
      </c>
      <c r="J104" s="95">
        <v>42</v>
      </c>
      <c r="K104" s="95">
        <v>4</v>
      </c>
      <c r="L104" s="98">
        <v>0.625</v>
      </c>
      <c r="M104" s="98">
        <v>0.64583333333333337</v>
      </c>
      <c r="N104" s="97" t="s">
        <v>482</v>
      </c>
      <c r="Q104" s="88">
        <f t="array" aca="1" ref="Q104" ca="1">IFERROR(INDEX(Tableau3[Num DECAL],SMALL(IF(Tableau3[Num DECAL]&lt;&gt;"",ROW(INDIRECT("1:"&amp;ROWS(Tableau3[Num DECAL])))),ROWS($1:93))),"")</f>
        <v>201</v>
      </c>
      <c r="R104" s="88">
        <f t="shared" ca="1" si="1"/>
        <v>93</v>
      </c>
      <c r="S104" s="88">
        <f ca="1">COUNTIFS(Tableau3[PLAGE],R104)</f>
        <v>1</v>
      </c>
      <c r="T104" s="139" t="str">
        <f ca="1">INDEX(EXTRACT!DATE,MATCH(Tableau4[[#This Row],[Décalage]],D:D,0),0)</f>
        <v>08/07/2019</v>
      </c>
      <c r="U104" s="139" t="str">
        <f ca="1">VLOOKUP(Tableau4[[#This Row],[Décalage]],D:E,2,0)</f>
        <v>QUARTIER EL PARRAS</v>
      </c>
      <c r="V104" s="139">
        <f ca="1">VLOOKUP(Tableau4[[#This Row],[Décalage]],D:G,4,0)</f>
        <v>104183</v>
      </c>
      <c r="AY104" s="88"/>
      <c r="AZ104" s="88"/>
      <c r="BA104" s="88"/>
      <c r="BB104" s="88"/>
      <c r="BC104" s="88"/>
    </row>
    <row r="105" spans="1:55" ht="15" x14ac:dyDescent="0.2">
      <c r="A105" s="100">
        <v>4089</v>
      </c>
      <c r="B105" s="95">
        <v>1</v>
      </c>
      <c r="C105" s="95" t="s">
        <v>534</v>
      </c>
      <c r="D105" s="95" t="s">
        <v>534</v>
      </c>
      <c r="E105" s="99" t="s">
        <v>541</v>
      </c>
      <c r="F105" s="95" t="s">
        <v>551</v>
      </c>
      <c r="G105" s="95">
        <v>104088</v>
      </c>
      <c r="H105" s="95">
        <v>5</v>
      </c>
      <c r="I105" s="95" t="s">
        <v>534</v>
      </c>
      <c r="J105" s="95">
        <v>42</v>
      </c>
      <c r="K105" s="95">
        <v>3</v>
      </c>
      <c r="L105" s="98">
        <v>0.64583333333333337</v>
      </c>
      <c r="M105" s="98">
        <v>0.66666666666666663</v>
      </c>
      <c r="N105" s="97" t="s">
        <v>482</v>
      </c>
      <c r="Q105" s="88">
        <f t="array" aca="1" ref="Q105" ca="1">IFERROR(INDEX(Tableau3[Num DECAL],SMALL(IF(Tableau3[Num DECAL]&lt;&gt;"",ROW(INDIRECT("1:"&amp;ROWS(Tableau3[Num DECAL])))),ROWS($1:94))),"")</f>
        <v>208</v>
      </c>
      <c r="R105" s="88">
        <f t="shared" ca="1" si="1"/>
        <v>94</v>
      </c>
      <c r="S105" s="88">
        <f ca="1">COUNTIFS(Tableau3[PLAGE],R105)</f>
        <v>7</v>
      </c>
      <c r="T105" s="139" t="str">
        <f ca="1">INDEX(EXTRACT!DATE,MATCH(Tableau4[[#This Row],[Décalage]],D:D,0),0)</f>
        <v>09/07/2019</v>
      </c>
      <c r="U105" s="139" t="str">
        <f ca="1">VLOOKUP(Tableau4[[#This Row],[Décalage]],D:E,2,0)</f>
        <v>QUARTIER GENERAL ROLLET LAUDUN</v>
      </c>
      <c r="V105" s="139">
        <f ca="1">VLOOKUP(Tableau4[[#This Row],[Décalage]],D:G,4,0)</f>
        <v>104184</v>
      </c>
      <c r="AY105" s="88"/>
      <c r="AZ105" s="88"/>
      <c r="BA105" s="88"/>
      <c r="BB105" s="88"/>
      <c r="BC105" s="88"/>
    </row>
    <row r="106" spans="1:55" ht="15" x14ac:dyDescent="0.2">
      <c r="A106" s="100">
        <v>4090</v>
      </c>
      <c r="B106" s="95">
        <v>1</v>
      </c>
      <c r="C106" s="95" t="s">
        <v>534</v>
      </c>
      <c r="D106" s="95" t="s">
        <v>534</v>
      </c>
      <c r="E106" s="99" t="s">
        <v>541</v>
      </c>
      <c r="F106" s="95" t="s">
        <v>551</v>
      </c>
      <c r="G106" s="95">
        <v>104089</v>
      </c>
      <c r="H106" s="95">
        <v>6</v>
      </c>
      <c r="I106" s="95" t="s">
        <v>534</v>
      </c>
      <c r="J106" s="95">
        <v>42</v>
      </c>
      <c r="K106" s="95">
        <v>2</v>
      </c>
      <c r="L106" s="98">
        <v>0.66666666666666663</v>
      </c>
      <c r="M106" s="98">
        <v>0.6875</v>
      </c>
      <c r="N106" s="97" t="s">
        <v>482</v>
      </c>
      <c r="Q106" s="88">
        <f t="array" aca="1" ref="Q106" ca="1">IFERROR(INDEX(Tableau3[Num DECAL],SMALL(IF(Tableau3[Num DECAL]&lt;&gt;"",ROW(INDIRECT("1:"&amp;ROWS(Tableau3[Num DECAL])))),ROWS($1:95))),"")</f>
        <v>212</v>
      </c>
      <c r="R106" s="88">
        <f t="shared" ca="1" si="1"/>
        <v>95</v>
      </c>
      <c r="S106" s="88">
        <f ca="1">COUNTIFS(Tableau3[PLAGE],R106)</f>
        <v>4</v>
      </c>
      <c r="T106" s="139" t="str">
        <f ca="1">INDEX(EXTRACT!DATE,MATCH(Tableau4[[#This Row],[Décalage]],D:D,0),0)</f>
        <v>10/07/2019</v>
      </c>
      <c r="U106" s="139" t="str">
        <f ca="1">VLOOKUP(Tableau4[[#This Row],[Décalage]],D:E,2,0)</f>
        <v>QUARTIER SAINT CEZAIRE</v>
      </c>
      <c r="V106" s="139">
        <f ca="1">VLOOKUP(Tableau4[[#This Row],[Décalage]],D:G,4,0)</f>
        <v>104191</v>
      </c>
      <c r="AY106" s="88"/>
      <c r="AZ106" s="88"/>
      <c r="BA106" s="88"/>
      <c r="BB106" s="88"/>
      <c r="BC106" s="88"/>
    </row>
    <row r="107" spans="1:55" ht="15" x14ac:dyDescent="0.2">
      <c r="A107" s="100">
        <v>4091</v>
      </c>
      <c r="B107" s="95">
        <v>1</v>
      </c>
      <c r="C107" s="95" t="s">
        <v>534</v>
      </c>
      <c r="D107" s="95" t="s">
        <v>534</v>
      </c>
      <c r="E107" s="99" t="s">
        <v>541</v>
      </c>
      <c r="F107" s="95" t="s">
        <v>551</v>
      </c>
      <c r="G107" s="95">
        <v>104090</v>
      </c>
      <c r="H107" s="95">
        <v>7</v>
      </c>
      <c r="I107" s="95" t="s">
        <v>534</v>
      </c>
      <c r="J107" s="95">
        <v>42</v>
      </c>
      <c r="K107" s="95">
        <v>1</v>
      </c>
      <c r="L107" s="98">
        <v>0.6875</v>
      </c>
      <c r="M107" s="98">
        <v>0.70138888888888884</v>
      </c>
      <c r="N107" s="97" t="s">
        <v>483</v>
      </c>
      <c r="Q107" s="88">
        <f t="array" aca="1" ref="Q107" ca="1">IFERROR(INDEX(Tableau3[Num DECAL],SMALL(IF(Tableau3[Num DECAL]&lt;&gt;"",ROW(INDIRECT("1:"&amp;ROWS(Tableau3[Num DECAL])))),ROWS($1:96))),"")</f>
        <v>213</v>
      </c>
      <c r="R107" s="88">
        <f t="shared" ca="1" si="1"/>
        <v>96</v>
      </c>
      <c r="S107" s="88">
        <f ca="1">COUNTIFS(Tableau3[PLAGE],R107)</f>
        <v>1</v>
      </c>
      <c r="T107" s="139" t="str">
        <f ca="1">INDEX(EXTRACT!DATE,MATCH(Tableau4[[#This Row],[Décalage]],D:D,0),0)</f>
        <v>10/07/2019</v>
      </c>
      <c r="U107" s="139" t="str">
        <f ca="1">VLOOKUP(Tableau4[[#This Row],[Décalage]],D:E,2,0)</f>
        <v>CAMP DES GARRIGUES</v>
      </c>
      <c r="V107" s="139">
        <f ca="1">VLOOKUP(Tableau4[[#This Row],[Décalage]],D:G,4,0)</f>
        <v>104195</v>
      </c>
      <c r="AY107" s="88"/>
      <c r="AZ107" s="88"/>
      <c r="BA107" s="88"/>
      <c r="BB107" s="88"/>
      <c r="BC107" s="88"/>
    </row>
    <row r="108" spans="1:55" ht="15" x14ac:dyDescent="0.2">
      <c r="A108" s="100">
        <v>4092</v>
      </c>
      <c r="B108" s="95">
        <v>1</v>
      </c>
      <c r="C108" s="95">
        <v>105</v>
      </c>
      <c r="D108" s="95">
        <v>109</v>
      </c>
      <c r="E108" s="99" t="s">
        <v>535</v>
      </c>
      <c r="F108" s="95" t="s">
        <v>551</v>
      </c>
      <c r="G108" s="95">
        <v>104091</v>
      </c>
      <c r="H108" s="95">
        <v>0</v>
      </c>
      <c r="I108" s="95">
        <v>1</v>
      </c>
      <c r="J108" s="95">
        <v>43</v>
      </c>
      <c r="K108" s="95">
        <v>1</v>
      </c>
      <c r="L108" s="98">
        <v>0.70833333333333337</v>
      </c>
      <c r="M108" s="98">
        <v>0.76041666666666663</v>
      </c>
      <c r="N108" s="97" t="s">
        <v>492</v>
      </c>
      <c r="Q108" s="88">
        <f t="array" aca="1" ref="Q108" ca="1">IFERROR(INDEX(Tableau3[Num DECAL],SMALL(IF(Tableau3[Num DECAL]&lt;&gt;"",ROW(INDIRECT("1:"&amp;ROWS(Tableau3[Num DECAL])))),ROWS($1:97))),"")</f>
        <v>215</v>
      </c>
      <c r="R108" s="88">
        <f t="shared" ca="1" si="1"/>
        <v>97</v>
      </c>
      <c r="S108" s="88">
        <f ca="1">COUNTIFS(Tableau3[PLAGE],R108)</f>
        <v>2</v>
      </c>
      <c r="T108" s="139" t="str">
        <f ca="1">INDEX(EXTRACT!DATE,MATCH(Tableau4[[#This Row],[Décalage]],D:D,0),0)</f>
        <v>11/07/2019</v>
      </c>
      <c r="U108" s="139" t="str">
        <f ca="1">VLOOKUP(Tableau4[[#This Row],[Décalage]],D:E,2,0)</f>
        <v>AUTRE</v>
      </c>
      <c r="V108" s="139">
        <f ca="1">VLOOKUP(Tableau4[[#This Row],[Décalage]],D:G,4,0)</f>
        <v>104196</v>
      </c>
      <c r="AY108" s="88"/>
      <c r="AZ108" s="88"/>
      <c r="BA108" s="88"/>
      <c r="BB108" s="88"/>
      <c r="BC108" s="88"/>
    </row>
    <row r="109" spans="1:55" ht="15" x14ac:dyDescent="0.2">
      <c r="A109" s="100">
        <v>4093</v>
      </c>
      <c r="B109" s="95">
        <v>1</v>
      </c>
      <c r="C109" s="95">
        <v>106</v>
      </c>
      <c r="D109" s="95">
        <v>114</v>
      </c>
      <c r="E109" s="99" t="s">
        <v>535</v>
      </c>
      <c r="F109" s="95" t="s">
        <v>552</v>
      </c>
      <c r="G109" s="95">
        <v>104092</v>
      </c>
      <c r="H109" s="95">
        <v>0</v>
      </c>
      <c r="I109" s="95">
        <v>1</v>
      </c>
      <c r="J109" s="95">
        <v>44</v>
      </c>
      <c r="K109" s="95">
        <v>5</v>
      </c>
      <c r="L109" s="98">
        <v>0.28472222222222221</v>
      </c>
      <c r="M109" s="98">
        <v>0.33333333333333331</v>
      </c>
      <c r="N109" s="97" t="s">
        <v>493</v>
      </c>
      <c r="Q109" s="88">
        <f t="array" aca="1" ref="Q109" ca="1">IFERROR(INDEX(Tableau3[Num DECAL],SMALL(IF(Tableau3[Num DECAL]&lt;&gt;"",ROW(INDIRECT("1:"&amp;ROWS(Tableau3[Num DECAL])))),ROWS($1:98))),"")</f>
        <v>216</v>
      </c>
      <c r="R109" s="88">
        <f t="shared" ca="1" si="1"/>
        <v>98</v>
      </c>
      <c r="S109" s="88">
        <f ca="1">COUNTIFS(Tableau3[PLAGE],R109)</f>
        <v>1</v>
      </c>
      <c r="T109" s="139" t="str">
        <f ca="1">INDEX(EXTRACT!DATE,MATCH(Tableau4[[#This Row],[Décalage]],D:D,0),0)</f>
        <v>11/07/2019</v>
      </c>
      <c r="U109" s="139" t="str">
        <f ca="1">VLOOKUP(Tableau4[[#This Row],[Décalage]],D:E,2,0)</f>
        <v>QUARTIER EL PARRAS</v>
      </c>
      <c r="V109" s="139">
        <f ca="1">VLOOKUP(Tableau4[[#This Row],[Décalage]],D:G,4,0)</f>
        <v>104198</v>
      </c>
      <c r="AY109" s="88"/>
      <c r="AZ109" s="88"/>
      <c r="BA109" s="88"/>
      <c r="BB109" s="88"/>
      <c r="BC109" s="88"/>
    </row>
    <row r="110" spans="1:55" ht="15" x14ac:dyDescent="0.2">
      <c r="A110" s="100">
        <v>4094</v>
      </c>
      <c r="B110" s="95">
        <v>1</v>
      </c>
      <c r="C110" s="95" t="s">
        <v>534</v>
      </c>
      <c r="D110" s="95" t="s">
        <v>534</v>
      </c>
      <c r="E110" s="99" t="s">
        <v>535</v>
      </c>
      <c r="F110" s="95" t="s">
        <v>552</v>
      </c>
      <c r="G110" s="95">
        <v>104093</v>
      </c>
      <c r="H110" s="95">
        <v>1</v>
      </c>
      <c r="I110" s="95" t="s">
        <v>534</v>
      </c>
      <c r="J110" s="95">
        <v>44</v>
      </c>
      <c r="K110" s="95">
        <v>4</v>
      </c>
      <c r="L110" s="98">
        <v>0.33333333333333331</v>
      </c>
      <c r="M110" s="98">
        <v>0.375</v>
      </c>
      <c r="N110" s="97" t="s">
        <v>476</v>
      </c>
      <c r="Q110" s="88">
        <f t="array" aca="1" ref="Q110" ca="1">IFERROR(INDEX(Tableau3[Num DECAL],SMALL(IF(Tableau3[Num DECAL]&lt;&gt;"",ROW(INDIRECT("1:"&amp;ROWS(Tableau3[Num DECAL])))),ROWS($1:99))),"")</f>
        <v>217</v>
      </c>
      <c r="R110" s="88">
        <f t="shared" ca="1" si="1"/>
        <v>99</v>
      </c>
      <c r="S110" s="88">
        <f ca="1">COUNTIFS(Tableau3[PLAGE],R110)</f>
        <v>1</v>
      </c>
      <c r="T110" s="139" t="str">
        <f ca="1">INDEX(EXTRACT!DATE,MATCH(Tableau4[[#This Row],[Décalage]],D:D,0),0)</f>
        <v>11/07/2019</v>
      </c>
      <c r="U110" s="139" t="str">
        <f ca="1">VLOOKUP(Tableau4[[#This Row],[Décalage]],D:E,2,0)</f>
        <v>AUTRE</v>
      </c>
      <c r="V110" s="139">
        <f ca="1">VLOOKUP(Tableau4[[#This Row],[Décalage]],D:G,4,0)</f>
        <v>104199</v>
      </c>
      <c r="AY110" s="88"/>
      <c r="AZ110" s="88"/>
      <c r="BA110" s="88"/>
      <c r="BB110" s="88"/>
      <c r="BC110" s="88"/>
    </row>
    <row r="111" spans="1:55" ht="15" x14ac:dyDescent="0.2">
      <c r="A111" s="100">
        <v>4095</v>
      </c>
      <c r="B111" s="95">
        <v>1</v>
      </c>
      <c r="C111" s="95" t="s">
        <v>534</v>
      </c>
      <c r="D111" s="95" t="s">
        <v>534</v>
      </c>
      <c r="E111" s="99" t="s">
        <v>535</v>
      </c>
      <c r="F111" s="95" t="s">
        <v>552</v>
      </c>
      <c r="G111" s="95">
        <v>104094</v>
      </c>
      <c r="H111" s="95">
        <v>2</v>
      </c>
      <c r="I111" s="95" t="s">
        <v>534</v>
      </c>
      <c r="J111" s="95">
        <v>44</v>
      </c>
      <c r="K111" s="95">
        <v>3</v>
      </c>
      <c r="L111" s="98">
        <v>0.38541666666666669</v>
      </c>
      <c r="M111" s="98">
        <v>0.41666666666666669</v>
      </c>
      <c r="N111" s="97" t="s">
        <v>485</v>
      </c>
      <c r="Q111" s="88">
        <f t="array" aca="1" ref="Q111" ca="1">IFERROR(INDEX(Tableau3[Num DECAL],SMALL(IF(Tableau3[Num DECAL]&lt;&gt;"",ROW(INDIRECT("1:"&amp;ROWS(Tableau3[Num DECAL])))),ROWS($1:100))),"")</f>
        <v>218</v>
      </c>
      <c r="R111" s="88">
        <f t="shared" ca="1" si="1"/>
        <v>100</v>
      </c>
      <c r="S111" s="88">
        <f ca="1">COUNTIFS(Tableau3[PLAGE],R111)</f>
        <v>1</v>
      </c>
      <c r="T111" s="139" t="str">
        <f ca="1">INDEX(EXTRACT!DATE,MATCH(Tableau4[[#This Row],[Décalage]],D:D,0),0)</f>
        <v>11/07/2019</v>
      </c>
      <c r="U111" s="139" t="str">
        <f ca="1">VLOOKUP(Tableau4[[#This Row],[Décalage]],D:E,2,0)</f>
        <v>QUARTIER EL PARRAS</v>
      </c>
      <c r="V111" s="139">
        <f ca="1">VLOOKUP(Tableau4[[#This Row],[Décalage]],D:G,4,0)</f>
        <v>104200</v>
      </c>
      <c r="AY111" s="88"/>
      <c r="AZ111" s="88"/>
      <c r="BA111" s="88"/>
      <c r="BB111" s="88"/>
      <c r="BC111" s="88"/>
    </row>
    <row r="112" spans="1:55" ht="15" x14ac:dyDescent="0.2">
      <c r="A112" s="100">
        <v>4096</v>
      </c>
      <c r="B112" s="95">
        <v>1</v>
      </c>
      <c r="C112" s="95" t="s">
        <v>534</v>
      </c>
      <c r="D112" s="95" t="s">
        <v>534</v>
      </c>
      <c r="E112" s="99" t="s">
        <v>535</v>
      </c>
      <c r="F112" s="95" t="s">
        <v>552</v>
      </c>
      <c r="G112" s="95">
        <v>104095</v>
      </c>
      <c r="H112" s="95">
        <v>3</v>
      </c>
      <c r="I112" s="95" t="s">
        <v>534</v>
      </c>
      <c r="J112" s="95">
        <v>44</v>
      </c>
      <c r="K112" s="95">
        <v>2</v>
      </c>
      <c r="L112" s="98">
        <v>0.41666666666666669</v>
      </c>
      <c r="M112" s="98">
        <v>0.4375</v>
      </c>
      <c r="N112" s="97" t="s">
        <v>482</v>
      </c>
      <c r="Q112" s="88">
        <f t="array" aca="1" ref="Q112" ca="1">IFERROR(INDEX(Tableau3[Num DECAL],SMALL(IF(Tableau3[Num DECAL]&lt;&gt;"",ROW(INDIRECT("1:"&amp;ROWS(Tableau3[Num DECAL])))),ROWS($1:101))),"")</f>
        <v>221</v>
      </c>
      <c r="R112" s="88">
        <f t="shared" ca="1" si="1"/>
        <v>101</v>
      </c>
      <c r="S112" s="88">
        <f ca="1">COUNTIFS(Tableau3[PLAGE],R112)</f>
        <v>3</v>
      </c>
      <c r="T112" s="139" t="str">
        <f ca="1">INDEX(EXTRACT!DATE,MATCH(Tableau4[[#This Row],[Décalage]],D:D,0),0)</f>
        <v>11/07/2019</v>
      </c>
      <c r="U112" s="139" t="str">
        <f ca="1">VLOOKUP(Tableau4[[#This Row],[Décalage]],D:E,2,0)</f>
        <v>AUTRE</v>
      </c>
      <c r="V112" s="139">
        <f ca="1">VLOOKUP(Tableau4[[#This Row],[Décalage]],D:G,4,0)</f>
        <v>104201</v>
      </c>
      <c r="AY112" s="88"/>
      <c r="AZ112" s="88"/>
      <c r="BA112" s="88"/>
      <c r="BB112" s="88"/>
      <c r="BC112" s="88"/>
    </row>
    <row r="113" spans="1:55" ht="15" x14ac:dyDescent="0.2">
      <c r="A113" s="100">
        <v>4097</v>
      </c>
      <c r="B113" s="95">
        <v>1</v>
      </c>
      <c r="C113" s="95" t="s">
        <v>534</v>
      </c>
      <c r="D113" s="95" t="s">
        <v>534</v>
      </c>
      <c r="E113" s="99" t="s">
        <v>535</v>
      </c>
      <c r="F113" s="95" t="s">
        <v>552</v>
      </c>
      <c r="G113" s="95">
        <v>104096</v>
      </c>
      <c r="H113" s="95">
        <v>4</v>
      </c>
      <c r="I113" s="95" t="s">
        <v>534</v>
      </c>
      <c r="J113" s="95">
        <v>44</v>
      </c>
      <c r="K113" s="95">
        <v>1</v>
      </c>
      <c r="L113" s="98">
        <v>0.4375</v>
      </c>
      <c r="M113" s="98">
        <v>0.45833333333333331</v>
      </c>
      <c r="N113" s="97" t="s">
        <v>482</v>
      </c>
      <c r="Q113" s="88">
        <f t="array" aca="1" ref="Q113" ca="1">IFERROR(INDEX(Tableau3[Num DECAL],SMALL(IF(Tableau3[Num DECAL]&lt;&gt;"",ROW(INDIRECT("1:"&amp;ROWS(Tableau3[Num DECAL])))),ROWS($1:102))),"")</f>
        <v>222</v>
      </c>
      <c r="R113" s="88">
        <f t="shared" ca="1" si="1"/>
        <v>102</v>
      </c>
      <c r="S113" s="88">
        <f ca="1">COUNTIFS(Tableau3[PLAGE],R113)</f>
        <v>1</v>
      </c>
      <c r="T113" s="139" t="str">
        <f ca="1">INDEX(EXTRACT!DATE,MATCH(Tableau4[[#This Row],[Décalage]],D:D,0),0)</f>
        <v>11/07/2019</v>
      </c>
      <c r="U113" s="139" t="str">
        <f ca="1">VLOOKUP(Tableau4[[#This Row],[Décalage]],D:E,2,0)</f>
        <v>CASERNE MIOLLIS</v>
      </c>
      <c r="V113" s="139">
        <f ca="1">VLOOKUP(Tableau4[[#This Row],[Décalage]],D:G,4,0)</f>
        <v>104204</v>
      </c>
      <c r="AY113" s="88"/>
      <c r="AZ113" s="88"/>
      <c r="BA113" s="88"/>
      <c r="BB113" s="88"/>
      <c r="BC113" s="88"/>
    </row>
    <row r="114" spans="1:55" ht="15" x14ac:dyDescent="0.2">
      <c r="A114" s="100">
        <v>4098</v>
      </c>
      <c r="B114" s="95">
        <v>1</v>
      </c>
      <c r="C114" s="95">
        <v>111</v>
      </c>
      <c r="D114" s="95">
        <v>117</v>
      </c>
      <c r="E114" s="99" t="s">
        <v>499</v>
      </c>
      <c r="F114" s="95" t="s">
        <v>552</v>
      </c>
      <c r="G114" s="95">
        <v>104097</v>
      </c>
      <c r="H114" s="95">
        <v>0</v>
      </c>
      <c r="I114" s="95">
        <v>1</v>
      </c>
      <c r="J114" s="95">
        <v>45</v>
      </c>
      <c r="K114" s="95">
        <v>3</v>
      </c>
      <c r="L114" s="98">
        <v>0.45833333333333331</v>
      </c>
      <c r="M114" s="98">
        <v>0.52083333333333337</v>
      </c>
      <c r="N114" s="97" t="s">
        <v>472</v>
      </c>
      <c r="Q114" s="88">
        <f t="array" aca="1" ref="Q114" ca="1">IFERROR(INDEX(Tableau3[Num DECAL],SMALL(IF(Tableau3[Num DECAL]&lt;&gt;"",ROW(INDIRECT("1:"&amp;ROWS(Tableau3[Num DECAL])))),ROWS($1:103))),"")</f>
        <v>223</v>
      </c>
      <c r="R114" s="88">
        <f t="shared" ca="1" si="1"/>
        <v>103</v>
      </c>
      <c r="S114" s="88">
        <f ca="1">COUNTIFS(Tableau3[PLAGE],R114)</f>
        <v>1</v>
      </c>
      <c r="T114" s="139" t="str">
        <f ca="1">INDEX(EXTRACT!DATE,MATCH(Tableau4[[#This Row],[Décalage]],D:D,0),0)</f>
        <v>11/07/2019</v>
      </c>
      <c r="U114" s="139" t="str">
        <f ca="1">VLOOKUP(Tableau4[[#This Row],[Décalage]],D:E,2,0)</f>
        <v>AUTRE</v>
      </c>
      <c r="V114" s="139">
        <f ca="1">VLOOKUP(Tableau4[[#This Row],[Décalage]],D:G,4,0)</f>
        <v>104205</v>
      </c>
      <c r="AY114" s="88"/>
      <c r="AZ114" s="88"/>
      <c r="BA114" s="88"/>
      <c r="BB114" s="88"/>
      <c r="BC114" s="88"/>
    </row>
    <row r="115" spans="1:55" ht="15" x14ac:dyDescent="0.2">
      <c r="A115" s="100">
        <v>4099</v>
      </c>
      <c r="B115" s="95">
        <v>1</v>
      </c>
      <c r="C115" s="95" t="s">
        <v>534</v>
      </c>
      <c r="D115" s="95" t="s">
        <v>534</v>
      </c>
      <c r="E115" s="99" t="s">
        <v>499</v>
      </c>
      <c r="F115" s="95" t="s">
        <v>552</v>
      </c>
      <c r="G115" s="95">
        <v>104098</v>
      </c>
      <c r="H115" s="95">
        <v>1</v>
      </c>
      <c r="I115" s="95" t="s">
        <v>534</v>
      </c>
      <c r="J115" s="95">
        <v>45</v>
      </c>
      <c r="K115" s="95">
        <v>2</v>
      </c>
      <c r="L115" s="98">
        <v>0.5625</v>
      </c>
      <c r="M115" s="98">
        <v>0.60416666666666663</v>
      </c>
      <c r="N115" s="97" t="s">
        <v>476</v>
      </c>
      <c r="Q115" s="88">
        <f t="array" aca="1" ref="Q115" ca="1">IFERROR(INDEX(Tableau3[Num DECAL],SMALL(IF(Tableau3[Num DECAL]&lt;&gt;"",ROW(INDIRECT("1:"&amp;ROWS(Tableau3[Num DECAL])))),ROWS($1:104))),"")</f>
        <v>225</v>
      </c>
      <c r="R115" s="88">
        <f t="shared" ca="1" si="1"/>
        <v>104</v>
      </c>
      <c r="S115" s="88">
        <f ca="1">COUNTIFS(Tableau3[PLAGE],R115)</f>
        <v>2</v>
      </c>
      <c r="T115" s="139" t="str">
        <f ca="1">INDEX(EXTRACT!DATE,MATCH(Tableau4[[#This Row],[Décalage]],D:D,0),0)</f>
        <v>12/07/2019</v>
      </c>
      <c r="U115" s="139" t="str">
        <f ca="1">VLOOKUP(Tableau4[[#This Row],[Décalage]],D:E,2,0)</f>
        <v>AUTRE</v>
      </c>
      <c r="V115" s="139">
        <f ca="1">VLOOKUP(Tableau4[[#This Row],[Décalage]],D:G,4,0)</f>
        <v>104206</v>
      </c>
      <c r="AY115" s="88"/>
      <c r="AZ115" s="88"/>
      <c r="BA115" s="88"/>
      <c r="BB115" s="88"/>
      <c r="BC115" s="88"/>
    </row>
    <row r="116" spans="1:55" ht="15" x14ac:dyDescent="0.2">
      <c r="A116" s="100">
        <v>4100</v>
      </c>
      <c r="B116" s="95">
        <v>1</v>
      </c>
      <c r="C116" s="95" t="s">
        <v>534</v>
      </c>
      <c r="D116" s="95" t="s">
        <v>534</v>
      </c>
      <c r="E116" s="99" t="s">
        <v>499</v>
      </c>
      <c r="F116" s="95" t="s">
        <v>552</v>
      </c>
      <c r="G116" s="95">
        <v>104099</v>
      </c>
      <c r="H116" s="95">
        <v>2</v>
      </c>
      <c r="I116" s="95" t="s">
        <v>534</v>
      </c>
      <c r="J116" s="95">
        <v>45</v>
      </c>
      <c r="K116" s="95">
        <v>1</v>
      </c>
      <c r="L116" s="98">
        <v>0.60416666666666663</v>
      </c>
      <c r="M116" s="98">
        <v>0.61458333333333337</v>
      </c>
      <c r="N116" s="97" t="s">
        <v>480</v>
      </c>
      <c r="Q116" s="88">
        <f t="array" aca="1" ref="Q116" ca="1">IFERROR(INDEX(Tableau3[Num DECAL],SMALL(IF(Tableau3[Num DECAL]&lt;&gt;"",ROW(INDIRECT("1:"&amp;ROWS(Tableau3[Num DECAL])))),ROWS($1:105))),"")</f>
        <v>228</v>
      </c>
      <c r="R116" s="88">
        <f t="shared" ca="1" si="1"/>
        <v>105</v>
      </c>
      <c r="S116" s="88">
        <f ca="1">COUNTIFS(Tableau3[PLAGE],R116)</f>
        <v>3</v>
      </c>
      <c r="T116" s="139" t="str">
        <f ca="1">INDEX(EXTRACT!DATE,MATCH(Tableau4[[#This Row],[Décalage]],D:D,0),0)</f>
        <v>12/07/2019</v>
      </c>
      <c r="U116" s="139" t="str">
        <f ca="1">VLOOKUP(Tableau4[[#This Row],[Décalage]],D:E,2,0)</f>
        <v>QUARTIER EL PARRAS</v>
      </c>
      <c r="V116" s="139">
        <f ca="1">VLOOKUP(Tableau4[[#This Row],[Décalage]],D:G,4,0)</f>
        <v>104208</v>
      </c>
      <c r="AY116" s="88"/>
      <c r="AZ116" s="88"/>
      <c r="BA116" s="88"/>
      <c r="BB116" s="88"/>
      <c r="BC116" s="88"/>
    </row>
    <row r="117" spans="1:55" ht="15" x14ac:dyDescent="0.2">
      <c r="A117" s="100">
        <v>4101</v>
      </c>
      <c r="B117" s="95">
        <v>1</v>
      </c>
      <c r="C117" s="95">
        <v>114</v>
      </c>
      <c r="D117" s="95">
        <v>118</v>
      </c>
      <c r="E117" s="99" t="s">
        <v>535</v>
      </c>
      <c r="F117" s="95" t="s">
        <v>552</v>
      </c>
      <c r="G117" s="95">
        <v>104100</v>
      </c>
      <c r="H117" s="95">
        <v>0</v>
      </c>
      <c r="I117" s="95">
        <v>1</v>
      </c>
      <c r="J117" s="95">
        <v>46</v>
      </c>
      <c r="K117" s="95">
        <v>1</v>
      </c>
      <c r="L117" s="98">
        <v>0.625</v>
      </c>
      <c r="M117" s="98">
        <v>0.63888888888888895</v>
      </c>
      <c r="N117" s="97" t="s">
        <v>483</v>
      </c>
      <c r="Q117" s="88">
        <f t="array" aca="1" ref="Q117" ca="1">IFERROR(INDEX(Tableau3[Num DECAL],SMALL(IF(Tableau3[Num DECAL]&lt;&gt;"",ROW(INDIRECT("1:"&amp;ROWS(Tableau3[Num DECAL])))),ROWS($1:106))),"")</f>
        <v>230</v>
      </c>
      <c r="R117" s="88">
        <f t="shared" ca="1" si="1"/>
        <v>106</v>
      </c>
      <c r="S117" s="88">
        <f ca="1">COUNTIFS(Tableau3[PLAGE],R117)</f>
        <v>2</v>
      </c>
      <c r="T117" s="139" t="str">
        <f ca="1">INDEX(EXTRACT!DATE,MATCH(Tableau4[[#This Row],[Décalage]],D:D,0),0)</f>
        <v>12/07/2019</v>
      </c>
      <c r="U117" s="139" t="str">
        <f ca="1">VLOOKUP(Tableau4[[#This Row],[Décalage]],D:E,2,0)</f>
        <v>AUTRE</v>
      </c>
      <c r="V117" s="139">
        <f ca="1">VLOOKUP(Tableau4[[#This Row],[Décalage]],D:G,4,0)</f>
        <v>104211</v>
      </c>
      <c r="AY117" s="88"/>
      <c r="AZ117" s="88"/>
      <c r="BA117" s="88"/>
      <c r="BB117" s="88"/>
      <c r="BC117" s="88"/>
    </row>
    <row r="118" spans="1:55" ht="15" x14ac:dyDescent="0.2">
      <c r="A118" s="100">
        <v>4102</v>
      </c>
      <c r="B118" s="95">
        <v>1</v>
      </c>
      <c r="C118" s="95">
        <v>115</v>
      </c>
      <c r="D118" s="95">
        <v>119</v>
      </c>
      <c r="E118" s="99" t="s">
        <v>499</v>
      </c>
      <c r="F118" s="95" t="s">
        <v>552</v>
      </c>
      <c r="G118" s="95">
        <v>104101</v>
      </c>
      <c r="H118" s="95">
        <v>0</v>
      </c>
      <c r="I118" s="95">
        <v>1</v>
      </c>
      <c r="J118" s="95">
        <v>47</v>
      </c>
      <c r="K118" s="95">
        <v>1</v>
      </c>
      <c r="L118" s="98">
        <v>0.63888888888888895</v>
      </c>
      <c r="M118" s="98">
        <v>0.66666666666666663</v>
      </c>
      <c r="N118" s="97" t="s">
        <v>489</v>
      </c>
      <c r="Q118" s="88">
        <f t="array" aca="1" ref="Q118" ca="1">IFERROR(INDEX(Tableau3[Num DECAL],SMALL(IF(Tableau3[Num DECAL]&lt;&gt;"",ROW(INDIRECT("1:"&amp;ROWS(Tableau3[Num DECAL])))),ROWS($1:107))),"")</f>
        <v>231</v>
      </c>
      <c r="R118" s="88">
        <f t="shared" ca="1" si="1"/>
        <v>107</v>
      </c>
      <c r="S118" s="88">
        <f ca="1">COUNTIFS(Tableau3[PLAGE],R118)</f>
        <v>1</v>
      </c>
      <c r="T118" s="139" t="str">
        <f ca="1">INDEX(EXTRACT!DATE,MATCH(Tableau4[[#This Row],[Décalage]],D:D,0),0)</f>
        <v>15/07/2019</v>
      </c>
      <c r="U118" s="139" t="str">
        <f ca="1">VLOOKUP(Tableau4[[#This Row],[Décalage]],D:E,2,0)</f>
        <v>AUTRE</v>
      </c>
      <c r="V118" s="139">
        <f ca="1">VLOOKUP(Tableau4[[#This Row],[Décalage]],D:G,4,0)</f>
        <v>104213</v>
      </c>
      <c r="AY118" s="88"/>
      <c r="AZ118" s="88"/>
      <c r="BA118" s="88"/>
      <c r="BB118" s="88"/>
      <c r="BC118" s="88"/>
    </row>
    <row r="119" spans="1:55" ht="15" x14ac:dyDescent="0.2">
      <c r="A119" s="100">
        <v>4103</v>
      </c>
      <c r="B119" s="95">
        <v>1</v>
      </c>
      <c r="C119" s="95">
        <v>116</v>
      </c>
      <c r="D119" s="95">
        <v>121</v>
      </c>
      <c r="E119" s="99" t="s">
        <v>535</v>
      </c>
      <c r="F119" s="95" t="s">
        <v>552</v>
      </c>
      <c r="G119" s="95">
        <v>104102</v>
      </c>
      <c r="H119" s="95">
        <v>0</v>
      </c>
      <c r="I119" s="95">
        <v>1</v>
      </c>
      <c r="J119" s="95">
        <v>48</v>
      </c>
      <c r="K119" s="95">
        <v>2</v>
      </c>
      <c r="L119" s="98">
        <v>0.66666666666666663</v>
      </c>
      <c r="M119" s="98">
        <v>0.6875</v>
      </c>
      <c r="N119" s="97" t="s">
        <v>482</v>
      </c>
      <c r="Q119" s="88">
        <f t="array" aca="1" ref="Q119" ca="1">IFERROR(INDEX(Tableau3[Num DECAL],SMALL(IF(Tableau3[Num DECAL]&lt;&gt;"",ROW(INDIRECT("1:"&amp;ROWS(Tableau3[Num DECAL])))),ROWS($1:108))),"")</f>
        <v>241</v>
      </c>
      <c r="R119" s="88">
        <f t="shared" ca="1" si="1"/>
        <v>108</v>
      </c>
      <c r="S119" s="88">
        <f ca="1">COUNTIFS(Tableau3[PLAGE],R119)</f>
        <v>10</v>
      </c>
      <c r="T119" s="139" t="str">
        <f ca="1">INDEX(EXTRACT!DATE,MATCH(Tableau4[[#This Row],[Décalage]],D:D,0),0)</f>
        <v>15/07/2019</v>
      </c>
      <c r="U119" s="139" t="str">
        <f ca="1">VLOOKUP(Tableau4[[#This Row],[Décalage]],D:E,2,0)</f>
        <v>CAMP DES GARRIGUES</v>
      </c>
      <c r="V119" s="139">
        <f ca="1">VLOOKUP(Tableau4[[#This Row],[Décalage]],D:G,4,0)</f>
        <v>104214</v>
      </c>
      <c r="AY119" s="88"/>
      <c r="AZ119" s="88"/>
      <c r="BA119" s="88"/>
      <c r="BB119" s="88"/>
      <c r="BC119" s="88"/>
    </row>
    <row r="120" spans="1:55" ht="15" x14ac:dyDescent="0.2">
      <c r="A120" s="100">
        <v>4104</v>
      </c>
      <c r="B120" s="95">
        <v>1</v>
      </c>
      <c r="C120" s="95" t="s">
        <v>534</v>
      </c>
      <c r="D120" s="95" t="s">
        <v>534</v>
      </c>
      <c r="E120" s="99" t="s">
        <v>535</v>
      </c>
      <c r="F120" s="95" t="s">
        <v>552</v>
      </c>
      <c r="G120" s="95">
        <v>104103</v>
      </c>
      <c r="H120" s="95">
        <v>1</v>
      </c>
      <c r="I120" s="95" t="s">
        <v>534</v>
      </c>
      <c r="J120" s="95">
        <v>48</v>
      </c>
      <c r="K120" s="95">
        <v>1</v>
      </c>
      <c r="L120" s="98">
        <v>0.69097222222222221</v>
      </c>
      <c r="M120" s="98">
        <v>0.73958333333333337</v>
      </c>
      <c r="N120" s="97" t="s">
        <v>493</v>
      </c>
      <c r="Q120" s="88">
        <f t="array" aca="1" ref="Q120" ca="1">IFERROR(INDEX(Tableau3[Num DECAL],SMALL(IF(Tableau3[Num DECAL]&lt;&gt;"",ROW(INDIRECT("1:"&amp;ROWS(Tableau3[Num DECAL])))),ROWS($1:109))),"")</f>
        <v>243</v>
      </c>
      <c r="R120" s="88">
        <f t="shared" ca="1" si="1"/>
        <v>109</v>
      </c>
      <c r="S120" s="88">
        <f ca="1">COUNTIFS(Tableau3[PLAGE],R120)</f>
        <v>2</v>
      </c>
      <c r="T120" s="139" t="str">
        <f ca="1">INDEX(EXTRACT!DATE,MATCH(Tableau4[[#This Row],[Décalage]],D:D,0),0)</f>
        <v>15/07/2019</v>
      </c>
      <c r="U120" s="139" t="str">
        <f ca="1">VLOOKUP(Tableau4[[#This Row],[Décalage]],D:E,2,0)</f>
        <v>AUTRE</v>
      </c>
      <c r="V120" s="139">
        <f ca="1">VLOOKUP(Tableau4[[#This Row],[Décalage]],D:G,4,0)</f>
        <v>104224</v>
      </c>
      <c r="AY120" s="88"/>
      <c r="AZ120" s="88"/>
      <c r="BA120" s="88"/>
      <c r="BB120" s="88"/>
      <c r="BC120" s="88"/>
    </row>
    <row r="121" spans="1:55" ht="15" x14ac:dyDescent="0.2">
      <c r="A121" s="100">
        <v>4105</v>
      </c>
      <c r="B121" s="95">
        <v>1</v>
      </c>
      <c r="C121" s="95">
        <v>118</v>
      </c>
      <c r="D121" s="95">
        <v>122</v>
      </c>
      <c r="E121" s="99" t="s">
        <v>535</v>
      </c>
      <c r="F121" s="95" t="s">
        <v>553</v>
      </c>
      <c r="G121" s="95">
        <v>104104</v>
      </c>
      <c r="H121" s="95">
        <v>0</v>
      </c>
      <c r="I121" s="95">
        <v>1</v>
      </c>
      <c r="J121" s="95">
        <v>49</v>
      </c>
      <c r="K121" s="95">
        <v>1</v>
      </c>
      <c r="L121" s="98">
        <v>0.28472222222222221</v>
      </c>
      <c r="M121" s="98">
        <v>0.33333333333333331</v>
      </c>
      <c r="N121" s="97" t="s">
        <v>493</v>
      </c>
      <c r="Q121" s="88">
        <f t="array" aca="1" ref="Q121" ca="1">IFERROR(INDEX(Tableau3[Num DECAL],SMALL(IF(Tableau3[Num DECAL]&lt;&gt;"",ROW(INDIRECT("1:"&amp;ROWS(Tableau3[Num DECAL])))),ROWS($1:110))),"")</f>
        <v>245</v>
      </c>
      <c r="R121" s="88">
        <f t="shared" ca="1" si="1"/>
        <v>110</v>
      </c>
      <c r="S121" s="88">
        <f ca="1">COUNTIFS(Tableau3[PLAGE],R121)</f>
        <v>2</v>
      </c>
      <c r="T121" s="139" t="str">
        <f ca="1">INDEX(EXTRACT!DATE,MATCH(Tableau4[[#This Row],[Décalage]],D:D,0),0)</f>
        <v>16/07/2019</v>
      </c>
      <c r="U121" s="139" t="str">
        <f ca="1">VLOOKUP(Tableau4[[#This Row],[Décalage]],D:E,2,0)</f>
        <v>AUTRE</v>
      </c>
      <c r="V121" s="139">
        <f ca="1">VLOOKUP(Tableau4[[#This Row],[Décalage]],D:G,4,0)</f>
        <v>104226</v>
      </c>
      <c r="AY121" s="88"/>
      <c r="AZ121" s="88"/>
      <c r="BA121" s="88"/>
      <c r="BB121" s="88"/>
      <c r="BC121" s="88"/>
    </row>
    <row r="122" spans="1:55" ht="15" x14ac:dyDescent="0.2">
      <c r="A122" s="100">
        <v>4106</v>
      </c>
      <c r="B122" s="95">
        <v>1</v>
      </c>
      <c r="C122" s="95">
        <v>119</v>
      </c>
      <c r="D122" s="95">
        <v>125</v>
      </c>
      <c r="E122" s="99" t="s">
        <v>541</v>
      </c>
      <c r="F122" s="95" t="s">
        <v>553</v>
      </c>
      <c r="G122" s="95">
        <v>104105</v>
      </c>
      <c r="H122" s="95">
        <v>0</v>
      </c>
      <c r="I122" s="95">
        <v>1</v>
      </c>
      <c r="J122" s="95">
        <v>50</v>
      </c>
      <c r="K122" s="95">
        <v>3</v>
      </c>
      <c r="L122" s="98">
        <v>0.34375</v>
      </c>
      <c r="M122" s="98">
        <v>0.36805555555555558</v>
      </c>
      <c r="N122" s="97" t="s">
        <v>488</v>
      </c>
      <c r="Q122" s="88">
        <f t="array" aca="1" ref="Q122" ca="1">IFERROR(INDEX(Tableau3[Num DECAL],SMALL(IF(Tableau3[Num DECAL]&lt;&gt;"",ROW(INDIRECT("1:"&amp;ROWS(Tableau3[Num DECAL])))),ROWS($1:111))),"")</f>
        <v>250</v>
      </c>
      <c r="R122" s="88">
        <f t="shared" ca="1" si="1"/>
        <v>111</v>
      </c>
      <c r="S122" s="88">
        <f ca="1">COUNTIFS(Tableau3[PLAGE],R122)</f>
        <v>5</v>
      </c>
      <c r="T122" s="139" t="str">
        <f ca="1">INDEX(EXTRACT!DATE,MATCH(Tableau4[[#This Row],[Décalage]],D:D,0),0)</f>
        <v>16/07/2019</v>
      </c>
      <c r="U122" s="139" t="str">
        <f ca="1">VLOOKUP(Tableau4[[#This Row],[Décalage]],D:E,2,0)</f>
        <v>QUARTIER EL PARRAS</v>
      </c>
      <c r="V122" s="139">
        <f ca="1">VLOOKUP(Tableau4[[#This Row],[Décalage]],D:G,4,0)</f>
        <v>104228</v>
      </c>
      <c r="AY122" s="88"/>
      <c r="AZ122" s="88"/>
      <c r="BA122" s="88"/>
      <c r="BB122" s="88"/>
      <c r="BC122" s="88"/>
    </row>
    <row r="123" spans="1:55" ht="15" x14ac:dyDescent="0.2">
      <c r="A123" s="100">
        <v>4107</v>
      </c>
      <c r="B123" s="95">
        <v>1</v>
      </c>
      <c r="C123" s="95" t="s">
        <v>534</v>
      </c>
      <c r="D123" s="95" t="s">
        <v>534</v>
      </c>
      <c r="E123" s="99" t="s">
        <v>541</v>
      </c>
      <c r="F123" s="95" t="s">
        <v>553</v>
      </c>
      <c r="G123" s="95">
        <v>104106</v>
      </c>
      <c r="H123" s="95">
        <v>1</v>
      </c>
      <c r="I123" s="95" t="s">
        <v>534</v>
      </c>
      <c r="J123" s="95">
        <v>50</v>
      </c>
      <c r="K123" s="95">
        <v>2</v>
      </c>
      <c r="L123" s="98">
        <v>0.375</v>
      </c>
      <c r="M123" s="98">
        <v>0.39583333333333331</v>
      </c>
      <c r="N123" s="97" t="s">
        <v>482</v>
      </c>
      <c r="Q123" s="88">
        <f t="array" aca="1" ref="Q123" ca="1">IFERROR(INDEX(Tableau3[Num DECAL],SMALL(IF(Tableau3[Num DECAL]&lt;&gt;"",ROW(INDIRECT("1:"&amp;ROWS(Tableau3[Num DECAL])))),ROWS($1:112))),"")</f>
        <v>251</v>
      </c>
      <c r="R123" s="88">
        <f t="shared" ca="1" si="1"/>
        <v>112</v>
      </c>
      <c r="S123" s="88">
        <f ca="1">COUNTIFS(Tableau3[PLAGE],R123)</f>
        <v>1</v>
      </c>
      <c r="T123" s="139" t="str">
        <f ca="1">INDEX(EXTRACT!DATE,MATCH(Tableau4[[#This Row],[Décalage]],D:D,0),0)</f>
        <v>16/07/2019</v>
      </c>
      <c r="U123" s="139" t="str">
        <f ca="1">VLOOKUP(Tableau4[[#This Row],[Décalage]],D:E,2,0)</f>
        <v>AUTRE</v>
      </c>
      <c r="V123" s="139">
        <f ca="1">VLOOKUP(Tableau4[[#This Row],[Décalage]],D:G,4,0)</f>
        <v>104233</v>
      </c>
      <c r="AY123" s="88"/>
      <c r="AZ123" s="88"/>
      <c r="BA123" s="88"/>
      <c r="BB123" s="88"/>
      <c r="BC123" s="88"/>
    </row>
    <row r="124" spans="1:55" ht="15" x14ac:dyDescent="0.2">
      <c r="A124" s="100">
        <v>4108</v>
      </c>
      <c r="B124" s="95">
        <v>1</v>
      </c>
      <c r="C124" s="95" t="s">
        <v>534</v>
      </c>
      <c r="D124" s="95" t="s">
        <v>534</v>
      </c>
      <c r="E124" s="99" t="s">
        <v>541</v>
      </c>
      <c r="F124" s="95" t="s">
        <v>553</v>
      </c>
      <c r="G124" s="95">
        <v>104107</v>
      </c>
      <c r="H124" s="95">
        <v>2</v>
      </c>
      <c r="I124" s="95" t="s">
        <v>534</v>
      </c>
      <c r="J124" s="95">
        <v>50</v>
      </c>
      <c r="K124" s="95">
        <v>1</v>
      </c>
      <c r="L124" s="98">
        <v>0.39583333333333331</v>
      </c>
      <c r="M124" s="98">
        <v>0.40625</v>
      </c>
      <c r="N124" s="97" t="s">
        <v>480</v>
      </c>
      <c r="Q124" s="88">
        <f t="array" aca="1" ref="Q124" ca="1">IFERROR(INDEX(Tableau3[Num DECAL],SMALL(IF(Tableau3[Num DECAL]&lt;&gt;"",ROW(INDIRECT("1:"&amp;ROWS(Tableau3[Num DECAL])))),ROWS($1:113))),"")</f>
        <v>252</v>
      </c>
      <c r="R124" s="88">
        <f t="shared" ca="1" si="1"/>
        <v>113</v>
      </c>
      <c r="S124" s="88">
        <f ca="1">COUNTIFS(Tableau3[PLAGE],R124)</f>
        <v>1</v>
      </c>
      <c r="T124" s="139" t="str">
        <f ca="1">INDEX(EXTRACT!DATE,MATCH(Tableau4[[#This Row],[Décalage]],D:D,0),0)</f>
        <v>16/07/2019</v>
      </c>
      <c r="U124" s="139" t="str">
        <f ca="1">VLOOKUP(Tableau4[[#This Row],[Décalage]],D:E,2,0)</f>
        <v>QUARTIER EL PARRAS</v>
      </c>
      <c r="V124" s="139">
        <f ca="1">VLOOKUP(Tableau4[[#This Row],[Décalage]],D:G,4,0)</f>
        <v>104234</v>
      </c>
      <c r="AY124" s="88"/>
      <c r="AZ124" s="88"/>
      <c r="BA124" s="88"/>
      <c r="BB124" s="88"/>
      <c r="BC124" s="88"/>
    </row>
    <row r="125" spans="1:55" ht="15" x14ac:dyDescent="0.2">
      <c r="A125" s="100">
        <v>4109</v>
      </c>
      <c r="B125" s="95">
        <v>1</v>
      </c>
      <c r="C125" s="95">
        <v>122</v>
      </c>
      <c r="D125" s="95">
        <v>126</v>
      </c>
      <c r="E125" s="99" t="s">
        <v>535</v>
      </c>
      <c r="F125" s="95" t="s">
        <v>553</v>
      </c>
      <c r="G125" s="95">
        <v>104108</v>
      </c>
      <c r="H125" s="95">
        <v>0</v>
      </c>
      <c r="I125" s="95">
        <v>1</v>
      </c>
      <c r="J125" s="95">
        <v>51</v>
      </c>
      <c r="K125" s="95">
        <v>1</v>
      </c>
      <c r="L125" s="98">
        <v>0.40625</v>
      </c>
      <c r="M125" s="98">
        <v>0.41666666666666669</v>
      </c>
      <c r="N125" s="97" t="s">
        <v>480</v>
      </c>
      <c r="Q125" s="88">
        <f t="array" aca="1" ref="Q125" ca="1">IFERROR(INDEX(Tableau3[Num DECAL],SMALL(IF(Tableau3[Num DECAL]&lt;&gt;"",ROW(INDIRECT("1:"&amp;ROWS(Tableau3[Num DECAL])))),ROWS($1:114))),"")</f>
        <v>256</v>
      </c>
      <c r="R125" s="88">
        <f t="shared" ca="1" si="1"/>
        <v>114</v>
      </c>
      <c r="S125" s="88">
        <f ca="1">COUNTIFS(Tableau3[PLAGE],R125)</f>
        <v>4</v>
      </c>
      <c r="T125" s="139" t="str">
        <f ca="1">INDEX(EXTRACT!DATE,MATCH(Tableau4[[#This Row],[Décalage]],D:D,0),0)</f>
        <v>16/07/2019</v>
      </c>
      <c r="U125" s="139" t="str">
        <f ca="1">VLOOKUP(Tableau4[[#This Row],[Décalage]],D:E,2,0)</f>
        <v>AUTRE</v>
      </c>
      <c r="V125" s="139">
        <f ca="1">VLOOKUP(Tableau4[[#This Row],[Décalage]],D:G,4,0)</f>
        <v>104235</v>
      </c>
      <c r="AY125" s="88"/>
      <c r="AZ125" s="88"/>
      <c r="BA125" s="88"/>
      <c r="BB125" s="88"/>
      <c r="BC125" s="88"/>
    </row>
    <row r="126" spans="1:55" ht="15" x14ac:dyDescent="0.2">
      <c r="A126" s="100">
        <v>4110</v>
      </c>
      <c r="B126" s="95">
        <v>1</v>
      </c>
      <c r="C126" s="95">
        <v>123</v>
      </c>
      <c r="D126" s="95">
        <v>128</v>
      </c>
      <c r="E126" s="99" t="s">
        <v>554</v>
      </c>
      <c r="F126" s="95" t="s">
        <v>553</v>
      </c>
      <c r="G126" s="95">
        <v>104109</v>
      </c>
      <c r="H126" s="95">
        <v>0</v>
      </c>
      <c r="I126" s="95">
        <v>1</v>
      </c>
      <c r="J126" s="95">
        <v>52</v>
      </c>
      <c r="K126" s="95">
        <v>2</v>
      </c>
      <c r="L126" s="98">
        <v>0.4236111111111111</v>
      </c>
      <c r="M126" s="98">
        <v>0.45833333333333331</v>
      </c>
      <c r="N126" s="97" t="s">
        <v>490</v>
      </c>
      <c r="Q126" s="88">
        <f t="array" aca="1" ref="Q126" ca="1">IFERROR(INDEX(Tableau3[Num DECAL],SMALL(IF(Tableau3[Num DECAL]&lt;&gt;"",ROW(INDIRECT("1:"&amp;ROWS(Tableau3[Num DECAL])))),ROWS($1:115))),"")</f>
        <v>258</v>
      </c>
      <c r="R126" s="88">
        <f t="shared" ca="1" si="1"/>
        <v>115</v>
      </c>
      <c r="S126" s="88">
        <f ca="1">COUNTIFS(Tableau3[PLAGE],R126)</f>
        <v>2</v>
      </c>
      <c r="T126" s="139" t="str">
        <f ca="1">INDEX(EXTRACT!DATE,MATCH(Tableau4[[#This Row],[Décalage]],D:D,0),0)</f>
        <v>17/07/2019</v>
      </c>
      <c r="U126" s="139" t="str">
        <f ca="1">VLOOKUP(Tableau4[[#This Row],[Décalage]],D:E,2,0)</f>
        <v>AUTRE</v>
      </c>
      <c r="V126" s="139">
        <f ca="1">VLOOKUP(Tableau4[[#This Row],[Décalage]],D:G,4,0)</f>
        <v>104239</v>
      </c>
      <c r="AY126" s="88"/>
      <c r="AZ126" s="88"/>
      <c r="BA126" s="88"/>
      <c r="BB126" s="88"/>
      <c r="BC126" s="88"/>
    </row>
    <row r="127" spans="1:55" ht="15" x14ac:dyDescent="0.2">
      <c r="A127" s="100">
        <v>4111</v>
      </c>
      <c r="B127" s="95">
        <v>1</v>
      </c>
      <c r="C127" s="95" t="s">
        <v>534</v>
      </c>
      <c r="D127" s="95" t="s">
        <v>534</v>
      </c>
      <c r="E127" s="99" t="s">
        <v>554</v>
      </c>
      <c r="F127" s="95" t="s">
        <v>553</v>
      </c>
      <c r="G127" s="95">
        <v>104110</v>
      </c>
      <c r="H127" s="95">
        <v>1</v>
      </c>
      <c r="I127" s="95" t="s">
        <v>534</v>
      </c>
      <c r="J127" s="95">
        <v>52</v>
      </c>
      <c r="K127" s="95">
        <v>1</v>
      </c>
      <c r="L127" s="98">
        <v>0.46527777777777773</v>
      </c>
      <c r="M127" s="98">
        <v>0.48958333333333331</v>
      </c>
      <c r="N127" s="97" t="s">
        <v>488</v>
      </c>
      <c r="Q127" s="88">
        <f t="array" aca="1" ref="Q127" ca="1">IFERROR(INDEX(Tableau3[Num DECAL],SMALL(IF(Tableau3[Num DECAL]&lt;&gt;"",ROW(INDIRECT("1:"&amp;ROWS(Tableau3[Num DECAL])))),ROWS($1:116))),"")</f>
        <v>273</v>
      </c>
      <c r="R127" s="88">
        <f t="shared" ca="1" si="1"/>
        <v>116</v>
      </c>
      <c r="S127" s="88">
        <f ca="1">COUNTIFS(Tableau3[PLAGE],R127)</f>
        <v>15</v>
      </c>
      <c r="T127" s="139" t="str">
        <f ca="1">INDEX(EXTRACT!DATE,MATCH(Tableau4[[#This Row],[Décalage]],D:D,0),0)</f>
        <v>17/07/2019</v>
      </c>
      <c r="U127" s="139" t="str">
        <f ca="1">VLOOKUP(Tableau4[[#This Row],[Décalage]],D:E,2,0)</f>
        <v>QUARTIER GENERAL ROLLET LAUDUN</v>
      </c>
      <c r="V127" s="139">
        <f ca="1">VLOOKUP(Tableau4[[#This Row],[Décalage]],D:G,4,0)</f>
        <v>104241</v>
      </c>
      <c r="AY127" s="88"/>
      <c r="AZ127" s="88"/>
      <c r="BA127" s="88"/>
      <c r="BB127" s="88"/>
      <c r="BC127" s="88"/>
    </row>
    <row r="128" spans="1:55" ht="15" x14ac:dyDescent="0.2">
      <c r="A128" s="100">
        <v>4112</v>
      </c>
      <c r="B128" s="95">
        <v>1</v>
      </c>
      <c r="C128" s="95">
        <v>125</v>
      </c>
      <c r="D128" s="95">
        <v>129</v>
      </c>
      <c r="E128" s="99" t="s">
        <v>535</v>
      </c>
      <c r="F128" s="95" t="s">
        <v>553</v>
      </c>
      <c r="G128" s="95">
        <v>104111</v>
      </c>
      <c r="H128" s="95">
        <v>0</v>
      </c>
      <c r="I128" s="95">
        <v>1</v>
      </c>
      <c r="J128" s="95">
        <v>53</v>
      </c>
      <c r="K128" s="95">
        <v>1</v>
      </c>
      <c r="L128" s="98">
        <v>0.5</v>
      </c>
      <c r="M128" s="98">
        <v>0.54861111111111105</v>
      </c>
      <c r="N128" s="97" t="s">
        <v>493</v>
      </c>
      <c r="Q128" s="88">
        <f t="array" aca="1" ref="Q128" ca="1">IFERROR(INDEX(Tableau3[Num DECAL],SMALL(IF(Tableau3[Num DECAL]&lt;&gt;"",ROW(INDIRECT("1:"&amp;ROWS(Tableau3[Num DECAL])))),ROWS($1:117))),"")</f>
        <v>275</v>
      </c>
      <c r="R128" s="88">
        <f t="shared" ca="1" si="1"/>
        <v>117</v>
      </c>
      <c r="S128" s="88">
        <f ca="1">COUNTIFS(Tableau3[PLAGE],R128)</f>
        <v>2</v>
      </c>
      <c r="T128" s="139" t="str">
        <f ca="1">INDEX(EXTRACT!DATE,MATCH(Tableau4[[#This Row],[Décalage]],D:D,0),0)</f>
        <v>17/07/2019</v>
      </c>
      <c r="U128" s="139" t="str">
        <f ca="1">VLOOKUP(Tableau4[[#This Row],[Décalage]],D:E,2,0)</f>
        <v>AUTRE</v>
      </c>
      <c r="V128" s="139">
        <f ca="1">VLOOKUP(Tableau4[[#This Row],[Décalage]],D:G,4,0)</f>
        <v>104256</v>
      </c>
      <c r="AY128" s="88"/>
      <c r="AZ128" s="88"/>
      <c r="BA128" s="88"/>
      <c r="BB128" s="88"/>
      <c r="BC128" s="88"/>
    </row>
    <row r="129" spans="1:55" ht="15" x14ac:dyDescent="0.2">
      <c r="A129" s="100">
        <v>4113</v>
      </c>
      <c r="B129" s="95">
        <v>1</v>
      </c>
      <c r="C129" s="95">
        <v>126</v>
      </c>
      <c r="D129" s="95">
        <v>130</v>
      </c>
      <c r="E129" s="99" t="s">
        <v>535</v>
      </c>
      <c r="F129" s="95" t="s">
        <v>555</v>
      </c>
      <c r="G129" s="95">
        <v>104112</v>
      </c>
      <c r="H129" s="95">
        <v>0</v>
      </c>
      <c r="I129" s="95">
        <v>1</v>
      </c>
      <c r="J129" s="95">
        <v>54</v>
      </c>
      <c r="K129" s="95">
        <v>1</v>
      </c>
      <c r="L129" s="98">
        <v>0.29166666666666669</v>
      </c>
      <c r="M129" s="98">
        <v>0.33680555555555558</v>
      </c>
      <c r="N129" s="97" t="s">
        <v>494</v>
      </c>
      <c r="Q129" s="88">
        <f t="array" aca="1" ref="Q129" ca="1">IFERROR(INDEX(Tableau3[Num DECAL],SMALL(IF(Tableau3[Num DECAL]&lt;&gt;"",ROW(INDIRECT("1:"&amp;ROWS(Tableau3[Num DECAL])))),ROWS($1:118))),"")</f>
        <v>278</v>
      </c>
      <c r="R129" s="88">
        <f t="shared" ca="1" si="1"/>
        <v>118</v>
      </c>
      <c r="S129" s="88">
        <f ca="1">COUNTIFS(Tableau3[PLAGE],R129)</f>
        <v>3</v>
      </c>
      <c r="T129" s="139" t="str">
        <f ca="1">INDEX(EXTRACT!DATE,MATCH(Tableau4[[#This Row],[Décalage]],D:D,0),0)</f>
        <v>18/07/2019</v>
      </c>
      <c r="U129" s="139" t="str">
        <f ca="1">VLOOKUP(Tableau4[[#This Row],[Décalage]],D:E,2,0)</f>
        <v>AUTRE</v>
      </c>
      <c r="V129" s="139">
        <f ca="1">VLOOKUP(Tableau4[[#This Row],[Décalage]],D:G,4,0)</f>
        <v>104258</v>
      </c>
      <c r="AY129" s="88"/>
      <c r="AZ129" s="88"/>
      <c r="BA129" s="88"/>
      <c r="BB129" s="88"/>
      <c r="BC129" s="88"/>
    </row>
    <row r="130" spans="1:55" ht="15" x14ac:dyDescent="0.2">
      <c r="A130" s="100">
        <v>4114</v>
      </c>
      <c r="B130" s="95">
        <v>1</v>
      </c>
      <c r="C130" s="95">
        <v>127</v>
      </c>
      <c r="D130" s="95">
        <v>137</v>
      </c>
      <c r="E130" s="99" t="s">
        <v>537</v>
      </c>
      <c r="F130" s="95" t="s">
        <v>555</v>
      </c>
      <c r="G130" s="95">
        <v>104113</v>
      </c>
      <c r="H130" s="95">
        <v>0</v>
      </c>
      <c r="I130" s="95">
        <v>1</v>
      </c>
      <c r="J130" s="95">
        <v>55</v>
      </c>
      <c r="K130" s="95">
        <v>7</v>
      </c>
      <c r="L130" s="98">
        <v>0.34027777777777773</v>
      </c>
      <c r="M130" s="98">
        <v>0.38194444444444442</v>
      </c>
      <c r="N130" s="97" t="s">
        <v>476</v>
      </c>
      <c r="Q130" s="88">
        <f t="array" aca="1" ref="Q130" ca="1">IFERROR(INDEX(Tableau3[Num DECAL],SMALL(IF(Tableau3[Num DECAL]&lt;&gt;"",ROW(INDIRECT("1:"&amp;ROWS(Tableau3[Num DECAL])))),ROWS($1:119))),"")</f>
        <v>279</v>
      </c>
      <c r="R130" s="88">
        <f t="shared" ca="1" si="1"/>
        <v>119</v>
      </c>
      <c r="S130" s="88">
        <f ca="1">COUNTIFS(Tableau3[PLAGE],R130)</f>
        <v>1</v>
      </c>
      <c r="T130" s="139" t="str">
        <f ca="1">INDEX(EXTRACT!DATE,MATCH(Tableau4[[#This Row],[Décalage]],D:D,0),0)</f>
        <v>18/07/2019</v>
      </c>
      <c r="U130" s="139" t="str">
        <f ca="1">VLOOKUP(Tableau4[[#This Row],[Décalage]],D:E,2,0)</f>
        <v>QUARTIER EL PARRAS</v>
      </c>
      <c r="V130" s="139">
        <f ca="1">VLOOKUP(Tableau4[[#This Row],[Décalage]],D:G,4,0)</f>
        <v>104261</v>
      </c>
      <c r="AY130" s="88"/>
      <c r="AZ130" s="88"/>
      <c r="BA130" s="88"/>
      <c r="BB130" s="88"/>
      <c r="BC130" s="88"/>
    </row>
    <row r="131" spans="1:55" ht="15" x14ac:dyDescent="0.2">
      <c r="A131" s="100">
        <v>4115</v>
      </c>
      <c r="B131" s="95">
        <v>1</v>
      </c>
      <c r="C131" s="95" t="s">
        <v>534</v>
      </c>
      <c r="D131" s="95" t="s">
        <v>534</v>
      </c>
      <c r="E131" s="99" t="s">
        <v>537</v>
      </c>
      <c r="F131" s="95" t="s">
        <v>555</v>
      </c>
      <c r="G131" s="95">
        <v>104114</v>
      </c>
      <c r="H131" s="95">
        <v>1</v>
      </c>
      <c r="I131" s="95" t="s">
        <v>534</v>
      </c>
      <c r="J131" s="95">
        <v>55</v>
      </c>
      <c r="K131" s="95">
        <v>6</v>
      </c>
      <c r="L131" s="98">
        <v>0.38194444444444442</v>
      </c>
      <c r="M131" s="98">
        <v>0.40625</v>
      </c>
      <c r="N131" s="97" t="s">
        <v>488</v>
      </c>
      <c r="Q131" s="88">
        <f t="array" aca="1" ref="Q131" ca="1">IFERROR(INDEX(Tableau3[Num DECAL],SMALL(IF(Tableau3[Num DECAL]&lt;&gt;"",ROW(INDIRECT("1:"&amp;ROWS(Tableau3[Num DECAL])))),ROWS($1:120))),"")</f>
        <v>280</v>
      </c>
      <c r="R131" s="88">
        <f t="shared" ca="1" si="1"/>
        <v>120</v>
      </c>
      <c r="S131" s="88">
        <f ca="1">COUNTIFS(Tableau3[PLAGE],R131)</f>
        <v>1</v>
      </c>
      <c r="T131" s="139" t="str">
        <f ca="1">INDEX(EXTRACT!DATE,MATCH(Tableau4[[#This Row],[Décalage]],D:D,0),0)</f>
        <v>18/07/2019</v>
      </c>
      <c r="U131" s="139" t="str">
        <f ca="1">VLOOKUP(Tableau4[[#This Row],[Décalage]],D:E,2,0)</f>
        <v>AUTRE</v>
      </c>
      <c r="V131" s="139">
        <f ca="1">VLOOKUP(Tableau4[[#This Row],[Décalage]],D:G,4,0)</f>
        <v>104262</v>
      </c>
      <c r="AY131" s="88"/>
      <c r="AZ131" s="88"/>
      <c r="BA131" s="88"/>
      <c r="BB131" s="88"/>
      <c r="BC131" s="88"/>
    </row>
    <row r="132" spans="1:55" ht="15" x14ac:dyDescent="0.2">
      <c r="A132" s="100">
        <v>4116</v>
      </c>
      <c r="B132" s="95">
        <v>1</v>
      </c>
      <c r="C132" s="95" t="s">
        <v>534</v>
      </c>
      <c r="D132" s="95" t="s">
        <v>534</v>
      </c>
      <c r="E132" s="99" t="s">
        <v>537</v>
      </c>
      <c r="F132" s="95" t="s">
        <v>555</v>
      </c>
      <c r="G132" s="95">
        <v>104115</v>
      </c>
      <c r="H132" s="95">
        <v>2</v>
      </c>
      <c r="I132" s="95" t="s">
        <v>534</v>
      </c>
      <c r="J132" s="95">
        <v>55</v>
      </c>
      <c r="K132" s="95">
        <v>5</v>
      </c>
      <c r="L132" s="98">
        <v>0.41666666666666669</v>
      </c>
      <c r="M132" s="98">
        <v>0.42708333333333331</v>
      </c>
      <c r="N132" s="97" t="s">
        <v>480</v>
      </c>
      <c r="Q132" s="88">
        <f t="array" aca="1" ref="Q132" ca="1">IFERROR(INDEX(Tableau3[Num DECAL],SMALL(IF(Tableau3[Num DECAL]&lt;&gt;"",ROW(INDIRECT("1:"&amp;ROWS(Tableau3[Num DECAL])))),ROWS($1:121))),"")</f>
        <v>283</v>
      </c>
      <c r="R132" s="88">
        <f t="shared" ca="1" si="1"/>
        <v>121</v>
      </c>
      <c r="S132" s="88">
        <f ca="1">COUNTIFS(Tableau3[PLAGE],R132)</f>
        <v>3</v>
      </c>
      <c r="T132" s="139" t="str">
        <f ca="1">INDEX(EXTRACT!DATE,MATCH(Tableau4[[#This Row],[Décalage]],D:D,0),0)</f>
        <v>18/07/2019</v>
      </c>
      <c r="U132" s="139" t="str">
        <f ca="1">VLOOKUP(Tableau4[[#This Row],[Décalage]],D:E,2,0)</f>
        <v>CAMP DES GARRIGUES</v>
      </c>
      <c r="V132" s="139">
        <f ca="1">VLOOKUP(Tableau4[[#This Row],[Décalage]],D:G,4,0)</f>
        <v>104263</v>
      </c>
      <c r="AY132" s="88"/>
      <c r="AZ132" s="88"/>
      <c r="BA132" s="88"/>
      <c r="BB132" s="88"/>
      <c r="BC132" s="88"/>
    </row>
    <row r="133" spans="1:55" ht="15" x14ac:dyDescent="0.2">
      <c r="A133" s="100">
        <v>4117</v>
      </c>
      <c r="B133" s="95">
        <v>1</v>
      </c>
      <c r="C133" s="95" t="s">
        <v>534</v>
      </c>
      <c r="D133" s="95" t="s">
        <v>534</v>
      </c>
      <c r="E133" s="99" t="s">
        <v>537</v>
      </c>
      <c r="F133" s="95" t="s">
        <v>555</v>
      </c>
      <c r="G133" s="95">
        <v>104116</v>
      </c>
      <c r="H133" s="95">
        <v>3</v>
      </c>
      <c r="I133" s="95" t="s">
        <v>534</v>
      </c>
      <c r="J133" s="95">
        <v>55</v>
      </c>
      <c r="K133" s="95">
        <v>4</v>
      </c>
      <c r="L133" s="98">
        <v>0.42708333333333331</v>
      </c>
      <c r="M133" s="98">
        <v>0.4375</v>
      </c>
      <c r="N133" s="97" t="s">
        <v>480</v>
      </c>
      <c r="Q133" s="88">
        <f t="array" aca="1" ref="Q133" ca="1">IFERROR(INDEX(Tableau3[Num DECAL],SMALL(IF(Tableau3[Num DECAL]&lt;&gt;"",ROW(INDIRECT("1:"&amp;ROWS(Tableau3[Num DECAL])))),ROWS($1:122))),"")</f>
        <v>284</v>
      </c>
      <c r="R133" s="88">
        <f t="shared" ca="1" si="1"/>
        <v>122</v>
      </c>
      <c r="S133" s="88">
        <f ca="1">COUNTIFS(Tableau3[PLAGE],R133)</f>
        <v>1</v>
      </c>
      <c r="T133" s="139" t="str">
        <f ca="1">INDEX(EXTRACT!DATE,MATCH(Tableau4[[#This Row],[Décalage]],D:D,0),0)</f>
        <v>18/07/2019</v>
      </c>
      <c r="U133" s="139" t="str">
        <f ca="1">VLOOKUP(Tableau4[[#This Row],[Décalage]],D:E,2,0)</f>
        <v>AUTRE</v>
      </c>
      <c r="V133" s="139">
        <f ca="1">VLOOKUP(Tableau4[[#This Row],[Décalage]],D:G,4,0)</f>
        <v>104266</v>
      </c>
      <c r="AY133" s="88"/>
      <c r="AZ133" s="88"/>
      <c r="BA133" s="88"/>
      <c r="BB133" s="88"/>
      <c r="BC133" s="88"/>
    </row>
    <row r="134" spans="1:55" ht="15" x14ac:dyDescent="0.2">
      <c r="A134" s="100">
        <v>4118</v>
      </c>
      <c r="B134" s="95">
        <v>1</v>
      </c>
      <c r="C134" s="95" t="s">
        <v>534</v>
      </c>
      <c r="D134" s="95" t="s">
        <v>534</v>
      </c>
      <c r="E134" s="99" t="s">
        <v>537</v>
      </c>
      <c r="F134" s="95" t="s">
        <v>555</v>
      </c>
      <c r="G134" s="95">
        <v>104117</v>
      </c>
      <c r="H134" s="95">
        <v>4</v>
      </c>
      <c r="I134" s="95" t="s">
        <v>534</v>
      </c>
      <c r="J134" s="95">
        <v>55</v>
      </c>
      <c r="K134" s="95">
        <v>3</v>
      </c>
      <c r="L134" s="98">
        <v>0.44097222222222227</v>
      </c>
      <c r="M134" s="98">
        <v>0.45833333333333331</v>
      </c>
      <c r="N134" s="97" t="s">
        <v>486</v>
      </c>
      <c r="Q134" s="88">
        <f t="array" aca="1" ref="Q134" ca="1">IFERROR(INDEX(Tableau3[Num DECAL],SMALL(IF(Tableau3[Num DECAL]&lt;&gt;"",ROW(INDIRECT("1:"&amp;ROWS(Tableau3[Num DECAL])))),ROWS($1:123))),"")</f>
        <v>285</v>
      </c>
      <c r="R134" s="88">
        <f t="shared" ca="1" si="1"/>
        <v>123</v>
      </c>
      <c r="S134" s="88">
        <f ca="1">COUNTIFS(Tableau3[PLAGE],R134)</f>
        <v>1</v>
      </c>
      <c r="T134" s="139" t="str">
        <f ca="1">INDEX(EXTRACT!DATE,MATCH(Tableau4[[#This Row],[Décalage]],D:D,0),0)</f>
        <v>18/07/2019</v>
      </c>
      <c r="U134" s="139" t="str">
        <f ca="1">VLOOKUP(Tableau4[[#This Row],[Décalage]],D:E,2,0)</f>
        <v>CASERNE COLONEL CHABRIERES</v>
      </c>
      <c r="V134" s="139">
        <f ca="1">VLOOKUP(Tableau4[[#This Row],[Décalage]],D:G,4,0)</f>
        <v>104267</v>
      </c>
      <c r="AY134" s="88"/>
      <c r="AZ134" s="88"/>
      <c r="BA134" s="88"/>
      <c r="BB134" s="88"/>
      <c r="BC134" s="88"/>
    </row>
    <row r="135" spans="1:55" ht="15" x14ac:dyDescent="0.2">
      <c r="A135" s="100">
        <v>4119</v>
      </c>
      <c r="B135" s="95">
        <v>1</v>
      </c>
      <c r="C135" s="95" t="s">
        <v>534</v>
      </c>
      <c r="D135" s="95" t="s">
        <v>534</v>
      </c>
      <c r="E135" s="99" t="s">
        <v>537</v>
      </c>
      <c r="F135" s="95" t="s">
        <v>555</v>
      </c>
      <c r="G135" s="95">
        <v>104118</v>
      </c>
      <c r="H135" s="95">
        <v>5</v>
      </c>
      <c r="I135" s="95" t="s">
        <v>534</v>
      </c>
      <c r="J135" s="95">
        <v>55</v>
      </c>
      <c r="K135" s="95">
        <v>2</v>
      </c>
      <c r="L135" s="98">
        <v>0.46527777777777773</v>
      </c>
      <c r="M135" s="98">
        <v>0.4861111111111111</v>
      </c>
      <c r="N135" s="97" t="s">
        <v>482</v>
      </c>
      <c r="Q135" s="88">
        <f t="array" aca="1" ref="Q135" ca="1">IFERROR(INDEX(Tableau3[Num DECAL],SMALL(IF(Tableau3[Num DECAL]&lt;&gt;"",ROW(INDIRECT("1:"&amp;ROWS(Tableau3[Num DECAL])))),ROWS($1:124))),"")</f>
        <v>286</v>
      </c>
      <c r="R135" s="88">
        <f t="shared" ca="1" si="1"/>
        <v>124</v>
      </c>
      <c r="S135" s="88">
        <f ca="1">COUNTIFS(Tableau3[PLAGE],R135)</f>
        <v>1</v>
      </c>
      <c r="T135" s="139" t="str">
        <f ca="1">INDEX(EXTRACT!DATE,MATCH(Tableau4[[#This Row],[Décalage]],D:D,0),0)</f>
        <v>18/07/2019</v>
      </c>
      <c r="U135" s="139" t="str">
        <f ca="1">VLOOKUP(Tableau4[[#This Row],[Décalage]],D:E,2,0)</f>
        <v>AUTRE</v>
      </c>
      <c r="V135" s="139">
        <f ca="1">VLOOKUP(Tableau4[[#This Row],[Décalage]],D:G,4,0)</f>
        <v>104268</v>
      </c>
      <c r="AY135" s="88"/>
      <c r="AZ135" s="88"/>
      <c r="BA135" s="88"/>
      <c r="BB135" s="88"/>
      <c r="BC135" s="88"/>
    </row>
    <row r="136" spans="1:55" ht="15" x14ac:dyDescent="0.2">
      <c r="A136" s="100">
        <v>4120</v>
      </c>
      <c r="B136" s="95">
        <v>1</v>
      </c>
      <c r="C136" s="95" t="s">
        <v>534</v>
      </c>
      <c r="D136" s="95" t="s">
        <v>534</v>
      </c>
      <c r="E136" s="99" t="s">
        <v>537</v>
      </c>
      <c r="F136" s="95" t="s">
        <v>555</v>
      </c>
      <c r="G136" s="95">
        <v>104119</v>
      </c>
      <c r="H136" s="95">
        <v>6</v>
      </c>
      <c r="I136" s="95" t="s">
        <v>534</v>
      </c>
      <c r="J136" s="95">
        <v>55</v>
      </c>
      <c r="K136" s="95">
        <v>1</v>
      </c>
      <c r="L136" s="98">
        <v>0.48958333333333331</v>
      </c>
      <c r="M136" s="98">
        <v>0.51041666666666663</v>
      </c>
      <c r="N136" s="97" t="s">
        <v>482</v>
      </c>
      <c r="Q136" s="88">
        <f t="array" aca="1" ref="Q136" ca="1">IFERROR(INDEX(Tableau3[Num DECAL],SMALL(IF(Tableau3[Num DECAL]&lt;&gt;"",ROW(INDIRECT("1:"&amp;ROWS(Tableau3[Num DECAL])))),ROWS($1:125))),"")</f>
        <v>287</v>
      </c>
      <c r="R136" s="88">
        <f t="shared" ca="1" si="1"/>
        <v>125</v>
      </c>
      <c r="S136" s="88">
        <f ca="1">COUNTIFS(Tableau3[PLAGE],R136)</f>
        <v>1</v>
      </c>
      <c r="T136" s="139" t="str">
        <f ca="1">INDEX(EXTRACT!DATE,MATCH(Tableau4[[#This Row],[Décalage]],D:D,0),0)</f>
        <v>19/07/2019</v>
      </c>
      <c r="U136" s="139" t="str">
        <f ca="1">VLOOKUP(Tableau4[[#This Row],[Décalage]],D:E,2,0)</f>
        <v>AUTRE</v>
      </c>
      <c r="V136" s="139">
        <f ca="1">VLOOKUP(Tableau4[[#This Row],[Décalage]],D:G,4,0)</f>
        <v>104269</v>
      </c>
      <c r="AY136" s="88"/>
      <c r="AZ136" s="88"/>
      <c r="BA136" s="88"/>
      <c r="BB136" s="88"/>
      <c r="BC136" s="88"/>
    </row>
    <row r="137" spans="1:55" ht="15" x14ac:dyDescent="0.2">
      <c r="A137" s="100">
        <v>4121</v>
      </c>
      <c r="B137" s="95">
        <v>1</v>
      </c>
      <c r="C137" s="95">
        <v>134</v>
      </c>
      <c r="D137" s="95">
        <v>139</v>
      </c>
      <c r="E137" s="99" t="s">
        <v>535</v>
      </c>
      <c r="F137" s="95" t="s">
        <v>555</v>
      </c>
      <c r="G137" s="95">
        <v>104120</v>
      </c>
      <c r="H137" s="95">
        <v>0</v>
      </c>
      <c r="I137" s="95">
        <v>1</v>
      </c>
      <c r="J137" s="95">
        <v>56</v>
      </c>
      <c r="K137" s="95">
        <v>2</v>
      </c>
      <c r="L137" s="98">
        <v>0.5625</v>
      </c>
      <c r="M137" s="98">
        <v>0.58333333333333337</v>
      </c>
      <c r="N137" s="97" t="s">
        <v>482</v>
      </c>
      <c r="Q137" s="88">
        <f t="array" aca="1" ref="Q137" ca="1">IFERROR(INDEX(Tableau3[Num DECAL],SMALL(IF(Tableau3[Num DECAL]&lt;&gt;"",ROW(INDIRECT("1:"&amp;ROWS(Tableau3[Num DECAL])))),ROWS($1:126))),"")</f>
        <v>288</v>
      </c>
      <c r="R137" s="88">
        <f t="shared" ca="1" si="1"/>
        <v>126</v>
      </c>
      <c r="S137" s="88">
        <f ca="1">COUNTIFS(Tableau3[PLAGE],R137)</f>
        <v>1</v>
      </c>
      <c r="T137" s="139" t="str">
        <f ca="1">INDEX(EXTRACT!DATE,MATCH(Tableau4[[#This Row],[Décalage]],D:D,0),0)</f>
        <v>19/07/2019</v>
      </c>
      <c r="U137" s="139" t="str">
        <f ca="1">VLOOKUP(Tableau4[[#This Row],[Décalage]],D:E,2,0)</f>
        <v>CASERNE COLONEL CHABRIERES</v>
      </c>
      <c r="V137" s="139">
        <f ca="1">VLOOKUP(Tableau4[[#This Row],[Décalage]],D:G,4,0)</f>
        <v>104270</v>
      </c>
      <c r="AY137" s="88"/>
      <c r="AZ137" s="88"/>
      <c r="BA137" s="88"/>
      <c r="BB137" s="88"/>
      <c r="BC137" s="88"/>
    </row>
    <row r="138" spans="1:55" ht="15" x14ac:dyDescent="0.2">
      <c r="A138" s="100">
        <v>4122</v>
      </c>
      <c r="B138" s="95">
        <v>1</v>
      </c>
      <c r="C138" s="95" t="s">
        <v>534</v>
      </c>
      <c r="D138" s="95" t="s">
        <v>534</v>
      </c>
      <c r="E138" s="99" t="s">
        <v>535</v>
      </c>
      <c r="F138" s="95" t="s">
        <v>555</v>
      </c>
      <c r="G138" s="95">
        <v>104121</v>
      </c>
      <c r="H138" s="95">
        <v>1</v>
      </c>
      <c r="I138" s="95" t="s">
        <v>534</v>
      </c>
      <c r="J138" s="95">
        <v>56</v>
      </c>
      <c r="K138" s="95">
        <v>1</v>
      </c>
      <c r="L138" s="98">
        <v>0.58333333333333337</v>
      </c>
      <c r="M138" s="98">
        <v>0.63541666666666663</v>
      </c>
      <c r="N138" s="97" t="s">
        <v>492</v>
      </c>
      <c r="Q138" s="88">
        <f t="array" aca="1" ref="Q138" ca="1">IFERROR(INDEX(Tableau3[Num DECAL],SMALL(IF(Tableau3[Num DECAL]&lt;&gt;"",ROW(INDIRECT("1:"&amp;ROWS(Tableau3[Num DECAL])))),ROWS($1:127))),"")</f>
        <v>289</v>
      </c>
      <c r="R138" s="88">
        <f t="shared" ca="1" si="1"/>
        <v>127</v>
      </c>
      <c r="S138" s="88">
        <f ca="1">COUNTIFS(Tableau3[PLAGE],R138)</f>
        <v>1</v>
      </c>
      <c r="T138" s="139" t="str">
        <f ca="1">INDEX(EXTRACT!DATE,MATCH(Tableau4[[#This Row],[Décalage]],D:D,0),0)</f>
        <v>19/07/2019</v>
      </c>
      <c r="U138" s="139" t="str">
        <f ca="1">VLOOKUP(Tableau4[[#This Row],[Décalage]],D:E,2,0)</f>
        <v>AUTRE</v>
      </c>
      <c r="V138" s="139">
        <f ca="1">VLOOKUP(Tableau4[[#This Row],[Décalage]],D:G,4,0)</f>
        <v>104271</v>
      </c>
      <c r="AY138" s="88"/>
      <c r="AZ138" s="88"/>
      <c r="BA138" s="88"/>
      <c r="BB138" s="88"/>
      <c r="BC138" s="88"/>
    </row>
    <row r="139" spans="1:55" ht="15" x14ac:dyDescent="0.2">
      <c r="A139" s="100">
        <v>4123</v>
      </c>
      <c r="B139" s="95">
        <v>1</v>
      </c>
      <c r="C139" s="95">
        <v>136</v>
      </c>
      <c r="D139" s="95">
        <v>140</v>
      </c>
      <c r="E139" s="99" t="s">
        <v>537</v>
      </c>
      <c r="F139" s="95" t="s">
        <v>555</v>
      </c>
      <c r="G139" s="95">
        <v>104122</v>
      </c>
      <c r="H139" s="95">
        <v>0</v>
      </c>
      <c r="I139" s="95">
        <v>1</v>
      </c>
      <c r="J139" s="95">
        <v>57</v>
      </c>
      <c r="K139" s="95">
        <v>1</v>
      </c>
      <c r="L139" s="98">
        <v>0.63888888888888895</v>
      </c>
      <c r="M139" s="98">
        <v>0.68055555555555547</v>
      </c>
      <c r="N139" s="97" t="s">
        <v>476</v>
      </c>
      <c r="Q139" s="88">
        <f t="array" aca="1" ref="Q139" ca="1">IFERROR(INDEX(Tableau3[Num DECAL],SMALL(IF(Tableau3[Num DECAL]&lt;&gt;"",ROW(INDIRECT("1:"&amp;ROWS(Tableau3[Num DECAL])))),ROWS($1:128))),"")</f>
        <v>290</v>
      </c>
      <c r="R139" s="88">
        <f t="shared" ca="1" si="1"/>
        <v>128</v>
      </c>
      <c r="S139" s="88">
        <f ca="1">COUNTIFS(Tableau3[PLAGE],R139)</f>
        <v>1</v>
      </c>
      <c r="T139" s="139" t="str">
        <f ca="1">INDEX(EXTRACT!DATE,MATCH(Tableau4[[#This Row],[Décalage]],D:D,0),0)</f>
        <v>19/07/2019</v>
      </c>
      <c r="U139" s="139" t="str">
        <f ca="1">VLOOKUP(Tableau4[[#This Row],[Décalage]],D:E,2,0)</f>
        <v>CASERNE COLONEL CHABRIERES</v>
      </c>
      <c r="V139" s="139">
        <f ca="1">VLOOKUP(Tableau4[[#This Row],[Décalage]],D:G,4,0)</f>
        <v>104272</v>
      </c>
      <c r="AY139" s="88"/>
      <c r="AZ139" s="88"/>
      <c r="BA139" s="88"/>
      <c r="BB139" s="88"/>
      <c r="BC139" s="88"/>
    </row>
    <row r="140" spans="1:55" ht="15" x14ac:dyDescent="0.2">
      <c r="A140" s="100">
        <v>4124</v>
      </c>
      <c r="B140" s="95">
        <v>1</v>
      </c>
      <c r="C140" s="95">
        <v>137</v>
      </c>
      <c r="D140" s="95">
        <v>142</v>
      </c>
      <c r="E140" s="99" t="s">
        <v>535</v>
      </c>
      <c r="F140" s="95" t="s">
        <v>555</v>
      </c>
      <c r="G140" s="95">
        <v>104123</v>
      </c>
      <c r="H140" s="95">
        <v>0</v>
      </c>
      <c r="I140" s="95">
        <v>1</v>
      </c>
      <c r="J140" s="95">
        <v>58</v>
      </c>
      <c r="K140" s="95">
        <v>2</v>
      </c>
      <c r="L140" s="98">
        <v>0.6875</v>
      </c>
      <c r="M140" s="98">
        <v>0.69791666666666663</v>
      </c>
      <c r="N140" s="97" t="s">
        <v>480</v>
      </c>
      <c r="Q140" s="88">
        <f t="array" aca="1" ref="Q140" ca="1">IFERROR(INDEX(Tableau3[Num DECAL],SMALL(IF(Tableau3[Num DECAL]&lt;&gt;"",ROW(INDIRECT("1:"&amp;ROWS(Tableau3[Num DECAL])))),ROWS($1:129))),"")</f>
        <v>291</v>
      </c>
      <c r="R140" s="88">
        <f t="shared" ref="R140:R203" ca="1" si="2">VLOOKUP(Q140,D:J,7,0)</f>
        <v>129</v>
      </c>
      <c r="S140" s="88">
        <f ca="1">COUNTIFS(Tableau3[PLAGE],R140)</f>
        <v>1</v>
      </c>
      <c r="T140" s="139" t="str">
        <f ca="1">INDEX(EXTRACT!DATE,MATCH(Tableau4[[#This Row],[Décalage]],D:D,0),0)</f>
        <v>19/07/2019</v>
      </c>
      <c r="U140" s="139" t="str">
        <f ca="1">VLOOKUP(Tableau4[[#This Row],[Décalage]],D:E,2,0)</f>
        <v>AUTRE</v>
      </c>
      <c r="V140" s="139">
        <f ca="1">VLOOKUP(Tableau4[[#This Row],[Décalage]],D:G,4,0)</f>
        <v>104273</v>
      </c>
      <c r="AY140" s="88"/>
      <c r="AZ140" s="88"/>
      <c r="BA140" s="88"/>
      <c r="BB140" s="88"/>
      <c r="BC140" s="88"/>
    </row>
    <row r="141" spans="1:55" ht="15" x14ac:dyDescent="0.2">
      <c r="A141" s="100">
        <v>4125</v>
      </c>
      <c r="B141" s="95">
        <v>1</v>
      </c>
      <c r="C141" s="95" t="s">
        <v>534</v>
      </c>
      <c r="D141" s="95" t="s">
        <v>534</v>
      </c>
      <c r="E141" s="99" t="s">
        <v>535</v>
      </c>
      <c r="F141" s="95" t="s">
        <v>555</v>
      </c>
      <c r="G141" s="95">
        <v>104124</v>
      </c>
      <c r="H141" s="95">
        <v>1</v>
      </c>
      <c r="I141" s="95" t="s">
        <v>534</v>
      </c>
      <c r="J141" s="95">
        <v>58</v>
      </c>
      <c r="K141" s="95">
        <v>1</v>
      </c>
      <c r="L141" s="98">
        <v>0.69791666666666663</v>
      </c>
      <c r="M141" s="98">
        <v>0.75</v>
      </c>
      <c r="N141" s="97" t="s">
        <v>492</v>
      </c>
      <c r="Q141" s="88">
        <f t="array" aca="1" ref="Q141" ca="1">IFERROR(INDEX(Tableau3[Num DECAL],SMALL(IF(Tableau3[Num DECAL]&lt;&gt;"",ROW(INDIRECT("1:"&amp;ROWS(Tableau3[Num DECAL])))),ROWS($1:130))),"")</f>
        <v>293</v>
      </c>
      <c r="R141" s="88">
        <f t="shared" ca="1" si="2"/>
        <v>130</v>
      </c>
      <c r="S141" s="88">
        <f ca="1">COUNTIFS(Tableau3[PLAGE],R141)</f>
        <v>2</v>
      </c>
      <c r="T141" s="139" t="str">
        <f ca="1">INDEX(EXTRACT!DATE,MATCH(Tableau4[[#This Row],[Décalage]],D:D,0),0)</f>
        <v>22/07/2019</v>
      </c>
      <c r="U141" s="139" t="str">
        <f ca="1">VLOOKUP(Tableau4[[#This Row],[Décalage]],D:E,2,0)</f>
        <v>AUTRE</v>
      </c>
      <c r="V141" s="139">
        <f ca="1">VLOOKUP(Tableau4[[#This Row],[Décalage]],D:G,4,0)</f>
        <v>104274</v>
      </c>
      <c r="AY141" s="88"/>
      <c r="AZ141" s="88"/>
      <c r="BA141" s="88"/>
      <c r="BB141" s="88"/>
      <c r="BC141" s="88"/>
    </row>
    <row r="142" spans="1:55" ht="15" x14ac:dyDescent="0.2">
      <c r="A142" s="100">
        <v>4126</v>
      </c>
      <c r="B142" s="95">
        <v>1</v>
      </c>
      <c r="C142" s="95">
        <v>139</v>
      </c>
      <c r="D142" s="95">
        <v>144</v>
      </c>
      <c r="E142" s="99" t="s">
        <v>535</v>
      </c>
      <c r="F142" s="95" t="s">
        <v>556</v>
      </c>
      <c r="G142" s="95">
        <v>104125</v>
      </c>
      <c r="H142" s="95">
        <v>0</v>
      </c>
      <c r="I142" s="95">
        <v>1</v>
      </c>
      <c r="J142" s="95">
        <v>59</v>
      </c>
      <c r="K142" s="95">
        <v>2</v>
      </c>
      <c r="L142" s="98">
        <v>0.28472222222222221</v>
      </c>
      <c r="M142" s="98">
        <v>0.33333333333333331</v>
      </c>
      <c r="N142" s="97" t="s">
        <v>493</v>
      </c>
      <c r="Q142" s="88">
        <f t="array" aca="1" ref="Q142" ca="1">IFERROR(INDEX(Tableau3[Num DECAL],SMALL(IF(Tableau3[Num DECAL]&lt;&gt;"",ROW(INDIRECT("1:"&amp;ROWS(Tableau3[Num DECAL])))),ROWS($1:131))),"")</f>
        <v>294</v>
      </c>
      <c r="R142" s="88">
        <f t="shared" ca="1" si="2"/>
        <v>131</v>
      </c>
      <c r="S142" s="88">
        <f ca="1">COUNTIFS(Tableau3[PLAGE],R142)</f>
        <v>1</v>
      </c>
      <c r="T142" s="139" t="str">
        <f ca="1">INDEX(EXTRACT!DATE,MATCH(Tableau4[[#This Row],[Décalage]],D:D,0),0)</f>
        <v>22/07/2019</v>
      </c>
      <c r="U142" s="139" t="str">
        <f ca="1">VLOOKUP(Tableau4[[#This Row],[Décalage]],D:E,2,0)</f>
        <v>CAMP DES GARRIGUES</v>
      </c>
      <c r="V142" s="139">
        <f ca="1">VLOOKUP(Tableau4[[#This Row],[Décalage]],D:G,4,0)</f>
        <v>104276</v>
      </c>
      <c r="AY142" s="88"/>
      <c r="AZ142" s="88"/>
      <c r="BA142" s="88"/>
      <c r="BB142" s="88"/>
      <c r="BC142" s="88"/>
    </row>
    <row r="143" spans="1:55" ht="15" x14ac:dyDescent="0.2">
      <c r="A143" s="100">
        <v>4127</v>
      </c>
      <c r="B143" s="95">
        <v>1</v>
      </c>
      <c r="C143" s="95" t="s">
        <v>534</v>
      </c>
      <c r="D143" s="95" t="s">
        <v>534</v>
      </c>
      <c r="E143" s="99" t="s">
        <v>535</v>
      </c>
      <c r="F143" s="95" t="s">
        <v>556</v>
      </c>
      <c r="G143" s="95">
        <v>104126</v>
      </c>
      <c r="H143" s="95">
        <v>1</v>
      </c>
      <c r="I143" s="95" t="s">
        <v>534</v>
      </c>
      <c r="J143" s="95">
        <v>59</v>
      </c>
      <c r="K143" s="95">
        <v>1</v>
      </c>
      <c r="L143" s="98">
        <v>0.33333333333333331</v>
      </c>
      <c r="M143" s="98">
        <v>0.36458333333333331</v>
      </c>
      <c r="N143" s="97" t="s">
        <v>485</v>
      </c>
      <c r="Q143" s="88">
        <f t="array" aca="1" ref="Q143" ca="1">IFERROR(INDEX(Tableau3[Num DECAL],SMALL(IF(Tableau3[Num DECAL]&lt;&gt;"",ROW(INDIRECT("1:"&amp;ROWS(Tableau3[Num DECAL])))),ROWS($1:132))),"")</f>
        <v>295</v>
      </c>
      <c r="R143" s="88">
        <f t="shared" ca="1" si="2"/>
        <v>132</v>
      </c>
      <c r="S143" s="88">
        <f ca="1">COUNTIFS(Tableau3[PLAGE],R143)</f>
        <v>1</v>
      </c>
      <c r="T143" s="139" t="str">
        <f ca="1">INDEX(EXTRACT!DATE,MATCH(Tableau4[[#This Row],[Décalage]],D:D,0),0)</f>
        <v>22/07/2019</v>
      </c>
      <c r="U143" s="139" t="str">
        <f ca="1">VLOOKUP(Tableau4[[#This Row],[Décalage]],D:E,2,0)</f>
        <v>CASERNE MONTCALM NIMES</v>
      </c>
      <c r="V143" s="139">
        <f ca="1">VLOOKUP(Tableau4[[#This Row],[Décalage]],D:G,4,0)</f>
        <v>104277</v>
      </c>
      <c r="AY143" s="88"/>
      <c r="AZ143" s="88"/>
      <c r="BA143" s="88"/>
      <c r="BB143" s="88"/>
      <c r="BC143" s="88"/>
    </row>
    <row r="144" spans="1:55" ht="15" x14ac:dyDescent="0.2">
      <c r="A144" s="100">
        <v>4128</v>
      </c>
      <c r="B144" s="95">
        <v>1</v>
      </c>
      <c r="C144" s="95">
        <v>141</v>
      </c>
      <c r="D144" s="95">
        <v>145</v>
      </c>
      <c r="E144" s="99" t="s">
        <v>539</v>
      </c>
      <c r="F144" s="95" t="s">
        <v>556</v>
      </c>
      <c r="G144" s="95">
        <v>104127</v>
      </c>
      <c r="H144" s="95">
        <v>0</v>
      </c>
      <c r="I144" s="95">
        <v>1</v>
      </c>
      <c r="J144" s="95">
        <v>60</v>
      </c>
      <c r="K144" s="95">
        <v>1</v>
      </c>
      <c r="L144" s="98">
        <v>0.375</v>
      </c>
      <c r="M144" s="98">
        <v>0.41319444444444442</v>
      </c>
      <c r="N144" s="97" t="s">
        <v>487</v>
      </c>
      <c r="Q144" s="88">
        <f t="array" aca="1" ref="Q144" ca="1">IFERROR(INDEX(Tableau3[Num DECAL],SMALL(IF(Tableau3[Num DECAL]&lt;&gt;"",ROW(INDIRECT("1:"&amp;ROWS(Tableau3[Num DECAL])))),ROWS($1:133))),"")</f>
        <v>296</v>
      </c>
      <c r="R144" s="88">
        <f t="shared" ca="1" si="2"/>
        <v>133</v>
      </c>
      <c r="S144" s="88">
        <f ca="1">COUNTIFS(Tableau3[PLAGE],R144)</f>
        <v>1</v>
      </c>
      <c r="T144" s="139" t="str">
        <f ca="1">INDEX(EXTRACT!DATE,MATCH(Tableau4[[#This Row],[Décalage]],D:D,0),0)</f>
        <v>22/07/2019</v>
      </c>
      <c r="U144" s="139" t="str">
        <f ca="1">VLOOKUP(Tableau4[[#This Row],[Décalage]],D:E,2,0)</f>
        <v>AUTRE</v>
      </c>
      <c r="V144" s="139">
        <f ca="1">VLOOKUP(Tableau4[[#This Row],[Décalage]],D:G,4,0)</f>
        <v>104278</v>
      </c>
      <c r="AY144" s="88"/>
      <c r="AZ144" s="88"/>
      <c r="BA144" s="88"/>
      <c r="BB144" s="88"/>
      <c r="BC144" s="88"/>
    </row>
    <row r="145" spans="1:55" ht="15" x14ac:dyDescent="0.2">
      <c r="A145" s="100">
        <v>4129</v>
      </c>
      <c r="B145" s="95">
        <v>1</v>
      </c>
      <c r="C145" s="95">
        <v>142</v>
      </c>
      <c r="D145" s="95">
        <v>147</v>
      </c>
      <c r="E145" s="99" t="s">
        <v>535</v>
      </c>
      <c r="F145" s="95" t="s">
        <v>556</v>
      </c>
      <c r="G145" s="95">
        <v>104128</v>
      </c>
      <c r="H145" s="95">
        <v>0</v>
      </c>
      <c r="I145" s="95">
        <v>1</v>
      </c>
      <c r="J145" s="95">
        <v>61</v>
      </c>
      <c r="K145" s="95">
        <v>2</v>
      </c>
      <c r="L145" s="98">
        <v>0.43055555555555558</v>
      </c>
      <c r="M145" s="98">
        <v>0.46875</v>
      </c>
      <c r="N145" s="97" t="s">
        <v>487</v>
      </c>
      <c r="Q145" s="88">
        <f t="array" aca="1" ref="Q145" ca="1">IFERROR(INDEX(Tableau3[Num DECAL],SMALL(IF(Tableau3[Num DECAL]&lt;&gt;"",ROW(INDIRECT("1:"&amp;ROWS(Tableau3[Num DECAL])))),ROWS($1:134))),"")</f>
        <v>298</v>
      </c>
      <c r="R145" s="88">
        <f t="shared" ca="1" si="2"/>
        <v>134</v>
      </c>
      <c r="S145" s="88">
        <f ca="1">COUNTIFS(Tableau3[PLAGE],R145)</f>
        <v>2</v>
      </c>
      <c r="T145" s="139" t="str">
        <f ca="1">INDEX(EXTRACT!DATE,MATCH(Tableau4[[#This Row],[Décalage]],D:D,0),0)</f>
        <v>23/07/2019</v>
      </c>
      <c r="U145" s="139" t="str">
        <f ca="1">VLOOKUP(Tableau4[[#This Row],[Décalage]],D:E,2,0)</f>
        <v>AUTRE</v>
      </c>
      <c r="V145" s="139">
        <f ca="1">VLOOKUP(Tableau4[[#This Row],[Décalage]],D:G,4,0)</f>
        <v>104279</v>
      </c>
      <c r="AY145" s="88"/>
      <c r="AZ145" s="88"/>
      <c r="BA145" s="88"/>
      <c r="BB145" s="88"/>
      <c r="BC145" s="88"/>
    </row>
    <row r="146" spans="1:55" ht="15" x14ac:dyDescent="0.2">
      <c r="A146" s="100">
        <v>4130</v>
      </c>
      <c r="B146" s="95">
        <v>1</v>
      </c>
      <c r="C146" s="95" t="s">
        <v>534</v>
      </c>
      <c r="D146" s="95" t="s">
        <v>534</v>
      </c>
      <c r="E146" s="99" t="s">
        <v>535</v>
      </c>
      <c r="F146" s="95" t="s">
        <v>556</v>
      </c>
      <c r="G146" s="95">
        <v>104129</v>
      </c>
      <c r="H146" s="95">
        <v>1</v>
      </c>
      <c r="I146" s="95" t="s">
        <v>534</v>
      </c>
      <c r="J146" s="95">
        <v>61</v>
      </c>
      <c r="K146" s="95">
        <v>1</v>
      </c>
      <c r="L146" s="98">
        <v>0.47222222222222227</v>
      </c>
      <c r="M146" s="98">
        <v>0.5</v>
      </c>
      <c r="N146" s="97" t="s">
        <v>489</v>
      </c>
      <c r="Q146" s="88">
        <f t="array" aca="1" ref="Q146" ca="1">IFERROR(INDEX(Tableau3[Num DECAL],SMALL(IF(Tableau3[Num DECAL]&lt;&gt;"",ROW(INDIRECT("1:"&amp;ROWS(Tableau3[Num DECAL])))),ROWS($1:135))),"")</f>
        <v>299</v>
      </c>
      <c r="R146" s="88">
        <f t="shared" ca="1" si="2"/>
        <v>135</v>
      </c>
      <c r="S146" s="88">
        <f ca="1">COUNTIFS(Tableau3[PLAGE],R146)</f>
        <v>1</v>
      </c>
      <c r="T146" s="139" t="str">
        <f ca="1">INDEX(EXTRACT!DATE,MATCH(Tableau4[[#This Row],[Décalage]],D:D,0),0)</f>
        <v>23/07/2019</v>
      </c>
      <c r="U146" s="139" t="str">
        <f ca="1">VLOOKUP(Tableau4[[#This Row],[Décalage]],D:E,2,0)</f>
        <v>QUARTIER EL PARRAS</v>
      </c>
      <c r="V146" s="139">
        <f ca="1">VLOOKUP(Tableau4[[#This Row],[Décalage]],D:G,4,0)</f>
        <v>104281</v>
      </c>
      <c r="AY146" s="88"/>
      <c r="AZ146" s="88"/>
      <c r="BA146" s="88"/>
      <c r="BB146" s="88"/>
      <c r="BC146" s="88"/>
    </row>
    <row r="147" spans="1:55" ht="15" x14ac:dyDescent="0.2">
      <c r="A147" s="100">
        <v>4131</v>
      </c>
      <c r="B147" s="95">
        <v>1</v>
      </c>
      <c r="C147" s="95">
        <v>144</v>
      </c>
      <c r="D147" s="95">
        <v>149</v>
      </c>
      <c r="E147" s="99" t="s">
        <v>537</v>
      </c>
      <c r="F147" s="95" t="s">
        <v>556</v>
      </c>
      <c r="G147" s="95">
        <v>104130</v>
      </c>
      <c r="H147" s="95">
        <v>0</v>
      </c>
      <c r="I147" s="95">
        <v>1</v>
      </c>
      <c r="J147" s="95">
        <v>62</v>
      </c>
      <c r="K147" s="95">
        <v>2</v>
      </c>
      <c r="L147" s="98">
        <v>0.54861111111111105</v>
      </c>
      <c r="M147" s="98">
        <v>0.57638888888888895</v>
      </c>
      <c r="N147" s="97" t="s">
        <v>489</v>
      </c>
      <c r="Q147" s="88">
        <f t="array" aca="1" ref="Q147" ca="1">IFERROR(INDEX(Tableau3[Num DECAL],SMALL(IF(Tableau3[Num DECAL]&lt;&gt;"",ROW(INDIRECT("1:"&amp;ROWS(Tableau3[Num DECAL])))),ROWS($1:136))),"")</f>
        <v>301</v>
      </c>
      <c r="R147" s="88">
        <f t="shared" ca="1" si="2"/>
        <v>136</v>
      </c>
      <c r="S147" s="88">
        <f ca="1">COUNTIFS(Tableau3[PLAGE],R147)</f>
        <v>2</v>
      </c>
      <c r="T147" s="139" t="str">
        <f ca="1">INDEX(EXTRACT!DATE,MATCH(Tableau4[[#This Row],[Décalage]],D:D,0),0)</f>
        <v>23/07/2019</v>
      </c>
      <c r="U147" s="139" t="str">
        <f ca="1">VLOOKUP(Tableau4[[#This Row],[Décalage]],D:E,2,0)</f>
        <v>CASERNE COLONEL CHABRIERES</v>
      </c>
      <c r="V147" s="139">
        <f ca="1">VLOOKUP(Tableau4[[#This Row],[Décalage]],D:G,4,0)</f>
        <v>104282</v>
      </c>
      <c r="AY147" s="88"/>
      <c r="AZ147" s="88"/>
      <c r="BA147" s="88"/>
      <c r="BB147" s="88"/>
      <c r="BC147" s="88"/>
    </row>
    <row r="148" spans="1:55" ht="15" x14ac:dyDescent="0.2">
      <c r="A148" s="100">
        <v>4132</v>
      </c>
      <c r="B148" s="95">
        <v>1</v>
      </c>
      <c r="C148" s="95" t="s">
        <v>534</v>
      </c>
      <c r="D148" s="95" t="s">
        <v>534</v>
      </c>
      <c r="E148" s="99" t="s">
        <v>537</v>
      </c>
      <c r="F148" s="95" t="s">
        <v>556</v>
      </c>
      <c r="G148" s="95">
        <v>104131</v>
      </c>
      <c r="H148" s="95">
        <v>1</v>
      </c>
      <c r="I148" s="95" t="s">
        <v>534</v>
      </c>
      <c r="J148" s="95">
        <v>62</v>
      </c>
      <c r="K148" s="95">
        <v>1</v>
      </c>
      <c r="L148" s="98">
        <v>0.57638888888888895</v>
      </c>
      <c r="M148" s="98">
        <v>0.59027777777777779</v>
      </c>
      <c r="N148" s="97" t="s">
        <v>483</v>
      </c>
      <c r="Q148" s="88">
        <f t="array" aca="1" ref="Q148" ca="1">IFERROR(INDEX(Tableau3[Num DECAL],SMALL(IF(Tableau3[Num DECAL]&lt;&gt;"",ROW(INDIRECT("1:"&amp;ROWS(Tableau3[Num DECAL])))),ROWS($1:137))),"")</f>
        <v>303</v>
      </c>
      <c r="R148" s="88">
        <f t="shared" ca="1" si="2"/>
        <v>137</v>
      </c>
      <c r="S148" s="88">
        <f ca="1">COUNTIFS(Tableau3[PLAGE],R148)</f>
        <v>2</v>
      </c>
      <c r="T148" s="139" t="str">
        <f ca="1">INDEX(EXTRACT!DATE,MATCH(Tableau4[[#This Row],[Décalage]],D:D,0),0)</f>
        <v>23/07/2019</v>
      </c>
      <c r="U148" s="139" t="str">
        <f ca="1">VLOOKUP(Tableau4[[#This Row],[Décalage]],D:E,2,0)</f>
        <v>QUARTIER EL PARRAS</v>
      </c>
      <c r="V148" s="139">
        <f ca="1">VLOOKUP(Tableau4[[#This Row],[Décalage]],D:G,4,0)</f>
        <v>104284</v>
      </c>
      <c r="AY148" s="88"/>
      <c r="AZ148" s="88"/>
      <c r="BA148" s="88"/>
      <c r="BB148" s="88"/>
      <c r="BC148" s="88"/>
    </row>
    <row r="149" spans="1:55" ht="15" x14ac:dyDescent="0.2">
      <c r="A149" s="100">
        <v>4133</v>
      </c>
      <c r="B149" s="95">
        <v>1</v>
      </c>
      <c r="C149" s="95">
        <v>146</v>
      </c>
      <c r="D149" s="95">
        <v>150</v>
      </c>
      <c r="E149" s="99" t="s">
        <v>535</v>
      </c>
      <c r="F149" s="95" t="s">
        <v>556</v>
      </c>
      <c r="G149" s="95">
        <v>104132</v>
      </c>
      <c r="H149" s="95">
        <v>0</v>
      </c>
      <c r="I149" s="95">
        <v>1</v>
      </c>
      <c r="J149" s="95">
        <v>63</v>
      </c>
      <c r="K149" s="95">
        <v>1</v>
      </c>
      <c r="L149" s="98">
        <v>0.59375</v>
      </c>
      <c r="M149" s="98">
        <v>0.625</v>
      </c>
      <c r="N149" s="97" t="s">
        <v>485</v>
      </c>
      <c r="Q149" s="88">
        <f t="array" aca="1" ref="Q149" ca="1">IFERROR(INDEX(Tableau3[Num DECAL],SMALL(IF(Tableau3[Num DECAL]&lt;&gt;"",ROW(INDIRECT("1:"&amp;ROWS(Tableau3[Num DECAL])))),ROWS($1:138))),"")</f>
        <v>305</v>
      </c>
      <c r="R149" s="88">
        <f t="shared" ca="1" si="2"/>
        <v>138</v>
      </c>
      <c r="S149" s="88">
        <f ca="1">COUNTIFS(Tableau3[PLAGE],R149)</f>
        <v>2</v>
      </c>
      <c r="T149" s="139" t="str">
        <f ca="1">INDEX(EXTRACT!DATE,MATCH(Tableau4[[#This Row],[Décalage]],D:D,0),0)</f>
        <v>23/07/2019</v>
      </c>
      <c r="U149" s="139" t="str">
        <f ca="1">VLOOKUP(Tableau4[[#This Row],[Décalage]],D:E,2,0)</f>
        <v>AUTRE</v>
      </c>
      <c r="V149" s="139">
        <f ca="1">VLOOKUP(Tableau4[[#This Row],[Décalage]],D:G,4,0)</f>
        <v>104286</v>
      </c>
      <c r="AY149" s="88"/>
      <c r="AZ149" s="88"/>
      <c r="BA149" s="88"/>
      <c r="BB149" s="88"/>
      <c r="BC149" s="88"/>
    </row>
    <row r="150" spans="1:55" ht="15" x14ac:dyDescent="0.2">
      <c r="A150" s="100">
        <v>4134</v>
      </c>
      <c r="B150" s="95">
        <v>1</v>
      </c>
      <c r="C150" s="95">
        <v>147</v>
      </c>
      <c r="D150" s="95">
        <v>151</v>
      </c>
      <c r="E150" s="99" t="s">
        <v>557</v>
      </c>
      <c r="F150" s="95" t="s">
        <v>556</v>
      </c>
      <c r="G150" s="95">
        <v>104133</v>
      </c>
      <c r="H150" s="95">
        <v>0</v>
      </c>
      <c r="I150" s="95">
        <v>1</v>
      </c>
      <c r="J150" s="95">
        <v>64</v>
      </c>
      <c r="K150" s="95">
        <v>1</v>
      </c>
      <c r="L150" s="98">
        <v>0.63541666666666663</v>
      </c>
      <c r="M150" s="98">
        <v>0.67708333333333337</v>
      </c>
      <c r="N150" s="97" t="s">
        <v>476</v>
      </c>
      <c r="Q150" s="88">
        <f t="array" aca="1" ref="Q150" ca="1">IFERROR(INDEX(Tableau3[Num DECAL],SMALL(IF(Tableau3[Num DECAL]&lt;&gt;"",ROW(INDIRECT("1:"&amp;ROWS(Tableau3[Num DECAL])))),ROWS($1:139))),"")</f>
        <v>307</v>
      </c>
      <c r="R150" s="88">
        <f t="shared" ca="1" si="2"/>
        <v>139</v>
      </c>
      <c r="S150" s="88">
        <f ca="1">COUNTIFS(Tableau3[PLAGE],R150)</f>
        <v>2</v>
      </c>
      <c r="T150" s="139" t="str">
        <f ca="1">INDEX(EXTRACT!DATE,MATCH(Tableau4[[#This Row],[Décalage]],D:D,0),0)</f>
        <v>24/07/2019</v>
      </c>
      <c r="U150" s="139" t="str">
        <f ca="1">VLOOKUP(Tableau4[[#This Row],[Décalage]],D:E,2,0)</f>
        <v>AUTRE</v>
      </c>
      <c r="V150" s="139">
        <f ca="1">VLOOKUP(Tableau4[[#This Row],[Décalage]],D:G,4,0)</f>
        <v>104288</v>
      </c>
      <c r="AY150" s="88"/>
      <c r="AZ150" s="88"/>
      <c r="BA150" s="88"/>
      <c r="BB150" s="88"/>
      <c r="BC150" s="88"/>
    </row>
    <row r="151" spans="1:55" ht="15" x14ac:dyDescent="0.2">
      <c r="A151" s="100">
        <v>4135</v>
      </c>
      <c r="B151" s="95">
        <v>1</v>
      </c>
      <c r="C151" s="95">
        <v>148</v>
      </c>
      <c r="D151" s="95">
        <v>153</v>
      </c>
      <c r="E151" s="99" t="s">
        <v>535</v>
      </c>
      <c r="F151" s="95" t="s">
        <v>556</v>
      </c>
      <c r="G151" s="95">
        <v>104134</v>
      </c>
      <c r="H151" s="95">
        <v>0</v>
      </c>
      <c r="I151" s="95">
        <v>1</v>
      </c>
      <c r="J151" s="95">
        <v>65</v>
      </c>
      <c r="K151" s="95">
        <v>2</v>
      </c>
      <c r="L151" s="98">
        <v>0.67708333333333337</v>
      </c>
      <c r="M151" s="98">
        <v>0.6875</v>
      </c>
      <c r="N151" s="97" t="s">
        <v>480</v>
      </c>
      <c r="Q151" s="88">
        <f t="array" aca="1" ref="Q151" ca="1">IFERROR(INDEX(Tableau3[Num DECAL],SMALL(IF(Tableau3[Num DECAL]&lt;&gt;"",ROW(INDIRECT("1:"&amp;ROWS(Tableau3[Num DECAL])))),ROWS($1:140))),"")</f>
        <v>308</v>
      </c>
      <c r="R151" s="88">
        <f t="shared" ca="1" si="2"/>
        <v>140</v>
      </c>
      <c r="S151" s="88">
        <f ca="1">COUNTIFS(Tableau3[PLAGE],R151)</f>
        <v>1</v>
      </c>
      <c r="T151" s="139" t="str">
        <f ca="1">INDEX(EXTRACT!DATE,MATCH(Tableau4[[#This Row],[Décalage]],D:D,0),0)</f>
        <v>24/07/2019</v>
      </c>
      <c r="U151" s="139" t="str">
        <f ca="1">VLOOKUP(Tableau4[[#This Row],[Décalage]],D:E,2,0)</f>
        <v>CAMP DES GARRIGUES</v>
      </c>
      <c r="V151" s="139">
        <f ca="1">VLOOKUP(Tableau4[[#This Row],[Décalage]],D:G,4,0)</f>
        <v>104290</v>
      </c>
      <c r="AY151" s="88"/>
      <c r="AZ151" s="88"/>
      <c r="BA151" s="88"/>
      <c r="BB151" s="88"/>
      <c r="BC151" s="88"/>
    </row>
    <row r="152" spans="1:55" ht="15" x14ac:dyDescent="0.2">
      <c r="A152" s="100">
        <v>4136</v>
      </c>
      <c r="B152" s="95">
        <v>1</v>
      </c>
      <c r="C152" s="95" t="s">
        <v>534</v>
      </c>
      <c r="D152" s="95" t="s">
        <v>534</v>
      </c>
      <c r="E152" s="99" t="s">
        <v>535</v>
      </c>
      <c r="F152" s="95" t="s">
        <v>556</v>
      </c>
      <c r="G152" s="95">
        <v>104135</v>
      </c>
      <c r="H152" s="95">
        <v>1</v>
      </c>
      <c r="I152" s="95" t="s">
        <v>534</v>
      </c>
      <c r="J152" s="95">
        <v>65</v>
      </c>
      <c r="K152" s="95">
        <v>1</v>
      </c>
      <c r="L152" s="98">
        <v>0.6875</v>
      </c>
      <c r="M152" s="98">
        <v>0.73611111111111116</v>
      </c>
      <c r="N152" s="97" t="s">
        <v>493</v>
      </c>
      <c r="Q152" s="88">
        <f t="array" aca="1" ref="Q152" ca="1">IFERROR(INDEX(Tableau3[Num DECAL],SMALL(IF(Tableau3[Num DECAL]&lt;&gt;"",ROW(INDIRECT("1:"&amp;ROWS(Tableau3[Num DECAL])))),ROWS($1:141))),"")</f>
        <v>309</v>
      </c>
      <c r="R152" s="88">
        <f t="shared" ca="1" si="2"/>
        <v>141</v>
      </c>
      <c r="S152" s="88">
        <f ca="1">COUNTIFS(Tableau3[PLAGE],R152)</f>
        <v>1</v>
      </c>
      <c r="T152" s="139" t="str">
        <f ca="1">INDEX(EXTRACT!DATE,MATCH(Tableau4[[#This Row],[Décalage]],D:D,0),0)</f>
        <v>24/07/2019</v>
      </c>
      <c r="U152" s="139" t="str">
        <f ca="1">VLOOKUP(Tableau4[[#This Row],[Décalage]],D:E,2,0)</f>
        <v>CASERNE COLONEL CHABRIERES</v>
      </c>
      <c r="V152" s="139">
        <f ca="1">VLOOKUP(Tableau4[[#This Row],[Décalage]],D:G,4,0)</f>
        <v>104291</v>
      </c>
      <c r="AY152" s="88"/>
      <c r="AZ152" s="88"/>
      <c r="BA152" s="88"/>
      <c r="BB152" s="88"/>
      <c r="BC152" s="88"/>
    </row>
    <row r="153" spans="1:55" ht="15" x14ac:dyDescent="0.2">
      <c r="A153" s="100">
        <v>4137</v>
      </c>
      <c r="B153" s="95">
        <v>1</v>
      </c>
      <c r="C153" s="95">
        <v>150</v>
      </c>
      <c r="D153" s="95">
        <v>159</v>
      </c>
      <c r="E153" s="99" t="s">
        <v>499</v>
      </c>
      <c r="F153" s="95" t="s">
        <v>558</v>
      </c>
      <c r="G153" s="95">
        <v>104136</v>
      </c>
      <c r="H153" s="95">
        <v>0</v>
      </c>
      <c r="I153" s="95">
        <v>1</v>
      </c>
      <c r="J153" s="95">
        <v>66</v>
      </c>
      <c r="K153" s="95">
        <v>6</v>
      </c>
      <c r="L153" s="98">
        <v>0.35416666666666669</v>
      </c>
      <c r="M153" s="98">
        <v>0.375</v>
      </c>
      <c r="N153" s="97" t="s">
        <v>482</v>
      </c>
      <c r="Q153" s="88">
        <f t="array" aca="1" ref="Q153" ca="1">IFERROR(INDEX(Tableau3[Num DECAL],SMALL(IF(Tableau3[Num DECAL]&lt;&gt;"",ROW(INDIRECT("1:"&amp;ROWS(Tableau3[Num DECAL])))),ROWS($1:142))),"")</f>
        <v>310</v>
      </c>
      <c r="R153" s="88">
        <f t="shared" ca="1" si="2"/>
        <v>142</v>
      </c>
      <c r="S153" s="88">
        <f ca="1">COUNTIFS(Tableau3[PLAGE],R153)</f>
        <v>1</v>
      </c>
      <c r="T153" s="139" t="str">
        <f ca="1">INDEX(EXTRACT!DATE,MATCH(Tableau4[[#This Row],[Décalage]],D:D,0),0)</f>
        <v>24/07/2019</v>
      </c>
      <c r="U153" s="139" t="str">
        <f ca="1">VLOOKUP(Tableau4[[#This Row],[Décalage]],D:E,2,0)</f>
        <v>AUTRE</v>
      </c>
      <c r="V153" s="139">
        <f ca="1">VLOOKUP(Tableau4[[#This Row],[Décalage]],D:G,4,0)</f>
        <v>104292</v>
      </c>
      <c r="AY153" s="88"/>
      <c r="AZ153" s="88"/>
      <c r="BA153" s="88"/>
      <c r="BB153" s="88"/>
      <c r="BC153" s="88"/>
    </row>
    <row r="154" spans="1:55" ht="15" x14ac:dyDescent="0.2">
      <c r="A154" s="100">
        <v>4138</v>
      </c>
      <c r="B154" s="95">
        <v>1</v>
      </c>
      <c r="C154" s="95" t="s">
        <v>534</v>
      </c>
      <c r="D154" s="95" t="s">
        <v>534</v>
      </c>
      <c r="E154" s="99" t="s">
        <v>499</v>
      </c>
      <c r="F154" s="95" t="s">
        <v>558</v>
      </c>
      <c r="G154" s="95">
        <v>104137</v>
      </c>
      <c r="H154" s="95">
        <v>1</v>
      </c>
      <c r="I154" s="95" t="s">
        <v>534</v>
      </c>
      <c r="J154" s="95">
        <v>66</v>
      </c>
      <c r="K154" s="95">
        <v>5</v>
      </c>
      <c r="L154" s="98">
        <v>0.375</v>
      </c>
      <c r="M154" s="98">
        <v>0.41666666666666669</v>
      </c>
      <c r="N154" s="97" t="s">
        <v>476</v>
      </c>
      <c r="Q154" s="88">
        <f t="array" aca="1" ref="Q154" ca="1">IFERROR(INDEX(Tableau3[Num DECAL],SMALL(IF(Tableau3[Num DECAL]&lt;&gt;"",ROW(INDIRECT("1:"&amp;ROWS(Tableau3[Num DECAL])))),ROWS($1:143))),"")</f>
        <v>311</v>
      </c>
      <c r="R154" s="88">
        <f t="shared" ca="1" si="2"/>
        <v>143</v>
      </c>
      <c r="S154" s="88">
        <f ca="1">COUNTIFS(Tableau3[PLAGE],R154)</f>
        <v>1</v>
      </c>
      <c r="T154" s="139" t="str">
        <f ca="1">INDEX(EXTRACT!DATE,MATCH(Tableau4[[#This Row],[Décalage]],D:D,0),0)</f>
        <v>24/07/2019</v>
      </c>
      <c r="U154" s="139" t="str">
        <f ca="1">VLOOKUP(Tableau4[[#This Row],[Décalage]],D:E,2,0)</f>
        <v>QUARTIER GENERAL ROLLET LAUDUN</v>
      </c>
      <c r="V154" s="139">
        <f ca="1">VLOOKUP(Tableau4[[#This Row],[Décalage]],D:G,4,0)</f>
        <v>104293</v>
      </c>
      <c r="AY154" s="88"/>
      <c r="AZ154" s="88"/>
      <c r="BA154" s="88"/>
      <c r="BB154" s="88"/>
      <c r="BC154" s="88"/>
    </row>
    <row r="155" spans="1:55" ht="15" x14ac:dyDescent="0.2">
      <c r="A155" s="100">
        <v>4139</v>
      </c>
      <c r="B155" s="95">
        <v>1</v>
      </c>
      <c r="C155" s="95" t="s">
        <v>534</v>
      </c>
      <c r="D155" s="95" t="s">
        <v>534</v>
      </c>
      <c r="E155" s="99" t="s">
        <v>499</v>
      </c>
      <c r="F155" s="95" t="s">
        <v>558</v>
      </c>
      <c r="G155" s="95">
        <v>104138</v>
      </c>
      <c r="H155" s="95">
        <v>2</v>
      </c>
      <c r="I155" s="95" t="s">
        <v>534</v>
      </c>
      <c r="J155" s="95">
        <v>66</v>
      </c>
      <c r="K155" s="95">
        <v>4</v>
      </c>
      <c r="L155" s="98">
        <v>0.4201388888888889</v>
      </c>
      <c r="M155" s="98">
        <v>0.47222222222222227</v>
      </c>
      <c r="N155" s="97" t="s">
        <v>492</v>
      </c>
      <c r="Q155" s="88">
        <f t="array" aca="1" ref="Q155" ca="1">IFERROR(INDEX(Tableau3[Num DECAL],SMALL(IF(Tableau3[Num DECAL]&lt;&gt;"",ROW(INDIRECT("1:"&amp;ROWS(Tableau3[Num DECAL])))),ROWS($1:144))),"")</f>
        <v>312</v>
      </c>
      <c r="R155" s="88">
        <f t="shared" ca="1" si="2"/>
        <v>144</v>
      </c>
      <c r="S155" s="88">
        <f ca="1">COUNTIFS(Tableau3[PLAGE],R155)</f>
        <v>1</v>
      </c>
      <c r="T155" s="139" t="str">
        <f ca="1">INDEX(EXTRACT!DATE,MATCH(Tableau4[[#This Row],[Décalage]],D:D,0),0)</f>
        <v>24/07/2019</v>
      </c>
      <c r="U155" s="139" t="str">
        <f ca="1">VLOOKUP(Tableau4[[#This Row],[Décalage]],D:E,2,0)</f>
        <v>AUTRE</v>
      </c>
      <c r="V155" s="139">
        <f ca="1">VLOOKUP(Tableau4[[#This Row],[Décalage]],D:G,4,0)</f>
        <v>104294</v>
      </c>
      <c r="AY155" s="88"/>
      <c r="AZ155" s="88"/>
      <c r="BA155" s="88"/>
      <c r="BB155" s="88"/>
      <c r="BC155" s="88"/>
    </row>
    <row r="156" spans="1:55" ht="15" x14ac:dyDescent="0.2">
      <c r="A156" s="100">
        <v>4140</v>
      </c>
      <c r="B156" s="95">
        <v>1</v>
      </c>
      <c r="C156" s="95" t="s">
        <v>534</v>
      </c>
      <c r="D156" s="95" t="s">
        <v>534</v>
      </c>
      <c r="E156" s="99" t="s">
        <v>499</v>
      </c>
      <c r="F156" s="95" t="s">
        <v>558</v>
      </c>
      <c r="G156" s="95">
        <v>104139</v>
      </c>
      <c r="H156" s="95">
        <v>3</v>
      </c>
      <c r="I156" s="95" t="s">
        <v>534</v>
      </c>
      <c r="J156" s="95">
        <v>66</v>
      </c>
      <c r="K156" s="95">
        <v>3</v>
      </c>
      <c r="L156" s="98">
        <v>0.5625</v>
      </c>
      <c r="M156" s="98">
        <v>0.59027777777777779</v>
      </c>
      <c r="N156" s="97" t="s">
        <v>489</v>
      </c>
      <c r="Q156" s="88">
        <f t="array" aca="1" ref="Q156" ca="1">IFERROR(INDEX(Tableau3[Num DECAL],SMALL(IF(Tableau3[Num DECAL]&lt;&gt;"",ROW(INDIRECT("1:"&amp;ROWS(Tableau3[Num DECAL])))),ROWS($1:145))),"")</f>
        <v>313</v>
      </c>
      <c r="R156" s="88">
        <f t="shared" ca="1" si="2"/>
        <v>145</v>
      </c>
      <c r="S156" s="88">
        <f ca="1">COUNTIFS(Tableau3[PLAGE],R156)</f>
        <v>1</v>
      </c>
      <c r="T156" s="139" t="str">
        <f ca="1">INDEX(EXTRACT!DATE,MATCH(Tableau4[[#This Row],[Décalage]],D:D,0),0)</f>
        <v>24/07/2019</v>
      </c>
      <c r="U156" s="139" t="str">
        <f ca="1">VLOOKUP(Tableau4[[#This Row],[Décalage]],D:E,2,0)</f>
        <v>QUARTIER GENERAL ROLLET LAUDUN</v>
      </c>
      <c r="V156" s="139">
        <f ca="1">VLOOKUP(Tableau4[[#This Row],[Décalage]],D:G,4,0)</f>
        <v>104295</v>
      </c>
      <c r="AY156" s="88"/>
      <c r="AZ156" s="88"/>
      <c r="BA156" s="88"/>
      <c r="BB156" s="88"/>
      <c r="BC156" s="88"/>
    </row>
    <row r="157" spans="1:55" ht="15" x14ac:dyDescent="0.2">
      <c r="A157" s="100">
        <v>4141</v>
      </c>
      <c r="B157" s="95">
        <v>1</v>
      </c>
      <c r="C157" s="95" t="s">
        <v>534</v>
      </c>
      <c r="D157" s="95" t="s">
        <v>534</v>
      </c>
      <c r="E157" s="99" t="s">
        <v>499</v>
      </c>
      <c r="F157" s="95" t="s">
        <v>558</v>
      </c>
      <c r="G157" s="95">
        <v>104140</v>
      </c>
      <c r="H157" s="95">
        <v>4</v>
      </c>
      <c r="I157" s="95" t="s">
        <v>534</v>
      </c>
      <c r="J157" s="95">
        <v>66</v>
      </c>
      <c r="K157" s="95">
        <v>2</v>
      </c>
      <c r="L157" s="98">
        <v>0.59027777777777779</v>
      </c>
      <c r="M157" s="98">
        <v>0.61458333333333337</v>
      </c>
      <c r="N157" s="97" t="s">
        <v>488</v>
      </c>
      <c r="Q157" s="88">
        <f t="array" aca="1" ref="Q157" ca="1">IFERROR(INDEX(Tableau3[Num DECAL],SMALL(IF(Tableau3[Num DECAL]&lt;&gt;"",ROW(INDIRECT("1:"&amp;ROWS(Tableau3[Num DECAL])))),ROWS($1:146))),"")</f>
        <v>314</v>
      </c>
      <c r="R157" s="88">
        <f t="shared" ca="1" si="2"/>
        <v>146</v>
      </c>
      <c r="S157" s="88">
        <f ca="1">COUNTIFS(Tableau3[PLAGE],R157)</f>
        <v>1</v>
      </c>
      <c r="T157" s="139" t="str">
        <f ca="1">INDEX(EXTRACT!DATE,MATCH(Tableau4[[#This Row],[Décalage]],D:D,0),0)</f>
        <v>24/07/2019</v>
      </c>
      <c r="U157" s="139" t="str">
        <f ca="1">VLOOKUP(Tableau4[[#This Row],[Décalage]],D:E,2,0)</f>
        <v>AUTRE</v>
      </c>
      <c r="V157" s="139">
        <f ca="1">VLOOKUP(Tableau4[[#This Row],[Décalage]],D:G,4,0)</f>
        <v>104296</v>
      </c>
      <c r="AY157" s="88"/>
      <c r="AZ157" s="88"/>
      <c r="BA157" s="88"/>
      <c r="BB157" s="88"/>
      <c r="BC157" s="88"/>
    </row>
    <row r="158" spans="1:55" ht="15" x14ac:dyDescent="0.2">
      <c r="A158" s="100">
        <v>4142</v>
      </c>
      <c r="B158" s="95">
        <v>1</v>
      </c>
      <c r="C158" s="95" t="s">
        <v>534</v>
      </c>
      <c r="D158" s="95" t="s">
        <v>534</v>
      </c>
      <c r="E158" s="99" t="s">
        <v>499</v>
      </c>
      <c r="F158" s="95" t="s">
        <v>558</v>
      </c>
      <c r="G158" s="95">
        <v>104141</v>
      </c>
      <c r="H158" s="95">
        <v>5</v>
      </c>
      <c r="I158" s="95" t="s">
        <v>534</v>
      </c>
      <c r="J158" s="95">
        <v>66</v>
      </c>
      <c r="K158" s="95">
        <v>1</v>
      </c>
      <c r="L158" s="98">
        <v>0.625</v>
      </c>
      <c r="M158" s="98">
        <v>0.64583333333333337</v>
      </c>
      <c r="N158" s="97" t="s">
        <v>482</v>
      </c>
      <c r="Q158" s="88">
        <f t="array" aca="1" ref="Q158" ca="1">IFERROR(INDEX(Tableau3[Num DECAL],SMALL(IF(Tableau3[Num DECAL]&lt;&gt;"",ROW(INDIRECT("1:"&amp;ROWS(Tableau3[Num DECAL])))),ROWS($1:147))),"")</f>
        <v>317</v>
      </c>
      <c r="R158" s="88">
        <f t="shared" ca="1" si="2"/>
        <v>147</v>
      </c>
      <c r="S158" s="88">
        <f ca="1">COUNTIFS(Tableau3[PLAGE],R158)</f>
        <v>3</v>
      </c>
      <c r="T158" s="139" t="str">
        <f ca="1">INDEX(EXTRACT!DATE,MATCH(Tableau4[[#This Row],[Décalage]],D:D,0),0)</f>
        <v>25/07/2019</v>
      </c>
      <c r="U158" s="139" t="str">
        <f ca="1">VLOOKUP(Tableau4[[#This Row],[Décalage]],D:E,2,0)</f>
        <v>AUTRE</v>
      </c>
      <c r="V158" s="139">
        <f ca="1">VLOOKUP(Tableau4[[#This Row],[Décalage]],D:G,4,0)</f>
        <v>104297</v>
      </c>
      <c r="AY158" s="88"/>
      <c r="AZ158" s="88"/>
      <c r="BA158" s="88"/>
      <c r="BB158" s="88"/>
      <c r="BC158" s="88"/>
    </row>
    <row r="159" spans="1:55" ht="15" x14ac:dyDescent="0.2">
      <c r="A159" s="100">
        <v>4143</v>
      </c>
      <c r="B159" s="95">
        <v>1</v>
      </c>
      <c r="C159" s="95">
        <v>156</v>
      </c>
      <c r="D159" s="95">
        <v>160</v>
      </c>
      <c r="E159" s="99" t="s">
        <v>539</v>
      </c>
      <c r="F159" s="95" t="s">
        <v>558</v>
      </c>
      <c r="G159" s="95">
        <v>104142</v>
      </c>
      <c r="H159" s="95">
        <v>0</v>
      </c>
      <c r="I159" s="95">
        <v>1</v>
      </c>
      <c r="J159" s="95">
        <v>67</v>
      </c>
      <c r="K159" s="95">
        <v>1</v>
      </c>
      <c r="L159" s="98">
        <v>0.64583333333333337</v>
      </c>
      <c r="M159" s="98">
        <v>0.65277777777777779</v>
      </c>
      <c r="N159" s="97" t="s">
        <v>481</v>
      </c>
      <c r="Q159" s="88">
        <f t="array" aca="1" ref="Q159" ca="1">IFERROR(INDEX(Tableau3[Num DECAL],SMALL(IF(Tableau3[Num DECAL]&lt;&gt;"",ROW(INDIRECT("1:"&amp;ROWS(Tableau3[Num DECAL])))),ROWS($1:148))),"")</f>
        <v>321</v>
      </c>
      <c r="R159" s="88">
        <f t="shared" ca="1" si="2"/>
        <v>148</v>
      </c>
      <c r="S159" s="88">
        <f ca="1">COUNTIFS(Tableau3[PLAGE],R159)</f>
        <v>4</v>
      </c>
      <c r="T159" s="139" t="str">
        <f ca="1">INDEX(EXTRACT!DATE,MATCH(Tableau4[[#This Row],[Décalage]],D:D,0),0)</f>
        <v>25/07/2019</v>
      </c>
      <c r="U159" s="139" t="str">
        <f ca="1">VLOOKUP(Tableau4[[#This Row],[Décalage]],D:E,2,0)</f>
        <v>QUARTIER GENERAL ROLLET LAUDUN</v>
      </c>
      <c r="V159" s="139">
        <f ca="1">VLOOKUP(Tableau4[[#This Row],[Décalage]],D:G,4,0)</f>
        <v>104300</v>
      </c>
      <c r="AY159" s="88"/>
      <c r="AZ159" s="88"/>
      <c r="BA159" s="88"/>
      <c r="BB159" s="88"/>
      <c r="BC159" s="88"/>
    </row>
    <row r="160" spans="1:55" ht="15" x14ac:dyDescent="0.2">
      <c r="A160" s="100">
        <v>4144</v>
      </c>
      <c r="B160" s="95">
        <v>1</v>
      </c>
      <c r="C160" s="95">
        <v>157</v>
      </c>
      <c r="D160" s="95">
        <v>161</v>
      </c>
      <c r="E160" s="99" t="s">
        <v>499</v>
      </c>
      <c r="F160" s="95" t="s">
        <v>558</v>
      </c>
      <c r="G160" s="95">
        <v>104143</v>
      </c>
      <c r="H160" s="95">
        <v>0</v>
      </c>
      <c r="I160" s="95">
        <v>1</v>
      </c>
      <c r="J160" s="95">
        <v>68</v>
      </c>
      <c r="K160" s="95">
        <v>1</v>
      </c>
      <c r="L160" s="98">
        <v>0.65277777777777779</v>
      </c>
      <c r="M160" s="98">
        <v>0.66666666666666663</v>
      </c>
      <c r="N160" s="97" t="s">
        <v>483</v>
      </c>
      <c r="Q160" s="88">
        <f t="array" aca="1" ref="Q160" ca="1">IFERROR(INDEX(Tableau3[Num DECAL],SMALL(IF(Tableau3[Num DECAL]&lt;&gt;"",ROW(INDIRECT("1:"&amp;ROWS(Tableau3[Num DECAL])))),ROWS($1:149))),"")</f>
        <v>322</v>
      </c>
      <c r="R160" s="88">
        <f t="shared" ca="1" si="2"/>
        <v>149</v>
      </c>
      <c r="S160" s="88">
        <f ca="1">COUNTIFS(Tableau3[PLAGE],R160)</f>
        <v>1</v>
      </c>
      <c r="T160" s="139" t="str">
        <f ca="1">INDEX(EXTRACT!DATE,MATCH(Tableau4[[#This Row],[Décalage]],D:D,0),0)</f>
        <v>25/07/2019</v>
      </c>
      <c r="U160" s="139" t="str">
        <f ca="1">VLOOKUP(Tableau4[[#This Row],[Décalage]],D:E,2,0)</f>
        <v>AUTRE</v>
      </c>
      <c r="V160" s="139">
        <f ca="1">VLOOKUP(Tableau4[[#This Row],[Décalage]],D:G,4,0)</f>
        <v>104304</v>
      </c>
      <c r="AY160" s="88"/>
      <c r="AZ160" s="88"/>
      <c r="BA160" s="88"/>
      <c r="BB160" s="88"/>
      <c r="BC160" s="88"/>
    </row>
    <row r="161" spans="1:55" ht="15" x14ac:dyDescent="0.2">
      <c r="A161" s="100">
        <v>4145</v>
      </c>
      <c r="B161" s="95">
        <v>1</v>
      </c>
      <c r="C161" s="95">
        <v>158</v>
      </c>
      <c r="D161" s="95">
        <v>162</v>
      </c>
      <c r="E161" s="99" t="s">
        <v>535</v>
      </c>
      <c r="F161" s="95" t="s">
        <v>559</v>
      </c>
      <c r="G161" s="95">
        <v>104144</v>
      </c>
      <c r="H161" s="95">
        <v>0</v>
      </c>
      <c r="I161" s="95">
        <v>1</v>
      </c>
      <c r="J161" s="95">
        <v>69</v>
      </c>
      <c r="K161" s="95">
        <v>1</v>
      </c>
      <c r="L161" s="98">
        <v>0.33333333333333331</v>
      </c>
      <c r="M161" s="98">
        <v>0.35416666666666669</v>
      </c>
      <c r="N161" s="97" t="s">
        <v>482</v>
      </c>
      <c r="Q161" s="88">
        <f t="array" aca="1" ref="Q161" ca="1">IFERROR(INDEX(Tableau3[Num DECAL],SMALL(IF(Tableau3[Num DECAL]&lt;&gt;"",ROW(INDIRECT("1:"&amp;ROWS(Tableau3[Num DECAL])))),ROWS($1:150))),"")</f>
        <v>324</v>
      </c>
      <c r="R161" s="88">
        <f t="shared" ca="1" si="2"/>
        <v>150</v>
      </c>
      <c r="S161" s="88">
        <f ca="1">COUNTIFS(Tableau3[PLAGE],R161)</f>
        <v>2</v>
      </c>
      <c r="T161" s="139" t="str">
        <f ca="1">INDEX(EXTRACT!DATE,MATCH(Tableau4[[#This Row],[Décalage]],D:D,0),0)</f>
        <v>26/07/2019</v>
      </c>
      <c r="U161" s="139" t="str">
        <f ca="1">VLOOKUP(Tableau4[[#This Row],[Décalage]],D:E,2,0)</f>
        <v>CAMP DES GARRIGUES</v>
      </c>
      <c r="V161" s="139">
        <f ca="1">VLOOKUP(Tableau4[[#This Row],[Décalage]],D:G,4,0)</f>
        <v>104305</v>
      </c>
      <c r="AY161" s="88"/>
      <c r="AZ161" s="88"/>
      <c r="BA161" s="88"/>
      <c r="BB161" s="88"/>
      <c r="BC161" s="88"/>
    </row>
    <row r="162" spans="1:55" ht="15" x14ac:dyDescent="0.2">
      <c r="A162" s="100">
        <v>4146</v>
      </c>
      <c r="B162" s="95">
        <v>1</v>
      </c>
      <c r="C162" s="95">
        <v>159</v>
      </c>
      <c r="D162" s="95">
        <v>165</v>
      </c>
      <c r="E162" s="99" t="s">
        <v>499</v>
      </c>
      <c r="F162" s="95" t="s">
        <v>559</v>
      </c>
      <c r="G162" s="95">
        <v>104145</v>
      </c>
      <c r="H162" s="95">
        <v>0</v>
      </c>
      <c r="I162" s="95">
        <v>1</v>
      </c>
      <c r="J162" s="95">
        <v>70</v>
      </c>
      <c r="K162" s="95">
        <v>3</v>
      </c>
      <c r="L162" s="98">
        <v>0.35416666666666669</v>
      </c>
      <c r="M162" s="98">
        <v>0.375</v>
      </c>
      <c r="N162" s="97" t="s">
        <v>482</v>
      </c>
      <c r="Q162" s="88">
        <f t="array" aca="1" ref="Q162" ca="1">IFERROR(INDEX(Tableau3[Num DECAL],SMALL(IF(Tableau3[Num DECAL]&lt;&gt;"",ROW(INDIRECT("1:"&amp;ROWS(Tableau3[Num DECAL])))),ROWS($1:151))),"")</f>
        <v>329</v>
      </c>
      <c r="R162" s="88">
        <f t="shared" ca="1" si="2"/>
        <v>151</v>
      </c>
      <c r="S162" s="88">
        <f ca="1">COUNTIFS(Tableau3[PLAGE],R162)</f>
        <v>5</v>
      </c>
      <c r="T162" s="139" t="str">
        <f ca="1">INDEX(EXTRACT!DATE,MATCH(Tableau4[[#This Row],[Décalage]],D:D,0),0)</f>
        <v>29/07/2019</v>
      </c>
      <c r="U162" s="139" t="str">
        <f ca="1">VLOOKUP(Tableau4[[#This Row],[Décalage]],D:E,2,0)</f>
        <v>AUTRE</v>
      </c>
      <c r="V162" s="139">
        <f ca="1">VLOOKUP(Tableau4[[#This Row],[Décalage]],D:G,4,0)</f>
        <v>104307</v>
      </c>
      <c r="AY162" s="88"/>
      <c r="AZ162" s="88"/>
      <c r="BA162" s="88"/>
      <c r="BB162" s="88"/>
      <c r="BC162" s="88"/>
    </row>
    <row r="163" spans="1:55" ht="15" x14ac:dyDescent="0.2">
      <c r="A163" s="100">
        <v>4147</v>
      </c>
      <c r="B163" s="95">
        <v>1</v>
      </c>
      <c r="C163" s="95" t="s">
        <v>534</v>
      </c>
      <c r="D163" s="95" t="s">
        <v>534</v>
      </c>
      <c r="E163" s="99" t="s">
        <v>499</v>
      </c>
      <c r="F163" s="95" t="s">
        <v>559</v>
      </c>
      <c r="G163" s="95">
        <v>104146</v>
      </c>
      <c r="H163" s="95">
        <v>1</v>
      </c>
      <c r="I163" s="95" t="s">
        <v>534</v>
      </c>
      <c r="J163" s="95">
        <v>70</v>
      </c>
      <c r="K163" s="95">
        <v>2</v>
      </c>
      <c r="L163" s="98">
        <v>0.38194444444444442</v>
      </c>
      <c r="M163" s="98">
        <v>0.39583333333333331</v>
      </c>
      <c r="N163" s="97" t="s">
        <v>483</v>
      </c>
      <c r="Q163" s="88">
        <f t="array" aca="1" ref="Q163" ca="1">IFERROR(INDEX(Tableau3[Num DECAL],SMALL(IF(Tableau3[Num DECAL]&lt;&gt;"",ROW(INDIRECT("1:"&amp;ROWS(Tableau3[Num DECAL])))),ROWS($1:152))),"")</f>
        <v>330</v>
      </c>
      <c r="R163" s="88">
        <f t="shared" ca="1" si="2"/>
        <v>152</v>
      </c>
      <c r="S163" s="88">
        <f ca="1">COUNTIFS(Tableau3[PLAGE],R163)</f>
        <v>1</v>
      </c>
      <c r="T163" s="139" t="str">
        <f ca="1">INDEX(EXTRACT!DATE,MATCH(Tableau4[[#This Row],[Décalage]],D:D,0),0)</f>
        <v>30/07/2019</v>
      </c>
      <c r="U163" s="139" t="str">
        <f ca="1">VLOOKUP(Tableau4[[#This Row],[Décalage]],D:E,2,0)</f>
        <v>QUARTIER GENERAL ROLLET LAUDUN</v>
      </c>
      <c r="V163" s="139">
        <f ca="1">VLOOKUP(Tableau4[[#This Row],[Décalage]],D:G,4,0)</f>
        <v>104312</v>
      </c>
      <c r="AY163" s="88"/>
      <c r="AZ163" s="88"/>
      <c r="BA163" s="88"/>
      <c r="BB163" s="88"/>
      <c r="BC163" s="88"/>
    </row>
    <row r="164" spans="1:55" ht="15" x14ac:dyDescent="0.2">
      <c r="A164" s="100">
        <v>4148</v>
      </c>
      <c r="B164" s="95">
        <v>1</v>
      </c>
      <c r="C164" s="95" t="s">
        <v>534</v>
      </c>
      <c r="D164" s="95" t="s">
        <v>534</v>
      </c>
      <c r="E164" s="99" t="s">
        <v>499</v>
      </c>
      <c r="F164" s="95" t="s">
        <v>559</v>
      </c>
      <c r="G164" s="95">
        <v>104147</v>
      </c>
      <c r="H164" s="95">
        <v>2</v>
      </c>
      <c r="I164" s="95" t="s">
        <v>534</v>
      </c>
      <c r="J164" s="95">
        <v>70</v>
      </c>
      <c r="K164" s="95">
        <v>1</v>
      </c>
      <c r="L164" s="98">
        <v>0.40277777777777773</v>
      </c>
      <c r="M164" s="98">
        <v>0.45833333333333331</v>
      </c>
      <c r="N164" s="97" t="s">
        <v>495</v>
      </c>
      <c r="Q164" s="88">
        <f t="array" aca="1" ref="Q164" ca="1">IFERROR(INDEX(Tableau3[Num DECAL],SMALL(IF(Tableau3[Num DECAL]&lt;&gt;"",ROW(INDIRECT("1:"&amp;ROWS(Tableau3[Num DECAL])))),ROWS($1:153))),"")</f>
        <v>331</v>
      </c>
      <c r="R164" s="88">
        <f t="shared" ca="1" si="2"/>
        <v>153</v>
      </c>
      <c r="S164" s="88">
        <f ca="1">COUNTIFS(Tableau3[PLAGE],R164)</f>
        <v>1</v>
      </c>
      <c r="T164" s="139" t="str">
        <f ca="1">INDEX(EXTRACT!DATE,MATCH(Tableau4[[#This Row],[Décalage]],D:D,0),0)</f>
        <v>30/07/2019</v>
      </c>
      <c r="U164" s="139" t="str">
        <f ca="1">VLOOKUP(Tableau4[[#This Row],[Décalage]],D:E,2,0)</f>
        <v>AUTRE</v>
      </c>
      <c r="V164" s="139">
        <f ca="1">VLOOKUP(Tableau4[[#This Row],[Décalage]],D:G,4,0)</f>
        <v>104313</v>
      </c>
      <c r="AY164" s="88"/>
      <c r="AZ164" s="88"/>
      <c r="BA164" s="88"/>
      <c r="BB164" s="88"/>
      <c r="BC164" s="88"/>
    </row>
    <row r="165" spans="1:55" ht="15" x14ac:dyDescent="0.2">
      <c r="A165" s="100">
        <v>4149</v>
      </c>
      <c r="B165" s="95">
        <v>1</v>
      </c>
      <c r="C165" s="95">
        <v>162</v>
      </c>
      <c r="D165" s="95">
        <v>167</v>
      </c>
      <c r="E165" s="99" t="s">
        <v>541</v>
      </c>
      <c r="F165" s="95" t="s">
        <v>559</v>
      </c>
      <c r="G165" s="95">
        <v>104148</v>
      </c>
      <c r="H165" s="95">
        <v>0</v>
      </c>
      <c r="I165" s="95">
        <v>1</v>
      </c>
      <c r="J165" s="95">
        <v>71</v>
      </c>
      <c r="K165" s="95">
        <v>2</v>
      </c>
      <c r="L165" s="98">
        <v>0.55208333333333337</v>
      </c>
      <c r="M165" s="98">
        <v>0.56944444444444442</v>
      </c>
      <c r="N165" s="97" t="s">
        <v>486</v>
      </c>
      <c r="Q165" s="88">
        <f t="array" aca="1" ref="Q165" ca="1">IFERROR(INDEX(Tableau3[Num DECAL],SMALL(IF(Tableau3[Num DECAL]&lt;&gt;"",ROW(INDIRECT("1:"&amp;ROWS(Tableau3[Num DECAL])))),ROWS($1:154))),"")</f>
        <v>333</v>
      </c>
      <c r="R165" s="88">
        <f t="shared" ca="1" si="2"/>
        <v>154</v>
      </c>
      <c r="S165" s="88">
        <f ca="1">COUNTIFS(Tableau3[PLAGE],R165)</f>
        <v>2</v>
      </c>
      <c r="T165" s="139" t="str">
        <f ca="1">INDEX(EXTRACT!DATE,MATCH(Tableau4[[#This Row],[Décalage]],D:D,0),0)</f>
        <v>30/07/2019</v>
      </c>
      <c r="U165" s="139" t="str">
        <f ca="1">VLOOKUP(Tableau4[[#This Row],[Décalage]],D:E,2,0)</f>
        <v>CASERNE COLONEL CHABRIERES</v>
      </c>
      <c r="V165" s="139">
        <f ca="1">VLOOKUP(Tableau4[[#This Row],[Décalage]],D:G,4,0)</f>
        <v>104314</v>
      </c>
      <c r="AY165" s="88"/>
      <c r="AZ165" s="88"/>
      <c r="BA165" s="88"/>
      <c r="BB165" s="88"/>
      <c r="BC165" s="88"/>
    </row>
    <row r="166" spans="1:55" ht="15" x14ac:dyDescent="0.2">
      <c r="A166" s="100">
        <v>4150</v>
      </c>
      <c r="B166" s="95">
        <v>1</v>
      </c>
      <c r="C166" s="95" t="s">
        <v>534</v>
      </c>
      <c r="D166" s="95" t="s">
        <v>534</v>
      </c>
      <c r="E166" s="99" t="s">
        <v>541</v>
      </c>
      <c r="F166" s="95" t="s">
        <v>559</v>
      </c>
      <c r="G166" s="95">
        <v>104149</v>
      </c>
      <c r="H166" s="95">
        <v>1</v>
      </c>
      <c r="I166" s="95" t="s">
        <v>534</v>
      </c>
      <c r="J166" s="95">
        <v>71</v>
      </c>
      <c r="K166" s="95">
        <v>1</v>
      </c>
      <c r="L166" s="98">
        <v>0.59027777777777779</v>
      </c>
      <c r="M166" s="98">
        <v>0.61458333333333337</v>
      </c>
      <c r="N166" s="97" t="s">
        <v>488</v>
      </c>
      <c r="Q166" s="88">
        <f t="array" aca="1" ref="Q166" ca="1">IFERROR(INDEX(Tableau3[Num DECAL],SMALL(IF(Tableau3[Num DECAL]&lt;&gt;"",ROW(INDIRECT("1:"&amp;ROWS(Tableau3[Num DECAL])))),ROWS($1:155))),"")</f>
        <v>338</v>
      </c>
      <c r="R166" s="88">
        <f t="shared" ca="1" si="2"/>
        <v>155</v>
      </c>
      <c r="S166" s="88">
        <f ca="1">COUNTIFS(Tableau3[PLAGE],R166)</f>
        <v>5</v>
      </c>
      <c r="T166" s="139" t="str">
        <f ca="1">INDEX(EXTRACT!DATE,MATCH(Tableau4[[#This Row],[Décalage]],D:D,0),0)</f>
        <v>31/07/2019</v>
      </c>
      <c r="U166" s="139" t="str">
        <f ca="1">VLOOKUP(Tableau4[[#This Row],[Décalage]],D:E,2,0)</f>
        <v>AUTRE</v>
      </c>
      <c r="V166" s="139">
        <f ca="1">VLOOKUP(Tableau4[[#This Row],[Décalage]],D:G,4,0)</f>
        <v>104316</v>
      </c>
      <c r="AY166" s="88"/>
      <c r="AZ166" s="88"/>
      <c r="BA166" s="88"/>
      <c r="BB166" s="88"/>
      <c r="BC166" s="88"/>
    </row>
    <row r="167" spans="1:55" ht="15" x14ac:dyDescent="0.2">
      <c r="A167" s="100">
        <v>4151</v>
      </c>
      <c r="B167" s="95">
        <v>1</v>
      </c>
      <c r="C167" s="95">
        <v>164</v>
      </c>
      <c r="D167" s="95">
        <v>169</v>
      </c>
      <c r="E167" s="99" t="s">
        <v>535</v>
      </c>
      <c r="F167" s="95" t="s">
        <v>559</v>
      </c>
      <c r="G167" s="95">
        <v>104150</v>
      </c>
      <c r="H167" s="95">
        <v>0</v>
      </c>
      <c r="I167" s="95">
        <v>1</v>
      </c>
      <c r="J167" s="95">
        <v>72</v>
      </c>
      <c r="K167" s="95">
        <v>2</v>
      </c>
      <c r="L167" s="98">
        <v>0.63888888888888895</v>
      </c>
      <c r="M167" s="98">
        <v>0.65972222222222221</v>
      </c>
      <c r="N167" s="97" t="s">
        <v>482</v>
      </c>
      <c r="Q167" s="88">
        <f t="array" aca="1" ref="Q167" ca="1">IFERROR(INDEX(Tableau3[Num DECAL],SMALL(IF(Tableau3[Num DECAL]&lt;&gt;"",ROW(INDIRECT("1:"&amp;ROWS(Tableau3[Num DECAL])))),ROWS($1:156))),"")</f>
        <v>340</v>
      </c>
      <c r="R167" s="88">
        <f t="shared" ca="1" si="2"/>
        <v>156</v>
      </c>
      <c r="S167" s="88">
        <f ca="1">COUNTIFS(Tableau3[PLAGE],R167)</f>
        <v>2</v>
      </c>
      <c r="T167" s="139" t="str">
        <f ca="1">INDEX(EXTRACT!DATE,MATCH(Tableau4[[#This Row],[Décalage]],D:D,0),0)</f>
        <v>01/08/2019</v>
      </c>
      <c r="U167" s="139" t="str">
        <f ca="1">VLOOKUP(Tableau4[[#This Row],[Décalage]],D:E,2,0)</f>
        <v>AUTRE</v>
      </c>
      <c r="V167" s="139">
        <f ca="1">VLOOKUP(Tableau4[[#This Row],[Décalage]],D:G,4,0)</f>
        <v>104321</v>
      </c>
      <c r="AY167" s="88"/>
      <c r="AZ167" s="88"/>
      <c r="BA167" s="88"/>
      <c r="BB167" s="88"/>
      <c r="BC167" s="88"/>
    </row>
    <row r="168" spans="1:55" ht="15" x14ac:dyDescent="0.2">
      <c r="A168" s="100">
        <v>4152</v>
      </c>
      <c r="B168" s="95">
        <v>1</v>
      </c>
      <c r="C168" s="95" t="s">
        <v>534</v>
      </c>
      <c r="D168" s="95" t="s">
        <v>534</v>
      </c>
      <c r="E168" s="99" t="s">
        <v>535</v>
      </c>
      <c r="F168" s="95" t="s">
        <v>559</v>
      </c>
      <c r="G168" s="95">
        <v>104151</v>
      </c>
      <c r="H168" s="95">
        <v>1</v>
      </c>
      <c r="I168" s="95" t="s">
        <v>534</v>
      </c>
      <c r="J168" s="95">
        <v>72</v>
      </c>
      <c r="K168" s="95">
        <v>1</v>
      </c>
      <c r="L168" s="98">
        <v>0.77083333333333337</v>
      </c>
      <c r="M168" s="98">
        <v>0.80902777777777779</v>
      </c>
      <c r="N168" s="97" t="s">
        <v>487</v>
      </c>
      <c r="Q168" s="88">
        <f t="array" aca="1" ref="Q168" ca="1">IFERROR(INDEX(Tableau3[Num DECAL],SMALL(IF(Tableau3[Num DECAL]&lt;&gt;"",ROW(INDIRECT("1:"&amp;ROWS(Tableau3[Num DECAL])))),ROWS($1:157))),"")</f>
        <v>345</v>
      </c>
      <c r="R168" s="88">
        <f t="shared" ca="1" si="2"/>
        <v>157</v>
      </c>
      <c r="S168" s="88">
        <f ca="1">COUNTIFS(Tableau3[PLAGE],R168)</f>
        <v>5</v>
      </c>
      <c r="T168" s="139" t="str">
        <f ca="1">INDEX(EXTRACT!DATE,MATCH(Tableau4[[#This Row],[Décalage]],D:D,0),0)</f>
        <v>01/08/2019</v>
      </c>
      <c r="U168" s="139" t="str">
        <f ca="1">VLOOKUP(Tableau4[[#This Row],[Décalage]],D:E,2,0)</f>
        <v>CAMP DES GARRIGUES</v>
      </c>
      <c r="V168" s="139">
        <f ca="1">VLOOKUP(Tableau4[[#This Row],[Décalage]],D:G,4,0)</f>
        <v>104323</v>
      </c>
      <c r="AY168" s="88"/>
      <c r="AZ168" s="88"/>
      <c r="BA168" s="88"/>
      <c r="BB168" s="88"/>
      <c r="BC168" s="88"/>
    </row>
    <row r="169" spans="1:55" ht="15" x14ac:dyDescent="0.2">
      <c r="A169" s="100">
        <v>4153</v>
      </c>
      <c r="B169" s="95">
        <v>1</v>
      </c>
      <c r="C169" s="95">
        <v>166</v>
      </c>
      <c r="D169" s="95">
        <v>170</v>
      </c>
      <c r="E169" s="99" t="s">
        <v>560</v>
      </c>
      <c r="F169" s="95" t="s">
        <v>559</v>
      </c>
      <c r="G169" s="95">
        <v>104152</v>
      </c>
      <c r="H169" s="95">
        <v>0</v>
      </c>
      <c r="I169" s="95">
        <v>1</v>
      </c>
      <c r="J169" s="95">
        <v>73</v>
      </c>
      <c r="K169" s="95">
        <v>1</v>
      </c>
      <c r="L169" s="98">
        <v>0.8125</v>
      </c>
      <c r="M169" s="98">
        <v>0.875</v>
      </c>
      <c r="N169" s="97" t="s">
        <v>472</v>
      </c>
      <c r="Q169" s="88">
        <f t="array" aca="1" ref="Q169" ca="1">IFERROR(INDEX(Tableau3[Num DECAL],SMALL(IF(Tableau3[Num DECAL]&lt;&gt;"",ROW(INDIRECT("1:"&amp;ROWS(Tableau3[Num DECAL])))),ROWS($1:158))),"")</f>
        <v>348</v>
      </c>
      <c r="R169" s="88">
        <f t="shared" ca="1" si="2"/>
        <v>158</v>
      </c>
      <c r="S169" s="88">
        <f ca="1">COUNTIFS(Tableau3[PLAGE],R169)</f>
        <v>3</v>
      </c>
      <c r="T169" s="139" t="str">
        <f ca="1">INDEX(EXTRACT!DATE,MATCH(Tableau4[[#This Row],[Décalage]],D:D,0),0)</f>
        <v>01/08/2019</v>
      </c>
      <c r="U169" s="139" t="str">
        <f ca="1">VLOOKUP(Tableau4[[#This Row],[Décalage]],D:E,2,0)</f>
        <v>AUTRE</v>
      </c>
      <c r="V169" s="139">
        <f ca="1">VLOOKUP(Tableau4[[#This Row],[Décalage]],D:G,4,0)</f>
        <v>104328</v>
      </c>
      <c r="AY169" s="88"/>
      <c r="AZ169" s="88"/>
      <c r="BA169" s="88"/>
      <c r="BB169" s="88"/>
      <c r="BC169" s="88"/>
    </row>
    <row r="170" spans="1:55" ht="15" x14ac:dyDescent="0.2">
      <c r="A170" s="100">
        <v>4154</v>
      </c>
      <c r="B170" s="95">
        <v>1</v>
      </c>
      <c r="C170" s="95">
        <v>167</v>
      </c>
      <c r="D170" s="95">
        <v>171</v>
      </c>
      <c r="E170" s="99" t="s">
        <v>535</v>
      </c>
      <c r="F170" s="95" t="s">
        <v>559</v>
      </c>
      <c r="G170" s="95">
        <v>104153</v>
      </c>
      <c r="H170" s="95">
        <v>0</v>
      </c>
      <c r="I170" s="95">
        <v>1</v>
      </c>
      <c r="J170" s="95">
        <v>74</v>
      </c>
      <c r="K170" s="95">
        <v>1</v>
      </c>
      <c r="L170" s="98">
        <v>0.87847222222222221</v>
      </c>
      <c r="M170" s="98">
        <v>0.91666666666666663</v>
      </c>
      <c r="N170" s="97" t="s">
        <v>487</v>
      </c>
      <c r="Q170" s="88">
        <f t="array" aca="1" ref="Q170" ca="1">IFERROR(INDEX(Tableau3[Num DECAL],SMALL(IF(Tableau3[Num DECAL]&lt;&gt;"",ROW(INDIRECT("1:"&amp;ROWS(Tableau3[Num DECAL])))),ROWS($1:159))),"")</f>
        <v>349</v>
      </c>
      <c r="R170" s="88">
        <f t="shared" ca="1" si="2"/>
        <v>159</v>
      </c>
      <c r="S170" s="88">
        <f ca="1">COUNTIFS(Tableau3[PLAGE],R170)</f>
        <v>1</v>
      </c>
      <c r="T170" s="139" t="str">
        <f ca="1">INDEX(EXTRACT!DATE,MATCH(Tableau4[[#This Row],[Décalage]],D:D,0),0)</f>
        <v>02/08/2019</v>
      </c>
      <c r="U170" s="139" t="str">
        <f ca="1">VLOOKUP(Tableau4[[#This Row],[Décalage]],D:E,2,0)</f>
        <v>CASERNE MONTCALM NIMES</v>
      </c>
      <c r="V170" s="139">
        <f ca="1">VLOOKUP(Tableau4[[#This Row],[Décalage]],D:G,4,0)</f>
        <v>104331</v>
      </c>
      <c r="AY170" s="88"/>
      <c r="AZ170" s="88"/>
      <c r="BA170" s="88"/>
      <c r="BB170" s="88"/>
      <c r="BC170" s="88"/>
    </row>
    <row r="171" spans="1:55" ht="15" x14ac:dyDescent="0.2">
      <c r="A171" s="100">
        <v>4155</v>
      </c>
      <c r="B171" s="95">
        <v>1</v>
      </c>
      <c r="C171" s="95">
        <v>168</v>
      </c>
      <c r="D171" s="95">
        <v>173</v>
      </c>
      <c r="E171" s="99" t="s">
        <v>535</v>
      </c>
      <c r="F171" s="95" t="s">
        <v>561</v>
      </c>
      <c r="G171" s="95">
        <v>104154</v>
      </c>
      <c r="H171" s="95">
        <v>0</v>
      </c>
      <c r="I171" s="95">
        <v>1</v>
      </c>
      <c r="J171" s="95">
        <v>75</v>
      </c>
      <c r="K171" s="95">
        <v>2</v>
      </c>
      <c r="L171" s="98">
        <v>0.28472222222222221</v>
      </c>
      <c r="M171" s="98">
        <v>0.33333333333333331</v>
      </c>
      <c r="N171" s="97" t="s">
        <v>493</v>
      </c>
      <c r="Q171" s="88">
        <f t="array" aca="1" ref="Q171" ca="1">IFERROR(INDEX(Tableau3[Num DECAL],SMALL(IF(Tableau3[Num DECAL]&lt;&gt;"",ROW(INDIRECT("1:"&amp;ROWS(Tableau3[Num DECAL])))),ROWS($1:160))),"")</f>
        <v>353</v>
      </c>
      <c r="R171" s="88">
        <f t="shared" ca="1" si="2"/>
        <v>160</v>
      </c>
      <c r="S171" s="88">
        <f ca="1">COUNTIFS(Tableau3[PLAGE],R171)</f>
        <v>4</v>
      </c>
      <c r="T171" s="139" t="str">
        <f ca="1">INDEX(EXTRACT!DATE,MATCH(Tableau4[[#This Row],[Décalage]],D:D,0),0)</f>
        <v>02/08/2019</v>
      </c>
      <c r="U171" s="139" t="str">
        <f ca="1">VLOOKUP(Tableau4[[#This Row],[Décalage]],D:E,2,0)</f>
        <v>CASERNE COLONEL CHABRIERES</v>
      </c>
      <c r="V171" s="139">
        <f ca="1">VLOOKUP(Tableau4[[#This Row],[Décalage]],D:G,4,0)</f>
        <v>104332</v>
      </c>
      <c r="AY171" s="88"/>
      <c r="AZ171" s="88"/>
      <c r="BA171" s="88"/>
      <c r="BB171" s="88"/>
      <c r="BC171" s="88"/>
    </row>
    <row r="172" spans="1:55" ht="15" x14ac:dyDescent="0.2">
      <c r="A172" s="100">
        <v>4156</v>
      </c>
      <c r="B172" s="95">
        <v>1</v>
      </c>
      <c r="C172" s="95" t="s">
        <v>534</v>
      </c>
      <c r="D172" s="95" t="s">
        <v>534</v>
      </c>
      <c r="E172" s="99" t="s">
        <v>535</v>
      </c>
      <c r="F172" s="95" t="s">
        <v>561</v>
      </c>
      <c r="G172" s="95">
        <v>104155</v>
      </c>
      <c r="H172" s="95">
        <v>1</v>
      </c>
      <c r="I172" s="95" t="s">
        <v>534</v>
      </c>
      <c r="J172" s="95">
        <v>75</v>
      </c>
      <c r="K172" s="95">
        <v>1</v>
      </c>
      <c r="L172" s="98">
        <v>0.33333333333333331</v>
      </c>
      <c r="M172" s="98">
        <v>0.35416666666666669</v>
      </c>
      <c r="N172" s="97" t="s">
        <v>482</v>
      </c>
      <c r="Q172" s="88">
        <f t="array" aca="1" ref="Q172" ca="1">IFERROR(INDEX(Tableau3[Num DECAL],SMALL(IF(Tableau3[Num DECAL]&lt;&gt;"",ROW(INDIRECT("1:"&amp;ROWS(Tableau3[Num DECAL])))),ROWS($1:161))),"")</f>
        <v>355</v>
      </c>
      <c r="R172" s="88">
        <f t="shared" ca="1" si="2"/>
        <v>161</v>
      </c>
      <c r="S172" s="88">
        <f ca="1">COUNTIFS(Tableau3[PLAGE],R172)</f>
        <v>2</v>
      </c>
      <c r="T172" s="139" t="str">
        <f ca="1">INDEX(EXTRACT!DATE,MATCH(Tableau4[[#This Row],[Décalage]],D:D,0),0)</f>
        <v>05/08/2019</v>
      </c>
      <c r="U172" s="139" t="str">
        <f ca="1">VLOOKUP(Tableau4[[#This Row],[Décalage]],D:E,2,0)</f>
        <v>AUTRE</v>
      </c>
      <c r="V172" s="139">
        <f ca="1">VLOOKUP(Tableau4[[#This Row],[Décalage]],D:G,4,0)</f>
        <v>104336</v>
      </c>
      <c r="AY172" s="88"/>
      <c r="AZ172" s="88"/>
      <c r="BA172" s="88"/>
      <c r="BB172" s="88"/>
      <c r="BC172" s="88"/>
    </row>
    <row r="173" spans="1:55" ht="15" x14ac:dyDescent="0.2">
      <c r="A173" s="100">
        <v>4157</v>
      </c>
      <c r="B173" s="95">
        <v>1</v>
      </c>
      <c r="C173" s="95">
        <v>170</v>
      </c>
      <c r="D173" s="95">
        <v>174</v>
      </c>
      <c r="E173" s="99" t="s">
        <v>539</v>
      </c>
      <c r="F173" s="95" t="s">
        <v>561</v>
      </c>
      <c r="G173" s="95">
        <v>104156</v>
      </c>
      <c r="H173" s="95">
        <v>0</v>
      </c>
      <c r="I173" s="95">
        <v>1</v>
      </c>
      <c r="J173" s="95">
        <v>76</v>
      </c>
      <c r="K173" s="95">
        <v>1</v>
      </c>
      <c r="L173" s="98">
        <v>0.35416666666666669</v>
      </c>
      <c r="M173" s="98">
        <v>0.39583333333333331</v>
      </c>
      <c r="N173" s="97" t="s">
        <v>476</v>
      </c>
      <c r="Q173" s="88">
        <f t="array" aca="1" ref="Q173" ca="1">IFERROR(INDEX(Tableau3[Num DECAL],SMALL(IF(Tableau3[Num DECAL]&lt;&gt;"",ROW(INDIRECT("1:"&amp;ROWS(Tableau3[Num DECAL])))),ROWS($1:162))),"")</f>
        <v>370</v>
      </c>
      <c r="R173" s="88">
        <f t="shared" ca="1" si="2"/>
        <v>162</v>
      </c>
      <c r="S173" s="88">
        <f ca="1">COUNTIFS(Tableau3[PLAGE],R173)</f>
        <v>15</v>
      </c>
      <c r="T173" s="139" t="str">
        <f ca="1">INDEX(EXTRACT!DATE,MATCH(Tableau4[[#This Row],[Décalage]],D:D,0),0)</f>
        <v>05/08/2019</v>
      </c>
      <c r="U173" s="139" t="str">
        <f ca="1">VLOOKUP(Tableau4[[#This Row],[Décalage]],D:E,2,0)</f>
        <v>QUARTIER GENERAL ROLLET LAUDUN</v>
      </c>
      <c r="V173" s="139">
        <f ca="1">VLOOKUP(Tableau4[[#This Row],[Décalage]],D:G,4,0)</f>
        <v>104338</v>
      </c>
      <c r="AY173" s="88"/>
      <c r="AZ173" s="88"/>
      <c r="BA173" s="88"/>
      <c r="BB173" s="88"/>
      <c r="BC173" s="88"/>
    </row>
    <row r="174" spans="1:55" ht="15" x14ac:dyDescent="0.2">
      <c r="A174" s="100">
        <v>4158</v>
      </c>
      <c r="B174" s="95">
        <v>1</v>
      </c>
      <c r="C174" s="95">
        <v>171</v>
      </c>
      <c r="D174" s="95">
        <v>177</v>
      </c>
      <c r="E174" s="99" t="s">
        <v>535</v>
      </c>
      <c r="F174" s="95" t="s">
        <v>561</v>
      </c>
      <c r="G174" s="95">
        <v>104157</v>
      </c>
      <c r="H174" s="95">
        <v>0</v>
      </c>
      <c r="I174" s="95">
        <v>1</v>
      </c>
      <c r="J174" s="95">
        <v>77</v>
      </c>
      <c r="K174" s="95">
        <v>3</v>
      </c>
      <c r="L174" s="98">
        <v>0.39583333333333331</v>
      </c>
      <c r="M174" s="98">
        <v>0.4375</v>
      </c>
      <c r="N174" s="97" t="s">
        <v>476</v>
      </c>
      <c r="Q174" s="88">
        <f t="array" aca="1" ref="Q174" ca="1">IFERROR(INDEX(Tableau3[Num DECAL],SMALL(IF(Tableau3[Num DECAL]&lt;&gt;"",ROW(INDIRECT("1:"&amp;ROWS(Tableau3[Num DECAL])))),ROWS($1:163))),"")</f>
        <v>371</v>
      </c>
      <c r="R174" s="88">
        <f t="shared" ca="1" si="2"/>
        <v>163</v>
      </c>
      <c r="S174" s="88">
        <f ca="1">COUNTIFS(Tableau3[PLAGE],R174)</f>
        <v>1</v>
      </c>
      <c r="T174" s="139" t="str">
        <f ca="1">INDEX(EXTRACT!DATE,MATCH(Tableau4[[#This Row],[Décalage]],D:D,0),0)</f>
        <v>05/08/2019</v>
      </c>
      <c r="U174" s="139" t="str">
        <f ca="1">VLOOKUP(Tableau4[[#This Row],[Décalage]],D:E,2,0)</f>
        <v>AUTRE</v>
      </c>
      <c r="V174" s="139">
        <f ca="1">VLOOKUP(Tableau4[[#This Row],[Décalage]],D:G,4,0)</f>
        <v>104353</v>
      </c>
      <c r="AY174" s="88"/>
      <c r="AZ174" s="88"/>
      <c r="BA174" s="88"/>
      <c r="BB174" s="88"/>
      <c r="BC174" s="88"/>
    </row>
    <row r="175" spans="1:55" ht="15" x14ac:dyDescent="0.2">
      <c r="A175" s="100">
        <v>4159</v>
      </c>
      <c r="B175" s="95">
        <v>1</v>
      </c>
      <c r="C175" s="95" t="s">
        <v>534</v>
      </c>
      <c r="D175" s="95" t="s">
        <v>534</v>
      </c>
      <c r="E175" s="99" t="s">
        <v>535</v>
      </c>
      <c r="F175" s="95" t="s">
        <v>561</v>
      </c>
      <c r="G175" s="95">
        <v>104158</v>
      </c>
      <c r="H175" s="95">
        <v>1</v>
      </c>
      <c r="I175" s="95" t="s">
        <v>534</v>
      </c>
      <c r="J175" s="95">
        <v>77</v>
      </c>
      <c r="K175" s="95">
        <v>2</v>
      </c>
      <c r="L175" s="98">
        <v>0.4375</v>
      </c>
      <c r="M175" s="98">
        <v>0.4861111111111111</v>
      </c>
      <c r="N175" s="97" t="s">
        <v>493</v>
      </c>
      <c r="Q175" s="88">
        <f t="array" aca="1" ref="Q175" ca="1">IFERROR(INDEX(Tableau3[Num DECAL],SMALL(IF(Tableau3[Num DECAL]&lt;&gt;"",ROW(INDIRECT("1:"&amp;ROWS(Tableau3[Num DECAL])))),ROWS($1:164))),"")</f>
        <v>374</v>
      </c>
      <c r="R175" s="88">
        <f t="shared" ca="1" si="2"/>
        <v>164</v>
      </c>
      <c r="S175" s="88">
        <f ca="1">COUNTIFS(Tableau3[PLAGE],R175)</f>
        <v>3</v>
      </c>
      <c r="T175" s="139" t="str">
        <f ca="1">INDEX(EXTRACT!DATE,MATCH(Tableau4[[#This Row],[Décalage]],D:D,0),0)</f>
        <v>06/08/2019</v>
      </c>
      <c r="U175" s="139" t="str">
        <f ca="1">VLOOKUP(Tableau4[[#This Row],[Décalage]],D:E,2,0)</f>
        <v>AUTRE</v>
      </c>
      <c r="V175" s="139">
        <f ca="1">VLOOKUP(Tableau4[[#This Row],[Décalage]],D:G,4,0)</f>
        <v>104354</v>
      </c>
      <c r="AY175" s="88"/>
      <c r="AZ175" s="88"/>
      <c r="BA175" s="88"/>
      <c r="BB175" s="88"/>
      <c r="BC175" s="88"/>
    </row>
    <row r="176" spans="1:55" ht="15" x14ac:dyDescent="0.2">
      <c r="A176" s="100">
        <v>4160</v>
      </c>
      <c r="B176" s="95">
        <v>1</v>
      </c>
      <c r="C176" s="95" t="s">
        <v>534</v>
      </c>
      <c r="D176" s="95" t="s">
        <v>534</v>
      </c>
      <c r="E176" s="99" t="s">
        <v>535</v>
      </c>
      <c r="F176" s="95" t="s">
        <v>561</v>
      </c>
      <c r="G176" s="95">
        <v>104159</v>
      </c>
      <c r="H176" s="95">
        <v>2</v>
      </c>
      <c r="I176" s="95" t="s">
        <v>534</v>
      </c>
      <c r="J176" s="95">
        <v>77</v>
      </c>
      <c r="K176" s="95">
        <v>1</v>
      </c>
      <c r="L176" s="98">
        <v>0.77083333333333337</v>
      </c>
      <c r="M176" s="98">
        <v>0.83333333333333337</v>
      </c>
      <c r="N176" s="97" t="s">
        <v>472</v>
      </c>
      <c r="Q176" s="88">
        <f t="array" aca="1" ref="Q176" ca="1">IFERROR(INDEX(Tableau3[Num DECAL],SMALL(IF(Tableau3[Num DECAL]&lt;&gt;"",ROW(INDIRECT("1:"&amp;ROWS(Tableau3[Num DECAL])))),ROWS($1:165))),"")</f>
        <v>379</v>
      </c>
      <c r="R176" s="88">
        <f t="shared" ca="1" si="2"/>
        <v>165</v>
      </c>
      <c r="S176" s="88">
        <f ca="1">COUNTIFS(Tableau3[PLAGE],R176)</f>
        <v>5</v>
      </c>
      <c r="T176" s="139" t="str">
        <f ca="1">INDEX(EXTRACT!DATE,MATCH(Tableau4[[#This Row],[Décalage]],D:D,0),0)</f>
        <v>06/08/2019</v>
      </c>
      <c r="U176" s="139" t="str">
        <f ca="1">VLOOKUP(Tableau4[[#This Row],[Décalage]],D:E,2,0)</f>
        <v>QUARTIER EL PARRAS</v>
      </c>
      <c r="V176" s="139">
        <f ca="1">VLOOKUP(Tableau4[[#This Row],[Décalage]],D:G,4,0)</f>
        <v>104357</v>
      </c>
      <c r="AY176" s="88"/>
      <c r="AZ176" s="88"/>
      <c r="BA176" s="88"/>
      <c r="BB176" s="88"/>
      <c r="BC176" s="88"/>
    </row>
    <row r="177" spans="1:55" ht="15" x14ac:dyDescent="0.2">
      <c r="A177" s="100">
        <v>4161</v>
      </c>
      <c r="B177" s="95">
        <v>1</v>
      </c>
      <c r="C177" s="95">
        <v>174</v>
      </c>
      <c r="D177" s="95">
        <v>178</v>
      </c>
      <c r="E177" s="99" t="s">
        <v>562</v>
      </c>
      <c r="F177" s="95" t="s">
        <v>561</v>
      </c>
      <c r="G177" s="95">
        <v>104160</v>
      </c>
      <c r="H177" s="95">
        <v>0</v>
      </c>
      <c r="I177" s="95">
        <v>1</v>
      </c>
      <c r="J177" s="95">
        <v>78</v>
      </c>
      <c r="K177" s="95">
        <v>1</v>
      </c>
      <c r="L177" s="98">
        <v>0.83333333333333337</v>
      </c>
      <c r="M177" s="98">
        <v>0.88541666666666663</v>
      </c>
      <c r="N177" s="97" t="s">
        <v>492</v>
      </c>
      <c r="Q177" s="88">
        <f t="array" aca="1" ref="Q177" ca="1">IFERROR(INDEX(Tableau3[Num DECAL],SMALL(IF(Tableau3[Num DECAL]&lt;&gt;"",ROW(INDIRECT("1:"&amp;ROWS(Tableau3[Num DECAL])))),ROWS($1:166))),"")</f>
        <v>384</v>
      </c>
      <c r="R177" s="88">
        <f t="shared" ca="1" si="2"/>
        <v>166</v>
      </c>
      <c r="S177" s="88">
        <f ca="1">COUNTIFS(Tableau3[PLAGE],R177)</f>
        <v>5</v>
      </c>
      <c r="T177" s="139" t="str">
        <f ca="1">INDEX(EXTRACT!DATE,MATCH(Tableau4[[#This Row],[Décalage]],D:D,0),0)</f>
        <v>06/08/2019</v>
      </c>
      <c r="U177" s="139" t="str">
        <f ca="1">VLOOKUP(Tableau4[[#This Row],[Décalage]],D:E,2,0)</f>
        <v>QUARTIER SAINT CEZAIRE</v>
      </c>
      <c r="V177" s="139">
        <f ca="1">VLOOKUP(Tableau4[[#This Row],[Décalage]],D:G,4,0)</f>
        <v>104362</v>
      </c>
      <c r="AY177" s="88"/>
      <c r="AZ177" s="88"/>
      <c r="BA177" s="88"/>
      <c r="BB177" s="88"/>
      <c r="BC177" s="88"/>
    </row>
    <row r="178" spans="1:55" ht="15" x14ac:dyDescent="0.2">
      <c r="A178" s="100">
        <v>4162</v>
      </c>
      <c r="B178" s="95">
        <v>1</v>
      </c>
      <c r="C178" s="95">
        <v>175</v>
      </c>
      <c r="D178" s="95">
        <v>179</v>
      </c>
      <c r="E178" s="99" t="s">
        <v>535</v>
      </c>
      <c r="F178" s="95" t="s">
        <v>561</v>
      </c>
      <c r="G178" s="95">
        <v>104161</v>
      </c>
      <c r="H178" s="95">
        <v>0</v>
      </c>
      <c r="I178" s="95">
        <v>1</v>
      </c>
      <c r="J178" s="95">
        <v>79</v>
      </c>
      <c r="K178" s="95">
        <v>1</v>
      </c>
      <c r="L178" s="98">
        <v>0.88888888888888884</v>
      </c>
      <c r="M178" s="98">
        <v>0.95833333333333337</v>
      </c>
      <c r="N178" s="97" t="s">
        <v>497</v>
      </c>
      <c r="Q178" s="88">
        <f t="array" aca="1" ref="Q178" ca="1">IFERROR(INDEX(Tableau3[Num DECAL],SMALL(IF(Tableau3[Num DECAL]&lt;&gt;"",ROW(INDIRECT("1:"&amp;ROWS(Tableau3[Num DECAL])))),ROWS($1:167))),"")</f>
        <v>386</v>
      </c>
      <c r="R178" s="88">
        <f t="shared" ca="1" si="2"/>
        <v>167</v>
      </c>
      <c r="S178" s="88">
        <f ca="1">COUNTIFS(Tableau3[PLAGE],R178)</f>
        <v>2</v>
      </c>
      <c r="T178" s="139" t="str">
        <f ca="1">INDEX(EXTRACT!DATE,MATCH(Tableau4[[#This Row],[Décalage]],D:D,0),0)</f>
        <v>06/08/2019</v>
      </c>
      <c r="U178" s="139" t="str">
        <f ca="1">VLOOKUP(Tableau4[[#This Row],[Décalage]],D:E,2,0)</f>
        <v>AUTRE</v>
      </c>
      <c r="V178" s="139">
        <f ca="1">VLOOKUP(Tableau4[[#This Row],[Décalage]],D:G,4,0)</f>
        <v>104367</v>
      </c>
      <c r="AY178" s="88"/>
      <c r="AZ178" s="88"/>
      <c r="BA178" s="88"/>
      <c r="BB178" s="88"/>
      <c r="BC178" s="88"/>
    </row>
    <row r="179" spans="1:55" ht="15" x14ac:dyDescent="0.2">
      <c r="A179" s="100">
        <v>4163</v>
      </c>
      <c r="B179" s="95">
        <v>1</v>
      </c>
      <c r="C179" s="95">
        <v>176</v>
      </c>
      <c r="D179" s="95">
        <v>180</v>
      </c>
      <c r="E179" s="99" t="s">
        <v>563</v>
      </c>
      <c r="F179" s="95" t="s">
        <v>564</v>
      </c>
      <c r="G179" s="95">
        <v>104162</v>
      </c>
      <c r="H179" s="95">
        <v>0</v>
      </c>
      <c r="I179" s="95">
        <v>1</v>
      </c>
      <c r="J179" s="95">
        <v>80</v>
      </c>
      <c r="K179" s="95">
        <v>1</v>
      </c>
      <c r="L179" s="98">
        <v>0</v>
      </c>
      <c r="M179" s="98">
        <v>5.2083333333333336E-2</v>
      </c>
      <c r="N179" s="97" t="s">
        <v>492</v>
      </c>
      <c r="Q179" s="88">
        <f t="array" aca="1" ref="Q179" ca="1">IFERROR(INDEX(Tableau3[Num DECAL],SMALL(IF(Tableau3[Num DECAL]&lt;&gt;"",ROW(INDIRECT("1:"&amp;ROWS(Tableau3[Num DECAL])))),ROWS($1:168))),"")</f>
        <v>389</v>
      </c>
      <c r="R179" s="88">
        <f t="shared" ca="1" si="2"/>
        <v>168</v>
      </c>
      <c r="S179" s="88">
        <f ca="1">COUNTIFS(Tableau3[PLAGE],R179)</f>
        <v>3</v>
      </c>
      <c r="T179" s="139" t="str">
        <f ca="1">INDEX(EXTRACT!DATE,MATCH(Tableau4[[#This Row],[Décalage]],D:D,0),0)</f>
        <v>07/08/2019</v>
      </c>
      <c r="U179" s="139" t="str">
        <f ca="1">VLOOKUP(Tableau4[[#This Row],[Décalage]],D:E,2,0)</f>
        <v>AUTRE</v>
      </c>
      <c r="V179" s="139">
        <f ca="1">VLOOKUP(Tableau4[[#This Row],[Décalage]],D:G,4,0)</f>
        <v>104369</v>
      </c>
      <c r="AY179" s="88"/>
      <c r="AZ179" s="88"/>
      <c r="BA179" s="88"/>
      <c r="BB179" s="88"/>
      <c r="BC179" s="88"/>
    </row>
    <row r="180" spans="1:55" ht="15" x14ac:dyDescent="0.2">
      <c r="A180" s="100">
        <v>4164</v>
      </c>
      <c r="B180" s="95">
        <v>1</v>
      </c>
      <c r="C180" s="95">
        <v>177</v>
      </c>
      <c r="D180" s="95">
        <v>181</v>
      </c>
      <c r="E180" s="99" t="s">
        <v>535</v>
      </c>
      <c r="F180" s="95" t="s">
        <v>564</v>
      </c>
      <c r="G180" s="95">
        <v>104163</v>
      </c>
      <c r="H180" s="95">
        <v>0</v>
      </c>
      <c r="I180" s="95">
        <v>1</v>
      </c>
      <c r="J180" s="95">
        <v>81</v>
      </c>
      <c r="K180" s="95">
        <v>1</v>
      </c>
      <c r="L180" s="98">
        <v>0.52777777777777779</v>
      </c>
      <c r="M180" s="98">
        <v>0.58333333333333337</v>
      </c>
      <c r="N180" s="97" t="s">
        <v>495</v>
      </c>
      <c r="Q180" s="88">
        <f t="array" aca="1" ref="Q180" ca="1">IFERROR(INDEX(Tableau3[Num DECAL],SMALL(IF(Tableau3[Num DECAL]&lt;&gt;"",ROW(INDIRECT("1:"&amp;ROWS(Tableau3[Num DECAL])))),ROWS($1:169))),"")</f>
        <v>398</v>
      </c>
      <c r="R180" s="88">
        <f t="shared" ca="1" si="2"/>
        <v>169</v>
      </c>
      <c r="S180" s="88">
        <f ca="1">COUNTIFS(Tableau3[PLAGE],R180)</f>
        <v>9</v>
      </c>
      <c r="T180" s="139" t="str">
        <f ca="1">INDEX(EXTRACT!DATE,MATCH(Tableau4[[#This Row],[Décalage]],D:D,0),0)</f>
        <v>07/08/2019</v>
      </c>
      <c r="U180" s="139" t="str">
        <f ca="1">VLOOKUP(Tableau4[[#This Row],[Décalage]],D:E,2,0)</f>
        <v>QUARTIER SAINT CEZAIRE</v>
      </c>
      <c r="V180" s="139">
        <f ca="1">VLOOKUP(Tableau4[[#This Row],[Décalage]],D:G,4,0)</f>
        <v>104372</v>
      </c>
      <c r="AY180" s="88"/>
      <c r="AZ180" s="88"/>
      <c r="BA180" s="88"/>
      <c r="BB180" s="88"/>
      <c r="BC180" s="88"/>
    </row>
    <row r="181" spans="1:55" ht="15" x14ac:dyDescent="0.2">
      <c r="A181" s="100">
        <v>4165</v>
      </c>
      <c r="B181" s="95">
        <v>1</v>
      </c>
      <c r="C181" s="95">
        <v>178</v>
      </c>
      <c r="D181" s="95">
        <v>182</v>
      </c>
      <c r="E181" s="99" t="s">
        <v>565</v>
      </c>
      <c r="F181" s="95" t="s">
        <v>564</v>
      </c>
      <c r="G181" s="95">
        <v>104164</v>
      </c>
      <c r="H181" s="95">
        <v>0</v>
      </c>
      <c r="I181" s="95">
        <v>1</v>
      </c>
      <c r="J181" s="95">
        <v>82</v>
      </c>
      <c r="K181" s="95">
        <v>1</v>
      </c>
      <c r="L181" s="98">
        <v>0.58333333333333337</v>
      </c>
      <c r="M181" s="98">
        <v>0.64583333333333337</v>
      </c>
      <c r="N181" s="97" t="s">
        <v>472</v>
      </c>
      <c r="Q181" s="88">
        <f t="array" aca="1" ref="Q181" ca="1">IFERROR(INDEX(Tableau3[Num DECAL],SMALL(IF(Tableau3[Num DECAL]&lt;&gt;"",ROW(INDIRECT("1:"&amp;ROWS(Tableau3[Num DECAL])))),ROWS($1:170))),"")</f>
        <v>400</v>
      </c>
      <c r="R181" s="88">
        <f t="shared" ca="1" si="2"/>
        <v>170</v>
      </c>
      <c r="S181" s="88">
        <f ca="1">COUNTIFS(Tableau3[PLAGE],R181)</f>
        <v>2</v>
      </c>
      <c r="T181" s="139" t="str">
        <f ca="1">INDEX(EXTRACT!DATE,MATCH(Tableau4[[#This Row],[Décalage]],D:D,0),0)</f>
        <v>07/08/2019</v>
      </c>
      <c r="U181" s="139" t="str">
        <f ca="1">VLOOKUP(Tableau4[[#This Row],[Décalage]],D:E,2,0)</f>
        <v>AUTRE</v>
      </c>
      <c r="V181" s="139">
        <f ca="1">VLOOKUP(Tableau4[[#This Row],[Décalage]],D:G,4,0)</f>
        <v>104381</v>
      </c>
      <c r="AY181" s="88"/>
      <c r="AZ181" s="88"/>
      <c r="BA181" s="88"/>
      <c r="BB181" s="88"/>
      <c r="BC181" s="88"/>
    </row>
    <row r="182" spans="1:55" ht="15" x14ac:dyDescent="0.2">
      <c r="A182" s="100">
        <v>4166</v>
      </c>
      <c r="B182" s="95">
        <v>1</v>
      </c>
      <c r="C182" s="95">
        <v>179</v>
      </c>
      <c r="D182" s="95">
        <v>184</v>
      </c>
      <c r="E182" s="99" t="s">
        <v>535</v>
      </c>
      <c r="F182" s="95" t="s">
        <v>564</v>
      </c>
      <c r="G182" s="95">
        <v>104165</v>
      </c>
      <c r="H182" s="95">
        <v>0</v>
      </c>
      <c r="I182" s="95">
        <v>1</v>
      </c>
      <c r="J182" s="95">
        <v>83</v>
      </c>
      <c r="K182" s="95">
        <v>2</v>
      </c>
      <c r="L182" s="98">
        <v>0.65277777777777779</v>
      </c>
      <c r="M182" s="98">
        <v>0.70138888888888884</v>
      </c>
      <c r="N182" s="97" t="s">
        <v>493</v>
      </c>
      <c r="Q182" s="88">
        <f t="array" aca="1" ref="Q182" ca="1">IFERROR(INDEX(Tableau3[Num DECAL],SMALL(IF(Tableau3[Num DECAL]&lt;&gt;"",ROW(INDIRECT("1:"&amp;ROWS(Tableau3[Num DECAL])))),ROWS($1:171))),"")</f>
        <v>402</v>
      </c>
      <c r="R182" s="88">
        <f t="shared" ca="1" si="2"/>
        <v>171</v>
      </c>
      <c r="S182" s="88">
        <f ca="1">COUNTIFS(Tableau3[PLAGE],R182)</f>
        <v>2</v>
      </c>
      <c r="T182" s="139" t="str">
        <f ca="1">INDEX(EXTRACT!DATE,MATCH(Tableau4[[#This Row],[Décalage]],D:D,0),0)</f>
        <v>08/08/2019</v>
      </c>
      <c r="U182" s="139" t="str">
        <f ca="1">VLOOKUP(Tableau4[[#This Row],[Décalage]],D:E,2,0)</f>
        <v>AUTRE</v>
      </c>
      <c r="V182" s="139">
        <f ca="1">VLOOKUP(Tableau4[[#This Row],[Décalage]],D:G,4,0)</f>
        <v>104383</v>
      </c>
      <c r="AY182" s="88"/>
      <c r="AZ182" s="88"/>
      <c r="BA182" s="88"/>
      <c r="BB182" s="88"/>
      <c r="BC182" s="88"/>
    </row>
    <row r="183" spans="1:55" ht="15" x14ac:dyDescent="0.2">
      <c r="A183" s="100">
        <v>4167</v>
      </c>
      <c r="B183" s="95">
        <v>1</v>
      </c>
      <c r="C183" s="95" t="s">
        <v>534</v>
      </c>
      <c r="D183" s="95" t="s">
        <v>534</v>
      </c>
      <c r="E183" s="99" t="s">
        <v>535</v>
      </c>
      <c r="F183" s="95" t="s">
        <v>564</v>
      </c>
      <c r="G183" s="95">
        <v>104166</v>
      </c>
      <c r="H183" s="95">
        <v>1</v>
      </c>
      <c r="I183" s="95" t="s">
        <v>534</v>
      </c>
      <c r="J183" s="95">
        <v>83</v>
      </c>
      <c r="K183" s="95">
        <v>1</v>
      </c>
      <c r="L183" s="98">
        <v>0.95833333333333337</v>
      </c>
      <c r="M183" s="98">
        <v>0.99930555555555556</v>
      </c>
      <c r="N183" s="97" t="s">
        <v>504</v>
      </c>
      <c r="Q183" s="88">
        <f t="array" aca="1" ref="Q183" ca="1">IFERROR(INDEX(Tableau3[Num DECAL],SMALL(IF(Tableau3[Num DECAL]&lt;&gt;"",ROW(INDIRECT("1:"&amp;ROWS(Tableau3[Num DECAL])))),ROWS($1:172))),"")</f>
        <v>407</v>
      </c>
      <c r="R183" s="88">
        <f t="shared" ca="1" si="2"/>
        <v>172</v>
      </c>
      <c r="S183" s="88">
        <f ca="1">COUNTIFS(Tableau3[PLAGE],R183)</f>
        <v>5</v>
      </c>
      <c r="T183" s="139" t="str">
        <f ca="1">INDEX(EXTRACT!DATE,MATCH(Tableau4[[#This Row],[Décalage]],D:D,0),0)</f>
        <v>08/08/2019</v>
      </c>
      <c r="U183" s="139" t="str">
        <f ca="1">VLOOKUP(Tableau4[[#This Row],[Décalage]],D:E,2,0)</f>
        <v>CAMP DES GARRIGUES</v>
      </c>
      <c r="V183" s="139">
        <f ca="1">VLOOKUP(Tableau4[[#This Row],[Décalage]],D:G,4,0)</f>
        <v>104385</v>
      </c>
      <c r="AY183" s="88"/>
      <c r="AZ183" s="88"/>
      <c r="BA183" s="88"/>
      <c r="BB183" s="88"/>
      <c r="BC183" s="88"/>
    </row>
    <row r="184" spans="1:55" ht="15" x14ac:dyDescent="0.2">
      <c r="A184" s="100">
        <v>4168</v>
      </c>
      <c r="B184" s="95">
        <v>1</v>
      </c>
      <c r="C184" s="95">
        <v>181</v>
      </c>
      <c r="D184" s="95">
        <v>185</v>
      </c>
      <c r="E184" s="99" t="s">
        <v>535</v>
      </c>
      <c r="F184" s="95" t="s">
        <v>566</v>
      </c>
      <c r="G184" s="95">
        <v>104167</v>
      </c>
      <c r="H184" s="95">
        <v>0</v>
      </c>
      <c r="I184" s="95">
        <v>1</v>
      </c>
      <c r="J184" s="95">
        <v>84</v>
      </c>
      <c r="K184" s="95">
        <v>1</v>
      </c>
      <c r="L184" s="98">
        <v>6.25E-2</v>
      </c>
      <c r="M184" s="98">
        <v>0.10416666666666667</v>
      </c>
      <c r="N184" s="97" t="s">
        <v>476</v>
      </c>
      <c r="Q184" s="88">
        <f t="array" aca="1" ref="Q184" ca="1">IFERROR(INDEX(Tableau3[Num DECAL],SMALL(IF(Tableau3[Num DECAL]&lt;&gt;"",ROW(INDIRECT("1:"&amp;ROWS(Tableau3[Num DECAL])))),ROWS($1:173))),"")</f>
        <v>408</v>
      </c>
      <c r="R184" s="88">
        <f t="shared" ca="1" si="2"/>
        <v>173</v>
      </c>
      <c r="S184" s="88">
        <f ca="1">COUNTIFS(Tableau3[PLAGE],R184)</f>
        <v>1</v>
      </c>
      <c r="T184" s="139" t="str">
        <f ca="1">INDEX(EXTRACT!DATE,MATCH(Tableau4[[#This Row],[Décalage]],D:D,0),0)</f>
        <v>08/08/2019</v>
      </c>
      <c r="U184" s="139" t="str">
        <f ca="1">VLOOKUP(Tableau4[[#This Row],[Décalage]],D:E,2,0)</f>
        <v>AUTRE</v>
      </c>
      <c r="V184" s="139">
        <f ca="1">VLOOKUP(Tableau4[[#This Row],[Décalage]],D:G,4,0)</f>
        <v>104390</v>
      </c>
      <c r="AY184" s="88"/>
      <c r="AZ184" s="88"/>
      <c r="BA184" s="88"/>
      <c r="BB184" s="88"/>
      <c r="BC184" s="88"/>
    </row>
    <row r="185" spans="1:55" ht="15" x14ac:dyDescent="0.2">
      <c r="A185" s="100">
        <v>4169</v>
      </c>
      <c r="B185" s="95">
        <v>1</v>
      </c>
      <c r="C185" s="95">
        <v>182</v>
      </c>
      <c r="D185" s="95">
        <v>186</v>
      </c>
      <c r="E185" s="99" t="s">
        <v>535</v>
      </c>
      <c r="F185" s="95" t="s">
        <v>567</v>
      </c>
      <c r="G185" s="95">
        <v>104168</v>
      </c>
      <c r="H185" s="95">
        <v>0</v>
      </c>
      <c r="I185" s="95">
        <v>1</v>
      </c>
      <c r="J185" s="95">
        <v>85</v>
      </c>
      <c r="K185" s="95">
        <v>1</v>
      </c>
      <c r="L185" s="98">
        <v>0.28541666666666665</v>
      </c>
      <c r="M185" s="98">
        <v>0.33333333333333331</v>
      </c>
      <c r="N185" s="97" t="s">
        <v>503</v>
      </c>
      <c r="Q185" s="88">
        <f t="array" aca="1" ref="Q185" ca="1">IFERROR(INDEX(Tableau3[Num DECAL],SMALL(IF(Tableau3[Num DECAL]&lt;&gt;"",ROW(INDIRECT("1:"&amp;ROWS(Tableau3[Num DECAL])))),ROWS($1:174))),"")</f>
        <v>413</v>
      </c>
      <c r="R185" s="88">
        <f t="shared" ca="1" si="2"/>
        <v>174</v>
      </c>
      <c r="S185" s="88">
        <f ca="1">COUNTIFS(Tableau3[PLAGE],R185)</f>
        <v>5</v>
      </c>
      <c r="T185" s="139" t="str">
        <f ca="1">INDEX(EXTRACT!DATE,MATCH(Tableau4[[#This Row],[Décalage]],D:D,0),0)</f>
        <v>08/08/2019</v>
      </c>
      <c r="U185" s="139" t="str">
        <f ca="1">VLOOKUP(Tableau4[[#This Row],[Décalage]],D:E,2,0)</f>
        <v>CASERNE COLONEL CHABRIERES</v>
      </c>
      <c r="V185" s="139">
        <f ca="1">VLOOKUP(Tableau4[[#This Row],[Décalage]],D:G,4,0)</f>
        <v>104391</v>
      </c>
      <c r="AY185" s="88"/>
      <c r="AZ185" s="88"/>
      <c r="BA185" s="88"/>
      <c r="BB185" s="88"/>
      <c r="BC185" s="88"/>
    </row>
    <row r="186" spans="1:55" ht="15" x14ac:dyDescent="0.2">
      <c r="A186" s="100">
        <v>4170</v>
      </c>
      <c r="B186" s="95">
        <v>1</v>
      </c>
      <c r="C186" s="95">
        <v>183</v>
      </c>
      <c r="D186" s="95">
        <v>190</v>
      </c>
      <c r="E186" s="99" t="s">
        <v>499</v>
      </c>
      <c r="F186" s="95" t="s">
        <v>567</v>
      </c>
      <c r="G186" s="95">
        <v>104169</v>
      </c>
      <c r="H186" s="95">
        <v>0</v>
      </c>
      <c r="I186" s="95">
        <v>1</v>
      </c>
      <c r="J186" s="95">
        <v>86</v>
      </c>
      <c r="K186" s="95">
        <v>4</v>
      </c>
      <c r="L186" s="98">
        <v>0.34375</v>
      </c>
      <c r="M186" s="98">
        <v>0.35416666666666669</v>
      </c>
      <c r="N186" s="97" t="s">
        <v>480</v>
      </c>
      <c r="Q186" s="88">
        <f t="array" aca="1" ref="Q186" ca="1">IFERROR(INDEX(Tableau3[Num DECAL],SMALL(IF(Tableau3[Num DECAL]&lt;&gt;"",ROW(INDIRECT("1:"&amp;ROWS(Tableau3[Num DECAL])))),ROWS($1:175))),"")</f>
        <v>414</v>
      </c>
      <c r="R186" s="88">
        <f t="shared" ca="1" si="2"/>
        <v>175</v>
      </c>
      <c r="S186" s="88">
        <f ca="1">COUNTIFS(Tableau3[PLAGE],R186)</f>
        <v>1</v>
      </c>
      <c r="T186" s="139" t="str">
        <f ca="1">INDEX(EXTRACT!DATE,MATCH(Tableau4[[#This Row],[Décalage]],D:D,0),0)</f>
        <v>08/08/2019</v>
      </c>
      <c r="U186" s="139" t="str">
        <f ca="1">VLOOKUP(Tableau4[[#This Row],[Décalage]],D:E,2,0)</f>
        <v>AUTRE</v>
      </c>
      <c r="V186" s="139">
        <f ca="1">VLOOKUP(Tableau4[[#This Row],[Décalage]],D:G,4,0)</f>
        <v>104396</v>
      </c>
      <c r="AY186" s="88"/>
      <c r="AZ186" s="88"/>
      <c r="BA186" s="88"/>
      <c r="BB186" s="88"/>
      <c r="BC186" s="88"/>
    </row>
    <row r="187" spans="1:55" ht="15" x14ac:dyDescent="0.2">
      <c r="A187" s="100">
        <v>4171</v>
      </c>
      <c r="B187" s="95">
        <v>1</v>
      </c>
      <c r="C187" s="95" t="s">
        <v>534</v>
      </c>
      <c r="D187" s="95" t="s">
        <v>534</v>
      </c>
      <c r="E187" s="99" t="s">
        <v>499</v>
      </c>
      <c r="F187" s="95" t="s">
        <v>567</v>
      </c>
      <c r="G187" s="95">
        <v>104170</v>
      </c>
      <c r="H187" s="95">
        <v>1</v>
      </c>
      <c r="I187" s="95" t="s">
        <v>534</v>
      </c>
      <c r="J187" s="95">
        <v>86</v>
      </c>
      <c r="K187" s="95">
        <v>3</v>
      </c>
      <c r="L187" s="98">
        <v>0.36458333333333331</v>
      </c>
      <c r="M187" s="98">
        <v>0.42708333333333331</v>
      </c>
      <c r="N187" s="97" t="s">
        <v>472</v>
      </c>
      <c r="Q187" s="88">
        <f t="array" aca="1" ref="Q187" ca="1">IFERROR(INDEX(Tableau3[Num DECAL],SMALL(IF(Tableau3[Num DECAL]&lt;&gt;"",ROW(INDIRECT("1:"&amp;ROWS(Tableau3[Num DECAL])))),ROWS($1:176))),"")</f>
        <v>415</v>
      </c>
      <c r="R187" s="88">
        <f t="shared" ca="1" si="2"/>
        <v>176</v>
      </c>
      <c r="S187" s="88">
        <f ca="1">COUNTIFS(Tableau3[PLAGE],R187)</f>
        <v>1</v>
      </c>
      <c r="T187" s="139" t="str">
        <f ca="1">INDEX(EXTRACT!DATE,MATCH(Tableau4[[#This Row],[Décalage]],D:D,0),0)</f>
        <v>09/08/2019</v>
      </c>
      <c r="U187" s="139" t="str">
        <f ca="1">VLOOKUP(Tableau4[[#This Row],[Décalage]],D:E,2,0)</f>
        <v>AUTRE</v>
      </c>
      <c r="V187" s="139">
        <f ca="1">VLOOKUP(Tableau4[[#This Row],[Décalage]],D:G,4,0)</f>
        <v>104397</v>
      </c>
      <c r="AY187" s="88"/>
      <c r="AZ187" s="88"/>
      <c r="BA187" s="88"/>
      <c r="BB187" s="88"/>
      <c r="BC187" s="88"/>
    </row>
    <row r="188" spans="1:55" ht="15" x14ac:dyDescent="0.2">
      <c r="A188" s="100">
        <v>4172</v>
      </c>
      <c r="B188" s="95">
        <v>1</v>
      </c>
      <c r="C188" s="95" t="s">
        <v>534</v>
      </c>
      <c r="D188" s="95" t="s">
        <v>534</v>
      </c>
      <c r="E188" s="99" t="s">
        <v>499</v>
      </c>
      <c r="F188" s="95" t="s">
        <v>567</v>
      </c>
      <c r="G188" s="95">
        <v>104171</v>
      </c>
      <c r="H188" s="95">
        <v>2</v>
      </c>
      <c r="I188" s="95" t="s">
        <v>534</v>
      </c>
      <c r="J188" s="95">
        <v>86</v>
      </c>
      <c r="K188" s="95">
        <v>2</v>
      </c>
      <c r="L188" s="98">
        <v>0.36458333333333331</v>
      </c>
      <c r="M188" s="98">
        <v>0.42708333333333331</v>
      </c>
      <c r="N188" s="97" t="s">
        <v>472</v>
      </c>
      <c r="Q188" s="88">
        <f t="array" aca="1" ref="Q188" ca="1">IFERROR(INDEX(Tableau3[Num DECAL],SMALL(IF(Tableau3[Num DECAL]&lt;&gt;"",ROW(INDIRECT("1:"&amp;ROWS(Tableau3[Num DECAL])))),ROWS($1:177))),"")</f>
        <v>416</v>
      </c>
      <c r="R188" s="88">
        <f t="shared" ca="1" si="2"/>
        <v>177</v>
      </c>
      <c r="S188" s="88">
        <f ca="1">COUNTIFS(Tableau3[PLAGE],R188)</f>
        <v>1</v>
      </c>
      <c r="T188" s="139" t="str">
        <f ca="1">INDEX(EXTRACT!DATE,MATCH(Tableau4[[#This Row],[Décalage]],D:D,0),0)</f>
        <v>09/08/2019</v>
      </c>
      <c r="U188" s="139" t="str">
        <f ca="1">VLOOKUP(Tableau4[[#This Row],[Décalage]],D:E,2,0)</f>
        <v>FORT GANTEAUME MESS GARNISON</v>
      </c>
      <c r="V188" s="139">
        <f ca="1">VLOOKUP(Tableau4[[#This Row],[Décalage]],D:G,4,0)</f>
        <v>104398</v>
      </c>
      <c r="AY188" s="88"/>
      <c r="AZ188" s="88"/>
      <c r="BA188" s="88"/>
      <c r="BB188" s="88"/>
      <c r="BC188" s="88"/>
    </row>
    <row r="189" spans="1:55" ht="15" x14ac:dyDescent="0.2">
      <c r="A189" s="100">
        <v>4173</v>
      </c>
      <c r="B189" s="95">
        <v>1</v>
      </c>
      <c r="C189" s="95" t="s">
        <v>534</v>
      </c>
      <c r="D189" s="95" t="s">
        <v>534</v>
      </c>
      <c r="E189" s="99" t="s">
        <v>499</v>
      </c>
      <c r="F189" s="95" t="s">
        <v>567</v>
      </c>
      <c r="G189" s="95">
        <v>104172</v>
      </c>
      <c r="H189" s="95">
        <v>3</v>
      </c>
      <c r="I189" s="95" t="s">
        <v>534</v>
      </c>
      <c r="J189" s="95">
        <v>86</v>
      </c>
      <c r="K189" s="95">
        <v>1</v>
      </c>
      <c r="L189" s="98">
        <v>0.4375</v>
      </c>
      <c r="M189" s="98">
        <v>0.45833333333333331</v>
      </c>
      <c r="N189" s="97" t="s">
        <v>482</v>
      </c>
      <c r="Q189" s="88">
        <f t="array" aca="1" ref="Q189" ca="1">IFERROR(INDEX(Tableau3[Num DECAL],SMALL(IF(Tableau3[Num DECAL]&lt;&gt;"",ROW(INDIRECT("1:"&amp;ROWS(Tableau3[Num DECAL])))),ROWS($1:178))),"")</f>
        <v>418</v>
      </c>
      <c r="R189" s="88">
        <f t="shared" ca="1" si="2"/>
        <v>178</v>
      </c>
      <c r="S189" s="88">
        <f ca="1">COUNTIFS(Tableau3[PLAGE],R189)</f>
        <v>2</v>
      </c>
      <c r="T189" s="139" t="str">
        <f ca="1">INDEX(EXTRACT!DATE,MATCH(Tableau4[[#This Row],[Décalage]],D:D,0),0)</f>
        <v>09/08/2019</v>
      </c>
      <c r="U189" s="139" t="str">
        <f ca="1">VLOOKUP(Tableau4[[#This Row],[Décalage]],D:E,2,0)</f>
        <v>AUTRE</v>
      </c>
      <c r="V189" s="139">
        <f ca="1">VLOOKUP(Tableau4[[#This Row],[Décalage]],D:G,4,0)</f>
        <v>104399</v>
      </c>
      <c r="AY189" s="88"/>
      <c r="AZ189" s="88"/>
      <c r="BA189" s="88"/>
      <c r="BB189" s="88"/>
      <c r="BC189" s="88"/>
    </row>
    <row r="190" spans="1:55" ht="15" x14ac:dyDescent="0.2">
      <c r="A190" s="100">
        <v>4174</v>
      </c>
      <c r="B190" s="95">
        <v>1</v>
      </c>
      <c r="C190" s="95">
        <v>187</v>
      </c>
      <c r="D190" s="95">
        <v>191</v>
      </c>
      <c r="E190" s="99" t="s">
        <v>535</v>
      </c>
      <c r="F190" s="95" t="s">
        <v>567</v>
      </c>
      <c r="G190" s="95">
        <v>104173</v>
      </c>
      <c r="H190" s="95">
        <v>0</v>
      </c>
      <c r="I190" s="95">
        <v>1</v>
      </c>
      <c r="J190" s="95">
        <v>87</v>
      </c>
      <c r="K190" s="95">
        <v>1</v>
      </c>
      <c r="L190" s="98">
        <v>0.5625</v>
      </c>
      <c r="M190" s="98">
        <v>0.58333333333333337</v>
      </c>
      <c r="N190" s="97" t="s">
        <v>482</v>
      </c>
      <c r="Q190" s="88">
        <f t="array" aca="1" ref="Q190" ca="1">IFERROR(INDEX(Tableau3[Num DECAL],SMALL(IF(Tableau3[Num DECAL]&lt;&gt;"",ROW(INDIRECT("1:"&amp;ROWS(Tableau3[Num DECAL])))),ROWS($1:179))),"")</f>
        <v>420</v>
      </c>
      <c r="R190" s="88">
        <f t="shared" ca="1" si="2"/>
        <v>179</v>
      </c>
      <c r="S190" s="88">
        <f ca="1">COUNTIFS(Tableau3[PLAGE],R190)</f>
        <v>2</v>
      </c>
      <c r="T190" s="139" t="str">
        <f ca="1">INDEX(EXTRACT!DATE,MATCH(Tableau4[[#This Row],[Décalage]],D:D,0),0)</f>
        <v>12/08/2019</v>
      </c>
      <c r="U190" s="139" t="str">
        <f ca="1">VLOOKUP(Tableau4[[#This Row],[Décalage]],D:E,2,0)</f>
        <v>AUTRE</v>
      </c>
      <c r="V190" s="139">
        <f ca="1">VLOOKUP(Tableau4[[#This Row],[Décalage]],D:G,4,0)</f>
        <v>104401</v>
      </c>
      <c r="AY190" s="88"/>
      <c r="AZ190" s="88"/>
      <c r="BA190" s="88"/>
      <c r="BB190" s="88"/>
      <c r="BC190" s="88"/>
    </row>
    <row r="191" spans="1:55" ht="15" x14ac:dyDescent="0.2">
      <c r="A191" s="100">
        <v>4175</v>
      </c>
      <c r="B191" s="95">
        <v>1</v>
      </c>
      <c r="C191" s="95">
        <v>188</v>
      </c>
      <c r="D191" s="95">
        <v>193</v>
      </c>
      <c r="E191" s="99" t="s">
        <v>539</v>
      </c>
      <c r="F191" s="95" t="s">
        <v>567</v>
      </c>
      <c r="G191" s="95">
        <v>104174</v>
      </c>
      <c r="H191" s="95">
        <v>0</v>
      </c>
      <c r="I191" s="95">
        <v>1</v>
      </c>
      <c r="J191" s="95">
        <v>88</v>
      </c>
      <c r="K191" s="95">
        <v>2</v>
      </c>
      <c r="L191" s="98">
        <v>0.58333333333333337</v>
      </c>
      <c r="M191" s="98">
        <v>0.60416666666666663</v>
      </c>
      <c r="N191" s="97" t="s">
        <v>482</v>
      </c>
      <c r="Q191" s="88">
        <f t="array" aca="1" ref="Q191" ca="1">IFERROR(INDEX(Tableau3[Num DECAL],SMALL(IF(Tableau3[Num DECAL]&lt;&gt;"",ROW(INDIRECT("1:"&amp;ROWS(Tableau3[Num DECAL])))),ROWS($1:180))),"")</f>
        <v>423</v>
      </c>
      <c r="R191" s="88">
        <f t="shared" ca="1" si="2"/>
        <v>180</v>
      </c>
      <c r="S191" s="88">
        <f ca="1">COUNTIFS(Tableau3[PLAGE],R191)</f>
        <v>3</v>
      </c>
      <c r="T191" s="139" t="str">
        <f ca="1">INDEX(EXTRACT!DATE,MATCH(Tableau4[[#This Row],[Décalage]],D:D,0),0)</f>
        <v>12/08/2019</v>
      </c>
      <c r="U191" s="139" t="str">
        <f ca="1">VLOOKUP(Tableau4[[#This Row],[Décalage]],D:E,2,0)</f>
        <v>CASERNE COLONEL CHABRIERES</v>
      </c>
      <c r="V191" s="139">
        <f ca="1">VLOOKUP(Tableau4[[#This Row],[Décalage]],D:G,4,0)</f>
        <v>104403</v>
      </c>
      <c r="AY191" s="88"/>
      <c r="AZ191" s="88"/>
      <c r="BA191" s="88"/>
      <c r="BB191" s="88"/>
      <c r="BC191" s="88"/>
    </row>
    <row r="192" spans="1:55" ht="15" x14ac:dyDescent="0.2">
      <c r="A192" s="100">
        <v>4176</v>
      </c>
      <c r="B192" s="95">
        <v>1</v>
      </c>
      <c r="C192" s="95" t="s">
        <v>534</v>
      </c>
      <c r="D192" s="95" t="s">
        <v>534</v>
      </c>
      <c r="E192" s="99" t="s">
        <v>539</v>
      </c>
      <c r="F192" s="95" t="s">
        <v>567</v>
      </c>
      <c r="G192" s="95">
        <v>104175</v>
      </c>
      <c r="H192" s="95">
        <v>1</v>
      </c>
      <c r="I192" s="95" t="s">
        <v>534</v>
      </c>
      <c r="J192" s="95">
        <v>88</v>
      </c>
      <c r="K192" s="95">
        <v>1</v>
      </c>
      <c r="L192" s="98">
        <v>0.60416666666666663</v>
      </c>
      <c r="M192" s="98">
        <v>0.625</v>
      </c>
      <c r="N192" s="97" t="s">
        <v>482</v>
      </c>
      <c r="Q192" s="88">
        <f t="array" aca="1" ref="Q192" ca="1">IFERROR(INDEX(Tableau3[Num DECAL],SMALL(IF(Tableau3[Num DECAL]&lt;&gt;"",ROW(INDIRECT("1:"&amp;ROWS(Tableau3[Num DECAL])))),ROWS($1:181))),"")</f>
        <v>425</v>
      </c>
      <c r="R192" s="88">
        <f t="shared" ca="1" si="2"/>
        <v>181</v>
      </c>
      <c r="S192" s="88">
        <f ca="1">COUNTIFS(Tableau3[PLAGE],R192)</f>
        <v>2</v>
      </c>
      <c r="T192" s="139" t="str">
        <f ca="1">INDEX(EXTRACT!DATE,MATCH(Tableau4[[#This Row],[Décalage]],D:D,0),0)</f>
        <v>12/08/2019</v>
      </c>
      <c r="U192" s="139" t="str">
        <f ca="1">VLOOKUP(Tableau4[[#This Row],[Décalage]],D:E,2,0)</f>
        <v>CASERNE MONTCALM NIMES</v>
      </c>
      <c r="V192" s="139">
        <f ca="1">VLOOKUP(Tableau4[[#This Row],[Décalage]],D:G,4,0)</f>
        <v>104406</v>
      </c>
      <c r="AY192" s="88"/>
      <c r="AZ192" s="88"/>
      <c r="BA192" s="88"/>
      <c r="BB192" s="88"/>
      <c r="BC192" s="88"/>
    </row>
    <row r="193" spans="1:55" ht="15" x14ac:dyDescent="0.2">
      <c r="A193" s="100">
        <v>4177</v>
      </c>
      <c r="B193" s="95">
        <v>1</v>
      </c>
      <c r="C193" s="95">
        <v>190</v>
      </c>
      <c r="D193" s="95">
        <v>194</v>
      </c>
      <c r="E193" s="99" t="s">
        <v>537</v>
      </c>
      <c r="F193" s="95" t="s">
        <v>568</v>
      </c>
      <c r="G193" s="95">
        <v>104176</v>
      </c>
      <c r="H193" s="95">
        <v>0</v>
      </c>
      <c r="I193" s="95">
        <v>1</v>
      </c>
      <c r="J193" s="95">
        <v>89</v>
      </c>
      <c r="K193" s="95">
        <v>1</v>
      </c>
      <c r="L193" s="98">
        <v>0.35416666666666669</v>
      </c>
      <c r="M193" s="98">
        <v>0.38541666666666669</v>
      </c>
      <c r="N193" s="97" t="s">
        <v>485</v>
      </c>
      <c r="Q193" s="88">
        <f t="array" aca="1" ref="Q193" ca="1">IFERROR(INDEX(Tableau3[Num DECAL],SMALL(IF(Tableau3[Num DECAL]&lt;&gt;"",ROW(INDIRECT("1:"&amp;ROWS(Tableau3[Num DECAL])))),ROWS($1:182))),"")</f>
        <v>426</v>
      </c>
      <c r="R193" s="88">
        <f t="shared" ca="1" si="2"/>
        <v>182</v>
      </c>
      <c r="S193" s="88">
        <f ca="1">COUNTIFS(Tableau3[PLAGE],R193)</f>
        <v>1</v>
      </c>
      <c r="T193" s="139" t="str">
        <f ca="1">INDEX(EXTRACT!DATE,MATCH(Tableau4[[#This Row],[Décalage]],D:D,0),0)</f>
        <v>12/08/2019</v>
      </c>
      <c r="U193" s="139" t="str">
        <f ca="1">VLOOKUP(Tableau4[[#This Row],[Décalage]],D:E,2,0)</f>
        <v>AUTRE</v>
      </c>
      <c r="V193" s="139">
        <f ca="1">VLOOKUP(Tableau4[[#This Row],[Décalage]],D:G,4,0)</f>
        <v>104408</v>
      </c>
      <c r="AY193" s="88"/>
      <c r="AZ193" s="88"/>
      <c r="BA193" s="88"/>
      <c r="BB193" s="88"/>
      <c r="BC193" s="88"/>
    </row>
    <row r="194" spans="1:55" ht="15" x14ac:dyDescent="0.2">
      <c r="A194" s="100">
        <v>4178</v>
      </c>
      <c r="B194" s="95">
        <v>1</v>
      </c>
      <c r="C194" s="95">
        <v>191</v>
      </c>
      <c r="D194" s="95">
        <v>195</v>
      </c>
      <c r="E194" s="99" t="s">
        <v>539</v>
      </c>
      <c r="F194" s="95" t="s">
        <v>568</v>
      </c>
      <c r="G194" s="95">
        <v>104177</v>
      </c>
      <c r="H194" s="95">
        <v>0</v>
      </c>
      <c r="I194" s="95">
        <v>1</v>
      </c>
      <c r="J194" s="95">
        <v>90</v>
      </c>
      <c r="K194" s="95">
        <v>1</v>
      </c>
      <c r="L194" s="98">
        <v>0.38541666666666669</v>
      </c>
      <c r="M194" s="98">
        <v>0.39583333333333331</v>
      </c>
      <c r="N194" s="97" t="s">
        <v>480</v>
      </c>
      <c r="Q194" s="88">
        <f t="array" aca="1" ref="Q194" ca="1">IFERROR(INDEX(Tableau3[Num DECAL],SMALL(IF(Tableau3[Num DECAL]&lt;&gt;"",ROW(INDIRECT("1:"&amp;ROWS(Tableau3[Num DECAL])))),ROWS($1:183))),"")</f>
        <v>430</v>
      </c>
      <c r="R194" s="88">
        <f t="shared" ca="1" si="2"/>
        <v>183</v>
      </c>
      <c r="S194" s="88">
        <f ca="1">COUNTIFS(Tableau3[PLAGE],R194)</f>
        <v>4</v>
      </c>
      <c r="T194" s="139" t="str">
        <f ca="1">INDEX(EXTRACT!DATE,MATCH(Tableau4[[#This Row],[Décalage]],D:D,0),0)</f>
        <v>12/08/2019</v>
      </c>
      <c r="U194" s="139" t="str">
        <f ca="1">VLOOKUP(Tableau4[[#This Row],[Décalage]],D:E,2,0)</f>
        <v>QUARTIER EL PARRAS</v>
      </c>
      <c r="V194" s="139">
        <f ca="1">VLOOKUP(Tableau4[[#This Row],[Décalage]],D:G,4,0)</f>
        <v>104409</v>
      </c>
      <c r="AY194" s="88"/>
      <c r="AZ194" s="88"/>
      <c r="BA194" s="88"/>
      <c r="BB194" s="88"/>
      <c r="BC194" s="88"/>
    </row>
    <row r="195" spans="1:55" ht="15" x14ac:dyDescent="0.2">
      <c r="A195" s="100">
        <v>4179</v>
      </c>
      <c r="B195" s="95">
        <v>1</v>
      </c>
      <c r="C195" s="95">
        <v>192</v>
      </c>
      <c r="D195" s="95">
        <v>197</v>
      </c>
      <c r="E195" s="99" t="s">
        <v>499</v>
      </c>
      <c r="F195" s="95" t="s">
        <v>569</v>
      </c>
      <c r="G195" s="95">
        <v>104178</v>
      </c>
      <c r="H195" s="95">
        <v>0</v>
      </c>
      <c r="I195" s="95">
        <v>1</v>
      </c>
      <c r="J195" s="95">
        <v>91</v>
      </c>
      <c r="K195" s="95">
        <v>2</v>
      </c>
      <c r="L195" s="98">
        <v>0.35416666666666669</v>
      </c>
      <c r="M195" s="98">
        <v>0.38541666666666669</v>
      </c>
      <c r="N195" s="97" t="s">
        <v>485</v>
      </c>
      <c r="Q195" s="88">
        <f t="array" aca="1" ref="Q195" ca="1">IFERROR(INDEX(Tableau3[Num DECAL],SMALL(IF(Tableau3[Num DECAL]&lt;&gt;"",ROW(INDIRECT("1:"&amp;ROWS(Tableau3[Num DECAL])))),ROWS($1:184))),"")</f>
        <v>432</v>
      </c>
      <c r="R195" s="88">
        <f t="shared" ca="1" si="2"/>
        <v>184</v>
      </c>
      <c r="S195" s="88">
        <f ca="1">COUNTIFS(Tableau3[PLAGE],R195)</f>
        <v>2</v>
      </c>
      <c r="T195" s="139" t="str">
        <f ca="1">INDEX(EXTRACT!DATE,MATCH(Tableau4[[#This Row],[Décalage]],D:D,0),0)</f>
        <v>12/08/2019</v>
      </c>
      <c r="U195" s="139" t="str">
        <f ca="1">VLOOKUP(Tableau4[[#This Row],[Décalage]],D:E,2,0)</f>
        <v>AUTRE</v>
      </c>
      <c r="V195" s="139">
        <f ca="1">VLOOKUP(Tableau4[[#This Row],[Décalage]],D:G,4,0)</f>
        <v>104413</v>
      </c>
      <c r="AY195" s="88"/>
      <c r="AZ195" s="88"/>
      <c r="BA195" s="88"/>
      <c r="BB195" s="88"/>
      <c r="BC195" s="88"/>
    </row>
    <row r="196" spans="1:55" ht="15" x14ac:dyDescent="0.2">
      <c r="A196" s="100">
        <v>4180</v>
      </c>
      <c r="B196" s="95">
        <v>1</v>
      </c>
      <c r="C196" s="95" t="s">
        <v>534</v>
      </c>
      <c r="D196" s="95" t="s">
        <v>534</v>
      </c>
      <c r="E196" s="99" t="s">
        <v>499</v>
      </c>
      <c r="F196" s="95" t="s">
        <v>569</v>
      </c>
      <c r="G196" s="95">
        <v>104179</v>
      </c>
      <c r="H196" s="95">
        <v>1</v>
      </c>
      <c r="I196" s="95" t="s">
        <v>534</v>
      </c>
      <c r="J196" s="95">
        <v>91</v>
      </c>
      <c r="K196" s="95">
        <v>1</v>
      </c>
      <c r="L196" s="98">
        <v>0.3888888888888889</v>
      </c>
      <c r="M196" s="98">
        <v>0.42708333333333331</v>
      </c>
      <c r="N196" s="97" t="s">
        <v>487</v>
      </c>
      <c r="Q196" s="88">
        <f t="array" aca="1" ref="Q196" ca="1">IFERROR(INDEX(Tableau3[Num DECAL],SMALL(IF(Tableau3[Num DECAL]&lt;&gt;"",ROW(INDIRECT("1:"&amp;ROWS(Tableau3[Num DECAL])))),ROWS($1:185))),"")</f>
        <v>433</v>
      </c>
      <c r="R196" s="88">
        <f t="shared" ca="1" si="2"/>
        <v>185</v>
      </c>
      <c r="S196" s="88">
        <f ca="1">COUNTIFS(Tableau3[PLAGE],R196)</f>
        <v>1</v>
      </c>
      <c r="T196" s="139" t="str">
        <f ca="1">INDEX(EXTRACT!DATE,MATCH(Tableau4[[#This Row],[Décalage]],D:D,0),0)</f>
        <v>13/08/2019</v>
      </c>
      <c r="U196" s="139" t="str">
        <f ca="1">VLOOKUP(Tableau4[[#This Row],[Décalage]],D:E,2,0)</f>
        <v>AUTRE</v>
      </c>
      <c r="V196" s="139">
        <f ca="1">VLOOKUP(Tableau4[[#This Row],[Décalage]],D:G,4,0)</f>
        <v>104415</v>
      </c>
      <c r="AY196" s="88"/>
      <c r="AZ196" s="88"/>
      <c r="BA196" s="88"/>
      <c r="BB196" s="88"/>
      <c r="BC196" s="88"/>
    </row>
    <row r="197" spans="1:55" ht="15" x14ac:dyDescent="0.2">
      <c r="A197" s="100">
        <v>4181</v>
      </c>
      <c r="B197" s="95">
        <v>1</v>
      </c>
      <c r="C197" s="95">
        <v>194</v>
      </c>
      <c r="D197" s="95">
        <v>200</v>
      </c>
      <c r="E197" s="99" t="s">
        <v>541</v>
      </c>
      <c r="F197" s="95" t="s">
        <v>569</v>
      </c>
      <c r="G197" s="95">
        <v>104180</v>
      </c>
      <c r="H197" s="95">
        <v>0</v>
      </c>
      <c r="I197" s="95">
        <v>1</v>
      </c>
      <c r="J197" s="95">
        <v>92</v>
      </c>
      <c r="K197" s="95">
        <v>3</v>
      </c>
      <c r="L197" s="98">
        <v>0.44791666666666669</v>
      </c>
      <c r="M197" s="98">
        <v>0.46875</v>
      </c>
      <c r="N197" s="97" t="s">
        <v>482</v>
      </c>
      <c r="Q197" s="88">
        <f t="array" aca="1" ref="Q197" ca="1">IFERROR(INDEX(Tableau3[Num DECAL],SMALL(IF(Tableau3[Num DECAL]&lt;&gt;"",ROW(INDIRECT("1:"&amp;ROWS(Tableau3[Num DECAL])))),ROWS($1:186))),"")</f>
        <v>434</v>
      </c>
      <c r="R197" s="88">
        <f t="shared" ca="1" si="2"/>
        <v>186</v>
      </c>
      <c r="S197" s="88">
        <f ca="1">COUNTIFS(Tableau3[PLAGE],R197)</f>
        <v>1</v>
      </c>
      <c r="T197" s="139" t="str">
        <f ca="1">INDEX(EXTRACT!DATE,MATCH(Tableau4[[#This Row],[Décalage]],D:D,0),0)</f>
        <v>13/08/2019</v>
      </c>
      <c r="U197" s="139" t="str">
        <f ca="1">VLOOKUP(Tableau4[[#This Row],[Décalage]],D:E,2,0)</f>
        <v>CARRE DES OFFICIERS</v>
      </c>
      <c r="V197" s="139">
        <f ca="1">VLOOKUP(Tableau4[[#This Row],[Décalage]],D:G,4,0)</f>
        <v>104416</v>
      </c>
      <c r="AY197" s="88"/>
      <c r="AZ197" s="88"/>
      <c r="BA197" s="88"/>
      <c r="BB197" s="88"/>
      <c r="BC197" s="88"/>
    </row>
    <row r="198" spans="1:55" ht="15" x14ac:dyDescent="0.2">
      <c r="A198" s="100">
        <v>4182</v>
      </c>
      <c r="B198" s="95">
        <v>1</v>
      </c>
      <c r="C198" s="95" t="s">
        <v>534</v>
      </c>
      <c r="D198" s="95" t="s">
        <v>534</v>
      </c>
      <c r="E198" s="99" t="s">
        <v>541</v>
      </c>
      <c r="F198" s="95" t="s">
        <v>569</v>
      </c>
      <c r="G198" s="95">
        <v>104181</v>
      </c>
      <c r="H198" s="95">
        <v>1</v>
      </c>
      <c r="I198" s="95" t="s">
        <v>534</v>
      </c>
      <c r="J198" s="95">
        <v>92</v>
      </c>
      <c r="K198" s="95">
        <v>2</v>
      </c>
      <c r="L198" s="98">
        <v>0.46875</v>
      </c>
      <c r="M198" s="98">
        <v>0.47916666666666669</v>
      </c>
      <c r="N198" s="97" t="s">
        <v>480</v>
      </c>
      <c r="Q198" s="88">
        <f t="array" aca="1" ref="Q198" ca="1">IFERROR(INDEX(Tableau3[Num DECAL],SMALL(IF(Tableau3[Num DECAL]&lt;&gt;"",ROW(INDIRECT("1:"&amp;ROWS(Tableau3[Num DECAL])))),ROWS($1:187))),"")</f>
        <v>435</v>
      </c>
      <c r="R198" s="88">
        <f t="shared" ca="1" si="2"/>
        <v>187</v>
      </c>
      <c r="S198" s="88">
        <f ca="1">COUNTIFS(Tableau3[PLAGE],R198)</f>
        <v>1</v>
      </c>
      <c r="T198" s="139" t="str">
        <f ca="1">INDEX(EXTRACT!DATE,MATCH(Tableau4[[#This Row],[Décalage]],D:D,0),0)</f>
        <v>13/08/2019</v>
      </c>
      <c r="U198" s="139" t="str">
        <f ca="1">VLOOKUP(Tableau4[[#This Row],[Décalage]],D:E,2,0)</f>
        <v>QUARTIER EL PARRAS</v>
      </c>
      <c r="V198" s="139">
        <f ca="1">VLOOKUP(Tableau4[[#This Row],[Décalage]],D:G,4,0)</f>
        <v>104417</v>
      </c>
      <c r="AY198" s="88"/>
      <c r="AZ198" s="88"/>
      <c r="BA198" s="88"/>
      <c r="BB198" s="88"/>
      <c r="BC198" s="88"/>
    </row>
    <row r="199" spans="1:55" ht="15" x14ac:dyDescent="0.2">
      <c r="A199" s="100">
        <v>4183</v>
      </c>
      <c r="B199" s="95">
        <v>1</v>
      </c>
      <c r="C199" s="95" t="s">
        <v>534</v>
      </c>
      <c r="D199" s="95" t="s">
        <v>534</v>
      </c>
      <c r="E199" s="99" t="s">
        <v>541</v>
      </c>
      <c r="F199" s="95" t="s">
        <v>569</v>
      </c>
      <c r="G199" s="95">
        <v>104182</v>
      </c>
      <c r="H199" s="95">
        <v>2</v>
      </c>
      <c r="I199" s="95" t="s">
        <v>534</v>
      </c>
      <c r="J199" s="95">
        <v>92</v>
      </c>
      <c r="K199" s="95">
        <v>1</v>
      </c>
      <c r="L199" s="98">
        <v>0.5625</v>
      </c>
      <c r="M199" s="98">
        <v>0.58333333333333337</v>
      </c>
      <c r="N199" s="97" t="s">
        <v>482</v>
      </c>
      <c r="Q199" s="88">
        <f t="array" aca="1" ref="Q199" ca="1">IFERROR(INDEX(Tableau3[Num DECAL],SMALL(IF(Tableau3[Num DECAL]&lt;&gt;"",ROW(INDIRECT("1:"&amp;ROWS(Tableau3[Num DECAL])))),ROWS($1:188))),"")</f>
        <v>436</v>
      </c>
      <c r="R199" s="88">
        <f t="shared" ca="1" si="2"/>
        <v>188</v>
      </c>
      <c r="S199" s="88">
        <f ca="1">COUNTIFS(Tableau3[PLAGE],R199)</f>
        <v>1</v>
      </c>
      <c r="T199" s="139" t="str">
        <f ca="1">INDEX(EXTRACT!DATE,MATCH(Tableau4[[#This Row],[Décalage]],D:D,0),0)</f>
        <v>13/08/2019</v>
      </c>
      <c r="U199" s="139" t="str">
        <f ca="1">VLOOKUP(Tableau4[[#This Row],[Décalage]],D:E,2,0)</f>
        <v>AUTRE</v>
      </c>
      <c r="V199" s="139">
        <f ca="1">VLOOKUP(Tableau4[[#This Row],[Décalage]],D:G,4,0)</f>
        <v>104418</v>
      </c>
      <c r="AY199" s="88"/>
      <c r="AZ199" s="88"/>
      <c r="BA199" s="88"/>
      <c r="BB199" s="88"/>
      <c r="BC199" s="88"/>
    </row>
    <row r="200" spans="1:55" ht="15" x14ac:dyDescent="0.2">
      <c r="A200" s="100">
        <v>4184</v>
      </c>
      <c r="B200" s="95">
        <v>1</v>
      </c>
      <c r="C200" s="95">
        <v>197</v>
      </c>
      <c r="D200" s="95">
        <v>201</v>
      </c>
      <c r="E200" s="99" t="s">
        <v>537</v>
      </c>
      <c r="F200" s="95" t="s">
        <v>569</v>
      </c>
      <c r="G200" s="95">
        <v>104183</v>
      </c>
      <c r="H200" s="95">
        <v>0</v>
      </c>
      <c r="I200" s="95">
        <v>1</v>
      </c>
      <c r="J200" s="95">
        <v>93</v>
      </c>
      <c r="K200" s="95">
        <v>1</v>
      </c>
      <c r="L200" s="98">
        <v>0.62152777777777779</v>
      </c>
      <c r="M200" s="98">
        <v>0.65972222222222221</v>
      </c>
      <c r="N200" s="97" t="s">
        <v>487</v>
      </c>
      <c r="Q200" s="88">
        <f t="array" aca="1" ref="Q200" ca="1">IFERROR(INDEX(Tableau3[Num DECAL],SMALL(IF(Tableau3[Num DECAL]&lt;&gt;"",ROW(INDIRECT("1:"&amp;ROWS(Tableau3[Num DECAL])))),ROWS($1:189))),"")</f>
        <v>437</v>
      </c>
      <c r="R200" s="88">
        <f t="shared" ca="1" si="2"/>
        <v>189</v>
      </c>
      <c r="S200" s="88">
        <f ca="1">COUNTIFS(Tableau3[PLAGE],R200)</f>
        <v>1</v>
      </c>
      <c r="T200" s="139" t="str">
        <f ca="1">INDEX(EXTRACT!DATE,MATCH(Tableau4[[#This Row],[Décalage]],D:D,0),0)</f>
        <v>13/08/2019</v>
      </c>
      <c r="U200" s="139" t="str">
        <f ca="1">VLOOKUP(Tableau4[[#This Row],[Décalage]],D:E,2,0)</f>
        <v>QUARTIER EL PARRAS</v>
      </c>
      <c r="V200" s="139">
        <f ca="1">VLOOKUP(Tableau4[[#This Row],[Décalage]],D:G,4,0)</f>
        <v>104419</v>
      </c>
      <c r="AY200" s="88"/>
      <c r="AZ200" s="88"/>
      <c r="BA200" s="88"/>
      <c r="BB200" s="88"/>
      <c r="BC200" s="88"/>
    </row>
    <row r="201" spans="1:55" ht="15" x14ac:dyDescent="0.2">
      <c r="A201" s="100">
        <v>4185</v>
      </c>
      <c r="B201" s="95">
        <v>1</v>
      </c>
      <c r="C201" s="95">
        <v>198</v>
      </c>
      <c r="D201" s="95">
        <v>208</v>
      </c>
      <c r="E201" s="99" t="s">
        <v>549</v>
      </c>
      <c r="F201" s="95" t="s">
        <v>570</v>
      </c>
      <c r="G201" s="95">
        <v>104184</v>
      </c>
      <c r="H201" s="95">
        <v>0</v>
      </c>
      <c r="I201" s="95">
        <v>1</v>
      </c>
      <c r="J201" s="95">
        <v>94</v>
      </c>
      <c r="K201" s="95">
        <v>7</v>
      </c>
      <c r="L201" s="98">
        <v>0.47916666666666669</v>
      </c>
      <c r="M201" s="98">
        <v>0.4861111111111111</v>
      </c>
      <c r="N201" s="97" t="s">
        <v>481</v>
      </c>
      <c r="Q201" s="88">
        <f t="array" aca="1" ref="Q201" ca="1">IFERROR(INDEX(Tableau3[Num DECAL],SMALL(IF(Tableau3[Num DECAL]&lt;&gt;"",ROW(INDIRECT("1:"&amp;ROWS(Tableau3[Num DECAL])))),ROWS($1:190))),"")</f>
        <v>438</v>
      </c>
      <c r="R201" s="88">
        <f t="shared" ca="1" si="2"/>
        <v>190</v>
      </c>
      <c r="S201" s="88">
        <f ca="1">COUNTIFS(Tableau3[PLAGE],R201)</f>
        <v>1</v>
      </c>
      <c r="T201" s="139" t="str">
        <f ca="1">INDEX(EXTRACT!DATE,MATCH(Tableau4[[#This Row],[Décalage]],D:D,0),0)</f>
        <v>13/08/2019</v>
      </c>
      <c r="U201" s="139" t="str">
        <f ca="1">VLOOKUP(Tableau4[[#This Row],[Décalage]],D:E,2,0)</f>
        <v>AUTRE</v>
      </c>
      <c r="V201" s="139">
        <f ca="1">VLOOKUP(Tableau4[[#This Row],[Décalage]],D:G,4,0)</f>
        <v>104420</v>
      </c>
      <c r="AY201" s="88"/>
      <c r="AZ201" s="88"/>
      <c r="BA201" s="88"/>
      <c r="BB201" s="88"/>
      <c r="BC201" s="88"/>
    </row>
    <row r="202" spans="1:55" ht="15" x14ac:dyDescent="0.2">
      <c r="A202" s="100">
        <v>4186</v>
      </c>
      <c r="B202" s="95">
        <v>1</v>
      </c>
      <c r="C202" s="95" t="s">
        <v>534</v>
      </c>
      <c r="D202" s="95" t="s">
        <v>534</v>
      </c>
      <c r="E202" s="99" t="s">
        <v>549</v>
      </c>
      <c r="F202" s="95" t="s">
        <v>570</v>
      </c>
      <c r="G202" s="95">
        <v>104185</v>
      </c>
      <c r="H202" s="95">
        <v>1</v>
      </c>
      <c r="I202" s="95" t="s">
        <v>534</v>
      </c>
      <c r="J202" s="95">
        <v>94</v>
      </c>
      <c r="K202" s="95">
        <v>6</v>
      </c>
      <c r="L202" s="98">
        <v>0.55208333333333337</v>
      </c>
      <c r="M202" s="98">
        <v>0.5625</v>
      </c>
      <c r="N202" s="97" t="s">
        <v>480</v>
      </c>
      <c r="Q202" s="88">
        <f t="array" aca="1" ref="Q202" ca="1">IFERROR(INDEX(Tableau3[Num DECAL],SMALL(IF(Tableau3[Num DECAL]&lt;&gt;"",ROW(INDIRECT("1:"&amp;ROWS(Tableau3[Num DECAL])))),ROWS($1:191))),"")</f>
        <v>440</v>
      </c>
      <c r="R202" s="88">
        <f t="shared" ca="1" si="2"/>
        <v>191</v>
      </c>
      <c r="S202" s="88">
        <f ca="1">COUNTIFS(Tableau3[PLAGE],R202)</f>
        <v>2</v>
      </c>
      <c r="T202" s="139" t="str">
        <f ca="1">INDEX(EXTRACT!DATE,MATCH(Tableau4[[#This Row],[Décalage]],D:D,0),0)</f>
        <v>13/08/2019</v>
      </c>
      <c r="U202" s="139" t="str">
        <f ca="1">VLOOKUP(Tableau4[[#This Row],[Décalage]],D:E,2,0)</f>
        <v>QUARTIER SAINT CEZAIRE</v>
      </c>
      <c r="V202" s="139">
        <f ca="1">VLOOKUP(Tableau4[[#This Row],[Décalage]],D:G,4,0)</f>
        <v>104421</v>
      </c>
      <c r="AY202" s="88"/>
      <c r="AZ202" s="88"/>
      <c r="BA202" s="88"/>
      <c r="BB202" s="88"/>
      <c r="BC202" s="88"/>
    </row>
    <row r="203" spans="1:55" ht="15" x14ac:dyDescent="0.2">
      <c r="A203" s="100">
        <v>4187</v>
      </c>
      <c r="B203" s="95">
        <v>1</v>
      </c>
      <c r="C203" s="95" t="s">
        <v>534</v>
      </c>
      <c r="D203" s="95" t="s">
        <v>534</v>
      </c>
      <c r="E203" s="99" t="s">
        <v>549</v>
      </c>
      <c r="F203" s="95" t="s">
        <v>570</v>
      </c>
      <c r="G203" s="95">
        <v>104186</v>
      </c>
      <c r="H203" s="95">
        <v>2</v>
      </c>
      <c r="I203" s="95" t="s">
        <v>534</v>
      </c>
      <c r="J203" s="95">
        <v>94</v>
      </c>
      <c r="K203" s="95">
        <v>5</v>
      </c>
      <c r="L203" s="98">
        <v>0.5625</v>
      </c>
      <c r="M203" s="98">
        <v>0.58333333333333337</v>
      </c>
      <c r="N203" s="97" t="s">
        <v>482</v>
      </c>
      <c r="Q203" s="88">
        <f t="array" aca="1" ref="Q203" ca="1">IFERROR(INDEX(Tableau3[Num DECAL],SMALL(IF(Tableau3[Num DECAL]&lt;&gt;"",ROW(INDIRECT("1:"&amp;ROWS(Tableau3[Num DECAL])))),ROWS($1:192))),"")</f>
        <v>442</v>
      </c>
      <c r="R203" s="88">
        <f t="shared" ca="1" si="2"/>
        <v>192</v>
      </c>
      <c r="S203" s="88">
        <f ca="1">COUNTIFS(Tableau3[PLAGE],R203)</f>
        <v>2</v>
      </c>
      <c r="T203" s="139" t="str">
        <f ca="1">INDEX(EXTRACT!DATE,MATCH(Tableau4[[#This Row],[Décalage]],D:D,0),0)</f>
        <v>13/08/2019</v>
      </c>
      <c r="U203" s="139" t="str">
        <f ca="1">VLOOKUP(Tableau4[[#This Row],[Décalage]],D:E,2,0)</f>
        <v>AUTRE</v>
      </c>
      <c r="V203" s="139">
        <f ca="1">VLOOKUP(Tableau4[[#This Row],[Décalage]],D:G,4,0)</f>
        <v>104423</v>
      </c>
      <c r="AY203" s="88"/>
      <c r="AZ203" s="88"/>
      <c r="BA203" s="88"/>
      <c r="BB203" s="88"/>
      <c r="BC203" s="88"/>
    </row>
    <row r="204" spans="1:55" ht="15" x14ac:dyDescent="0.2">
      <c r="A204" s="100">
        <v>4188</v>
      </c>
      <c r="B204" s="95">
        <v>1</v>
      </c>
      <c r="C204" s="95" t="s">
        <v>534</v>
      </c>
      <c r="D204" s="95" t="s">
        <v>534</v>
      </c>
      <c r="E204" s="99" t="s">
        <v>549</v>
      </c>
      <c r="F204" s="95" t="s">
        <v>570</v>
      </c>
      <c r="G204" s="95">
        <v>104187</v>
      </c>
      <c r="H204" s="95">
        <v>3</v>
      </c>
      <c r="I204" s="95" t="s">
        <v>534</v>
      </c>
      <c r="J204" s="95">
        <v>94</v>
      </c>
      <c r="K204" s="95">
        <v>4</v>
      </c>
      <c r="L204" s="98">
        <v>0.59375</v>
      </c>
      <c r="M204" s="98">
        <v>0.61111111111111105</v>
      </c>
      <c r="N204" s="97" t="s">
        <v>486</v>
      </c>
      <c r="Q204" s="88">
        <f t="array" aca="1" ref="Q204" ca="1">IFERROR(INDEX(Tableau3[Num DECAL],SMALL(IF(Tableau3[Num DECAL]&lt;&gt;"",ROW(INDIRECT("1:"&amp;ROWS(Tableau3[Num DECAL])))),ROWS($1:193))),"")</f>
        <v>443</v>
      </c>
      <c r="R204" s="88">
        <f t="shared" ref="R204:R267" ca="1" si="3">VLOOKUP(Q204,D:J,7,0)</f>
        <v>193</v>
      </c>
      <c r="S204" s="88">
        <f ca="1">COUNTIFS(Tableau3[PLAGE],R204)</f>
        <v>1</v>
      </c>
      <c r="T204" s="139" t="str">
        <f ca="1">INDEX(EXTRACT!DATE,MATCH(Tableau4[[#This Row],[Décalage]],D:D,0),0)</f>
        <v>14/08/2019</v>
      </c>
      <c r="U204" s="139" t="str">
        <f ca="1">VLOOKUP(Tableau4[[#This Row],[Décalage]],D:E,2,0)</f>
        <v>AUTRE</v>
      </c>
      <c r="V204" s="139">
        <f ca="1">VLOOKUP(Tableau4[[#This Row],[Décalage]],D:G,4,0)</f>
        <v>104425</v>
      </c>
      <c r="AY204" s="88"/>
      <c r="AZ204" s="88"/>
      <c r="BA204" s="88"/>
      <c r="BB204" s="88"/>
      <c r="BC204" s="88"/>
    </row>
    <row r="205" spans="1:55" ht="15" x14ac:dyDescent="0.2">
      <c r="A205" s="100">
        <v>4189</v>
      </c>
      <c r="B205" s="95">
        <v>1</v>
      </c>
      <c r="C205" s="95" t="s">
        <v>534</v>
      </c>
      <c r="D205" s="95" t="s">
        <v>534</v>
      </c>
      <c r="E205" s="99" t="s">
        <v>549</v>
      </c>
      <c r="F205" s="95" t="s">
        <v>570</v>
      </c>
      <c r="G205" s="95">
        <v>104188</v>
      </c>
      <c r="H205" s="95">
        <v>4</v>
      </c>
      <c r="I205" s="95" t="s">
        <v>534</v>
      </c>
      <c r="J205" s="95">
        <v>94</v>
      </c>
      <c r="K205" s="95">
        <v>3</v>
      </c>
      <c r="L205" s="98">
        <v>0.59375</v>
      </c>
      <c r="M205" s="98">
        <v>0.60416666666666663</v>
      </c>
      <c r="N205" s="97" t="s">
        <v>480</v>
      </c>
      <c r="Q205" s="88">
        <f t="array" aca="1" ref="Q205" ca="1">IFERROR(INDEX(Tableau3[Num DECAL],SMALL(IF(Tableau3[Num DECAL]&lt;&gt;"",ROW(INDIRECT("1:"&amp;ROWS(Tableau3[Num DECAL])))),ROWS($1:194))),"")</f>
        <v>448</v>
      </c>
      <c r="R205" s="88">
        <f t="shared" ca="1" si="3"/>
        <v>194</v>
      </c>
      <c r="S205" s="88">
        <f ca="1">COUNTIFS(Tableau3[PLAGE],R205)</f>
        <v>5</v>
      </c>
      <c r="T205" s="139" t="str">
        <f ca="1">INDEX(EXTRACT!DATE,MATCH(Tableau4[[#This Row],[Décalage]],D:D,0),0)</f>
        <v>14/08/2019</v>
      </c>
      <c r="U205" s="139" t="str">
        <f ca="1">VLOOKUP(Tableau4[[#This Row],[Décalage]],D:E,2,0)</f>
        <v>CAMP DES GARRIGUES</v>
      </c>
      <c r="V205" s="139">
        <f ca="1">VLOOKUP(Tableau4[[#This Row],[Décalage]],D:G,4,0)</f>
        <v>104426</v>
      </c>
      <c r="AY205" s="88"/>
      <c r="AZ205" s="88"/>
      <c r="BA205" s="88"/>
      <c r="BB205" s="88"/>
      <c r="BC205" s="88"/>
    </row>
    <row r="206" spans="1:55" ht="15" x14ac:dyDescent="0.2">
      <c r="A206" s="100">
        <v>4190</v>
      </c>
      <c r="B206" s="95">
        <v>1</v>
      </c>
      <c r="C206" s="95" t="s">
        <v>534</v>
      </c>
      <c r="D206" s="95" t="s">
        <v>534</v>
      </c>
      <c r="E206" s="99" t="s">
        <v>549</v>
      </c>
      <c r="F206" s="95" t="s">
        <v>570</v>
      </c>
      <c r="G206" s="95">
        <v>104189</v>
      </c>
      <c r="H206" s="95">
        <v>5</v>
      </c>
      <c r="I206" s="95" t="s">
        <v>534</v>
      </c>
      <c r="J206" s="95">
        <v>94</v>
      </c>
      <c r="K206" s="95">
        <v>2</v>
      </c>
      <c r="L206" s="98">
        <v>0.625</v>
      </c>
      <c r="M206" s="98">
        <v>0.64583333333333337</v>
      </c>
      <c r="N206" s="97" t="s">
        <v>482</v>
      </c>
      <c r="Q206" s="88">
        <f t="array" aca="1" ref="Q206" ca="1">IFERROR(INDEX(Tableau3[Num DECAL],SMALL(IF(Tableau3[Num DECAL]&lt;&gt;"",ROW(INDIRECT("1:"&amp;ROWS(Tableau3[Num DECAL])))),ROWS($1:195))),"")</f>
        <v>449</v>
      </c>
      <c r="R206" s="88">
        <f t="shared" ca="1" si="3"/>
        <v>195</v>
      </c>
      <c r="S206" s="88">
        <f ca="1">COUNTIFS(Tableau3[PLAGE],R206)</f>
        <v>1</v>
      </c>
      <c r="T206" s="139" t="str">
        <f ca="1">INDEX(EXTRACT!DATE,MATCH(Tableau4[[#This Row],[Décalage]],D:D,0),0)</f>
        <v>14/08/2019</v>
      </c>
      <c r="U206" s="139" t="str">
        <f ca="1">VLOOKUP(Tableau4[[#This Row],[Décalage]],D:E,2,0)</f>
        <v>AUTRE</v>
      </c>
      <c r="V206" s="139">
        <f ca="1">VLOOKUP(Tableau4[[#This Row],[Décalage]],D:G,4,0)</f>
        <v>104431</v>
      </c>
      <c r="AY206" s="88"/>
      <c r="AZ206" s="88"/>
      <c r="BA206" s="88"/>
      <c r="BB206" s="88"/>
      <c r="BC206" s="88"/>
    </row>
    <row r="207" spans="1:55" ht="15" x14ac:dyDescent="0.2">
      <c r="A207" s="100">
        <v>4191</v>
      </c>
      <c r="B207" s="95">
        <v>1</v>
      </c>
      <c r="C207" s="95" t="s">
        <v>534</v>
      </c>
      <c r="D207" s="95" t="s">
        <v>534</v>
      </c>
      <c r="E207" s="99" t="s">
        <v>549</v>
      </c>
      <c r="F207" s="95" t="s">
        <v>570</v>
      </c>
      <c r="G207" s="95">
        <v>104190</v>
      </c>
      <c r="H207" s="95">
        <v>6</v>
      </c>
      <c r="I207" s="95" t="s">
        <v>534</v>
      </c>
      <c r="J207" s="95">
        <v>94</v>
      </c>
      <c r="K207" s="95">
        <v>1</v>
      </c>
      <c r="L207" s="98">
        <v>0.625</v>
      </c>
      <c r="M207" s="98">
        <v>0.64583333333333337</v>
      </c>
      <c r="N207" s="97" t="s">
        <v>482</v>
      </c>
      <c r="Q207" s="88">
        <f t="array" aca="1" ref="Q207" ca="1">IFERROR(INDEX(Tableau3[Num DECAL],SMALL(IF(Tableau3[Num DECAL]&lt;&gt;"",ROW(INDIRECT("1:"&amp;ROWS(Tableau3[Num DECAL])))),ROWS($1:196))),"")</f>
        <v>454</v>
      </c>
      <c r="R207" s="88">
        <f t="shared" ca="1" si="3"/>
        <v>196</v>
      </c>
      <c r="S207" s="88">
        <f ca="1">COUNTIFS(Tableau3[PLAGE],R207)</f>
        <v>5</v>
      </c>
      <c r="T207" s="139" t="str">
        <f ca="1">INDEX(EXTRACT!DATE,MATCH(Tableau4[[#This Row],[Décalage]],D:D,0),0)</f>
        <v>14/08/2019</v>
      </c>
      <c r="U207" s="139" t="str">
        <f ca="1">VLOOKUP(Tableau4[[#This Row],[Décalage]],D:E,2,0)</f>
        <v>QUARTIER GENERAL ROLLET LAUDUN</v>
      </c>
      <c r="V207" s="139">
        <f ca="1">VLOOKUP(Tableau4[[#This Row],[Décalage]],D:G,4,0)</f>
        <v>104432</v>
      </c>
      <c r="AY207" s="88"/>
      <c r="AZ207" s="88"/>
      <c r="BA207" s="88"/>
      <c r="BB207" s="88"/>
      <c r="BC207" s="88"/>
    </row>
    <row r="208" spans="1:55" ht="15" x14ac:dyDescent="0.2">
      <c r="A208" s="100">
        <v>4192</v>
      </c>
      <c r="B208" s="95">
        <v>1</v>
      </c>
      <c r="C208" s="95">
        <v>205</v>
      </c>
      <c r="D208" s="95">
        <v>212</v>
      </c>
      <c r="E208" s="99" t="s">
        <v>539</v>
      </c>
      <c r="F208" s="95" t="s">
        <v>571</v>
      </c>
      <c r="G208" s="95">
        <v>104191</v>
      </c>
      <c r="H208" s="95">
        <v>0</v>
      </c>
      <c r="I208" s="95">
        <v>1</v>
      </c>
      <c r="J208" s="95">
        <v>95</v>
      </c>
      <c r="K208" s="95">
        <v>4</v>
      </c>
      <c r="L208" s="98">
        <v>0.35416666666666669</v>
      </c>
      <c r="M208" s="98">
        <v>0.44791666666666669</v>
      </c>
      <c r="N208" s="97" t="s">
        <v>477</v>
      </c>
      <c r="Q208" s="88">
        <f t="array" aca="1" ref="Q208" ca="1">IFERROR(INDEX(Tableau3[Num DECAL],SMALL(IF(Tableau3[Num DECAL]&lt;&gt;"",ROW(INDIRECT("1:"&amp;ROWS(Tableau3[Num DECAL])))),ROWS($1:197))),"")</f>
        <v>455</v>
      </c>
      <c r="R208" s="88">
        <f t="shared" ca="1" si="3"/>
        <v>197</v>
      </c>
      <c r="S208" s="88">
        <f ca="1">COUNTIFS(Tableau3[PLAGE],R208)</f>
        <v>1</v>
      </c>
      <c r="T208" s="139" t="str">
        <f ca="1">INDEX(EXTRACT!DATE,MATCH(Tableau4[[#This Row],[Décalage]],D:D,0),0)</f>
        <v>14/08/2019</v>
      </c>
      <c r="U208" s="139" t="str">
        <f ca="1">VLOOKUP(Tableau4[[#This Row],[Décalage]],D:E,2,0)</f>
        <v>AUTRE</v>
      </c>
      <c r="V208" s="139">
        <f ca="1">VLOOKUP(Tableau4[[#This Row],[Décalage]],D:G,4,0)</f>
        <v>104437</v>
      </c>
      <c r="AY208" s="88"/>
      <c r="AZ208" s="88"/>
      <c r="BA208" s="88"/>
      <c r="BB208" s="88"/>
      <c r="BC208" s="88"/>
    </row>
    <row r="209" spans="1:55" ht="15" x14ac:dyDescent="0.2">
      <c r="A209" s="100">
        <v>4193</v>
      </c>
      <c r="B209" s="95">
        <v>1</v>
      </c>
      <c r="C209" s="95" t="s">
        <v>534</v>
      </c>
      <c r="D209" s="95" t="s">
        <v>534</v>
      </c>
      <c r="E209" s="99" t="s">
        <v>539</v>
      </c>
      <c r="F209" s="95" t="s">
        <v>571</v>
      </c>
      <c r="G209" s="95">
        <v>104192</v>
      </c>
      <c r="H209" s="95">
        <v>1</v>
      </c>
      <c r="I209" s="95" t="s">
        <v>534</v>
      </c>
      <c r="J209" s="95">
        <v>95</v>
      </c>
      <c r="K209" s="95">
        <v>3</v>
      </c>
      <c r="L209" s="98">
        <v>0.39583333333333331</v>
      </c>
      <c r="M209" s="98">
        <v>0.4375</v>
      </c>
      <c r="N209" s="97" t="s">
        <v>476</v>
      </c>
      <c r="Q209" s="88">
        <f t="array" aca="1" ref="Q209" ca="1">IFERROR(INDEX(Tableau3[Num DECAL],SMALL(IF(Tableau3[Num DECAL]&lt;&gt;"",ROW(INDIRECT("1:"&amp;ROWS(Tableau3[Num DECAL])))),ROWS($1:198))),"")</f>
        <v>456</v>
      </c>
      <c r="R209" s="88">
        <f t="shared" ca="1" si="3"/>
        <v>198</v>
      </c>
      <c r="S209" s="88">
        <f ca="1">COUNTIFS(Tableau3[PLAGE],R209)</f>
        <v>1</v>
      </c>
      <c r="T209" s="139" t="str">
        <f ca="1">INDEX(EXTRACT!DATE,MATCH(Tableau4[[#This Row],[Décalage]],D:D,0),0)</f>
        <v>19/08/2019</v>
      </c>
      <c r="U209" s="139" t="str">
        <f ca="1">VLOOKUP(Tableau4[[#This Row],[Décalage]],D:E,2,0)</f>
        <v>AUTRE</v>
      </c>
      <c r="V209" s="139">
        <f ca="1">VLOOKUP(Tableau4[[#This Row],[Décalage]],D:G,4,0)</f>
        <v>104438</v>
      </c>
      <c r="AY209" s="88"/>
      <c r="AZ209" s="88"/>
      <c r="BA209" s="88"/>
      <c r="BB209" s="88"/>
      <c r="BC209" s="88"/>
    </row>
    <row r="210" spans="1:55" ht="15" x14ac:dyDescent="0.2">
      <c r="A210" s="100">
        <v>4194</v>
      </c>
      <c r="B210" s="95">
        <v>1</v>
      </c>
      <c r="C210" s="95" t="s">
        <v>534</v>
      </c>
      <c r="D210" s="95" t="s">
        <v>534</v>
      </c>
      <c r="E210" s="99" t="s">
        <v>539</v>
      </c>
      <c r="F210" s="95" t="s">
        <v>571</v>
      </c>
      <c r="G210" s="95">
        <v>104193</v>
      </c>
      <c r="H210" s="95">
        <v>2</v>
      </c>
      <c r="I210" s="95" t="s">
        <v>534</v>
      </c>
      <c r="J210" s="95">
        <v>95</v>
      </c>
      <c r="K210" s="95">
        <v>2</v>
      </c>
      <c r="L210" s="98">
        <v>0.4375</v>
      </c>
      <c r="M210" s="98">
        <v>0.46875</v>
      </c>
      <c r="N210" s="97" t="s">
        <v>485</v>
      </c>
      <c r="Q210" s="88">
        <f t="array" aca="1" ref="Q210" ca="1">IFERROR(INDEX(Tableau3[Num DECAL],SMALL(IF(Tableau3[Num DECAL]&lt;&gt;"",ROW(INDIRECT("1:"&amp;ROWS(Tableau3[Num DECAL])))),ROWS($1:199))),"")</f>
        <v>462</v>
      </c>
      <c r="R210" s="88">
        <f t="shared" ca="1" si="3"/>
        <v>199</v>
      </c>
      <c r="S210" s="88">
        <f ca="1">COUNTIFS(Tableau3[PLAGE],R210)</f>
        <v>6</v>
      </c>
      <c r="T210" s="139" t="str">
        <f ca="1">INDEX(EXTRACT!DATE,MATCH(Tableau4[[#This Row],[Décalage]],D:D,0),0)</f>
        <v>19/08/2019</v>
      </c>
      <c r="U210" s="139" t="str">
        <f ca="1">VLOOKUP(Tableau4[[#This Row],[Décalage]],D:E,2,0)</f>
        <v>CASERNE COLONEL CHABRIERES</v>
      </c>
      <c r="V210" s="139">
        <f ca="1">VLOOKUP(Tableau4[[#This Row],[Décalage]],D:G,4,0)</f>
        <v>104439</v>
      </c>
      <c r="AY210" s="88"/>
      <c r="AZ210" s="88"/>
      <c r="BA210" s="88"/>
      <c r="BB210" s="88"/>
      <c r="BC210" s="88"/>
    </row>
    <row r="211" spans="1:55" ht="15" x14ac:dyDescent="0.2">
      <c r="A211" s="100">
        <v>4195</v>
      </c>
      <c r="B211" s="95">
        <v>1</v>
      </c>
      <c r="C211" s="95" t="s">
        <v>534</v>
      </c>
      <c r="D211" s="95" t="s">
        <v>534</v>
      </c>
      <c r="E211" s="99" t="s">
        <v>539</v>
      </c>
      <c r="F211" s="95" t="s">
        <v>571</v>
      </c>
      <c r="G211" s="95">
        <v>104194</v>
      </c>
      <c r="H211" s="95">
        <v>3</v>
      </c>
      <c r="I211" s="95" t="s">
        <v>534</v>
      </c>
      <c r="J211" s="95">
        <v>95</v>
      </c>
      <c r="K211" s="95">
        <v>1</v>
      </c>
      <c r="L211" s="98">
        <v>0.4548611111111111</v>
      </c>
      <c r="M211" s="98">
        <v>0.47916666666666669</v>
      </c>
      <c r="N211" s="97" t="s">
        <v>488</v>
      </c>
      <c r="Q211" s="88">
        <f t="array" aca="1" ref="Q211" ca="1">IFERROR(INDEX(Tableau3[Num DECAL],SMALL(IF(Tableau3[Num DECAL]&lt;&gt;"",ROW(INDIRECT("1:"&amp;ROWS(Tableau3[Num DECAL])))),ROWS($1:200))),"")</f>
        <v>465</v>
      </c>
      <c r="R211" s="88">
        <f t="shared" ca="1" si="3"/>
        <v>200</v>
      </c>
      <c r="S211" s="88">
        <f ca="1">COUNTIFS(Tableau3[PLAGE],R211)</f>
        <v>3</v>
      </c>
      <c r="T211" s="139" t="str">
        <f ca="1">INDEX(EXTRACT!DATE,MATCH(Tableau4[[#This Row],[Décalage]],D:D,0),0)</f>
        <v>19/08/2019</v>
      </c>
      <c r="U211" s="139" t="str">
        <f ca="1">VLOOKUP(Tableau4[[#This Row],[Décalage]],D:E,2,0)</f>
        <v>AUTRE</v>
      </c>
      <c r="V211" s="139">
        <f ca="1">VLOOKUP(Tableau4[[#This Row],[Décalage]],D:G,4,0)</f>
        <v>104445</v>
      </c>
      <c r="AY211" s="88"/>
      <c r="AZ211" s="88"/>
      <c r="BA211" s="88"/>
      <c r="BB211" s="88"/>
      <c r="BC211" s="88"/>
    </row>
    <row r="212" spans="1:55" ht="15" x14ac:dyDescent="0.2">
      <c r="A212" s="100">
        <v>4196</v>
      </c>
      <c r="B212" s="95">
        <v>1</v>
      </c>
      <c r="C212" s="95">
        <v>209</v>
      </c>
      <c r="D212" s="95">
        <v>213</v>
      </c>
      <c r="E212" s="99" t="s">
        <v>499</v>
      </c>
      <c r="F212" s="95" t="s">
        <v>571</v>
      </c>
      <c r="G212" s="95">
        <v>104195</v>
      </c>
      <c r="H212" s="95">
        <v>0</v>
      </c>
      <c r="I212" s="95">
        <v>1</v>
      </c>
      <c r="J212" s="95">
        <v>96</v>
      </c>
      <c r="K212" s="95">
        <v>1</v>
      </c>
      <c r="L212" s="98">
        <v>0.58333333333333337</v>
      </c>
      <c r="M212" s="98">
        <v>0.59722222222222221</v>
      </c>
      <c r="N212" s="97" t="s">
        <v>483</v>
      </c>
      <c r="Q212" s="88">
        <f t="array" aca="1" ref="Q212" ca="1">IFERROR(INDEX(Tableau3[Num DECAL],SMALL(IF(Tableau3[Num DECAL]&lt;&gt;"",ROW(INDIRECT("1:"&amp;ROWS(Tableau3[Num DECAL])))),ROWS($1:201))),"")</f>
        <v>467</v>
      </c>
      <c r="R212" s="88">
        <f t="shared" ca="1" si="3"/>
        <v>201</v>
      </c>
      <c r="S212" s="88">
        <f ca="1">COUNTIFS(Tableau3[PLAGE],R212)</f>
        <v>2</v>
      </c>
      <c r="T212" s="139" t="str">
        <f ca="1">INDEX(EXTRACT!DATE,MATCH(Tableau4[[#This Row],[Décalage]],D:D,0),0)</f>
        <v>19/08/2019</v>
      </c>
      <c r="U212" s="139" t="str">
        <f ca="1">VLOOKUP(Tableau4[[#This Row],[Décalage]],D:E,2,0)</f>
        <v>QUARTIER SAINT CEZAIRE</v>
      </c>
      <c r="V212" s="139">
        <f ca="1">VLOOKUP(Tableau4[[#This Row],[Décalage]],D:G,4,0)</f>
        <v>104448</v>
      </c>
      <c r="AY212" s="88"/>
      <c r="AZ212" s="88"/>
      <c r="BA212" s="88"/>
      <c r="BB212" s="88"/>
      <c r="BC212" s="88"/>
    </row>
    <row r="213" spans="1:55" ht="15" x14ac:dyDescent="0.2">
      <c r="A213" s="100">
        <v>4197</v>
      </c>
      <c r="B213" s="95">
        <v>1</v>
      </c>
      <c r="C213" s="95">
        <v>210</v>
      </c>
      <c r="D213" s="95">
        <v>215</v>
      </c>
      <c r="E213" s="99" t="s">
        <v>535</v>
      </c>
      <c r="F213" s="95" t="s">
        <v>572</v>
      </c>
      <c r="G213" s="95">
        <v>104196</v>
      </c>
      <c r="H213" s="95">
        <v>0</v>
      </c>
      <c r="I213" s="95">
        <v>1</v>
      </c>
      <c r="J213" s="95">
        <v>97</v>
      </c>
      <c r="K213" s="95">
        <v>2</v>
      </c>
      <c r="L213" s="98">
        <v>0.28472222222222221</v>
      </c>
      <c r="M213" s="98">
        <v>0.33333333333333331</v>
      </c>
      <c r="N213" s="97" t="s">
        <v>493</v>
      </c>
      <c r="Q213" s="88">
        <f t="array" aca="1" ref="Q213" ca="1">IFERROR(INDEX(Tableau3[Num DECAL],SMALL(IF(Tableau3[Num DECAL]&lt;&gt;"",ROW(INDIRECT("1:"&amp;ROWS(Tableau3[Num DECAL])))),ROWS($1:202))),"")</f>
        <v>468</v>
      </c>
      <c r="R213" s="88">
        <f t="shared" ca="1" si="3"/>
        <v>202</v>
      </c>
      <c r="S213" s="88">
        <f ca="1">COUNTIFS(Tableau3[PLAGE],R213)</f>
        <v>1</v>
      </c>
      <c r="T213" s="139" t="str">
        <f ca="1">INDEX(EXTRACT!DATE,MATCH(Tableau4[[#This Row],[Décalage]],D:D,0),0)</f>
        <v>19/08/2019</v>
      </c>
      <c r="U213" s="139" t="str">
        <f ca="1">VLOOKUP(Tableau4[[#This Row],[Décalage]],D:E,2,0)</f>
        <v>AUTRE</v>
      </c>
      <c r="V213" s="139">
        <f ca="1">VLOOKUP(Tableau4[[#This Row],[Décalage]],D:G,4,0)</f>
        <v>104450</v>
      </c>
      <c r="AY213" s="88"/>
      <c r="AZ213" s="88"/>
      <c r="BA213" s="88"/>
      <c r="BB213" s="88"/>
      <c r="BC213" s="88"/>
    </row>
    <row r="214" spans="1:55" ht="15" x14ac:dyDescent="0.2">
      <c r="A214" s="100">
        <v>4198</v>
      </c>
      <c r="B214" s="95">
        <v>1</v>
      </c>
      <c r="C214" s="95" t="s">
        <v>534</v>
      </c>
      <c r="D214" s="95" t="s">
        <v>534</v>
      </c>
      <c r="E214" s="99" t="s">
        <v>535</v>
      </c>
      <c r="F214" s="95" t="s">
        <v>572</v>
      </c>
      <c r="G214" s="95">
        <v>104197</v>
      </c>
      <c r="H214" s="95">
        <v>1</v>
      </c>
      <c r="I214" s="95" t="s">
        <v>534</v>
      </c>
      <c r="J214" s="95">
        <v>97</v>
      </c>
      <c r="K214" s="95">
        <v>1</v>
      </c>
      <c r="L214" s="98">
        <v>0.33333333333333331</v>
      </c>
      <c r="M214" s="98">
        <v>0.35416666666666669</v>
      </c>
      <c r="N214" s="97" t="s">
        <v>482</v>
      </c>
      <c r="Q214" s="88">
        <f t="array" aca="1" ref="Q214" ca="1">IFERROR(INDEX(Tableau3[Num DECAL],SMALL(IF(Tableau3[Num DECAL]&lt;&gt;"",ROW(INDIRECT("1:"&amp;ROWS(Tableau3[Num DECAL])))),ROWS($1:203))),"")</f>
        <v>470</v>
      </c>
      <c r="R214" s="88">
        <f t="shared" ca="1" si="3"/>
        <v>203</v>
      </c>
      <c r="S214" s="88">
        <f ca="1">COUNTIFS(Tableau3[PLAGE],R214)</f>
        <v>2</v>
      </c>
      <c r="T214" s="139" t="str">
        <f ca="1">INDEX(EXTRACT!DATE,MATCH(Tableau4[[#This Row],[Décalage]],D:D,0),0)</f>
        <v>19/08/2019</v>
      </c>
      <c r="U214" s="139" t="str">
        <f ca="1">VLOOKUP(Tableau4[[#This Row],[Décalage]],D:E,2,0)</f>
        <v>CAMP DES GARRIGUES</v>
      </c>
      <c r="V214" s="139">
        <f ca="1">VLOOKUP(Tableau4[[#This Row],[Décalage]],D:G,4,0)</f>
        <v>104451</v>
      </c>
      <c r="AY214" s="88"/>
      <c r="AZ214" s="88"/>
      <c r="BA214" s="88"/>
      <c r="BB214" s="88"/>
      <c r="BC214" s="88"/>
    </row>
    <row r="215" spans="1:55" ht="15" x14ac:dyDescent="0.2">
      <c r="A215" s="100">
        <v>4199</v>
      </c>
      <c r="B215" s="95">
        <v>1</v>
      </c>
      <c r="C215" s="95">
        <v>212</v>
      </c>
      <c r="D215" s="95">
        <v>216</v>
      </c>
      <c r="E215" s="99" t="s">
        <v>537</v>
      </c>
      <c r="F215" s="95" t="s">
        <v>572</v>
      </c>
      <c r="G215" s="95">
        <v>104198</v>
      </c>
      <c r="H215" s="95">
        <v>0</v>
      </c>
      <c r="I215" s="95">
        <v>1</v>
      </c>
      <c r="J215" s="95">
        <v>98</v>
      </c>
      <c r="K215" s="95">
        <v>1</v>
      </c>
      <c r="L215" s="98">
        <v>0.35416666666666669</v>
      </c>
      <c r="M215" s="98">
        <v>0.45833333333333331</v>
      </c>
      <c r="N215" s="97" t="s">
        <v>471</v>
      </c>
      <c r="Q215" s="88">
        <f t="array" aca="1" ref="Q215" ca="1">IFERROR(INDEX(Tableau3[Num DECAL],SMALL(IF(Tableau3[Num DECAL]&lt;&gt;"",ROW(INDIRECT("1:"&amp;ROWS(Tableau3[Num DECAL])))),ROWS($1:204))),"")</f>
        <v>472</v>
      </c>
      <c r="R215" s="88">
        <f t="shared" ca="1" si="3"/>
        <v>204</v>
      </c>
      <c r="S215" s="88">
        <f ca="1">COUNTIFS(Tableau3[PLAGE],R215)</f>
        <v>2</v>
      </c>
      <c r="T215" s="139" t="str">
        <f ca="1">INDEX(EXTRACT!DATE,MATCH(Tableau4[[#This Row],[Décalage]],D:D,0),0)</f>
        <v>20/08/2019</v>
      </c>
      <c r="U215" s="139" t="str">
        <f ca="1">VLOOKUP(Tableau4[[#This Row],[Décalage]],D:E,2,0)</f>
        <v>AUTRE</v>
      </c>
      <c r="V215" s="139">
        <f ca="1">VLOOKUP(Tableau4[[#This Row],[Décalage]],D:G,4,0)</f>
        <v>104453</v>
      </c>
      <c r="AY215" s="88"/>
      <c r="AZ215" s="88"/>
      <c r="BA215" s="88"/>
      <c r="BB215" s="88"/>
      <c r="BC215" s="88"/>
    </row>
    <row r="216" spans="1:55" ht="15" x14ac:dyDescent="0.2">
      <c r="A216" s="100">
        <v>4200</v>
      </c>
      <c r="B216" s="95">
        <v>1</v>
      </c>
      <c r="C216" s="95">
        <v>213</v>
      </c>
      <c r="D216" s="95">
        <v>217</v>
      </c>
      <c r="E216" s="99" t="s">
        <v>535</v>
      </c>
      <c r="F216" s="95" t="s">
        <v>572</v>
      </c>
      <c r="G216" s="95">
        <v>104199</v>
      </c>
      <c r="H216" s="95">
        <v>0</v>
      </c>
      <c r="I216" s="95">
        <v>1</v>
      </c>
      <c r="J216" s="95">
        <v>99</v>
      </c>
      <c r="K216" s="95">
        <v>1</v>
      </c>
      <c r="L216" s="98">
        <v>0.45833333333333331</v>
      </c>
      <c r="M216" s="98">
        <v>0.52083333333333337</v>
      </c>
      <c r="N216" s="97" t="s">
        <v>472</v>
      </c>
      <c r="Q216" s="88">
        <f t="array" aca="1" ref="Q216" ca="1">IFERROR(INDEX(Tableau3[Num DECAL],SMALL(IF(Tableau3[Num DECAL]&lt;&gt;"",ROW(INDIRECT("1:"&amp;ROWS(Tableau3[Num DECAL])))),ROWS($1:205))),"")</f>
        <v>477</v>
      </c>
      <c r="R216" s="88">
        <f t="shared" ca="1" si="3"/>
        <v>205</v>
      </c>
      <c r="S216" s="88">
        <f ca="1">COUNTIFS(Tableau3[PLAGE],R216)</f>
        <v>5</v>
      </c>
      <c r="T216" s="139" t="str">
        <f ca="1">INDEX(EXTRACT!DATE,MATCH(Tableau4[[#This Row],[Décalage]],D:D,0),0)</f>
        <v>20/08/2019</v>
      </c>
      <c r="U216" s="139" t="str">
        <f ca="1">VLOOKUP(Tableau4[[#This Row],[Décalage]],D:E,2,0)</f>
        <v>QUARTIER SAINT CEZAIRE</v>
      </c>
      <c r="V216" s="139">
        <f ca="1">VLOOKUP(Tableau4[[#This Row],[Décalage]],D:G,4,0)</f>
        <v>104455</v>
      </c>
      <c r="AY216" s="88"/>
      <c r="AZ216" s="88"/>
      <c r="BA216" s="88"/>
      <c r="BB216" s="88"/>
      <c r="BC216" s="88"/>
    </row>
    <row r="217" spans="1:55" ht="15" x14ac:dyDescent="0.2">
      <c r="A217" s="100">
        <v>4201</v>
      </c>
      <c r="B217" s="95">
        <v>1</v>
      </c>
      <c r="C217" s="95">
        <v>214</v>
      </c>
      <c r="D217" s="95">
        <v>218</v>
      </c>
      <c r="E217" s="99" t="s">
        <v>537</v>
      </c>
      <c r="F217" s="95" t="s">
        <v>572</v>
      </c>
      <c r="G217" s="95">
        <v>104200</v>
      </c>
      <c r="H217" s="95">
        <v>0</v>
      </c>
      <c r="I217" s="95">
        <v>1</v>
      </c>
      <c r="J217" s="95">
        <v>100</v>
      </c>
      <c r="K217" s="95">
        <v>1</v>
      </c>
      <c r="L217" s="98">
        <v>0.5625</v>
      </c>
      <c r="M217" s="98">
        <v>0.58333333333333337</v>
      </c>
      <c r="N217" s="97" t="s">
        <v>482</v>
      </c>
      <c r="Q217" s="88">
        <f t="array" aca="1" ref="Q217" ca="1">IFERROR(INDEX(Tableau3[Num DECAL],SMALL(IF(Tableau3[Num DECAL]&lt;&gt;"",ROW(INDIRECT("1:"&amp;ROWS(Tableau3[Num DECAL])))),ROWS($1:206))),"")</f>
        <v>484</v>
      </c>
      <c r="R217" s="88">
        <f t="shared" ca="1" si="3"/>
        <v>206</v>
      </c>
      <c r="S217" s="88">
        <f ca="1">COUNTIFS(Tableau3[PLAGE],R217)</f>
        <v>7</v>
      </c>
      <c r="T217" s="139" t="str">
        <f ca="1">INDEX(EXTRACT!DATE,MATCH(Tableau4[[#This Row],[Décalage]],D:D,0),0)</f>
        <v>20/08/2019</v>
      </c>
      <c r="U217" s="139" t="str">
        <f ca="1">VLOOKUP(Tableau4[[#This Row],[Décalage]],D:E,2,0)</f>
        <v>QUARTIER GENERAL ROLLET LAUDUN</v>
      </c>
      <c r="V217" s="139">
        <f ca="1">VLOOKUP(Tableau4[[#This Row],[Décalage]],D:G,4,0)</f>
        <v>104460</v>
      </c>
      <c r="AY217" s="88"/>
      <c r="AZ217" s="88"/>
      <c r="BA217" s="88"/>
      <c r="BB217" s="88"/>
      <c r="BC217" s="88"/>
    </row>
    <row r="218" spans="1:55" ht="15" x14ac:dyDescent="0.2">
      <c r="A218" s="100">
        <v>4202</v>
      </c>
      <c r="B218" s="95">
        <v>1</v>
      </c>
      <c r="C218" s="95">
        <v>215</v>
      </c>
      <c r="D218" s="95">
        <v>221</v>
      </c>
      <c r="E218" s="99" t="s">
        <v>535</v>
      </c>
      <c r="F218" s="95" t="s">
        <v>572</v>
      </c>
      <c r="G218" s="95">
        <v>104201</v>
      </c>
      <c r="H218" s="95">
        <v>0</v>
      </c>
      <c r="I218" s="95">
        <v>1</v>
      </c>
      <c r="J218" s="95">
        <v>101</v>
      </c>
      <c r="K218" s="95">
        <v>3</v>
      </c>
      <c r="L218" s="98">
        <v>0.625</v>
      </c>
      <c r="M218" s="98">
        <v>0.6875</v>
      </c>
      <c r="N218" s="97" t="s">
        <v>472</v>
      </c>
      <c r="Q218" s="88">
        <f t="array" aca="1" ref="Q218" ca="1">IFERROR(INDEX(Tableau3[Num DECAL],SMALL(IF(Tableau3[Num DECAL]&lt;&gt;"",ROW(INDIRECT("1:"&amp;ROWS(Tableau3[Num DECAL])))),ROWS($1:207))),"")</f>
        <v>486</v>
      </c>
      <c r="R218" s="88">
        <f t="shared" ca="1" si="3"/>
        <v>207</v>
      </c>
      <c r="S218" s="88">
        <f ca="1">COUNTIFS(Tableau3[PLAGE],R218)</f>
        <v>2</v>
      </c>
      <c r="T218" s="139" t="str">
        <f ca="1">INDEX(EXTRACT!DATE,MATCH(Tableau4[[#This Row],[Décalage]],D:D,0),0)</f>
        <v>20/08/2019</v>
      </c>
      <c r="U218" s="139" t="str">
        <f ca="1">VLOOKUP(Tableau4[[#This Row],[Décalage]],D:E,2,0)</f>
        <v>AUTRE</v>
      </c>
      <c r="V218" s="139">
        <f ca="1">VLOOKUP(Tableau4[[#This Row],[Décalage]],D:G,4,0)</f>
        <v>104467</v>
      </c>
      <c r="AY218" s="88"/>
      <c r="AZ218" s="88"/>
      <c r="BA218" s="88"/>
      <c r="BB218" s="88"/>
      <c r="BC218" s="88"/>
    </row>
    <row r="219" spans="1:55" ht="15" x14ac:dyDescent="0.2">
      <c r="A219" s="100">
        <v>4203</v>
      </c>
      <c r="B219" s="95">
        <v>1</v>
      </c>
      <c r="C219" s="95" t="s">
        <v>534</v>
      </c>
      <c r="D219" s="95" t="s">
        <v>534</v>
      </c>
      <c r="E219" s="99" t="s">
        <v>535</v>
      </c>
      <c r="F219" s="95" t="s">
        <v>572</v>
      </c>
      <c r="G219" s="95">
        <v>104202</v>
      </c>
      <c r="H219" s="95">
        <v>1</v>
      </c>
      <c r="I219" s="95" t="s">
        <v>534</v>
      </c>
      <c r="J219" s="95">
        <v>101</v>
      </c>
      <c r="K219" s="95">
        <v>2</v>
      </c>
      <c r="L219" s="98">
        <v>0.6875</v>
      </c>
      <c r="M219" s="98">
        <v>0.73611111111111116</v>
      </c>
      <c r="N219" s="97" t="s">
        <v>493</v>
      </c>
      <c r="Q219" s="88">
        <f t="array" aca="1" ref="Q219" ca="1">IFERROR(INDEX(Tableau3[Num DECAL],SMALL(IF(Tableau3[Num DECAL]&lt;&gt;"",ROW(INDIRECT("1:"&amp;ROWS(Tableau3[Num DECAL])))),ROWS($1:208))),"")</f>
        <v>487</v>
      </c>
      <c r="R219" s="88">
        <f t="shared" ca="1" si="3"/>
        <v>208</v>
      </c>
      <c r="S219" s="88">
        <f ca="1">COUNTIFS(Tableau3[PLAGE],R219)</f>
        <v>1</v>
      </c>
      <c r="T219" s="139" t="str">
        <f ca="1">INDEX(EXTRACT!DATE,MATCH(Tableau4[[#This Row],[Décalage]],D:D,0),0)</f>
        <v>21/08/2019</v>
      </c>
      <c r="U219" s="139" t="str">
        <f ca="1">VLOOKUP(Tableau4[[#This Row],[Décalage]],D:E,2,0)</f>
        <v>AUTRE</v>
      </c>
      <c r="V219" s="139">
        <f ca="1">VLOOKUP(Tableau4[[#This Row],[Décalage]],D:G,4,0)</f>
        <v>104469</v>
      </c>
      <c r="AY219" s="88"/>
      <c r="AZ219" s="88"/>
      <c r="BA219" s="88"/>
      <c r="BB219" s="88"/>
      <c r="BC219" s="88"/>
    </row>
    <row r="220" spans="1:55" ht="15" x14ac:dyDescent="0.2">
      <c r="A220" s="100">
        <v>4204</v>
      </c>
      <c r="B220" s="95">
        <v>1</v>
      </c>
      <c r="C220" s="95" t="s">
        <v>534</v>
      </c>
      <c r="D220" s="95" t="s">
        <v>534</v>
      </c>
      <c r="E220" s="99" t="s">
        <v>535</v>
      </c>
      <c r="F220" s="95" t="s">
        <v>572</v>
      </c>
      <c r="G220" s="95">
        <v>104203</v>
      </c>
      <c r="H220" s="95">
        <v>2</v>
      </c>
      <c r="I220" s="95" t="s">
        <v>534</v>
      </c>
      <c r="J220" s="95">
        <v>101</v>
      </c>
      <c r="K220" s="95">
        <v>1</v>
      </c>
      <c r="L220" s="98">
        <v>0.92361111111111116</v>
      </c>
      <c r="M220" s="98">
        <v>0.96527777777777779</v>
      </c>
      <c r="N220" s="97" t="s">
        <v>476</v>
      </c>
      <c r="Q220" s="88">
        <f t="array" aca="1" ref="Q220" ca="1">IFERROR(INDEX(Tableau3[Num DECAL],SMALL(IF(Tableau3[Num DECAL]&lt;&gt;"",ROW(INDIRECT("1:"&amp;ROWS(Tableau3[Num DECAL])))),ROWS($1:209))),"")</f>
        <v>490</v>
      </c>
      <c r="R220" s="88">
        <f t="shared" ca="1" si="3"/>
        <v>209</v>
      </c>
      <c r="S220" s="88">
        <f ca="1">COUNTIFS(Tableau3[PLAGE],R220)</f>
        <v>3</v>
      </c>
      <c r="T220" s="139" t="str">
        <f ca="1">INDEX(EXTRACT!DATE,MATCH(Tableau4[[#This Row],[Décalage]],D:D,0),0)</f>
        <v>21/08/2019</v>
      </c>
      <c r="U220" s="139" t="str">
        <f ca="1">VLOOKUP(Tableau4[[#This Row],[Décalage]],D:E,2,0)</f>
        <v>IMMEUBLE COTTAGE</v>
      </c>
      <c r="V220" s="139">
        <f ca="1">VLOOKUP(Tableau4[[#This Row],[Décalage]],D:G,4,0)</f>
        <v>104470</v>
      </c>
      <c r="AY220" s="88"/>
      <c r="AZ220" s="88"/>
      <c r="BA220" s="88"/>
      <c r="BB220" s="88"/>
      <c r="BC220" s="88"/>
    </row>
    <row r="221" spans="1:55" ht="15" x14ac:dyDescent="0.2">
      <c r="A221" s="100">
        <v>4205</v>
      </c>
      <c r="B221" s="95">
        <v>1</v>
      </c>
      <c r="C221" s="95">
        <v>218</v>
      </c>
      <c r="D221" s="95">
        <v>222</v>
      </c>
      <c r="E221" s="99" t="s">
        <v>560</v>
      </c>
      <c r="F221" s="95" t="s">
        <v>572</v>
      </c>
      <c r="G221" s="95">
        <v>104204</v>
      </c>
      <c r="H221" s="95">
        <v>0</v>
      </c>
      <c r="I221" s="95">
        <v>1</v>
      </c>
      <c r="J221" s="95">
        <v>102</v>
      </c>
      <c r="K221" s="95">
        <v>1</v>
      </c>
      <c r="L221" s="98">
        <v>0.96527777777777779</v>
      </c>
      <c r="M221" s="98">
        <v>0.97222222222222221</v>
      </c>
      <c r="N221" s="97" t="s">
        <v>481</v>
      </c>
      <c r="Q221" s="88">
        <f t="array" aca="1" ref="Q221" ca="1">IFERROR(INDEX(Tableau3[Num DECAL],SMALL(IF(Tableau3[Num DECAL]&lt;&gt;"",ROW(INDIRECT("1:"&amp;ROWS(Tableau3[Num DECAL])))),ROWS($1:210))),"")</f>
        <v>491</v>
      </c>
      <c r="R221" s="88">
        <f t="shared" ca="1" si="3"/>
        <v>210</v>
      </c>
      <c r="S221" s="88">
        <f ca="1">COUNTIFS(Tableau3[PLAGE],R221)</f>
        <v>1</v>
      </c>
      <c r="T221" s="139" t="str">
        <f ca="1">INDEX(EXTRACT!DATE,MATCH(Tableau4[[#This Row],[Décalage]],D:D,0),0)</f>
        <v>21/08/2019</v>
      </c>
      <c r="U221" s="139" t="str">
        <f ca="1">VLOOKUP(Tableau4[[#This Row],[Décalage]],D:E,2,0)</f>
        <v>CASERNE COLONEL CHABRIERES</v>
      </c>
      <c r="V221" s="139">
        <f ca="1">VLOOKUP(Tableau4[[#This Row],[Décalage]],D:G,4,0)</f>
        <v>104473</v>
      </c>
      <c r="AY221" s="88"/>
      <c r="AZ221" s="88"/>
      <c r="BA221" s="88"/>
      <c r="BB221" s="88"/>
      <c r="BC221" s="88"/>
    </row>
    <row r="222" spans="1:55" ht="15" x14ac:dyDescent="0.2">
      <c r="A222" s="100">
        <v>4206</v>
      </c>
      <c r="B222" s="95">
        <v>1</v>
      </c>
      <c r="C222" s="95">
        <v>219</v>
      </c>
      <c r="D222" s="95">
        <v>223</v>
      </c>
      <c r="E222" s="99" t="s">
        <v>535</v>
      </c>
      <c r="F222" s="95" t="s">
        <v>572</v>
      </c>
      <c r="G222" s="95">
        <v>104205</v>
      </c>
      <c r="H222" s="95">
        <v>0</v>
      </c>
      <c r="I222" s="95">
        <v>1</v>
      </c>
      <c r="J222" s="95">
        <v>103</v>
      </c>
      <c r="K222" s="95">
        <v>1</v>
      </c>
      <c r="L222" s="98">
        <v>0.97222222222222221</v>
      </c>
      <c r="M222" s="98">
        <v>0.99930555555555556</v>
      </c>
      <c r="N222" s="97" t="s">
        <v>502</v>
      </c>
      <c r="Q222" s="88">
        <f t="array" aca="1" ref="Q222" ca="1">IFERROR(INDEX(Tableau3[Num DECAL],SMALL(IF(Tableau3[Num DECAL]&lt;&gt;"",ROW(INDIRECT("1:"&amp;ROWS(Tableau3[Num DECAL])))),ROWS($1:211))),"")</f>
        <v>494</v>
      </c>
      <c r="R222" s="88">
        <f t="shared" ca="1" si="3"/>
        <v>211</v>
      </c>
      <c r="S222" s="88">
        <f ca="1">COUNTIFS(Tableau3[PLAGE],R222)</f>
        <v>3</v>
      </c>
      <c r="T222" s="139" t="str">
        <f ca="1">INDEX(EXTRACT!DATE,MATCH(Tableau4[[#This Row],[Décalage]],D:D,0),0)</f>
        <v>21/08/2019</v>
      </c>
      <c r="U222" s="139" t="str">
        <f ca="1">VLOOKUP(Tableau4[[#This Row],[Décalage]],D:E,2,0)</f>
        <v>AUTRE</v>
      </c>
      <c r="V222" s="139">
        <f ca="1">VLOOKUP(Tableau4[[#This Row],[Décalage]],D:G,4,0)</f>
        <v>104474</v>
      </c>
      <c r="AY222" s="88"/>
      <c r="AZ222" s="88"/>
      <c r="BA222" s="88"/>
      <c r="BB222" s="88"/>
      <c r="BC222" s="88"/>
    </row>
    <row r="223" spans="1:55" ht="15" x14ac:dyDescent="0.2">
      <c r="A223" s="100">
        <v>4207</v>
      </c>
      <c r="B223" s="95">
        <v>1</v>
      </c>
      <c r="C223" s="95">
        <v>220</v>
      </c>
      <c r="D223" s="95">
        <v>225</v>
      </c>
      <c r="E223" s="99" t="s">
        <v>535</v>
      </c>
      <c r="F223" s="95" t="s">
        <v>573</v>
      </c>
      <c r="G223" s="95">
        <v>104206</v>
      </c>
      <c r="H223" s="95">
        <v>0</v>
      </c>
      <c r="I223" s="95">
        <v>1</v>
      </c>
      <c r="J223" s="95">
        <v>104</v>
      </c>
      <c r="K223" s="95">
        <v>2</v>
      </c>
      <c r="L223" s="98">
        <v>0</v>
      </c>
      <c r="M223" s="98">
        <v>1.3888888888888888E-2</v>
      </c>
      <c r="N223" s="97" t="s">
        <v>483</v>
      </c>
      <c r="Q223" s="88">
        <f t="array" aca="1" ref="Q223" ca="1">IFERROR(INDEX(Tableau3[Num DECAL],SMALL(IF(Tableau3[Num DECAL]&lt;&gt;"",ROW(INDIRECT("1:"&amp;ROWS(Tableau3[Num DECAL])))),ROWS($1:212))),"")</f>
        <v>499</v>
      </c>
      <c r="R223" s="88">
        <f t="shared" ca="1" si="3"/>
        <v>212</v>
      </c>
      <c r="S223" s="88">
        <f ca="1">COUNTIFS(Tableau3[PLAGE],R223)</f>
        <v>5</v>
      </c>
      <c r="T223" s="139" t="str">
        <f ca="1">INDEX(EXTRACT!DATE,MATCH(Tableau4[[#This Row],[Décalage]],D:D,0),0)</f>
        <v>21/08/2019</v>
      </c>
      <c r="U223" s="139" t="str">
        <f ca="1">VLOOKUP(Tableau4[[#This Row],[Décalage]],D:E,2,0)</f>
        <v>QUARTIER EL PARRAS</v>
      </c>
      <c r="V223" s="139">
        <f ca="1">VLOOKUP(Tableau4[[#This Row],[Décalage]],D:G,4,0)</f>
        <v>104477</v>
      </c>
      <c r="AY223" s="88"/>
      <c r="AZ223" s="88"/>
      <c r="BA223" s="88"/>
      <c r="BB223" s="88"/>
      <c r="BC223" s="88"/>
    </row>
    <row r="224" spans="1:55" ht="15" x14ac:dyDescent="0.2">
      <c r="A224" s="100">
        <v>4208</v>
      </c>
      <c r="B224" s="95">
        <v>1</v>
      </c>
      <c r="C224" s="95" t="s">
        <v>534</v>
      </c>
      <c r="D224" s="95" t="s">
        <v>534</v>
      </c>
      <c r="E224" s="99" t="s">
        <v>535</v>
      </c>
      <c r="F224" s="95" t="s">
        <v>573</v>
      </c>
      <c r="G224" s="95">
        <v>104207</v>
      </c>
      <c r="H224" s="95">
        <v>1</v>
      </c>
      <c r="I224" s="95" t="s">
        <v>534</v>
      </c>
      <c r="J224" s="95">
        <v>104</v>
      </c>
      <c r="K224" s="95">
        <v>1</v>
      </c>
      <c r="L224" s="98">
        <v>0.28472222222222221</v>
      </c>
      <c r="M224" s="98">
        <v>0.33333333333333331</v>
      </c>
      <c r="N224" s="97" t="s">
        <v>493</v>
      </c>
      <c r="Q224" s="88">
        <f t="array" aca="1" ref="Q224" ca="1">IFERROR(INDEX(Tableau3[Num DECAL],SMALL(IF(Tableau3[Num DECAL]&lt;&gt;"",ROW(INDIRECT("1:"&amp;ROWS(Tableau3[Num DECAL])))),ROWS($1:213))),"")</f>
        <v>500</v>
      </c>
      <c r="R224" s="88">
        <f t="shared" ca="1" si="3"/>
        <v>213</v>
      </c>
      <c r="S224" s="88">
        <f ca="1">COUNTIFS(Tableau3[PLAGE],R224)</f>
        <v>1</v>
      </c>
      <c r="T224" s="139" t="str">
        <f ca="1">INDEX(EXTRACT!DATE,MATCH(Tableau4[[#This Row],[Décalage]],D:D,0),0)</f>
        <v>21/08/2019</v>
      </c>
      <c r="U224" s="139" t="str">
        <f ca="1">VLOOKUP(Tableau4[[#This Row],[Décalage]],D:E,2,0)</f>
        <v>AUTRE</v>
      </c>
      <c r="V224" s="139">
        <f ca="1">VLOOKUP(Tableau4[[#This Row],[Décalage]],D:G,4,0)</f>
        <v>104482</v>
      </c>
      <c r="AY224" s="88"/>
      <c r="AZ224" s="88"/>
      <c r="BA224" s="88"/>
      <c r="BB224" s="88"/>
      <c r="BC224" s="88"/>
    </row>
    <row r="225" spans="1:55" ht="15" x14ac:dyDescent="0.2">
      <c r="A225" s="100">
        <v>4209</v>
      </c>
      <c r="B225" s="95">
        <v>1</v>
      </c>
      <c r="C225" s="95">
        <v>222</v>
      </c>
      <c r="D225" s="95">
        <v>228</v>
      </c>
      <c r="E225" s="99" t="s">
        <v>537</v>
      </c>
      <c r="F225" s="95" t="s">
        <v>573</v>
      </c>
      <c r="G225" s="95">
        <v>104208</v>
      </c>
      <c r="H225" s="95">
        <v>0</v>
      </c>
      <c r="I225" s="95">
        <v>1</v>
      </c>
      <c r="J225" s="95">
        <v>105</v>
      </c>
      <c r="K225" s="95">
        <v>3</v>
      </c>
      <c r="L225" s="98">
        <v>0.33333333333333331</v>
      </c>
      <c r="M225" s="98">
        <v>0.375</v>
      </c>
      <c r="N225" s="97" t="s">
        <v>476</v>
      </c>
      <c r="Q225" s="88">
        <f t="array" aca="1" ref="Q225" ca="1">IFERROR(INDEX(Tableau3[Num DECAL],SMALL(IF(Tableau3[Num DECAL]&lt;&gt;"",ROW(INDIRECT("1:"&amp;ROWS(Tableau3[Num DECAL])))),ROWS($1:214))),"")</f>
        <v>501</v>
      </c>
      <c r="R225" s="88">
        <f t="shared" ca="1" si="3"/>
        <v>214</v>
      </c>
      <c r="S225" s="88">
        <f ca="1">COUNTIFS(Tableau3[PLAGE],R225)</f>
        <v>1</v>
      </c>
      <c r="T225" s="139" t="str">
        <f ca="1">INDEX(EXTRACT!DATE,MATCH(Tableau4[[#This Row],[Décalage]],D:D,0),0)</f>
        <v>22/08/2019</v>
      </c>
      <c r="U225" s="139" t="str">
        <f ca="1">VLOOKUP(Tableau4[[#This Row],[Décalage]],D:E,2,0)</f>
        <v>AUTRE</v>
      </c>
      <c r="V225" s="139">
        <f ca="1">VLOOKUP(Tableau4[[#This Row],[Décalage]],D:G,4,0)</f>
        <v>104483</v>
      </c>
      <c r="AY225" s="88"/>
      <c r="AZ225" s="88"/>
      <c r="BA225" s="88"/>
      <c r="BB225" s="88"/>
      <c r="BC225" s="88"/>
    </row>
    <row r="226" spans="1:55" ht="15" x14ac:dyDescent="0.2">
      <c r="A226" s="100">
        <v>4210</v>
      </c>
      <c r="B226" s="95">
        <v>1</v>
      </c>
      <c r="C226" s="95" t="s">
        <v>534</v>
      </c>
      <c r="D226" s="95" t="s">
        <v>534</v>
      </c>
      <c r="E226" s="99" t="s">
        <v>537</v>
      </c>
      <c r="F226" s="95" t="s">
        <v>573</v>
      </c>
      <c r="G226" s="95">
        <v>104209</v>
      </c>
      <c r="H226" s="95">
        <v>1</v>
      </c>
      <c r="I226" s="95" t="s">
        <v>534</v>
      </c>
      <c r="J226" s="95">
        <v>105</v>
      </c>
      <c r="K226" s="95">
        <v>2</v>
      </c>
      <c r="L226" s="98">
        <v>0.37847222222222227</v>
      </c>
      <c r="M226" s="98">
        <v>0.39583333333333331</v>
      </c>
      <c r="N226" s="97" t="s">
        <v>486</v>
      </c>
      <c r="Q226" s="88">
        <f t="array" aca="1" ref="Q226" ca="1">IFERROR(INDEX(Tableau3[Num DECAL],SMALL(IF(Tableau3[Num DECAL]&lt;&gt;"",ROW(INDIRECT("1:"&amp;ROWS(Tableau3[Num DECAL])))),ROWS($1:215))),"")</f>
        <v>504</v>
      </c>
      <c r="R226" s="88">
        <f t="shared" ca="1" si="3"/>
        <v>215</v>
      </c>
      <c r="S226" s="88">
        <f ca="1">COUNTIFS(Tableau3[PLAGE],R226)</f>
        <v>3</v>
      </c>
      <c r="T226" s="139" t="str">
        <f ca="1">INDEX(EXTRACT!DATE,MATCH(Tableau4[[#This Row],[Décalage]],D:D,0),0)</f>
        <v>22/08/2019</v>
      </c>
      <c r="U226" s="139" t="str">
        <f ca="1">VLOOKUP(Tableau4[[#This Row],[Décalage]],D:E,2,0)</f>
        <v>CAMP DES GARRIGUES</v>
      </c>
      <c r="V226" s="139">
        <f ca="1">VLOOKUP(Tableau4[[#This Row],[Décalage]],D:G,4,0)</f>
        <v>104484</v>
      </c>
      <c r="AY226" s="88"/>
      <c r="AZ226" s="88"/>
      <c r="BA226" s="88"/>
      <c r="BB226" s="88"/>
      <c r="BC226" s="88"/>
    </row>
    <row r="227" spans="1:55" ht="15" x14ac:dyDescent="0.2">
      <c r="A227" s="100">
        <v>4211</v>
      </c>
      <c r="B227" s="95">
        <v>1</v>
      </c>
      <c r="C227" s="95" t="s">
        <v>534</v>
      </c>
      <c r="D227" s="95" t="s">
        <v>534</v>
      </c>
      <c r="E227" s="99" t="s">
        <v>537</v>
      </c>
      <c r="F227" s="95" t="s">
        <v>573</v>
      </c>
      <c r="G227" s="95">
        <v>104210</v>
      </c>
      <c r="H227" s="95">
        <v>2</v>
      </c>
      <c r="I227" s="95" t="s">
        <v>534</v>
      </c>
      <c r="J227" s="95">
        <v>105</v>
      </c>
      <c r="K227" s="95">
        <v>1</v>
      </c>
      <c r="L227" s="98">
        <v>0.40625</v>
      </c>
      <c r="M227" s="98">
        <v>0.44791666666666669</v>
      </c>
      <c r="N227" s="97" t="s">
        <v>476</v>
      </c>
      <c r="Q227" s="88">
        <f t="array" aca="1" ref="Q227" ca="1">IFERROR(INDEX(Tableau3[Num DECAL],SMALL(IF(Tableau3[Num DECAL]&lt;&gt;"",ROW(INDIRECT("1:"&amp;ROWS(Tableau3[Num DECAL])))),ROWS($1:216))),"")</f>
        <v>505</v>
      </c>
      <c r="R227" s="88">
        <f t="shared" ca="1" si="3"/>
        <v>216</v>
      </c>
      <c r="S227" s="88">
        <f ca="1">COUNTIFS(Tableau3[PLAGE],R227)</f>
        <v>1</v>
      </c>
      <c r="T227" s="139" t="str">
        <f ca="1">INDEX(EXTRACT!DATE,MATCH(Tableau4[[#This Row],[Décalage]],D:D,0),0)</f>
        <v>22/08/2019</v>
      </c>
      <c r="U227" s="139" t="str">
        <f ca="1">VLOOKUP(Tableau4[[#This Row],[Décalage]],D:E,2,0)</f>
        <v>AUTRE</v>
      </c>
      <c r="V227" s="139">
        <f ca="1">VLOOKUP(Tableau4[[#This Row],[Décalage]],D:G,4,0)</f>
        <v>104487</v>
      </c>
      <c r="AY227" s="88"/>
      <c r="AZ227" s="88"/>
      <c r="BA227" s="88"/>
      <c r="BB227" s="88"/>
      <c r="BC227" s="88"/>
    </row>
    <row r="228" spans="1:55" ht="15" x14ac:dyDescent="0.2">
      <c r="A228" s="100">
        <v>4212</v>
      </c>
      <c r="B228" s="95">
        <v>1</v>
      </c>
      <c r="C228" s="95">
        <v>225</v>
      </c>
      <c r="D228" s="95">
        <v>230</v>
      </c>
      <c r="E228" s="99" t="s">
        <v>535</v>
      </c>
      <c r="F228" s="95" t="s">
        <v>573</v>
      </c>
      <c r="G228" s="95">
        <v>104211</v>
      </c>
      <c r="H228" s="95">
        <v>0</v>
      </c>
      <c r="I228" s="95">
        <v>1</v>
      </c>
      <c r="J228" s="95">
        <v>106</v>
      </c>
      <c r="K228" s="95">
        <v>2</v>
      </c>
      <c r="L228" s="98">
        <v>0.4513888888888889</v>
      </c>
      <c r="M228" s="98">
        <v>0.47222222222222227</v>
      </c>
      <c r="N228" s="97" t="s">
        <v>482</v>
      </c>
      <c r="Q228" s="88">
        <f t="array" aca="1" ref="Q228" ca="1">IFERROR(INDEX(Tableau3[Num DECAL],SMALL(IF(Tableau3[Num DECAL]&lt;&gt;"",ROW(INDIRECT("1:"&amp;ROWS(Tableau3[Num DECAL])))),ROWS($1:217))),"")</f>
        <v>507</v>
      </c>
      <c r="R228" s="88">
        <f t="shared" ca="1" si="3"/>
        <v>217</v>
      </c>
      <c r="S228" s="88">
        <f ca="1">COUNTIFS(Tableau3[PLAGE],R228)</f>
        <v>2</v>
      </c>
      <c r="T228" s="139" t="str">
        <f ca="1">INDEX(EXTRACT!DATE,MATCH(Tableau4[[#This Row],[Décalage]],D:D,0),0)</f>
        <v>22/08/2019</v>
      </c>
      <c r="U228" s="139" t="str">
        <f ca="1">VLOOKUP(Tableau4[[#This Row],[Décalage]],D:E,2,0)</f>
        <v>CASERNE COLONEL CHABRIERES</v>
      </c>
      <c r="V228" s="139">
        <f ca="1">VLOOKUP(Tableau4[[#This Row],[Décalage]],D:G,4,0)</f>
        <v>104488</v>
      </c>
      <c r="AY228" s="88"/>
      <c r="AZ228" s="88"/>
      <c r="BA228" s="88"/>
      <c r="BB228" s="88"/>
      <c r="BC228" s="88"/>
    </row>
    <row r="229" spans="1:55" ht="15" x14ac:dyDescent="0.2">
      <c r="A229" s="100">
        <v>4213</v>
      </c>
      <c r="B229" s="95">
        <v>1</v>
      </c>
      <c r="C229" s="95" t="s">
        <v>534</v>
      </c>
      <c r="D229" s="95" t="s">
        <v>534</v>
      </c>
      <c r="E229" s="99" t="s">
        <v>535</v>
      </c>
      <c r="F229" s="95" t="s">
        <v>573</v>
      </c>
      <c r="G229" s="95">
        <v>104212</v>
      </c>
      <c r="H229" s="95">
        <v>1</v>
      </c>
      <c r="I229" s="95" t="s">
        <v>534</v>
      </c>
      <c r="J229" s="95">
        <v>106</v>
      </c>
      <c r="K229" s="95">
        <v>1</v>
      </c>
      <c r="L229" s="98">
        <v>0.47222222222222227</v>
      </c>
      <c r="M229" s="98">
        <v>0.52083333333333337</v>
      </c>
      <c r="N229" s="97" t="s">
        <v>493</v>
      </c>
      <c r="Q229" s="88">
        <f t="array" aca="1" ref="Q229" ca="1">IFERROR(INDEX(Tableau3[Num DECAL],SMALL(IF(Tableau3[Num DECAL]&lt;&gt;"",ROW(INDIRECT("1:"&amp;ROWS(Tableau3[Num DECAL])))),ROWS($1:218))),"")</f>
        <v>509</v>
      </c>
      <c r="R229" s="88">
        <f t="shared" ca="1" si="3"/>
        <v>218</v>
      </c>
      <c r="S229" s="88">
        <f ca="1">COUNTIFS(Tableau3[PLAGE],R229)</f>
        <v>2</v>
      </c>
      <c r="T229" s="139" t="str">
        <f ca="1">INDEX(EXTRACT!DATE,MATCH(Tableau4[[#This Row],[Décalage]],D:D,0),0)</f>
        <v>22/08/2019</v>
      </c>
      <c r="U229" s="139" t="str">
        <f ca="1">VLOOKUP(Tableau4[[#This Row],[Décalage]],D:E,2,0)</f>
        <v>AUTRE</v>
      </c>
      <c r="V229" s="139">
        <f ca="1">VLOOKUP(Tableau4[[#This Row],[Décalage]],D:G,4,0)</f>
        <v>104490</v>
      </c>
      <c r="AY229" s="88"/>
      <c r="AZ229" s="88"/>
      <c r="BA229" s="88"/>
      <c r="BB229" s="88"/>
      <c r="BC229" s="88"/>
    </row>
    <row r="230" spans="1:55" ht="15" x14ac:dyDescent="0.2">
      <c r="A230" s="100">
        <v>4214</v>
      </c>
      <c r="B230" s="95">
        <v>1</v>
      </c>
      <c r="C230" s="95">
        <v>227</v>
      </c>
      <c r="D230" s="95">
        <v>231</v>
      </c>
      <c r="E230" s="99" t="s">
        <v>535</v>
      </c>
      <c r="F230" s="95" t="s">
        <v>574</v>
      </c>
      <c r="G230" s="95">
        <v>104213</v>
      </c>
      <c r="H230" s="95">
        <v>0</v>
      </c>
      <c r="I230" s="95">
        <v>1</v>
      </c>
      <c r="J230" s="95">
        <v>107</v>
      </c>
      <c r="K230" s="95">
        <v>1</v>
      </c>
      <c r="L230" s="98">
        <v>0.28472222222222221</v>
      </c>
      <c r="M230" s="98">
        <v>0.33333333333333331</v>
      </c>
      <c r="N230" s="97" t="s">
        <v>493</v>
      </c>
      <c r="Q230" s="88">
        <f t="array" aca="1" ref="Q230" ca="1">IFERROR(INDEX(Tableau3[Num DECAL],SMALL(IF(Tableau3[Num DECAL]&lt;&gt;"",ROW(INDIRECT("1:"&amp;ROWS(Tableau3[Num DECAL])))),ROWS($1:219))),"")</f>
        <v>516</v>
      </c>
      <c r="R230" s="88">
        <f t="shared" ca="1" si="3"/>
        <v>219</v>
      </c>
      <c r="S230" s="88">
        <f ca="1">COUNTIFS(Tableau3[PLAGE],R230)</f>
        <v>7</v>
      </c>
      <c r="T230" s="139" t="str">
        <f ca="1">INDEX(EXTRACT!DATE,MATCH(Tableau4[[#This Row],[Décalage]],D:D,0),0)</f>
        <v>22/08/2019</v>
      </c>
      <c r="U230" s="139" t="str">
        <f ca="1">VLOOKUP(Tableau4[[#This Row],[Décalage]],D:E,2,0)</f>
        <v>CAMP DES GARRIGUES</v>
      </c>
      <c r="V230" s="139">
        <f ca="1">VLOOKUP(Tableau4[[#This Row],[Décalage]],D:G,4,0)</f>
        <v>104492</v>
      </c>
      <c r="AY230" s="88"/>
      <c r="AZ230" s="88"/>
      <c r="BA230" s="88"/>
      <c r="BB230" s="88"/>
      <c r="BC230" s="88"/>
    </row>
    <row r="231" spans="1:55" ht="15" x14ac:dyDescent="0.2">
      <c r="A231" s="100">
        <v>4215</v>
      </c>
      <c r="B231" s="95">
        <v>1</v>
      </c>
      <c r="C231" s="95">
        <v>228</v>
      </c>
      <c r="D231" s="95">
        <v>241</v>
      </c>
      <c r="E231" s="99" t="s">
        <v>499</v>
      </c>
      <c r="F231" s="95" t="s">
        <v>574</v>
      </c>
      <c r="G231" s="95">
        <v>104214</v>
      </c>
      <c r="H231" s="95">
        <v>0</v>
      </c>
      <c r="I231" s="95">
        <v>1</v>
      </c>
      <c r="J231" s="95">
        <v>108</v>
      </c>
      <c r="K231" s="95">
        <v>10</v>
      </c>
      <c r="L231" s="98">
        <v>0.33333333333333331</v>
      </c>
      <c r="M231" s="98">
        <v>0.35416666666666669</v>
      </c>
      <c r="N231" s="97" t="s">
        <v>482</v>
      </c>
      <c r="Q231" s="88">
        <f t="array" aca="1" ref="Q231" ca="1">IFERROR(INDEX(Tableau3[Num DECAL],SMALL(IF(Tableau3[Num DECAL]&lt;&gt;"",ROW(INDIRECT("1:"&amp;ROWS(Tableau3[Num DECAL])))),ROWS($1:220))),"")</f>
        <v>518</v>
      </c>
      <c r="R231" s="88">
        <f t="shared" ca="1" si="3"/>
        <v>220</v>
      </c>
      <c r="S231" s="88">
        <f ca="1">COUNTIFS(Tableau3[PLAGE],R231)</f>
        <v>2</v>
      </c>
      <c r="T231" s="139" t="str">
        <f ca="1">INDEX(EXTRACT!DATE,MATCH(Tableau4[[#This Row],[Décalage]],D:D,0),0)</f>
        <v>22/08/2019</v>
      </c>
      <c r="U231" s="139" t="str">
        <f ca="1">VLOOKUP(Tableau4[[#This Row],[Décalage]],D:E,2,0)</f>
        <v>AUTRE</v>
      </c>
      <c r="V231" s="139">
        <f ca="1">VLOOKUP(Tableau4[[#This Row],[Décalage]],D:G,4,0)</f>
        <v>104499</v>
      </c>
      <c r="AY231" s="88"/>
      <c r="AZ231" s="88"/>
      <c r="BA231" s="88"/>
      <c r="BB231" s="88"/>
      <c r="BC231" s="88"/>
    </row>
    <row r="232" spans="1:55" ht="15" x14ac:dyDescent="0.2">
      <c r="A232" s="100">
        <v>4216</v>
      </c>
      <c r="B232" s="95">
        <v>1</v>
      </c>
      <c r="C232" s="95" t="s">
        <v>534</v>
      </c>
      <c r="D232" s="95" t="s">
        <v>534</v>
      </c>
      <c r="E232" s="99" t="s">
        <v>499</v>
      </c>
      <c r="F232" s="95" t="s">
        <v>574</v>
      </c>
      <c r="G232" s="95">
        <v>104215</v>
      </c>
      <c r="H232" s="95">
        <v>1</v>
      </c>
      <c r="I232" s="95" t="s">
        <v>534</v>
      </c>
      <c r="J232" s="95">
        <v>108</v>
      </c>
      <c r="K232" s="95">
        <v>9</v>
      </c>
      <c r="L232" s="98">
        <v>0.35416666666666669</v>
      </c>
      <c r="M232" s="98">
        <v>0.375</v>
      </c>
      <c r="N232" s="97" t="s">
        <v>482</v>
      </c>
      <c r="Q232" s="88">
        <f t="array" aca="1" ref="Q232" ca="1">IFERROR(INDEX(Tableau3[Num DECAL],SMALL(IF(Tableau3[Num DECAL]&lt;&gt;"",ROW(INDIRECT("1:"&amp;ROWS(Tableau3[Num DECAL])))),ROWS($1:221))),"")</f>
        <v>519</v>
      </c>
      <c r="R232" s="88">
        <f t="shared" ca="1" si="3"/>
        <v>221</v>
      </c>
      <c r="S232" s="88">
        <f ca="1">COUNTIFS(Tableau3[PLAGE],R232)</f>
        <v>1</v>
      </c>
      <c r="T232" s="139" t="str">
        <f ca="1">INDEX(EXTRACT!DATE,MATCH(Tableau4[[#This Row],[Décalage]],D:D,0),0)</f>
        <v>22/08/2019</v>
      </c>
      <c r="U232" s="139" t="str">
        <f ca="1">VLOOKUP(Tableau4[[#This Row],[Décalage]],D:E,2,0)</f>
        <v>QUARTIER SAINT CEZAIRE</v>
      </c>
      <c r="V232" s="139">
        <f ca="1">VLOOKUP(Tableau4[[#This Row],[Décalage]],D:G,4,0)</f>
        <v>104501</v>
      </c>
      <c r="AY232" s="88"/>
      <c r="AZ232" s="88"/>
      <c r="BA232" s="88"/>
      <c r="BB232" s="88"/>
      <c r="BC232" s="88"/>
    </row>
    <row r="233" spans="1:55" ht="15" x14ac:dyDescent="0.2">
      <c r="A233" s="100">
        <v>4217</v>
      </c>
      <c r="B233" s="95">
        <v>1</v>
      </c>
      <c r="C233" s="95" t="s">
        <v>534</v>
      </c>
      <c r="D233" s="95" t="s">
        <v>534</v>
      </c>
      <c r="E233" s="99" t="s">
        <v>499</v>
      </c>
      <c r="F233" s="95" t="s">
        <v>574</v>
      </c>
      <c r="G233" s="95">
        <v>104216</v>
      </c>
      <c r="H233" s="95">
        <v>2</v>
      </c>
      <c r="I233" s="95" t="s">
        <v>534</v>
      </c>
      <c r="J233" s="95">
        <v>108</v>
      </c>
      <c r="K233" s="95">
        <v>8</v>
      </c>
      <c r="L233" s="98">
        <v>0.375</v>
      </c>
      <c r="M233" s="98">
        <v>0.39583333333333331</v>
      </c>
      <c r="N233" s="97" t="s">
        <v>482</v>
      </c>
      <c r="Q233" s="88">
        <f t="array" aca="1" ref="Q233" ca="1">IFERROR(INDEX(Tableau3[Num DECAL],SMALL(IF(Tableau3[Num DECAL]&lt;&gt;"",ROW(INDIRECT("1:"&amp;ROWS(Tableau3[Num DECAL])))),ROWS($1:222))),"")</f>
        <v>520</v>
      </c>
      <c r="R233" s="88">
        <f t="shared" ca="1" si="3"/>
        <v>222</v>
      </c>
      <c r="S233" s="88">
        <f ca="1">COUNTIFS(Tableau3[PLAGE],R233)</f>
        <v>1</v>
      </c>
      <c r="T233" s="139" t="str">
        <f ca="1">INDEX(EXTRACT!DATE,MATCH(Tableau4[[#This Row],[Décalage]],D:D,0),0)</f>
        <v>23/08/2019</v>
      </c>
      <c r="U233" s="139" t="str">
        <f ca="1">VLOOKUP(Tableau4[[#This Row],[Décalage]],D:E,2,0)</f>
        <v>AUTRE</v>
      </c>
      <c r="V233" s="139">
        <f ca="1">VLOOKUP(Tableau4[[#This Row],[Décalage]],D:G,4,0)</f>
        <v>104502</v>
      </c>
      <c r="AY233" s="88"/>
      <c r="AZ233" s="88"/>
      <c r="BA233" s="88"/>
      <c r="BB233" s="88"/>
      <c r="BC233" s="88"/>
    </row>
    <row r="234" spans="1:55" ht="15" x14ac:dyDescent="0.2">
      <c r="A234" s="100">
        <v>4218</v>
      </c>
      <c r="B234" s="95">
        <v>1</v>
      </c>
      <c r="C234" s="95" t="s">
        <v>534</v>
      </c>
      <c r="D234" s="95" t="s">
        <v>534</v>
      </c>
      <c r="E234" s="99" t="s">
        <v>499</v>
      </c>
      <c r="F234" s="95" t="s">
        <v>574</v>
      </c>
      <c r="G234" s="95">
        <v>104217</v>
      </c>
      <c r="H234" s="95">
        <v>3</v>
      </c>
      <c r="I234" s="95" t="s">
        <v>534</v>
      </c>
      <c r="J234" s="95">
        <v>108</v>
      </c>
      <c r="K234" s="95">
        <v>7</v>
      </c>
      <c r="L234" s="98">
        <v>0.41666666666666669</v>
      </c>
      <c r="M234" s="98">
        <v>0.4375</v>
      </c>
      <c r="N234" s="97" t="s">
        <v>482</v>
      </c>
      <c r="Q234" s="88">
        <f t="array" aca="1" ref="Q234" ca="1">IFERROR(INDEX(Tableau3[Num DECAL],SMALL(IF(Tableau3[Num DECAL]&lt;&gt;"",ROW(INDIRECT("1:"&amp;ROWS(Tableau3[Num DECAL])))),ROWS($1:223))),"")</f>
        <v>524</v>
      </c>
      <c r="R234" s="88">
        <f t="shared" ca="1" si="3"/>
        <v>223</v>
      </c>
      <c r="S234" s="88">
        <f ca="1">COUNTIFS(Tableau3[PLAGE],R234)</f>
        <v>4</v>
      </c>
      <c r="T234" s="139" t="str">
        <f ca="1">INDEX(EXTRACT!DATE,MATCH(Tableau4[[#This Row],[Décalage]],D:D,0),0)</f>
        <v>23/08/2019</v>
      </c>
      <c r="U234" s="139" t="str">
        <f ca="1">VLOOKUP(Tableau4[[#This Row],[Décalage]],D:E,2,0)</f>
        <v>QUARTIER GENERAL ROLLET LAUDUN</v>
      </c>
      <c r="V234" s="139">
        <f ca="1">VLOOKUP(Tableau4[[#This Row],[Décalage]],D:G,4,0)</f>
        <v>104503</v>
      </c>
      <c r="AY234" s="88"/>
      <c r="AZ234" s="88"/>
      <c r="BA234" s="88"/>
      <c r="BB234" s="88"/>
      <c r="BC234" s="88"/>
    </row>
    <row r="235" spans="1:55" ht="15" x14ac:dyDescent="0.2">
      <c r="A235" s="100">
        <v>4219</v>
      </c>
      <c r="B235" s="95">
        <v>1</v>
      </c>
      <c r="C235" s="95" t="s">
        <v>534</v>
      </c>
      <c r="D235" s="95" t="s">
        <v>534</v>
      </c>
      <c r="E235" s="99" t="s">
        <v>499</v>
      </c>
      <c r="F235" s="95" t="s">
        <v>574</v>
      </c>
      <c r="G235" s="95">
        <v>104218</v>
      </c>
      <c r="H235" s="95">
        <v>4</v>
      </c>
      <c r="I235" s="95" t="s">
        <v>534</v>
      </c>
      <c r="J235" s="95">
        <v>108</v>
      </c>
      <c r="K235" s="95">
        <v>6</v>
      </c>
      <c r="L235" s="98">
        <v>0.44444444444444442</v>
      </c>
      <c r="M235" s="98">
        <v>0.45833333333333331</v>
      </c>
      <c r="N235" s="97" t="s">
        <v>483</v>
      </c>
      <c r="Q235" s="88">
        <f t="array" aca="1" ref="Q235" ca="1">IFERROR(INDEX(Tableau3[Num DECAL],SMALL(IF(Tableau3[Num DECAL]&lt;&gt;"",ROW(INDIRECT("1:"&amp;ROWS(Tableau3[Num DECAL])))),ROWS($1:224))),"")</f>
        <v>525</v>
      </c>
      <c r="R235" s="88">
        <f t="shared" ca="1" si="3"/>
        <v>224</v>
      </c>
      <c r="S235" s="88">
        <f ca="1">COUNTIFS(Tableau3[PLAGE],R235)</f>
        <v>1</v>
      </c>
      <c r="T235" s="139" t="str">
        <f ca="1">INDEX(EXTRACT!DATE,MATCH(Tableau4[[#This Row],[Décalage]],D:D,0),0)</f>
        <v>23/08/2019</v>
      </c>
      <c r="U235" s="139" t="str">
        <f ca="1">VLOOKUP(Tableau4[[#This Row],[Décalage]],D:E,2,0)</f>
        <v>AUTRE</v>
      </c>
      <c r="V235" s="139">
        <f ca="1">VLOOKUP(Tableau4[[#This Row],[Décalage]],D:G,4,0)</f>
        <v>104507</v>
      </c>
      <c r="AY235" s="88"/>
      <c r="AZ235" s="88"/>
      <c r="BA235" s="88"/>
      <c r="BB235" s="88"/>
      <c r="BC235" s="88"/>
    </row>
    <row r="236" spans="1:55" ht="15" x14ac:dyDescent="0.2">
      <c r="A236" s="100">
        <v>4220</v>
      </c>
      <c r="B236" s="95">
        <v>1</v>
      </c>
      <c r="C236" s="95" t="s">
        <v>534</v>
      </c>
      <c r="D236" s="95" t="s">
        <v>534</v>
      </c>
      <c r="E236" s="99" t="s">
        <v>499</v>
      </c>
      <c r="F236" s="95" t="s">
        <v>574</v>
      </c>
      <c r="G236" s="95">
        <v>104219</v>
      </c>
      <c r="H236" s="95">
        <v>5</v>
      </c>
      <c r="I236" s="95" t="s">
        <v>534</v>
      </c>
      <c r="J236" s="95">
        <v>108</v>
      </c>
      <c r="K236" s="95">
        <v>5</v>
      </c>
      <c r="L236" s="98">
        <v>0.46527777777777773</v>
      </c>
      <c r="M236" s="98">
        <v>0.48958333333333331</v>
      </c>
      <c r="N236" s="97" t="s">
        <v>488</v>
      </c>
      <c r="Q236" s="88">
        <f t="array" aca="1" ref="Q236" ca="1">IFERROR(INDEX(Tableau3[Num DECAL],SMALL(IF(Tableau3[Num DECAL]&lt;&gt;"",ROW(INDIRECT("1:"&amp;ROWS(Tableau3[Num DECAL])))),ROWS($1:225))),"")</f>
        <v>526</v>
      </c>
      <c r="R236" s="88">
        <f t="shared" ca="1" si="3"/>
        <v>225</v>
      </c>
      <c r="S236" s="88">
        <f ca="1">COUNTIFS(Tableau3[PLAGE],R236)</f>
        <v>1</v>
      </c>
      <c r="T236" s="139" t="str">
        <f ca="1">INDEX(EXTRACT!DATE,MATCH(Tableau4[[#This Row],[Décalage]],D:D,0),0)</f>
        <v>23/08/2019</v>
      </c>
      <c r="U236" s="139" t="str">
        <f ca="1">VLOOKUP(Tableau4[[#This Row],[Décalage]],D:E,2,0)</f>
        <v>QUARTIER SAINT CEZAIRE</v>
      </c>
      <c r="V236" s="139">
        <f ca="1">VLOOKUP(Tableau4[[#This Row],[Décalage]],D:G,4,0)</f>
        <v>104508</v>
      </c>
      <c r="AY236" s="88"/>
      <c r="AZ236" s="88"/>
      <c r="BA236" s="88"/>
      <c r="BB236" s="88"/>
      <c r="BC236" s="88"/>
    </row>
    <row r="237" spans="1:55" ht="15" x14ac:dyDescent="0.2">
      <c r="A237" s="100">
        <v>4221</v>
      </c>
      <c r="B237" s="95">
        <v>1</v>
      </c>
      <c r="C237" s="95" t="s">
        <v>534</v>
      </c>
      <c r="D237" s="95" t="s">
        <v>534</v>
      </c>
      <c r="E237" s="99" t="s">
        <v>499</v>
      </c>
      <c r="F237" s="95" t="s">
        <v>574</v>
      </c>
      <c r="G237" s="95">
        <v>104220</v>
      </c>
      <c r="H237" s="95">
        <v>6</v>
      </c>
      <c r="I237" s="95" t="s">
        <v>534</v>
      </c>
      <c r="J237" s="95">
        <v>108</v>
      </c>
      <c r="K237" s="95">
        <v>4</v>
      </c>
      <c r="L237" s="98">
        <v>0.54166666666666663</v>
      </c>
      <c r="M237" s="98">
        <v>0.5625</v>
      </c>
      <c r="N237" s="97" t="s">
        <v>482</v>
      </c>
      <c r="Q237" s="88">
        <f t="array" aca="1" ref="Q237" ca="1">IFERROR(INDEX(Tableau3[Num DECAL],SMALL(IF(Tableau3[Num DECAL]&lt;&gt;"",ROW(INDIRECT("1:"&amp;ROWS(Tableau3[Num DECAL])))),ROWS($1:226))),"")</f>
        <v>528</v>
      </c>
      <c r="R237" s="88">
        <f t="shared" ca="1" si="3"/>
        <v>226</v>
      </c>
      <c r="S237" s="88">
        <f ca="1">COUNTIFS(Tableau3[PLAGE],R237)</f>
        <v>2</v>
      </c>
      <c r="T237" s="139" t="str">
        <f ca="1">INDEX(EXTRACT!DATE,MATCH(Tableau4[[#This Row],[Décalage]],D:D,0),0)</f>
        <v>23/08/2019</v>
      </c>
      <c r="U237" s="139" t="str">
        <f ca="1">VLOOKUP(Tableau4[[#This Row],[Décalage]],D:E,2,0)</f>
        <v>AUTRE</v>
      </c>
      <c r="V237" s="139">
        <f ca="1">VLOOKUP(Tableau4[[#This Row],[Décalage]],D:G,4,0)</f>
        <v>104509</v>
      </c>
      <c r="AY237" s="88"/>
      <c r="AZ237" s="88"/>
      <c r="BA237" s="88"/>
      <c r="BB237" s="88"/>
      <c r="BC237" s="88"/>
    </row>
    <row r="238" spans="1:55" ht="15" x14ac:dyDescent="0.2">
      <c r="A238" s="100">
        <v>4222</v>
      </c>
      <c r="B238" s="95">
        <v>1</v>
      </c>
      <c r="C238" s="95" t="s">
        <v>534</v>
      </c>
      <c r="D238" s="95" t="s">
        <v>534</v>
      </c>
      <c r="E238" s="99" t="s">
        <v>499</v>
      </c>
      <c r="F238" s="95" t="s">
        <v>574</v>
      </c>
      <c r="G238" s="95">
        <v>104221</v>
      </c>
      <c r="H238" s="95">
        <v>7</v>
      </c>
      <c r="I238" s="95" t="s">
        <v>534</v>
      </c>
      <c r="J238" s="95">
        <v>108</v>
      </c>
      <c r="K238" s="95">
        <v>3</v>
      </c>
      <c r="L238" s="98">
        <v>0.57291666666666663</v>
      </c>
      <c r="M238" s="98">
        <v>0.61458333333333337</v>
      </c>
      <c r="N238" s="97" t="s">
        <v>476</v>
      </c>
      <c r="Q238" s="88">
        <f t="array" aca="1" ref="Q238" ca="1">IFERROR(INDEX(Tableau3[Num DECAL],SMALL(IF(Tableau3[Num DECAL]&lt;&gt;"",ROW(INDIRECT("1:"&amp;ROWS(Tableau3[Num DECAL])))),ROWS($1:227))),"")</f>
        <v>529</v>
      </c>
      <c r="R238" s="88">
        <f t="shared" ca="1" si="3"/>
        <v>227</v>
      </c>
      <c r="S238" s="88">
        <f ca="1">COUNTIFS(Tableau3[PLAGE],R238)</f>
        <v>1</v>
      </c>
      <c r="T238" s="139" t="str">
        <f ca="1">INDEX(EXTRACT!DATE,MATCH(Tableau4[[#This Row],[Décalage]],D:D,0),0)</f>
        <v>23/08/2019</v>
      </c>
      <c r="U238" s="139" t="str">
        <f ca="1">VLOOKUP(Tableau4[[#This Row],[Décalage]],D:E,2,0)</f>
        <v>CAMP DES GARRIGUES</v>
      </c>
      <c r="V238" s="139">
        <f ca="1">VLOOKUP(Tableau4[[#This Row],[Décalage]],D:G,4,0)</f>
        <v>104511</v>
      </c>
      <c r="AY238" s="88"/>
      <c r="AZ238" s="88"/>
      <c r="BA238" s="88"/>
      <c r="BB238" s="88"/>
      <c r="BC238" s="88"/>
    </row>
    <row r="239" spans="1:55" ht="15" x14ac:dyDescent="0.2">
      <c r="A239" s="100">
        <v>4223</v>
      </c>
      <c r="B239" s="95">
        <v>1</v>
      </c>
      <c r="C239" s="95" t="s">
        <v>534</v>
      </c>
      <c r="D239" s="95" t="s">
        <v>534</v>
      </c>
      <c r="E239" s="99" t="s">
        <v>499</v>
      </c>
      <c r="F239" s="95" t="s">
        <v>574</v>
      </c>
      <c r="G239" s="95">
        <v>104222</v>
      </c>
      <c r="H239" s="95">
        <v>8</v>
      </c>
      <c r="I239" s="95" t="s">
        <v>534</v>
      </c>
      <c r="J239" s="95">
        <v>108</v>
      </c>
      <c r="K239" s="95">
        <v>2</v>
      </c>
      <c r="L239" s="98">
        <v>0.625</v>
      </c>
      <c r="M239" s="98">
        <v>0.65277777777777779</v>
      </c>
      <c r="N239" s="97" t="s">
        <v>489</v>
      </c>
      <c r="Q239" s="88">
        <f t="array" aca="1" ref="Q239" ca="1">IFERROR(INDEX(Tableau3[Num DECAL],SMALL(IF(Tableau3[Num DECAL]&lt;&gt;"",ROW(INDIRECT("1:"&amp;ROWS(Tableau3[Num DECAL])))),ROWS($1:228))),"")</f>
        <v>530</v>
      </c>
      <c r="R239" s="88">
        <f t="shared" ca="1" si="3"/>
        <v>228</v>
      </c>
      <c r="S239" s="88">
        <f ca="1">COUNTIFS(Tableau3[PLAGE],R239)</f>
        <v>1</v>
      </c>
      <c r="T239" s="139" t="str">
        <f ca="1">INDEX(EXTRACT!DATE,MATCH(Tableau4[[#This Row],[Décalage]],D:D,0),0)</f>
        <v>23/08/2019</v>
      </c>
      <c r="U239" s="139" t="str">
        <f ca="1">VLOOKUP(Tableau4[[#This Row],[Décalage]],D:E,2,0)</f>
        <v>AUTRE</v>
      </c>
      <c r="V239" s="139">
        <f ca="1">VLOOKUP(Tableau4[[#This Row],[Décalage]],D:G,4,0)</f>
        <v>104512</v>
      </c>
      <c r="AY239" s="88"/>
      <c r="AZ239" s="88"/>
      <c r="BA239" s="88"/>
      <c r="BB239" s="88"/>
      <c r="BC239" s="88"/>
    </row>
    <row r="240" spans="1:55" ht="15" x14ac:dyDescent="0.2">
      <c r="A240" s="100">
        <v>4224</v>
      </c>
      <c r="B240" s="95">
        <v>1</v>
      </c>
      <c r="C240" s="95" t="s">
        <v>534</v>
      </c>
      <c r="D240" s="95" t="s">
        <v>534</v>
      </c>
      <c r="E240" s="99" t="s">
        <v>499</v>
      </c>
      <c r="F240" s="95" t="s">
        <v>574</v>
      </c>
      <c r="G240" s="95">
        <v>104223</v>
      </c>
      <c r="H240" s="95">
        <v>9</v>
      </c>
      <c r="I240" s="95" t="s">
        <v>534</v>
      </c>
      <c r="J240" s="95">
        <v>108</v>
      </c>
      <c r="K240" s="95">
        <v>1</v>
      </c>
      <c r="L240" s="98">
        <v>0.65625</v>
      </c>
      <c r="M240" s="98">
        <v>0.69791666666666663</v>
      </c>
      <c r="N240" s="97" t="s">
        <v>476</v>
      </c>
      <c r="Q240" s="88">
        <f t="array" aca="1" ref="Q240" ca="1">IFERROR(INDEX(Tableau3[Num DECAL],SMALL(IF(Tableau3[Num DECAL]&lt;&gt;"",ROW(INDIRECT("1:"&amp;ROWS(Tableau3[Num DECAL])))),ROWS($1:229))),"")</f>
        <v>532</v>
      </c>
      <c r="R240" s="88">
        <f t="shared" ca="1" si="3"/>
        <v>229</v>
      </c>
      <c r="S240" s="88">
        <f ca="1">COUNTIFS(Tableau3[PLAGE],R240)</f>
        <v>2</v>
      </c>
      <c r="T240" s="139" t="str">
        <f ca="1">INDEX(EXTRACT!DATE,MATCH(Tableau4[[#This Row],[Décalage]],D:D,0),0)</f>
        <v>23/08/2019</v>
      </c>
      <c r="U240" s="139" t="str">
        <f ca="1">VLOOKUP(Tableau4[[#This Row],[Décalage]],D:E,2,0)</f>
        <v>CAMP DES GARRIGUES</v>
      </c>
      <c r="V240" s="139">
        <f ca="1">VLOOKUP(Tableau4[[#This Row],[Décalage]],D:G,4,0)</f>
        <v>104513</v>
      </c>
      <c r="AY240" s="88"/>
      <c r="AZ240" s="88"/>
      <c r="BA240" s="88"/>
      <c r="BB240" s="88"/>
      <c r="BC240" s="88"/>
    </row>
    <row r="241" spans="1:55" ht="15" x14ac:dyDescent="0.2">
      <c r="A241" s="100">
        <v>4225</v>
      </c>
      <c r="B241" s="95">
        <v>1</v>
      </c>
      <c r="C241" s="95">
        <v>238</v>
      </c>
      <c r="D241" s="95">
        <v>243</v>
      </c>
      <c r="E241" s="99" t="s">
        <v>535</v>
      </c>
      <c r="F241" s="95" t="s">
        <v>574</v>
      </c>
      <c r="G241" s="95">
        <v>104224</v>
      </c>
      <c r="H241" s="95">
        <v>0</v>
      </c>
      <c r="I241" s="95">
        <v>1</v>
      </c>
      <c r="J241" s="95">
        <v>109</v>
      </c>
      <c r="K241" s="95">
        <v>2</v>
      </c>
      <c r="L241" s="98">
        <v>0.69791666666666663</v>
      </c>
      <c r="M241" s="98">
        <v>0.70833333333333337</v>
      </c>
      <c r="N241" s="97" t="s">
        <v>480</v>
      </c>
      <c r="Q241" s="88">
        <f t="array" aca="1" ref="Q241" ca="1">IFERROR(INDEX(Tableau3[Num DECAL],SMALL(IF(Tableau3[Num DECAL]&lt;&gt;"",ROW(INDIRECT("1:"&amp;ROWS(Tableau3[Num DECAL])))),ROWS($1:230))),"")</f>
        <v>535</v>
      </c>
      <c r="R241" s="88">
        <f t="shared" ca="1" si="3"/>
        <v>230</v>
      </c>
      <c r="S241" s="88">
        <f ca="1">COUNTIFS(Tableau3[PLAGE],R241)</f>
        <v>3</v>
      </c>
      <c r="T241" s="139" t="str">
        <f ca="1">INDEX(EXTRACT!DATE,MATCH(Tableau4[[#This Row],[Décalage]],D:D,0),0)</f>
        <v>26/08/2019</v>
      </c>
      <c r="U241" s="139" t="str">
        <f ca="1">VLOOKUP(Tableau4[[#This Row],[Décalage]],D:E,2,0)</f>
        <v>AUTRE</v>
      </c>
      <c r="V241" s="139">
        <f ca="1">VLOOKUP(Tableau4[[#This Row],[Décalage]],D:G,4,0)</f>
        <v>104515</v>
      </c>
      <c r="AY241" s="88"/>
      <c r="AZ241" s="88"/>
      <c r="BA241" s="88"/>
      <c r="BB241" s="88"/>
      <c r="BC241" s="88"/>
    </row>
    <row r="242" spans="1:55" ht="15" x14ac:dyDescent="0.2">
      <c r="A242" s="100">
        <v>4226</v>
      </c>
      <c r="B242" s="95">
        <v>1</v>
      </c>
      <c r="C242" s="95" t="s">
        <v>534</v>
      </c>
      <c r="D242" s="95" t="s">
        <v>534</v>
      </c>
      <c r="E242" s="99" t="s">
        <v>535</v>
      </c>
      <c r="F242" s="95" t="s">
        <v>574</v>
      </c>
      <c r="G242" s="95">
        <v>104225</v>
      </c>
      <c r="H242" s="95">
        <v>1</v>
      </c>
      <c r="I242" s="95" t="s">
        <v>534</v>
      </c>
      <c r="J242" s="95">
        <v>109</v>
      </c>
      <c r="K242" s="95">
        <v>1</v>
      </c>
      <c r="L242" s="98">
        <v>0.71180555555555547</v>
      </c>
      <c r="M242" s="98">
        <v>0.76388888888888884</v>
      </c>
      <c r="N242" s="97" t="s">
        <v>492</v>
      </c>
      <c r="Q242" s="88">
        <f t="array" aca="1" ref="Q242" ca="1">IFERROR(INDEX(Tableau3[Num DECAL],SMALL(IF(Tableau3[Num DECAL]&lt;&gt;"",ROW(INDIRECT("1:"&amp;ROWS(Tableau3[Num DECAL])))),ROWS($1:231))),"")</f>
        <v>544</v>
      </c>
      <c r="R242" s="88">
        <f t="shared" ca="1" si="3"/>
        <v>231</v>
      </c>
      <c r="S242" s="88">
        <f ca="1">COUNTIFS(Tableau3[PLAGE],R242)</f>
        <v>9</v>
      </c>
      <c r="T242" s="139" t="str">
        <f ca="1">INDEX(EXTRACT!DATE,MATCH(Tableau4[[#This Row],[Décalage]],D:D,0),0)</f>
        <v>26/08/2019</v>
      </c>
      <c r="U242" s="139" t="str">
        <f ca="1">VLOOKUP(Tableau4[[#This Row],[Décalage]],D:E,2,0)</f>
        <v>QUARTIER EL PARRAS</v>
      </c>
      <c r="V242" s="139">
        <f ca="1">VLOOKUP(Tableau4[[#This Row],[Décalage]],D:G,4,0)</f>
        <v>104518</v>
      </c>
      <c r="AY242" s="88"/>
      <c r="AZ242" s="88"/>
      <c r="BA242" s="88"/>
      <c r="BB242" s="88"/>
      <c r="BC242" s="88"/>
    </row>
    <row r="243" spans="1:55" ht="15" x14ac:dyDescent="0.2">
      <c r="A243" s="100">
        <v>4227</v>
      </c>
      <c r="B243" s="95">
        <v>1</v>
      </c>
      <c r="C243" s="95">
        <v>240</v>
      </c>
      <c r="D243" s="95">
        <v>245</v>
      </c>
      <c r="E243" s="99" t="s">
        <v>535</v>
      </c>
      <c r="F243" s="95" t="s">
        <v>575</v>
      </c>
      <c r="G243" s="95">
        <v>104226</v>
      </c>
      <c r="H243" s="95">
        <v>0</v>
      </c>
      <c r="I243" s="95">
        <v>1</v>
      </c>
      <c r="J243" s="95">
        <v>110</v>
      </c>
      <c r="K243" s="95">
        <v>2</v>
      </c>
      <c r="L243" s="98">
        <v>0.28472222222222221</v>
      </c>
      <c r="M243" s="98">
        <v>0.33333333333333331</v>
      </c>
      <c r="N243" s="97" t="s">
        <v>493</v>
      </c>
      <c r="Q243" s="88">
        <f t="array" aca="1" ref="Q243" ca="1">IFERROR(INDEX(Tableau3[Num DECAL],SMALL(IF(Tableau3[Num DECAL]&lt;&gt;"",ROW(INDIRECT("1:"&amp;ROWS(Tableau3[Num DECAL])))),ROWS($1:232))),"")</f>
        <v>549</v>
      </c>
      <c r="R243" s="88">
        <f t="shared" ca="1" si="3"/>
        <v>232</v>
      </c>
      <c r="S243" s="88">
        <f ca="1">COUNTIFS(Tableau3[PLAGE],R243)</f>
        <v>5</v>
      </c>
      <c r="T243" s="139" t="str">
        <f ca="1">INDEX(EXTRACT!DATE,MATCH(Tableau4[[#This Row],[Décalage]],D:D,0),0)</f>
        <v>26/08/2019</v>
      </c>
      <c r="U243" s="139" t="str">
        <f ca="1">VLOOKUP(Tableau4[[#This Row],[Décalage]],D:E,2,0)</f>
        <v>AUTRE</v>
      </c>
      <c r="V243" s="139">
        <f ca="1">VLOOKUP(Tableau4[[#This Row],[Décalage]],D:G,4,0)</f>
        <v>104527</v>
      </c>
      <c r="AY243" s="88"/>
      <c r="AZ243" s="88"/>
      <c r="BA243" s="88"/>
      <c r="BB243" s="88"/>
      <c r="BC243" s="88"/>
    </row>
    <row r="244" spans="1:55" ht="15" x14ac:dyDescent="0.2">
      <c r="A244" s="100">
        <v>4228</v>
      </c>
      <c r="B244" s="95">
        <v>1</v>
      </c>
      <c r="C244" s="95" t="s">
        <v>534</v>
      </c>
      <c r="D244" s="95" t="s">
        <v>534</v>
      </c>
      <c r="E244" s="99" t="s">
        <v>535</v>
      </c>
      <c r="F244" s="95" t="s">
        <v>575</v>
      </c>
      <c r="G244" s="95">
        <v>104227</v>
      </c>
      <c r="H244" s="95">
        <v>1</v>
      </c>
      <c r="I244" s="95" t="s">
        <v>534</v>
      </c>
      <c r="J244" s="95">
        <v>110</v>
      </c>
      <c r="K244" s="95">
        <v>1</v>
      </c>
      <c r="L244" s="98">
        <v>0.33333333333333331</v>
      </c>
      <c r="M244" s="98">
        <v>0.35416666666666669</v>
      </c>
      <c r="N244" s="97" t="s">
        <v>482</v>
      </c>
      <c r="Q244" s="88">
        <f t="array" aca="1" ref="Q244" ca="1">IFERROR(INDEX(Tableau3[Num DECAL],SMALL(IF(Tableau3[Num DECAL]&lt;&gt;"",ROW(INDIRECT("1:"&amp;ROWS(Tableau3[Num DECAL])))),ROWS($1:233))),"")</f>
        <v>550</v>
      </c>
      <c r="R244" s="88">
        <f t="shared" ca="1" si="3"/>
        <v>233</v>
      </c>
      <c r="S244" s="88">
        <f ca="1">COUNTIFS(Tableau3[PLAGE],R244)</f>
        <v>1</v>
      </c>
      <c r="T244" s="139" t="str">
        <f ca="1">INDEX(EXTRACT!DATE,MATCH(Tableau4[[#This Row],[Décalage]],D:D,0),0)</f>
        <v>27/08/2019</v>
      </c>
      <c r="U244" s="139" t="str">
        <f ca="1">VLOOKUP(Tableau4[[#This Row],[Décalage]],D:E,2,0)</f>
        <v>AUTRE</v>
      </c>
      <c r="V244" s="139">
        <f ca="1">VLOOKUP(Tableau4[[#This Row],[Décalage]],D:G,4,0)</f>
        <v>104532</v>
      </c>
      <c r="AY244" s="88"/>
      <c r="AZ244" s="88"/>
      <c r="BA244" s="88"/>
      <c r="BB244" s="88"/>
      <c r="BC244" s="88"/>
    </row>
    <row r="245" spans="1:55" ht="15" x14ac:dyDescent="0.2">
      <c r="A245" s="100">
        <v>4229</v>
      </c>
      <c r="B245" s="95">
        <v>1</v>
      </c>
      <c r="C245" s="95">
        <v>242</v>
      </c>
      <c r="D245" s="95">
        <v>250</v>
      </c>
      <c r="E245" s="99" t="s">
        <v>537</v>
      </c>
      <c r="F245" s="95" t="s">
        <v>575</v>
      </c>
      <c r="G245" s="95">
        <v>104228</v>
      </c>
      <c r="H245" s="95">
        <v>0</v>
      </c>
      <c r="I245" s="95">
        <v>1</v>
      </c>
      <c r="J245" s="95">
        <v>111</v>
      </c>
      <c r="K245" s="95">
        <v>5</v>
      </c>
      <c r="L245" s="98">
        <v>0.35416666666666669</v>
      </c>
      <c r="M245" s="98">
        <v>0.375</v>
      </c>
      <c r="N245" s="97" t="s">
        <v>482</v>
      </c>
      <c r="Q245" s="88">
        <f t="array" aca="1" ref="Q245" ca="1">IFERROR(INDEX(Tableau3[Num DECAL],SMALL(IF(Tableau3[Num DECAL]&lt;&gt;"",ROW(INDIRECT("1:"&amp;ROWS(Tableau3[Num DECAL])))),ROWS($1:234))),"")</f>
        <v>551</v>
      </c>
      <c r="R245" s="88">
        <f t="shared" ca="1" si="3"/>
        <v>234</v>
      </c>
      <c r="S245" s="88">
        <f ca="1">COUNTIFS(Tableau3[PLAGE],R245)</f>
        <v>1</v>
      </c>
      <c r="T245" s="139" t="str">
        <f ca="1">INDEX(EXTRACT!DATE,MATCH(Tableau4[[#This Row],[Décalage]],D:D,0),0)</f>
        <v>27/08/2019</v>
      </c>
      <c r="U245" s="139" t="str">
        <f ca="1">VLOOKUP(Tableau4[[#This Row],[Décalage]],D:E,2,0)</f>
        <v>QUARTIER EL PARRAS</v>
      </c>
      <c r="V245" s="139">
        <f ca="1">VLOOKUP(Tableau4[[#This Row],[Décalage]],D:G,4,0)</f>
        <v>104533</v>
      </c>
      <c r="AY245" s="88"/>
      <c r="AZ245" s="88"/>
      <c r="BA245" s="88"/>
      <c r="BB245" s="88"/>
      <c r="BC245" s="88"/>
    </row>
    <row r="246" spans="1:55" ht="15" x14ac:dyDescent="0.2">
      <c r="A246" s="100">
        <v>4230</v>
      </c>
      <c r="B246" s="95">
        <v>1</v>
      </c>
      <c r="C246" s="95" t="s">
        <v>534</v>
      </c>
      <c r="D246" s="95" t="s">
        <v>534</v>
      </c>
      <c r="E246" s="99" t="s">
        <v>537</v>
      </c>
      <c r="F246" s="95" t="s">
        <v>575</v>
      </c>
      <c r="G246" s="95">
        <v>104229</v>
      </c>
      <c r="H246" s="95">
        <v>1</v>
      </c>
      <c r="I246" s="95" t="s">
        <v>534</v>
      </c>
      <c r="J246" s="95">
        <v>111</v>
      </c>
      <c r="K246" s="95">
        <v>4</v>
      </c>
      <c r="L246" s="98">
        <v>0.375</v>
      </c>
      <c r="M246" s="98">
        <v>0.39583333333333331</v>
      </c>
      <c r="N246" s="97" t="s">
        <v>482</v>
      </c>
      <c r="Q246" s="88">
        <f t="array" aca="1" ref="Q246" ca="1">IFERROR(INDEX(Tableau3[Num DECAL],SMALL(IF(Tableau3[Num DECAL]&lt;&gt;"",ROW(INDIRECT("1:"&amp;ROWS(Tableau3[Num DECAL])))),ROWS($1:235))),"")</f>
        <v>552</v>
      </c>
      <c r="R246" s="88">
        <f t="shared" ca="1" si="3"/>
        <v>235</v>
      </c>
      <c r="S246" s="88">
        <f ca="1">COUNTIFS(Tableau3[PLAGE],R246)</f>
        <v>1</v>
      </c>
      <c r="T246" s="139" t="str">
        <f ca="1">INDEX(EXTRACT!DATE,MATCH(Tableau4[[#This Row],[Décalage]],D:D,0),0)</f>
        <v>27/08/2019</v>
      </c>
      <c r="U246" s="139" t="str">
        <f ca="1">VLOOKUP(Tableau4[[#This Row],[Décalage]],D:E,2,0)</f>
        <v>AUTRE</v>
      </c>
      <c r="V246" s="139">
        <f ca="1">VLOOKUP(Tableau4[[#This Row],[Décalage]],D:G,4,0)</f>
        <v>104534</v>
      </c>
      <c r="AY246" s="88"/>
      <c r="AZ246" s="88"/>
      <c r="BA246" s="88"/>
      <c r="BB246" s="88"/>
      <c r="BC246" s="88"/>
    </row>
    <row r="247" spans="1:55" ht="15" x14ac:dyDescent="0.2">
      <c r="A247" s="100">
        <v>4231</v>
      </c>
      <c r="B247" s="95">
        <v>1</v>
      </c>
      <c r="C247" s="95" t="s">
        <v>534</v>
      </c>
      <c r="D247" s="95" t="s">
        <v>534</v>
      </c>
      <c r="E247" s="99" t="s">
        <v>537</v>
      </c>
      <c r="F247" s="95" t="s">
        <v>575</v>
      </c>
      <c r="G247" s="95">
        <v>104230</v>
      </c>
      <c r="H247" s="95">
        <v>2</v>
      </c>
      <c r="I247" s="95" t="s">
        <v>534</v>
      </c>
      <c r="J247" s="95">
        <v>111</v>
      </c>
      <c r="K247" s="95">
        <v>3</v>
      </c>
      <c r="L247" s="98">
        <v>0.40625</v>
      </c>
      <c r="M247" s="98">
        <v>0.45833333333333331</v>
      </c>
      <c r="N247" s="97" t="s">
        <v>492</v>
      </c>
      <c r="Q247" s="88">
        <f t="array" aca="1" ref="Q247" ca="1">IFERROR(INDEX(Tableau3[Num DECAL],SMALL(IF(Tableau3[Num DECAL]&lt;&gt;"",ROW(INDIRECT("1:"&amp;ROWS(Tableau3[Num DECAL])))),ROWS($1:236))),"")</f>
        <v>555</v>
      </c>
      <c r="R247" s="88">
        <f t="shared" ca="1" si="3"/>
        <v>236</v>
      </c>
      <c r="S247" s="88">
        <f ca="1">COUNTIFS(Tableau3[PLAGE],R247)</f>
        <v>3</v>
      </c>
      <c r="T247" s="139" t="str">
        <f ca="1">INDEX(EXTRACT!DATE,MATCH(Tableau4[[#This Row],[Décalage]],D:D,0),0)</f>
        <v>27/08/2019</v>
      </c>
      <c r="U247" s="139" t="str">
        <f ca="1">VLOOKUP(Tableau4[[#This Row],[Décalage]],D:E,2,0)</f>
        <v>CIRFA DE MONTPELLIER</v>
      </c>
      <c r="V247" s="139">
        <f ca="1">VLOOKUP(Tableau4[[#This Row],[Décalage]],D:G,4,0)</f>
        <v>104535</v>
      </c>
      <c r="AY247" s="88"/>
      <c r="AZ247" s="88"/>
      <c r="BA247" s="88"/>
      <c r="BB247" s="88"/>
      <c r="BC247" s="88"/>
    </row>
    <row r="248" spans="1:55" ht="15" x14ac:dyDescent="0.2">
      <c r="A248" s="100">
        <v>4232</v>
      </c>
      <c r="B248" s="95">
        <v>1</v>
      </c>
      <c r="C248" s="95" t="s">
        <v>534</v>
      </c>
      <c r="D248" s="95" t="s">
        <v>534</v>
      </c>
      <c r="E248" s="99" t="s">
        <v>537</v>
      </c>
      <c r="F248" s="95" t="s">
        <v>575</v>
      </c>
      <c r="G248" s="95">
        <v>104231</v>
      </c>
      <c r="H248" s="95">
        <v>3</v>
      </c>
      <c r="I248" s="95" t="s">
        <v>534</v>
      </c>
      <c r="J248" s="95">
        <v>111</v>
      </c>
      <c r="K248" s="95">
        <v>2</v>
      </c>
      <c r="L248" s="98">
        <v>0.46527777777777773</v>
      </c>
      <c r="M248" s="98">
        <v>0.5</v>
      </c>
      <c r="N248" s="97" t="s">
        <v>490</v>
      </c>
      <c r="Q248" s="88">
        <f t="array" aca="1" ref="Q248" ca="1">IFERROR(INDEX(Tableau3[Num DECAL],SMALL(IF(Tableau3[Num DECAL]&lt;&gt;"",ROW(INDIRECT("1:"&amp;ROWS(Tableau3[Num DECAL])))),ROWS($1:237))),"")</f>
        <v>556</v>
      </c>
      <c r="R248" s="88">
        <f t="shared" ca="1" si="3"/>
        <v>237</v>
      </c>
      <c r="S248" s="88">
        <f ca="1">COUNTIFS(Tableau3[PLAGE],R248)</f>
        <v>1</v>
      </c>
      <c r="T248" s="139" t="str">
        <f ca="1">INDEX(EXTRACT!DATE,MATCH(Tableau4[[#This Row],[Décalage]],D:D,0),0)</f>
        <v>27/08/2019</v>
      </c>
      <c r="U248" s="139" t="str">
        <f ca="1">VLOOKUP(Tableau4[[#This Row],[Décalage]],D:E,2,0)</f>
        <v>AUTRE</v>
      </c>
      <c r="V248" s="139">
        <f ca="1">VLOOKUP(Tableau4[[#This Row],[Décalage]],D:G,4,0)</f>
        <v>104538</v>
      </c>
      <c r="AY248" s="88"/>
      <c r="AZ248" s="88"/>
      <c r="BA248" s="88"/>
      <c r="BB248" s="88"/>
      <c r="BC248" s="88"/>
    </row>
    <row r="249" spans="1:55" ht="15" x14ac:dyDescent="0.2">
      <c r="A249" s="100">
        <v>4233</v>
      </c>
      <c r="B249" s="95">
        <v>1</v>
      </c>
      <c r="C249" s="95" t="s">
        <v>534</v>
      </c>
      <c r="D249" s="95" t="s">
        <v>534</v>
      </c>
      <c r="E249" s="99" t="s">
        <v>537</v>
      </c>
      <c r="F249" s="95" t="s">
        <v>575</v>
      </c>
      <c r="G249" s="95">
        <v>104232</v>
      </c>
      <c r="H249" s="95">
        <v>4</v>
      </c>
      <c r="I249" s="95" t="s">
        <v>534</v>
      </c>
      <c r="J249" s="95">
        <v>111</v>
      </c>
      <c r="K249" s="95">
        <v>1</v>
      </c>
      <c r="L249" s="98">
        <v>0.54861111111111105</v>
      </c>
      <c r="M249" s="98">
        <v>0.5625</v>
      </c>
      <c r="N249" s="97" t="s">
        <v>483</v>
      </c>
      <c r="Q249" s="88">
        <f t="array" aca="1" ref="Q249" ca="1">IFERROR(INDEX(Tableau3[Num DECAL],SMALL(IF(Tableau3[Num DECAL]&lt;&gt;"",ROW(INDIRECT("1:"&amp;ROWS(Tableau3[Num DECAL])))),ROWS($1:238))),"")</f>
        <v>557</v>
      </c>
      <c r="R249" s="88">
        <f t="shared" ca="1" si="3"/>
        <v>238</v>
      </c>
      <c r="S249" s="88">
        <f ca="1">COUNTIFS(Tableau3[PLAGE],R249)</f>
        <v>1</v>
      </c>
      <c r="T249" s="139" t="str">
        <f ca="1">INDEX(EXTRACT!DATE,MATCH(Tableau4[[#This Row],[Décalage]],D:D,0),0)</f>
        <v>27/08/2019</v>
      </c>
      <c r="U249" s="139" t="str">
        <f ca="1">VLOOKUP(Tableau4[[#This Row],[Décalage]],D:E,2,0)</f>
        <v>BATIMENT SAINT COME</v>
      </c>
      <c r="V249" s="139">
        <f ca="1">VLOOKUP(Tableau4[[#This Row],[Décalage]],D:G,4,0)</f>
        <v>104539</v>
      </c>
      <c r="AY249" s="88"/>
      <c r="AZ249" s="88"/>
      <c r="BA249" s="88"/>
      <c r="BB249" s="88"/>
      <c r="BC249" s="88"/>
    </row>
    <row r="250" spans="1:55" ht="15" x14ac:dyDescent="0.2">
      <c r="A250" s="100">
        <v>4234</v>
      </c>
      <c r="B250" s="95">
        <v>1</v>
      </c>
      <c r="C250" s="95">
        <v>247</v>
      </c>
      <c r="D250" s="95">
        <v>251</v>
      </c>
      <c r="E250" s="99" t="s">
        <v>535</v>
      </c>
      <c r="F250" s="95" t="s">
        <v>575</v>
      </c>
      <c r="G250" s="95">
        <v>104233</v>
      </c>
      <c r="H250" s="95">
        <v>0</v>
      </c>
      <c r="I250" s="95">
        <v>1</v>
      </c>
      <c r="J250" s="95">
        <v>112</v>
      </c>
      <c r="K250" s="95">
        <v>1</v>
      </c>
      <c r="L250" s="98">
        <v>0.5625</v>
      </c>
      <c r="M250" s="98">
        <v>0.58333333333333337</v>
      </c>
      <c r="N250" s="97" t="s">
        <v>482</v>
      </c>
      <c r="Q250" s="88">
        <f t="array" aca="1" ref="Q250" ca="1">IFERROR(INDEX(Tableau3[Num DECAL],SMALL(IF(Tableau3[Num DECAL]&lt;&gt;"",ROW(INDIRECT("1:"&amp;ROWS(Tableau3[Num DECAL])))),ROWS($1:239))),"")</f>
        <v>558</v>
      </c>
      <c r="R250" s="88">
        <f t="shared" ca="1" si="3"/>
        <v>239</v>
      </c>
      <c r="S250" s="88">
        <f ca="1">COUNTIFS(Tableau3[PLAGE],R250)</f>
        <v>1</v>
      </c>
      <c r="T250" s="139" t="str">
        <f ca="1">INDEX(EXTRACT!DATE,MATCH(Tableau4[[#This Row],[Décalage]],D:D,0),0)</f>
        <v>27/08/2019</v>
      </c>
      <c r="U250" s="139" t="str">
        <f ca="1">VLOOKUP(Tableau4[[#This Row],[Décalage]],D:E,2,0)</f>
        <v>AUTRE</v>
      </c>
      <c r="V250" s="139">
        <f ca="1">VLOOKUP(Tableau4[[#This Row],[Décalage]],D:G,4,0)</f>
        <v>104540</v>
      </c>
      <c r="AY250" s="88"/>
      <c r="AZ250" s="88"/>
      <c r="BA250" s="88"/>
      <c r="BB250" s="88"/>
      <c r="BC250" s="88"/>
    </row>
    <row r="251" spans="1:55" ht="15" x14ac:dyDescent="0.2">
      <c r="A251" s="100">
        <v>4235</v>
      </c>
      <c r="B251" s="95">
        <v>1</v>
      </c>
      <c r="C251" s="95">
        <v>248</v>
      </c>
      <c r="D251" s="95">
        <v>252</v>
      </c>
      <c r="E251" s="99" t="s">
        <v>537</v>
      </c>
      <c r="F251" s="95" t="s">
        <v>575</v>
      </c>
      <c r="G251" s="95">
        <v>104234</v>
      </c>
      <c r="H251" s="95">
        <v>0</v>
      </c>
      <c r="I251" s="95">
        <v>1</v>
      </c>
      <c r="J251" s="95">
        <v>113</v>
      </c>
      <c r="K251" s="95">
        <v>1</v>
      </c>
      <c r="L251" s="98">
        <v>0.58333333333333337</v>
      </c>
      <c r="M251" s="98">
        <v>0.63541666666666663</v>
      </c>
      <c r="N251" s="97" t="s">
        <v>492</v>
      </c>
      <c r="Q251" s="88">
        <f t="array" aca="1" ref="Q251" ca="1">IFERROR(INDEX(Tableau3[Num DECAL],SMALL(IF(Tableau3[Num DECAL]&lt;&gt;"",ROW(INDIRECT("1:"&amp;ROWS(Tableau3[Num DECAL])))),ROWS($1:240))),"")</f>
        <v>559</v>
      </c>
      <c r="R251" s="88">
        <f t="shared" ca="1" si="3"/>
        <v>240</v>
      </c>
      <c r="S251" s="88">
        <f ca="1">COUNTIFS(Tableau3[PLAGE],R251)</f>
        <v>1</v>
      </c>
      <c r="T251" s="139" t="str">
        <f ca="1">INDEX(EXTRACT!DATE,MATCH(Tableau4[[#This Row],[Décalage]],D:D,0),0)</f>
        <v>27/08/2019</v>
      </c>
      <c r="U251" s="139" t="str">
        <f ca="1">VLOOKUP(Tableau4[[#This Row],[Décalage]],D:E,2,0)</f>
        <v>FERME DU GRAND POUS</v>
      </c>
      <c r="V251" s="139">
        <f ca="1">VLOOKUP(Tableau4[[#This Row],[Décalage]],D:G,4,0)</f>
        <v>104541</v>
      </c>
      <c r="AY251" s="88"/>
      <c r="AZ251" s="88"/>
      <c r="BA251" s="88"/>
      <c r="BB251" s="88"/>
      <c r="BC251" s="88"/>
    </row>
    <row r="252" spans="1:55" ht="15" x14ac:dyDescent="0.2">
      <c r="A252" s="100">
        <v>4236</v>
      </c>
      <c r="B252" s="95">
        <v>1</v>
      </c>
      <c r="C252" s="95">
        <v>249</v>
      </c>
      <c r="D252" s="95">
        <v>256</v>
      </c>
      <c r="E252" s="99" t="s">
        <v>535</v>
      </c>
      <c r="F252" s="95" t="s">
        <v>575</v>
      </c>
      <c r="G252" s="95">
        <v>104235</v>
      </c>
      <c r="H252" s="95">
        <v>0</v>
      </c>
      <c r="I252" s="95">
        <v>1</v>
      </c>
      <c r="J252" s="95">
        <v>114</v>
      </c>
      <c r="K252" s="95">
        <v>4</v>
      </c>
      <c r="L252" s="98">
        <v>0.63541666666666663</v>
      </c>
      <c r="M252" s="98">
        <v>0.64583333333333337</v>
      </c>
      <c r="N252" s="97" t="s">
        <v>480</v>
      </c>
      <c r="Q252" s="88">
        <f t="array" aca="1" ref="Q252" ca="1">IFERROR(INDEX(Tableau3[Num DECAL],SMALL(IF(Tableau3[Num DECAL]&lt;&gt;"",ROW(INDIRECT("1:"&amp;ROWS(Tableau3[Num DECAL])))),ROWS($1:241))),"")</f>
        <v>560</v>
      </c>
      <c r="R252" s="88">
        <f t="shared" ca="1" si="3"/>
        <v>241</v>
      </c>
      <c r="S252" s="88">
        <f ca="1">COUNTIFS(Tableau3[PLAGE],R252)</f>
        <v>1</v>
      </c>
      <c r="T252" s="139" t="str">
        <f ca="1">INDEX(EXTRACT!DATE,MATCH(Tableau4[[#This Row],[Décalage]],D:D,0),0)</f>
        <v>27/08/2019</v>
      </c>
      <c r="U252" s="139" t="str">
        <f ca="1">VLOOKUP(Tableau4[[#This Row],[Décalage]],D:E,2,0)</f>
        <v>AUTRE</v>
      </c>
      <c r="V252" s="139">
        <f ca="1">VLOOKUP(Tableau4[[#This Row],[Décalage]],D:G,4,0)</f>
        <v>104542</v>
      </c>
      <c r="AY252" s="88"/>
      <c r="AZ252" s="88"/>
      <c r="BA252" s="88"/>
      <c r="BB252" s="88"/>
      <c r="BC252" s="88"/>
    </row>
    <row r="253" spans="1:55" ht="15" x14ac:dyDescent="0.2">
      <c r="A253" s="100">
        <v>4237</v>
      </c>
      <c r="B253" s="95">
        <v>1</v>
      </c>
      <c r="C253" s="95" t="s">
        <v>534</v>
      </c>
      <c r="D253" s="95" t="s">
        <v>534</v>
      </c>
      <c r="E253" s="99" t="s">
        <v>535</v>
      </c>
      <c r="F253" s="95" t="s">
        <v>575</v>
      </c>
      <c r="G253" s="95">
        <v>104236</v>
      </c>
      <c r="H253" s="95">
        <v>1</v>
      </c>
      <c r="I253" s="95" t="s">
        <v>534</v>
      </c>
      <c r="J253" s="95">
        <v>114</v>
      </c>
      <c r="K253" s="95">
        <v>3</v>
      </c>
      <c r="L253" s="98">
        <v>0.66666666666666663</v>
      </c>
      <c r="M253" s="98">
        <v>0.69791666666666663</v>
      </c>
      <c r="N253" s="97" t="s">
        <v>485</v>
      </c>
      <c r="Q253" s="88">
        <f t="array" aca="1" ref="Q253" ca="1">IFERROR(INDEX(Tableau3[Num DECAL],SMALL(IF(Tableau3[Num DECAL]&lt;&gt;"",ROW(INDIRECT("1:"&amp;ROWS(Tableau3[Num DECAL])))),ROWS($1:242))),"")</f>
        <v>561</v>
      </c>
      <c r="R253" s="88">
        <f t="shared" ca="1" si="3"/>
        <v>242</v>
      </c>
      <c r="S253" s="88">
        <f ca="1">COUNTIFS(Tableau3[PLAGE],R253)</f>
        <v>1</v>
      </c>
      <c r="T253" s="139" t="str">
        <f ca="1">INDEX(EXTRACT!DATE,MATCH(Tableau4[[#This Row],[Décalage]],D:D,0),0)</f>
        <v>28/08/2019</v>
      </c>
      <c r="U253" s="139" t="str">
        <f ca="1">VLOOKUP(Tableau4[[#This Row],[Décalage]],D:E,2,0)</f>
        <v>AUTRE</v>
      </c>
      <c r="V253" s="139">
        <f ca="1">VLOOKUP(Tableau4[[#This Row],[Décalage]],D:G,4,0)</f>
        <v>104543</v>
      </c>
      <c r="AY253" s="88"/>
      <c r="AZ253" s="88"/>
      <c r="BA253" s="88"/>
      <c r="BB253" s="88"/>
      <c r="BC253" s="88"/>
    </row>
    <row r="254" spans="1:55" ht="15" x14ac:dyDescent="0.2">
      <c r="A254" s="100">
        <v>4238</v>
      </c>
      <c r="B254" s="95">
        <v>1</v>
      </c>
      <c r="C254" s="95" t="s">
        <v>534</v>
      </c>
      <c r="D254" s="95" t="s">
        <v>534</v>
      </c>
      <c r="E254" s="99" t="s">
        <v>535</v>
      </c>
      <c r="F254" s="95" t="s">
        <v>575</v>
      </c>
      <c r="G254" s="95">
        <v>104237</v>
      </c>
      <c r="H254" s="95">
        <v>2</v>
      </c>
      <c r="I254" s="95" t="s">
        <v>534</v>
      </c>
      <c r="J254" s="95">
        <v>114</v>
      </c>
      <c r="K254" s="95">
        <v>2</v>
      </c>
      <c r="L254" s="98">
        <v>0.70138888888888884</v>
      </c>
      <c r="M254" s="98">
        <v>0.71180555555555547</v>
      </c>
      <c r="N254" s="97" t="s">
        <v>480</v>
      </c>
      <c r="Q254" s="88">
        <f t="array" aca="1" ref="Q254" ca="1">IFERROR(INDEX(Tableau3[Num DECAL],SMALL(IF(Tableau3[Num DECAL]&lt;&gt;"",ROW(INDIRECT("1:"&amp;ROWS(Tableau3[Num DECAL])))),ROWS($1:243))),"")</f>
        <v>566</v>
      </c>
      <c r="R254" s="88">
        <f t="shared" ca="1" si="3"/>
        <v>243</v>
      </c>
      <c r="S254" s="88">
        <f ca="1">COUNTIFS(Tableau3[PLAGE],R254)</f>
        <v>5</v>
      </c>
      <c r="T254" s="139" t="str">
        <f ca="1">INDEX(EXTRACT!DATE,MATCH(Tableau4[[#This Row],[Décalage]],D:D,0),0)</f>
        <v>28/08/2019</v>
      </c>
      <c r="U254" s="139" t="str">
        <f ca="1">VLOOKUP(Tableau4[[#This Row],[Décalage]],D:E,2,0)</f>
        <v>BUREAUX DMD MENDE</v>
      </c>
      <c r="V254" s="139">
        <f ca="1">VLOOKUP(Tableau4[[#This Row],[Décalage]],D:G,4,0)</f>
        <v>104544</v>
      </c>
      <c r="AY254" s="88"/>
      <c r="AZ254" s="88"/>
      <c r="BA254" s="88"/>
      <c r="BB254" s="88"/>
      <c r="BC254" s="88"/>
    </row>
    <row r="255" spans="1:55" ht="15" x14ac:dyDescent="0.2">
      <c r="A255" s="100">
        <v>4239</v>
      </c>
      <c r="B255" s="95">
        <v>1</v>
      </c>
      <c r="C255" s="95" t="s">
        <v>534</v>
      </c>
      <c r="D255" s="95" t="s">
        <v>534</v>
      </c>
      <c r="E255" s="99" t="s">
        <v>535</v>
      </c>
      <c r="F255" s="95" t="s">
        <v>575</v>
      </c>
      <c r="G255" s="95">
        <v>104238</v>
      </c>
      <c r="H255" s="95">
        <v>3</v>
      </c>
      <c r="I255" s="95" t="s">
        <v>534</v>
      </c>
      <c r="J255" s="95">
        <v>114</v>
      </c>
      <c r="K255" s="95">
        <v>1</v>
      </c>
      <c r="L255" s="98">
        <v>0.71180555555555547</v>
      </c>
      <c r="M255" s="98">
        <v>0.76388888888888884</v>
      </c>
      <c r="N255" s="97" t="s">
        <v>492</v>
      </c>
      <c r="Q255" s="88">
        <f t="array" aca="1" ref="Q255" ca="1">IFERROR(INDEX(Tableau3[Num DECAL],SMALL(IF(Tableau3[Num DECAL]&lt;&gt;"",ROW(INDIRECT("1:"&amp;ROWS(Tableau3[Num DECAL])))),ROWS($1:244))),"")</f>
        <v>567</v>
      </c>
      <c r="R255" s="88">
        <f t="shared" ca="1" si="3"/>
        <v>244</v>
      </c>
      <c r="S255" s="88">
        <f ca="1">COUNTIFS(Tableau3[PLAGE],R255)</f>
        <v>1</v>
      </c>
      <c r="T255" s="139" t="str">
        <f ca="1">INDEX(EXTRACT!DATE,MATCH(Tableau4[[#This Row],[Décalage]],D:D,0),0)</f>
        <v>28/08/2019</v>
      </c>
      <c r="U255" s="139" t="str">
        <f ca="1">VLOOKUP(Tableau4[[#This Row],[Décalage]],D:E,2,0)</f>
        <v>AUTRE</v>
      </c>
      <c r="V255" s="139">
        <f ca="1">VLOOKUP(Tableau4[[#This Row],[Décalage]],D:G,4,0)</f>
        <v>104549</v>
      </c>
      <c r="AY255" s="88"/>
      <c r="AZ255" s="88"/>
      <c r="BA255" s="88"/>
      <c r="BB255" s="88"/>
      <c r="BC255" s="88"/>
    </row>
    <row r="256" spans="1:55" ht="15" x14ac:dyDescent="0.2">
      <c r="A256" s="100">
        <v>4240</v>
      </c>
      <c r="B256" s="95">
        <v>1</v>
      </c>
      <c r="C256" s="95">
        <v>253</v>
      </c>
      <c r="D256" s="95">
        <v>258</v>
      </c>
      <c r="E256" s="99" t="s">
        <v>535</v>
      </c>
      <c r="F256" s="95" t="s">
        <v>576</v>
      </c>
      <c r="G256" s="95">
        <v>104239</v>
      </c>
      <c r="H256" s="95">
        <v>0</v>
      </c>
      <c r="I256" s="95">
        <v>1</v>
      </c>
      <c r="J256" s="95">
        <v>115</v>
      </c>
      <c r="K256" s="95">
        <v>2</v>
      </c>
      <c r="L256" s="98">
        <v>0.29166666666666669</v>
      </c>
      <c r="M256" s="98">
        <v>0.33333333333333331</v>
      </c>
      <c r="N256" s="97" t="s">
        <v>476</v>
      </c>
      <c r="Q256" s="88">
        <f t="array" aca="1" ref="Q256" ca="1">IFERROR(INDEX(Tableau3[Num DECAL],SMALL(IF(Tableau3[Num DECAL]&lt;&gt;"",ROW(INDIRECT("1:"&amp;ROWS(Tableau3[Num DECAL])))),ROWS($1:245))),"")</f>
        <v>569</v>
      </c>
      <c r="R256" s="88">
        <f t="shared" ca="1" si="3"/>
        <v>245</v>
      </c>
      <c r="S256" s="88">
        <f ca="1">COUNTIFS(Tableau3[PLAGE],R256)</f>
        <v>2</v>
      </c>
      <c r="T256" s="139" t="str">
        <f ca="1">INDEX(EXTRACT!DATE,MATCH(Tableau4[[#This Row],[Décalage]],D:D,0),0)</f>
        <v>29/08/2019</v>
      </c>
      <c r="U256" s="139" t="str">
        <f ca="1">VLOOKUP(Tableau4[[#This Row],[Décalage]],D:E,2,0)</f>
        <v>AUTRE</v>
      </c>
      <c r="V256" s="139">
        <f ca="1">VLOOKUP(Tableau4[[#This Row],[Décalage]],D:G,4,0)</f>
        <v>104550</v>
      </c>
      <c r="AY256" s="88"/>
      <c r="AZ256" s="88"/>
      <c r="BA256" s="88"/>
      <c r="BB256" s="88"/>
      <c r="BC256" s="88"/>
    </row>
    <row r="257" spans="1:55" ht="15" x14ac:dyDescent="0.2">
      <c r="A257" s="100">
        <v>4241</v>
      </c>
      <c r="B257" s="95">
        <v>1</v>
      </c>
      <c r="C257" s="95" t="s">
        <v>534</v>
      </c>
      <c r="D257" s="95" t="s">
        <v>534</v>
      </c>
      <c r="E257" s="99" t="s">
        <v>535</v>
      </c>
      <c r="F257" s="95" t="s">
        <v>576</v>
      </c>
      <c r="G257" s="95">
        <v>104240</v>
      </c>
      <c r="H257" s="95">
        <v>1</v>
      </c>
      <c r="I257" s="95" t="s">
        <v>534</v>
      </c>
      <c r="J257" s="95">
        <v>115</v>
      </c>
      <c r="K257" s="95">
        <v>1</v>
      </c>
      <c r="L257" s="98">
        <v>0.33333333333333331</v>
      </c>
      <c r="M257" s="98">
        <v>0.34375</v>
      </c>
      <c r="N257" s="97" t="s">
        <v>480</v>
      </c>
      <c r="Q257" s="88">
        <f t="array" aca="1" ref="Q257" ca="1">IFERROR(INDEX(Tableau3[Num DECAL],SMALL(IF(Tableau3[Num DECAL]&lt;&gt;"",ROW(INDIRECT("1:"&amp;ROWS(Tableau3[Num DECAL])))),ROWS($1:246))),"")</f>
        <v>574</v>
      </c>
      <c r="R257" s="88">
        <f t="shared" ca="1" si="3"/>
        <v>246</v>
      </c>
      <c r="S257" s="88">
        <f ca="1">COUNTIFS(Tableau3[PLAGE],R257)</f>
        <v>5</v>
      </c>
      <c r="T257" s="139" t="str">
        <f ca="1">INDEX(EXTRACT!DATE,MATCH(Tableau4[[#This Row],[Décalage]],D:D,0),0)</f>
        <v>29/08/2019</v>
      </c>
      <c r="U257" s="139" t="str">
        <f ca="1">VLOOKUP(Tableau4[[#This Row],[Décalage]],D:E,2,0)</f>
        <v>QUARTIER GENERAL ROLLET LAUDUN</v>
      </c>
      <c r="V257" s="139">
        <f ca="1">VLOOKUP(Tableau4[[#This Row],[Décalage]],D:G,4,0)</f>
        <v>104552</v>
      </c>
      <c r="AY257" s="88"/>
      <c r="AZ257" s="88"/>
      <c r="BA257" s="88"/>
      <c r="BB257" s="88"/>
      <c r="BC257" s="88"/>
    </row>
    <row r="258" spans="1:55" ht="15" x14ac:dyDescent="0.2">
      <c r="A258" s="100">
        <v>4242</v>
      </c>
      <c r="B258" s="95">
        <v>1</v>
      </c>
      <c r="C258" s="95">
        <v>255</v>
      </c>
      <c r="D258" s="95">
        <v>273</v>
      </c>
      <c r="E258" s="99" t="s">
        <v>549</v>
      </c>
      <c r="F258" s="95" t="s">
        <v>576</v>
      </c>
      <c r="G258" s="95">
        <v>104241</v>
      </c>
      <c r="H258" s="95">
        <v>0</v>
      </c>
      <c r="I258" s="95">
        <v>1</v>
      </c>
      <c r="J258" s="95">
        <v>116</v>
      </c>
      <c r="K258" s="95">
        <v>15</v>
      </c>
      <c r="L258" s="98">
        <v>0.34375</v>
      </c>
      <c r="M258" s="98">
        <v>0.36458333333333331</v>
      </c>
      <c r="N258" s="97" t="s">
        <v>482</v>
      </c>
      <c r="Q258" s="88">
        <f t="array" aca="1" ref="Q258" ca="1">IFERROR(INDEX(Tableau3[Num DECAL],SMALL(IF(Tableau3[Num DECAL]&lt;&gt;"",ROW(INDIRECT("1:"&amp;ROWS(Tableau3[Num DECAL])))),ROWS($1:247))),"")</f>
        <v>576</v>
      </c>
      <c r="R258" s="88">
        <f t="shared" ca="1" si="3"/>
        <v>247</v>
      </c>
      <c r="S258" s="88">
        <f ca="1">COUNTIFS(Tableau3[PLAGE],R258)</f>
        <v>2</v>
      </c>
      <c r="T258" s="139" t="str">
        <f ca="1">INDEX(EXTRACT!DATE,MATCH(Tableau4[[#This Row],[Décalage]],D:D,0),0)</f>
        <v>29/08/2019</v>
      </c>
      <c r="U258" s="139" t="str">
        <f ca="1">VLOOKUP(Tableau4[[#This Row],[Décalage]],D:E,2,0)</f>
        <v>AUTRE</v>
      </c>
      <c r="V258" s="139">
        <f ca="1">VLOOKUP(Tableau4[[#This Row],[Décalage]],D:G,4,0)</f>
        <v>104557</v>
      </c>
      <c r="AY258" s="88"/>
      <c r="AZ258" s="88"/>
      <c r="BA258" s="88"/>
      <c r="BB258" s="88"/>
      <c r="BC258" s="88"/>
    </row>
    <row r="259" spans="1:55" ht="15" x14ac:dyDescent="0.2">
      <c r="A259" s="100">
        <v>4243</v>
      </c>
      <c r="B259" s="95">
        <v>1</v>
      </c>
      <c r="C259" s="95" t="s">
        <v>534</v>
      </c>
      <c r="D259" s="95" t="s">
        <v>534</v>
      </c>
      <c r="E259" s="99" t="s">
        <v>549</v>
      </c>
      <c r="F259" s="95" t="s">
        <v>576</v>
      </c>
      <c r="G259" s="95">
        <v>104242</v>
      </c>
      <c r="H259" s="95">
        <v>1</v>
      </c>
      <c r="I259" s="95" t="s">
        <v>534</v>
      </c>
      <c r="J259" s="95">
        <v>116</v>
      </c>
      <c r="K259" s="95">
        <v>14</v>
      </c>
      <c r="L259" s="98">
        <v>0.36458333333333331</v>
      </c>
      <c r="M259" s="98">
        <v>0.375</v>
      </c>
      <c r="N259" s="97" t="s">
        <v>480</v>
      </c>
      <c r="Q259" s="88">
        <f t="array" aca="1" ref="Q259" ca="1">IFERROR(INDEX(Tableau3[Num DECAL],SMALL(IF(Tableau3[Num DECAL]&lt;&gt;"",ROW(INDIRECT("1:"&amp;ROWS(Tableau3[Num DECAL])))),ROWS($1:248))),"")</f>
        <v>578</v>
      </c>
      <c r="R259" s="88">
        <f t="shared" ca="1" si="3"/>
        <v>248</v>
      </c>
      <c r="S259" s="88">
        <f ca="1">COUNTIFS(Tableau3[PLAGE],R259)</f>
        <v>2</v>
      </c>
      <c r="T259" s="139" t="str">
        <f ca="1">INDEX(EXTRACT!DATE,MATCH(Tableau4[[#This Row],[Décalage]],D:D,0),0)</f>
        <v>29/08/2019</v>
      </c>
      <c r="U259" s="139" t="str">
        <f ca="1">VLOOKUP(Tableau4[[#This Row],[Décalage]],D:E,2,0)</f>
        <v>QUARTIER SAINT CEZAIRE</v>
      </c>
      <c r="V259" s="139">
        <f ca="1">VLOOKUP(Tableau4[[#This Row],[Décalage]],D:G,4,0)</f>
        <v>104559</v>
      </c>
      <c r="AY259" s="88"/>
      <c r="AZ259" s="88"/>
      <c r="BA259" s="88"/>
      <c r="BB259" s="88"/>
      <c r="BC259" s="88"/>
    </row>
    <row r="260" spans="1:55" ht="15" x14ac:dyDescent="0.2">
      <c r="A260" s="100">
        <v>4244</v>
      </c>
      <c r="B260" s="95">
        <v>1</v>
      </c>
      <c r="C260" s="95" t="s">
        <v>534</v>
      </c>
      <c r="D260" s="95" t="s">
        <v>534</v>
      </c>
      <c r="E260" s="99" t="s">
        <v>549</v>
      </c>
      <c r="F260" s="95" t="s">
        <v>576</v>
      </c>
      <c r="G260" s="95">
        <v>104243</v>
      </c>
      <c r="H260" s="95">
        <v>2</v>
      </c>
      <c r="I260" s="95" t="s">
        <v>534</v>
      </c>
      <c r="J260" s="95">
        <v>116</v>
      </c>
      <c r="K260" s="95">
        <v>13</v>
      </c>
      <c r="L260" s="98">
        <v>0.375</v>
      </c>
      <c r="M260" s="98">
        <v>0.40625</v>
      </c>
      <c r="N260" s="97" t="s">
        <v>485</v>
      </c>
      <c r="Q260" s="88">
        <f t="array" aca="1" ref="Q260" ca="1">IFERROR(INDEX(Tableau3[Num DECAL],SMALL(IF(Tableau3[Num DECAL]&lt;&gt;"",ROW(INDIRECT("1:"&amp;ROWS(Tableau3[Num DECAL])))),ROWS($1:249))),"")</f>
        <v>579</v>
      </c>
      <c r="R260" s="88">
        <f t="shared" ca="1" si="3"/>
        <v>249</v>
      </c>
      <c r="S260" s="88">
        <f ca="1">COUNTIFS(Tableau3[PLAGE],R260)</f>
        <v>1</v>
      </c>
      <c r="T260" s="139" t="str">
        <f ca="1">INDEX(EXTRACT!DATE,MATCH(Tableau4[[#This Row],[Décalage]],D:D,0),0)</f>
        <v>29/08/2019</v>
      </c>
      <c r="U260" s="139" t="str">
        <f ca="1">VLOOKUP(Tableau4[[#This Row],[Décalage]],D:E,2,0)</f>
        <v>AUTRE</v>
      </c>
      <c r="V260" s="139">
        <f ca="1">VLOOKUP(Tableau4[[#This Row],[Décalage]],D:G,4,0)</f>
        <v>104561</v>
      </c>
      <c r="AY260" s="88"/>
      <c r="AZ260" s="88"/>
      <c r="BA260" s="88"/>
      <c r="BB260" s="88"/>
      <c r="BC260" s="88"/>
    </row>
    <row r="261" spans="1:55" ht="15" x14ac:dyDescent="0.2">
      <c r="A261" s="100">
        <v>4245</v>
      </c>
      <c r="B261" s="95">
        <v>1</v>
      </c>
      <c r="C261" s="95" t="s">
        <v>534</v>
      </c>
      <c r="D261" s="95" t="s">
        <v>534</v>
      </c>
      <c r="E261" s="99" t="s">
        <v>549</v>
      </c>
      <c r="F261" s="95" t="s">
        <v>576</v>
      </c>
      <c r="G261" s="95">
        <v>104244</v>
      </c>
      <c r="H261" s="95">
        <v>3</v>
      </c>
      <c r="I261" s="95" t="s">
        <v>534</v>
      </c>
      <c r="J261" s="95">
        <v>116</v>
      </c>
      <c r="K261" s="95">
        <v>12</v>
      </c>
      <c r="L261" s="98">
        <v>0.40625</v>
      </c>
      <c r="M261" s="98">
        <v>0.41666666666666669</v>
      </c>
      <c r="N261" s="97" t="s">
        <v>480</v>
      </c>
      <c r="Q261" s="88">
        <f t="array" aca="1" ref="Q261" ca="1">IFERROR(INDEX(Tableau3[Num DECAL],SMALL(IF(Tableau3[Num DECAL]&lt;&gt;"",ROW(INDIRECT("1:"&amp;ROWS(Tableau3[Num DECAL])))),ROWS($1:250))),"")</f>
        <v>580</v>
      </c>
      <c r="R261" s="88">
        <f t="shared" ca="1" si="3"/>
        <v>250</v>
      </c>
      <c r="S261" s="88">
        <f ca="1">COUNTIFS(Tableau3[PLAGE],R261)</f>
        <v>1</v>
      </c>
      <c r="T261" s="139" t="str">
        <f ca="1">INDEX(EXTRACT!DATE,MATCH(Tableau4[[#This Row],[Décalage]],D:D,0),0)</f>
        <v>29/08/2019</v>
      </c>
      <c r="U261" s="139" t="str">
        <f ca="1">VLOOKUP(Tableau4[[#This Row],[Décalage]],D:E,2,0)</f>
        <v>QUARTIER SAINT CEZAIRE</v>
      </c>
      <c r="V261" s="139">
        <f ca="1">VLOOKUP(Tableau4[[#This Row],[Décalage]],D:G,4,0)</f>
        <v>104562</v>
      </c>
      <c r="AY261" s="88"/>
      <c r="AZ261" s="88"/>
      <c r="BA261" s="88"/>
      <c r="BB261" s="88"/>
      <c r="BC261" s="88"/>
    </row>
    <row r="262" spans="1:55" ht="15" x14ac:dyDescent="0.2">
      <c r="A262" s="100">
        <v>4246</v>
      </c>
      <c r="B262" s="95">
        <v>1</v>
      </c>
      <c r="C262" s="95" t="s">
        <v>534</v>
      </c>
      <c r="D262" s="95" t="s">
        <v>534</v>
      </c>
      <c r="E262" s="99" t="s">
        <v>549</v>
      </c>
      <c r="F262" s="95" t="s">
        <v>576</v>
      </c>
      <c r="G262" s="95">
        <v>104245</v>
      </c>
      <c r="H262" s="95">
        <v>4</v>
      </c>
      <c r="I262" s="95" t="s">
        <v>534</v>
      </c>
      <c r="J262" s="95">
        <v>116</v>
      </c>
      <c r="K262" s="95">
        <v>11</v>
      </c>
      <c r="L262" s="98">
        <v>0.41666666666666669</v>
      </c>
      <c r="M262" s="98">
        <v>0.4375</v>
      </c>
      <c r="N262" s="97" t="s">
        <v>482</v>
      </c>
      <c r="Q262" s="88">
        <f t="array" aca="1" ref="Q262" ca="1">IFERROR(INDEX(Tableau3[Num DECAL],SMALL(IF(Tableau3[Num DECAL]&lt;&gt;"",ROW(INDIRECT("1:"&amp;ROWS(Tableau3[Num DECAL])))),ROWS($1:251))),"")</f>
        <v>581</v>
      </c>
      <c r="R262" s="88">
        <f t="shared" ca="1" si="3"/>
        <v>251</v>
      </c>
      <c r="S262" s="88">
        <f ca="1">COUNTIFS(Tableau3[PLAGE],R262)</f>
        <v>1</v>
      </c>
      <c r="T262" s="139" t="str">
        <f ca="1">INDEX(EXTRACT!DATE,MATCH(Tableau4[[#This Row],[Décalage]],D:D,0),0)</f>
        <v>29/08/2019</v>
      </c>
      <c r="U262" s="139" t="str">
        <f ca="1">VLOOKUP(Tableau4[[#This Row],[Décalage]],D:E,2,0)</f>
        <v>AUTRE</v>
      </c>
      <c r="V262" s="139">
        <f ca="1">VLOOKUP(Tableau4[[#This Row],[Décalage]],D:G,4,0)</f>
        <v>104563</v>
      </c>
      <c r="AY262" s="88"/>
      <c r="AZ262" s="88"/>
      <c r="BA262" s="88"/>
      <c r="BB262" s="88"/>
      <c r="BC262" s="88"/>
    </row>
    <row r="263" spans="1:55" ht="15" x14ac:dyDescent="0.2">
      <c r="A263" s="100">
        <v>4247</v>
      </c>
      <c r="B263" s="95">
        <v>1</v>
      </c>
      <c r="C263" s="95" t="s">
        <v>534</v>
      </c>
      <c r="D263" s="95" t="s">
        <v>534</v>
      </c>
      <c r="E263" s="99" t="s">
        <v>549</v>
      </c>
      <c r="F263" s="95" t="s">
        <v>576</v>
      </c>
      <c r="G263" s="95">
        <v>104246</v>
      </c>
      <c r="H263" s="95">
        <v>5</v>
      </c>
      <c r="I263" s="95" t="s">
        <v>534</v>
      </c>
      <c r="J263" s="95">
        <v>116</v>
      </c>
      <c r="K263" s="95">
        <v>10</v>
      </c>
      <c r="L263" s="98">
        <v>0.4375</v>
      </c>
      <c r="M263" s="98">
        <v>0.5</v>
      </c>
      <c r="N263" s="97" t="s">
        <v>472</v>
      </c>
      <c r="Q263" s="88">
        <f t="array" aca="1" ref="Q263" ca="1">IFERROR(INDEX(Tableau3[Num DECAL],SMALL(IF(Tableau3[Num DECAL]&lt;&gt;"",ROW(INDIRECT("1:"&amp;ROWS(Tableau3[Num DECAL])))),ROWS($1:252))),"")</f>
        <v>583</v>
      </c>
      <c r="R263" s="88">
        <f t="shared" ca="1" si="3"/>
        <v>252</v>
      </c>
      <c r="S263" s="88">
        <f ca="1">COUNTIFS(Tableau3[PLAGE],R263)</f>
        <v>2</v>
      </c>
      <c r="T263" s="139" t="str">
        <f ca="1">INDEX(EXTRACT!DATE,MATCH(Tableau4[[#This Row],[Décalage]],D:D,0),0)</f>
        <v>30/08/2019</v>
      </c>
      <c r="U263" s="139" t="str">
        <f ca="1">VLOOKUP(Tableau4[[#This Row],[Décalage]],D:E,2,0)</f>
        <v>AUTRE</v>
      </c>
      <c r="V263" s="139">
        <f ca="1">VLOOKUP(Tableau4[[#This Row],[Décalage]],D:G,4,0)</f>
        <v>104564</v>
      </c>
      <c r="AY263" s="88"/>
      <c r="AZ263" s="88"/>
      <c r="BA263" s="88"/>
      <c r="BB263" s="88"/>
      <c r="BC263" s="88"/>
    </row>
    <row r="264" spans="1:55" ht="15" x14ac:dyDescent="0.2">
      <c r="A264" s="100">
        <v>4248</v>
      </c>
      <c r="B264" s="95">
        <v>1</v>
      </c>
      <c r="C264" s="95" t="s">
        <v>534</v>
      </c>
      <c r="D264" s="95" t="s">
        <v>534</v>
      </c>
      <c r="E264" s="99" t="s">
        <v>549</v>
      </c>
      <c r="F264" s="95" t="s">
        <v>576</v>
      </c>
      <c r="G264" s="95">
        <v>104247</v>
      </c>
      <c r="H264" s="95">
        <v>6</v>
      </c>
      <c r="I264" s="95" t="s">
        <v>534</v>
      </c>
      <c r="J264" s="95">
        <v>116</v>
      </c>
      <c r="K264" s="95">
        <v>9</v>
      </c>
      <c r="L264" s="98">
        <v>0.54166666666666663</v>
      </c>
      <c r="M264" s="98">
        <v>0.5625</v>
      </c>
      <c r="N264" s="97" t="s">
        <v>482</v>
      </c>
      <c r="Q264" s="88">
        <f t="array" aca="1" ref="Q264" ca="1">IFERROR(INDEX(Tableau3[Num DECAL],SMALL(IF(Tableau3[Num DECAL]&lt;&gt;"",ROW(INDIRECT("1:"&amp;ROWS(Tableau3[Num DECAL])))),ROWS($1:253))),"")</f>
        <v>587</v>
      </c>
      <c r="R264" s="88">
        <f t="shared" ca="1" si="3"/>
        <v>253</v>
      </c>
      <c r="S264" s="88">
        <f ca="1">COUNTIFS(Tableau3[PLAGE],R264)</f>
        <v>4</v>
      </c>
      <c r="T264" s="139" t="str">
        <f ca="1">INDEX(EXTRACT!DATE,MATCH(Tableau4[[#This Row],[Décalage]],D:D,0),0)</f>
        <v>30/08/2019</v>
      </c>
      <c r="U264" s="139" t="str">
        <f ca="1">VLOOKUP(Tableau4[[#This Row],[Décalage]],D:E,2,0)</f>
        <v>CAMP DES GARRIGUES</v>
      </c>
      <c r="V264" s="139">
        <f ca="1">VLOOKUP(Tableau4[[#This Row],[Décalage]],D:G,4,0)</f>
        <v>104566</v>
      </c>
      <c r="AY264" s="88"/>
      <c r="AZ264" s="88"/>
      <c r="BA264" s="88"/>
      <c r="BB264" s="88"/>
      <c r="BC264" s="88"/>
    </row>
    <row r="265" spans="1:55" ht="15" x14ac:dyDescent="0.2">
      <c r="A265" s="100">
        <v>4249</v>
      </c>
      <c r="B265" s="95">
        <v>1</v>
      </c>
      <c r="C265" s="95" t="s">
        <v>534</v>
      </c>
      <c r="D265" s="95" t="s">
        <v>534</v>
      </c>
      <c r="E265" s="99" t="s">
        <v>549</v>
      </c>
      <c r="F265" s="95" t="s">
        <v>576</v>
      </c>
      <c r="G265" s="95">
        <v>104248</v>
      </c>
      <c r="H265" s="95">
        <v>7</v>
      </c>
      <c r="I265" s="95" t="s">
        <v>534</v>
      </c>
      <c r="J265" s="95">
        <v>116</v>
      </c>
      <c r="K265" s="95">
        <v>8</v>
      </c>
      <c r="L265" s="98">
        <v>0.56597222222222221</v>
      </c>
      <c r="M265" s="98">
        <v>0.58333333333333337</v>
      </c>
      <c r="N265" s="97" t="s">
        <v>486</v>
      </c>
      <c r="Q265" s="88">
        <f t="array" aca="1" ref="Q265" ca="1">IFERROR(INDEX(Tableau3[Num DECAL],SMALL(IF(Tableau3[Num DECAL]&lt;&gt;"",ROW(INDIRECT("1:"&amp;ROWS(Tableau3[Num DECAL])))),ROWS($1:254))),"")</f>
        <v>589</v>
      </c>
      <c r="R265" s="88">
        <f t="shared" ca="1" si="3"/>
        <v>254</v>
      </c>
      <c r="S265" s="88">
        <f ca="1">COUNTIFS(Tableau3[PLAGE],R265)</f>
        <v>2</v>
      </c>
      <c r="T265" s="139" t="str">
        <f ca="1">INDEX(EXTRACT!DATE,MATCH(Tableau4[[#This Row],[Décalage]],D:D,0),0)</f>
        <v>30/08/2019</v>
      </c>
      <c r="U265" s="139" t="str">
        <f ca="1">VLOOKUP(Tableau4[[#This Row],[Décalage]],D:E,2,0)</f>
        <v>AUTRE</v>
      </c>
      <c r="V265" s="139">
        <f ca="1">VLOOKUP(Tableau4[[#This Row],[Décalage]],D:G,4,0)</f>
        <v>104570</v>
      </c>
      <c r="AY265" s="88"/>
      <c r="AZ265" s="88"/>
      <c r="BA265" s="88"/>
      <c r="BB265" s="88"/>
      <c r="BC265" s="88"/>
    </row>
    <row r="266" spans="1:55" ht="15" x14ac:dyDescent="0.2">
      <c r="A266" s="100">
        <v>4250</v>
      </c>
      <c r="B266" s="95">
        <v>1</v>
      </c>
      <c r="C266" s="95" t="s">
        <v>534</v>
      </c>
      <c r="D266" s="95" t="s">
        <v>534</v>
      </c>
      <c r="E266" s="99" t="s">
        <v>549</v>
      </c>
      <c r="F266" s="95" t="s">
        <v>576</v>
      </c>
      <c r="G266" s="95">
        <v>104249</v>
      </c>
      <c r="H266" s="95">
        <v>8</v>
      </c>
      <c r="I266" s="95" t="s">
        <v>534</v>
      </c>
      <c r="J266" s="95">
        <v>116</v>
      </c>
      <c r="K266" s="95">
        <v>7</v>
      </c>
      <c r="L266" s="98">
        <v>0.58333333333333337</v>
      </c>
      <c r="M266" s="98">
        <v>0.60763888888888895</v>
      </c>
      <c r="N266" s="97" t="s">
        <v>488</v>
      </c>
      <c r="Q266" s="88">
        <f t="array" aca="1" ref="Q266" ca="1">IFERROR(INDEX(Tableau3[Num DECAL],SMALL(IF(Tableau3[Num DECAL]&lt;&gt;"",ROW(INDIRECT("1:"&amp;ROWS(Tableau3[Num DECAL])))),ROWS($1:255))),"")</f>
        <v>590</v>
      </c>
      <c r="R266" s="88">
        <f t="shared" ca="1" si="3"/>
        <v>255</v>
      </c>
      <c r="S266" s="88">
        <f ca="1">COUNTIFS(Tableau3[PLAGE],R266)</f>
        <v>1</v>
      </c>
      <c r="T266" s="139" t="str">
        <f ca="1">INDEX(EXTRACT!DATE,MATCH(Tableau4[[#This Row],[Décalage]],D:D,0),0)</f>
        <v>01/09/2019</v>
      </c>
      <c r="U266" s="139" t="str">
        <f ca="1">VLOOKUP(Tableau4[[#This Row],[Décalage]],D:E,2,0)</f>
        <v>CASERNE MIOLLIS</v>
      </c>
      <c r="V266" s="139">
        <f ca="1">VLOOKUP(Tableau4[[#This Row],[Décalage]],D:G,4,0)</f>
        <v>104572</v>
      </c>
      <c r="AY266" s="88"/>
      <c r="AZ266" s="88"/>
      <c r="BA266" s="88"/>
      <c r="BB266" s="88"/>
      <c r="BC266" s="88"/>
    </row>
    <row r="267" spans="1:55" ht="15" x14ac:dyDescent="0.2">
      <c r="A267" s="100">
        <v>4251</v>
      </c>
      <c r="B267" s="95">
        <v>1</v>
      </c>
      <c r="C267" s="95" t="s">
        <v>534</v>
      </c>
      <c r="D267" s="95" t="s">
        <v>534</v>
      </c>
      <c r="E267" s="99" t="s">
        <v>549</v>
      </c>
      <c r="F267" s="95" t="s">
        <v>576</v>
      </c>
      <c r="G267" s="95">
        <v>104250</v>
      </c>
      <c r="H267" s="95">
        <v>9</v>
      </c>
      <c r="I267" s="95" t="s">
        <v>534</v>
      </c>
      <c r="J267" s="95">
        <v>116</v>
      </c>
      <c r="K267" s="95">
        <v>6</v>
      </c>
      <c r="L267" s="98">
        <v>0.61111111111111105</v>
      </c>
      <c r="M267" s="98">
        <v>0.61805555555555558</v>
      </c>
      <c r="N267" s="97" t="s">
        <v>481</v>
      </c>
      <c r="Q267" s="88">
        <f t="array" aca="1" ref="Q267" ca="1">IFERROR(INDEX(Tableau3[Num DECAL],SMALL(IF(Tableau3[Num DECAL]&lt;&gt;"",ROW(INDIRECT("1:"&amp;ROWS(Tableau3[Num DECAL])))),ROWS($1:256))),"")</f>
        <v>593</v>
      </c>
      <c r="R267" s="88">
        <f t="shared" ca="1" si="3"/>
        <v>256</v>
      </c>
      <c r="S267" s="88">
        <f ca="1">COUNTIFS(Tableau3[PLAGE],R267)</f>
        <v>3</v>
      </c>
      <c r="T267" s="139" t="str">
        <f ca="1">INDEX(EXTRACT!DATE,MATCH(Tableau4[[#This Row],[Décalage]],D:D,0),0)</f>
        <v>16/09/2019</v>
      </c>
      <c r="U267" s="139" t="str">
        <f ca="1">VLOOKUP(Tableau4[[#This Row],[Décalage]],D:E,2,0)</f>
        <v>AUTRE</v>
      </c>
      <c r="V267" s="139">
        <f ca="1">VLOOKUP(Tableau4[[#This Row],[Décalage]],D:G,4,0)</f>
        <v>104573</v>
      </c>
      <c r="AY267" s="88"/>
      <c r="AZ267" s="88"/>
      <c r="BA267" s="88"/>
      <c r="BB267" s="88"/>
      <c r="BC267" s="88"/>
    </row>
    <row r="268" spans="1:55" ht="15" x14ac:dyDescent="0.2">
      <c r="A268" s="100">
        <v>4252</v>
      </c>
      <c r="B268" s="95">
        <v>1</v>
      </c>
      <c r="C268" s="95" t="s">
        <v>534</v>
      </c>
      <c r="D268" s="95" t="s">
        <v>534</v>
      </c>
      <c r="E268" s="99" t="s">
        <v>549</v>
      </c>
      <c r="F268" s="95" t="s">
        <v>576</v>
      </c>
      <c r="G268" s="95">
        <v>104251</v>
      </c>
      <c r="H268" s="95">
        <v>10</v>
      </c>
      <c r="I268" s="95" t="s">
        <v>534</v>
      </c>
      <c r="J268" s="95">
        <v>116</v>
      </c>
      <c r="K268" s="95">
        <v>5</v>
      </c>
      <c r="L268" s="98">
        <v>0.625</v>
      </c>
      <c r="M268" s="98">
        <v>0.64583333333333337</v>
      </c>
      <c r="N268" s="97" t="s">
        <v>482</v>
      </c>
      <c r="Q268" s="88">
        <f t="array" aca="1" ref="Q268" ca="1">IFERROR(INDEX(Tableau3[Num DECAL],SMALL(IF(Tableau3[Num DECAL]&lt;&gt;"",ROW(INDIRECT("1:"&amp;ROWS(Tableau3[Num DECAL])))),ROWS($1:257))),"")</f>
        <v>594</v>
      </c>
      <c r="R268" s="88">
        <f t="shared" ref="R268:R331" ca="1" si="4">VLOOKUP(Q268,D:J,7,0)</f>
        <v>257</v>
      </c>
      <c r="S268" s="88">
        <f ca="1">COUNTIFS(Tableau3[PLAGE],R268)</f>
        <v>1</v>
      </c>
      <c r="T268" s="139" t="str">
        <f ca="1">INDEX(EXTRACT!DATE,MATCH(Tableau4[[#This Row],[Décalage]],D:D,0),0)</f>
        <v>16/09/2019</v>
      </c>
      <c r="U268" s="139" t="str">
        <f ca="1">VLOOKUP(Tableau4[[#This Row],[Décalage]],D:E,2,0)</f>
        <v>CAMP DES GARRIGUES</v>
      </c>
      <c r="V268" s="139">
        <f ca="1">VLOOKUP(Tableau4[[#This Row],[Décalage]],D:G,4,0)</f>
        <v>104576</v>
      </c>
      <c r="AY268" s="88"/>
      <c r="AZ268" s="88"/>
      <c r="BA268" s="88"/>
      <c r="BB268" s="88"/>
      <c r="BC268" s="88"/>
    </row>
    <row r="269" spans="1:55" ht="15" x14ac:dyDescent="0.2">
      <c r="A269" s="100">
        <v>4253</v>
      </c>
      <c r="B269" s="95">
        <v>1</v>
      </c>
      <c r="C269" s="95" t="s">
        <v>534</v>
      </c>
      <c r="D269" s="95" t="s">
        <v>534</v>
      </c>
      <c r="E269" s="99" t="s">
        <v>549</v>
      </c>
      <c r="F269" s="95" t="s">
        <v>576</v>
      </c>
      <c r="G269" s="95">
        <v>104252</v>
      </c>
      <c r="H269" s="95">
        <v>11</v>
      </c>
      <c r="I269" s="95" t="s">
        <v>534</v>
      </c>
      <c r="J269" s="95">
        <v>116</v>
      </c>
      <c r="K269" s="95">
        <v>4</v>
      </c>
      <c r="L269" s="98">
        <v>0.64583333333333337</v>
      </c>
      <c r="M269" s="98">
        <v>0.6875</v>
      </c>
      <c r="N269" s="97" t="s">
        <v>476</v>
      </c>
      <c r="Q269" s="88">
        <f t="array" aca="1" ref="Q269" ca="1">IFERROR(INDEX(Tableau3[Num DECAL],SMALL(IF(Tableau3[Num DECAL]&lt;&gt;"",ROW(INDIRECT("1:"&amp;ROWS(Tableau3[Num DECAL])))),ROWS($1:258))),"")</f>
        <v>597</v>
      </c>
      <c r="R269" s="88">
        <f t="shared" ca="1" si="4"/>
        <v>258</v>
      </c>
      <c r="S269" s="88">
        <f ca="1">COUNTIFS(Tableau3[PLAGE],R269)</f>
        <v>3</v>
      </c>
      <c r="T269" s="139" t="str">
        <f ca="1">INDEX(EXTRACT!DATE,MATCH(Tableau4[[#This Row],[Décalage]],D:D,0),0)</f>
        <v>16/09/2019</v>
      </c>
      <c r="U269" s="139" t="str">
        <f ca="1">VLOOKUP(Tableau4[[#This Row],[Décalage]],D:E,2,0)</f>
        <v>AUTRE</v>
      </c>
      <c r="V269" s="139">
        <f ca="1">VLOOKUP(Tableau4[[#This Row],[Décalage]],D:G,4,0)</f>
        <v>104577</v>
      </c>
      <c r="AY269" s="88"/>
      <c r="AZ269" s="88"/>
      <c r="BA269" s="88"/>
      <c r="BB269" s="88"/>
      <c r="BC269" s="88"/>
    </row>
    <row r="270" spans="1:55" ht="15" x14ac:dyDescent="0.2">
      <c r="A270" s="100">
        <v>4254</v>
      </c>
      <c r="B270" s="95">
        <v>1</v>
      </c>
      <c r="C270" s="95" t="s">
        <v>534</v>
      </c>
      <c r="D270" s="95" t="s">
        <v>534</v>
      </c>
      <c r="E270" s="99" t="s">
        <v>549</v>
      </c>
      <c r="F270" s="95" t="s">
        <v>576</v>
      </c>
      <c r="G270" s="95">
        <v>104253</v>
      </c>
      <c r="H270" s="95">
        <v>12</v>
      </c>
      <c r="I270" s="95" t="s">
        <v>534</v>
      </c>
      <c r="J270" s="95">
        <v>116</v>
      </c>
      <c r="K270" s="95">
        <v>3</v>
      </c>
      <c r="L270" s="98">
        <v>0.6875</v>
      </c>
      <c r="M270" s="98">
        <v>0.70833333333333337</v>
      </c>
      <c r="N270" s="97" t="s">
        <v>482</v>
      </c>
      <c r="Q270" s="88">
        <f t="array" aca="1" ref="Q270" ca="1">IFERROR(INDEX(Tableau3[Num DECAL],SMALL(IF(Tableau3[Num DECAL]&lt;&gt;"",ROW(INDIRECT("1:"&amp;ROWS(Tableau3[Num DECAL])))),ROWS($1:259))),"")</f>
        <v>601</v>
      </c>
      <c r="R270" s="88">
        <f t="shared" ca="1" si="4"/>
        <v>259</v>
      </c>
      <c r="S270" s="88">
        <f ca="1">COUNTIFS(Tableau3[PLAGE],R270)</f>
        <v>4</v>
      </c>
      <c r="T270" s="139" t="str">
        <f ca="1">INDEX(EXTRACT!DATE,MATCH(Tableau4[[#This Row],[Décalage]],D:D,0),0)</f>
        <v>16/09/2019</v>
      </c>
      <c r="U270" s="139" t="str">
        <f ca="1">VLOOKUP(Tableau4[[#This Row],[Décalage]],D:E,2,0)</f>
        <v>QUARTIER SAINT CEZAIRE</v>
      </c>
      <c r="V270" s="139">
        <f ca="1">VLOOKUP(Tableau4[[#This Row],[Décalage]],D:G,4,0)</f>
        <v>104580</v>
      </c>
      <c r="AY270" s="88"/>
      <c r="AZ270" s="88"/>
      <c r="BA270" s="88"/>
      <c r="BB270" s="88"/>
      <c r="BC270" s="88"/>
    </row>
    <row r="271" spans="1:55" ht="15" x14ac:dyDescent="0.2">
      <c r="A271" s="100">
        <v>4255</v>
      </c>
      <c r="B271" s="95">
        <v>1</v>
      </c>
      <c r="C271" s="95" t="s">
        <v>534</v>
      </c>
      <c r="D271" s="95" t="s">
        <v>534</v>
      </c>
      <c r="E271" s="99" t="s">
        <v>549</v>
      </c>
      <c r="F271" s="95" t="s">
        <v>576</v>
      </c>
      <c r="G271" s="95">
        <v>104254</v>
      </c>
      <c r="H271" s="95">
        <v>13</v>
      </c>
      <c r="I271" s="95" t="s">
        <v>534</v>
      </c>
      <c r="J271" s="95">
        <v>116</v>
      </c>
      <c r="K271" s="95">
        <v>2</v>
      </c>
      <c r="L271" s="98">
        <v>0.70833333333333337</v>
      </c>
      <c r="M271" s="98">
        <v>0.72916666666666663</v>
      </c>
      <c r="N271" s="97" t="s">
        <v>482</v>
      </c>
      <c r="Q271" s="88">
        <f t="array" aca="1" ref="Q271" ca="1">IFERROR(INDEX(Tableau3[Num DECAL],SMALL(IF(Tableau3[Num DECAL]&lt;&gt;"",ROW(INDIRECT("1:"&amp;ROWS(Tableau3[Num DECAL])))),ROWS($1:260))),"")</f>
        <v>602</v>
      </c>
      <c r="R271" s="88">
        <f t="shared" ca="1" si="4"/>
        <v>260</v>
      </c>
      <c r="S271" s="88">
        <f ca="1">COUNTIFS(Tableau3[PLAGE],R271)</f>
        <v>1</v>
      </c>
      <c r="T271" s="139" t="str">
        <f ca="1">INDEX(EXTRACT!DATE,MATCH(Tableau4[[#This Row],[Décalage]],D:D,0),0)</f>
        <v>16/09/2019</v>
      </c>
      <c r="U271" s="139" t="str">
        <f ca="1">VLOOKUP(Tableau4[[#This Row],[Décalage]],D:E,2,0)</f>
        <v>AUTRE</v>
      </c>
      <c r="V271" s="139">
        <f ca="1">VLOOKUP(Tableau4[[#This Row],[Décalage]],D:G,4,0)</f>
        <v>104584</v>
      </c>
      <c r="AY271" s="88"/>
      <c r="AZ271" s="88"/>
      <c r="BA271" s="88"/>
      <c r="BB271" s="88"/>
      <c r="BC271" s="88"/>
    </row>
    <row r="272" spans="1:55" ht="15" x14ac:dyDescent="0.2">
      <c r="A272" s="100">
        <v>4256</v>
      </c>
      <c r="B272" s="95">
        <v>1</v>
      </c>
      <c r="C272" s="95" t="s">
        <v>534</v>
      </c>
      <c r="D272" s="95" t="s">
        <v>534</v>
      </c>
      <c r="E272" s="99" t="s">
        <v>549</v>
      </c>
      <c r="F272" s="95" t="s">
        <v>576</v>
      </c>
      <c r="G272" s="95">
        <v>104255</v>
      </c>
      <c r="H272" s="95">
        <v>14</v>
      </c>
      <c r="I272" s="95" t="s">
        <v>534</v>
      </c>
      <c r="J272" s="95">
        <v>116</v>
      </c>
      <c r="K272" s="95">
        <v>1</v>
      </c>
      <c r="L272" s="98">
        <v>0.72916666666666663</v>
      </c>
      <c r="M272" s="98">
        <v>0.75</v>
      </c>
      <c r="N272" s="97" t="s">
        <v>482</v>
      </c>
      <c r="Q272" s="88">
        <f t="array" aca="1" ref="Q272" ca="1">IFERROR(INDEX(Tableau3[Num DECAL],SMALL(IF(Tableau3[Num DECAL]&lt;&gt;"",ROW(INDIRECT("1:"&amp;ROWS(Tableau3[Num DECAL])))),ROWS($1:261))),"")</f>
        <v>603</v>
      </c>
      <c r="R272" s="88">
        <f t="shared" ca="1" si="4"/>
        <v>261</v>
      </c>
      <c r="S272" s="88">
        <f ca="1">COUNTIFS(Tableau3[PLAGE],R272)</f>
        <v>1</v>
      </c>
      <c r="T272" s="139" t="str">
        <f ca="1">INDEX(EXTRACT!DATE,MATCH(Tableau4[[#This Row],[Décalage]],D:D,0),0)</f>
        <v>17/09/2019</v>
      </c>
      <c r="U272" s="139" t="str">
        <f ca="1">VLOOKUP(Tableau4[[#This Row],[Décalage]],D:E,2,0)</f>
        <v>AUTRE</v>
      </c>
      <c r="V272" s="139">
        <f ca="1">VLOOKUP(Tableau4[[#This Row],[Décalage]],D:G,4,0)</f>
        <v>104585</v>
      </c>
      <c r="AY272" s="88"/>
      <c r="AZ272" s="88"/>
      <c r="BA272" s="88"/>
      <c r="BB272" s="88"/>
      <c r="BC272" s="88"/>
    </row>
    <row r="273" spans="1:55" ht="15" x14ac:dyDescent="0.2">
      <c r="A273" s="100">
        <v>4257</v>
      </c>
      <c r="B273" s="95">
        <v>1</v>
      </c>
      <c r="C273" s="95">
        <v>270</v>
      </c>
      <c r="D273" s="95">
        <v>275</v>
      </c>
      <c r="E273" s="99" t="s">
        <v>535</v>
      </c>
      <c r="F273" s="95" t="s">
        <v>576</v>
      </c>
      <c r="G273" s="95">
        <v>104256</v>
      </c>
      <c r="H273" s="95">
        <v>0</v>
      </c>
      <c r="I273" s="95">
        <v>1</v>
      </c>
      <c r="J273" s="95">
        <v>117</v>
      </c>
      <c r="K273" s="95">
        <v>2</v>
      </c>
      <c r="L273" s="98">
        <v>0.75</v>
      </c>
      <c r="M273" s="98">
        <v>0.76388888888888884</v>
      </c>
      <c r="N273" s="97" t="s">
        <v>483</v>
      </c>
      <c r="Q273" s="88">
        <f t="array" aca="1" ref="Q273" ca="1">IFERROR(INDEX(Tableau3[Num DECAL],SMALL(IF(Tableau3[Num DECAL]&lt;&gt;"",ROW(INDIRECT("1:"&amp;ROWS(Tableau3[Num DECAL])))),ROWS($1:262))),"")</f>
        <v>607</v>
      </c>
      <c r="R273" s="88">
        <f t="shared" ca="1" si="4"/>
        <v>262</v>
      </c>
      <c r="S273" s="88">
        <f ca="1">COUNTIFS(Tableau3[PLAGE],R273)</f>
        <v>4</v>
      </c>
      <c r="T273" s="139" t="str">
        <f ca="1">INDEX(EXTRACT!DATE,MATCH(Tableau4[[#This Row],[Décalage]],D:D,0),0)</f>
        <v>17/09/2019</v>
      </c>
      <c r="U273" s="139" t="str">
        <f ca="1">VLOOKUP(Tableau4[[#This Row],[Décalage]],D:E,2,0)</f>
        <v>QUARTIER EL PARRAS</v>
      </c>
      <c r="V273" s="139">
        <f ca="1">VLOOKUP(Tableau4[[#This Row],[Décalage]],D:G,4,0)</f>
        <v>104586</v>
      </c>
      <c r="AY273" s="88"/>
      <c r="AZ273" s="88"/>
      <c r="BA273" s="88"/>
      <c r="BB273" s="88"/>
      <c r="BC273" s="88"/>
    </row>
    <row r="274" spans="1:55" ht="15" x14ac:dyDescent="0.2">
      <c r="A274" s="100">
        <v>4258</v>
      </c>
      <c r="B274" s="95">
        <v>1</v>
      </c>
      <c r="C274" s="95" t="s">
        <v>534</v>
      </c>
      <c r="D274" s="95" t="s">
        <v>534</v>
      </c>
      <c r="E274" s="99" t="s">
        <v>535</v>
      </c>
      <c r="F274" s="95" t="s">
        <v>576</v>
      </c>
      <c r="G274" s="95">
        <v>104257</v>
      </c>
      <c r="H274" s="95">
        <v>1</v>
      </c>
      <c r="I274" s="95" t="s">
        <v>534</v>
      </c>
      <c r="J274" s="95">
        <v>117</v>
      </c>
      <c r="K274" s="95">
        <v>1</v>
      </c>
      <c r="L274" s="98">
        <v>0.76388888888888884</v>
      </c>
      <c r="M274" s="98">
        <v>0.8125</v>
      </c>
      <c r="N274" s="97" t="s">
        <v>493</v>
      </c>
      <c r="Q274" s="88">
        <f t="array" aca="1" ref="Q274" ca="1">IFERROR(INDEX(Tableau3[Num DECAL],SMALL(IF(Tableau3[Num DECAL]&lt;&gt;"",ROW(INDIRECT("1:"&amp;ROWS(Tableau3[Num DECAL])))),ROWS($1:263))),"")</f>
        <v>609</v>
      </c>
      <c r="R274" s="88">
        <f t="shared" ca="1" si="4"/>
        <v>263</v>
      </c>
      <c r="S274" s="88">
        <f ca="1">COUNTIFS(Tableau3[PLAGE],R274)</f>
        <v>2</v>
      </c>
      <c r="T274" s="139" t="str">
        <f ca="1">INDEX(EXTRACT!DATE,MATCH(Tableau4[[#This Row],[Décalage]],D:D,0),0)</f>
        <v>17/09/2019</v>
      </c>
      <c r="U274" s="139" t="str">
        <f ca="1">VLOOKUP(Tableau4[[#This Row],[Décalage]],D:E,2,0)</f>
        <v>AUTRE</v>
      </c>
      <c r="V274" s="139">
        <f ca="1">VLOOKUP(Tableau4[[#This Row],[Décalage]],D:G,4,0)</f>
        <v>104590</v>
      </c>
      <c r="AY274" s="88"/>
      <c r="AZ274" s="88"/>
      <c r="BA274" s="88"/>
      <c r="BB274" s="88"/>
      <c r="BC274" s="88"/>
    </row>
    <row r="275" spans="1:55" ht="15" x14ac:dyDescent="0.2">
      <c r="A275" s="100">
        <v>4259</v>
      </c>
      <c r="B275" s="95">
        <v>1</v>
      </c>
      <c r="C275" s="95">
        <v>272</v>
      </c>
      <c r="D275" s="95">
        <v>278</v>
      </c>
      <c r="E275" s="99" t="s">
        <v>535</v>
      </c>
      <c r="F275" s="95" t="s">
        <v>577</v>
      </c>
      <c r="G275" s="95">
        <v>104258</v>
      </c>
      <c r="H275" s="95">
        <v>0</v>
      </c>
      <c r="I275" s="95">
        <v>1</v>
      </c>
      <c r="J275" s="95">
        <v>118</v>
      </c>
      <c r="K275" s="95">
        <v>3</v>
      </c>
      <c r="L275" s="98">
        <v>0.27083333333333331</v>
      </c>
      <c r="M275" s="98">
        <v>0.28472222222222221</v>
      </c>
      <c r="N275" s="97" t="s">
        <v>483</v>
      </c>
      <c r="Q275" s="88">
        <f t="array" aca="1" ref="Q275" ca="1">IFERROR(INDEX(Tableau3[Num DECAL],SMALL(IF(Tableau3[Num DECAL]&lt;&gt;"",ROW(INDIRECT("1:"&amp;ROWS(Tableau3[Num DECAL])))),ROWS($1:264))),"")</f>
        <v>616</v>
      </c>
      <c r="R275" s="88">
        <f t="shared" ca="1" si="4"/>
        <v>264</v>
      </c>
      <c r="S275" s="88">
        <f ca="1">COUNTIFS(Tableau3[PLAGE],R275)</f>
        <v>7</v>
      </c>
      <c r="T275" s="139" t="str">
        <f ca="1">INDEX(EXTRACT!DATE,MATCH(Tableau4[[#This Row],[Décalage]],D:D,0),0)</f>
        <v>17/09/2019</v>
      </c>
      <c r="U275" s="139" t="str">
        <f ca="1">VLOOKUP(Tableau4[[#This Row],[Décalage]],D:E,2,0)</f>
        <v>CAMP DES GARRIGUES</v>
      </c>
      <c r="V275" s="139">
        <f ca="1">VLOOKUP(Tableau4[[#This Row],[Décalage]],D:G,4,0)</f>
        <v>104592</v>
      </c>
      <c r="AY275" s="88"/>
      <c r="AZ275" s="88"/>
      <c r="BA275" s="88"/>
      <c r="BB275" s="88"/>
      <c r="BC275" s="88"/>
    </row>
    <row r="276" spans="1:55" ht="15" x14ac:dyDescent="0.2">
      <c r="A276" s="100">
        <v>4260</v>
      </c>
      <c r="B276" s="95">
        <v>1</v>
      </c>
      <c r="C276" s="95" t="s">
        <v>534</v>
      </c>
      <c r="D276" s="95" t="s">
        <v>534</v>
      </c>
      <c r="E276" s="99" t="s">
        <v>535</v>
      </c>
      <c r="F276" s="95" t="s">
        <v>577</v>
      </c>
      <c r="G276" s="95">
        <v>104259</v>
      </c>
      <c r="H276" s="95">
        <v>1</v>
      </c>
      <c r="I276" s="95" t="s">
        <v>534</v>
      </c>
      <c r="J276" s="95">
        <v>118</v>
      </c>
      <c r="K276" s="95">
        <v>2</v>
      </c>
      <c r="L276" s="98">
        <v>0.28472222222222221</v>
      </c>
      <c r="M276" s="98">
        <v>0.29166666666666669</v>
      </c>
      <c r="N276" s="97" t="s">
        <v>481</v>
      </c>
      <c r="Q276" s="88">
        <f t="array" aca="1" ref="Q276" ca="1">IFERROR(INDEX(Tableau3[Num DECAL],SMALL(IF(Tableau3[Num DECAL]&lt;&gt;"",ROW(INDIRECT("1:"&amp;ROWS(Tableau3[Num DECAL])))),ROWS($1:265))),"")</f>
        <v>617</v>
      </c>
      <c r="R276" s="88">
        <f t="shared" ca="1" si="4"/>
        <v>265</v>
      </c>
      <c r="S276" s="88">
        <f ca="1">COUNTIFS(Tableau3[PLAGE],R276)</f>
        <v>1</v>
      </c>
      <c r="T276" s="139" t="str">
        <f ca="1">INDEX(EXTRACT!DATE,MATCH(Tableau4[[#This Row],[Décalage]],D:D,0),0)</f>
        <v>17/09/2019</v>
      </c>
      <c r="U276" s="139" t="str">
        <f ca="1">VLOOKUP(Tableau4[[#This Row],[Décalage]],D:E,2,0)</f>
        <v>AUTRE</v>
      </c>
      <c r="V276" s="139">
        <f ca="1">VLOOKUP(Tableau4[[#This Row],[Décalage]],D:G,4,0)</f>
        <v>104599</v>
      </c>
      <c r="AY276" s="88"/>
      <c r="AZ276" s="88"/>
      <c r="BA276" s="88"/>
      <c r="BB276" s="88"/>
      <c r="BC276" s="88"/>
    </row>
    <row r="277" spans="1:55" ht="15" x14ac:dyDescent="0.2">
      <c r="A277" s="100">
        <v>4261</v>
      </c>
      <c r="B277" s="95">
        <v>1</v>
      </c>
      <c r="C277" s="95" t="s">
        <v>534</v>
      </c>
      <c r="D277" s="95" t="s">
        <v>534</v>
      </c>
      <c r="E277" s="99" t="s">
        <v>535</v>
      </c>
      <c r="F277" s="95" t="s">
        <v>577</v>
      </c>
      <c r="G277" s="95">
        <v>104260</v>
      </c>
      <c r="H277" s="95">
        <v>2</v>
      </c>
      <c r="I277" s="95" t="s">
        <v>534</v>
      </c>
      <c r="J277" s="95">
        <v>118</v>
      </c>
      <c r="K277" s="95">
        <v>1</v>
      </c>
      <c r="L277" s="98">
        <v>0.29166666666666669</v>
      </c>
      <c r="M277" s="98">
        <v>0.33333333333333331</v>
      </c>
      <c r="N277" s="97" t="s">
        <v>476</v>
      </c>
      <c r="Q277" s="88">
        <f t="array" aca="1" ref="Q277" ca="1">IFERROR(INDEX(Tableau3[Num DECAL],SMALL(IF(Tableau3[Num DECAL]&lt;&gt;"",ROW(INDIRECT("1:"&amp;ROWS(Tableau3[Num DECAL])))),ROWS($1:266))),"")</f>
        <v>618</v>
      </c>
      <c r="R277" s="88">
        <f t="shared" ca="1" si="4"/>
        <v>266</v>
      </c>
      <c r="S277" s="88">
        <f ca="1">COUNTIFS(Tableau3[PLAGE],R277)</f>
        <v>1</v>
      </c>
      <c r="T277" s="139" t="str">
        <f ca="1">INDEX(EXTRACT!DATE,MATCH(Tableau4[[#This Row],[Décalage]],D:D,0),0)</f>
        <v>18/09/2019</v>
      </c>
      <c r="U277" s="139" t="str">
        <f ca="1">VLOOKUP(Tableau4[[#This Row],[Décalage]],D:E,2,0)</f>
        <v>AUTRE</v>
      </c>
      <c r="V277" s="139">
        <f ca="1">VLOOKUP(Tableau4[[#This Row],[Décalage]],D:G,4,0)</f>
        <v>104600</v>
      </c>
      <c r="AY277" s="88"/>
      <c r="AZ277" s="88"/>
      <c r="BA277" s="88"/>
      <c r="BB277" s="88"/>
      <c r="BC277" s="88"/>
    </row>
    <row r="278" spans="1:55" ht="15" x14ac:dyDescent="0.2">
      <c r="A278" s="100">
        <v>4262</v>
      </c>
      <c r="B278" s="95">
        <v>1</v>
      </c>
      <c r="C278" s="95">
        <v>275</v>
      </c>
      <c r="D278" s="95">
        <v>279</v>
      </c>
      <c r="E278" s="99" t="s">
        <v>537</v>
      </c>
      <c r="F278" s="95" t="s">
        <v>577</v>
      </c>
      <c r="G278" s="95">
        <v>104261</v>
      </c>
      <c r="H278" s="95">
        <v>0</v>
      </c>
      <c r="I278" s="95">
        <v>1</v>
      </c>
      <c r="J278" s="95">
        <v>119</v>
      </c>
      <c r="K278" s="95">
        <v>1</v>
      </c>
      <c r="L278" s="98">
        <v>0.34027777777777773</v>
      </c>
      <c r="M278" s="98">
        <v>0.38194444444444442</v>
      </c>
      <c r="N278" s="97" t="s">
        <v>476</v>
      </c>
      <c r="Q278" s="88">
        <f t="array" aca="1" ref="Q278" ca="1">IFERROR(INDEX(Tableau3[Num DECAL],SMALL(IF(Tableau3[Num DECAL]&lt;&gt;"",ROW(INDIRECT("1:"&amp;ROWS(Tableau3[Num DECAL])))),ROWS($1:267))),"")</f>
        <v>629</v>
      </c>
      <c r="R278" s="88">
        <f t="shared" ca="1" si="4"/>
        <v>267</v>
      </c>
      <c r="S278" s="88">
        <f ca="1">COUNTIFS(Tableau3[PLAGE],R278)</f>
        <v>11</v>
      </c>
      <c r="T278" s="139" t="str">
        <f ca="1">INDEX(EXTRACT!DATE,MATCH(Tableau4[[#This Row],[Décalage]],D:D,0),0)</f>
        <v>18/09/2019</v>
      </c>
      <c r="U278" s="139" t="str">
        <f ca="1">VLOOKUP(Tableau4[[#This Row],[Décalage]],D:E,2,0)</f>
        <v>QUARTIER GENERAL ROLLET LAUDUN</v>
      </c>
      <c r="V278" s="139">
        <f ca="1">VLOOKUP(Tableau4[[#This Row],[Décalage]],D:G,4,0)</f>
        <v>104601</v>
      </c>
      <c r="AY278" s="88"/>
      <c r="AZ278" s="88"/>
      <c r="BA278" s="88"/>
      <c r="BB278" s="88"/>
      <c r="BC278" s="88"/>
    </row>
    <row r="279" spans="1:55" ht="15" x14ac:dyDescent="0.2">
      <c r="A279" s="100">
        <v>4263</v>
      </c>
      <c r="B279" s="95">
        <v>1</v>
      </c>
      <c r="C279" s="95">
        <v>276</v>
      </c>
      <c r="D279" s="95">
        <v>280</v>
      </c>
      <c r="E279" s="99" t="s">
        <v>535</v>
      </c>
      <c r="F279" s="95" t="s">
        <v>577</v>
      </c>
      <c r="G279" s="95">
        <v>104262</v>
      </c>
      <c r="H279" s="95">
        <v>0</v>
      </c>
      <c r="I279" s="95">
        <v>1</v>
      </c>
      <c r="J279" s="95">
        <v>120</v>
      </c>
      <c r="K279" s="95">
        <v>1</v>
      </c>
      <c r="L279" s="98">
        <v>0.3888888888888889</v>
      </c>
      <c r="M279" s="98">
        <v>0.41666666666666669</v>
      </c>
      <c r="N279" s="97" t="s">
        <v>489</v>
      </c>
      <c r="Q279" s="88">
        <f t="array" aca="1" ref="Q279" ca="1">IFERROR(INDEX(Tableau3[Num DECAL],SMALL(IF(Tableau3[Num DECAL]&lt;&gt;"",ROW(INDIRECT("1:"&amp;ROWS(Tableau3[Num DECAL])))),ROWS($1:268))),"")</f>
        <v>630</v>
      </c>
      <c r="R279" s="88">
        <f t="shared" ca="1" si="4"/>
        <v>268</v>
      </c>
      <c r="S279" s="88">
        <f ca="1">COUNTIFS(Tableau3[PLAGE],R279)</f>
        <v>1</v>
      </c>
      <c r="T279" s="139" t="str">
        <f ca="1">INDEX(EXTRACT!DATE,MATCH(Tableau4[[#This Row],[Décalage]],D:D,0),0)</f>
        <v>18/09/2019</v>
      </c>
      <c r="U279" s="139" t="str">
        <f ca="1">VLOOKUP(Tableau4[[#This Row],[Décalage]],D:E,2,0)</f>
        <v>AUTRE</v>
      </c>
      <c r="V279" s="139">
        <f ca="1">VLOOKUP(Tableau4[[#This Row],[Décalage]],D:G,4,0)</f>
        <v>104612</v>
      </c>
      <c r="AY279" s="88"/>
      <c r="AZ279" s="88"/>
      <c r="BA279" s="88"/>
      <c r="BB279" s="88"/>
      <c r="BC279" s="88"/>
    </row>
    <row r="280" spans="1:55" ht="15" x14ac:dyDescent="0.2">
      <c r="A280" s="100">
        <v>4264</v>
      </c>
      <c r="B280" s="95">
        <v>1</v>
      </c>
      <c r="C280" s="95">
        <v>277</v>
      </c>
      <c r="D280" s="95">
        <v>283</v>
      </c>
      <c r="E280" s="99" t="s">
        <v>499</v>
      </c>
      <c r="F280" s="95" t="s">
        <v>577</v>
      </c>
      <c r="G280" s="95">
        <v>104263</v>
      </c>
      <c r="H280" s="95">
        <v>0</v>
      </c>
      <c r="I280" s="95">
        <v>1</v>
      </c>
      <c r="J280" s="95">
        <v>121</v>
      </c>
      <c r="K280" s="95">
        <v>3</v>
      </c>
      <c r="L280" s="98">
        <v>0.4375</v>
      </c>
      <c r="M280" s="98">
        <v>0.45833333333333331</v>
      </c>
      <c r="N280" s="97" t="s">
        <v>482</v>
      </c>
      <c r="Q280" s="88">
        <f t="array" aca="1" ref="Q280" ca="1">IFERROR(INDEX(Tableau3[Num DECAL],SMALL(IF(Tableau3[Num DECAL]&lt;&gt;"",ROW(INDIRECT("1:"&amp;ROWS(Tableau3[Num DECAL])))),ROWS($1:269))),"")</f>
        <v>631</v>
      </c>
      <c r="R280" s="88">
        <f t="shared" ca="1" si="4"/>
        <v>269</v>
      </c>
      <c r="S280" s="88">
        <f ca="1">COUNTIFS(Tableau3[PLAGE],R280)</f>
        <v>1</v>
      </c>
      <c r="T280" s="139" t="str">
        <f ca="1">INDEX(EXTRACT!DATE,MATCH(Tableau4[[#This Row],[Décalage]],D:D,0),0)</f>
        <v>18/09/2019</v>
      </c>
      <c r="U280" s="139" t="str">
        <f ca="1">VLOOKUP(Tableau4[[#This Row],[Décalage]],D:E,2,0)</f>
        <v>QUARTIER GENERAL ROLLET LAUDUN</v>
      </c>
      <c r="V280" s="139">
        <f ca="1">VLOOKUP(Tableau4[[#This Row],[Décalage]],D:G,4,0)</f>
        <v>104613</v>
      </c>
      <c r="AY280" s="88"/>
      <c r="AZ280" s="88"/>
      <c r="BA280" s="88"/>
      <c r="BB280" s="88"/>
      <c r="BC280" s="88"/>
    </row>
    <row r="281" spans="1:55" ht="15" x14ac:dyDescent="0.2">
      <c r="A281" s="100">
        <v>4265</v>
      </c>
      <c r="B281" s="95">
        <v>1</v>
      </c>
      <c r="C281" s="95" t="s">
        <v>534</v>
      </c>
      <c r="D281" s="95" t="s">
        <v>534</v>
      </c>
      <c r="E281" s="99" t="s">
        <v>499</v>
      </c>
      <c r="F281" s="95" t="s">
        <v>577</v>
      </c>
      <c r="G281" s="95">
        <v>104264</v>
      </c>
      <c r="H281" s="95">
        <v>1</v>
      </c>
      <c r="I281" s="95" t="s">
        <v>534</v>
      </c>
      <c r="J281" s="95">
        <v>121</v>
      </c>
      <c r="K281" s="95">
        <v>2</v>
      </c>
      <c r="L281" s="98">
        <v>0.45833333333333331</v>
      </c>
      <c r="M281" s="98">
        <v>0.5</v>
      </c>
      <c r="N281" s="97" t="s">
        <v>476</v>
      </c>
      <c r="Q281" s="88">
        <f t="array" aca="1" ref="Q281" ca="1">IFERROR(INDEX(Tableau3[Num DECAL],SMALL(IF(Tableau3[Num DECAL]&lt;&gt;"",ROW(INDIRECT("1:"&amp;ROWS(Tableau3[Num DECAL])))),ROWS($1:270))),"")</f>
        <v>632</v>
      </c>
      <c r="R281" s="88">
        <f t="shared" ca="1" si="4"/>
        <v>270</v>
      </c>
      <c r="S281" s="88">
        <f ca="1">COUNTIFS(Tableau3[PLAGE],R281)</f>
        <v>1</v>
      </c>
      <c r="T281" s="139" t="str">
        <f ca="1">INDEX(EXTRACT!DATE,MATCH(Tableau4[[#This Row],[Décalage]],D:D,0),0)</f>
        <v>18/09/2019</v>
      </c>
      <c r="U281" s="139" t="str">
        <f ca="1">VLOOKUP(Tableau4[[#This Row],[Décalage]],D:E,2,0)</f>
        <v>AUTRE</v>
      </c>
      <c r="V281" s="139">
        <f ca="1">VLOOKUP(Tableau4[[#This Row],[Décalage]],D:G,4,0)</f>
        <v>104614</v>
      </c>
      <c r="AY281" s="88"/>
      <c r="AZ281" s="88"/>
      <c r="BA281" s="88"/>
      <c r="BB281" s="88"/>
      <c r="BC281" s="88"/>
    </row>
    <row r="282" spans="1:55" ht="15" x14ac:dyDescent="0.2">
      <c r="A282" s="100">
        <v>4266</v>
      </c>
      <c r="B282" s="95">
        <v>1</v>
      </c>
      <c r="C282" s="95" t="s">
        <v>534</v>
      </c>
      <c r="D282" s="95" t="s">
        <v>534</v>
      </c>
      <c r="E282" s="99" t="s">
        <v>499</v>
      </c>
      <c r="F282" s="95" t="s">
        <v>577</v>
      </c>
      <c r="G282" s="95">
        <v>104265</v>
      </c>
      <c r="H282" s="95">
        <v>2</v>
      </c>
      <c r="I282" s="95" t="s">
        <v>534</v>
      </c>
      <c r="J282" s="95">
        <v>121</v>
      </c>
      <c r="K282" s="95">
        <v>1</v>
      </c>
      <c r="L282" s="98">
        <v>0.54166666666666663</v>
      </c>
      <c r="M282" s="98">
        <v>0.55208333333333337</v>
      </c>
      <c r="N282" s="97" t="s">
        <v>480</v>
      </c>
      <c r="Q282" s="88">
        <f t="array" aca="1" ref="Q282" ca="1">IFERROR(INDEX(Tableau3[Num DECAL],SMALL(IF(Tableau3[Num DECAL]&lt;&gt;"",ROW(INDIRECT("1:"&amp;ROWS(Tableau3[Num DECAL])))),ROWS($1:271))),"")</f>
        <v>637</v>
      </c>
      <c r="R282" s="88">
        <f t="shared" ca="1" si="4"/>
        <v>271</v>
      </c>
      <c r="S282" s="88">
        <f ca="1">COUNTIFS(Tableau3[PLAGE],R282)</f>
        <v>5</v>
      </c>
      <c r="T282" s="139" t="str">
        <f ca="1">INDEX(EXTRACT!DATE,MATCH(Tableau4[[#This Row],[Décalage]],D:D,0),0)</f>
        <v>19/09/2019</v>
      </c>
      <c r="U282" s="139" t="str">
        <f ca="1">VLOOKUP(Tableau4[[#This Row],[Décalage]],D:E,2,0)</f>
        <v>AUTRE</v>
      </c>
      <c r="V282" s="139">
        <f ca="1">VLOOKUP(Tableau4[[#This Row],[Décalage]],D:G,4,0)</f>
        <v>104615</v>
      </c>
      <c r="AY282" s="88"/>
      <c r="AZ282" s="88"/>
      <c r="BA282" s="88"/>
      <c r="BB282" s="88"/>
      <c r="BC282" s="88"/>
    </row>
    <row r="283" spans="1:55" ht="15" x14ac:dyDescent="0.2">
      <c r="A283" s="100">
        <v>4267</v>
      </c>
      <c r="B283" s="95">
        <v>1</v>
      </c>
      <c r="C283" s="95">
        <v>280</v>
      </c>
      <c r="D283" s="95">
        <v>284</v>
      </c>
      <c r="E283" s="99" t="s">
        <v>535</v>
      </c>
      <c r="F283" s="95" t="s">
        <v>577</v>
      </c>
      <c r="G283" s="95">
        <v>104266</v>
      </c>
      <c r="H283" s="95">
        <v>0</v>
      </c>
      <c r="I283" s="95">
        <v>1</v>
      </c>
      <c r="J283" s="95">
        <v>122</v>
      </c>
      <c r="K283" s="95">
        <v>1</v>
      </c>
      <c r="L283" s="98">
        <v>0.5625</v>
      </c>
      <c r="M283" s="98">
        <v>0.58333333333333337</v>
      </c>
      <c r="N283" s="97" t="s">
        <v>482</v>
      </c>
      <c r="Q283" s="88">
        <f t="array" aca="1" ref="Q283" ca="1">IFERROR(INDEX(Tableau3[Num DECAL],SMALL(IF(Tableau3[Num DECAL]&lt;&gt;"",ROW(INDIRECT("1:"&amp;ROWS(Tableau3[Num DECAL])))),ROWS($1:272))),"")</f>
        <v>639</v>
      </c>
      <c r="R283" s="88">
        <f t="shared" ca="1" si="4"/>
        <v>272</v>
      </c>
      <c r="S283" s="88">
        <f ca="1">COUNTIFS(Tableau3[PLAGE],R283)</f>
        <v>2</v>
      </c>
      <c r="T283" s="139" t="str">
        <f ca="1">INDEX(EXTRACT!DATE,MATCH(Tableau4[[#This Row],[Décalage]],D:D,0),0)</f>
        <v>19/09/2019</v>
      </c>
      <c r="U283" s="139" t="str">
        <f ca="1">VLOOKUP(Tableau4[[#This Row],[Décalage]],D:E,2,0)</f>
        <v>QUARTIER EL PARRAS</v>
      </c>
      <c r="V283" s="139">
        <f ca="1">VLOOKUP(Tableau4[[#This Row],[Décalage]],D:G,4,0)</f>
        <v>104620</v>
      </c>
      <c r="AY283" s="88"/>
      <c r="AZ283" s="88"/>
      <c r="BA283" s="88"/>
      <c r="BB283" s="88"/>
      <c r="BC283" s="88"/>
    </row>
    <row r="284" spans="1:55" ht="15" x14ac:dyDescent="0.2">
      <c r="A284" s="100">
        <v>4268</v>
      </c>
      <c r="B284" s="95">
        <v>1</v>
      </c>
      <c r="C284" s="95">
        <v>281</v>
      </c>
      <c r="D284" s="95">
        <v>285</v>
      </c>
      <c r="E284" s="99" t="s">
        <v>541</v>
      </c>
      <c r="F284" s="95" t="s">
        <v>577</v>
      </c>
      <c r="G284" s="95">
        <v>104267</v>
      </c>
      <c r="H284" s="95">
        <v>0</v>
      </c>
      <c r="I284" s="95">
        <v>1</v>
      </c>
      <c r="J284" s="95">
        <v>123</v>
      </c>
      <c r="K284" s="95">
        <v>1</v>
      </c>
      <c r="L284" s="98">
        <v>0.58333333333333337</v>
      </c>
      <c r="M284" s="98">
        <v>0.72916666666666663</v>
      </c>
      <c r="N284" s="97" t="s">
        <v>498</v>
      </c>
      <c r="Q284" s="88">
        <f t="array" aca="1" ref="Q284" ca="1">IFERROR(INDEX(Tableau3[Num DECAL],SMALL(IF(Tableau3[Num DECAL]&lt;&gt;"",ROW(INDIRECT("1:"&amp;ROWS(Tableau3[Num DECAL])))),ROWS($1:273))),"")</f>
        <v>640</v>
      </c>
      <c r="R284" s="88">
        <f t="shared" ca="1" si="4"/>
        <v>273</v>
      </c>
      <c r="S284" s="88">
        <f ca="1">COUNTIFS(Tableau3[PLAGE],R284)</f>
        <v>1</v>
      </c>
      <c r="T284" s="139" t="str">
        <f ca="1">INDEX(EXTRACT!DATE,MATCH(Tableau4[[#This Row],[Décalage]],D:D,0),0)</f>
        <v>19/09/2019</v>
      </c>
      <c r="U284" s="139" t="str">
        <f ca="1">VLOOKUP(Tableau4[[#This Row],[Décalage]],D:E,2,0)</f>
        <v>AUTRE</v>
      </c>
      <c r="V284" s="139">
        <f ca="1">VLOOKUP(Tableau4[[#This Row],[Décalage]],D:G,4,0)</f>
        <v>104622</v>
      </c>
      <c r="AY284" s="88"/>
      <c r="AZ284" s="88"/>
      <c r="BA284" s="88"/>
      <c r="BB284" s="88"/>
      <c r="BC284" s="88"/>
    </row>
    <row r="285" spans="1:55" ht="15" x14ac:dyDescent="0.2">
      <c r="A285" s="100">
        <v>4269</v>
      </c>
      <c r="B285" s="95">
        <v>1</v>
      </c>
      <c r="C285" s="95">
        <v>282</v>
      </c>
      <c r="D285" s="95">
        <v>286</v>
      </c>
      <c r="E285" s="99" t="s">
        <v>535</v>
      </c>
      <c r="F285" s="95" t="s">
        <v>577</v>
      </c>
      <c r="G285" s="95">
        <v>104268</v>
      </c>
      <c r="H285" s="95">
        <v>0</v>
      </c>
      <c r="I285" s="95">
        <v>1</v>
      </c>
      <c r="J285" s="95">
        <v>124</v>
      </c>
      <c r="K285" s="95">
        <v>1</v>
      </c>
      <c r="L285" s="98">
        <v>0.73263888888888884</v>
      </c>
      <c r="M285" s="98">
        <v>0.78125</v>
      </c>
      <c r="N285" s="97" t="s">
        <v>493</v>
      </c>
      <c r="Q285" s="88">
        <f t="array" aca="1" ref="Q285" ca="1">IFERROR(INDEX(Tableau3[Num DECAL],SMALL(IF(Tableau3[Num DECAL]&lt;&gt;"",ROW(INDIRECT("1:"&amp;ROWS(Tableau3[Num DECAL])))),ROWS($1:274))),"")</f>
        <v>641</v>
      </c>
      <c r="R285" s="88">
        <f t="shared" ca="1" si="4"/>
        <v>274</v>
      </c>
      <c r="S285" s="88">
        <f ca="1">COUNTIFS(Tableau3[PLAGE],R285)</f>
        <v>1</v>
      </c>
      <c r="T285" s="139" t="str">
        <f ca="1">INDEX(EXTRACT!DATE,MATCH(Tableau4[[#This Row],[Décalage]],D:D,0),0)</f>
        <v>19/09/2019</v>
      </c>
      <c r="U285" s="139" t="str">
        <f ca="1">VLOOKUP(Tableau4[[#This Row],[Décalage]],D:E,2,0)</f>
        <v>QUARTIER EL PARRAS</v>
      </c>
      <c r="V285" s="139">
        <f ca="1">VLOOKUP(Tableau4[[#This Row],[Décalage]],D:G,4,0)</f>
        <v>104623</v>
      </c>
      <c r="AY285" s="88"/>
      <c r="AZ285" s="88"/>
      <c r="BA285" s="88"/>
      <c r="BB285" s="88"/>
      <c r="BC285" s="88"/>
    </row>
    <row r="286" spans="1:55" ht="15" x14ac:dyDescent="0.2">
      <c r="A286" s="100">
        <v>4270</v>
      </c>
      <c r="B286" s="95">
        <v>1</v>
      </c>
      <c r="C286" s="95">
        <v>283</v>
      </c>
      <c r="D286" s="95">
        <v>287</v>
      </c>
      <c r="E286" s="99" t="s">
        <v>535</v>
      </c>
      <c r="F286" s="95" t="s">
        <v>578</v>
      </c>
      <c r="G286" s="95">
        <v>104269</v>
      </c>
      <c r="H286" s="95">
        <v>0</v>
      </c>
      <c r="I286" s="95">
        <v>1</v>
      </c>
      <c r="J286" s="95">
        <v>125</v>
      </c>
      <c r="K286" s="95">
        <v>1</v>
      </c>
      <c r="L286" s="98">
        <v>0.3263888888888889</v>
      </c>
      <c r="M286" s="98">
        <v>0.34375</v>
      </c>
      <c r="N286" s="97" t="s">
        <v>486</v>
      </c>
      <c r="Q286" s="88">
        <f t="array" aca="1" ref="Q286" ca="1">IFERROR(INDEX(Tableau3[Num DECAL],SMALL(IF(Tableau3[Num DECAL]&lt;&gt;"",ROW(INDIRECT("1:"&amp;ROWS(Tableau3[Num DECAL])))),ROWS($1:275))),"")</f>
        <v>643</v>
      </c>
      <c r="R286" s="88">
        <f t="shared" ca="1" si="4"/>
        <v>275</v>
      </c>
      <c r="S286" s="88">
        <f ca="1">COUNTIFS(Tableau3[PLAGE],R286)</f>
        <v>2</v>
      </c>
      <c r="T286" s="139" t="str">
        <f ca="1">INDEX(EXTRACT!DATE,MATCH(Tableau4[[#This Row],[Décalage]],D:D,0),0)</f>
        <v>19/09/2019</v>
      </c>
      <c r="U286" s="139" t="str">
        <f ca="1">VLOOKUP(Tableau4[[#This Row],[Décalage]],D:E,2,0)</f>
        <v>AUTRE</v>
      </c>
      <c r="V286" s="139">
        <f ca="1">VLOOKUP(Tableau4[[#This Row],[Décalage]],D:G,4,0)</f>
        <v>104624</v>
      </c>
      <c r="AY286" s="88"/>
      <c r="AZ286" s="88"/>
      <c r="BA286" s="88"/>
      <c r="BB286" s="88"/>
      <c r="BC286" s="88"/>
    </row>
    <row r="287" spans="1:55" ht="15" x14ac:dyDescent="0.2">
      <c r="A287" s="100">
        <v>4271</v>
      </c>
      <c r="B287" s="95">
        <v>1</v>
      </c>
      <c r="C287" s="95">
        <v>284</v>
      </c>
      <c r="D287" s="95">
        <v>288</v>
      </c>
      <c r="E287" s="99" t="s">
        <v>541</v>
      </c>
      <c r="F287" s="95" t="s">
        <v>578</v>
      </c>
      <c r="G287" s="95">
        <v>104270</v>
      </c>
      <c r="H287" s="95">
        <v>0</v>
      </c>
      <c r="I287" s="95">
        <v>1</v>
      </c>
      <c r="J287" s="95">
        <v>126</v>
      </c>
      <c r="K287" s="95">
        <v>1</v>
      </c>
      <c r="L287" s="98">
        <v>0.35416666666666669</v>
      </c>
      <c r="M287" s="98">
        <v>0.39583333333333331</v>
      </c>
      <c r="N287" s="97" t="s">
        <v>476</v>
      </c>
      <c r="Q287" s="88">
        <f t="array" aca="1" ref="Q287" ca="1">IFERROR(INDEX(Tableau3[Num DECAL],SMALL(IF(Tableau3[Num DECAL]&lt;&gt;"",ROW(INDIRECT("1:"&amp;ROWS(Tableau3[Num DECAL])))),ROWS($1:276))),"")</f>
        <v>645</v>
      </c>
      <c r="R287" s="88">
        <f t="shared" ca="1" si="4"/>
        <v>276</v>
      </c>
      <c r="S287" s="88">
        <f ca="1">COUNTIFS(Tableau3[PLAGE],R287)</f>
        <v>2</v>
      </c>
      <c r="T287" s="139" t="str">
        <f ca="1">INDEX(EXTRACT!DATE,MATCH(Tableau4[[#This Row],[Décalage]],D:D,0),0)</f>
        <v>20/09/2019</v>
      </c>
      <c r="U287" s="139" t="str">
        <f ca="1">VLOOKUP(Tableau4[[#This Row],[Décalage]],D:E,2,0)</f>
        <v>AUTRE</v>
      </c>
      <c r="V287" s="139">
        <f ca="1">VLOOKUP(Tableau4[[#This Row],[Décalage]],D:G,4,0)</f>
        <v>104626</v>
      </c>
      <c r="AY287" s="88"/>
      <c r="AZ287" s="88"/>
      <c r="BA287" s="88"/>
      <c r="BB287" s="88"/>
      <c r="BC287" s="88"/>
    </row>
    <row r="288" spans="1:55" ht="15" x14ac:dyDescent="0.2">
      <c r="A288" s="100">
        <v>4272</v>
      </c>
      <c r="B288" s="95">
        <v>1</v>
      </c>
      <c r="C288" s="95">
        <v>285</v>
      </c>
      <c r="D288" s="95">
        <v>289</v>
      </c>
      <c r="E288" s="99" t="s">
        <v>535</v>
      </c>
      <c r="F288" s="95" t="s">
        <v>578</v>
      </c>
      <c r="G288" s="95">
        <v>104271</v>
      </c>
      <c r="H288" s="95">
        <v>0</v>
      </c>
      <c r="I288" s="95">
        <v>1</v>
      </c>
      <c r="J288" s="95">
        <v>127</v>
      </c>
      <c r="K288" s="95">
        <v>1</v>
      </c>
      <c r="L288" s="98">
        <v>0.40625</v>
      </c>
      <c r="M288" s="98">
        <v>0.42708333333333331</v>
      </c>
      <c r="N288" s="97" t="s">
        <v>482</v>
      </c>
      <c r="Q288" s="88">
        <f t="array" aca="1" ref="Q288" ca="1">IFERROR(INDEX(Tableau3[Num DECAL],SMALL(IF(Tableau3[Num DECAL]&lt;&gt;"",ROW(INDIRECT("1:"&amp;ROWS(Tableau3[Num DECAL])))),ROWS($1:277))),"")</f>
        <v>650</v>
      </c>
      <c r="R288" s="88">
        <f t="shared" ca="1" si="4"/>
        <v>277</v>
      </c>
      <c r="S288" s="88">
        <f ca="1">COUNTIFS(Tableau3[PLAGE],R288)</f>
        <v>5</v>
      </c>
      <c r="T288" s="139" t="str">
        <f ca="1">INDEX(EXTRACT!DATE,MATCH(Tableau4[[#This Row],[Décalage]],D:D,0),0)</f>
        <v>20/09/2019</v>
      </c>
      <c r="U288" s="139" t="str">
        <f ca="1">VLOOKUP(Tableau4[[#This Row],[Décalage]],D:E,2,0)</f>
        <v>CAMP DES GARRIGUES</v>
      </c>
      <c r="V288" s="139">
        <f ca="1">VLOOKUP(Tableau4[[#This Row],[Décalage]],D:G,4,0)</f>
        <v>104628</v>
      </c>
      <c r="AY288" s="88"/>
      <c r="AZ288" s="88"/>
      <c r="BA288" s="88"/>
      <c r="BB288" s="88"/>
      <c r="BC288" s="88"/>
    </row>
    <row r="289" spans="1:55" ht="15" x14ac:dyDescent="0.2">
      <c r="A289" s="100">
        <v>4273</v>
      </c>
      <c r="B289" s="95">
        <v>1</v>
      </c>
      <c r="C289" s="95">
        <v>286</v>
      </c>
      <c r="D289" s="95">
        <v>290</v>
      </c>
      <c r="E289" s="99" t="s">
        <v>541</v>
      </c>
      <c r="F289" s="95" t="s">
        <v>578</v>
      </c>
      <c r="G289" s="95">
        <v>104272</v>
      </c>
      <c r="H289" s="95">
        <v>0</v>
      </c>
      <c r="I289" s="95">
        <v>1</v>
      </c>
      <c r="J289" s="95">
        <v>128</v>
      </c>
      <c r="K289" s="95">
        <v>1</v>
      </c>
      <c r="L289" s="98">
        <v>0.4375</v>
      </c>
      <c r="M289" s="98">
        <v>0.45833333333333331</v>
      </c>
      <c r="N289" s="97" t="s">
        <v>482</v>
      </c>
      <c r="Q289" s="88">
        <f t="array" aca="1" ref="Q289" ca="1">IFERROR(INDEX(Tableau3[Num DECAL],SMALL(IF(Tableau3[Num DECAL]&lt;&gt;"",ROW(INDIRECT("1:"&amp;ROWS(Tableau3[Num DECAL])))),ROWS($1:278))),"")</f>
        <v>651</v>
      </c>
      <c r="R289" s="88">
        <f t="shared" ca="1" si="4"/>
        <v>278</v>
      </c>
      <c r="S289" s="88">
        <f ca="1">COUNTIFS(Tableau3[PLAGE],R289)</f>
        <v>1</v>
      </c>
      <c r="T289" s="139" t="str">
        <f ca="1">INDEX(EXTRACT!DATE,MATCH(Tableau4[[#This Row],[Décalage]],D:D,0),0)</f>
        <v>20/09/2019</v>
      </c>
      <c r="U289" s="139" t="str">
        <f ca="1">VLOOKUP(Tableau4[[#This Row],[Décalage]],D:E,2,0)</f>
        <v>AUTRE</v>
      </c>
      <c r="V289" s="139">
        <f ca="1">VLOOKUP(Tableau4[[#This Row],[Décalage]],D:G,4,0)</f>
        <v>104633</v>
      </c>
      <c r="AY289" s="88"/>
      <c r="AZ289" s="88"/>
      <c r="BA289" s="88"/>
      <c r="BB289" s="88"/>
      <c r="BC289" s="88"/>
    </row>
    <row r="290" spans="1:55" ht="15" x14ac:dyDescent="0.2">
      <c r="A290" s="100">
        <v>4274</v>
      </c>
      <c r="B290" s="95">
        <v>1</v>
      </c>
      <c r="C290" s="95">
        <v>287</v>
      </c>
      <c r="D290" s="95">
        <v>291</v>
      </c>
      <c r="E290" s="99" t="s">
        <v>535</v>
      </c>
      <c r="F290" s="95" t="s">
        <v>578</v>
      </c>
      <c r="G290" s="95">
        <v>104273</v>
      </c>
      <c r="H290" s="95">
        <v>0</v>
      </c>
      <c r="I290" s="95">
        <v>1</v>
      </c>
      <c r="J290" s="95">
        <v>129</v>
      </c>
      <c r="K290" s="95">
        <v>1</v>
      </c>
      <c r="L290" s="98">
        <v>0.45833333333333331</v>
      </c>
      <c r="M290" s="98">
        <v>0.66666666666666663</v>
      </c>
      <c r="N290" s="97" t="s">
        <v>475</v>
      </c>
      <c r="Q290" s="88">
        <f t="array" aca="1" ref="Q290" ca="1">IFERROR(INDEX(Tableau3[Num DECAL],SMALL(IF(Tableau3[Num DECAL]&lt;&gt;"",ROW(INDIRECT("1:"&amp;ROWS(Tableau3[Num DECAL])))),ROWS($1:279))),"")</f>
        <v>652</v>
      </c>
      <c r="R290" s="88">
        <f t="shared" ca="1" si="4"/>
        <v>279</v>
      </c>
      <c r="S290" s="88">
        <f ca="1">COUNTIFS(Tableau3[PLAGE],R290)</f>
        <v>1</v>
      </c>
      <c r="T290" s="139" t="str">
        <f ca="1">INDEX(EXTRACT!DATE,MATCH(Tableau4[[#This Row],[Décalage]],D:D,0),0)</f>
        <v>20/09/2019</v>
      </c>
      <c r="U290" s="139" t="str">
        <f ca="1">VLOOKUP(Tableau4[[#This Row],[Décalage]],D:E,2,0)</f>
        <v>CAMP DES GARRIGUES</v>
      </c>
      <c r="V290" s="139">
        <f ca="1">VLOOKUP(Tableau4[[#This Row],[Décalage]],D:G,4,0)</f>
        <v>104634</v>
      </c>
      <c r="AY290" s="88"/>
      <c r="AZ290" s="88"/>
      <c r="BA290" s="88"/>
      <c r="BB290" s="88"/>
      <c r="BC290" s="88"/>
    </row>
    <row r="291" spans="1:55" ht="15" x14ac:dyDescent="0.2">
      <c r="A291" s="100">
        <v>4275</v>
      </c>
      <c r="B291" s="95">
        <v>1</v>
      </c>
      <c r="C291" s="95">
        <v>288</v>
      </c>
      <c r="D291" s="95">
        <v>293</v>
      </c>
      <c r="E291" s="99" t="s">
        <v>535</v>
      </c>
      <c r="F291" s="95" t="s">
        <v>579</v>
      </c>
      <c r="G291" s="95">
        <v>104274</v>
      </c>
      <c r="H291" s="95">
        <v>0</v>
      </c>
      <c r="I291" s="95">
        <v>1</v>
      </c>
      <c r="J291" s="95">
        <v>130</v>
      </c>
      <c r="K291" s="95">
        <v>2</v>
      </c>
      <c r="L291" s="98">
        <v>0.28472222222222221</v>
      </c>
      <c r="M291" s="98">
        <v>0.33333333333333331</v>
      </c>
      <c r="N291" s="97" t="s">
        <v>493</v>
      </c>
      <c r="Q291" s="88">
        <f t="array" aca="1" ref="Q291" ca="1">IFERROR(INDEX(Tableau3[Num DECAL],SMALL(IF(Tableau3[Num DECAL]&lt;&gt;"",ROW(INDIRECT("1:"&amp;ROWS(Tableau3[Num DECAL])))),ROWS($1:280))),"")</f>
        <v>653</v>
      </c>
      <c r="R291" s="88">
        <f t="shared" ca="1" si="4"/>
        <v>280</v>
      </c>
      <c r="S291" s="88">
        <f ca="1">COUNTIFS(Tableau3[PLAGE],R291)</f>
        <v>1</v>
      </c>
      <c r="T291" s="139" t="str">
        <f ca="1">INDEX(EXTRACT!DATE,MATCH(Tableau4[[#This Row],[Décalage]],D:D,0),0)</f>
        <v>20/09/2019</v>
      </c>
      <c r="U291" s="139" t="str">
        <f ca="1">VLOOKUP(Tableau4[[#This Row],[Décalage]],D:E,2,0)</f>
        <v>AUTRE</v>
      </c>
      <c r="V291" s="139">
        <f ca="1">VLOOKUP(Tableau4[[#This Row],[Décalage]],D:G,4,0)</f>
        <v>104635</v>
      </c>
      <c r="AY291" s="88"/>
      <c r="AZ291" s="88"/>
      <c r="BA291" s="88"/>
      <c r="BB291" s="88"/>
      <c r="BC291" s="88"/>
    </row>
    <row r="292" spans="1:55" ht="15" x14ac:dyDescent="0.2">
      <c r="A292" s="100">
        <v>4276</v>
      </c>
      <c r="B292" s="95">
        <v>1</v>
      </c>
      <c r="C292" s="95" t="s">
        <v>534</v>
      </c>
      <c r="D292" s="95" t="s">
        <v>534</v>
      </c>
      <c r="E292" s="99" t="s">
        <v>535</v>
      </c>
      <c r="F292" s="95" t="s">
        <v>579</v>
      </c>
      <c r="G292" s="95">
        <v>104275</v>
      </c>
      <c r="H292" s="95">
        <v>1</v>
      </c>
      <c r="I292" s="95" t="s">
        <v>534</v>
      </c>
      <c r="J292" s="95">
        <v>130</v>
      </c>
      <c r="K292" s="95">
        <v>1</v>
      </c>
      <c r="L292" s="98">
        <v>0.33333333333333331</v>
      </c>
      <c r="M292" s="98">
        <v>0.35416666666666669</v>
      </c>
      <c r="N292" s="97" t="s">
        <v>482</v>
      </c>
      <c r="Q292" s="88">
        <f t="array" aca="1" ref="Q292" ca="1">IFERROR(INDEX(Tableau3[Num DECAL],SMALL(IF(Tableau3[Num DECAL]&lt;&gt;"",ROW(INDIRECT("1:"&amp;ROWS(Tableau3[Num DECAL])))),ROWS($1:281))),"")</f>
        <v>655</v>
      </c>
      <c r="R292" s="88">
        <f t="shared" ca="1" si="4"/>
        <v>281</v>
      </c>
      <c r="S292" s="88">
        <f ca="1">COUNTIFS(Tableau3[PLAGE],R292)</f>
        <v>2</v>
      </c>
      <c r="T292" s="139" t="str">
        <f ca="1">INDEX(EXTRACT!DATE,MATCH(Tableau4[[#This Row],[Décalage]],D:D,0),0)</f>
        <v>23/09/2019</v>
      </c>
      <c r="U292" s="139" t="str">
        <f ca="1">VLOOKUP(Tableau4[[#This Row],[Décalage]],D:E,2,0)</f>
        <v>AUTRE</v>
      </c>
      <c r="V292" s="139">
        <f ca="1">VLOOKUP(Tableau4[[#This Row],[Décalage]],D:G,4,0)</f>
        <v>104636</v>
      </c>
      <c r="AY292" s="88"/>
      <c r="AZ292" s="88"/>
      <c r="BA292" s="88"/>
      <c r="BB292" s="88"/>
      <c r="BC292" s="88"/>
    </row>
    <row r="293" spans="1:55" ht="15" x14ac:dyDescent="0.2">
      <c r="A293" s="100">
        <v>4277</v>
      </c>
      <c r="B293" s="95">
        <v>1</v>
      </c>
      <c r="C293" s="95">
        <v>290</v>
      </c>
      <c r="D293" s="95">
        <v>294</v>
      </c>
      <c r="E293" s="99" t="s">
        <v>499</v>
      </c>
      <c r="F293" s="95" t="s">
        <v>579</v>
      </c>
      <c r="G293" s="95">
        <v>104276</v>
      </c>
      <c r="H293" s="95">
        <v>0</v>
      </c>
      <c r="I293" s="95">
        <v>1</v>
      </c>
      <c r="J293" s="95">
        <v>131</v>
      </c>
      <c r="K293" s="95">
        <v>1</v>
      </c>
      <c r="L293" s="98">
        <v>0.35416666666666669</v>
      </c>
      <c r="M293" s="98">
        <v>0.5</v>
      </c>
      <c r="N293" s="97" t="s">
        <v>498</v>
      </c>
      <c r="Q293" s="88">
        <f t="array" aca="1" ref="Q293" ca="1">IFERROR(INDEX(Tableau3[Num DECAL],SMALL(IF(Tableau3[Num DECAL]&lt;&gt;"",ROW(INDIRECT("1:"&amp;ROWS(Tableau3[Num DECAL])))),ROWS($1:282))),"")</f>
        <v>663</v>
      </c>
      <c r="R293" s="88">
        <f t="shared" ca="1" si="4"/>
        <v>282</v>
      </c>
      <c r="S293" s="88">
        <f ca="1">COUNTIFS(Tableau3[PLAGE],R293)</f>
        <v>8</v>
      </c>
      <c r="T293" s="139" t="str">
        <f ca="1">INDEX(EXTRACT!DATE,MATCH(Tableau4[[#This Row],[Décalage]],D:D,0),0)</f>
        <v>23/09/2019</v>
      </c>
      <c r="U293" s="139" t="str">
        <f ca="1">VLOOKUP(Tableau4[[#This Row],[Décalage]],D:E,2,0)</f>
        <v>CASERNE COLONEL CHABRIERES</v>
      </c>
      <c r="V293" s="139">
        <f ca="1">VLOOKUP(Tableau4[[#This Row],[Décalage]],D:G,4,0)</f>
        <v>104638</v>
      </c>
      <c r="AY293" s="88"/>
      <c r="AZ293" s="88"/>
      <c r="BA293" s="88"/>
      <c r="BB293" s="88"/>
      <c r="BC293" s="88"/>
    </row>
    <row r="294" spans="1:55" ht="15" x14ac:dyDescent="0.2">
      <c r="A294" s="100">
        <v>4278</v>
      </c>
      <c r="B294" s="95">
        <v>1</v>
      </c>
      <c r="C294" s="95">
        <v>291</v>
      </c>
      <c r="D294" s="95">
        <v>295</v>
      </c>
      <c r="E294" s="99" t="s">
        <v>554</v>
      </c>
      <c r="F294" s="95" t="s">
        <v>579</v>
      </c>
      <c r="G294" s="95">
        <v>104277</v>
      </c>
      <c r="H294" s="95">
        <v>0</v>
      </c>
      <c r="I294" s="95">
        <v>1</v>
      </c>
      <c r="J294" s="95">
        <v>132</v>
      </c>
      <c r="K294" s="95">
        <v>1</v>
      </c>
      <c r="L294" s="98">
        <v>0.58333333333333337</v>
      </c>
      <c r="M294" s="98">
        <v>0.625</v>
      </c>
      <c r="N294" s="97" t="s">
        <v>476</v>
      </c>
      <c r="Q294" s="88">
        <f t="array" aca="1" ref="Q294" ca="1">IFERROR(INDEX(Tableau3[Num DECAL],SMALL(IF(Tableau3[Num DECAL]&lt;&gt;"",ROW(INDIRECT("1:"&amp;ROWS(Tableau3[Num DECAL])))),ROWS($1:283))),"")</f>
        <v>664</v>
      </c>
      <c r="R294" s="88">
        <f t="shared" ca="1" si="4"/>
        <v>283</v>
      </c>
      <c r="S294" s="88">
        <f ca="1">COUNTIFS(Tableau3[PLAGE],R294)</f>
        <v>1</v>
      </c>
      <c r="T294" s="139" t="str">
        <f ca="1">INDEX(EXTRACT!DATE,MATCH(Tableau4[[#This Row],[Décalage]],D:D,0),0)</f>
        <v>23/09/2019</v>
      </c>
      <c r="U294" s="139" t="str">
        <f ca="1">VLOOKUP(Tableau4[[#This Row],[Décalage]],D:E,2,0)</f>
        <v>AUTRE</v>
      </c>
      <c r="V294" s="139">
        <f ca="1">VLOOKUP(Tableau4[[#This Row],[Décalage]],D:G,4,0)</f>
        <v>104646</v>
      </c>
      <c r="AY294" s="88"/>
      <c r="AZ294" s="88"/>
      <c r="BA294" s="88"/>
      <c r="BB294" s="88"/>
      <c r="BC294" s="88"/>
    </row>
    <row r="295" spans="1:55" ht="15" x14ac:dyDescent="0.2">
      <c r="A295" s="100">
        <v>4279</v>
      </c>
      <c r="B295" s="95">
        <v>1</v>
      </c>
      <c r="C295" s="95">
        <v>292</v>
      </c>
      <c r="D295" s="95">
        <v>296</v>
      </c>
      <c r="E295" s="99" t="s">
        <v>535</v>
      </c>
      <c r="F295" s="95" t="s">
        <v>579</v>
      </c>
      <c r="G295" s="95">
        <v>104278</v>
      </c>
      <c r="H295" s="95">
        <v>0</v>
      </c>
      <c r="I295" s="95">
        <v>1</v>
      </c>
      <c r="J295" s="95">
        <v>133</v>
      </c>
      <c r="K295" s="95">
        <v>1</v>
      </c>
      <c r="L295" s="98">
        <v>0.64583333333333337</v>
      </c>
      <c r="M295" s="98">
        <v>0.69444444444444453</v>
      </c>
      <c r="N295" s="97" t="s">
        <v>493</v>
      </c>
      <c r="Q295" s="88">
        <f t="array" aca="1" ref="Q295" ca="1">IFERROR(INDEX(Tableau3[Num DECAL],SMALL(IF(Tableau3[Num DECAL]&lt;&gt;"",ROW(INDIRECT("1:"&amp;ROWS(Tableau3[Num DECAL])))),ROWS($1:284))),"")</f>
        <v>667</v>
      </c>
      <c r="R295" s="88">
        <f t="shared" ca="1" si="4"/>
        <v>284</v>
      </c>
      <c r="S295" s="88">
        <f ca="1">COUNTIFS(Tableau3[PLAGE],R295)</f>
        <v>3</v>
      </c>
      <c r="T295" s="139" t="str">
        <f ca="1">INDEX(EXTRACT!DATE,MATCH(Tableau4[[#This Row],[Décalage]],D:D,0),0)</f>
        <v>23/09/2019</v>
      </c>
      <c r="U295" s="139" t="str">
        <f ca="1">VLOOKUP(Tableau4[[#This Row],[Décalage]],D:E,2,0)</f>
        <v>CASERNE COLONEL CHABRIERES</v>
      </c>
      <c r="V295" s="139">
        <f ca="1">VLOOKUP(Tableau4[[#This Row],[Décalage]],D:G,4,0)</f>
        <v>104647</v>
      </c>
      <c r="AY295" s="88"/>
      <c r="AZ295" s="88"/>
      <c r="BA295" s="88"/>
      <c r="BB295" s="88"/>
      <c r="BC295" s="88"/>
    </row>
    <row r="296" spans="1:55" ht="15" x14ac:dyDescent="0.2">
      <c r="A296" s="100">
        <v>4280</v>
      </c>
      <c r="B296" s="95">
        <v>1</v>
      </c>
      <c r="C296" s="95">
        <v>293</v>
      </c>
      <c r="D296" s="95">
        <v>298</v>
      </c>
      <c r="E296" s="99" t="s">
        <v>535</v>
      </c>
      <c r="F296" s="95" t="s">
        <v>580</v>
      </c>
      <c r="G296" s="95">
        <v>104279</v>
      </c>
      <c r="H296" s="95">
        <v>0</v>
      </c>
      <c r="I296" s="95">
        <v>1</v>
      </c>
      <c r="J296" s="95">
        <v>134</v>
      </c>
      <c r="K296" s="95">
        <v>2</v>
      </c>
      <c r="L296" s="98">
        <v>0.28472222222222221</v>
      </c>
      <c r="M296" s="98">
        <v>0.33333333333333331</v>
      </c>
      <c r="N296" s="97" t="s">
        <v>493</v>
      </c>
      <c r="Q296" s="88">
        <f t="array" aca="1" ref="Q296" ca="1">IFERROR(INDEX(Tableau3[Num DECAL],SMALL(IF(Tableau3[Num DECAL]&lt;&gt;"",ROW(INDIRECT("1:"&amp;ROWS(Tableau3[Num DECAL])))),ROWS($1:285))),"")</f>
        <v>669</v>
      </c>
      <c r="R296" s="88">
        <f t="shared" ca="1" si="4"/>
        <v>285</v>
      </c>
      <c r="S296" s="88">
        <f ca="1">COUNTIFS(Tableau3[PLAGE],R296)</f>
        <v>2</v>
      </c>
      <c r="T296" s="139" t="str">
        <f ca="1">INDEX(EXTRACT!DATE,MATCH(Tableau4[[#This Row],[Décalage]],D:D,0),0)</f>
        <v>24/09/2019</v>
      </c>
      <c r="U296" s="139" t="str">
        <f ca="1">VLOOKUP(Tableau4[[#This Row],[Décalage]],D:E,2,0)</f>
        <v>AUTRE</v>
      </c>
      <c r="V296" s="139">
        <f ca="1">VLOOKUP(Tableau4[[#This Row],[Décalage]],D:G,4,0)</f>
        <v>104650</v>
      </c>
      <c r="AY296" s="88"/>
      <c r="AZ296" s="88"/>
      <c r="BA296" s="88"/>
      <c r="BB296" s="88"/>
      <c r="BC296" s="88"/>
    </row>
    <row r="297" spans="1:55" ht="15" x14ac:dyDescent="0.2">
      <c r="A297" s="100">
        <v>4281</v>
      </c>
      <c r="B297" s="95">
        <v>1</v>
      </c>
      <c r="C297" s="95" t="s">
        <v>534</v>
      </c>
      <c r="D297" s="95" t="s">
        <v>534</v>
      </c>
      <c r="E297" s="99" t="s">
        <v>535</v>
      </c>
      <c r="F297" s="95" t="s">
        <v>580</v>
      </c>
      <c r="G297" s="95">
        <v>104280</v>
      </c>
      <c r="H297" s="95">
        <v>1</v>
      </c>
      <c r="I297" s="95" t="s">
        <v>534</v>
      </c>
      <c r="J297" s="95">
        <v>134</v>
      </c>
      <c r="K297" s="95">
        <v>1</v>
      </c>
      <c r="L297" s="98">
        <v>0.33333333333333331</v>
      </c>
      <c r="M297" s="98">
        <v>0.35416666666666669</v>
      </c>
      <c r="N297" s="97" t="s">
        <v>482</v>
      </c>
      <c r="Q297" s="88">
        <f t="array" aca="1" ref="Q297" ca="1">IFERROR(INDEX(Tableau3[Num DECAL],SMALL(IF(Tableau3[Num DECAL]&lt;&gt;"",ROW(INDIRECT("1:"&amp;ROWS(Tableau3[Num DECAL])))),ROWS($1:286))),"")</f>
        <v>676</v>
      </c>
      <c r="R297" s="88">
        <f t="shared" ca="1" si="4"/>
        <v>286</v>
      </c>
      <c r="S297" s="88">
        <f ca="1">COUNTIFS(Tableau3[PLAGE],R297)</f>
        <v>7</v>
      </c>
      <c r="T297" s="139" t="str">
        <f ca="1">INDEX(EXTRACT!DATE,MATCH(Tableau4[[#This Row],[Décalage]],D:D,0),0)</f>
        <v>24/09/2019</v>
      </c>
      <c r="U297" s="139" t="str">
        <f ca="1">VLOOKUP(Tableau4[[#This Row],[Décalage]],D:E,2,0)</f>
        <v>QUARTIER SAINT CEZAIRE</v>
      </c>
      <c r="V297" s="139">
        <f ca="1">VLOOKUP(Tableau4[[#This Row],[Décalage]],D:G,4,0)</f>
        <v>104652</v>
      </c>
      <c r="AY297" s="88"/>
      <c r="AZ297" s="88"/>
      <c r="BA297" s="88"/>
      <c r="BB297" s="88"/>
      <c r="BC297" s="88"/>
    </row>
    <row r="298" spans="1:55" ht="15" x14ac:dyDescent="0.2">
      <c r="A298" s="100">
        <v>4282</v>
      </c>
      <c r="B298" s="95">
        <v>1</v>
      </c>
      <c r="C298" s="95">
        <v>295</v>
      </c>
      <c r="D298" s="95">
        <v>299</v>
      </c>
      <c r="E298" s="99" t="s">
        <v>537</v>
      </c>
      <c r="F298" s="95" t="s">
        <v>580</v>
      </c>
      <c r="G298" s="95">
        <v>104281</v>
      </c>
      <c r="H298" s="95">
        <v>0</v>
      </c>
      <c r="I298" s="95">
        <v>1</v>
      </c>
      <c r="J298" s="95">
        <v>135</v>
      </c>
      <c r="K298" s="95">
        <v>1</v>
      </c>
      <c r="L298" s="98">
        <v>0.35416666666666669</v>
      </c>
      <c r="M298" s="98">
        <v>0.45833333333333331</v>
      </c>
      <c r="N298" s="97" t="s">
        <v>471</v>
      </c>
      <c r="Q298" s="88">
        <f t="array" aca="1" ref="Q298" ca="1">IFERROR(INDEX(Tableau3[Num DECAL],SMALL(IF(Tableau3[Num DECAL]&lt;&gt;"",ROW(INDIRECT("1:"&amp;ROWS(Tableau3[Num DECAL])))),ROWS($1:287))),"")</f>
        <v>678</v>
      </c>
      <c r="R298" s="88">
        <f t="shared" ca="1" si="4"/>
        <v>287</v>
      </c>
      <c r="S298" s="88">
        <f ca="1">COUNTIFS(Tableau3[PLAGE],R298)</f>
        <v>2</v>
      </c>
      <c r="T298" s="139" t="str">
        <f ca="1">INDEX(EXTRACT!DATE,MATCH(Tableau4[[#This Row],[Décalage]],D:D,0),0)</f>
        <v>24/09/2019</v>
      </c>
      <c r="U298" s="139" t="str">
        <f ca="1">VLOOKUP(Tableau4[[#This Row],[Décalage]],D:E,2,0)</f>
        <v>AUTRE</v>
      </c>
      <c r="V298" s="139">
        <f ca="1">VLOOKUP(Tableau4[[#This Row],[Décalage]],D:G,4,0)</f>
        <v>104659</v>
      </c>
      <c r="AY298" s="88"/>
      <c r="AZ298" s="88"/>
      <c r="BA298" s="88"/>
      <c r="BB298" s="88"/>
      <c r="BC298" s="88"/>
    </row>
    <row r="299" spans="1:55" ht="15" x14ac:dyDescent="0.2">
      <c r="A299" s="100">
        <v>4283</v>
      </c>
      <c r="B299" s="95">
        <v>1</v>
      </c>
      <c r="C299" s="95">
        <v>296</v>
      </c>
      <c r="D299" s="95">
        <v>301</v>
      </c>
      <c r="E299" s="99" t="s">
        <v>541</v>
      </c>
      <c r="F299" s="95" t="s">
        <v>580</v>
      </c>
      <c r="G299" s="95">
        <v>104282</v>
      </c>
      <c r="H299" s="95">
        <v>0</v>
      </c>
      <c r="I299" s="95">
        <v>1</v>
      </c>
      <c r="J299" s="95">
        <v>136</v>
      </c>
      <c r="K299" s="95">
        <v>2</v>
      </c>
      <c r="L299" s="98">
        <v>0.45833333333333331</v>
      </c>
      <c r="M299" s="98">
        <v>0.47916666666666669</v>
      </c>
      <c r="N299" s="97" t="s">
        <v>482</v>
      </c>
      <c r="Q299" s="88">
        <f t="array" aca="1" ref="Q299" ca="1">IFERROR(INDEX(Tableau3[Num DECAL],SMALL(IF(Tableau3[Num DECAL]&lt;&gt;"",ROW(INDIRECT("1:"&amp;ROWS(Tableau3[Num DECAL])))),ROWS($1:288))),"")</f>
        <v>681</v>
      </c>
      <c r="R299" s="88">
        <f t="shared" ca="1" si="4"/>
        <v>288</v>
      </c>
      <c r="S299" s="88">
        <f ca="1">COUNTIFS(Tableau3[PLAGE],R299)</f>
        <v>3</v>
      </c>
      <c r="T299" s="139" t="str">
        <f ca="1">INDEX(EXTRACT!DATE,MATCH(Tableau4[[#This Row],[Décalage]],D:D,0),0)</f>
        <v>25/09/2019</v>
      </c>
      <c r="U299" s="139" t="str">
        <f ca="1">VLOOKUP(Tableau4[[#This Row],[Décalage]],D:E,2,0)</f>
        <v>AUTRE</v>
      </c>
      <c r="V299" s="139">
        <f ca="1">VLOOKUP(Tableau4[[#This Row],[Décalage]],D:G,4,0)</f>
        <v>104661</v>
      </c>
      <c r="AY299" s="88"/>
      <c r="AZ299" s="88"/>
      <c r="BA299" s="88"/>
      <c r="BB299" s="88"/>
      <c r="BC299" s="88"/>
    </row>
    <row r="300" spans="1:55" ht="15" x14ac:dyDescent="0.2">
      <c r="A300" s="100">
        <v>4284</v>
      </c>
      <c r="B300" s="95">
        <v>1</v>
      </c>
      <c r="C300" s="95" t="s">
        <v>534</v>
      </c>
      <c r="D300" s="95" t="s">
        <v>534</v>
      </c>
      <c r="E300" s="99" t="s">
        <v>541</v>
      </c>
      <c r="F300" s="95" t="s">
        <v>580</v>
      </c>
      <c r="G300" s="95">
        <v>104283</v>
      </c>
      <c r="H300" s="95">
        <v>1</v>
      </c>
      <c r="I300" s="95" t="s">
        <v>534</v>
      </c>
      <c r="J300" s="95">
        <v>136</v>
      </c>
      <c r="K300" s="95">
        <v>1</v>
      </c>
      <c r="L300" s="98">
        <v>0.47916666666666669</v>
      </c>
      <c r="M300" s="98">
        <v>0.5</v>
      </c>
      <c r="N300" s="97" t="s">
        <v>482</v>
      </c>
      <c r="Q300" s="88">
        <f t="array" aca="1" ref="Q300" ca="1">IFERROR(INDEX(Tableau3[Num DECAL],SMALL(IF(Tableau3[Num DECAL]&lt;&gt;"",ROW(INDIRECT("1:"&amp;ROWS(Tableau3[Num DECAL])))),ROWS($1:289))),"")</f>
        <v>691</v>
      </c>
      <c r="R300" s="88">
        <f t="shared" ca="1" si="4"/>
        <v>289</v>
      </c>
      <c r="S300" s="88">
        <f ca="1">COUNTIFS(Tableau3[PLAGE],R300)</f>
        <v>10</v>
      </c>
      <c r="T300" s="139" t="str">
        <f ca="1">INDEX(EXTRACT!DATE,MATCH(Tableau4[[#This Row],[Décalage]],D:D,0),0)</f>
        <v>25/09/2019</v>
      </c>
      <c r="U300" s="139" t="str">
        <f ca="1">VLOOKUP(Tableau4[[#This Row],[Décalage]],D:E,2,0)</f>
        <v>CAMP DES GARRIGUES</v>
      </c>
      <c r="V300" s="139">
        <f ca="1">VLOOKUP(Tableau4[[#This Row],[Décalage]],D:G,4,0)</f>
        <v>104664</v>
      </c>
      <c r="AY300" s="88"/>
      <c r="AZ300" s="88"/>
      <c r="BA300" s="88"/>
      <c r="BB300" s="88"/>
      <c r="BC300" s="88"/>
    </row>
    <row r="301" spans="1:55" ht="15" x14ac:dyDescent="0.2">
      <c r="A301" s="100">
        <v>4285</v>
      </c>
      <c r="B301" s="95">
        <v>1</v>
      </c>
      <c r="C301" s="95">
        <v>298</v>
      </c>
      <c r="D301" s="95">
        <v>303</v>
      </c>
      <c r="E301" s="99" t="s">
        <v>537</v>
      </c>
      <c r="F301" s="95" t="s">
        <v>580</v>
      </c>
      <c r="G301" s="95">
        <v>104284</v>
      </c>
      <c r="H301" s="95">
        <v>0</v>
      </c>
      <c r="I301" s="95">
        <v>1</v>
      </c>
      <c r="J301" s="95">
        <v>137</v>
      </c>
      <c r="K301" s="95">
        <v>2</v>
      </c>
      <c r="L301" s="98">
        <v>0.5625</v>
      </c>
      <c r="M301" s="98">
        <v>0.60416666666666663</v>
      </c>
      <c r="N301" s="97" t="s">
        <v>476</v>
      </c>
      <c r="Q301" s="88">
        <f t="array" aca="1" ref="Q301" ca="1">IFERROR(INDEX(Tableau3[Num DECAL],SMALL(IF(Tableau3[Num DECAL]&lt;&gt;"",ROW(INDIRECT("1:"&amp;ROWS(Tableau3[Num DECAL])))),ROWS($1:290))),"")</f>
        <v>694</v>
      </c>
      <c r="R301" s="88">
        <f t="shared" ca="1" si="4"/>
        <v>290</v>
      </c>
      <c r="S301" s="88">
        <f ca="1">COUNTIFS(Tableau3[PLAGE],R301)</f>
        <v>3</v>
      </c>
      <c r="T301" s="139" t="str">
        <f ca="1">INDEX(EXTRACT!DATE,MATCH(Tableau4[[#This Row],[Décalage]],D:D,0),0)</f>
        <v>25/09/2019</v>
      </c>
      <c r="U301" s="139" t="str">
        <f ca="1">VLOOKUP(Tableau4[[#This Row],[Décalage]],D:E,2,0)</f>
        <v>AUTRE</v>
      </c>
      <c r="V301" s="139">
        <f ca="1">VLOOKUP(Tableau4[[#This Row],[Décalage]],D:G,4,0)</f>
        <v>104674</v>
      </c>
      <c r="AY301" s="88"/>
      <c r="AZ301" s="88"/>
      <c r="BA301" s="88"/>
      <c r="BB301" s="88"/>
      <c r="BC301" s="88"/>
    </row>
    <row r="302" spans="1:55" ht="15" x14ac:dyDescent="0.2">
      <c r="A302" s="100">
        <v>4286</v>
      </c>
      <c r="B302" s="95">
        <v>1</v>
      </c>
      <c r="C302" s="95" t="s">
        <v>534</v>
      </c>
      <c r="D302" s="95" t="s">
        <v>534</v>
      </c>
      <c r="E302" s="99" t="s">
        <v>537</v>
      </c>
      <c r="F302" s="95" t="s">
        <v>580</v>
      </c>
      <c r="G302" s="95">
        <v>104285</v>
      </c>
      <c r="H302" s="95">
        <v>1</v>
      </c>
      <c r="I302" s="95" t="s">
        <v>534</v>
      </c>
      <c r="J302" s="95">
        <v>137</v>
      </c>
      <c r="K302" s="95">
        <v>1</v>
      </c>
      <c r="L302" s="98">
        <v>0.60416666666666663</v>
      </c>
      <c r="M302" s="98">
        <v>0.63194444444444442</v>
      </c>
      <c r="N302" s="97" t="s">
        <v>489</v>
      </c>
      <c r="Q302" s="88">
        <f t="array" aca="1" ref="Q302" ca="1">IFERROR(INDEX(Tableau3[Num DECAL],SMALL(IF(Tableau3[Num DECAL]&lt;&gt;"",ROW(INDIRECT("1:"&amp;ROWS(Tableau3[Num DECAL])))),ROWS($1:291))),"")</f>
        <v>695</v>
      </c>
      <c r="R302" s="88">
        <f t="shared" ca="1" si="4"/>
        <v>291</v>
      </c>
      <c r="S302" s="88">
        <f ca="1">COUNTIFS(Tableau3[PLAGE],R302)</f>
        <v>1</v>
      </c>
      <c r="T302" s="139" t="str">
        <f ca="1">INDEX(EXTRACT!DATE,MATCH(Tableau4[[#This Row],[Décalage]],D:D,0),0)</f>
        <v>25/09/2019</v>
      </c>
      <c r="U302" s="139" t="str">
        <f ca="1">VLOOKUP(Tableau4[[#This Row],[Décalage]],D:E,2,0)</f>
        <v>CASERNE MIOLLIS</v>
      </c>
      <c r="V302" s="139">
        <f ca="1">VLOOKUP(Tableau4[[#This Row],[Décalage]],D:G,4,0)</f>
        <v>104677</v>
      </c>
      <c r="AY302" s="88"/>
      <c r="AZ302" s="88"/>
      <c r="BA302" s="88"/>
      <c r="BB302" s="88"/>
      <c r="BC302" s="88"/>
    </row>
    <row r="303" spans="1:55" ht="15" x14ac:dyDescent="0.2">
      <c r="A303" s="100">
        <v>4287</v>
      </c>
      <c r="B303" s="95">
        <v>1</v>
      </c>
      <c r="C303" s="95">
        <v>300</v>
      </c>
      <c r="D303" s="95">
        <v>305</v>
      </c>
      <c r="E303" s="99" t="s">
        <v>535</v>
      </c>
      <c r="F303" s="95" t="s">
        <v>580</v>
      </c>
      <c r="G303" s="95">
        <v>104286</v>
      </c>
      <c r="H303" s="95">
        <v>0</v>
      </c>
      <c r="I303" s="95">
        <v>1</v>
      </c>
      <c r="J303" s="95">
        <v>138</v>
      </c>
      <c r="K303" s="95">
        <v>2</v>
      </c>
      <c r="L303" s="98">
        <v>0.63888888888888895</v>
      </c>
      <c r="M303" s="98">
        <v>0.66666666666666663</v>
      </c>
      <c r="N303" s="97" t="s">
        <v>489</v>
      </c>
      <c r="Q303" s="88">
        <f t="array" aca="1" ref="Q303" ca="1">IFERROR(INDEX(Tableau3[Num DECAL],SMALL(IF(Tableau3[Num DECAL]&lt;&gt;"",ROW(INDIRECT("1:"&amp;ROWS(Tableau3[Num DECAL])))),ROWS($1:292))),"")</f>
        <v>697</v>
      </c>
      <c r="R303" s="88">
        <f t="shared" ca="1" si="4"/>
        <v>292</v>
      </c>
      <c r="S303" s="88">
        <f ca="1">COUNTIFS(Tableau3[PLAGE],R303)</f>
        <v>2</v>
      </c>
      <c r="T303" s="139" t="str">
        <f ca="1">INDEX(EXTRACT!DATE,MATCH(Tableau4[[#This Row],[Décalage]],D:D,0),0)</f>
        <v>25/09/2019</v>
      </c>
      <c r="U303" s="139" t="str">
        <f ca="1">VLOOKUP(Tableau4[[#This Row],[Décalage]],D:E,2,0)</f>
        <v>AUTRE</v>
      </c>
      <c r="V303" s="139">
        <f ca="1">VLOOKUP(Tableau4[[#This Row],[Décalage]],D:G,4,0)</f>
        <v>104678</v>
      </c>
      <c r="AY303" s="88"/>
      <c r="AZ303" s="88"/>
      <c r="BA303" s="88"/>
      <c r="BB303" s="88"/>
      <c r="BC303" s="88"/>
    </row>
    <row r="304" spans="1:55" ht="15" x14ac:dyDescent="0.2">
      <c r="A304" s="100">
        <v>4288</v>
      </c>
      <c r="B304" s="95">
        <v>1</v>
      </c>
      <c r="C304" s="95" t="s">
        <v>534</v>
      </c>
      <c r="D304" s="95" t="s">
        <v>534</v>
      </c>
      <c r="E304" s="99" t="s">
        <v>535</v>
      </c>
      <c r="F304" s="95" t="s">
        <v>580</v>
      </c>
      <c r="G304" s="95">
        <v>104287</v>
      </c>
      <c r="H304" s="95">
        <v>1</v>
      </c>
      <c r="I304" s="95" t="s">
        <v>534</v>
      </c>
      <c r="J304" s="95">
        <v>138</v>
      </c>
      <c r="K304" s="95">
        <v>1</v>
      </c>
      <c r="L304" s="98">
        <v>0.66666666666666663</v>
      </c>
      <c r="M304" s="98">
        <v>0.71527777777777779</v>
      </c>
      <c r="N304" s="97" t="s">
        <v>493</v>
      </c>
      <c r="Q304" s="88">
        <f t="array" aca="1" ref="Q304" ca="1">IFERROR(INDEX(Tableau3[Num DECAL],SMALL(IF(Tableau3[Num DECAL]&lt;&gt;"",ROW(INDIRECT("1:"&amp;ROWS(Tableau3[Num DECAL])))),ROWS($1:293))),"")</f>
        <v>699</v>
      </c>
      <c r="R304" s="88">
        <f t="shared" ca="1" si="4"/>
        <v>293</v>
      </c>
      <c r="S304" s="88">
        <f ca="1">COUNTIFS(Tableau3[PLAGE],R304)</f>
        <v>2</v>
      </c>
      <c r="T304" s="139" t="str">
        <f ca="1">INDEX(EXTRACT!DATE,MATCH(Tableau4[[#This Row],[Décalage]],D:D,0),0)</f>
        <v>26/09/2019</v>
      </c>
      <c r="U304" s="139" t="str">
        <f ca="1">VLOOKUP(Tableau4[[#This Row],[Décalage]],D:E,2,0)</f>
        <v>AUTRE</v>
      </c>
      <c r="V304" s="139">
        <f ca="1">VLOOKUP(Tableau4[[#This Row],[Décalage]],D:G,4,0)</f>
        <v>104680</v>
      </c>
      <c r="AY304" s="88"/>
      <c r="AZ304" s="88"/>
      <c r="BA304" s="88"/>
      <c r="BB304" s="88"/>
      <c r="BC304" s="88"/>
    </row>
    <row r="305" spans="1:55" ht="15" x14ac:dyDescent="0.2">
      <c r="A305" s="100">
        <v>4289</v>
      </c>
      <c r="B305" s="95">
        <v>1</v>
      </c>
      <c r="C305" s="95">
        <v>302</v>
      </c>
      <c r="D305" s="95">
        <v>307</v>
      </c>
      <c r="E305" s="99" t="s">
        <v>535</v>
      </c>
      <c r="F305" s="95" t="s">
        <v>581</v>
      </c>
      <c r="G305" s="95">
        <v>104288</v>
      </c>
      <c r="H305" s="95">
        <v>0</v>
      </c>
      <c r="I305" s="95">
        <v>1</v>
      </c>
      <c r="J305" s="95">
        <v>139</v>
      </c>
      <c r="K305" s="95">
        <v>2</v>
      </c>
      <c r="L305" s="98">
        <v>0.29166666666666669</v>
      </c>
      <c r="M305" s="98">
        <v>0.34027777777777773</v>
      </c>
      <c r="N305" s="97" t="s">
        <v>493</v>
      </c>
      <c r="Q305" s="88">
        <f t="array" aca="1" ref="Q305" ca="1">IFERROR(INDEX(Tableau3[Num DECAL],SMALL(IF(Tableau3[Num DECAL]&lt;&gt;"",ROW(INDIRECT("1:"&amp;ROWS(Tableau3[Num DECAL])))),ROWS($1:294))),"")</f>
        <v>704</v>
      </c>
      <c r="R305" s="88">
        <f t="shared" ca="1" si="4"/>
        <v>294</v>
      </c>
      <c r="S305" s="88">
        <f ca="1">COUNTIFS(Tableau3[PLAGE],R305)</f>
        <v>5</v>
      </c>
      <c r="T305" s="139" t="str">
        <f ca="1">INDEX(EXTRACT!DATE,MATCH(Tableau4[[#This Row],[Décalage]],D:D,0),0)</f>
        <v>26/09/2019</v>
      </c>
      <c r="U305" s="139" t="str">
        <f ca="1">VLOOKUP(Tableau4[[#This Row],[Décalage]],D:E,2,0)</f>
        <v>QUARTIER EL PARRAS</v>
      </c>
      <c r="V305" s="139">
        <f ca="1">VLOOKUP(Tableau4[[#This Row],[Décalage]],D:G,4,0)</f>
        <v>104682</v>
      </c>
      <c r="AY305" s="88"/>
      <c r="AZ305" s="88"/>
      <c r="BA305" s="88"/>
      <c r="BB305" s="88"/>
      <c r="BC305" s="88"/>
    </row>
    <row r="306" spans="1:55" ht="15" x14ac:dyDescent="0.2">
      <c r="A306" s="100">
        <v>4290</v>
      </c>
      <c r="B306" s="95">
        <v>1</v>
      </c>
      <c r="C306" s="95" t="s">
        <v>534</v>
      </c>
      <c r="D306" s="95" t="s">
        <v>534</v>
      </c>
      <c r="E306" s="99" t="s">
        <v>535</v>
      </c>
      <c r="F306" s="95" t="s">
        <v>581</v>
      </c>
      <c r="G306" s="95">
        <v>104289</v>
      </c>
      <c r="H306" s="95">
        <v>1</v>
      </c>
      <c r="I306" s="95" t="s">
        <v>534</v>
      </c>
      <c r="J306" s="95">
        <v>139</v>
      </c>
      <c r="K306" s="95">
        <v>1</v>
      </c>
      <c r="L306" s="98">
        <v>0.34375</v>
      </c>
      <c r="M306" s="98">
        <v>0.375</v>
      </c>
      <c r="N306" s="97" t="s">
        <v>485</v>
      </c>
      <c r="Q306" s="88">
        <f t="array" aca="1" ref="Q306" ca="1">IFERROR(INDEX(Tableau3[Num DECAL],SMALL(IF(Tableau3[Num DECAL]&lt;&gt;"",ROW(INDIRECT("1:"&amp;ROWS(Tableau3[Num DECAL])))),ROWS($1:295))),"")</f>
        <v>706</v>
      </c>
      <c r="R306" s="88">
        <f t="shared" ca="1" si="4"/>
        <v>295</v>
      </c>
      <c r="S306" s="88">
        <f ca="1">COUNTIFS(Tableau3[PLAGE],R306)</f>
        <v>2</v>
      </c>
      <c r="T306" s="139" t="str">
        <f ca="1">INDEX(EXTRACT!DATE,MATCH(Tableau4[[#This Row],[Décalage]],D:D,0),0)</f>
        <v>26/09/2019</v>
      </c>
      <c r="U306" s="139" t="str">
        <f ca="1">VLOOKUP(Tableau4[[#This Row],[Décalage]],D:E,2,0)</f>
        <v>AUTRE</v>
      </c>
      <c r="V306" s="139">
        <f ca="1">VLOOKUP(Tableau4[[#This Row],[Décalage]],D:G,4,0)</f>
        <v>104687</v>
      </c>
      <c r="AY306" s="88"/>
      <c r="AZ306" s="88"/>
      <c r="BA306" s="88"/>
      <c r="BB306" s="88"/>
      <c r="BC306" s="88"/>
    </row>
    <row r="307" spans="1:55" ht="15" x14ac:dyDescent="0.2">
      <c r="A307" s="100">
        <v>4291</v>
      </c>
      <c r="B307" s="95">
        <v>1</v>
      </c>
      <c r="C307" s="95">
        <v>304</v>
      </c>
      <c r="D307" s="95">
        <v>308</v>
      </c>
      <c r="E307" s="99" t="s">
        <v>499</v>
      </c>
      <c r="F307" s="95" t="s">
        <v>581</v>
      </c>
      <c r="G307" s="95">
        <v>104290</v>
      </c>
      <c r="H307" s="95">
        <v>0</v>
      </c>
      <c r="I307" s="95">
        <v>1</v>
      </c>
      <c r="J307" s="95">
        <v>140</v>
      </c>
      <c r="K307" s="95">
        <v>1</v>
      </c>
      <c r="L307" s="98">
        <v>0.375</v>
      </c>
      <c r="M307" s="98">
        <v>0.41666666666666669</v>
      </c>
      <c r="N307" s="97" t="s">
        <v>476</v>
      </c>
      <c r="Q307" s="88">
        <f t="array" aca="1" ref="Q307" ca="1">IFERROR(INDEX(Tableau3[Num DECAL],SMALL(IF(Tableau3[Num DECAL]&lt;&gt;"",ROW(INDIRECT("1:"&amp;ROWS(Tableau3[Num DECAL])))),ROWS($1:296))),"")</f>
        <v>707</v>
      </c>
      <c r="R307" s="88">
        <f t="shared" ca="1" si="4"/>
        <v>296</v>
      </c>
      <c r="S307" s="88">
        <f ca="1">COUNTIFS(Tableau3[PLAGE],R307)</f>
        <v>1</v>
      </c>
      <c r="T307" s="139" t="str">
        <f ca="1">INDEX(EXTRACT!DATE,MATCH(Tableau4[[#This Row],[Décalage]],D:D,0),0)</f>
        <v>26/09/2019</v>
      </c>
      <c r="U307" s="139" t="str">
        <f ca="1">VLOOKUP(Tableau4[[#This Row],[Décalage]],D:E,2,0)</f>
        <v>QUARTIER SAINT CEZAIRE</v>
      </c>
      <c r="V307" s="139">
        <f ca="1">VLOOKUP(Tableau4[[#This Row],[Décalage]],D:G,4,0)</f>
        <v>104689</v>
      </c>
      <c r="AY307" s="88"/>
      <c r="AZ307" s="88"/>
      <c r="BA307" s="88"/>
      <c r="BB307" s="88"/>
      <c r="BC307" s="88"/>
    </row>
    <row r="308" spans="1:55" ht="15" x14ac:dyDescent="0.2">
      <c r="A308" s="100">
        <v>4292</v>
      </c>
      <c r="B308" s="95">
        <v>1</v>
      </c>
      <c r="C308" s="95">
        <v>305</v>
      </c>
      <c r="D308" s="95">
        <v>309</v>
      </c>
      <c r="E308" s="99" t="s">
        <v>541</v>
      </c>
      <c r="F308" s="95" t="s">
        <v>581</v>
      </c>
      <c r="G308" s="95">
        <v>104291</v>
      </c>
      <c r="H308" s="95">
        <v>0</v>
      </c>
      <c r="I308" s="95">
        <v>1</v>
      </c>
      <c r="J308" s="95">
        <v>141</v>
      </c>
      <c r="K308" s="95">
        <v>1</v>
      </c>
      <c r="L308" s="98">
        <v>0.45833333333333331</v>
      </c>
      <c r="M308" s="98">
        <v>0.47916666666666669</v>
      </c>
      <c r="N308" s="97" t="s">
        <v>482</v>
      </c>
      <c r="Q308" s="88">
        <f t="array" aca="1" ref="Q308" ca="1">IFERROR(INDEX(Tableau3[Num DECAL],SMALL(IF(Tableau3[Num DECAL]&lt;&gt;"",ROW(INDIRECT("1:"&amp;ROWS(Tableau3[Num DECAL])))),ROWS($1:297))),"")</f>
        <v>708</v>
      </c>
      <c r="R308" s="88">
        <f t="shared" ca="1" si="4"/>
        <v>297</v>
      </c>
      <c r="S308" s="88">
        <f ca="1">COUNTIFS(Tableau3[PLAGE],R308)</f>
        <v>1</v>
      </c>
      <c r="T308" s="139" t="str">
        <f ca="1">INDEX(EXTRACT!DATE,MATCH(Tableau4[[#This Row],[Décalage]],D:D,0),0)</f>
        <v>26/09/2019</v>
      </c>
      <c r="U308" s="139" t="str">
        <f ca="1">VLOOKUP(Tableau4[[#This Row],[Décalage]],D:E,2,0)</f>
        <v>AUTRE</v>
      </c>
      <c r="V308" s="139">
        <f ca="1">VLOOKUP(Tableau4[[#This Row],[Décalage]],D:G,4,0)</f>
        <v>104690</v>
      </c>
      <c r="AY308" s="88"/>
      <c r="AZ308" s="88"/>
      <c r="BA308" s="88"/>
      <c r="BB308" s="88"/>
      <c r="BC308" s="88"/>
    </row>
    <row r="309" spans="1:55" ht="15" x14ac:dyDescent="0.2">
      <c r="A309" s="100">
        <v>4293</v>
      </c>
      <c r="B309" s="95">
        <v>1</v>
      </c>
      <c r="C309" s="95">
        <v>306</v>
      </c>
      <c r="D309" s="95">
        <v>310</v>
      </c>
      <c r="E309" s="99" t="s">
        <v>535</v>
      </c>
      <c r="F309" s="95" t="s">
        <v>581</v>
      </c>
      <c r="G309" s="95">
        <v>104292</v>
      </c>
      <c r="H309" s="95">
        <v>0</v>
      </c>
      <c r="I309" s="95">
        <v>1</v>
      </c>
      <c r="J309" s="95">
        <v>142</v>
      </c>
      <c r="K309" s="95">
        <v>1</v>
      </c>
      <c r="L309" s="98">
        <v>0.47916666666666669</v>
      </c>
      <c r="M309" s="98">
        <v>0.5</v>
      </c>
      <c r="N309" s="97" t="s">
        <v>482</v>
      </c>
      <c r="Q309" s="88">
        <f t="array" aca="1" ref="Q309" ca="1">IFERROR(INDEX(Tableau3[Num DECAL],SMALL(IF(Tableau3[Num DECAL]&lt;&gt;"",ROW(INDIRECT("1:"&amp;ROWS(Tableau3[Num DECAL])))),ROWS($1:298))),"")</f>
        <v>709</v>
      </c>
      <c r="R309" s="88">
        <f t="shared" ca="1" si="4"/>
        <v>298</v>
      </c>
      <c r="S309" s="88">
        <f ca="1">COUNTIFS(Tableau3[PLAGE],R309)</f>
        <v>1</v>
      </c>
      <c r="T309" s="139" t="str">
        <f ca="1">INDEX(EXTRACT!DATE,MATCH(Tableau4[[#This Row],[Décalage]],D:D,0),0)</f>
        <v>27/09/2019</v>
      </c>
      <c r="U309" s="139" t="str">
        <f ca="1">VLOOKUP(Tableau4[[#This Row],[Décalage]],D:E,2,0)</f>
        <v>AUTRE</v>
      </c>
      <c r="V309" s="139">
        <f ca="1">VLOOKUP(Tableau4[[#This Row],[Décalage]],D:G,4,0)</f>
        <v>104691</v>
      </c>
      <c r="AY309" s="88"/>
      <c r="AZ309" s="88"/>
      <c r="BA309" s="88"/>
      <c r="BB309" s="88"/>
      <c r="BC309" s="88"/>
    </row>
    <row r="310" spans="1:55" ht="15" x14ac:dyDescent="0.2">
      <c r="A310" s="100">
        <v>4294</v>
      </c>
      <c r="B310" s="95">
        <v>1</v>
      </c>
      <c r="C310" s="95">
        <v>307</v>
      </c>
      <c r="D310" s="95">
        <v>311</v>
      </c>
      <c r="E310" s="99" t="s">
        <v>549</v>
      </c>
      <c r="F310" s="95" t="s">
        <v>581</v>
      </c>
      <c r="G310" s="95">
        <v>104293</v>
      </c>
      <c r="H310" s="95">
        <v>0</v>
      </c>
      <c r="I310" s="95">
        <v>1</v>
      </c>
      <c r="J310" s="95">
        <v>143</v>
      </c>
      <c r="K310" s="95">
        <v>1</v>
      </c>
      <c r="L310" s="98">
        <v>0.60416666666666663</v>
      </c>
      <c r="M310" s="98">
        <v>0.625</v>
      </c>
      <c r="N310" s="97" t="s">
        <v>482</v>
      </c>
      <c r="Q310" s="88">
        <f t="array" aca="1" ref="Q310" ca="1">IFERROR(INDEX(Tableau3[Num DECAL],SMALL(IF(Tableau3[Num DECAL]&lt;&gt;"",ROW(INDIRECT("1:"&amp;ROWS(Tableau3[Num DECAL])))),ROWS($1:299))),"")</f>
        <v>711</v>
      </c>
      <c r="R310" s="88">
        <f t="shared" ca="1" si="4"/>
        <v>299</v>
      </c>
      <c r="S310" s="88">
        <f ca="1">COUNTIFS(Tableau3[PLAGE],R310)</f>
        <v>2</v>
      </c>
      <c r="T310" s="139" t="str">
        <f ca="1">INDEX(EXTRACT!DATE,MATCH(Tableau4[[#This Row],[Décalage]],D:D,0),0)</f>
        <v>27/09/2019</v>
      </c>
      <c r="U310" s="139" t="str">
        <f ca="1">VLOOKUP(Tableau4[[#This Row],[Décalage]],D:E,2,0)</f>
        <v>CAMP DES GARRIGUES</v>
      </c>
      <c r="V310" s="139">
        <f ca="1">VLOOKUP(Tableau4[[#This Row],[Décalage]],D:G,4,0)</f>
        <v>104692</v>
      </c>
      <c r="AY310" s="88"/>
      <c r="AZ310" s="88"/>
      <c r="BA310" s="88"/>
      <c r="BB310" s="88"/>
      <c r="BC310" s="88"/>
    </row>
    <row r="311" spans="1:55" ht="15" x14ac:dyDescent="0.2">
      <c r="A311" s="100">
        <v>4295</v>
      </c>
      <c r="B311" s="95">
        <v>1</v>
      </c>
      <c r="C311" s="95">
        <v>308</v>
      </c>
      <c r="D311" s="95">
        <v>312</v>
      </c>
      <c r="E311" s="99" t="s">
        <v>535</v>
      </c>
      <c r="F311" s="95" t="s">
        <v>581</v>
      </c>
      <c r="G311" s="95">
        <v>104294</v>
      </c>
      <c r="H311" s="95">
        <v>0</v>
      </c>
      <c r="I311" s="95">
        <v>1</v>
      </c>
      <c r="J311" s="95">
        <v>144</v>
      </c>
      <c r="K311" s="95">
        <v>1</v>
      </c>
      <c r="L311" s="98">
        <v>0.625</v>
      </c>
      <c r="M311" s="98">
        <v>0.64583333333333337</v>
      </c>
      <c r="N311" s="97" t="s">
        <v>482</v>
      </c>
      <c r="Q311" s="88">
        <f t="array" aca="1" ref="Q311" ca="1">IFERROR(INDEX(Tableau3[Num DECAL],SMALL(IF(Tableau3[Num DECAL]&lt;&gt;"",ROW(INDIRECT("1:"&amp;ROWS(Tableau3[Num DECAL])))),ROWS($1:300))),"")</f>
        <v>713</v>
      </c>
      <c r="R311" s="88">
        <f t="shared" ca="1" si="4"/>
        <v>300</v>
      </c>
      <c r="S311" s="88">
        <f ca="1">COUNTIFS(Tableau3[PLAGE],R311)</f>
        <v>2</v>
      </c>
      <c r="T311" s="139" t="str">
        <f ca="1">INDEX(EXTRACT!DATE,MATCH(Tableau4[[#This Row],[Décalage]],D:D,0),0)</f>
        <v>27/09/2019</v>
      </c>
      <c r="U311" s="139" t="str">
        <f ca="1">VLOOKUP(Tableau4[[#This Row],[Décalage]],D:E,2,0)</f>
        <v>AUTRE</v>
      </c>
      <c r="V311" s="139">
        <f ca="1">VLOOKUP(Tableau4[[#This Row],[Décalage]],D:G,4,0)</f>
        <v>104694</v>
      </c>
      <c r="AY311" s="88"/>
      <c r="AZ311" s="88"/>
      <c r="BA311" s="88"/>
      <c r="BB311" s="88"/>
      <c r="BC311" s="88"/>
    </row>
    <row r="312" spans="1:55" ht="15" x14ac:dyDescent="0.2">
      <c r="A312" s="100">
        <v>4296</v>
      </c>
      <c r="B312" s="95">
        <v>1</v>
      </c>
      <c r="C312" s="95">
        <v>309</v>
      </c>
      <c r="D312" s="95">
        <v>313</v>
      </c>
      <c r="E312" s="99" t="s">
        <v>549</v>
      </c>
      <c r="F312" s="95" t="s">
        <v>581</v>
      </c>
      <c r="G312" s="95">
        <v>104295</v>
      </c>
      <c r="H312" s="95">
        <v>0</v>
      </c>
      <c r="I312" s="95">
        <v>1</v>
      </c>
      <c r="J312" s="95">
        <v>145</v>
      </c>
      <c r="K312" s="95">
        <v>1</v>
      </c>
      <c r="L312" s="98">
        <v>0.64583333333333337</v>
      </c>
      <c r="M312" s="98">
        <v>0.66666666666666663</v>
      </c>
      <c r="N312" s="97" t="s">
        <v>482</v>
      </c>
      <c r="Q312" s="88">
        <f t="array" aca="1" ref="Q312" ca="1">IFERROR(INDEX(Tableau3[Num DECAL],SMALL(IF(Tableau3[Num DECAL]&lt;&gt;"",ROW(INDIRECT("1:"&amp;ROWS(Tableau3[Num DECAL])))),ROWS($1:301))),"")</f>
        <v>715</v>
      </c>
      <c r="R312" s="88">
        <f t="shared" ca="1" si="4"/>
        <v>301</v>
      </c>
      <c r="S312" s="88">
        <f ca="1">COUNTIFS(Tableau3[PLAGE],R312)</f>
        <v>2</v>
      </c>
      <c r="T312" s="139" t="str">
        <f ca="1">INDEX(EXTRACT!DATE,MATCH(Tableau4[[#This Row],[Décalage]],D:D,0),0)</f>
        <v>30/09/2019</v>
      </c>
      <c r="U312" s="139" t="str">
        <f ca="1">VLOOKUP(Tableau4[[#This Row],[Décalage]],D:E,2,0)</f>
        <v>AUTRE</v>
      </c>
      <c r="V312" s="139">
        <f ca="1">VLOOKUP(Tableau4[[#This Row],[Décalage]],D:G,4,0)</f>
        <v>104696</v>
      </c>
      <c r="AY312" s="88"/>
      <c r="AZ312" s="88"/>
      <c r="BA312" s="88"/>
      <c r="BB312" s="88"/>
      <c r="BC312" s="88"/>
    </row>
    <row r="313" spans="1:55" ht="15" x14ac:dyDescent="0.2">
      <c r="A313" s="100">
        <v>4297</v>
      </c>
      <c r="B313" s="95">
        <v>1</v>
      </c>
      <c r="C313" s="95">
        <v>310</v>
      </c>
      <c r="D313" s="95">
        <v>314</v>
      </c>
      <c r="E313" s="99" t="s">
        <v>535</v>
      </c>
      <c r="F313" s="95" t="s">
        <v>581</v>
      </c>
      <c r="G313" s="95">
        <v>104296</v>
      </c>
      <c r="H313" s="95">
        <v>0</v>
      </c>
      <c r="I313" s="95">
        <v>1</v>
      </c>
      <c r="J313" s="95">
        <v>146</v>
      </c>
      <c r="K313" s="95">
        <v>1</v>
      </c>
      <c r="L313" s="98">
        <v>0.6875</v>
      </c>
      <c r="M313" s="98">
        <v>0.73611111111111116</v>
      </c>
      <c r="N313" s="97" t="s">
        <v>493</v>
      </c>
      <c r="Q313" s="88">
        <f t="array" aca="1" ref="Q313" ca="1">IFERROR(INDEX(Tableau3[Num DECAL],SMALL(IF(Tableau3[Num DECAL]&lt;&gt;"",ROW(INDIRECT("1:"&amp;ROWS(Tableau3[Num DECAL])))),ROWS($1:302))),"")</f>
        <v>717</v>
      </c>
      <c r="R313" s="88">
        <f t="shared" ca="1" si="4"/>
        <v>302</v>
      </c>
      <c r="S313" s="88">
        <f ca="1">COUNTIFS(Tableau3[PLAGE],R313)</f>
        <v>2</v>
      </c>
      <c r="T313" s="139" t="str">
        <f ca="1">INDEX(EXTRACT!DATE,MATCH(Tableau4[[#This Row],[Décalage]],D:D,0),0)</f>
        <v>30/09/2019</v>
      </c>
      <c r="U313" s="139" t="str">
        <f ca="1">VLOOKUP(Tableau4[[#This Row],[Décalage]],D:E,2,0)</f>
        <v>QUARTIER GENERAL ROLLET LAUDUN</v>
      </c>
      <c r="V313" s="139">
        <f ca="1">VLOOKUP(Tableau4[[#This Row],[Décalage]],D:G,4,0)</f>
        <v>104698</v>
      </c>
      <c r="AY313" s="88"/>
      <c r="AZ313" s="88"/>
      <c r="BA313" s="88"/>
      <c r="BB313" s="88"/>
      <c r="BC313" s="88"/>
    </row>
    <row r="314" spans="1:55" ht="15" x14ac:dyDescent="0.2">
      <c r="A314" s="100">
        <v>4298</v>
      </c>
      <c r="B314" s="95">
        <v>1</v>
      </c>
      <c r="C314" s="95">
        <v>311</v>
      </c>
      <c r="D314" s="95">
        <v>317</v>
      </c>
      <c r="E314" s="99" t="s">
        <v>535</v>
      </c>
      <c r="F314" s="95" t="s">
        <v>582</v>
      </c>
      <c r="G314" s="95">
        <v>104297</v>
      </c>
      <c r="H314" s="95">
        <v>0</v>
      </c>
      <c r="I314" s="95">
        <v>1</v>
      </c>
      <c r="J314" s="95">
        <v>147</v>
      </c>
      <c r="K314" s="95">
        <v>3</v>
      </c>
      <c r="L314" s="98">
        <v>0.28472222222222221</v>
      </c>
      <c r="M314" s="98">
        <v>0.33333333333333331</v>
      </c>
      <c r="N314" s="97" t="s">
        <v>493</v>
      </c>
      <c r="Q314" s="88">
        <f t="array" aca="1" ref="Q314" ca="1">IFERROR(INDEX(Tableau3[Num DECAL],SMALL(IF(Tableau3[Num DECAL]&lt;&gt;"",ROW(INDIRECT("1:"&amp;ROWS(Tableau3[Num DECAL])))),ROWS($1:303))),"")</f>
        <v>718</v>
      </c>
      <c r="R314" s="88">
        <f t="shared" ca="1" si="4"/>
        <v>303</v>
      </c>
      <c r="S314" s="88">
        <f ca="1">COUNTIFS(Tableau3[PLAGE],R314)</f>
        <v>1</v>
      </c>
      <c r="T314" s="139" t="str">
        <f ca="1">INDEX(EXTRACT!DATE,MATCH(Tableau4[[#This Row],[Décalage]],D:D,0),0)</f>
        <v>30/09/2019</v>
      </c>
      <c r="U314" s="139" t="str">
        <f ca="1">VLOOKUP(Tableau4[[#This Row],[Décalage]],D:E,2,0)</f>
        <v>AUTRE</v>
      </c>
      <c r="V314" s="139">
        <f ca="1">VLOOKUP(Tableau4[[#This Row],[Décalage]],D:G,4,0)</f>
        <v>104700</v>
      </c>
      <c r="AY314" s="88"/>
      <c r="AZ314" s="88"/>
      <c r="BA314" s="88"/>
      <c r="BB314" s="88"/>
      <c r="BC314" s="88"/>
    </row>
    <row r="315" spans="1:55" ht="15" x14ac:dyDescent="0.2">
      <c r="A315" s="100">
        <v>4299</v>
      </c>
      <c r="B315" s="95">
        <v>1</v>
      </c>
      <c r="C315" s="95" t="s">
        <v>534</v>
      </c>
      <c r="D315" s="95" t="s">
        <v>534</v>
      </c>
      <c r="E315" s="99" t="s">
        <v>535</v>
      </c>
      <c r="F315" s="95" t="s">
        <v>582</v>
      </c>
      <c r="G315" s="95">
        <v>104298</v>
      </c>
      <c r="H315" s="95">
        <v>1</v>
      </c>
      <c r="I315" s="95" t="s">
        <v>534</v>
      </c>
      <c r="J315" s="95">
        <v>147</v>
      </c>
      <c r="K315" s="95">
        <v>2</v>
      </c>
      <c r="L315" s="98">
        <v>0.33333333333333331</v>
      </c>
      <c r="M315" s="98">
        <v>0.38194444444444442</v>
      </c>
      <c r="N315" s="97" t="s">
        <v>493</v>
      </c>
      <c r="Q315" s="88">
        <f t="array" aca="1" ref="Q315" ca="1">IFERROR(INDEX(Tableau3[Num DECAL],SMALL(IF(Tableau3[Num DECAL]&lt;&gt;"",ROW(INDIRECT("1:"&amp;ROWS(Tableau3[Num DECAL])))),ROWS($1:304))),"")</f>
        <v>725</v>
      </c>
      <c r="R315" s="88">
        <f t="shared" ca="1" si="4"/>
        <v>304</v>
      </c>
      <c r="S315" s="88">
        <f ca="1">COUNTIFS(Tableau3[PLAGE],R315)</f>
        <v>7</v>
      </c>
      <c r="T315" s="139" t="str">
        <f ca="1">INDEX(EXTRACT!DATE,MATCH(Tableau4[[#This Row],[Décalage]],D:D,0),0)</f>
        <v>30/09/2019</v>
      </c>
      <c r="U315" s="139" t="str">
        <f ca="1">VLOOKUP(Tableau4[[#This Row],[Décalage]],D:E,2,0)</f>
        <v>QUARTIER GENERAL ROLLET LAUDUN</v>
      </c>
      <c r="V315" s="139">
        <f ca="1">VLOOKUP(Tableau4[[#This Row],[Décalage]],D:G,4,0)</f>
        <v>104701</v>
      </c>
      <c r="AY315" s="88"/>
      <c r="AZ315" s="88"/>
      <c r="BA315" s="88"/>
      <c r="BB315" s="88"/>
      <c r="BC315" s="88"/>
    </row>
    <row r="316" spans="1:55" ht="15" x14ac:dyDescent="0.2">
      <c r="A316" s="100">
        <v>4300</v>
      </c>
      <c r="B316" s="95">
        <v>1</v>
      </c>
      <c r="C316" s="95" t="s">
        <v>534</v>
      </c>
      <c r="D316" s="95" t="s">
        <v>534</v>
      </c>
      <c r="E316" s="99" t="s">
        <v>535</v>
      </c>
      <c r="F316" s="95" t="s">
        <v>582</v>
      </c>
      <c r="G316" s="95">
        <v>104299</v>
      </c>
      <c r="H316" s="95">
        <v>2</v>
      </c>
      <c r="I316" s="95" t="s">
        <v>534</v>
      </c>
      <c r="J316" s="95">
        <v>147</v>
      </c>
      <c r="K316" s="95">
        <v>1</v>
      </c>
      <c r="L316" s="98">
        <v>0.39583333333333331</v>
      </c>
      <c r="M316" s="98">
        <v>0.41666666666666669</v>
      </c>
      <c r="N316" s="97" t="s">
        <v>482</v>
      </c>
      <c r="Q316" s="88">
        <f t="array" aca="1" ref="Q316" ca="1">IFERROR(INDEX(Tableau3[Num DECAL],SMALL(IF(Tableau3[Num DECAL]&lt;&gt;"",ROW(INDIRECT("1:"&amp;ROWS(Tableau3[Num DECAL])))),ROWS($1:305))),"")</f>
        <v>726</v>
      </c>
      <c r="R316" s="88">
        <f t="shared" ca="1" si="4"/>
        <v>305</v>
      </c>
      <c r="S316" s="88">
        <f ca="1">COUNTIFS(Tableau3[PLAGE],R316)</f>
        <v>1</v>
      </c>
      <c r="T316" s="139" t="str">
        <f ca="1">INDEX(EXTRACT!DATE,MATCH(Tableau4[[#This Row],[Décalage]],D:D,0),0)</f>
        <v>30/09/2019</v>
      </c>
      <c r="U316" s="139" t="str">
        <f ca="1">VLOOKUP(Tableau4[[#This Row],[Décalage]],D:E,2,0)</f>
        <v>AUTRE</v>
      </c>
      <c r="V316" s="139">
        <f ca="1">VLOOKUP(Tableau4[[#This Row],[Décalage]],D:G,4,0)</f>
        <v>104708</v>
      </c>
      <c r="AY316" s="88"/>
      <c r="AZ316" s="88"/>
      <c r="BA316" s="88"/>
      <c r="BB316" s="88"/>
      <c r="BC316" s="88"/>
    </row>
    <row r="317" spans="1:55" ht="15" x14ac:dyDescent="0.2">
      <c r="A317" s="100">
        <v>4301</v>
      </c>
      <c r="B317" s="95">
        <v>1</v>
      </c>
      <c r="C317" s="95">
        <v>314</v>
      </c>
      <c r="D317" s="95">
        <v>321</v>
      </c>
      <c r="E317" s="99" t="s">
        <v>549</v>
      </c>
      <c r="F317" s="95" t="s">
        <v>582</v>
      </c>
      <c r="G317" s="95">
        <v>104300</v>
      </c>
      <c r="H317" s="95">
        <v>0</v>
      </c>
      <c r="I317" s="95">
        <v>1</v>
      </c>
      <c r="J317" s="95">
        <v>148</v>
      </c>
      <c r="K317" s="95">
        <v>4</v>
      </c>
      <c r="L317" s="98">
        <v>0.41666666666666669</v>
      </c>
      <c r="M317" s="98">
        <v>0.45833333333333331</v>
      </c>
      <c r="N317" s="97" t="s">
        <v>476</v>
      </c>
      <c r="Q317" s="88">
        <f t="array" aca="1" ref="Q317" ca="1">IFERROR(INDEX(Tableau3[Num DECAL],SMALL(IF(Tableau3[Num DECAL]&lt;&gt;"",ROW(INDIRECT("1:"&amp;ROWS(Tableau3[Num DECAL])))),ROWS($1:306))),"")</f>
        <v>728</v>
      </c>
      <c r="R317" s="88">
        <f t="shared" ca="1" si="4"/>
        <v>306</v>
      </c>
      <c r="S317" s="88">
        <f ca="1">COUNTIFS(Tableau3[PLAGE],R317)</f>
        <v>2</v>
      </c>
      <c r="T317" s="139" t="str">
        <f ca="1">INDEX(EXTRACT!DATE,MATCH(Tableau4[[#This Row],[Décalage]],D:D,0),0)</f>
        <v>01/10/2019</v>
      </c>
      <c r="U317" s="139" t="str">
        <f ca="1">VLOOKUP(Tableau4[[#This Row],[Décalage]],D:E,2,0)</f>
        <v>AUTRE</v>
      </c>
      <c r="V317" s="139">
        <f ca="1">VLOOKUP(Tableau4[[#This Row],[Décalage]],D:G,4,0)</f>
        <v>104709</v>
      </c>
      <c r="AY317" s="88"/>
      <c r="AZ317" s="88"/>
      <c r="BA317" s="88"/>
      <c r="BB317" s="88"/>
      <c r="BC317" s="88"/>
    </row>
    <row r="318" spans="1:55" ht="15" x14ac:dyDescent="0.2">
      <c r="A318" s="100">
        <v>4302</v>
      </c>
      <c r="B318" s="95">
        <v>1</v>
      </c>
      <c r="C318" s="95" t="s">
        <v>534</v>
      </c>
      <c r="D318" s="95" t="s">
        <v>534</v>
      </c>
      <c r="E318" s="99" t="s">
        <v>549</v>
      </c>
      <c r="F318" s="95" t="s">
        <v>582</v>
      </c>
      <c r="G318" s="95">
        <v>104301</v>
      </c>
      <c r="H318" s="95">
        <v>1</v>
      </c>
      <c r="I318" s="95" t="s">
        <v>534</v>
      </c>
      <c r="J318" s="95">
        <v>148</v>
      </c>
      <c r="K318" s="95">
        <v>3</v>
      </c>
      <c r="L318" s="98">
        <v>0.45833333333333331</v>
      </c>
      <c r="M318" s="98">
        <v>0.5</v>
      </c>
      <c r="N318" s="97" t="s">
        <v>476</v>
      </c>
      <c r="Q318" s="88">
        <f t="array" aca="1" ref="Q318" ca="1">IFERROR(INDEX(Tableau3[Num DECAL],SMALL(IF(Tableau3[Num DECAL]&lt;&gt;"",ROW(INDIRECT("1:"&amp;ROWS(Tableau3[Num DECAL])))),ROWS($1:307))),"")</f>
        <v>736</v>
      </c>
      <c r="R318" s="88">
        <f t="shared" ca="1" si="4"/>
        <v>307</v>
      </c>
      <c r="S318" s="88">
        <f ca="1">COUNTIFS(Tableau3[PLAGE],R318)</f>
        <v>8</v>
      </c>
      <c r="T318" s="139" t="str">
        <f ca="1">INDEX(EXTRACT!DATE,MATCH(Tableau4[[#This Row],[Décalage]],D:D,0),0)</f>
        <v>01/10/2019</v>
      </c>
      <c r="U318" s="139" t="str">
        <f ca="1">VLOOKUP(Tableau4[[#This Row],[Décalage]],D:E,2,0)</f>
        <v>CASERNE COLONEL CHABRIERES</v>
      </c>
      <c r="V318" s="139">
        <f ca="1">VLOOKUP(Tableau4[[#This Row],[Décalage]],D:G,4,0)</f>
        <v>104711</v>
      </c>
      <c r="AY318" s="88"/>
      <c r="AZ318" s="88"/>
      <c r="BA318" s="88"/>
      <c r="BB318" s="88"/>
      <c r="BC318" s="88"/>
    </row>
    <row r="319" spans="1:55" ht="15" x14ac:dyDescent="0.2">
      <c r="A319" s="100">
        <v>4303</v>
      </c>
      <c r="B319" s="95">
        <v>1</v>
      </c>
      <c r="C319" s="95" t="s">
        <v>534</v>
      </c>
      <c r="D319" s="95" t="s">
        <v>534</v>
      </c>
      <c r="E319" s="99" t="s">
        <v>549</v>
      </c>
      <c r="F319" s="95" t="s">
        <v>582</v>
      </c>
      <c r="G319" s="95">
        <v>104302</v>
      </c>
      <c r="H319" s="95">
        <v>2</v>
      </c>
      <c r="I319" s="95" t="s">
        <v>534</v>
      </c>
      <c r="J319" s="95">
        <v>148</v>
      </c>
      <c r="K319" s="95">
        <v>2</v>
      </c>
      <c r="L319" s="98">
        <v>0.5625</v>
      </c>
      <c r="M319" s="98">
        <v>0.60416666666666663</v>
      </c>
      <c r="N319" s="97" t="s">
        <v>476</v>
      </c>
      <c r="Q319" s="88">
        <f t="array" aca="1" ref="Q319" ca="1">IFERROR(INDEX(Tableau3[Num DECAL],SMALL(IF(Tableau3[Num DECAL]&lt;&gt;"",ROW(INDIRECT("1:"&amp;ROWS(Tableau3[Num DECAL])))),ROWS($1:308))),"")</f>
        <v>737</v>
      </c>
      <c r="R319" s="88">
        <f t="shared" ca="1" si="4"/>
        <v>308</v>
      </c>
      <c r="S319" s="88">
        <f ca="1">COUNTIFS(Tableau3[PLAGE],R319)</f>
        <v>1</v>
      </c>
      <c r="T319" s="139" t="str">
        <f ca="1">INDEX(EXTRACT!DATE,MATCH(Tableau4[[#This Row],[Décalage]],D:D,0),0)</f>
        <v>01/10/2019</v>
      </c>
      <c r="U319" s="139" t="str">
        <f ca="1">VLOOKUP(Tableau4[[#This Row],[Décalage]],D:E,2,0)</f>
        <v>AUTRE</v>
      </c>
      <c r="V319" s="139">
        <f ca="1">VLOOKUP(Tableau4[[#This Row],[Décalage]],D:G,4,0)</f>
        <v>104719</v>
      </c>
      <c r="AY319" s="88"/>
      <c r="AZ319" s="88"/>
      <c r="BA319" s="88"/>
      <c r="BB319" s="88"/>
      <c r="BC319" s="88"/>
    </row>
    <row r="320" spans="1:55" ht="15" x14ac:dyDescent="0.2">
      <c r="A320" s="100">
        <v>4304</v>
      </c>
      <c r="B320" s="95">
        <v>1</v>
      </c>
      <c r="C320" s="95" t="s">
        <v>534</v>
      </c>
      <c r="D320" s="95" t="s">
        <v>534</v>
      </c>
      <c r="E320" s="99" t="s">
        <v>549</v>
      </c>
      <c r="F320" s="95" t="s">
        <v>582</v>
      </c>
      <c r="G320" s="95">
        <v>104303</v>
      </c>
      <c r="H320" s="95">
        <v>3</v>
      </c>
      <c r="I320" s="95" t="s">
        <v>534</v>
      </c>
      <c r="J320" s="95">
        <v>148</v>
      </c>
      <c r="K320" s="95">
        <v>1</v>
      </c>
      <c r="L320" s="98">
        <v>0.625</v>
      </c>
      <c r="M320" s="98">
        <v>0.64583333333333337</v>
      </c>
      <c r="N320" s="97" t="s">
        <v>482</v>
      </c>
      <c r="Q320" s="88">
        <f t="array" aca="1" ref="Q320" ca="1">IFERROR(INDEX(Tableau3[Num DECAL],SMALL(IF(Tableau3[Num DECAL]&lt;&gt;"",ROW(INDIRECT("1:"&amp;ROWS(Tableau3[Num DECAL])))),ROWS($1:309))),"")</f>
        <v>740</v>
      </c>
      <c r="R320" s="88">
        <f t="shared" ca="1" si="4"/>
        <v>309</v>
      </c>
      <c r="S320" s="88">
        <f ca="1">COUNTIFS(Tableau3[PLAGE],R320)</f>
        <v>3</v>
      </c>
      <c r="T320" s="139" t="str">
        <f ca="1">INDEX(EXTRACT!DATE,MATCH(Tableau4[[#This Row],[Décalage]],D:D,0),0)</f>
        <v>01/10/2019</v>
      </c>
      <c r="U320" s="139" t="str">
        <f ca="1">VLOOKUP(Tableau4[[#This Row],[Décalage]],D:E,2,0)</f>
        <v>CASERNE COLONEL CHABRIERES</v>
      </c>
      <c r="V320" s="139">
        <f ca="1">VLOOKUP(Tableau4[[#This Row],[Décalage]],D:G,4,0)</f>
        <v>104720</v>
      </c>
      <c r="AY320" s="88"/>
      <c r="AZ320" s="88"/>
      <c r="BA320" s="88"/>
      <c r="BB320" s="88"/>
      <c r="BC320" s="88"/>
    </row>
    <row r="321" spans="1:55" ht="15" x14ac:dyDescent="0.2">
      <c r="A321" s="100">
        <v>4305</v>
      </c>
      <c r="B321" s="95">
        <v>1</v>
      </c>
      <c r="C321" s="95">
        <v>318</v>
      </c>
      <c r="D321" s="95">
        <v>322</v>
      </c>
      <c r="E321" s="99" t="s">
        <v>535</v>
      </c>
      <c r="F321" s="95" t="s">
        <v>582</v>
      </c>
      <c r="G321" s="95">
        <v>104304</v>
      </c>
      <c r="H321" s="95">
        <v>0</v>
      </c>
      <c r="I321" s="95">
        <v>1</v>
      </c>
      <c r="J321" s="95">
        <v>149</v>
      </c>
      <c r="K321" s="95">
        <v>1</v>
      </c>
      <c r="L321" s="98">
        <v>0.65625</v>
      </c>
      <c r="M321" s="98">
        <v>0.70486111111111116</v>
      </c>
      <c r="N321" s="97" t="s">
        <v>493</v>
      </c>
      <c r="Q321" s="88">
        <f t="array" aca="1" ref="Q321" ca="1">IFERROR(INDEX(Tableau3[Num DECAL],SMALL(IF(Tableau3[Num DECAL]&lt;&gt;"",ROW(INDIRECT("1:"&amp;ROWS(Tableau3[Num DECAL])))),ROWS($1:310))),"")</f>
        <v>742</v>
      </c>
      <c r="R321" s="88">
        <f t="shared" ca="1" si="4"/>
        <v>310</v>
      </c>
      <c r="S321" s="88">
        <f ca="1">COUNTIFS(Tableau3[PLAGE],R321)</f>
        <v>2</v>
      </c>
      <c r="T321" s="139" t="str">
        <f ca="1">INDEX(EXTRACT!DATE,MATCH(Tableau4[[#This Row],[Décalage]],D:D,0),0)</f>
        <v>01/10/2019</v>
      </c>
      <c r="U321" s="139" t="str">
        <f ca="1">VLOOKUP(Tableau4[[#This Row],[Décalage]],D:E,2,0)</f>
        <v>AUTRE</v>
      </c>
      <c r="V321" s="139">
        <f ca="1">VLOOKUP(Tableau4[[#This Row],[Décalage]],D:G,4,0)</f>
        <v>104723</v>
      </c>
      <c r="AY321" s="88"/>
      <c r="AZ321" s="88"/>
      <c r="BA321" s="88"/>
      <c r="BB321" s="88"/>
      <c r="BC321" s="88"/>
    </row>
    <row r="322" spans="1:55" ht="15" x14ac:dyDescent="0.2">
      <c r="A322" s="100">
        <v>4306</v>
      </c>
      <c r="B322" s="95">
        <v>1</v>
      </c>
      <c r="C322" s="95">
        <v>319</v>
      </c>
      <c r="D322" s="95">
        <v>324</v>
      </c>
      <c r="E322" s="99" t="s">
        <v>499</v>
      </c>
      <c r="F322" s="95" t="s">
        <v>583</v>
      </c>
      <c r="G322" s="95">
        <v>104305</v>
      </c>
      <c r="H322" s="95">
        <v>0</v>
      </c>
      <c r="I322" s="95">
        <v>1</v>
      </c>
      <c r="J322" s="95">
        <v>150</v>
      </c>
      <c r="K322" s="95">
        <v>2</v>
      </c>
      <c r="L322" s="98">
        <v>0.35416666666666669</v>
      </c>
      <c r="M322" s="98">
        <v>0.36458333333333331</v>
      </c>
      <c r="N322" s="97" t="s">
        <v>480</v>
      </c>
      <c r="Q322" s="88">
        <f t="array" aca="1" ref="Q322" ca="1">IFERROR(INDEX(Tableau3[Num DECAL],SMALL(IF(Tableau3[Num DECAL]&lt;&gt;"",ROW(INDIRECT("1:"&amp;ROWS(Tableau3[Num DECAL])))),ROWS($1:311))),"")</f>
        <v>744</v>
      </c>
      <c r="R322" s="88">
        <f t="shared" ca="1" si="4"/>
        <v>311</v>
      </c>
      <c r="S322" s="88">
        <f ca="1">COUNTIFS(Tableau3[PLAGE],R322)</f>
        <v>2</v>
      </c>
      <c r="T322" s="139" t="str">
        <f ca="1">INDEX(EXTRACT!DATE,MATCH(Tableau4[[#This Row],[Décalage]],D:D,0),0)</f>
        <v>01/10/2019</v>
      </c>
      <c r="U322" s="139" t="str">
        <f ca="1">VLOOKUP(Tableau4[[#This Row],[Décalage]],D:E,2,0)</f>
        <v>CAMP DES GARRIGUES</v>
      </c>
      <c r="V322" s="139">
        <f ca="1">VLOOKUP(Tableau4[[#This Row],[Décalage]],D:G,4,0)</f>
        <v>104725</v>
      </c>
      <c r="AY322" s="88"/>
      <c r="AZ322" s="88"/>
      <c r="BA322" s="88"/>
      <c r="BB322" s="88"/>
      <c r="BC322" s="88"/>
    </row>
    <row r="323" spans="1:55" ht="15" x14ac:dyDescent="0.2">
      <c r="A323" s="100">
        <v>4307</v>
      </c>
      <c r="B323" s="95">
        <v>1</v>
      </c>
      <c r="C323" s="95" t="s">
        <v>534</v>
      </c>
      <c r="D323" s="95" t="s">
        <v>534</v>
      </c>
      <c r="E323" s="99" t="s">
        <v>499</v>
      </c>
      <c r="F323" s="95" t="s">
        <v>583</v>
      </c>
      <c r="G323" s="95">
        <v>104306</v>
      </c>
      <c r="H323" s="95">
        <v>1</v>
      </c>
      <c r="I323" s="95" t="s">
        <v>534</v>
      </c>
      <c r="J323" s="95">
        <v>150</v>
      </c>
      <c r="K323" s="95">
        <v>1</v>
      </c>
      <c r="L323" s="98">
        <v>0.36458333333333331</v>
      </c>
      <c r="M323" s="98">
        <v>0.40625</v>
      </c>
      <c r="N323" s="97" t="s">
        <v>476</v>
      </c>
      <c r="Q323" s="88">
        <f t="array" aca="1" ref="Q323" ca="1">IFERROR(INDEX(Tableau3[Num DECAL],SMALL(IF(Tableau3[Num DECAL]&lt;&gt;"",ROW(INDIRECT("1:"&amp;ROWS(Tableau3[Num DECAL])))),ROWS($1:312))),"")</f>
        <v>745</v>
      </c>
      <c r="R323" s="88">
        <f t="shared" ca="1" si="4"/>
        <v>312</v>
      </c>
      <c r="S323" s="88">
        <f ca="1">COUNTIFS(Tableau3[PLAGE],R323)</f>
        <v>1</v>
      </c>
      <c r="T323" s="139" t="str">
        <f ca="1">INDEX(EXTRACT!DATE,MATCH(Tableau4[[#This Row],[Décalage]],D:D,0),0)</f>
        <v>01/10/2019</v>
      </c>
      <c r="U323" s="139" t="str">
        <f ca="1">VLOOKUP(Tableau4[[#This Row],[Décalage]],D:E,2,0)</f>
        <v>AUTRE</v>
      </c>
      <c r="V323" s="139">
        <f ca="1">VLOOKUP(Tableau4[[#This Row],[Décalage]],D:G,4,0)</f>
        <v>104727</v>
      </c>
      <c r="AY323" s="88"/>
      <c r="AZ323" s="88"/>
      <c r="BA323" s="88"/>
      <c r="BB323" s="88"/>
      <c r="BC323" s="88"/>
    </row>
    <row r="324" spans="1:55" ht="15" x14ac:dyDescent="0.2">
      <c r="A324" s="100">
        <v>4308</v>
      </c>
      <c r="B324" s="95">
        <v>1</v>
      </c>
      <c r="C324" s="95">
        <v>321</v>
      </c>
      <c r="D324" s="95">
        <v>329</v>
      </c>
      <c r="E324" s="99" t="s">
        <v>535</v>
      </c>
      <c r="F324" s="95" t="s">
        <v>584</v>
      </c>
      <c r="G324" s="95">
        <v>104307</v>
      </c>
      <c r="H324" s="95">
        <v>0</v>
      </c>
      <c r="I324" s="95">
        <v>1</v>
      </c>
      <c r="J324" s="95">
        <v>151</v>
      </c>
      <c r="K324" s="95">
        <v>5</v>
      </c>
      <c r="L324" s="98">
        <v>0.29166666666666669</v>
      </c>
      <c r="M324" s="98">
        <v>0.33333333333333331</v>
      </c>
      <c r="N324" s="97" t="s">
        <v>476</v>
      </c>
      <c r="Q324" s="88">
        <f t="array" aca="1" ref="Q324" ca="1">IFERROR(INDEX(Tableau3[Num DECAL],SMALL(IF(Tableau3[Num DECAL]&lt;&gt;"",ROW(INDIRECT("1:"&amp;ROWS(Tableau3[Num DECAL])))),ROWS($1:313))),"")</f>
        <v>746</v>
      </c>
      <c r="R324" s="88">
        <f t="shared" ca="1" si="4"/>
        <v>313</v>
      </c>
      <c r="S324" s="88">
        <f ca="1">COUNTIFS(Tableau3[PLAGE],R324)</f>
        <v>1</v>
      </c>
      <c r="T324" s="139" t="str">
        <f ca="1">INDEX(EXTRACT!DATE,MATCH(Tableau4[[#This Row],[Décalage]],D:D,0),0)</f>
        <v>02/10/2019</v>
      </c>
      <c r="U324" s="139" t="str">
        <f ca="1">VLOOKUP(Tableau4[[#This Row],[Décalage]],D:E,2,0)</f>
        <v>AUTRE</v>
      </c>
      <c r="V324" s="139">
        <f ca="1">VLOOKUP(Tableau4[[#This Row],[Décalage]],D:G,4,0)</f>
        <v>104728</v>
      </c>
      <c r="AY324" s="88"/>
      <c r="AZ324" s="88"/>
      <c r="BA324" s="88"/>
      <c r="BB324" s="88"/>
      <c r="BC324" s="88"/>
    </row>
    <row r="325" spans="1:55" ht="15" x14ac:dyDescent="0.2">
      <c r="A325" s="100">
        <v>4309</v>
      </c>
      <c r="B325" s="95">
        <v>1</v>
      </c>
      <c r="C325" s="95" t="s">
        <v>534</v>
      </c>
      <c r="D325" s="95" t="s">
        <v>534</v>
      </c>
      <c r="E325" s="99" t="s">
        <v>535</v>
      </c>
      <c r="F325" s="95" t="s">
        <v>584</v>
      </c>
      <c r="G325" s="95">
        <v>104308</v>
      </c>
      <c r="H325" s="95">
        <v>1</v>
      </c>
      <c r="I325" s="95" t="s">
        <v>534</v>
      </c>
      <c r="J325" s="95">
        <v>151</v>
      </c>
      <c r="K325" s="95">
        <v>4</v>
      </c>
      <c r="L325" s="98">
        <v>0.33333333333333331</v>
      </c>
      <c r="M325" s="98">
        <v>0.41666666666666669</v>
      </c>
      <c r="N325" s="97" t="s">
        <v>473</v>
      </c>
      <c r="Q325" s="88">
        <f t="array" aca="1" ref="Q325" ca="1">IFERROR(INDEX(Tableau3[Num DECAL],SMALL(IF(Tableau3[Num DECAL]&lt;&gt;"",ROW(INDIRECT("1:"&amp;ROWS(Tableau3[Num DECAL])))),ROWS($1:314))),"")</f>
        <v>755</v>
      </c>
      <c r="R325" s="88">
        <f t="shared" ca="1" si="4"/>
        <v>314</v>
      </c>
      <c r="S325" s="88">
        <f ca="1">COUNTIFS(Tableau3[PLAGE],R325)</f>
        <v>9</v>
      </c>
      <c r="T325" s="139" t="str">
        <f ca="1">INDEX(EXTRACT!DATE,MATCH(Tableau4[[#This Row],[Décalage]],D:D,0),0)</f>
        <v>02/10/2019</v>
      </c>
      <c r="U325" s="139" t="str">
        <f ca="1">VLOOKUP(Tableau4[[#This Row],[Décalage]],D:E,2,0)</f>
        <v>QUARTIER EL PARRAS</v>
      </c>
      <c r="V325" s="139">
        <f ca="1">VLOOKUP(Tableau4[[#This Row],[Décalage]],D:G,4,0)</f>
        <v>104729</v>
      </c>
      <c r="AY325" s="88"/>
      <c r="AZ325" s="88"/>
      <c r="BA325" s="88"/>
      <c r="BB325" s="88"/>
      <c r="BC325" s="88"/>
    </row>
    <row r="326" spans="1:55" ht="15" x14ac:dyDescent="0.2">
      <c r="A326" s="100">
        <v>4310</v>
      </c>
      <c r="B326" s="95">
        <v>1</v>
      </c>
      <c r="C326" s="95" t="s">
        <v>534</v>
      </c>
      <c r="D326" s="95" t="s">
        <v>534</v>
      </c>
      <c r="E326" s="99" t="s">
        <v>535</v>
      </c>
      <c r="F326" s="95" t="s">
        <v>584</v>
      </c>
      <c r="G326" s="95">
        <v>104309</v>
      </c>
      <c r="H326" s="95">
        <v>2</v>
      </c>
      <c r="I326" s="95" t="s">
        <v>534</v>
      </c>
      <c r="J326" s="95">
        <v>151</v>
      </c>
      <c r="K326" s="95">
        <v>3</v>
      </c>
      <c r="L326" s="98">
        <v>0.41666666666666669</v>
      </c>
      <c r="M326" s="98">
        <v>0.52083333333333337</v>
      </c>
      <c r="N326" s="97" t="s">
        <v>471</v>
      </c>
      <c r="Q326" s="88">
        <f t="array" aca="1" ref="Q326" ca="1">IFERROR(INDEX(Tableau3[Num DECAL],SMALL(IF(Tableau3[Num DECAL]&lt;&gt;"",ROW(INDIRECT("1:"&amp;ROWS(Tableau3[Num DECAL])))),ROWS($1:315))),"")</f>
        <v>756</v>
      </c>
      <c r="R326" s="88">
        <f t="shared" ca="1" si="4"/>
        <v>315</v>
      </c>
      <c r="S326" s="88">
        <f ca="1">COUNTIFS(Tableau3[PLAGE],R326)</f>
        <v>1</v>
      </c>
      <c r="T326" s="139" t="str">
        <f ca="1">INDEX(EXTRACT!DATE,MATCH(Tableau4[[#This Row],[Décalage]],D:D,0),0)</f>
        <v>02/10/2019</v>
      </c>
      <c r="U326" s="139" t="str">
        <f ca="1">VLOOKUP(Tableau4[[#This Row],[Décalage]],D:E,2,0)</f>
        <v>AUTRE</v>
      </c>
      <c r="V326" s="139">
        <f ca="1">VLOOKUP(Tableau4[[#This Row],[Décalage]],D:G,4,0)</f>
        <v>104738</v>
      </c>
      <c r="AY326" s="88"/>
      <c r="AZ326" s="88"/>
      <c r="BA326" s="88"/>
      <c r="BB326" s="88"/>
      <c r="BC326" s="88"/>
    </row>
    <row r="327" spans="1:55" ht="15" x14ac:dyDescent="0.2">
      <c r="A327" s="100">
        <v>4311</v>
      </c>
      <c r="B327" s="95">
        <v>1</v>
      </c>
      <c r="C327" s="95" t="s">
        <v>534</v>
      </c>
      <c r="D327" s="95" t="s">
        <v>534</v>
      </c>
      <c r="E327" s="99" t="s">
        <v>535</v>
      </c>
      <c r="F327" s="95" t="s">
        <v>584</v>
      </c>
      <c r="G327" s="95">
        <v>104310</v>
      </c>
      <c r="H327" s="95">
        <v>3</v>
      </c>
      <c r="I327" s="95" t="s">
        <v>534</v>
      </c>
      <c r="J327" s="95">
        <v>151</v>
      </c>
      <c r="K327" s="95">
        <v>2</v>
      </c>
      <c r="L327" s="98">
        <v>0.5625</v>
      </c>
      <c r="M327" s="98">
        <v>0.6875</v>
      </c>
      <c r="N327" s="97" t="s">
        <v>470</v>
      </c>
      <c r="Q327" s="88">
        <f t="array" aca="1" ref="Q327" ca="1">IFERROR(INDEX(Tableau3[Num DECAL],SMALL(IF(Tableau3[Num DECAL]&lt;&gt;"",ROW(INDIRECT("1:"&amp;ROWS(Tableau3[Num DECAL])))),ROWS($1:316))),"")</f>
        <v>757</v>
      </c>
      <c r="R327" s="88">
        <f t="shared" ca="1" si="4"/>
        <v>316</v>
      </c>
      <c r="S327" s="88">
        <f ca="1">COUNTIFS(Tableau3[PLAGE],R327)</f>
        <v>1</v>
      </c>
      <c r="T327" s="139" t="str">
        <f ca="1">INDEX(EXTRACT!DATE,MATCH(Tableau4[[#This Row],[Décalage]],D:D,0),0)</f>
        <v>02/10/2019</v>
      </c>
      <c r="U327" s="139" t="str">
        <f ca="1">VLOOKUP(Tableau4[[#This Row],[Décalage]],D:E,2,0)</f>
        <v>QUARTIER EL PARRAS</v>
      </c>
      <c r="V327" s="139">
        <f ca="1">VLOOKUP(Tableau4[[#This Row],[Décalage]],D:G,4,0)</f>
        <v>104739</v>
      </c>
      <c r="AY327" s="88"/>
      <c r="AZ327" s="88"/>
      <c r="BA327" s="88"/>
      <c r="BB327" s="88"/>
      <c r="BC327" s="88"/>
    </row>
    <row r="328" spans="1:55" ht="15" x14ac:dyDescent="0.2">
      <c r="A328" s="100">
        <v>4312</v>
      </c>
      <c r="B328" s="95">
        <v>1</v>
      </c>
      <c r="C328" s="95" t="s">
        <v>534</v>
      </c>
      <c r="D328" s="95" t="s">
        <v>534</v>
      </c>
      <c r="E328" s="99" t="s">
        <v>535</v>
      </c>
      <c r="F328" s="95" t="s">
        <v>584</v>
      </c>
      <c r="G328" s="95">
        <v>104311</v>
      </c>
      <c r="H328" s="95">
        <v>4</v>
      </c>
      <c r="I328" s="95" t="s">
        <v>534</v>
      </c>
      <c r="J328" s="95">
        <v>151</v>
      </c>
      <c r="K328" s="95">
        <v>1</v>
      </c>
      <c r="L328" s="98">
        <v>0.6875</v>
      </c>
      <c r="M328" s="98">
        <v>0.72916666666666663</v>
      </c>
      <c r="N328" s="97" t="s">
        <v>476</v>
      </c>
      <c r="Q328" s="88">
        <f t="array" aca="1" ref="Q328" ca="1">IFERROR(INDEX(Tableau3[Num DECAL],SMALL(IF(Tableau3[Num DECAL]&lt;&gt;"",ROW(INDIRECT("1:"&amp;ROWS(Tableau3[Num DECAL])))),ROWS($1:317))),"")</f>
        <v>758</v>
      </c>
      <c r="R328" s="88">
        <f t="shared" ca="1" si="4"/>
        <v>317</v>
      </c>
      <c r="S328" s="88">
        <f ca="1">COUNTIFS(Tableau3[PLAGE],R328)</f>
        <v>1</v>
      </c>
      <c r="T328" s="139" t="str">
        <f ca="1">INDEX(EXTRACT!DATE,MATCH(Tableau4[[#This Row],[Décalage]],D:D,0),0)</f>
        <v>02/10/2019</v>
      </c>
      <c r="U328" s="139" t="str">
        <f ca="1">VLOOKUP(Tableau4[[#This Row],[Décalage]],D:E,2,0)</f>
        <v>AUTRE</v>
      </c>
      <c r="V328" s="139">
        <f ca="1">VLOOKUP(Tableau4[[#This Row],[Décalage]],D:G,4,0)</f>
        <v>104740</v>
      </c>
      <c r="AY328" s="88"/>
      <c r="AZ328" s="88"/>
      <c r="BA328" s="88"/>
      <c r="BB328" s="88"/>
      <c r="BC328" s="88"/>
    </row>
    <row r="329" spans="1:55" ht="15" x14ac:dyDescent="0.2">
      <c r="A329" s="100">
        <v>4313</v>
      </c>
      <c r="B329" s="95">
        <v>1</v>
      </c>
      <c r="C329" s="95">
        <v>326</v>
      </c>
      <c r="D329" s="95">
        <v>330</v>
      </c>
      <c r="E329" s="99" t="s">
        <v>549</v>
      </c>
      <c r="F329" s="95" t="s">
        <v>585</v>
      </c>
      <c r="G329" s="95">
        <v>104312</v>
      </c>
      <c r="H329" s="95">
        <v>0</v>
      </c>
      <c r="I329" s="95">
        <v>1</v>
      </c>
      <c r="J329" s="95">
        <v>152</v>
      </c>
      <c r="K329" s="95">
        <v>1</v>
      </c>
      <c r="L329" s="98">
        <v>0.41666666666666669</v>
      </c>
      <c r="M329" s="98">
        <v>0.45833333333333331</v>
      </c>
      <c r="N329" s="97" t="s">
        <v>476</v>
      </c>
      <c r="Q329" s="88">
        <f t="array" aca="1" ref="Q329" ca="1">IFERROR(INDEX(Tableau3[Num DECAL],SMALL(IF(Tableau3[Num DECAL]&lt;&gt;"",ROW(INDIRECT("1:"&amp;ROWS(Tableau3[Num DECAL])))),ROWS($1:318))),"")</f>
        <v>759</v>
      </c>
      <c r="R329" s="88">
        <f t="shared" ca="1" si="4"/>
        <v>318</v>
      </c>
      <c r="S329" s="88">
        <f ca="1">COUNTIFS(Tableau3[PLAGE],R329)</f>
        <v>1</v>
      </c>
      <c r="T329" s="139" t="str">
        <f ca="1">INDEX(EXTRACT!DATE,MATCH(Tableau4[[#This Row],[Décalage]],D:D,0),0)</f>
        <v>03/10/2019</v>
      </c>
      <c r="U329" s="139" t="str">
        <f ca="1">VLOOKUP(Tableau4[[#This Row],[Décalage]],D:E,2,0)</f>
        <v>AUTRE</v>
      </c>
      <c r="V329" s="139">
        <f ca="1">VLOOKUP(Tableau4[[#This Row],[Décalage]],D:G,4,0)</f>
        <v>104741</v>
      </c>
      <c r="AY329" s="88"/>
      <c r="AZ329" s="88"/>
      <c r="BA329" s="88"/>
      <c r="BB329" s="88"/>
      <c r="BC329" s="88"/>
    </row>
    <row r="330" spans="1:55" ht="15" x14ac:dyDescent="0.2">
      <c r="A330" s="100">
        <v>4314</v>
      </c>
      <c r="B330" s="95">
        <v>1</v>
      </c>
      <c r="C330" s="95">
        <v>327</v>
      </c>
      <c r="D330" s="95">
        <v>331</v>
      </c>
      <c r="E330" s="99" t="s">
        <v>535</v>
      </c>
      <c r="F330" s="95" t="s">
        <v>585</v>
      </c>
      <c r="G330" s="95">
        <v>104313</v>
      </c>
      <c r="H330" s="95">
        <v>0</v>
      </c>
      <c r="I330" s="95">
        <v>1</v>
      </c>
      <c r="J330" s="95">
        <v>153</v>
      </c>
      <c r="K330" s="95">
        <v>1</v>
      </c>
      <c r="L330" s="98">
        <v>0.47916666666666669</v>
      </c>
      <c r="M330" s="98">
        <v>0.5</v>
      </c>
      <c r="N330" s="97" t="s">
        <v>482</v>
      </c>
      <c r="Q330" s="88">
        <f t="array" aca="1" ref="Q330" ca="1">IFERROR(INDEX(Tableau3[Num DECAL],SMALL(IF(Tableau3[Num DECAL]&lt;&gt;"",ROW(INDIRECT("1:"&amp;ROWS(Tableau3[Num DECAL])))),ROWS($1:319))),"")</f>
        <v>766</v>
      </c>
      <c r="R330" s="88">
        <f t="shared" ca="1" si="4"/>
        <v>319</v>
      </c>
      <c r="S330" s="88">
        <f ca="1">COUNTIFS(Tableau3[PLAGE],R330)</f>
        <v>7</v>
      </c>
      <c r="T330" s="139" t="str">
        <f ca="1">INDEX(EXTRACT!DATE,MATCH(Tableau4[[#This Row],[Décalage]],D:D,0),0)</f>
        <v>03/10/2019</v>
      </c>
      <c r="U330" s="139" t="str">
        <f ca="1">VLOOKUP(Tableau4[[#This Row],[Décalage]],D:E,2,0)</f>
        <v>CAMP DES GARRIGUES</v>
      </c>
      <c r="V330" s="139">
        <f ca="1">VLOOKUP(Tableau4[[#This Row],[Décalage]],D:G,4,0)</f>
        <v>104742</v>
      </c>
      <c r="AY330" s="88"/>
      <c r="AZ330" s="88"/>
      <c r="BA330" s="88"/>
      <c r="BB330" s="88"/>
      <c r="BC330" s="88"/>
    </row>
    <row r="331" spans="1:55" ht="15" x14ac:dyDescent="0.2">
      <c r="A331" s="100">
        <v>4315</v>
      </c>
      <c r="B331" s="95">
        <v>1</v>
      </c>
      <c r="C331" s="95">
        <v>328</v>
      </c>
      <c r="D331" s="95">
        <v>333</v>
      </c>
      <c r="E331" s="99" t="s">
        <v>541</v>
      </c>
      <c r="F331" s="95" t="s">
        <v>585</v>
      </c>
      <c r="G331" s="95">
        <v>104314</v>
      </c>
      <c r="H331" s="95">
        <v>0</v>
      </c>
      <c r="I331" s="95">
        <v>1</v>
      </c>
      <c r="J331" s="95">
        <v>154</v>
      </c>
      <c r="K331" s="95">
        <v>2</v>
      </c>
      <c r="L331" s="98">
        <v>0.625</v>
      </c>
      <c r="M331" s="98">
        <v>0.64583333333333337</v>
      </c>
      <c r="N331" s="97" t="s">
        <v>482</v>
      </c>
      <c r="Q331" s="88">
        <f t="array" aca="1" ref="Q331" ca="1">IFERROR(INDEX(Tableau3[Num DECAL],SMALL(IF(Tableau3[Num DECAL]&lt;&gt;"",ROW(INDIRECT("1:"&amp;ROWS(Tableau3[Num DECAL])))),ROWS($1:320))),"")</f>
        <v>768</v>
      </c>
      <c r="R331" s="88">
        <f t="shared" ca="1" si="4"/>
        <v>320</v>
      </c>
      <c r="S331" s="88">
        <f ca="1">COUNTIFS(Tableau3[PLAGE],R331)</f>
        <v>2</v>
      </c>
      <c r="T331" s="139" t="str">
        <f ca="1">INDEX(EXTRACT!DATE,MATCH(Tableau4[[#This Row],[Décalage]],D:D,0),0)</f>
        <v>03/10/2019</v>
      </c>
      <c r="U331" s="139" t="str">
        <f ca="1">VLOOKUP(Tableau4[[#This Row],[Décalage]],D:E,2,0)</f>
        <v>AUTRE</v>
      </c>
      <c r="V331" s="139">
        <f ca="1">VLOOKUP(Tableau4[[#This Row],[Décalage]],D:G,4,0)</f>
        <v>104749</v>
      </c>
      <c r="AY331" s="88"/>
      <c r="AZ331" s="88"/>
      <c r="BA331" s="88"/>
      <c r="BB331" s="88"/>
      <c r="BC331" s="88"/>
    </row>
    <row r="332" spans="1:55" ht="15" x14ac:dyDescent="0.2">
      <c r="A332" s="100">
        <v>4316</v>
      </c>
      <c r="B332" s="95">
        <v>1</v>
      </c>
      <c r="C332" s="95" t="s">
        <v>534</v>
      </c>
      <c r="D332" s="95" t="s">
        <v>534</v>
      </c>
      <c r="E332" s="99" t="s">
        <v>541</v>
      </c>
      <c r="F332" s="95" t="s">
        <v>585</v>
      </c>
      <c r="G332" s="95">
        <v>104315</v>
      </c>
      <c r="H332" s="95">
        <v>1</v>
      </c>
      <c r="I332" s="95" t="s">
        <v>534</v>
      </c>
      <c r="J332" s="95">
        <v>154</v>
      </c>
      <c r="K332" s="95">
        <v>1</v>
      </c>
      <c r="L332" s="98">
        <v>0.64930555555555558</v>
      </c>
      <c r="M332" s="98">
        <v>0.69097222222222221</v>
      </c>
      <c r="N332" s="97" t="s">
        <v>476</v>
      </c>
      <c r="Q332" s="88">
        <f t="array" aca="1" ref="Q332" ca="1">IFERROR(INDEX(Tableau3[Num DECAL],SMALL(IF(Tableau3[Num DECAL]&lt;&gt;"",ROW(INDIRECT("1:"&amp;ROWS(Tableau3[Num DECAL])))),ROWS($1:321))),"")</f>
        <v>772</v>
      </c>
      <c r="R332" s="88">
        <f t="shared" ref="R332:R395" ca="1" si="5">VLOOKUP(Q332,D:J,7,0)</f>
        <v>321</v>
      </c>
      <c r="S332" s="88">
        <f ca="1">COUNTIFS(Tableau3[PLAGE],R332)</f>
        <v>4</v>
      </c>
      <c r="T332" s="139" t="str">
        <f ca="1">INDEX(EXTRACT!DATE,MATCH(Tableau4[[#This Row],[Décalage]],D:D,0),0)</f>
        <v>03/10/2019</v>
      </c>
      <c r="U332" s="139" t="str">
        <f ca="1">VLOOKUP(Tableau4[[#This Row],[Décalage]],D:E,2,0)</f>
        <v>QUARTIER SAINT CEZAIRE</v>
      </c>
      <c r="V332" s="139">
        <f ca="1">VLOOKUP(Tableau4[[#This Row],[Décalage]],D:G,4,0)</f>
        <v>104751</v>
      </c>
      <c r="AY332" s="88"/>
      <c r="AZ332" s="88"/>
      <c r="BA332" s="88"/>
      <c r="BB332" s="88"/>
      <c r="BC332" s="88"/>
    </row>
    <row r="333" spans="1:55" ht="15" x14ac:dyDescent="0.2">
      <c r="A333" s="100">
        <v>4317</v>
      </c>
      <c r="B333" s="95">
        <v>1</v>
      </c>
      <c r="C333" s="95">
        <v>330</v>
      </c>
      <c r="D333" s="95">
        <v>338</v>
      </c>
      <c r="E333" s="99" t="s">
        <v>535</v>
      </c>
      <c r="F333" s="95" t="s">
        <v>586</v>
      </c>
      <c r="G333" s="95">
        <v>104316</v>
      </c>
      <c r="H333" s="95">
        <v>0</v>
      </c>
      <c r="I333" s="95">
        <v>1</v>
      </c>
      <c r="J333" s="95">
        <v>155</v>
      </c>
      <c r="K333" s="95">
        <v>5</v>
      </c>
      <c r="L333" s="98">
        <v>0.29166666666666669</v>
      </c>
      <c r="M333" s="98">
        <v>0.33333333333333331</v>
      </c>
      <c r="N333" s="97" t="s">
        <v>476</v>
      </c>
      <c r="Q333" s="88">
        <f t="array" aca="1" ref="Q333" ca="1">IFERROR(INDEX(Tableau3[Num DECAL],SMALL(IF(Tableau3[Num DECAL]&lt;&gt;"",ROW(INDIRECT("1:"&amp;ROWS(Tableau3[Num DECAL])))),ROWS($1:322))),"")</f>
        <v>774</v>
      </c>
      <c r="R333" s="88">
        <f t="shared" ca="1" si="5"/>
        <v>322</v>
      </c>
      <c r="S333" s="88">
        <f ca="1">COUNTIFS(Tableau3[PLAGE],R333)</f>
        <v>2</v>
      </c>
      <c r="T333" s="139" t="str">
        <f ca="1">INDEX(EXTRACT!DATE,MATCH(Tableau4[[#This Row],[Décalage]],D:D,0),0)</f>
        <v>03/10/2019</v>
      </c>
      <c r="U333" s="139" t="str">
        <f ca="1">VLOOKUP(Tableau4[[#This Row],[Décalage]],D:E,2,0)</f>
        <v>AUTRE</v>
      </c>
      <c r="V333" s="139">
        <f ca="1">VLOOKUP(Tableau4[[#This Row],[Décalage]],D:G,4,0)</f>
        <v>104755</v>
      </c>
      <c r="AY333" s="88"/>
      <c r="AZ333" s="88"/>
      <c r="BA333" s="88"/>
      <c r="BB333" s="88"/>
      <c r="BC333" s="88"/>
    </row>
    <row r="334" spans="1:55" ht="15" x14ac:dyDescent="0.2">
      <c r="A334" s="100">
        <v>4318</v>
      </c>
      <c r="B334" s="95">
        <v>1</v>
      </c>
      <c r="C334" s="95" t="s">
        <v>534</v>
      </c>
      <c r="D334" s="95" t="s">
        <v>534</v>
      </c>
      <c r="E334" s="99" t="s">
        <v>535</v>
      </c>
      <c r="F334" s="95" t="s">
        <v>586</v>
      </c>
      <c r="G334" s="95">
        <v>104317</v>
      </c>
      <c r="H334" s="95">
        <v>1</v>
      </c>
      <c r="I334" s="95" t="s">
        <v>534</v>
      </c>
      <c r="J334" s="95">
        <v>155</v>
      </c>
      <c r="K334" s="95">
        <v>4</v>
      </c>
      <c r="L334" s="98">
        <v>0.33333333333333331</v>
      </c>
      <c r="M334" s="98">
        <v>0.47916666666666669</v>
      </c>
      <c r="N334" s="97" t="s">
        <v>498</v>
      </c>
      <c r="Q334" s="88">
        <f t="array" aca="1" ref="Q334" ca="1">IFERROR(INDEX(Tableau3[Num DECAL],SMALL(IF(Tableau3[Num DECAL]&lt;&gt;"",ROW(INDIRECT("1:"&amp;ROWS(Tableau3[Num DECAL])))),ROWS($1:323))),"")</f>
        <v>775</v>
      </c>
      <c r="R334" s="88">
        <f t="shared" ca="1" si="5"/>
        <v>323</v>
      </c>
      <c r="S334" s="88">
        <f ca="1">COUNTIFS(Tableau3[PLAGE],R334)</f>
        <v>1</v>
      </c>
      <c r="T334" s="139" t="str">
        <f ca="1">INDEX(EXTRACT!DATE,MATCH(Tableau4[[#This Row],[Décalage]],D:D,0),0)</f>
        <v>04/10/2019</v>
      </c>
      <c r="U334" s="139" t="str">
        <f ca="1">VLOOKUP(Tableau4[[#This Row],[Décalage]],D:E,2,0)</f>
        <v>AUTRE</v>
      </c>
      <c r="V334" s="139">
        <f ca="1">VLOOKUP(Tableau4[[#This Row],[Décalage]],D:G,4,0)</f>
        <v>104757</v>
      </c>
      <c r="AY334" s="88"/>
      <c r="AZ334" s="88"/>
      <c r="BA334" s="88"/>
      <c r="BB334" s="88"/>
      <c r="BC334" s="88"/>
    </row>
    <row r="335" spans="1:55" ht="15" x14ac:dyDescent="0.2">
      <c r="A335" s="100">
        <v>4319</v>
      </c>
      <c r="B335" s="95">
        <v>1</v>
      </c>
      <c r="C335" s="95" t="s">
        <v>534</v>
      </c>
      <c r="D335" s="95" t="s">
        <v>534</v>
      </c>
      <c r="E335" s="99" t="s">
        <v>535</v>
      </c>
      <c r="F335" s="95" t="s">
        <v>586</v>
      </c>
      <c r="G335" s="95">
        <v>104318</v>
      </c>
      <c r="H335" s="95">
        <v>2</v>
      </c>
      <c r="I335" s="95" t="s">
        <v>534</v>
      </c>
      <c r="J335" s="95">
        <v>155</v>
      </c>
      <c r="K335" s="95">
        <v>3</v>
      </c>
      <c r="L335" s="98">
        <v>0.52083333333333337</v>
      </c>
      <c r="M335" s="98">
        <v>0.65625</v>
      </c>
      <c r="N335" s="97" t="s">
        <v>479</v>
      </c>
      <c r="Q335" s="88">
        <f t="array" aca="1" ref="Q335" ca="1">IFERROR(INDEX(Tableau3[Num DECAL],SMALL(IF(Tableau3[Num DECAL]&lt;&gt;"",ROW(INDIRECT("1:"&amp;ROWS(Tableau3[Num DECAL])))),ROWS($1:324))),"")</f>
        <v>776</v>
      </c>
      <c r="R335" s="88">
        <f t="shared" ca="1" si="5"/>
        <v>324</v>
      </c>
      <c r="S335" s="88">
        <f ca="1">COUNTIFS(Tableau3[PLAGE],R335)</f>
        <v>1</v>
      </c>
      <c r="T335" s="139" t="str">
        <f ca="1">INDEX(EXTRACT!DATE,MATCH(Tableau4[[#This Row],[Décalage]],D:D,0),0)</f>
        <v>04/10/2019</v>
      </c>
      <c r="U335" s="139" t="str">
        <f ca="1">VLOOKUP(Tableau4[[#This Row],[Décalage]],D:E,2,0)</f>
        <v>QUARTIER EL PARRAS</v>
      </c>
      <c r="V335" s="139">
        <f ca="1">VLOOKUP(Tableau4[[#This Row],[Décalage]],D:G,4,0)</f>
        <v>104758</v>
      </c>
      <c r="AY335" s="88"/>
      <c r="AZ335" s="88"/>
      <c r="BA335" s="88"/>
      <c r="BB335" s="88"/>
      <c r="BC335" s="88"/>
    </row>
    <row r="336" spans="1:55" ht="15" x14ac:dyDescent="0.2">
      <c r="A336" s="100">
        <v>4320</v>
      </c>
      <c r="B336" s="95">
        <v>1</v>
      </c>
      <c r="C336" s="95" t="s">
        <v>534</v>
      </c>
      <c r="D336" s="95" t="s">
        <v>534</v>
      </c>
      <c r="E336" s="99" t="s">
        <v>535</v>
      </c>
      <c r="F336" s="95" t="s">
        <v>586</v>
      </c>
      <c r="G336" s="95">
        <v>104319</v>
      </c>
      <c r="H336" s="95">
        <v>3</v>
      </c>
      <c r="I336" s="95" t="s">
        <v>534</v>
      </c>
      <c r="J336" s="95">
        <v>155</v>
      </c>
      <c r="K336" s="95">
        <v>2</v>
      </c>
      <c r="L336" s="98">
        <v>0.66666666666666663</v>
      </c>
      <c r="M336" s="98">
        <v>0.6875</v>
      </c>
      <c r="N336" s="97" t="s">
        <v>482</v>
      </c>
      <c r="Q336" s="88">
        <f t="array" aca="1" ref="Q336" ca="1">IFERROR(INDEX(Tableau3[Num DECAL],SMALL(IF(Tableau3[Num DECAL]&lt;&gt;"",ROW(INDIRECT("1:"&amp;ROWS(Tableau3[Num DECAL])))),ROWS($1:325))),"")</f>
        <v>777</v>
      </c>
      <c r="R336" s="88">
        <f t="shared" ca="1" si="5"/>
        <v>325</v>
      </c>
      <c r="S336" s="88">
        <f ca="1">COUNTIFS(Tableau3[PLAGE],R336)</f>
        <v>1</v>
      </c>
      <c r="T336" s="139" t="str">
        <f ca="1">INDEX(EXTRACT!DATE,MATCH(Tableau4[[#This Row],[Décalage]],D:D,0),0)</f>
        <v>04/10/2019</v>
      </c>
      <c r="U336" s="139" t="str">
        <f ca="1">VLOOKUP(Tableau4[[#This Row],[Décalage]],D:E,2,0)</f>
        <v>AUTRE</v>
      </c>
      <c r="V336" s="139">
        <f ca="1">VLOOKUP(Tableau4[[#This Row],[Décalage]],D:G,4,0)</f>
        <v>104759</v>
      </c>
      <c r="AY336" s="88"/>
      <c r="AZ336" s="88"/>
      <c r="BA336" s="88"/>
      <c r="BB336" s="88"/>
      <c r="BC336" s="88"/>
    </row>
    <row r="337" spans="1:55" ht="15" x14ac:dyDescent="0.2">
      <c r="A337" s="100">
        <v>4321</v>
      </c>
      <c r="B337" s="95">
        <v>1</v>
      </c>
      <c r="C337" s="95" t="s">
        <v>534</v>
      </c>
      <c r="D337" s="95" t="s">
        <v>534</v>
      </c>
      <c r="E337" s="99" t="s">
        <v>535</v>
      </c>
      <c r="F337" s="95" t="s">
        <v>586</v>
      </c>
      <c r="G337" s="95">
        <v>104320</v>
      </c>
      <c r="H337" s="95">
        <v>4</v>
      </c>
      <c r="I337" s="95" t="s">
        <v>534</v>
      </c>
      <c r="J337" s="95">
        <v>155</v>
      </c>
      <c r="K337" s="95">
        <v>1</v>
      </c>
      <c r="L337" s="98">
        <v>0.6875</v>
      </c>
      <c r="M337" s="98">
        <v>0.73611111111111116</v>
      </c>
      <c r="N337" s="97" t="s">
        <v>493</v>
      </c>
      <c r="Q337" s="88">
        <f t="array" aca="1" ref="Q337" ca="1">IFERROR(INDEX(Tableau3[Num DECAL],SMALL(IF(Tableau3[Num DECAL]&lt;&gt;"",ROW(INDIRECT("1:"&amp;ROWS(Tableau3[Num DECAL])))),ROWS($1:326))),"")</f>
        <v>780</v>
      </c>
      <c r="R337" s="88">
        <f t="shared" ca="1" si="5"/>
        <v>326</v>
      </c>
      <c r="S337" s="88">
        <f ca="1">COUNTIFS(Tableau3[PLAGE],R337)</f>
        <v>3</v>
      </c>
      <c r="T337" s="139" t="str">
        <f ca="1">INDEX(EXTRACT!DATE,MATCH(Tableau4[[#This Row],[Décalage]],D:D,0),0)</f>
        <v>04/10/2019</v>
      </c>
      <c r="U337" s="139" t="str">
        <f ca="1">VLOOKUP(Tableau4[[#This Row],[Décalage]],D:E,2,0)</f>
        <v>QUARTIER EL PARRAS</v>
      </c>
      <c r="V337" s="139">
        <f ca="1">VLOOKUP(Tableau4[[#This Row],[Décalage]],D:G,4,0)</f>
        <v>104760</v>
      </c>
      <c r="AY337" s="88"/>
      <c r="AZ337" s="88"/>
      <c r="BA337" s="88"/>
      <c r="BB337" s="88"/>
      <c r="BC337" s="88"/>
    </row>
    <row r="338" spans="1:55" ht="15" x14ac:dyDescent="0.2">
      <c r="A338" s="100">
        <v>4322</v>
      </c>
      <c r="B338" s="95">
        <v>1</v>
      </c>
      <c r="C338" s="95">
        <v>335</v>
      </c>
      <c r="D338" s="95">
        <v>340</v>
      </c>
      <c r="E338" s="99" t="s">
        <v>535</v>
      </c>
      <c r="F338" s="95" t="s">
        <v>587</v>
      </c>
      <c r="G338" s="95">
        <v>104321</v>
      </c>
      <c r="H338" s="95">
        <v>0</v>
      </c>
      <c r="I338" s="95">
        <v>1</v>
      </c>
      <c r="J338" s="95">
        <v>156</v>
      </c>
      <c r="K338" s="95">
        <v>2</v>
      </c>
      <c r="L338" s="98">
        <v>0.28472222222222221</v>
      </c>
      <c r="M338" s="98">
        <v>0.33333333333333331</v>
      </c>
      <c r="N338" s="97" t="s">
        <v>493</v>
      </c>
      <c r="Q338" s="88">
        <f t="array" aca="1" ref="Q338" ca="1">IFERROR(INDEX(Tableau3[Num DECAL],SMALL(IF(Tableau3[Num DECAL]&lt;&gt;"",ROW(INDIRECT("1:"&amp;ROWS(Tableau3[Num DECAL])))),ROWS($1:327))),"")</f>
        <v>781</v>
      </c>
      <c r="R338" s="88">
        <f t="shared" ca="1" si="5"/>
        <v>327</v>
      </c>
      <c r="S338" s="88">
        <f ca="1">COUNTIFS(Tableau3[PLAGE],R338)</f>
        <v>1</v>
      </c>
      <c r="T338" s="139" t="str">
        <f ca="1">INDEX(EXTRACT!DATE,MATCH(Tableau4[[#This Row],[Décalage]],D:D,0),0)</f>
        <v>04/10/2019</v>
      </c>
      <c r="U338" s="139" t="str">
        <f ca="1">VLOOKUP(Tableau4[[#This Row],[Décalage]],D:E,2,0)</f>
        <v>AUTRE</v>
      </c>
      <c r="V338" s="139">
        <f ca="1">VLOOKUP(Tableau4[[#This Row],[Décalage]],D:G,4,0)</f>
        <v>104763</v>
      </c>
      <c r="AY338" s="88"/>
      <c r="AZ338" s="88"/>
      <c r="BA338" s="88"/>
      <c r="BB338" s="88"/>
      <c r="BC338" s="88"/>
    </row>
    <row r="339" spans="1:55" ht="15" x14ac:dyDescent="0.2">
      <c r="A339" s="100">
        <v>4323</v>
      </c>
      <c r="B339" s="95">
        <v>1</v>
      </c>
      <c r="C339" s="95" t="s">
        <v>534</v>
      </c>
      <c r="D339" s="95" t="s">
        <v>534</v>
      </c>
      <c r="E339" s="99" t="s">
        <v>535</v>
      </c>
      <c r="F339" s="95" t="s">
        <v>587</v>
      </c>
      <c r="G339" s="95">
        <v>104322</v>
      </c>
      <c r="H339" s="95">
        <v>1</v>
      </c>
      <c r="I339" s="95" t="s">
        <v>534</v>
      </c>
      <c r="J339" s="95">
        <v>156</v>
      </c>
      <c r="K339" s="95">
        <v>1</v>
      </c>
      <c r="L339" s="98">
        <v>0.33333333333333331</v>
      </c>
      <c r="M339" s="98">
        <v>0.36458333333333331</v>
      </c>
      <c r="N339" s="97" t="s">
        <v>485</v>
      </c>
      <c r="Q339" s="88">
        <f t="array" aca="1" ref="Q339" ca="1">IFERROR(INDEX(Tableau3[Num DECAL],SMALL(IF(Tableau3[Num DECAL]&lt;&gt;"",ROW(INDIRECT("1:"&amp;ROWS(Tableau3[Num DECAL])))),ROWS($1:328))),"")</f>
        <v>783</v>
      </c>
      <c r="R339" s="88">
        <f t="shared" ca="1" si="5"/>
        <v>328</v>
      </c>
      <c r="S339" s="88">
        <f ca="1">COUNTIFS(Tableau3[PLAGE],R339)</f>
        <v>2</v>
      </c>
      <c r="T339" s="139" t="str">
        <f ca="1">INDEX(EXTRACT!DATE,MATCH(Tableau4[[#This Row],[Décalage]],D:D,0),0)</f>
        <v>07/10/2019</v>
      </c>
      <c r="U339" s="139" t="str">
        <f ca="1">VLOOKUP(Tableau4[[#This Row],[Décalage]],D:E,2,0)</f>
        <v>AUTRE</v>
      </c>
      <c r="V339" s="139">
        <f ca="1">VLOOKUP(Tableau4[[#This Row],[Décalage]],D:G,4,0)</f>
        <v>104764</v>
      </c>
      <c r="AY339" s="88"/>
      <c r="AZ339" s="88"/>
      <c r="BA339" s="88"/>
      <c r="BB339" s="88"/>
      <c r="BC339" s="88"/>
    </row>
    <row r="340" spans="1:55" ht="15" x14ac:dyDescent="0.2">
      <c r="A340" s="100">
        <v>4324</v>
      </c>
      <c r="B340" s="95">
        <v>1</v>
      </c>
      <c r="C340" s="95">
        <v>337</v>
      </c>
      <c r="D340" s="95">
        <v>345</v>
      </c>
      <c r="E340" s="99" t="s">
        <v>499</v>
      </c>
      <c r="F340" s="95" t="s">
        <v>587</v>
      </c>
      <c r="G340" s="95">
        <v>104323</v>
      </c>
      <c r="H340" s="95">
        <v>0</v>
      </c>
      <c r="I340" s="95">
        <v>1</v>
      </c>
      <c r="J340" s="95">
        <v>157</v>
      </c>
      <c r="K340" s="95">
        <v>5</v>
      </c>
      <c r="L340" s="98">
        <v>0.375</v>
      </c>
      <c r="M340" s="98">
        <v>0.4375</v>
      </c>
      <c r="N340" s="97" t="s">
        <v>472</v>
      </c>
      <c r="Q340" s="88">
        <f t="array" aca="1" ref="Q340" ca="1">IFERROR(INDEX(Tableau3[Num DECAL],SMALL(IF(Tableau3[Num DECAL]&lt;&gt;"",ROW(INDIRECT("1:"&amp;ROWS(Tableau3[Num DECAL])))),ROWS($1:329))),"")</f>
        <v>784</v>
      </c>
      <c r="R340" s="88">
        <f t="shared" ca="1" si="5"/>
        <v>329</v>
      </c>
      <c r="S340" s="88">
        <f ca="1">COUNTIFS(Tableau3[PLAGE],R340)</f>
        <v>1</v>
      </c>
      <c r="T340" s="139" t="str">
        <f ca="1">INDEX(EXTRACT!DATE,MATCH(Tableau4[[#This Row],[Décalage]],D:D,0),0)</f>
        <v>07/10/2019</v>
      </c>
      <c r="U340" s="139" t="str">
        <f ca="1">VLOOKUP(Tableau4[[#This Row],[Décalage]],D:E,2,0)</f>
        <v>IMMEUBLE COTTAGE</v>
      </c>
      <c r="V340" s="139">
        <f ca="1">VLOOKUP(Tableau4[[#This Row],[Décalage]],D:G,4,0)</f>
        <v>104766</v>
      </c>
      <c r="AY340" s="88"/>
      <c r="AZ340" s="88"/>
      <c r="BA340" s="88"/>
      <c r="BB340" s="88"/>
      <c r="BC340" s="88"/>
    </row>
    <row r="341" spans="1:55" ht="15" x14ac:dyDescent="0.2">
      <c r="A341" s="100">
        <v>4325</v>
      </c>
      <c r="B341" s="95">
        <v>1</v>
      </c>
      <c r="C341" s="95" t="s">
        <v>534</v>
      </c>
      <c r="D341" s="95" t="s">
        <v>534</v>
      </c>
      <c r="E341" s="99" t="s">
        <v>499</v>
      </c>
      <c r="F341" s="95" t="s">
        <v>587</v>
      </c>
      <c r="G341" s="95">
        <v>104324</v>
      </c>
      <c r="H341" s="95">
        <v>1</v>
      </c>
      <c r="I341" s="95" t="s">
        <v>534</v>
      </c>
      <c r="J341" s="95">
        <v>157</v>
      </c>
      <c r="K341" s="95">
        <v>4</v>
      </c>
      <c r="L341" s="98">
        <v>0.4375</v>
      </c>
      <c r="M341" s="98">
        <v>0.5</v>
      </c>
      <c r="N341" s="97" t="s">
        <v>472</v>
      </c>
      <c r="Q341" s="88">
        <f t="array" aca="1" ref="Q341" ca="1">IFERROR(INDEX(Tableau3[Num DECAL],SMALL(IF(Tableau3[Num DECAL]&lt;&gt;"",ROW(INDIRECT("1:"&amp;ROWS(Tableau3[Num DECAL])))),ROWS($1:330))),"")</f>
        <v>786</v>
      </c>
      <c r="R341" s="88">
        <f t="shared" ca="1" si="5"/>
        <v>330</v>
      </c>
      <c r="S341" s="88">
        <f ca="1">COUNTIFS(Tableau3[PLAGE],R341)</f>
        <v>2</v>
      </c>
      <c r="T341" s="139" t="str">
        <f ca="1">INDEX(EXTRACT!DATE,MATCH(Tableau4[[#This Row],[Décalage]],D:D,0),0)</f>
        <v>07/10/2019</v>
      </c>
      <c r="U341" s="139" t="str">
        <f ca="1">VLOOKUP(Tableau4[[#This Row],[Décalage]],D:E,2,0)</f>
        <v>AUTRE</v>
      </c>
      <c r="V341" s="139">
        <f ca="1">VLOOKUP(Tableau4[[#This Row],[Décalage]],D:G,4,0)</f>
        <v>104767</v>
      </c>
      <c r="AY341" s="88"/>
      <c r="AZ341" s="88"/>
      <c r="BA341" s="88"/>
      <c r="BB341" s="88"/>
      <c r="BC341" s="88"/>
    </row>
    <row r="342" spans="1:55" ht="15" x14ac:dyDescent="0.2">
      <c r="A342" s="100">
        <v>4326</v>
      </c>
      <c r="B342" s="95">
        <v>1</v>
      </c>
      <c r="C342" s="95" t="s">
        <v>534</v>
      </c>
      <c r="D342" s="95" t="s">
        <v>534</v>
      </c>
      <c r="E342" s="99" t="s">
        <v>499</v>
      </c>
      <c r="F342" s="95" t="s">
        <v>587</v>
      </c>
      <c r="G342" s="95">
        <v>104325</v>
      </c>
      <c r="H342" s="95">
        <v>2</v>
      </c>
      <c r="I342" s="95" t="s">
        <v>534</v>
      </c>
      <c r="J342" s="95">
        <v>157</v>
      </c>
      <c r="K342" s="95">
        <v>3</v>
      </c>
      <c r="L342" s="98">
        <v>0.54166666666666663</v>
      </c>
      <c r="M342" s="98">
        <v>0.58333333333333337</v>
      </c>
      <c r="N342" s="97" t="s">
        <v>476</v>
      </c>
      <c r="Q342" s="88">
        <f t="array" aca="1" ref="Q342" ca="1">IFERROR(INDEX(Tableau3[Num DECAL],SMALL(IF(Tableau3[Num DECAL]&lt;&gt;"",ROW(INDIRECT("1:"&amp;ROWS(Tableau3[Num DECAL])))),ROWS($1:331))),"")</f>
        <v>791</v>
      </c>
      <c r="R342" s="88">
        <f t="shared" ca="1" si="5"/>
        <v>331</v>
      </c>
      <c r="S342" s="88">
        <f ca="1">COUNTIFS(Tableau3[PLAGE],R342)</f>
        <v>5</v>
      </c>
      <c r="T342" s="139" t="str">
        <f ca="1">INDEX(EXTRACT!DATE,MATCH(Tableau4[[#This Row],[Décalage]],D:D,0),0)</f>
        <v>07/10/2019</v>
      </c>
      <c r="U342" s="139" t="str">
        <f ca="1">VLOOKUP(Tableau4[[#This Row],[Décalage]],D:E,2,0)</f>
        <v>CASERNE COLONEL CHABRIERES</v>
      </c>
      <c r="V342" s="139">
        <f ca="1">VLOOKUP(Tableau4[[#This Row],[Décalage]],D:G,4,0)</f>
        <v>104769</v>
      </c>
      <c r="AY342" s="88"/>
      <c r="AZ342" s="88"/>
      <c r="BA342" s="88"/>
      <c r="BB342" s="88"/>
      <c r="BC342" s="88"/>
    </row>
    <row r="343" spans="1:55" ht="15" x14ac:dyDescent="0.2">
      <c r="A343" s="100">
        <v>4327</v>
      </c>
      <c r="B343" s="95">
        <v>1</v>
      </c>
      <c r="C343" s="95" t="s">
        <v>534</v>
      </c>
      <c r="D343" s="95" t="s">
        <v>534</v>
      </c>
      <c r="E343" s="99" t="s">
        <v>499</v>
      </c>
      <c r="F343" s="95" t="s">
        <v>587</v>
      </c>
      <c r="G343" s="95">
        <v>104326</v>
      </c>
      <c r="H343" s="95">
        <v>3</v>
      </c>
      <c r="I343" s="95" t="s">
        <v>534</v>
      </c>
      <c r="J343" s="95">
        <v>157</v>
      </c>
      <c r="K343" s="95">
        <v>2</v>
      </c>
      <c r="L343" s="98">
        <v>0.58333333333333337</v>
      </c>
      <c r="M343" s="98">
        <v>0.61111111111111105</v>
      </c>
      <c r="N343" s="97" t="s">
        <v>489</v>
      </c>
      <c r="Q343" s="88">
        <f t="array" aca="1" ref="Q343" ca="1">IFERROR(INDEX(Tableau3[Num DECAL],SMALL(IF(Tableau3[Num DECAL]&lt;&gt;"",ROW(INDIRECT("1:"&amp;ROWS(Tableau3[Num DECAL])))),ROWS($1:332))),"")</f>
        <v>792</v>
      </c>
      <c r="R343" s="88">
        <f t="shared" ca="1" si="5"/>
        <v>332</v>
      </c>
      <c r="S343" s="88">
        <f ca="1">COUNTIFS(Tableau3[PLAGE],R343)</f>
        <v>1</v>
      </c>
      <c r="T343" s="139" t="str">
        <f ca="1">INDEX(EXTRACT!DATE,MATCH(Tableau4[[#This Row],[Décalage]],D:D,0),0)</f>
        <v>08/10/2019</v>
      </c>
      <c r="U343" s="139" t="str">
        <f ca="1">VLOOKUP(Tableau4[[#This Row],[Décalage]],D:E,2,0)</f>
        <v>AUTRE</v>
      </c>
      <c r="V343" s="139">
        <f ca="1">VLOOKUP(Tableau4[[#This Row],[Décalage]],D:G,4,0)</f>
        <v>104774</v>
      </c>
      <c r="AY343" s="88"/>
      <c r="AZ343" s="88"/>
      <c r="BA343" s="88"/>
      <c r="BB343" s="88"/>
      <c r="BC343" s="88"/>
    </row>
    <row r="344" spans="1:55" ht="15" x14ac:dyDescent="0.2">
      <c r="A344" s="100">
        <v>4328</v>
      </c>
      <c r="B344" s="95">
        <v>1</v>
      </c>
      <c r="C344" s="95" t="s">
        <v>534</v>
      </c>
      <c r="D344" s="95" t="s">
        <v>534</v>
      </c>
      <c r="E344" s="99" t="s">
        <v>499</v>
      </c>
      <c r="F344" s="95" t="s">
        <v>587</v>
      </c>
      <c r="G344" s="95">
        <v>104327</v>
      </c>
      <c r="H344" s="95">
        <v>4</v>
      </c>
      <c r="I344" s="95" t="s">
        <v>534</v>
      </c>
      <c r="J344" s="95">
        <v>157</v>
      </c>
      <c r="K344" s="95">
        <v>1</v>
      </c>
      <c r="L344" s="98">
        <v>0.61805555555555558</v>
      </c>
      <c r="M344" s="98">
        <v>0.64583333333333337</v>
      </c>
      <c r="N344" s="97" t="s">
        <v>489</v>
      </c>
      <c r="Q344" s="88">
        <f t="array" aca="1" ref="Q344" ca="1">IFERROR(INDEX(Tableau3[Num DECAL],SMALL(IF(Tableau3[Num DECAL]&lt;&gt;"",ROW(INDIRECT("1:"&amp;ROWS(Tableau3[Num DECAL])))),ROWS($1:333))),"")</f>
        <v>793</v>
      </c>
      <c r="R344" s="88">
        <f t="shared" ca="1" si="5"/>
        <v>333</v>
      </c>
      <c r="S344" s="88">
        <f ca="1">COUNTIFS(Tableau3[PLAGE],R344)</f>
        <v>1</v>
      </c>
      <c r="T344" s="139" t="str">
        <f ca="1">INDEX(EXTRACT!DATE,MATCH(Tableau4[[#This Row],[Décalage]],D:D,0),0)</f>
        <v>08/10/2019</v>
      </c>
      <c r="U344" s="139" t="str">
        <f ca="1">VLOOKUP(Tableau4[[#This Row],[Décalage]],D:E,2,0)</f>
        <v>QUARTIER SAINT CEZAIRE</v>
      </c>
      <c r="V344" s="139">
        <f ca="1">VLOOKUP(Tableau4[[#This Row],[Décalage]],D:G,4,0)</f>
        <v>104775</v>
      </c>
      <c r="AY344" s="88"/>
      <c r="AZ344" s="88"/>
      <c r="BA344" s="88"/>
      <c r="BB344" s="88"/>
      <c r="BC344" s="88"/>
    </row>
    <row r="345" spans="1:55" ht="15" x14ac:dyDescent="0.2">
      <c r="A345" s="100">
        <v>4329</v>
      </c>
      <c r="B345" s="95">
        <v>1</v>
      </c>
      <c r="C345" s="95">
        <v>342</v>
      </c>
      <c r="D345" s="95">
        <v>348</v>
      </c>
      <c r="E345" s="99" t="s">
        <v>535</v>
      </c>
      <c r="F345" s="95" t="s">
        <v>587</v>
      </c>
      <c r="G345" s="95">
        <v>104328</v>
      </c>
      <c r="H345" s="95">
        <v>0</v>
      </c>
      <c r="I345" s="95">
        <v>1</v>
      </c>
      <c r="J345" s="95">
        <v>158</v>
      </c>
      <c r="K345" s="95">
        <v>3</v>
      </c>
      <c r="L345" s="98">
        <v>0.65277777777777779</v>
      </c>
      <c r="M345" s="98">
        <v>0.66666666666666663</v>
      </c>
      <c r="N345" s="97" t="s">
        <v>483</v>
      </c>
      <c r="Q345" s="88">
        <f t="array" aca="1" ref="Q345" ca="1">IFERROR(INDEX(Tableau3[Num DECAL],SMALL(IF(Tableau3[Num DECAL]&lt;&gt;"",ROW(INDIRECT("1:"&amp;ROWS(Tableau3[Num DECAL])))),ROWS($1:334))),"")</f>
        <v>795</v>
      </c>
      <c r="R345" s="88">
        <f t="shared" ca="1" si="5"/>
        <v>334</v>
      </c>
      <c r="S345" s="88">
        <f ca="1">COUNTIFS(Tableau3[PLAGE],R345)</f>
        <v>2</v>
      </c>
      <c r="T345" s="139" t="str">
        <f ca="1">INDEX(EXTRACT!DATE,MATCH(Tableau4[[#This Row],[Décalage]],D:D,0),0)</f>
        <v>08/10/2019</v>
      </c>
      <c r="U345" s="139" t="str">
        <f ca="1">VLOOKUP(Tableau4[[#This Row],[Décalage]],D:E,2,0)</f>
        <v>QUARTIER EL PARRAS</v>
      </c>
      <c r="V345" s="139">
        <f ca="1">VLOOKUP(Tableau4[[#This Row],[Décalage]],D:G,4,0)</f>
        <v>104776</v>
      </c>
      <c r="AY345" s="88"/>
      <c r="AZ345" s="88"/>
      <c r="BA345" s="88"/>
      <c r="BB345" s="88"/>
      <c r="BC345" s="88"/>
    </row>
    <row r="346" spans="1:55" ht="15" x14ac:dyDescent="0.2">
      <c r="A346" s="100">
        <v>4330</v>
      </c>
      <c r="B346" s="95">
        <v>1</v>
      </c>
      <c r="C346" s="95" t="s">
        <v>534</v>
      </c>
      <c r="D346" s="95" t="s">
        <v>534</v>
      </c>
      <c r="E346" s="99" t="s">
        <v>535</v>
      </c>
      <c r="F346" s="95" t="s">
        <v>587</v>
      </c>
      <c r="G346" s="95">
        <v>104329</v>
      </c>
      <c r="H346" s="95">
        <v>1</v>
      </c>
      <c r="I346" s="95" t="s">
        <v>534</v>
      </c>
      <c r="J346" s="95">
        <v>158</v>
      </c>
      <c r="K346" s="95">
        <v>2</v>
      </c>
      <c r="L346" s="98">
        <v>0.66666666666666663</v>
      </c>
      <c r="M346" s="98">
        <v>0.6875</v>
      </c>
      <c r="N346" s="97" t="s">
        <v>482</v>
      </c>
      <c r="Q346" s="88">
        <f t="array" aca="1" ref="Q346" ca="1">IFERROR(INDEX(Tableau3[Num DECAL],SMALL(IF(Tableau3[Num DECAL]&lt;&gt;"",ROW(INDIRECT("1:"&amp;ROWS(Tableau3[Num DECAL])))),ROWS($1:335))),"")</f>
        <v>797</v>
      </c>
      <c r="R346" s="88">
        <f t="shared" ca="1" si="5"/>
        <v>335</v>
      </c>
      <c r="S346" s="88">
        <f ca="1">COUNTIFS(Tableau3[PLAGE],R346)</f>
        <v>2</v>
      </c>
      <c r="T346" s="139" t="str">
        <f ca="1">INDEX(EXTRACT!DATE,MATCH(Tableau4[[#This Row],[Décalage]],D:D,0),0)</f>
        <v>09/10/2019</v>
      </c>
      <c r="U346" s="139" t="str">
        <f ca="1">VLOOKUP(Tableau4[[#This Row],[Décalage]],D:E,2,0)</f>
        <v>AUTRE</v>
      </c>
      <c r="V346" s="139">
        <f ca="1">VLOOKUP(Tableau4[[#This Row],[Décalage]],D:G,4,0)</f>
        <v>104778</v>
      </c>
      <c r="AY346" s="88"/>
      <c r="AZ346" s="88"/>
      <c r="BA346" s="88"/>
      <c r="BB346" s="88"/>
      <c r="BC346" s="88"/>
    </row>
    <row r="347" spans="1:55" ht="15" x14ac:dyDescent="0.2">
      <c r="A347" s="100">
        <v>4331</v>
      </c>
      <c r="B347" s="95">
        <v>1</v>
      </c>
      <c r="C347" s="95" t="s">
        <v>534</v>
      </c>
      <c r="D347" s="95" t="s">
        <v>534</v>
      </c>
      <c r="E347" s="99" t="s">
        <v>535</v>
      </c>
      <c r="F347" s="95" t="s">
        <v>587</v>
      </c>
      <c r="G347" s="95">
        <v>104330</v>
      </c>
      <c r="H347" s="95">
        <v>2</v>
      </c>
      <c r="I347" s="95" t="s">
        <v>534</v>
      </c>
      <c r="J347" s="95">
        <v>158</v>
      </c>
      <c r="K347" s="95">
        <v>1</v>
      </c>
      <c r="L347" s="98">
        <v>0.6875</v>
      </c>
      <c r="M347" s="98">
        <v>0.73611111111111116</v>
      </c>
      <c r="N347" s="97" t="s">
        <v>493</v>
      </c>
      <c r="Q347" s="88">
        <f t="array" aca="1" ref="Q347" ca="1">IFERROR(INDEX(Tableau3[Num DECAL],SMALL(IF(Tableau3[Num DECAL]&lt;&gt;"",ROW(INDIRECT("1:"&amp;ROWS(Tableau3[Num DECAL])))),ROWS($1:336))),"")</f>
        <v>799</v>
      </c>
      <c r="R347" s="88">
        <f t="shared" ca="1" si="5"/>
        <v>336</v>
      </c>
      <c r="S347" s="88">
        <f ca="1">COUNTIFS(Tableau3[PLAGE],R347)</f>
        <v>2</v>
      </c>
      <c r="T347" s="139" t="str">
        <f ca="1">INDEX(EXTRACT!DATE,MATCH(Tableau4[[#This Row],[Décalage]],D:D,0),0)</f>
        <v>09/10/2019</v>
      </c>
      <c r="U347" s="139" t="str">
        <f ca="1">VLOOKUP(Tableau4[[#This Row],[Décalage]],D:E,2,0)</f>
        <v>IMMEUBLE COTTAGE</v>
      </c>
      <c r="V347" s="139">
        <f ca="1">VLOOKUP(Tableau4[[#This Row],[Décalage]],D:G,4,0)</f>
        <v>104780</v>
      </c>
      <c r="AY347" s="88"/>
      <c r="AZ347" s="88"/>
      <c r="BA347" s="88"/>
      <c r="BB347" s="88"/>
      <c r="BC347" s="88"/>
    </row>
    <row r="348" spans="1:55" ht="15" x14ac:dyDescent="0.2">
      <c r="A348" s="100">
        <v>4332</v>
      </c>
      <c r="B348" s="95">
        <v>1</v>
      </c>
      <c r="C348" s="95">
        <v>345</v>
      </c>
      <c r="D348" s="95">
        <v>349</v>
      </c>
      <c r="E348" s="99" t="s">
        <v>554</v>
      </c>
      <c r="F348" s="95" t="s">
        <v>588</v>
      </c>
      <c r="G348" s="95">
        <v>104331</v>
      </c>
      <c r="H348" s="95">
        <v>0</v>
      </c>
      <c r="I348" s="95">
        <v>1</v>
      </c>
      <c r="J348" s="95">
        <v>159</v>
      </c>
      <c r="K348" s="95">
        <v>1</v>
      </c>
      <c r="L348" s="98">
        <v>0.33333333333333331</v>
      </c>
      <c r="M348" s="98">
        <v>0.34722222222222227</v>
      </c>
      <c r="N348" s="97" t="s">
        <v>483</v>
      </c>
      <c r="Q348" s="88">
        <f t="array" aca="1" ref="Q348" ca="1">IFERROR(INDEX(Tableau3[Num DECAL],SMALL(IF(Tableau3[Num DECAL]&lt;&gt;"",ROW(INDIRECT("1:"&amp;ROWS(Tableau3[Num DECAL])))),ROWS($1:337))),"")</f>
        <v>801</v>
      </c>
      <c r="R348" s="88">
        <f t="shared" ca="1" si="5"/>
        <v>337</v>
      </c>
      <c r="S348" s="88">
        <f ca="1">COUNTIFS(Tableau3[PLAGE],R348)</f>
        <v>2</v>
      </c>
      <c r="T348" s="139" t="str">
        <f ca="1">INDEX(EXTRACT!DATE,MATCH(Tableau4[[#This Row],[Décalage]],D:D,0),0)</f>
        <v>09/10/2019</v>
      </c>
      <c r="U348" s="139" t="str">
        <f ca="1">VLOOKUP(Tableau4[[#This Row],[Décalage]],D:E,2,0)</f>
        <v>QUARTIER SAINT CEZAIRE</v>
      </c>
      <c r="V348" s="139">
        <f ca="1">VLOOKUP(Tableau4[[#This Row],[Décalage]],D:G,4,0)</f>
        <v>104782</v>
      </c>
      <c r="AY348" s="88"/>
      <c r="AZ348" s="88"/>
      <c r="BA348" s="88"/>
      <c r="BB348" s="88"/>
      <c r="BC348" s="88"/>
    </row>
    <row r="349" spans="1:55" ht="15" x14ac:dyDescent="0.2">
      <c r="A349" s="100">
        <v>4333</v>
      </c>
      <c r="B349" s="95">
        <v>1</v>
      </c>
      <c r="C349" s="95">
        <v>346</v>
      </c>
      <c r="D349" s="95">
        <v>353</v>
      </c>
      <c r="E349" s="99" t="s">
        <v>541</v>
      </c>
      <c r="F349" s="95" t="s">
        <v>588</v>
      </c>
      <c r="G349" s="95">
        <v>104332</v>
      </c>
      <c r="H349" s="95">
        <v>0</v>
      </c>
      <c r="I349" s="95">
        <v>1</v>
      </c>
      <c r="J349" s="95">
        <v>160</v>
      </c>
      <c r="K349" s="95">
        <v>4</v>
      </c>
      <c r="L349" s="98">
        <v>0.36458333333333331</v>
      </c>
      <c r="M349" s="98">
        <v>0.40625</v>
      </c>
      <c r="N349" s="97" t="s">
        <v>476</v>
      </c>
      <c r="Q349" s="88">
        <f t="array" aca="1" ref="Q349" ca="1">IFERROR(INDEX(Tableau3[Num DECAL],SMALL(IF(Tableau3[Num DECAL]&lt;&gt;"",ROW(INDIRECT("1:"&amp;ROWS(Tableau3[Num DECAL])))),ROWS($1:338))),"")</f>
        <v>804</v>
      </c>
      <c r="R349" s="88">
        <f t="shared" ca="1" si="5"/>
        <v>338</v>
      </c>
      <c r="S349" s="88">
        <f ca="1">COUNTIFS(Tableau3[PLAGE],R349)</f>
        <v>3</v>
      </c>
      <c r="T349" s="139" t="str">
        <f ca="1">INDEX(EXTRACT!DATE,MATCH(Tableau4[[#This Row],[Décalage]],D:D,0),0)</f>
        <v>09/10/2019</v>
      </c>
      <c r="U349" s="139" t="str">
        <f ca="1">VLOOKUP(Tableau4[[#This Row],[Décalage]],D:E,2,0)</f>
        <v>QUARTIER EL PARRAS</v>
      </c>
      <c r="V349" s="139">
        <f ca="1">VLOOKUP(Tableau4[[#This Row],[Décalage]],D:G,4,0)</f>
        <v>104784</v>
      </c>
      <c r="AY349" s="88"/>
      <c r="AZ349" s="88"/>
      <c r="BA349" s="88"/>
      <c r="BB349" s="88"/>
      <c r="BC349" s="88"/>
    </row>
    <row r="350" spans="1:55" ht="15" x14ac:dyDescent="0.2">
      <c r="A350" s="100">
        <v>4334</v>
      </c>
      <c r="B350" s="95">
        <v>1</v>
      </c>
      <c r="C350" s="95" t="s">
        <v>534</v>
      </c>
      <c r="D350" s="95" t="s">
        <v>534</v>
      </c>
      <c r="E350" s="99" t="s">
        <v>541</v>
      </c>
      <c r="F350" s="95" t="s">
        <v>588</v>
      </c>
      <c r="G350" s="95">
        <v>104333</v>
      </c>
      <c r="H350" s="95">
        <v>1</v>
      </c>
      <c r="I350" s="95" t="s">
        <v>534</v>
      </c>
      <c r="J350" s="95">
        <v>160</v>
      </c>
      <c r="K350" s="95">
        <v>3</v>
      </c>
      <c r="L350" s="98">
        <v>0.41666666666666669</v>
      </c>
      <c r="M350" s="98">
        <v>0.44444444444444442</v>
      </c>
      <c r="N350" s="97" t="s">
        <v>489</v>
      </c>
      <c r="Q350" s="88">
        <f t="array" aca="1" ref="Q350" ca="1">IFERROR(INDEX(Tableau3[Num DECAL],SMALL(IF(Tableau3[Num DECAL]&lt;&gt;"",ROW(INDIRECT("1:"&amp;ROWS(Tableau3[Num DECAL])))),ROWS($1:339))),"")</f>
        <v>805</v>
      </c>
      <c r="R350" s="88">
        <f t="shared" ca="1" si="5"/>
        <v>339</v>
      </c>
      <c r="S350" s="88">
        <f ca="1">COUNTIFS(Tableau3[PLAGE],R350)</f>
        <v>1</v>
      </c>
      <c r="T350" s="139" t="str">
        <f ca="1">INDEX(EXTRACT!DATE,MATCH(Tableau4[[#This Row],[Décalage]],D:D,0),0)</f>
        <v>09/10/2019</v>
      </c>
      <c r="U350" s="139" t="str">
        <f ca="1">VLOOKUP(Tableau4[[#This Row],[Décalage]],D:E,2,0)</f>
        <v>AUTRE</v>
      </c>
      <c r="V350" s="139">
        <f ca="1">VLOOKUP(Tableau4[[#This Row],[Décalage]],D:G,4,0)</f>
        <v>104787</v>
      </c>
      <c r="AY350" s="88"/>
      <c r="AZ350" s="88"/>
      <c r="BA350" s="88"/>
      <c r="BB350" s="88"/>
      <c r="BC350" s="88"/>
    </row>
    <row r="351" spans="1:55" ht="15" x14ac:dyDescent="0.2">
      <c r="A351" s="100">
        <v>4335</v>
      </c>
      <c r="B351" s="95">
        <v>1</v>
      </c>
      <c r="C351" s="95" t="s">
        <v>534</v>
      </c>
      <c r="D351" s="95" t="s">
        <v>534</v>
      </c>
      <c r="E351" s="99" t="s">
        <v>541</v>
      </c>
      <c r="F351" s="95" t="s">
        <v>588</v>
      </c>
      <c r="G351" s="95">
        <v>104334</v>
      </c>
      <c r="H351" s="95">
        <v>2</v>
      </c>
      <c r="I351" s="95" t="s">
        <v>534</v>
      </c>
      <c r="J351" s="95">
        <v>160</v>
      </c>
      <c r="K351" s="95">
        <v>2</v>
      </c>
      <c r="L351" s="98">
        <v>0.44791666666666669</v>
      </c>
      <c r="M351" s="98">
        <v>0.47916666666666669</v>
      </c>
      <c r="N351" s="97" t="s">
        <v>485</v>
      </c>
      <c r="Q351" s="88">
        <f t="array" aca="1" ref="Q351" ca="1">IFERROR(INDEX(Tableau3[Num DECAL],SMALL(IF(Tableau3[Num DECAL]&lt;&gt;"",ROW(INDIRECT("1:"&amp;ROWS(Tableau3[Num DECAL])))),ROWS($1:340))),"")</f>
        <v>808</v>
      </c>
      <c r="R351" s="88">
        <f t="shared" ca="1" si="5"/>
        <v>340</v>
      </c>
      <c r="S351" s="88">
        <f ca="1">COUNTIFS(Tableau3[PLAGE],R351)</f>
        <v>3</v>
      </c>
      <c r="T351" s="139" t="str">
        <f ca="1">INDEX(EXTRACT!DATE,MATCH(Tableau4[[#This Row],[Décalage]],D:D,0),0)</f>
        <v>11/10/2019</v>
      </c>
      <c r="U351" s="139" t="str">
        <f ca="1">VLOOKUP(Tableau4[[#This Row],[Décalage]],D:E,2,0)</f>
        <v>FERME DU GRAND POUS</v>
      </c>
      <c r="V351" s="139">
        <f ca="1">VLOOKUP(Tableau4[[#This Row],[Décalage]],D:G,4,0)</f>
        <v>104788</v>
      </c>
      <c r="AY351" s="88"/>
      <c r="AZ351" s="88"/>
      <c r="BA351" s="88"/>
      <c r="BB351" s="88"/>
      <c r="BC351" s="88"/>
    </row>
    <row r="352" spans="1:55" ht="15" x14ac:dyDescent="0.2">
      <c r="A352" s="100">
        <v>4336</v>
      </c>
      <c r="B352" s="95">
        <v>1</v>
      </c>
      <c r="C352" s="95" t="s">
        <v>534</v>
      </c>
      <c r="D352" s="95" t="s">
        <v>534</v>
      </c>
      <c r="E352" s="99" t="s">
        <v>541</v>
      </c>
      <c r="F352" s="95" t="s">
        <v>588</v>
      </c>
      <c r="G352" s="95">
        <v>104335</v>
      </c>
      <c r="H352" s="95">
        <v>3</v>
      </c>
      <c r="I352" s="95" t="s">
        <v>534</v>
      </c>
      <c r="J352" s="95">
        <v>160</v>
      </c>
      <c r="K352" s="95">
        <v>1</v>
      </c>
      <c r="L352" s="98">
        <v>0.4826388888888889</v>
      </c>
      <c r="M352" s="98">
        <v>0.49305555555555558</v>
      </c>
      <c r="N352" s="97" t="s">
        <v>480</v>
      </c>
      <c r="Q352" s="88" t="str">
        <f t="array" aca="1" ref="Q352" ca="1">IFERROR(INDEX(Tableau3[Num DECAL],SMALL(IF(Tableau3[Num DECAL]&lt;&gt;"",ROW(INDIRECT("1:"&amp;ROWS(Tableau3[Num DECAL])))),ROWS($1:341))),"")</f>
        <v/>
      </c>
      <c r="R352" s="88">
        <f t="shared" ca="1" si="5"/>
        <v>0</v>
      </c>
      <c r="S352" s="88">
        <f ca="1">COUNTIFS(Tableau3[PLAGE],R352)</f>
        <v>0</v>
      </c>
      <c r="T352" s="139">
        <f ca="1">INDEX(EXTRACT!DATE,MATCH(Tableau4[[#This Row],[Décalage]],D:D,0),0)</f>
        <v>0</v>
      </c>
      <c r="U352" s="139">
        <f ca="1">VLOOKUP(Tableau4[[#This Row],[Décalage]],D:E,2,0)</f>
        <v>0</v>
      </c>
      <c r="V352" s="139">
        <f ca="1">VLOOKUP(Tableau4[[#This Row],[Décalage]],D:G,4,0)</f>
        <v>0</v>
      </c>
      <c r="AY352" s="88"/>
      <c r="AZ352" s="88"/>
      <c r="BA352" s="88"/>
      <c r="BB352" s="88"/>
      <c r="BC352" s="88"/>
    </row>
    <row r="353" spans="1:55" ht="15" x14ac:dyDescent="0.2">
      <c r="A353" s="100">
        <v>4337</v>
      </c>
      <c r="B353" s="95">
        <v>1</v>
      </c>
      <c r="C353" s="95">
        <v>350</v>
      </c>
      <c r="D353" s="95">
        <v>355</v>
      </c>
      <c r="E353" s="99" t="s">
        <v>535</v>
      </c>
      <c r="F353" s="95" t="s">
        <v>589</v>
      </c>
      <c r="G353" s="95">
        <v>104336</v>
      </c>
      <c r="H353" s="95">
        <v>0</v>
      </c>
      <c r="I353" s="95">
        <v>1</v>
      </c>
      <c r="J353" s="95">
        <v>161</v>
      </c>
      <c r="K353" s="95">
        <v>2</v>
      </c>
      <c r="L353" s="98">
        <v>0.28472222222222221</v>
      </c>
      <c r="M353" s="98">
        <v>0.33333333333333331</v>
      </c>
      <c r="N353" s="97" t="s">
        <v>493</v>
      </c>
      <c r="Q353" s="88" t="str">
        <f t="array" aca="1" ref="Q353" ca="1">IFERROR(INDEX(Tableau3[Num DECAL],SMALL(IF(Tableau3[Num DECAL]&lt;&gt;"",ROW(INDIRECT("1:"&amp;ROWS(Tableau3[Num DECAL])))),ROWS($1:342))),"")</f>
        <v/>
      </c>
      <c r="R353" s="88">
        <f t="shared" ca="1" si="5"/>
        <v>0</v>
      </c>
      <c r="S353" s="88">
        <f ca="1">COUNTIFS(Tableau3[PLAGE],R353)</f>
        <v>0</v>
      </c>
      <c r="T353" s="139">
        <f ca="1">INDEX(EXTRACT!DATE,MATCH(Tableau4[[#This Row],[Décalage]],D:D,0),0)</f>
        <v>0</v>
      </c>
      <c r="U353" s="139">
        <f ca="1">VLOOKUP(Tableau4[[#This Row],[Décalage]],D:E,2,0)</f>
        <v>0</v>
      </c>
      <c r="V353" s="139">
        <f ca="1">VLOOKUP(Tableau4[[#This Row],[Décalage]],D:G,4,0)</f>
        <v>0</v>
      </c>
      <c r="AY353" s="88"/>
      <c r="AZ353" s="88"/>
      <c r="BA353" s="88"/>
      <c r="BB353" s="88"/>
      <c r="BC353" s="88"/>
    </row>
    <row r="354" spans="1:55" ht="15" x14ac:dyDescent="0.2">
      <c r="A354" s="100">
        <v>4338</v>
      </c>
      <c r="B354" s="95">
        <v>1</v>
      </c>
      <c r="C354" s="95" t="s">
        <v>534</v>
      </c>
      <c r="D354" s="95" t="s">
        <v>534</v>
      </c>
      <c r="E354" s="99" t="s">
        <v>535</v>
      </c>
      <c r="F354" s="95" t="s">
        <v>589</v>
      </c>
      <c r="G354" s="95">
        <v>104337</v>
      </c>
      <c r="H354" s="95">
        <v>1</v>
      </c>
      <c r="I354" s="95" t="s">
        <v>534</v>
      </c>
      <c r="J354" s="95">
        <v>161</v>
      </c>
      <c r="K354" s="95">
        <v>1</v>
      </c>
      <c r="L354" s="98">
        <v>0.33333333333333331</v>
      </c>
      <c r="M354" s="98">
        <v>0.34375</v>
      </c>
      <c r="N354" s="97" t="s">
        <v>480</v>
      </c>
      <c r="Q354" s="88" t="str">
        <f t="array" aca="1" ref="Q354" ca="1">IFERROR(INDEX(Tableau3[Num DECAL],SMALL(IF(Tableau3[Num DECAL]&lt;&gt;"",ROW(INDIRECT("1:"&amp;ROWS(Tableau3[Num DECAL])))),ROWS($1:343))),"")</f>
        <v/>
      </c>
      <c r="R354" s="88">
        <f t="shared" ca="1" si="5"/>
        <v>0</v>
      </c>
      <c r="S354" s="88">
        <f ca="1">COUNTIFS(Tableau3[PLAGE],R354)</f>
        <v>0</v>
      </c>
      <c r="T354" s="139">
        <f ca="1">INDEX(EXTRACT!DATE,MATCH(Tableau4[[#This Row],[Décalage]],D:D,0),0)</f>
        <v>0</v>
      </c>
      <c r="U354" s="139">
        <f ca="1">VLOOKUP(Tableau4[[#This Row],[Décalage]],D:E,2,0)</f>
        <v>0</v>
      </c>
      <c r="V354" s="139">
        <f ca="1">VLOOKUP(Tableau4[[#This Row],[Décalage]],D:G,4,0)</f>
        <v>0</v>
      </c>
      <c r="AY354" s="88"/>
      <c r="AZ354" s="88"/>
      <c r="BA354" s="88"/>
      <c r="BB354" s="88"/>
      <c r="BC354" s="88"/>
    </row>
    <row r="355" spans="1:55" ht="15" x14ac:dyDescent="0.2">
      <c r="A355" s="100">
        <v>4339</v>
      </c>
      <c r="B355" s="95">
        <v>1</v>
      </c>
      <c r="C355" s="95">
        <v>352</v>
      </c>
      <c r="D355" s="95">
        <v>370</v>
      </c>
      <c r="E355" s="99" t="s">
        <v>549</v>
      </c>
      <c r="F355" s="95" t="s">
        <v>589</v>
      </c>
      <c r="G355" s="95">
        <v>104338</v>
      </c>
      <c r="H355" s="95">
        <v>0</v>
      </c>
      <c r="I355" s="95">
        <v>1</v>
      </c>
      <c r="J355" s="95">
        <v>162</v>
      </c>
      <c r="K355" s="95">
        <v>15</v>
      </c>
      <c r="L355" s="98">
        <v>0.34375</v>
      </c>
      <c r="M355" s="98">
        <v>0.35416666666666669</v>
      </c>
      <c r="N355" s="97" t="s">
        <v>480</v>
      </c>
      <c r="Q355" s="88" t="str">
        <f t="array" aca="1" ref="Q355" ca="1">IFERROR(INDEX(Tableau3[Num DECAL],SMALL(IF(Tableau3[Num DECAL]&lt;&gt;"",ROW(INDIRECT("1:"&amp;ROWS(Tableau3[Num DECAL])))),ROWS($1:344))),"")</f>
        <v/>
      </c>
      <c r="R355" s="88">
        <f t="shared" ca="1" si="5"/>
        <v>0</v>
      </c>
      <c r="S355" s="88">
        <f ca="1">COUNTIFS(Tableau3[PLAGE],R355)</f>
        <v>0</v>
      </c>
      <c r="T355" s="139">
        <f ca="1">INDEX(EXTRACT!DATE,MATCH(Tableau4[[#This Row],[Décalage]],D:D,0),0)</f>
        <v>0</v>
      </c>
      <c r="U355" s="139">
        <f ca="1">VLOOKUP(Tableau4[[#This Row],[Décalage]],D:E,2,0)</f>
        <v>0</v>
      </c>
      <c r="V355" s="139">
        <f ca="1">VLOOKUP(Tableau4[[#This Row],[Décalage]],D:G,4,0)</f>
        <v>0</v>
      </c>
      <c r="AY355" s="88"/>
      <c r="AZ355" s="88"/>
      <c r="BA355" s="88"/>
      <c r="BB355" s="88"/>
      <c r="BC355" s="88"/>
    </row>
    <row r="356" spans="1:55" ht="15" x14ac:dyDescent="0.2">
      <c r="A356" s="100">
        <v>4340</v>
      </c>
      <c r="B356" s="95">
        <v>1</v>
      </c>
      <c r="C356" s="95" t="s">
        <v>534</v>
      </c>
      <c r="D356" s="95" t="s">
        <v>534</v>
      </c>
      <c r="E356" s="99" t="s">
        <v>549</v>
      </c>
      <c r="F356" s="95" t="s">
        <v>589</v>
      </c>
      <c r="G356" s="95">
        <v>104339</v>
      </c>
      <c r="H356" s="95">
        <v>1</v>
      </c>
      <c r="I356" s="95" t="s">
        <v>534</v>
      </c>
      <c r="J356" s="95">
        <v>162</v>
      </c>
      <c r="K356" s="95">
        <v>14</v>
      </c>
      <c r="L356" s="98">
        <v>0.35416666666666669</v>
      </c>
      <c r="M356" s="98">
        <v>0.36458333333333331</v>
      </c>
      <c r="N356" s="97" t="s">
        <v>480</v>
      </c>
      <c r="Q356" s="88" t="str">
        <f t="array" aca="1" ref="Q356" ca="1">IFERROR(INDEX(Tableau3[Num DECAL],SMALL(IF(Tableau3[Num DECAL]&lt;&gt;"",ROW(INDIRECT("1:"&amp;ROWS(Tableau3[Num DECAL])))),ROWS($1:345))),"")</f>
        <v/>
      </c>
      <c r="R356" s="88">
        <f t="shared" ca="1" si="5"/>
        <v>0</v>
      </c>
      <c r="S356" s="88">
        <f ca="1">COUNTIFS(Tableau3[PLAGE],R356)</f>
        <v>0</v>
      </c>
      <c r="T356" s="139">
        <f ca="1">INDEX(EXTRACT!DATE,MATCH(Tableau4[[#This Row],[Décalage]],D:D,0),0)</f>
        <v>0</v>
      </c>
      <c r="U356" s="139">
        <f ca="1">VLOOKUP(Tableau4[[#This Row],[Décalage]],D:E,2,0)</f>
        <v>0</v>
      </c>
      <c r="V356" s="139">
        <f ca="1">VLOOKUP(Tableau4[[#This Row],[Décalage]],D:G,4,0)</f>
        <v>0</v>
      </c>
      <c r="AY356" s="88"/>
      <c r="AZ356" s="88"/>
      <c r="BA356" s="88"/>
      <c r="BB356" s="88"/>
      <c r="BC356" s="88"/>
    </row>
    <row r="357" spans="1:55" ht="15" x14ac:dyDescent="0.2">
      <c r="A357" s="100">
        <v>4341</v>
      </c>
      <c r="B357" s="95">
        <v>1</v>
      </c>
      <c r="C357" s="95" t="s">
        <v>534</v>
      </c>
      <c r="D357" s="95" t="s">
        <v>534</v>
      </c>
      <c r="E357" s="99" t="s">
        <v>549</v>
      </c>
      <c r="F357" s="95" t="s">
        <v>589</v>
      </c>
      <c r="G357" s="95">
        <v>104340</v>
      </c>
      <c r="H357" s="95">
        <v>2</v>
      </c>
      <c r="I357" s="95" t="s">
        <v>534</v>
      </c>
      <c r="J357" s="95">
        <v>162</v>
      </c>
      <c r="K357" s="95">
        <v>13</v>
      </c>
      <c r="L357" s="98">
        <v>0.375</v>
      </c>
      <c r="M357" s="98">
        <v>0.39583333333333331</v>
      </c>
      <c r="N357" s="97" t="s">
        <v>482</v>
      </c>
      <c r="Q357" s="88" t="str">
        <f t="array" aca="1" ref="Q357" ca="1">IFERROR(INDEX(Tableau3[Num DECAL],SMALL(IF(Tableau3[Num DECAL]&lt;&gt;"",ROW(INDIRECT("1:"&amp;ROWS(Tableau3[Num DECAL])))),ROWS($1:346))),"")</f>
        <v/>
      </c>
      <c r="R357" s="88">
        <f t="shared" ca="1" si="5"/>
        <v>0</v>
      </c>
      <c r="S357" s="88">
        <f ca="1">COUNTIFS(Tableau3[PLAGE],R357)</f>
        <v>0</v>
      </c>
      <c r="T357" s="139">
        <f ca="1">INDEX(EXTRACT!DATE,MATCH(Tableau4[[#This Row],[Décalage]],D:D,0),0)</f>
        <v>0</v>
      </c>
      <c r="U357" s="139">
        <f ca="1">VLOOKUP(Tableau4[[#This Row],[Décalage]],D:E,2,0)</f>
        <v>0</v>
      </c>
      <c r="V357" s="139">
        <f ca="1">VLOOKUP(Tableau4[[#This Row],[Décalage]],D:G,4,0)</f>
        <v>0</v>
      </c>
      <c r="AY357" s="88"/>
      <c r="AZ357" s="88"/>
      <c r="BA357" s="88"/>
      <c r="BB357" s="88"/>
      <c r="BC357" s="88"/>
    </row>
    <row r="358" spans="1:55" ht="15" x14ac:dyDescent="0.2">
      <c r="A358" s="100">
        <v>4342</v>
      </c>
      <c r="B358" s="95">
        <v>1</v>
      </c>
      <c r="C358" s="95" t="s">
        <v>534</v>
      </c>
      <c r="D358" s="95" t="s">
        <v>534</v>
      </c>
      <c r="E358" s="99" t="s">
        <v>549</v>
      </c>
      <c r="F358" s="95" t="s">
        <v>589</v>
      </c>
      <c r="G358" s="95">
        <v>104341</v>
      </c>
      <c r="H358" s="95">
        <v>3</v>
      </c>
      <c r="I358" s="95" t="s">
        <v>534</v>
      </c>
      <c r="J358" s="95">
        <v>162</v>
      </c>
      <c r="K358" s="95">
        <v>12</v>
      </c>
      <c r="L358" s="98">
        <v>0.39583333333333331</v>
      </c>
      <c r="M358" s="98">
        <v>0.4236111111111111</v>
      </c>
      <c r="N358" s="97" t="s">
        <v>489</v>
      </c>
      <c r="Q358" s="88" t="str">
        <f t="array" aca="1" ref="Q358" ca="1">IFERROR(INDEX(Tableau3[Num DECAL],SMALL(IF(Tableau3[Num DECAL]&lt;&gt;"",ROW(INDIRECT("1:"&amp;ROWS(Tableau3[Num DECAL])))),ROWS($1:347))),"")</f>
        <v/>
      </c>
      <c r="R358" s="88">
        <f t="shared" ca="1" si="5"/>
        <v>0</v>
      </c>
      <c r="S358" s="88">
        <f ca="1">COUNTIFS(Tableau3[PLAGE],R358)</f>
        <v>0</v>
      </c>
      <c r="T358" s="139">
        <f ca="1">INDEX(EXTRACT!DATE,MATCH(Tableau4[[#This Row],[Décalage]],D:D,0),0)</f>
        <v>0</v>
      </c>
      <c r="U358" s="139">
        <f ca="1">VLOOKUP(Tableau4[[#This Row],[Décalage]],D:E,2,0)</f>
        <v>0</v>
      </c>
      <c r="V358" s="139">
        <f ca="1">VLOOKUP(Tableau4[[#This Row],[Décalage]],D:G,4,0)</f>
        <v>0</v>
      </c>
      <c r="AY358" s="88"/>
      <c r="AZ358" s="88"/>
      <c r="BA358" s="88"/>
      <c r="BB358" s="88"/>
      <c r="BC358" s="88"/>
    </row>
    <row r="359" spans="1:55" ht="15" x14ac:dyDescent="0.2">
      <c r="A359" s="100">
        <v>4343</v>
      </c>
      <c r="B359" s="95">
        <v>1</v>
      </c>
      <c r="C359" s="95" t="s">
        <v>534</v>
      </c>
      <c r="D359" s="95" t="s">
        <v>534</v>
      </c>
      <c r="E359" s="99" t="s">
        <v>549</v>
      </c>
      <c r="F359" s="95" t="s">
        <v>589</v>
      </c>
      <c r="G359" s="95">
        <v>104342</v>
      </c>
      <c r="H359" s="95">
        <v>4</v>
      </c>
      <c r="I359" s="95" t="s">
        <v>534</v>
      </c>
      <c r="J359" s="95">
        <v>162</v>
      </c>
      <c r="K359" s="95">
        <v>11</v>
      </c>
      <c r="L359" s="98">
        <v>0.43055555555555558</v>
      </c>
      <c r="M359" s="98">
        <v>0.44444444444444442</v>
      </c>
      <c r="N359" s="97" t="s">
        <v>483</v>
      </c>
      <c r="Q359" s="88" t="str">
        <f t="array" aca="1" ref="Q359" ca="1">IFERROR(INDEX(Tableau3[Num DECAL],SMALL(IF(Tableau3[Num DECAL]&lt;&gt;"",ROW(INDIRECT("1:"&amp;ROWS(Tableau3[Num DECAL])))),ROWS($1:348))),"")</f>
        <v/>
      </c>
      <c r="R359" s="88">
        <f t="shared" ca="1" si="5"/>
        <v>0</v>
      </c>
      <c r="S359" s="88">
        <f ca="1">COUNTIFS(Tableau3[PLAGE],R359)</f>
        <v>0</v>
      </c>
      <c r="T359" s="139">
        <f ca="1">INDEX(EXTRACT!DATE,MATCH(Tableau4[[#This Row],[Décalage]],D:D,0),0)</f>
        <v>0</v>
      </c>
      <c r="U359" s="139">
        <f ca="1">VLOOKUP(Tableau4[[#This Row],[Décalage]],D:E,2,0)</f>
        <v>0</v>
      </c>
      <c r="V359" s="139">
        <f ca="1">VLOOKUP(Tableau4[[#This Row],[Décalage]],D:G,4,0)</f>
        <v>0</v>
      </c>
      <c r="AY359" s="88"/>
      <c r="AZ359" s="88"/>
      <c r="BA359" s="88"/>
      <c r="BB359" s="88"/>
      <c r="BC359" s="88"/>
    </row>
    <row r="360" spans="1:55" ht="15" x14ac:dyDescent="0.2">
      <c r="A360" s="100">
        <v>4344</v>
      </c>
      <c r="B360" s="95">
        <v>1</v>
      </c>
      <c r="C360" s="95" t="s">
        <v>534</v>
      </c>
      <c r="D360" s="95" t="s">
        <v>534</v>
      </c>
      <c r="E360" s="99" t="s">
        <v>549</v>
      </c>
      <c r="F360" s="95" t="s">
        <v>589</v>
      </c>
      <c r="G360" s="95">
        <v>104343</v>
      </c>
      <c r="H360" s="95">
        <v>5</v>
      </c>
      <c r="I360" s="95" t="s">
        <v>534</v>
      </c>
      <c r="J360" s="95">
        <v>162</v>
      </c>
      <c r="K360" s="95">
        <v>10</v>
      </c>
      <c r="L360" s="98">
        <v>0.44444444444444442</v>
      </c>
      <c r="M360" s="98">
        <v>0.4548611111111111</v>
      </c>
      <c r="N360" s="97" t="s">
        <v>480</v>
      </c>
      <c r="Q360" s="88" t="str">
        <f t="array" aca="1" ref="Q360" ca="1">IFERROR(INDEX(Tableau3[Num DECAL],SMALL(IF(Tableau3[Num DECAL]&lt;&gt;"",ROW(INDIRECT("1:"&amp;ROWS(Tableau3[Num DECAL])))),ROWS($1:349))),"")</f>
        <v/>
      </c>
      <c r="R360" s="88">
        <f t="shared" ca="1" si="5"/>
        <v>0</v>
      </c>
      <c r="S360" s="88">
        <f ca="1">COUNTIFS(Tableau3[PLAGE],R360)</f>
        <v>0</v>
      </c>
      <c r="T360" s="139">
        <f ca="1">INDEX(EXTRACT!DATE,MATCH(Tableau4[[#This Row],[Décalage]],D:D,0),0)</f>
        <v>0</v>
      </c>
      <c r="U360" s="139">
        <f ca="1">VLOOKUP(Tableau4[[#This Row],[Décalage]],D:E,2,0)</f>
        <v>0</v>
      </c>
      <c r="V360" s="139">
        <f ca="1">VLOOKUP(Tableau4[[#This Row],[Décalage]],D:G,4,0)</f>
        <v>0</v>
      </c>
      <c r="AY360" s="88"/>
      <c r="AZ360" s="88"/>
      <c r="BA360" s="88"/>
      <c r="BB360" s="88"/>
      <c r="BC360" s="88"/>
    </row>
    <row r="361" spans="1:55" ht="15" x14ac:dyDescent="0.2">
      <c r="A361" s="100">
        <v>4345</v>
      </c>
      <c r="B361" s="95">
        <v>1</v>
      </c>
      <c r="C361" s="95" t="s">
        <v>534</v>
      </c>
      <c r="D361" s="95" t="s">
        <v>534</v>
      </c>
      <c r="E361" s="99" t="s">
        <v>549</v>
      </c>
      <c r="F361" s="95" t="s">
        <v>589</v>
      </c>
      <c r="G361" s="95">
        <v>104344</v>
      </c>
      <c r="H361" s="95">
        <v>6</v>
      </c>
      <c r="I361" s="95" t="s">
        <v>534</v>
      </c>
      <c r="J361" s="95">
        <v>162</v>
      </c>
      <c r="K361" s="95">
        <v>9</v>
      </c>
      <c r="L361" s="98">
        <v>0.46180555555555558</v>
      </c>
      <c r="M361" s="98">
        <v>0.4826388888888889</v>
      </c>
      <c r="N361" s="97" t="s">
        <v>482</v>
      </c>
      <c r="Q361" s="88" t="str">
        <f t="array" aca="1" ref="Q361" ca="1">IFERROR(INDEX(Tableau3[Num DECAL],SMALL(IF(Tableau3[Num DECAL]&lt;&gt;"",ROW(INDIRECT("1:"&amp;ROWS(Tableau3[Num DECAL])))),ROWS($1:350))),"")</f>
        <v/>
      </c>
      <c r="R361" s="88">
        <f t="shared" ca="1" si="5"/>
        <v>0</v>
      </c>
      <c r="S361" s="88">
        <f ca="1">COUNTIFS(Tableau3[PLAGE],R361)</f>
        <v>0</v>
      </c>
      <c r="T361" s="139">
        <f ca="1">INDEX(EXTRACT!DATE,MATCH(Tableau4[[#This Row],[Décalage]],D:D,0),0)</f>
        <v>0</v>
      </c>
      <c r="U361" s="139">
        <f ca="1">VLOOKUP(Tableau4[[#This Row],[Décalage]],D:E,2,0)</f>
        <v>0</v>
      </c>
      <c r="V361" s="139">
        <f ca="1">VLOOKUP(Tableau4[[#This Row],[Décalage]],D:G,4,0)</f>
        <v>0</v>
      </c>
      <c r="AY361" s="88"/>
      <c r="AZ361" s="88"/>
      <c r="BA361" s="88"/>
      <c r="BB361" s="88"/>
      <c r="BC361" s="88"/>
    </row>
    <row r="362" spans="1:55" ht="15" x14ac:dyDescent="0.2">
      <c r="A362" s="100">
        <v>4346</v>
      </c>
      <c r="B362" s="95">
        <v>1</v>
      </c>
      <c r="C362" s="95" t="s">
        <v>534</v>
      </c>
      <c r="D362" s="95" t="s">
        <v>534</v>
      </c>
      <c r="E362" s="99" t="s">
        <v>549</v>
      </c>
      <c r="F362" s="95" t="s">
        <v>589</v>
      </c>
      <c r="G362" s="95">
        <v>104345</v>
      </c>
      <c r="H362" s="95">
        <v>7</v>
      </c>
      <c r="I362" s="95" t="s">
        <v>534</v>
      </c>
      <c r="J362" s="95">
        <v>162</v>
      </c>
      <c r="K362" s="95">
        <v>8</v>
      </c>
      <c r="L362" s="98">
        <v>0.4861111111111111</v>
      </c>
      <c r="M362" s="98">
        <v>0.51041666666666663</v>
      </c>
      <c r="N362" s="97" t="s">
        <v>488</v>
      </c>
      <c r="Q362" s="88" t="str">
        <f t="array" aca="1" ref="Q362" ca="1">IFERROR(INDEX(Tableau3[Num DECAL],SMALL(IF(Tableau3[Num DECAL]&lt;&gt;"",ROW(INDIRECT("1:"&amp;ROWS(Tableau3[Num DECAL])))),ROWS($1:351))),"")</f>
        <v/>
      </c>
      <c r="R362" s="88">
        <f t="shared" ca="1" si="5"/>
        <v>0</v>
      </c>
      <c r="S362" s="88">
        <f ca="1">COUNTIFS(Tableau3[PLAGE],R362)</f>
        <v>0</v>
      </c>
      <c r="T362" s="139">
        <f ca="1">INDEX(EXTRACT!DATE,MATCH(Tableau4[[#This Row],[Décalage]],D:D,0),0)</f>
        <v>0</v>
      </c>
      <c r="U362" s="139">
        <f ca="1">VLOOKUP(Tableau4[[#This Row],[Décalage]],D:E,2,0)</f>
        <v>0</v>
      </c>
      <c r="V362" s="139">
        <f ca="1">VLOOKUP(Tableau4[[#This Row],[Décalage]],D:G,4,0)</f>
        <v>0</v>
      </c>
      <c r="AY362" s="88"/>
      <c r="AZ362" s="88"/>
      <c r="BA362" s="88"/>
      <c r="BB362" s="88"/>
      <c r="BC362" s="88"/>
    </row>
    <row r="363" spans="1:55" ht="15" x14ac:dyDescent="0.2">
      <c r="A363" s="100">
        <v>4347</v>
      </c>
      <c r="B363" s="95">
        <v>1</v>
      </c>
      <c r="C363" s="95" t="s">
        <v>534</v>
      </c>
      <c r="D363" s="95" t="s">
        <v>534</v>
      </c>
      <c r="E363" s="99" t="s">
        <v>549</v>
      </c>
      <c r="F363" s="95" t="s">
        <v>589</v>
      </c>
      <c r="G363" s="95">
        <v>104346</v>
      </c>
      <c r="H363" s="95">
        <v>8</v>
      </c>
      <c r="I363" s="95" t="s">
        <v>534</v>
      </c>
      <c r="J363" s="95">
        <v>162</v>
      </c>
      <c r="K363" s="95">
        <v>7</v>
      </c>
      <c r="L363" s="98">
        <v>0.54166666666666663</v>
      </c>
      <c r="M363" s="98">
        <v>0.56944444444444442</v>
      </c>
      <c r="N363" s="97" t="s">
        <v>489</v>
      </c>
      <c r="Q363" s="88" t="str">
        <f t="array" aca="1" ref="Q363" ca="1">IFERROR(INDEX(Tableau3[Num DECAL],SMALL(IF(Tableau3[Num DECAL]&lt;&gt;"",ROW(INDIRECT("1:"&amp;ROWS(Tableau3[Num DECAL])))),ROWS($1:352))),"")</f>
        <v/>
      </c>
      <c r="R363" s="88">
        <f t="shared" ca="1" si="5"/>
        <v>0</v>
      </c>
      <c r="S363" s="88">
        <f ca="1">COUNTIFS(Tableau3[PLAGE],R363)</f>
        <v>0</v>
      </c>
      <c r="T363" s="139">
        <f ca="1">INDEX(EXTRACT!DATE,MATCH(Tableau4[[#This Row],[Décalage]],D:D,0),0)</f>
        <v>0</v>
      </c>
      <c r="U363" s="139">
        <f ca="1">VLOOKUP(Tableau4[[#This Row],[Décalage]],D:E,2,0)</f>
        <v>0</v>
      </c>
      <c r="V363" s="139">
        <f ca="1">VLOOKUP(Tableau4[[#This Row],[Décalage]],D:G,4,0)</f>
        <v>0</v>
      </c>
      <c r="AY363" s="88"/>
      <c r="AZ363" s="88"/>
      <c r="BA363" s="88"/>
      <c r="BB363" s="88"/>
      <c r="BC363" s="88"/>
    </row>
    <row r="364" spans="1:55" ht="15" x14ac:dyDescent="0.2">
      <c r="A364" s="100">
        <v>4348</v>
      </c>
      <c r="B364" s="95">
        <v>1</v>
      </c>
      <c r="C364" s="95" t="s">
        <v>534</v>
      </c>
      <c r="D364" s="95" t="s">
        <v>534</v>
      </c>
      <c r="E364" s="99" t="s">
        <v>549</v>
      </c>
      <c r="F364" s="95" t="s">
        <v>589</v>
      </c>
      <c r="G364" s="95">
        <v>104347</v>
      </c>
      <c r="H364" s="95">
        <v>9</v>
      </c>
      <c r="I364" s="95" t="s">
        <v>534</v>
      </c>
      <c r="J364" s="95">
        <v>162</v>
      </c>
      <c r="K364" s="95">
        <v>6</v>
      </c>
      <c r="L364" s="98">
        <v>0.56944444444444442</v>
      </c>
      <c r="M364" s="98">
        <v>0.59722222222222221</v>
      </c>
      <c r="N364" s="97" t="s">
        <v>489</v>
      </c>
      <c r="Q364" s="88" t="str">
        <f t="array" aca="1" ref="Q364" ca="1">IFERROR(INDEX(Tableau3[Num DECAL],SMALL(IF(Tableau3[Num DECAL]&lt;&gt;"",ROW(INDIRECT("1:"&amp;ROWS(Tableau3[Num DECAL])))),ROWS($1:353))),"")</f>
        <v/>
      </c>
      <c r="R364" s="88">
        <f t="shared" ca="1" si="5"/>
        <v>0</v>
      </c>
      <c r="S364" s="88">
        <f ca="1">COUNTIFS(Tableau3[PLAGE],R364)</f>
        <v>0</v>
      </c>
      <c r="T364" s="139">
        <f ca="1">INDEX(EXTRACT!DATE,MATCH(Tableau4[[#This Row],[Décalage]],D:D,0),0)</f>
        <v>0</v>
      </c>
      <c r="U364" s="139">
        <f ca="1">VLOOKUP(Tableau4[[#This Row],[Décalage]],D:E,2,0)</f>
        <v>0</v>
      </c>
      <c r="V364" s="139">
        <f ca="1">VLOOKUP(Tableau4[[#This Row],[Décalage]],D:G,4,0)</f>
        <v>0</v>
      </c>
      <c r="AY364" s="88"/>
      <c r="AZ364" s="88"/>
      <c r="BA364" s="88"/>
      <c r="BB364" s="88"/>
      <c r="BC364" s="88"/>
    </row>
    <row r="365" spans="1:55" ht="15" x14ac:dyDescent="0.2">
      <c r="A365" s="100">
        <v>4349</v>
      </c>
      <c r="B365" s="95">
        <v>1</v>
      </c>
      <c r="C365" s="95" t="s">
        <v>534</v>
      </c>
      <c r="D365" s="95" t="s">
        <v>534</v>
      </c>
      <c r="E365" s="99" t="s">
        <v>549</v>
      </c>
      <c r="F365" s="95" t="s">
        <v>589</v>
      </c>
      <c r="G365" s="95">
        <v>104348</v>
      </c>
      <c r="H365" s="95">
        <v>10</v>
      </c>
      <c r="I365" s="95" t="s">
        <v>534</v>
      </c>
      <c r="J365" s="95">
        <v>162</v>
      </c>
      <c r="K365" s="95">
        <v>5</v>
      </c>
      <c r="L365" s="98">
        <v>0.60416666666666663</v>
      </c>
      <c r="M365" s="98">
        <v>0.63194444444444442</v>
      </c>
      <c r="N365" s="97" t="s">
        <v>489</v>
      </c>
      <c r="Q365" s="88" t="str">
        <f t="array" aca="1" ref="Q365" ca="1">IFERROR(INDEX(Tableau3[Num DECAL],SMALL(IF(Tableau3[Num DECAL]&lt;&gt;"",ROW(INDIRECT("1:"&amp;ROWS(Tableau3[Num DECAL])))),ROWS($1:354))),"")</f>
        <v/>
      </c>
      <c r="R365" s="88">
        <f t="shared" ca="1" si="5"/>
        <v>0</v>
      </c>
      <c r="S365" s="88">
        <f ca="1">COUNTIFS(Tableau3[PLAGE],R365)</f>
        <v>0</v>
      </c>
      <c r="T365" s="139">
        <f ca="1">INDEX(EXTRACT!DATE,MATCH(Tableau4[[#This Row],[Décalage]],D:D,0),0)</f>
        <v>0</v>
      </c>
      <c r="U365" s="139">
        <f ca="1">VLOOKUP(Tableau4[[#This Row],[Décalage]],D:E,2,0)</f>
        <v>0</v>
      </c>
      <c r="V365" s="139">
        <f ca="1">VLOOKUP(Tableau4[[#This Row],[Décalage]],D:G,4,0)</f>
        <v>0</v>
      </c>
      <c r="AY365" s="88"/>
      <c r="AZ365" s="88"/>
      <c r="BA365" s="88"/>
      <c r="BB365" s="88"/>
      <c r="BC365" s="88"/>
    </row>
    <row r="366" spans="1:55" ht="15" x14ac:dyDescent="0.2">
      <c r="A366" s="100">
        <v>4350</v>
      </c>
      <c r="B366" s="95">
        <v>1</v>
      </c>
      <c r="C366" s="95" t="s">
        <v>534</v>
      </c>
      <c r="D366" s="95" t="s">
        <v>534</v>
      </c>
      <c r="E366" s="99" t="s">
        <v>549</v>
      </c>
      <c r="F366" s="95" t="s">
        <v>589</v>
      </c>
      <c r="G366" s="95">
        <v>104349</v>
      </c>
      <c r="H366" s="95">
        <v>11</v>
      </c>
      <c r="I366" s="95" t="s">
        <v>534</v>
      </c>
      <c r="J366" s="95">
        <v>162</v>
      </c>
      <c r="K366" s="95">
        <v>4</v>
      </c>
      <c r="L366" s="98">
        <v>0.63541666666666663</v>
      </c>
      <c r="M366" s="98">
        <v>0.65972222222222221</v>
      </c>
      <c r="N366" s="97" t="s">
        <v>488</v>
      </c>
      <c r="Q366" s="88" t="str">
        <f t="array" aca="1" ref="Q366" ca="1">IFERROR(INDEX(Tableau3[Num DECAL],SMALL(IF(Tableau3[Num DECAL]&lt;&gt;"",ROW(INDIRECT("1:"&amp;ROWS(Tableau3[Num DECAL])))),ROWS($1:355))),"")</f>
        <v/>
      </c>
      <c r="R366" s="88">
        <f t="shared" ca="1" si="5"/>
        <v>0</v>
      </c>
      <c r="S366" s="88">
        <f ca="1">COUNTIFS(Tableau3[PLAGE],R366)</f>
        <v>0</v>
      </c>
      <c r="T366" s="139">
        <f ca="1">INDEX(EXTRACT!DATE,MATCH(Tableau4[[#This Row],[Décalage]],D:D,0),0)</f>
        <v>0</v>
      </c>
      <c r="U366" s="139">
        <f ca="1">VLOOKUP(Tableau4[[#This Row],[Décalage]],D:E,2,0)</f>
        <v>0</v>
      </c>
      <c r="V366" s="139">
        <f ca="1">VLOOKUP(Tableau4[[#This Row],[Décalage]],D:G,4,0)</f>
        <v>0</v>
      </c>
      <c r="AY366" s="88"/>
      <c r="AZ366" s="88"/>
      <c r="BA366" s="88"/>
      <c r="BB366" s="88"/>
      <c r="BC366" s="88"/>
    </row>
    <row r="367" spans="1:55" ht="15" x14ac:dyDescent="0.2">
      <c r="A367" s="100">
        <v>4351</v>
      </c>
      <c r="B367" s="95">
        <v>1</v>
      </c>
      <c r="C367" s="95" t="s">
        <v>534</v>
      </c>
      <c r="D367" s="95" t="s">
        <v>534</v>
      </c>
      <c r="E367" s="99" t="s">
        <v>549</v>
      </c>
      <c r="F367" s="95" t="s">
        <v>589</v>
      </c>
      <c r="G367" s="95">
        <v>104350</v>
      </c>
      <c r="H367" s="95">
        <v>12</v>
      </c>
      <c r="I367" s="95" t="s">
        <v>534</v>
      </c>
      <c r="J367" s="95">
        <v>162</v>
      </c>
      <c r="K367" s="95">
        <v>3</v>
      </c>
      <c r="L367" s="98">
        <v>0.66666666666666663</v>
      </c>
      <c r="M367" s="98">
        <v>0.69444444444444453</v>
      </c>
      <c r="N367" s="97" t="s">
        <v>489</v>
      </c>
      <c r="Q367" s="88" t="str">
        <f t="array" aca="1" ref="Q367" ca="1">IFERROR(INDEX(Tableau3[Num DECAL],SMALL(IF(Tableau3[Num DECAL]&lt;&gt;"",ROW(INDIRECT("1:"&amp;ROWS(Tableau3[Num DECAL])))),ROWS($1:356))),"")</f>
        <v/>
      </c>
      <c r="R367" s="88">
        <f t="shared" ca="1" si="5"/>
        <v>0</v>
      </c>
      <c r="S367" s="88">
        <f ca="1">COUNTIFS(Tableau3[PLAGE],R367)</f>
        <v>0</v>
      </c>
      <c r="T367" s="139">
        <f ca="1">INDEX(EXTRACT!DATE,MATCH(Tableau4[[#This Row],[Décalage]],D:D,0),0)</f>
        <v>0</v>
      </c>
      <c r="U367" s="139">
        <f ca="1">VLOOKUP(Tableau4[[#This Row],[Décalage]],D:E,2,0)</f>
        <v>0</v>
      </c>
      <c r="V367" s="139">
        <f ca="1">VLOOKUP(Tableau4[[#This Row],[Décalage]],D:G,4,0)</f>
        <v>0</v>
      </c>
      <c r="AY367" s="88"/>
      <c r="AZ367" s="88"/>
      <c r="BA367" s="88"/>
      <c r="BB367" s="88"/>
      <c r="BC367" s="88"/>
    </row>
    <row r="368" spans="1:55" ht="15" x14ac:dyDescent="0.2">
      <c r="A368" s="100">
        <v>4352</v>
      </c>
      <c r="B368" s="95">
        <v>1</v>
      </c>
      <c r="C368" s="95" t="s">
        <v>534</v>
      </c>
      <c r="D368" s="95" t="s">
        <v>534</v>
      </c>
      <c r="E368" s="99" t="s">
        <v>549</v>
      </c>
      <c r="F368" s="95" t="s">
        <v>589</v>
      </c>
      <c r="G368" s="95">
        <v>104351</v>
      </c>
      <c r="H368" s="95">
        <v>13</v>
      </c>
      <c r="I368" s="95" t="s">
        <v>534</v>
      </c>
      <c r="J368" s="95">
        <v>162</v>
      </c>
      <c r="K368" s="95">
        <v>2</v>
      </c>
      <c r="L368" s="98">
        <v>0.69444444444444453</v>
      </c>
      <c r="M368" s="98">
        <v>0.70833333333333337</v>
      </c>
      <c r="N368" s="97" t="s">
        <v>483</v>
      </c>
      <c r="Q368" s="88" t="str">
        <f t="array" aca="1" ref="Q368" ca="1">IFERROR(INDEX(Tableau3[Num DECAL],SMALL(IF(Tableau3[Num DECAL]&lt;&gt;"",ROW(INDIRECT("1:"&amp;ROWS(Tableau3[Num DECAL])))),ROWS($1:357))),"")</f>
        <v/>
      </c>
      <c r="R368" s="88">
        <f t="shared" ca="1" si="5"/>
        <v>0</v>
      </c>
      <c r="S368" s="88">
        <f ca="1">COUNTIFS(Tableau3[PLAGE],R368)</f>
        <v>0</v>
      </c>
      <c r="T368" s="139">
        <f ca="1">INDEX(EXTRACT!DATE,MATCH(Tableau4[[#This Row],[Décalage]],D:D,0),0)</f>
        <v>0</v>
      </c>
      <c r="U368" s="139">
        <f ca="1">VLOOKUP(Tableau4[[#This Row],[Décalage]],D:E,2,0)</f>
        <v>0</v>
      </c>
      <c r="V368" s="139">
        <f ca="1">VLOOKUP(Tableau4[[#This Row],[Décalage]],D:G,4,0)</f>
        <v>0</v>
      </c>
      <c r="AY368" s="88"/>
      <c r="AZ368" s="88"/>
      <c r="BA368" s="88"/>
      <c r="BB368" s="88"/>
      <c r="BC368" s="88"/>
    </row>
    <row r="369" spans="1:55" ht="15" x14ac:dyDescent="0.2">
      <c r="A369" s="100">
        <v>4353</v>
      </c>
      <c r="B369" s="95">
        <v>1</v>
      </c>
      <c r="C369" s="95" t="s">
        <v>534</v>
      </c>
      <c r="D369" s="95" t="s">
        <v>534</v>
      </c>
      <c r="E369" s="99" t="s">
        <v>549</v>
      </c>
      <c r="F369" s="95" t="s">
        <v>589</v>
      </c>
      <c r="G369" s="95">
        <v>104352</v>
      </c>
      <c r="H369" s="95">
        <v>14</v>
      </c>
      <c r="I369" s="95" t="s">
        <v>534</v>
      </c>
      <c r="J369" s="95">
        <v>162</v>
      </c>
      <c r="K369" s="95">
        <v>1</v>
      </c>
      <c r="L369" s="98">
        <v>0.70833333333333337</v>
      </c>
      <c r="M369" s="98">
        <v>0.72916666666666663</v>
      </c>
      <c r="N369" s="97" t="s">
        <v>482</v>
      </c>
      <c r="Q369" s="88" t="str">
        <f t="array" aca="1" ref="Q369" ca="1">IFERROR(INDEX(Tableau3[Num DECAL],SMALL(IF(Tableau3[Num DECAL]&lt;&gt;"",ROW(INDIRECT("1:"&amp;ROWS(Tableau3[Num DECAL])))),ROWS($1:358))),"")</f>
        <v/>
      </c>
      <c r="R369" s="88">
        <f t="shared" ca="1" si="5"/>
        <v>0</v>
      </c>
      <c r="S369" s="88">
        <f ca="1">COUNTIFS(Tableau3[PLAGE],R369)</f>
        <v>0</v>
      </c>
      <c r="T369" s="139">
        <f ca="1">INDEX(EXTRACT!DATE,MATCH(Tableau4[[#This Row],[Décalage]],D:D,0),0)</f>
        <v>0</v>
      </c>
      <c r="U369" s="139">
        <f ca="1">VLOOKUP(Tableau4[[#This Row],[Décalage]],D:E,2,0)</f>
        <v>0</v>
      </c>
      <c r="V369" s="139">
        <f ca="1">VLOOKUP(Tableau4[[#This Row],[Décalage]],D:G,4,0)</f>
        <v>0</v>
      </c>
      <c r="AY369" s="88"/>
      <c r="AZ369" s="88"/>
      <c r="BA369" s="88"/>
      <c r="BB369" s="88"/>
      <c r="BC369" s="88"/>
    </row>
    <row r="370" spans="1:55" ht="15" x14ac:dyDescent="0.2">
      <c r="A370" s="100">
        <v>4354</v>
      </c>
      <c r="B370" s="95">
        <v>1</v>
      </c>
      <c r="C370" s="95">
        <v>367</v>
      </c>
      <c r="D370" s="95">
        <v>371</v>
      </c>
      <c r="E370" s="99" t="s">
        <v>535</v>
      </c>
      <c r="F370" s="95" t="s">
        <v>589</v>
      </c>
      <c r="G370" s="95">
        <v>104353</v>
      </c>
      <c r="H370" s="95">
        <v>0</v>
      </c>
      <c r="I370" s="95">
        <v>1</v>
      </c>
      <c r="J370" s="95">
        <v>163</v>
      </c>
      <c r="K370" s="95">
        <v>1</v>
      </c>
      <c r="L370" s="98">
        <v>0.72916666666666663</v>
      </c>
      <c r="M370" s="98">
        <v>0.78125</v>
      </c>
      <c r="N370" s="97" t="s">
        <v>492</v>
      </c>
      <c r="Q370" s="88" t="str">
        <f t="array" aca="1" ref="Q370" ca="1">IFERROR(INDEX(Tableau3[Num DECAL],SMALL(IF(Tableau3[Num DECAL]&lt;&gt;"",ROW(INDIRECT("1:"&amp;ROWS(Tableau3[Num DECAL])))),ROWS($1:359))),"")</f>
        <v/>
      </c>
      <c r="R370" s="88">
        <f t="shared" ca="1" si="5"/>
        <v>0</v>
      </c>
      <c r="S370" s="88">
        <f ca="1">COUNTIFS(Tableau3[PLAGE],R370)</f>
        <v>0</v>
      </c>
      <c r="T370" s="139">
        <f ca="1">INDEX(EXTRACT!DATE,MATCH(Tableau4[[#This Row],[Décalage]],D:D,0),0)</f>
        <v>0</v>
      </c>
      <c r="U370" s="139">
        <f ca="1">VLOOKUP(Tableau4[[#This Row],[Décalage]],D:E,2,0)</f>
        <v>0</v>
      </c>
      <c r="V370" s="139">
        <f ca="1">VLOOKUP(Tableau4[[#This Row],[Décalage]],D:G,4,0)</f>
        <v>0</v>
      </c>
      <c r="AY370" s="88"/>
      <c r="AZ370" s="88"/>
      <c r="BA370" s="88"/>
      <c r="BB370" s="88"/>
      <c r="BC370" s="88"/>
    </row>
    <row r="371" spans="1:55" ht="15" x14ac:dyDescent="0.2">
      <c r="A371" s="100">
        <v>4355</v>
      </c>
      <c r="B371" s="95">
        <v>1</v>
      </c>
      <c r="C371" s="95">
        <v>368</v>
      </c>
      <c r="D371" s="95">
        <v>374</v>
      </c>
      <c r="E371" s="99" t="s">
        <v>535</v>
      </c>
      <c r="F371" s="95" t="s">
        <v>590</v>
      </c>
      <c r="G371" s="95">
        <v>104354</v>
      </c>
      <c r="H371" s="95">
        <v>0</v>
      </c>
      <c r="I371" s="95">
        <v>1</v>
      </c>
      <c r="J371" s="95">
        <v>164</v>
      </c>
      <c r="K371" s="95">
        <v>3</v>
      </c>
      <c r="L371" s="98">
        <v>0.28472222222222221</v>
      </c>
      <c r="M371" s="98">
        <v>0.33333333333333331</v>
      </c>
      <c r="N371" s="97" t="s">
        <v>493</v>
      </c>
      <c r="Q371" s="88" t="str">
        <f t="array" aca="1" ref="Q371" ca="1">IFERROR(INDEX(Tableau3[Num DECAL],SMALL(IF(Tableau3[Num DECAL]&lt;&gt;"",ROW(INDIRECT("1:"&amp;ROWS(Tableau3[Num DECAL])))),ROWS($1:360))),"")</f>
        <v/>
      </c>
      <c r="R371" s="88">
        <f t="shared" ca="1" si="5"/>
        <v>0</v>
      </c>
      <c r="S371" s="88">
        <f ca="1">COUNTIFS(Tableau3[PLAGE],R371)</f>
        <v>0</v>
      </c>
      <c r="T371" s="139">
        <f ca="1">INDEX(EXTRACT!DATE,MATCH(Tableau4[[#This Row],[Décalage]],D:D,0),0)</f>
        <v>0</v>
      </c>
      <c r="U371" s="139">
        <f ca="1">VLOOKUP(Tableau4[[#This Row],[Décalage]],D:E,2,0)</f>
        <v>0</v>
      </c>
      <c r="V371" s="139">
        <f ca="1">VLOOKUP(Tableau4[[#This Row],[Décalage]],D:G,4,0)</f>
        <v>0</v>
      </c>
      <c r="AY371" s="88"/>
      <c r="AZ371" s="88"/>
      <c r="BA371" s="88"/>
      <c r="BB371" s="88"/>
      <c r="BC371" s="88"/>
    </row>
    <row r="372" spans="1:55" ht="15" x14ac:dyDescent="0.2">
      <c r="A372" s="100">
        <v>4356</v>
      </c>
      <c r="B372" s="95">
        <v>1</v>
      </c>
      <c r="C372" s="95" t="s">
        <v>534</v>
      </c>
      <c r="D372" s="95" t="s">
        <v>534</v>
      </c>
      <c r="E372" s="99" t="s">
        <v>535</v>
      </c>
      <c r="F372" s="95" t="s">
        <v>590</v>
      </c>
      <c r="G372" s="95">
        <v>104355</v>
      </c>
      <c r="H372" s="95">
        <v>1</v>
      </c>
      <c r="I372" s="95" t="s">
        <v>534</v>
      </c>
      <c r="J372" s="95">
        <v>164</v>
      </c>
      <c r="K372" s="95">
        <v>2</v>
      </c>
      <c r="L372" s="98">
        <v>0.33333333333333331</v>
      </c>
      <c r="M372" s="98">
        <v>0.35416666666666669</v>
      </c>
      <c r="N372" s="97" t="s">
        <v>482</v>
      </c>
      <c r="Q372" s="88" t="str">
        <f t="array" aca="1" ref="Q372" ca="1">IFERROR(INDEX(Tableau3[Num DECAL],SMALL(IF(Tableau3[Num DECAL]&lt;&gt;"",ROW(INDIRECT("1:"&amp;ROWS(Tableau3[Num DECAL])))),ROWS($1:361))),"")</f>
        <v/>
      </c>
      <c r="R372" s="88">
        <f t="shared" ca="1" si="5"/>
        <v>0</v>
      </c>
      <c r="S372" s="88">
        <f ca="1">COUNTIFS(Tableau3[PLAGE],R372)</f>
        <v>0</v>
      </c>
      <c r="T372" s="139">
        <f ca="1">INDEX(EXTRACT!DATE,MATCH(Tableau4[[#This Row],[Décalage]],D:D,0),0)</f>
        <v>0</v>
      </c>
      <c r="U372" s="139">
        <f ca="1">VLOOKUP(Tableau4[[#This Row],[Décalage]],D:E,2,0)</f>
        <v>0</v>
      </c>
      <c r="V372" s="139">
        <f ca="1">VLOOKUP(Tableau4[[#This Row],[Décalage]],D:G,4,0)</f>
        <v>0</v>
      </c>
      <c r="AY372" s="88"/>
      <c r="AZ372" s="88"/>
      <c r="BA372" s="88"/>
      <c r="BB372" s="88"/>
      <c r="BC372" s="88"/>
    </row>
    <row r="373" spans="1:55" ht="15" x14ac:dyDescent="0.2">
      <c r="A373" s="100">
        <v>4357</v>
      </c>
      <c r="B373" s="95">
        <v>1</v>
      </c>
      <c r="C373" s="95" t="s">
        <v>534</v>
      </c>
      <c r="D373" s="95" t="s">
        <v>534</v>
      </c>
      <c r="E373" s="99" t="s">
        <v>535</v>
      </c>
      <c r="F373" s="95" t="s">
        <v>590</v>
      </c>
      <c r="G373" s="95">
        <v>104356</v>
      </c>
      <c r="H373" s="95">
        <v>2</v>
      </c>
      <c r="I373" s="95" t="s">
        <v>534</v>
      </c>
      <c r="J373" s="95">
        <v>164</v>
      </c>
      <c r="K373" s="95">
        <v>1</v>
      </c>
      <c r="L373" s="98">
        <v>0.35416666666666669</v>
      </c>
      <c r="M373" s="98">
        <v>0.38541666666666669</v>
      </c>
      <c r="N373" s="97" t="s">
        <v>485</v>
      </c>
      <c r="Q373" s="88" t="str">
        <f t="array" aca="1" ref="Q373" ca="1">IFERROR(INDEX(Tableau3[Num DECAL],SMALL(IF(Tableau3[Num DECAL]&lt;&gt;"",ROW(INDIRECT("1:"&amp;ROWS(Tableau3[Num DECAL])))),ROWS($1:362))),"")</f>
        <v/>
      </c>
      <c r="R373" s="88">
        <f t="shared" ca="1" si="5"/>
        <v>0</v>
      </c>
      <c r="S373" s="88">
        <f ca="1">COUNTIFS(Tableau3[PLAGE],R373)</f>
        <v>0</v>
      </c>
      <c r="T373" s="139">
        <f ca="1">INDEX(EXTRACT!DATE,MATCH(Tableau4[[#This Row],[Décalage]],D:D,0),0)</f>
        <v>0</v>
      </c>
      <c r="U373" s="139">
        <f ca="1">VLOOKUP(Tableau4[[#This Row],[Décalage]],D:E,2,0)</f>
        <v>0</v>
      </c>
      <c r="V373" s="139">
        <f ca="1">VLOOKUP(Tableau4[[#This Row],[Décalage]],D:G,4,0)</f>
        <v>0</v>
      </c>
      <c r="AY373" s="88"/>
      <c r="AZ373" s="88"/>
      <c r="BA373" s="88"/>
      <c r="BB373" s="88"/>
      <c r="BC373" s="88"/>
    </row>
    <row r="374" spans="1:55" ht="15" x14ac:dyDescent="0.2">
      <c r="A374" s="100">
        <v>4358</v>
      </c>
      <c r="B374" s="95">
        <v>1</v>
      </c>
      <c r="C374" s="95">
        <v>371</v>
      </c>
      <c r="D374" s="95">
        <v>379</v>
      </c>
      <c r="E374" s="99" t="s">
        <v>537</v>
      </c>
      <c r="F374" s="95" t="s">
        <v>590</v>
      </c>
      <c r="G374" s="95">
        <v>104357</v>
      </c>
      <c r="H374" s="95">
        <v>0</v>
      </c>
      <c r="I374" s="95">
        <v>1</v>
      </c>
      <c r="J374" s="95">
        <v>165</v>
      </c>
      <c r="K374" s="95">
        <v>5</v>
      </c>
      <c r="L374" s="98">
        <v>0.39583333333333331</v>
      </c>
      <c r="M374" s="98">
        <v>0.41666666666666669</v>
      </c>
      <c r="N374" s="97" t="s">
        <v>482</v>
      </c>
      <c r="Q374" s="88" t="str">
        <f t="array" aca="1" ref="Q374" ca="1">IFERROR(INDEX(Tableau3[Num DECAL],SMALL(IF(Tableau3[Num DECAL]&lt;&gt;"",ROW(INDIRECT("1:"&amp;ROWS(Tableau3[Num DECAL])))),ROWS($1:363))),"")</f>
        <v/>
      </c>
      <c r="R374" s="88">
        <f t="shared" ca="1" si="5"/>
        <v>0</v>
      </c>
      <c r="S374" s="88">
        <f ca="1">COUNTIFS(Tableau3[PLAGE],R374)</f>
        <v>0</v>
      </c>
      <c r="T374" s="139">
        <f ca="1">INDEX(EXTRACT!DATE,MATCH(Tableau4[[#This Row],[Décalage]],D:D,0),0)</f>
        <v>0</v>
      </c>
      <c r="U374" s="139">
        <f ca="1">VLOOKUP(Tableau4[[#This Row],[Décalage]],D:E,2,0)</f>
        <v>0</v>
      </c>
      <c r="V374" s="139">
        <f ca="1">VLOOKUP(Tableau4[[#This Row],[Décalage]],D:G,4,0)</f>
        <v>0</v>
      </c>
      <c r="AY374" s="88"/>
      <c r="AZ374" s="88"/>
      <c r="BA374" s="88"/>
      <c r="BB374" s="88"/>
      <c r="BC374" s="88"/>
    </row>
    <row r="375" spans="1:55" ht="15" x14ac:dyDescent="0.2">
      <c r="A375" s="100">
        <v>4359</v>
      </c>
      <c r="B375" s="95">
        <v>1</v>
      </c>
      <c r="C375" s="95" t="s">
        <v>534</v>
      </c>
      <c r="D375" s="95" t="s">
        <v>534</v>
      </c>
      <c r="E375" s="99" t="s">
        <v>537</v>
      </c>
      <c r="F375" s="95" t="s">
        <v>590</v>
      </c>
      <c r="G375" s="95">
        <v>104358</v>
      </c>
      <c r="H375" s="95">
        <v>1</v>
      </c>
      <c r="I375" s="95" t="s">
        <v>534</v>
      </c>
      <c r="J375" s="95">
        <v>165</v>
      </c>
      <c r="K375" s="95">
        <v>4</v>
      </c>
      <c r="L375" s="98">
        <v>0.41666666666666669</v>
      </c>
      <c r="M375" s="98">
        <v>0.45833333333333331</v>
      </c>
      <c r="N375" s="97" t="s">
        <v>476</v>
      </c>
      <c r="Q375" s="88" t="str">
        <f t="array" aca="1" ref="Q375" ca="1">IFERROR(INDEX(Tableau3[Num DECAL],SMALL(IF(Tableau3[Num DECAL]&lt;&gt;"",ROW(INDIRECT("1:"&amp;ROWS(Tableau3[Num DECAL])))),ROWS($1:364))),"")</f>
        <v/>
      </c>
      <c r="R375" s="88">
        <f t="shared" ca="1" si="5"/>
        <v>0</v>
      </c>
      <c r="S375" s="88">
        <f ca="1">COUNTIFS(Tableau3[PLAGE],R375)</f>
        <v>0</v>
      </c>
      <c r="T375" s="139">
        <f ca="1">INDEX(EXTRACT!DATE,MATCH(Tableau4[[#This Row],[Décalage]],D:D,0),0)</f>
        <v>0</v>
      </c>
      <c r="U375" s="139">
        <f ca="1">VLOOKUP(Tableau4[[#This Row],[Décalage]],D:E,2,0)</f>
        <v>0</v>
      </c>
      <c r="V375" s="139">
        <f ca="1">VLOOKUP(Tableau4[[#This Row],[Décalage]],D:G,4,0)</f>
        <v>0</v>
      </c>
      <c r="AY375" s="88"/>
      <c r="AZ375" s="88"/>
      <c r="BA375" s="88"/>
      <c r="BB375" s="88"/>
      <c r="BC375" s="88"/>
    </row>
    <row r="376" spans="1:55" ht="15" x14ac:dyDescent="0.2">
      <c r="A376" s="100">
        <v>4360</v>
      </c>
      <c r="B376" s="95">
        <v>1</v>
      </c>
      <c r="C376" s="95" t="s">
        <v>534</v>
      </c>
      <c r="D376" s="95" t="s">
        <v>534</v>
      </c>
      <c r="E376" s="99" t="s">
        <v>537</v>
      </c>
      <c r="F376" s="95" t="s">
        <v>590</v>
      </c>
      <c r="G376" s="95">
        <v>104359</v>
      </c>
      <c r="H376" s="95">
        <v>2</v>
      </c>
      <c r="I376" s="95" t="s">
        <v>534</v>
      </c>
      <c r="J376" s="95">
        <v>165</v>
      </c>
      <c r="K376" s="95">
        <v>3</v>
      </c>
      <c r="L376" s="98">
        <v>0.46527777777777773</v>
      </c>
      <c r="M376" s="98">
        <v>0.4861111111111111</v>
      </c>
      <c r="N376" s="97" t="s">
        <v>482</v>
      </c>
      <c r="Q376" s="88" t="str">
        <f t="array" aca="1" ref="Q376" ca="1">IFERROR(INDEX(Tableau3[Num DECAL],SMALL(IF(Tableau3[Num DECAL]&lt;&gt;"",ROW(INDIRECT("1:"&amp;ROWS(Tableau3[Num DECAL])))),ROWS($1:365))),"")</f>
        <v/>
      </c>
      <c r="R376" s="88">
        <f t="shared" ca="1" si="5"/>
        <v>0</v>
      </c>
      <c r="S376" s="88">
        <f ca="1">COUNTIFS(Tableau3[PLAGE],R376)</f>
        <v>0</v>
      </c>
      <c r="T376" s="139">
        <f ca="1">INDEX(EXTRACT!DATE,MATCH(Tableau4[[#This Row],[Décalage]],D:D,0),0)</f>
        <v>0</v>
      </c>
      <c r="U376" s="139">
        <f ca="1">VLOOKUP(Tableau4[[#This Row],[Décalage]],D:E,2,0)</f>
        <v>0</v>
      </c>
      <c r="V376" s="139">
        <f ca="1">VLOOKUP(Tableau4[[#This Row],[Décalage]],D:G,4,0)</f>
        <v>0</v>
      </c>
      <c r="AY376" s="88"/>
      <c r="AZ376" s="88"/>
      <c r="BA376" s="88"/>
      <c r="BB376" s="88"/>
      <c r="BC376" s="88"/>
    </row>
    <row r="377" spans="1:55" ht="15" x14ac:dyDescent="0.2">
      <c r="A377" s="100">
        <v>4361</v>
      </c>
      <c r="B377" s="95">
        <v>1</v>
      </c>
      <c r="C377" s="95" t="s">
        <v>534</v>
      </c>
      <c r="D377" s="95" t="s">
        <v>534</v>
      </c>
      <c r="E377" s="99" t="s">
        <v>537</v>
      </c>
      <c r="F377" s="95" t="s">
        <v>590</v>
      </c>
      <c r="G377" s="95">
        <v>104360</v>
      </c>
      <c r="H377" s="95">
        <v>3</v>
      </c>
      <c r="I377" s="95" t="s">
        <v>534</v>
      </c>
      <c r="J377" s="95">
        <v>165</v>
      </c>
      <c r="K377" s="95">
        <v>2</v>
      </c>
      <c r="L377" s="98">
        <v>0.48958333333333331</v>
      </c>
      <c r="M377" s="98">
        <v>0.5</v>
      </c>
      <c r="N377" s="97" t="s">
        <v>480</v>
      </c>
      <c r="Q377" s="88" t="str">
        <f t="array" aca="1" ref="Q377" ca="1">IFERROR(INDEX(Tableau3[Num DECAL],SMALL(IF(Tableau3[Num DECAL]&lt;&gt;"",ROW(INDIRECT("1:"&amp;ROWS(Tableau3[Num DECAL])))),ROWS($1:366))),"")</f>
        <v/>
      </c>
      <c r="R377" s="88">
        <f t="shared" ca="1" si="5"/>
        <v>0</v>
      </c>
      <c r="S377" s="88">
        <f ca="1">COUNTIFS(Tableau3[PLAGE],R377)</f>
        <v>0</v>
      </c>
      <c r="T377" s="139">
        <f ca="1">INDEX(EXTRACT!DATE,MATCH(Tableau4[[#This Row],[Décalage]],D:D,0),0)</f>
        <v>0</v>
      </c>
      <c r="U377" s="139">
        <f ca="1">VLOOKUP(Tableau4[[#This Row],[Décalage]],D:E,2,0)</f>
        <v>0</v>
      </c>
      <c r="V377" s="139">
        <f ca="1">VLOOKUP(Tableau4[[#This Row],[Décalage]],D:G,4,0)</f>
        <v>0</v>
      </c>
      <c r="AY377" s="88"/>
      <c r="AZ377" s="88"/>
      <c r="BA377" s="88"/>
      <c r="BB377" s="88"/>
      <c r="BC377" s="88"/>
    </row>
    <row r="378" spans="1:55" ht="15" x14ac:dyDescent="0.2">
      <c r="A378" s="100">
        <v>4362</v>
      </c>
      <c r="B378" s="95">
        <v>1</v>
      </c>
      <c r="C378" s="95" t="s">
        <v>534</v>
      </c>
      <c r="D378" s="95" t="s">
        <v>534</v>
      </c>
      <c r="E378" s="99" t="s">
        <v>537</v>
      </c>
      <c r="F378" s="95" t="s">
        <v>590</v>
      </c>
      <c r="G378" s="95">
        <v>104361</v>
      </c>
      <c r="H378" s="95">
        <v>4</v>
      </c>
      <c r="I378" s="95" t="s">
        <v>534</v>
      </c>
      <c r="J378" s="95">
        <v>165</v>
      </c>
      <c r="K378" s="95">
        <v>1</v>
      </c>
      <c r="L378" s="98">
        <v>0.54166666666666663</v>
      </c>
      <c r="M378" s="98">
        <v>0.5625</v>
      </c>
      <c r="N378" s="97" t="s">
        <v>482</v>
      </c>
      <c r="Q378" s="88" t="str">
        <f t="array" aca="1" ref="Q378" ca="1">IFERROR(INDEX(Tableau3[Num DECAL],SMALL(IF(Tableau3[Num DECAL]&lt;&gt;"",ROW(INDIRECT("1:"&amp;ROWS(Tableau3[Num DECAL])))),ROWS($1:367))),"")</f>
        <v/>
      </c>
      <c r="R378" s="88">
        <f t="shared" ca="1" si="5"/>
        <v>0</v>
      </c>
      <c r="S378" s="88">
        <f ca="1">COUNTIFS(Tableau3[PLAGE],R378)</f>
        <v>0</v>
      </c>
      <c r="T378" s="139">
        <f ca="1">INDEX(EXTRACT!DATE,MATCH(Tableau4[[#This Row],[Décalage]],D:D,0),0)</f>
        <v>0</v>
      </c>
      <c r="U378" s="139">
        <f ca="1">VLOOKUP(Tableau4[[#This Row],[Décalage]],D:E,2,0)</f>
        <v>0</v>
      </c>
      <c r="V378" s="139">
        <f ca="1">VLOOKUP(Tableau4[[#This Row],[Décalage]],D:G,4,0)</f>
        <v>0</v>
      </c>
      <c r="AY378" s="88"/>
      <c r="AZ378" s="88"/>
      <c r="BA378" s="88"/>
      <c r="BB378" s="88"/>
      <c r="BC378" s="88"/>
    </row>
    <row r="379" spans="1:55" ht="15" x14ac:dyDescent="0.2">
      <c r="A379" s="100">
        <v>4363</v>
      </c>
      <c r="B379" s="95">
        <v>1</v>
      </c>
      <c r="C379" s="95">
        <v>376</v>
      </c>
      <c r="D379" s="95">
        <v>384</v>
      </c>
      <c r="E379" s="99" t="s">
        <v>539</v>
      </c>
      <c r="F379" s="95" t="s">
        <v>590</v>
      </c>
      <c r="G379" s="95">
        <v>104362</v>
      </c>
      <c r="H379" s="95">
        <v>0</v>
      </c>
      <c r="I379" s="95">
        <v>1</v>
      </c>
      <c r="J379" s="95">
        <v>166</v>
      </c>
      <c r="K379" s="95">
        <v>5</v>
      </c>
      <c r="L379" s="98">
        <v>0.58333333333333337</v>
      </c>
      <c r="M379" s="98">
        <v>0.59375</v>
      </c>
      <c r="N379" s="97" t="s">
        <v>480</v>
      </c>
      <c r="Q379" s="88" t="str">
        <f t="array" aca="1" ref="Q379" ca="1">IFERROR(INDEX(Tableau3[Num DECAL],SMALL(IF(Tableau3[Num DECAL]&lt;&gt;"",ROW(INDIRECT("1:"&amp;ROWS(Tableau3[Num DECAL])))),ROWS($1:368))),"")</f>
        <v/>
      </c>
      <c r="R379" s="88">
        <f t="shared" ca="1" si="5"/>
        <v>0</v>
      </c>
      <c r="S379" s="88">
        <f ca="1">COUNTIFS(Tableau3[PLAGE],R379)</f>
        <v>0</v>
      </c>
      <c r="T379" s="139">
        <f ca="1">INDEX(EXTRACT!DATE,MATCH(Tableau4[[#This Row],[Décalage]],D:D,0),0)</f>
        <v>0</v>
      </c>
      <c r="U379" s="139">
        <f ca="1">VLOOKUP(Tableau4[[#This Row],[Décalage]],D:E,2,0)</f>
        <v>0</v>
      </c>
      <c r="V379" s="139">
        <f ca="1">VLOOKUP(Tableau4[[#This Row],[Décalage]],D:G,4,0)</f>
        <v>0</v>
      </c>
      <c r="AY379" s="88"/>
      <c r="AZ379" s="88"/>
      <c r="BA379" s="88"/>
      <c r="BB379" s="88"/>
      <c r="BC379" s="88"/>
    </row>
    <row r="380" spans="1:55" ht="15" x14ac:dyDescent="0.2">
      <c r="A380" s="100">
        <v>4364</v>
      </c>
      <c r="B380" s="95">
        <v>1</v>
      </c>
      <c r="C380" s="95" t="s">
        <v>534</v>
      </c>
      <c r="D380" s="95" t="s">
        <v>534</v>
      </c>
      <c r="E380" s="99" t="s">
        <v>539</v>
      </c>
      <c r="F380" s="95" t="s">
        <v>590</v>
      </c>
      <c r="G380" s="95">
        <v>104363</v>
      </c>
      <c r="H380" s="95">
        <v>1</v>
      </c>
      <c r="I380" s="95" t="s">
        <v>534</v>
      </c>
      <c r="J380" s="95">
        <v>166</v>
      </c>
      <c r="K380" s="95">
        <v>4</v>
      </c>
      <c r="L380" s="98">
        <v>0.59722222222222221</v>
      </c>
      <c r="M380" s="98">
        <v>0.63888888888888895</v>
      </c>
      <c r="N380" s="97" t="s">
        <v>476</v>
      </c>
      <c r="Q380" s="88" t="str">
        <f t="array" aca="1" ref="Q380" ca="1">IFERROR(INDEX(Tableau3[Num DECAL],SMALL(IF(Tableau3[Num DECAL]&lt;&gt;"",ROW(INDIRECT("1:"&amp;ROWS(Tableau3[Num DECAL])))),ROWS($1:369))),"")</f>
        <v/>
      </c>
      <c r="R380" s="88">
        <f t="shared" ca="1" si="5"/>
        <v>0</v>
      </c>
      <c r="S380" s="88">
        <f ca="1">COUNTIFS(Tableau3[PLAGE],R380)</f>
        <v>0</v>
      </c>
      <c r="T380" s="139">
        <f ca="1">INDEX(EXTRACT!DATE,MATCH(Tableau4[[#This Row],[Décalage]],D:D,0),0)</f>
        <v>0</v>
      </c>
      <c r="U380" s="139">
        <f ca="1">VLOOKUP(Tableau4[[#This Row],[Décalage]],D:E,2,0)</f>
        <v>0</v>
      </c>
      <c r="V380" s="139">
        <f ca="1">VLOOKUP(Tableau4[[#This Row],[Décalage]],D:G,4,0)</f>
        <v>0</v>
      </c>
      <c r="AY380" s="88"/>
      <c r="AZ380" s="88"/>
      <c r="BA380" s="88"/>
      <c r="BB380" s="88"/>
      <c r="BC380" s="88"/>
    </row>
    <row r="381" spans="1:55" ht="15" x14ac:dyDescent="0.2">
      <c r="A381" s="100">
        <v>4365</v>
      </c>
      <c r="B381" s="95">
        <v>1</v>
      </c>
      <c r="C381" s="95" t="s">
        <v>534</v>
      </c>
      <c r="D381" s="95" t="s">
        <v>534</v>
      </c>
      <c r="E381" s="99" t="s">
        <v>539</v>
      </c>
      <c r="F381" s="95" t="s">
        <v>590</v>
      </c>
      <c r="G381" s="95">
        <v>104364</v>
      </c>
      <c r="H381" s="95">
        <v>2</v>
      </c>
      <c r="I381" s="95" t="s">
        <v>534</v>
      </c>
      <c r="J381" s="95">
        <v>166</v>
      </c>
      <c r="K381" s="95">
        <v>3</v>
      </c>
      <c r="L381" s="98">
        <v>0.64583333333333337</v>
      </c>
      <c r="M381" s="98">
        <v>0.65625</v>
      </c>
      <c r="N381" s="97" t="s">
        <v>480</v>
      </c>
      <c r="Q381" s="88" t="str">
        <f t="array" aca="1" ref="Q381" ca="1">IFERROR(INDEX(Tableau3[Num DECAL],SMALL(IF(Tableau3[Num DECAL]&lt;&gt;"",ROW(INDIRECT("1:"&amp;ROWS(Tableau3[Num DECAL])))),ROWS($1:370))),"")</f>
        <v/>
      </c>
      <c r="R381" s="88">
        <f t="shared" ca="1" si="5"/>
        <v>0</v>
      </c>
      <c r="S381" s="88">
        <f ca="1">COUNTIFS(Tableau3[PLAGE],R381)</f>
        <v>0</v>
      </c>
      <c r="T381" s="139">
        <f ca="1">INDEX(EXTRACT!DATE,MATCH(Tableau4[[#This Row],[Décalage]],D:D,0),0)</f>
        <v>0</v>
      </c>
      <c r="U381" s="139">
        <f ca="1">VLOOKUP(Tableau4[[#This Row],[Décalage]],D:E,2,0)</f>
        <v>0</v>
      </c>
      <c r="V381" s="139">
        <f ca="1">VLOOKUP(Tableau4[[#This Row],[Décalage]],D:G,4,0)</f>
        <v>0</v>
      </c>
      <c r="AY381" s="88"/>
      <c r="AZ381" s="88"/>
      <c r="BA381" s="88"/>
      <c r="BB381" s="88"/>
      <c r="BC381" s="88"/>
    </row>
    <row r="382" spans="1:55" ht="15" x14ac:dyDescent="0.2">
      <c r="A382" s="100">
        <v>4366</v>
      </c>
      <c r="B382" s="95">
        <v>1</v>
      </c>
      <c r="C382" s="95" t="s">
        <v>534</v>
      </c>
      <c r="D382" s="95" t="s">
        <v>534</v>
      </c>
      <c r="E382" s="99" t="s">
        <v>539</v>
      </c>
      <c r="F382" s="95" t="s">
        <v>590</v>
      </c>
      <c r="G382" s="95">
        <v>104365</v>
      </c>
      <c r="H382" s="95">
        <v>3</v>
      </c>
      <c r="I382" s="95" t="s">
        <v>534</v>
      </c>
      <c r="J382" s="95">
        <v>166</v>
      </c>
      <c r="K382" s="95">
        <v>2</v>
      </c>
      <c r="L382" s="98">
        <v>0.65972222222222221</v>
      </c>
      <c r="M382" s="98">
        <v>0.67708333333333337</v>
      </c>
      <c r="N382" s="97" t="s">
        <v>486</v>
      </c>
      <c r="Q382" s="88" t="str">
        <f t="array" aca="1" ref="Q382" ca="1">IFERROR(INDEX(Tableau3[Num DECAL],SMALL(IF(Tableau3[Num DECAL]&lt;&gt;"",ROW(INDIRECT("1:"&amp;ROWS(Tableau3[Num DECAL])))),ROWS($1:371))),"")</f>
        <v/>
      </c>
      <c r="R382" s="88">
        <f t="shared" ca="1" si="5"/>
        <v>0</v>
      </c>
      <c r="S382" s="88">
        <f ca="1">COUNTIFS(Tableau3[PLAGE],R382)</f>
        <v>0</v>
      </c>
      <c r="T382" s="139">
        <f ca="1">INDEX(EXTRACT!DATE,MATCH(Tableau4[[#This Row],[Décalage]],D:D,0),0)</f>
        <v>0</v>
      </c>
      <c r="U382" s="139">
        <f ca="1">VLOOKUP(Tableau4[[#This Row],[Décalage]],D:E,2,0)</f>
        <v>0</v>
      </c>
      <c r="V382" s="139">
        <f ca="1">VLOOKUP(Tableau4[[#This Row],[Décalage]],D:G,4,0)</f>
        <v>0</v>
      </c>
      <c r="AY382" s="88"/>
      <c r="AZ382" s="88"/>
      <c r="BA382" s="88"/>
      <c r="BB382" s="88"/>
      <c r="BC382" s="88"/>
    </row>
    <row r="383" spans="1:55" ht="15" x14ac:dyDescent="0.2">
      <c r="A383" s="100">
        <v>4367</v>
      </c>
      <c r="B383" s="95">
        <v>1</v>
      </c>
      <c r="C383" s="95" t="s">
        <v>534</v>
      </c>
      <c r="D383" s="95" t="s">
        <v>534</v>
      </c>
      <c r="E383" s="99" t="s">
        <v>539</v>
      </c>
      <c r="F383" s="95" t="s">
        <v>590</v>
      </c>
      <c r="G383" s="95">
        <v>104366</v>
      </c>
      <c r="H383" s="95">
        <v>4</v>
      </c>
      <c r="I383" s="95" t="s">
        <v>534</v>
      </c>
      <c r="J383" s="95">
        <v>166</v>
      </c>
      <c r="K383" s="95">
        <v>1</v>
      </c>
      <c r="L383" s="98">
        <v>0.67708333333333337</v>
      </c>
      <c r="M383" s="98">
        <v>0.6875</v>
      </c>
      <c r="N383" s="97" t="s">
        <v>480</v>
      </c>
      <c r="Q383" s="88" t="str">
        <f t="array" aca="1" ref="Q383" ca="1">IFERROR(INDEX(Tableau3[Num DECAL],SMALL(IF(Tableau3[Num DECAL]&lt;&gt;"",ROW(INDIRECT("1:"&amp;ROWS(Tableau3[Num DECAL])))),ROWS($1:372))),"")</f>
        <v/>
      </c>
      <c r="R383" s="88">
        <f t="shared" ca="1" si="5"/>
        <v>0</v>
      </c>
      <c r="S383" s="88">
        <f ca="1">COUNTIFS(Tableau3[PLAGE],R383)</f>
        <v>0</v>
      </c>
      <c r="T383" s="139">
        <f ca="1">INDEX(EXTRACT!DATE,MATCH(Tableau4[[#This Row],[Décalage]],D:D,0),0)</f>
        <v>0</v>
      </c>
      <c r="U383" s="139">
        <f ca="1">VLOOKUP(Tableau4[[#This Row],[Décalage]],D:E,2,0)</f>
        <v>0</v>
      </c>
      <c r="V383" s="139">
        <f ca="1">VLOOKUP(Tableau4[[#This Row],[Décalage]],D:G,4,0)</f>
        <v>0</v>
      </c>
      <c r="AY383" s="88"/>
      <c r="AZ383" s="88"/>
      <c r="BA383" s="88"/>
      <c r="BB383" s="88"/>
      <c r="BC383" s="88"/>
    </row>
    <row r="384" spans="1:55" ht="15" x14ac:dyDescent="0.2">
      <c r="A384" s="100">
        <v>4368</v>
      </c>
      <c r="B384" s="95">
        <v>1</v>
      </c>
      <c r="C384" s="95">
        <v>381</v>
      </c>
      <c r="D384" s="95">
        <v>386</v>
      </c>
      <c r="E384" s="99" t="s">
        <v>535</v>
      </c>
      <c r="F384" s="95" t="s">
        <v>590</v>
      </c>
      <c r="G384" s="95">
        <v>104367</v>
      </c>
      <c r="H384" s="95">
        <v>0</v>
      </c>
      <c r="I384" s="95">
        <v>1</v>
      </c>
      <c r="J384" s="95">
        <v>167</v>
      </c>
      <c r="K384" s="95">
        <v>2</v>
      </c>
      <c r="L384" s="98">
        <v>0.6875</v>
      </c>
      <c r="M384" s="98">
        <v>0.70833333333333337</v>
      </c>
      <c r="N384" s="97" t="s">
        <v>482</v>
      </c>
      <c r="Q384" s="88" t="str">
        <f t="array" aca="1" ref="Q384" ca="1">IFERROR(INDEX(Tableau3[Num DECAL],SMALL(IF(Tableau3[Num DECAL]&lt;&gt;"",ROW(INDIRECT("1:"&amp;ROWS(Tableau3[Num DECAL])))),ROWS($1:373))),"")</f>
        <v/>
      </c>
      <c r="R384" s="88">
        <f t="shared" ca="1" si="5"/>
        <v>0</v>
      </c>
      <c r="S384" s="88">
        <f ca="1">COUNTIFS(Tableau3[PLAGE],R384)</f>
        <v>0</v>
      </c>
      <c r="T384" s="139">
        <f ca="1">INDEX(EXTRACT!DATE,MATCH(Tableau4[[#This Row],[Décalage]],D:D,0),0)</f>
        <v>0</v>
      </c>
      <c r="U384" s="139">
        <f ca="1">VLOOKUP(Tableau4[[#This Row],[Décalage]],D:E,2,0)</f>
        <v>0</v>
      </c>
      <c r="V384" s="139">
        <f ca="1">VLOOKUP(Tableau4[[#This Row],[Décalage]],D:G,4,0)</f>
        <v>0</v>
      </c>
      <c r="AY384" s="88"/>
      <c r="AZ384" s="88"/>
      <c r="BA384" s="88"/>
      <c r="BB384" s="88"/>
      <c r="BC384" s="88"/>
    </row>
    <row r="385" spans="1:55" ht="15" x14ac:dyDescent="0.2">
      <c r="A385" s="100">
        <v>4369</v>
      </c>
      <c r="B385" s="95">
        <v>1</v>
      </c>
      <c r="C385" s="95" t="s">
        <v>534</v>
      </c>
      <c r="D385" s="95" t="s">
        <v>534</v>
      </c>
      <c r="E385" s="99" t="s">
        <v>535</v>
      </c>
      <c r="F385" s="95" t="s">
        <v>590</v>
      </c>
      <c r="G385" s="95">
        <v>104368</v>
      </c>
      <c r="H385" s="95">
        <v>1</v>
      </c>
      <c r="I385" s="95" t="s">
        <v>534</v>
      </c>
      <c r="J385" s="95">
        <v>167</v>
      </c>
      <c r="K385" s="95">
        <v>1</v>
      </c>
      <c r="L385" s="98">
        <v>0.70833333333333337</v>
      </c>
      <c r="M385" s="98">
        <v>0.75694444444444453</v>
      </c>
      <c r="N385" s="97" t="s">
        <v>493</v>
      </c>
      <c r="Q385" s="88" t="str">
        <f t="array" aca="1" ref="Q385" ca="1">IFERROR(INDEX(Tableau3[Num DECAL],SMALL(IF(Tableau3[Num DECAL]&lt;&gt;"",ROW(INDIRECT("1:"&amp;ROWS(Tableau3[Num DECAL])))),ROWS($1:374))),"")</f>
        <v/>
      </c>
      <c r="R385" s="88">
        <f t="shared" ca="1" si="5"/>
        <v>0</v>
      </c>
      <c r="S385" s="88">
        <f ca="1">COUNTIFS(Tableau3[PLAGE],R385)</f>
        <v>0</v>
      </c>
      <c r="T385" s="139">
        <f ca="1">INDEX(EXTRACT!DATE,MATCH(Tableau4[[#This Row],[Décalage]],D:D,0),0)</f>
        <v>0</v>
      </c>
      <c r="U385" s="139">
        <f ca="1">VLOOKUP(Tableau4[[#This Row],[Décalage]],D:E,2,0)</f>
        <v>0</v>
      </c>
      <c r="V385" s="139">
        <f ca="1">VLOOKUP(Tableau4[[#This Row],[Décalage]],D:G,4,0)</f>
        <v>0</v>
      </c>
      <c r="AY385" s="88"/>
      <c r="AZ385" s="88"/>
      <c r="BA385" s="88"/>
      <c r="BB385" s="88"/>
      <c r="BC385" s="88"/>
    </row>
    <row r="386" spans="1:55" ht="15" x14ac:dyDescent="0.2">
      <c r="A386" s="100">
        <v>4370</v>
      </c>
      <c r="B386" s="95">
        <v>1</v>
      </c>
      <c r="C386" s="95">
        <v>383</v>
      </c>
      <c r="D386" s="95">
        <v>389</v>
      </c>
      <c r="E386" s="99" t="s">
        <v>535</v>
      </c>
      <c r="F386" s="95" t="s">
        <v>591</v>
      </c>
      <c r="G386" s="95">
        <v>104369</v>
      </c>
      <c r="H386" s="95">
        <v>0</v>
      </c>
      <c r="I386" s="95">
        <v>1</v>
      </c>
      <c r="J386" s="95">
        <v>168</v>
      </c>
      <c r="K386" s="95">
        <v>3</v>
      </c>
      <c r="L386" s="98">
        <v>0.28472222222222221</v>
      </c>
      <c r="M386" s="98">
        <v>0.33333333333333331</v>
      </c>
      <c r="N386" s="97" t="s">
        <v>493</v>
      </c>
      <c r="Q386" s="88" t="str">
        <f t="array" aca="1" ref="Q386" ca="1">IFERROR(INDEX(Tableau3[Num DECAL],SMALL(IF(Tableau3[Num DECAL]&lt;&gt;"",ROW(INDIRECT("1:"&amp;ROWS(Tableau3[Num DECAL])))),ROWS($1:375))),"")</f>
        <v/>
      </c>
      <c r="R386" s="88">
        <f t="shared" ca="1" si="5"/>
        <v>0</v>
      </c>
      <c r="S386" s="88">
        <f ca="1">COUNTIFS(Tableau3[PLAGE],R386)</f>
        <v>0</v>
      </c>
      <c r="T386" s="139">
        <f ca="1">INDEX(EXTRACT!DATE,MATCH(Tableau4[[#This Row],[Décalage]],D:D,0),0)</f>
        <v>0</v>
      </c>
      <c r="U386" s="139">
        <f ca="1">VLOOKUP(Tableau4[[#This Row],[Décalage]],D:E,2,0)</f>
        <v>0</v>
      </c>
      <c r="V386" s="139">
        <f ca="1">VLOOKUP(Tableau4[[#This Row],[Décalage]],D:G,4,0)</f>
        <v>0</v>
      </c>
      <c r="AY386" s="88"/>
      <c r="AZ386" s="88"/>
      <c r="BA386" s="88"/>
      <c r="BB386" s="88"/>
      <c r="BC386" s="88"/>
    </row>
    <row r="387" spans="1:55" ht="15" x14ac:dyDescent="0.2">
      <c r="A387" s="100">
        <v>4371</v>
      </c>
      <c r="B387" s="95">
        <v>1</v>
      </c>
      <c r="C387" s="95" t="s">
        <v>534</v>
      </c>
      <c r="D387" s="95" t="s">
        <v>534</v>
      </c>
      <c r="E387" s="99" t="s">
        <v>535</v>
      </c>
      <c r="F387" s="95" t="s">
        <v>591</v>
      </c>
      <c r="G387" s="95">
        <v>104370</v>
      </c>
      <c r="H387" s="95">
        <v>1</v>
      </c>
      <c r="I387" s="95" t="s">
        <v>534</v>
      </c>
      <c r="J387" s="95">
        <v>168</v>
      </c>
      <c r="K387" s="95">
        <v>2</v>
      </c>
      <c r="L387" s="98">
        <v>0.34027777777777773</v>
      </c>
      <c r="M387" s="98">
        <v>0.3611111111111111</v>
      </c>
      <c r="N387" s="97" t="s">
        <v>482</v>
      </c>
      <c r="Q387" s="88" t="str">
        <f t="array" aca="1" ref="Q387" ca="1">IFERROR(INDEX(Tableau3[Num DECAL],SMALL(IF(Tableau3[Num DECAL]&lt;&gt;"",ROW(INDIRECT("1:"&amp;ROWS(Tableau3[Num DECAL])))),ROWS($1:376))),"")</f>
        <v/>
      </c>
      <c r="R387" s="88">
        <f t="shared" ca="1" si="5"/>
        <v>0</v>
      </c>
      <c r="S387" s="88">
        <f ca="1">COUNTIFS(Tableau3[PLAGE],R387)</f>
        <v>0</v>
      </c>
      <c r="T387" s="139">
        <f ca="1">INDEX(EXTRACT!DATE,MATCH(Tableau4[[#This Row],[Décalage]],D:D,0),0)</f>
        <v>0</v>
      </c>
      <c r="U387" s="139">
        <f ca="1">VLOOKUP(Tableau4[[#This Row],[Décalage]],D:E,2,0)</f>
        <v>0</v>
      </c>
      <c r="V387" s="139">
        <f ca="1">VLOOKUP(Tableau4[[#This Row],[Décalage]],D:G,4,0)</f>
        <v>0</v>
      </c>
      <c r="AY387" s="88"/>
      <c r="AZ387" s="88"/>
      <c r="BA387" s="88"/>
      <c r="BB387" s="88"/>
      <c r="BC387" s="88"/>
    </row>
    <row r="388" spans="1:55" ht="15" x14ac:dyDescent="0.2">
      <c r="A388" s="100">
        <v>4372</v>
      </c>
      <c r="B388" s="95">
        <v>1</v>
      </c>
      <c r="C388" s="95" t="s">
        <v>534</v>
      </c>
      <c r="D388" s="95" t="s">
        <v>534</v>
      </c>
      <c r="E388" s="99" t="s">
        <v>535</v>
      </c>
      <c r="F388" s="95" t="s">
        <v>591</v>
      </c>
      <c r="G388" s="95">
        <v>104371</v>
      </c>
      <c r="H388" s="95">
        <v>2</v>
      </c>
      <c r="I388" s="95" t="s">
        <v>534</v>
      </c>
      <c r="J388" s="95">
        <v>168</v>
      </c>
      <c r="K388" s="95">
        <v>1</v>
      </c>
      <c r="L388" s="98">
        <v>0.3611111111111111</v>
      </c>
      <c r="M388" s="98">
        <v>0.375</v>
      </c>
      <c r="N388" s="97" t="s">
        <v>483</v>
      </c>
      <c r="Q388" s="88" t="str">
        <f t="array" aca="1" ref="Q388" ca="1">IFERROR(INDEX(Tableau3[Num DECAL],SMALL(IF(Tableau3[Num DECAL]&lt;&gt;"",ROW(INDIRECT("1:"&amp;ROWS(Tableau3[Num DECAL])))),ROWS($1:377))),"")</f>
        <v/>
      </c>
      <c r="R388" s="88">
        <f t="shared" ca="1" si="5"/>
        <v>0</v>
      </c>
      <c r="S388" s="88">
        <f ca="1">COUNTIFS(Tableau3[PLAGE],R388)</f>
        <v>0</v>
      </c>
      <c r="T388" s="139">
        <f ca="1">INDEX(EXTRACT!DATE,MATCH(Tableau4[[#This Row],[Décalage]],D:D,0),0)</f>
        <v>0</v>
      </c>
      <c r="U388" s="139">
        <f ca="1">VLOOKUP(Tableau4[[#This Row],[Décalage]],D:E,2,0)</f>
        <v>0</v>
      </c>
      <c r="V388" s="139">
        <f ca="1">VLOOKUP(Tableau4[[#This Row],[Décalage]],D:G,4,0)</f>
        <v>0</v>
      </c>
      <c r="AY388" s="88"/>
      <c r="AZ388" s="88"/>
      <c r="BA388" s="88"/>
      <c r="BB388" s="88"/>
      <c r="BC388" s="88"/>
    </row>
    <row r="389" spans="1:55" ht="15" x14ac:dyDescent="0.2">
      <c r="A389" s="100">
        <v>4373</v>
      </c>
      <c r="B389" s="95">
        <v>1</v>
      </c>
      <c r="C389" s="95">
        <v>386</v>
      </c>
      <c r="D389" s="95">
        <v>398</v>
      </c>
      <c r="E389" s="99" t="s">
        <v>539</v>
      </c>
      <c r="F389" s="95" t="s">
        <v>591</v>
      </c>
      <c r="G389" s="95">
        <v>104372</v>
      </c>
      <c r="H389" s="95">
        <v>0</v>
      </c>
      <c r="I389" s="95">
        <v>1</v>
      </c>
      <c r="J389" s="95">
        <v>169</v>
      </c>
      <c r="K389" s="95">
        <v>9</v>
      </c>
      <c r="L389" s="98">
        <v>0.37847222222222227</v>
      </c>
      <c r="M389" s="98">
        <v>0.4375</v>
      </c>
      <c r="N389" s="97" t="s">
        <v>496</v>
      </c>
      <c r="Q389" s="88" t="str">
        <f t="array" aca="1" ref="Q389" ca="1">IFERROR(INDEX(Tableau3[Num DECAL],SMALL(IF(Tableau3[Num DECAL]&lt;&gt;"",ROW(INDIRECT("1:"&amp;ROWS(Tableau3[Num DECAL])))),ROWS($1:378))),"")</f>
        <v/>
      </c>
      <c r="R389" s="88">
        <f t="shared" ca="1" si="5"/>
        <v>0</v>
      </c>
      <c r="S389" s="88">
        <f ca="1">COUNTIFS(Tableau3[PLAGE],R389)</f>
        <v>0</v>
      </c>
      <c r="T389" s="139">
        <f ca="1">INDEX(EXTRACT!DATE,MATCH(Tableau4[[#This Row],[Décalage]],D:D,0),0)</f>
        <v>0</v>
      </c>
      <c r="U389" s="139">
        <f ca="1">VLOOKUP(Tableau4[[#This Row],[Décalage]],D:E,2,0)</f>
        <v>0</v>
      </c>
      <c r="V389" s="139">
        <f ca="1">VLOOKUP(Tableau4[[#This Row],[Décalage]],D:G,4,0)</f>
        <v>0</v>
      </c>
      <c r="AY389" s="88"/>
      <c r="AZ389" s="88"/>
      <c r="BA389" s="88"/>
      <c r="BB389" s="88"/>
      <c r="BC389" s="88"/>
    </row>
    <row r="390" spans="1:55" ht="15" x14ac:dyDescent="0.2">
      <c r="A390" s="100">
        <v>4374</v>
      </c>
      <c r="B390" s="95">
        <v>1</v>
      </c>
      <c r="C390" s="95" t="s">
        <v>534</v>
      </c>
      <c r="D390" s="95" t="s">
        <v>534</v>
      </c>
      <c r="E390" s="99" t="s">
        <v>539</v>
      </c>
      <c r="F390" s="95" t="s">
        <v>591</v>
      </c>
      <c r="G390" s="95">
        <v>104373</v>
      </c>
      <c r="H390" s="95">
        <v>1</v>
      </c>
      <c r="I390" s="95" t="s">
        <v>534</v>
      </c>
      <c r="J390" s="95">
        <v>169</v>
      </c>
      <c r="K390" s="95">
        <v>8</v>
      </c>
      <c r="L390" s="98">
        <v>0.4375</v>
      </c>
      <c r="M390" s="98">
        <v>0.44791666666666669</v>
      </c>
      <c r="N390" s="97" t="s">
        <v>480</v>
      </c>
      <c r="Q390" s="88" t="str">
        <f t="array" aca="1" ref="Q390" ca="1">IFERROR(INDEX(Tableau3[Num DECAL],SMALL(IF(Tableau3[Num DECAL]&lt;&gt;"",ROW(INDIRECT("1:"&amp;ROWS(Tableau3[Num DECAL])))),ROWS($1:379))),"")</f>
        <v/>
      </c>
      <c r="R390" s="88">
        <f t="shared" ca="1" si="5"/>
        <v>0</v>
      </c>
      <c r="S390" s="88">
        <f ca="1">COUNTIFS(Tableau3[PLAGE],R390)</f>
        <v>0</v>
      </c>
      <c r="T390" s="139">
        <f ca="1">INDEX(EXTRACT!DATE,MATCH(Tableau4[[#This Row],[Décalage]],D:D,0),0)</f>
        <v>0</v>
      </c>
      <c r="U390" s="139">
        <f ca="1">VLOOKUP(Tableau4[[#This Row],[Décalage]],D:E,2,0)</f>
        <v>0</v>
      </c>
      <c r="V390" s="139">
        <f ca="1">VLOOKUP(Tableau4[[#This Row],[Décalage]],D:G,4,0)</f>
        <v>0</v>
      </c>
      <c r="AY390" s="88"/>
      <c r="AZ390" s="88"/>
      <c r="BA390" s="88"/>
      <c r="BB390" s="88"/>
      <c r="BC390" s="88"/>
    </row>
    <row r="391" spans="1:55" ht="15" x14ac:dyDescent="0.2">
      <c r="A391" s="100">
        <v>4375</v>
      </c>
      <c r="B391" s="95">
        <v>1</v>
      </c>
      <c r="C391" s="95" t="s">
        <v>534</v>
      </c>
      <c r="D391" s="95" t="s">
        <v>534</v>
      </c>
      <c r="E391" s="99" t="s">
        <v>539</v>
      </c>
      <c r="F391" s="95" t="s">
        <v>591</v>
      </c>
      <c r="G391" s="95">
        <v>104374</v>
      </c>
      <c r="H391" s="95">
        <v>2</v>
      </c>
      <c r="I391" s="95" t="s">
        <v>534</v>
      </c>
      <c r="J391" s="95">
        <v>169</v>
      </c>
      <c r="K391" s="95">
        <v>7</v>
      </c>
      <c r="L391" s="98">
        <v>0.4513888888888889</v>
      </c>
      <c r="M391" s="98">
        <v>0.46875</v>
      </c>
      <c r="N391" s="97" t="s">
        <v>486</v>
      </c>
      <c r="Q391" s="88" t="str">
        <f t="array" aca="1" ref="Q391" ca="1">IFERROR(INDEX(Tableau3[Num DECAL],SMALL(IF(Tableau3[Num DECAL]&lt;&gt;"",ROW(INDIRECT("1:"&amp;ROWS(Tableau3[Num DECAL])))),ROWS($1:380))),"")</f>
        <v/>
      </c>
      <c r="R391" s="88">
        <f t="shared" ca="1" si="5"/>
        <v>0</v>
      </c>
      <c r="S391" s="88">
        <f ca="1">COUNTIFS(Tableau3[PLAGE],R391)</f>
        <v>0</v>
      </c>
      <c r="T391" s="139">
        <f ca="1">INDEX(EXTRACT!DATE,MATCH(Tableau4[[#This Row],[Décalage]],D:D,0),0)</f>
        <v>0</v>
      </c>
      <c r="U391" s="139">
        <f ca="1">VLOOKUP(Tableau4[[#This Row],[Décalage]],D:E,2,0)</f>
        <v>0</v>
      </c>
      <c r="V391" s="139">
        <f ca="1">VLOOKUP(Tableau4[[#This Row],[Décalage]],D:G,4,0)</f>
        <v>0</v>
      </c>
      <c r="AY391" s="88"/>
      <c r="AZ391" s="88"/>
      <c r="BA391" s="88"/>
      <c r="BB391" s="88"/>
      <c r="BC391" s="88"/>
    </row>
    <row r="392" spans="1:55" ht="15" x14ac:dyDescent="0.2">
      <c r="A392" s="100">
        <v>4376</v>
      </c>
      <c r="B392" s="95">
        <v>1</v>
      </c>
      <c r="C392" s="95" t="s">
        <v>534</v>
      </c>
      <c r="D392" s="95" t="s">
        <v>534</v>
      </c>
      <c r="E392" s="99" t="s">
        <v>539</v>
      </c>
      <c r="F392" s="95" t="s">
        <v>591</v>
      </c>
      <c r="G392" s="95">
        <v>104375</v>
      </c>
      <c r="H392" s="95">
        <v>3</v>
      </c>
      <c r="I392" s="95" t="s">
        <v>534</v>
      </c>
      <c r="J392" s="95">
        <v>169</v>
      </c>
      <c r="K392" s="95">
        <v>6</v>
      </c>
      <c r="L392" s="98">
        <v>0.47222222222222227</v>
      </c>
      <c r="M392" s="98">
        <v>0.48958333333333331</v>
      </c>
      <c r="N392" s="97" t="s">
        <v>486</v>
      </c>
      <c r="Q392" s="88" t="str">
        <f t="array" aca="1" ref="Q392" ca="1">IFERROR(INDEX(Tableau3[Num DECAL],SMALL(IF(Tableau3[Num DECAL]&lt;&gt;"",ROW(INDIRECT("1:"&amp;ROWS(Tableau3[Num DECAL])))),ROWS($1:381))),"")</f>
        <v/>
      </c>
      <c r="R392" s="88">
        <f t="shared" ca="1" si="5"/>
        <v>0</v>
      </c>
      <c r="S392" s="88">
        <f ca="1">COUNTIFS(Tableau3[PLAGE],R392)</f>
        <v>0</v>
      </c>
      <c r="T392" s="139">
        <f ca="1">INDEX(EXTRACT!DATE,MATCH(Tableau4[[#This Row],[Décalage]],D:D,0),0)</f>
        <v>0</v>
      </c>
      <c r="U392" s="139">
        <f ca="1">VLOOKUP(Tableau4[[#This Row],[Décalage]],D:E,2,0)</f>
        <v>0</v>
      </c>
      <c r="V392" s="139">
        <f ca="1">VLOOKUP(Tableau4[[#This Row],[Décalage]],D:G,4,0)</f>
        <v>0</v>
      </c>
      <c r="AY392" s="88"/>
      <c r="AZ392" s="88"/>
      <c r="BA392" s="88"/>
      <c r="BB392" s="88"/>
      <c r="BC392" s="88"/>
    </row>
    <row r="393" spans="1:55" ht="15" x14ac:dyDescent="0.2">
      <c r="A393" s="100">
        <v>4377</v>
      </c>
      <c r="B393" s="95">
        <v>1</v>
      </c>
      <c r="C393" s="95" t="s">
        <v>534</v>
      </c>
      <c r="D393" s="95" t="s">
        <v>534</v>
      </c>
      <c r="E393" s="99" t="s">
        <v>539</v>
      </c>
      <c r="F393" s="95" t="s">
        <v>591</v>
      </c>
      <c r="G393" s="95">
        <v>104376</v>
      </c>
      <c r="H393" s="95">
        <v>4</v>
      </c>
      <c r="I393" s="95" t="s">
        <v>534</v>
      </c>
      <c r="J393" s="95">
        <v>169</v>
      </c>
      <c r="K393" s="95">
        <v>5</v>
      </c>
      <c r="L393" s="98">
        <v>0.55208333333333337</v>
      </c>
      <c r="M393" s="98">
        <v>0.57291666666666663</v>
      </c>
      <c r="N393" s="97" t="s">
        <v>482</v>
      </c>
      <c r="Q393" s="88" t="str">
        <f t="array" aca="1" ref="Q393" ca="1">IFERROR(INDEX(Tableau3[Num DECAL],SMALL(IF(Tableau3[Num DECAL]&lt;&gt;"",ROW(INDIRECT("1:"&amp;ROWS(Tableau3[Num DECAL])))),ROWS($1:382))),"")</f>
        <v/>
      </c>
      <c r="R393" s="88">
        <f t="shared" ca="1" si="5"/>
        <v>0</v>
      </c>
      <c r="S393" s="88">
        <f ca="1">COUNTIFS(Tableau3[PLAGE],R393)</f>
        <v>0</v>
      </c>
      <c r="T393" s="139">
        <f ca="1">INDEX(EXTRACT!DATE,MATCH(Tableau4[[#This Row],[Décalage]],D:D,0),0)</f>
        <v>0</v>
      </c>
      <c r="U393" s="139">
        <f ca="1">VLOOKUP(Tableau4[[#This Row],[Décalage]],D:E,2,0)</f>
        <v>0</v>
      </c>
      <c r="V393" s="139">
        <f ca="1">VLOOKUP(Tableau4[[#This Row],[Décalage]],D:G,4,0)</f>
        <v>0</v>
      </c>
      <c r="AY393" s="88"/>
      <c r="AZ393" s="88"/>
      <c r="BA393" s="88"/>
      <c r="BB393" s="88"/>
      <c r="BC393" s="88"/>
    </row>
    <row r="394" spans="1:55" ht="15" x14ac:dyDescent="0.2">
      <c r="A394" s="100">
        <v>4378</v>
      </c>
      <c r="B394" s="95">
        <v>1</v>
      </c>
      <c r="C394" s="95" t="s">
        <v>534</v>
      </c>
      <c r="D394" s="95" t="s">
        <v>534</v>
      </c>
      <c r="E394" s="99" t="s">
        <v>539</v>
      </c>
      <c r="F394" s="95" t="s">
        <v>591</v>
      </c>
      <c r="G394" s="95">
        <v>104377</v>
      </c>
      <c r="H394" s="95">
        <v>5</v>
      </c>
      <c r="I394" s="95" t="s">
        <v>534</v>
      </c>
      <c r="J394" s="95">
        <v>169</v>
      </c>
      <c r="K394" s="95">
        <v>4</v>
      </c>
      <c r="L394" s="98">
        <v>0.57291666666666663</v>
      </c>
      <c r="M394" s="98">
        <v>0.58333333333333337</v>
      </c>
      <c r="N394" s="97" t="s">
        <v>480</v>
      </c>
      <c r="Q394" s="88" t="str">
        <f t="array" aca="1" ref="Q394" ca="1">IFERROR(INDEX(Tableau3[Num DECAL],SMALL(IF(Tableau3[Num DECAL]&lt;&gt;"",ROW(INDIRECT("1:"&amp;ROWS(Tableau3[Num DECAL])))),ROWS($1:383))),"")</f>
        <v/>
      </c>
      <c r="R394" s="88">
        <f t="shared" ca="1" si="5"/>
        <v>0</v>
      </c>
      <c r="S394" s="88">
        <f ca="1">COUNTIFS(Tableau3[PLAGE],R394)</f>
        <v>0</v>
      </c>
      <c r="T394" s="139">
        <f ca="1">INDEX(EXTRACT!DATE,MATCH(Tableau4[[#This Row],[Décalage]],D:D,0),0)</f>
        <v>0</v>
      </c>
      <c r="U394" s="139">
        <f ca="1">VLOOKUP(Tableau4[[#This Row],[Décalage]],D:E,2,0)</f>
        <v>0</v>
      </c>
      <c r="V394" s="139">
        <f ca="1">VLOOKUP(Tableau4[[#This Row],[Décalage]],D:G,4,0)</f>
        <v>0</v>
      </c>
      <c r="AY394" s="88"/>
      <c r="AZ394" s="88"/>
      <c r="BA394" s="88"/>
      <c r="BB394" s="88"/>
      <c r="BC394" s="88"/>
    </row>
    <row r="395" spans="1:55" ht="15" x14ac:dyDescent="0.2">
      <c r="A395" s="100">
        <v>4379</v>
      </c>
      <c r="B395" s="95">
        <v>1</v>
      </c>
      <c r="C395" s="95" t="s">
        <v>534</v>
      </c>
      <c r="D395" s="95" t="s">
        <v>534</v>
      </c>
      <c r="E395" s="99" t="s">
        <v>539</v>
      </c>
      <c r="F395" s="95" t="s">
        <v>591</v>
      </c>
      <c r="G395" s="95">
        <v>104378</v>
      </c>
      <c r="H395" s="95">
        <v>6</v>
      </c>
      <c r="I395" s="95" t="s">
        <v>534</v>
      </c>
      <c r="J395" s="95">
        <v>169</v>
      </c>
      <c r="K395" s="95">
        <v>3</v>
      </c>
      <c r="L395" s="98">
        <v>0.59027777777777779</v>
      </c>
      <c r="M395" s="98">
        <v>0.61458333333333337</v>
      </c>
      <c r="N395" s="97" t="s">
        <v>488</v>
      </c>
      <c r="Q395" s="88" t="str">
        <f t="array" aca="1" ref="Q395" ca="1">IFERROR(INDEX(Tableau3[Num DECAL],SMALL(IF(Tableau3[Num DECAL]&lt;&gt;"",ROW(INDIRECT("1:"&amp;ROWS(Tableau3[Num DECAL])))),ROWS($1:384))),"")</f>
        <v/>
      </c>
      <c r="R395" s="88">
        <f t="shared" ca="1" si="5"/>
        <v>0</v>
      </c>
      <c r="S395" s="88">
        <f ca="1">COUNTIFS(Tableau3[PLAGE],R395)</f>
        <v>0</v>
      </c>
      <c r="T395" s="139">
        <f ca="1">INDEX(EXTRACT!DATE,MATCH(Tableau4[[#This Row],[Décalage]],D:D,0),0)</f>
        <v>0</v>
      </c>
      <c r="U395" s="139">
        <f ca="1">VLOOKUP(Tableau4[[#This Row],[Décalage]],D:E,2,0)</f>
        <v>0</v>
      </c>
      <c r="V395" s="139">
        <f ca="1">VLOOKUP(Tableau4[[#This Row],[Décalage]],D:G,4,0)</f>
        <v>0</v>
      </c>
      <c r="AY395" s="88"/>
      <c r="AZ395" s="88"/>
      <c r="BA395" s="88"/>
      <c r="BB395" s="88"/>
      <c r="BC395" s="88"/>
    </row>
    <row r="396" spans="1:55" ht="15" x14ac:dyDescent="0.2">
      <c r="A396" s="100">
        <v>4380</v>
      </c>
      <c r="B396" s="95">
        <v>1</v>
      </c>
      <c r="C396" s="95" t="s">
        <v>534</v>
      </c>
      <c r="D396" s="95" t="s">
        <v>534</v>
      </c>
      <c r="E396" s="99" t="s">
        <v>539</v>
      </c>
      <c r="F396" s="95" t="s">
        <v>591</v>
      </c>
      <c r="G396" s="95">
        <v>104379</v>
      </c>
      <c r="H396" s="95">
        <v>7</v>
      </c>
      <c r="I396" s="95" t="s">
        <v>534</v>
      </c>
      <c r="J396" s="95">
        <v>169</v>
      </c>
      <c r="K396" s="95">
        <v>2</v>
      </c>
      <c r="L396" s="98">
        <v>0.625</v>
      </c>
      <c r="M396" s="98">
        <v>0.63888888888888895</v>
      </c>
      <c r="N396" s="97" t="s">
        <v>483</v>
      </c>
      <c r="Q396" s="88" t="str">
        <f t="array" aca="1" ref="Q396" ca="1">IFERROR(INDEX(Tableau3[Num DECAL],SMALL(IF(Tableau3[Num DECAL]&lt;&gt;"",ROW(INDIRECT("1:"&amp;ROWS(Tableau3[Num DECAL])))),ROWS($1:385))),"")</f>
        <v/>
      </c>
      <c r="R396" s="88">
        <f t="shared" ref="R396:R459" ca="1" si="6">VLOOKUP(Q396,D:J,7,0)</f>
        <v>0</v>
      </c>
      <c r="S396" s="88">
        <f ca="1">COUNTIFS(Tableau3[PLAGE],R396)</f>
        <v>0</v>
      </c>
      <c r="T396" s="139">
        <f ca="1">INDEX(EXTRACT!DATE,MATCH(Tableau4[[#This Row],[Décalage]],D:D,0),0)</f>
        <v>0</v>
      </c>
      <c r="U396" s="139">
        <f ca="1">VLOOKUP(Tableau4[[#This Row],[Décalage]],D:E,2,0)</f>
        <v>0</v>
      </c>
      <c r="V396" s="139">
        <f ca="1">VLOOKUP(Tableau4[[#This Row],[Décalage]],D:G,4,0)</f>
        <v>0</v>
      </c>
      <c r="AY396" s="88"/>
      <c r="AZ396" s="88"/>
      <c r="BA396" s="88"/>
      <c r="BB396" s="88"/>
      <c r="BC396" s="88"/>
    </row>
    <row r="397" spans="1:55" ht="15" x14ac:dyDescent="0.2">
      <c r="A397" s="100">
        <v>4381</v>
      </c>
      <c r="B397" s="95">
        <v>1</v>
      </c>
      <c r="C397" s="95" t="s">
        <v>534</v>
      </c>
      <c r="D397" s="95" t="s">
        <v>534</v>
      </c>
      <c r="E397" s="99" t="s">
        <v>539</v>
      </c>
      <c r="F397" s="95" t="s">
        <v>591</v>
      </c>
      <c r="G397" s="95">
        <v>104380</v>
      </c>
      <c r="H397" s="95">
        <v>8</v>
      </c>
      <c r="I397" s="95" t="s">
        <v>534</v>
      </c>
      <c r="J397" s="95">
        <v>169</v>
      </c>
      <c r="K397" s="95">
        <v>1</v>
      </c>
      <c r="L397" s="98">
        <v>0.64583333333333337</v>
      </c>
      <c r="M397" s="98">
        <v>0.69791666666666663</v>
      </c>
      <c r="N397" s="97" t="s">
        <v>492</v>
      </c>
      <c r="Q397" s="88" t="str">
        <f t="array" aca="1" ref="Q397" ca="1">IFERROR(INDEX(Tableau3[Num DECAL],SMALL(IF(Tableau3[Num DECAL]&lt;&gt;"",ROW(INDIRECT("1:"&amp;ROWS(Tableau3[Num DECAL])))),ROWS($1:386))),"")</f>
        <v/>
      </c>
      <c r="R397" s="88">
        <f t="shared" ca="1" si="6"/>
        <v>0</v>
      </c>
      <c r="S397" s="88">
        <f ca="1">COUNTIFS(Tableau3[PLAGE],R397)</f>
        <v>0</v>
      </c>
      <c r="T397" s="139">
        <f ca="1">INDEX(EXTRACT!DATE,MATCH(Tableau4[[#This Row],[Décalage]],D:D,0),0)</f>
        <v>0</v>
      </c>
      <c r="U397" s="139">
        <f ca="1">VLOOKUP(Tableau4[[#This Row],[Décalage]],D:E,2,0)</f>
        <v>0</v>
      </c>
      <c r="V397" s="139">
        <f ca="1">VLOOKUP(Tableau4[[#This Row],[Décalage]],D:G,4,0)</f>
        <v>0</v>
      </c>
      <c r="AY397" s="88"/>
      <c r="AZ397" s="88"/>
      <c r="BA397" s="88"/>
      <c r="BB397" s="88"/>
      <c r="BC397" s="88"/>
    </row>
    <row r="398" spans="1:55" ht="15" x14ac:dyDescent="0.2">
      <c r="A398" s="100">
        <v>4382</v>
      </c>
      <c r="B398" s="95">
        <v>1</v>
      </c>
      <c r="C398" s="95">
        <v>395</v>
      </c>
      <c r="D398" s="95">
        <v>400</v>
      </c>
      <c r="E398" s="99" t="s">
        <v>535</v>
      </c>
      <c r="F398" s="95" t="s">
        <v>591</v>
      </c>
      <c r="G398" s="95">
        <v>104381</v>
      </c>
      <c r="H398" s="95">
        <v>0</v>
      </c>
      <c r="I398" s="95">
        <v>1</v>
      </c>
      <c r="J398" s="95">
        <v>170</v>
      </c>
      <c r="K398" s="95">
        <v>2</v>
      </c>
      <c r="L398" s="98">
        <v>0.69791666666666663</v>
      </c>
      <c r="M398" s="98">
        <v>0.70833333333333337</v>
      </c>
      <c r="N398" s="97" t="s">
        <v>480</v>
      </c>
      <c r="Q398" s="88" t="str">
        <f t="array" aca="1" ref="Q398" ca="1">IFERROR(INDEX(Tableau3[Num DECAL],SMALL(IF(Tableau3[Num DECAL]&lt;&gt;"",ROW(INDIRECT("1:"&amp;ROWS(Tableau3[Num DECAL])))),ROWS($1:387))),"")</f>
        <v/>
      </c>
      <c r="R398" s="88">
        <f t="shared" ca="1" si="6"/>
        <v>0</v>
      </c>
      <c r="S398" s="88">
        <f ca="1">COUNTIFS(Tableau3[PLAGE],R398)</f>
        <v>0</v>
      </c>
      <c r="T398" s="139">
        <f ca="1">INDEX(EXTRACT!DATE,MATCH(Tableau4[[#This Row],[Décalage]],D:D,0),0)</f>
        <v>0</v>
      </c>
      <c r="U398" s="139">
        <f ca="1">VLOOKUP(Tableau4[[#This Row],[Décalage]],D:E,2,0)</f>
        <v>0</v>
      </c>
      <c r="V398" s="139">
        <f ca="1">VLOOKUP(Tableau4[[#This Row],[Décalage]],D:G,4,0)</f>
        <v>0</v>
      </c>
      <c r="AY398" s="88"/>
      <c r="AZ398" s="88"/>
      <c r="BA398" s="88"/>
      <c r="BB398" s="88"/>
      <c r="BC398" s="88"/>
    </row>
    <row r="399" spans="1:55" ht="15" x14ac:dyDescent="0.2">
      <c r="A399" s="100">
        <v>4383</v>
      </c>
      <c r="B399" s="95">
        <v>1</v>
      </c>
      <c r="C399" s="95" t="s">
        <v>534</v>
      </c>
      <c r="D399" s="95" t="s">
        <v>534</v>
      </c>
      <c r="E399" s="99" t="s">
        <v>535</v>
      </c>
      <c r="F399" s="95" t="s">
        <v>591</v>
      </c>
      <c r="G399" s="95">
        <v>104382</v>
      </c>
      <c r="H399" s="95">
        <v>1</v>
      </c>
      <c r="I399" s="95" t="s">
        <v>534</v>
      </c>
      <c r="J399" s="95">
        <v>170</v>
      </c>
      <c r="K399" s="95">
        <v>1</v>
      </c>
      <c r="L399" s="98">
        <v>0.70833333333333337</v>
      </c>
      <c r="M399" s="98">
        <v>0.75694444444444453</v>
      </c>
      <c r="N399" s="97" t="s">
        <v>493</v>
      </c>
      <c r="Q399" s="88" t="str">
        <f t="array" aca="1" ref="Q399" ca="1">IFERROR(INDEX(Tableau3[Num DECAL],SMALL(IF(Tableau3[Num DECAL]&lt;&gt;"",ROW(INDIRECT("1:"&amp;ROWS(Tableau3[Num DECAL])))),ROWS($1:388))),"")</f>
        <v/>
      </c>
      <c r="R399" s="88">
        <f t="shared" ca="1" si="6"/>
        <v>0</v>
      </c>
      <c r="S399" s="88">
        <f ca="1">COUNTIFS(Tableau3[PLAGE],R399)</f>
        <v>0</v>
      </c>
      <c r="T399" s="139">
        <f ca="1">INDEX(EXTRACT!DATE,MATCH(Tableau4[[#This Row],[Décalage]],D:D,0),0)</f>
        <v>0</v>
      </c>
      <c r="U399" s="139">
        <f ca="1">VLOOKUP(Tableau4[[#This Row],[Décalage]],D:E,2,0)</f>
        <v>0</v>
      </c>
      <c r="V399" s="139">
        <f ca="1">VLOOKUP(Tableau4[[#This Row],[Décalage]],D:G,4,0)</f>
        <v>0</v>
      </c>
      <c r="AY399" s="88"/>
      <c r="AZ399" s="88"/>
      <c r="BA399" s="88"/>
      <c r="BB399" s="88"/>
      <c r="BC399" s="88"/>
    </row>
    <row r="400" spans="1:55" ht="15" x14ac:dyDescent="0.2">
      <c r="A400" s="100">
        <v>4384</v>
      </c>
      <c r="B400" s="95">
        <v>1</v>
      </c>
      <c r="C400" s="95">
        <v>397</v>
      </c>
      <c r="D400" s="95">
        <v>402</v>
      </c>
      <c r="E400" s="99" t="s">
        <v>535</v>
      </c>
      <c r="F400" s="95" t="s">
        <v>592</v>
      </c>
      <c r="G400" s="95">
        <v>104383</v>
      </c>
      <c r="H400" s="95">
        <v>0</v>
      </c>
      <c r="I400" s="95">
        <v>1</v>
      </c>
      <c r="J400" s="95">
        <v>171</v>
      </c>
      <c r="K400" s="95">
        <v>2</v>
      </c>
      <c r="L400" s="98">
        <v>0.28472222222222221</v>
      </c>
      <c r="M400" s="98">
        <v>0.33333333333333331</v>
      </c>
      <c r="N400" s="97" t="s">
        <v>493</v>
      </c>
      <c r="Q400" s="88" t="str">
        <f t="array" aca="1" ref="Q400" ca="1">IFERROR(INDEX(Tableau3[Num DECAL],SMALL(IF(Tableau3[Num DECAL]&lt;&gt;"",ROW(INDIRECT("1:"&amp;ROWS(Tableau3[Num DECAL])))),ROWS($1:389))),"")</f>
        <v/>
      </c>
      <c r="R400" s="88">
        <f t="shared" ca="1" si="6"/>
        <v>0</v>
      </c>
      <c r="S400" s="88">
        <f ca="1">COUNTIFS(Tableau3[PLAGE],R400)</f>
        <v>0</v>
      </c>
      <c r="T400" s="139">
        <f ca="1">INDEX(EXTRACT!DATE,MATCH(Tableau4[[#This Row],[Décalage]],D:D,0),0)</f>
        <v>0</v>
      </c>
      <c r="U400" s="139">
        <f ca="1">VLOOKUP(Tableau4[[#This Row],[Décalage]],D:E,2,0)</f>
        <v>0</v>
      </c>
      <c r="V400" s="139">
        <f ca="1">VLOOKUP(Tableau4[[#This Row],[Décalage]],D:G,4,0)</f>
        <v>0</v>
      </c>
      <c r="AY400" s="88"/>
      <c r="AZ400" s="88"/>
      <c r="BA400" s="88"/>
      <c r="BB400" s="88"/>
      <c r="BC400" s="88"/>
    </row>
    <row r="401" spans="1:55" ht="15" x14ac:dyDescent="0.2">
      <c r="A401" s="100">
        <v>4385</v>
      </c>
      <c r="B401" s="95">
        <v>1</v>
      </c>
      <c r="C401" s="95" t="s">
        <v>534</v>
      </c>
      <c r="D401" s="95" t="s">
        <v>534</v>
      </c>
      <c r="E401" s="99" t="s">
        <v>535</v>
      </c>
      <c r="F401" s="95" t="s">
        <v>592</v>
      </c>
      <c r="G401" s="95">
        <v>104384</v>
      </c>
      <c r="H401" s="95">
        <v>1</v>
      </c>
      <c r="I401" s="95" t="s">
        <v>534</v>
      </c>
      <c r="J401" s="95">
        <v>171</v>
      </c>
      <c r="K401" s="95">
        <v>1</v>
      </c>
      <c r="L401" s="98">
        <v>0.33333333333333331</v>
      </c>
      <c r="M401" s="98">
        <v>0.34375</v>
      </c>
      <c r="N401" s="97" t="s">
        <v>480</v>
      </c>
      <c r="Q401" s="88" t="str">
        <f t="array" aca="1" ref="Q401" ca="1">IFERROR(INDEX(Tableau3[Num DECAL],SMALL(IF(Tableau3[Num DECAL]&lt;&gt;"",ROW(INDIRECT("1:"&amp;ROWS(Tableau3[Num DECAL])))),ROWS($1:390))),"")</f>
        <v/>
      </c>
      <c r="R401" s="88">
        <f t="shared" ca="1" si="6"/>
        <v>0</v>
      </c>
      <c r="S401" s="88">
        <f ca="1">COUNTIFS(Tableau3[PLAGE],R401)</f>
        <v>0</v>
      </c>
      <c r="T401" s="139">
        <f ca="1">INDEX(EXTRACT!DATE,MATCH(Tableau4[[#This Row],[Décalage]],D:D,0),0)</f>
        <v>0</v>
      </c>
      <c r="U401" s="139">
        <f ca="1">VLOOKUP(Tableau4[[#This Row],[Décalage]],D:E,2,0)</f>
        <v>0</v>
      </c>
      <c r="V401" s="139">
        <f ca="1">VLOOKUP(Tableau4[[#This Row],[Décalage]],D:G,4,0)</f>
        <v>0</v>
      </c>
      <c r="AY401" s="88"/>
      <c r="AZ401" s="88"/>
      <c r="BA401" s="88"/>
      <c r="BB401" s="88"/>
      <c r="BC401" s="88"/>
    </row>
    <row r="402" spans="1:55" ht="15" x14ac:dyDescent="0.2">
      <c r="A402" s="100">
        <v>4386</v>
      </c>
      <c r="B402" s="95">
        <v>1</v>
      </c>
      <c r="C402" s="95">
        <v>399</v>
      </c>
      <c r="D402" s="95">
        <v>407</v>
      </c>
      <c r="E402" s="99" t="s">
        <v>499</v>
      </c>
      <c r="F402" s="95" t="s">
        <v>592</v>
      </c>
      <c r="G402" s="95">
        <v>104385</v>
      </c>
      <c r="H402" s="95">
        <v>0</v>
      </c>
      <c r="I402" s="95">
        <v>1</v>
      </c>
      <c r="J402" s="95">
        <v>172</v>
      </c>
      <c r="K402" s="95">
        <v>5</v>
      </c>
      <c r="L402" s="98">
        <v>0.34375</v>
      </c>
      <c r="M402" s="98">
        <v>0.375</v>
      </c>
      <c r="N402" s="97" t="s">
        <v>485</v>
      </c>
      <c r="Q402" s="88" t="str">
        <f t="array" aca="1" ref="Q402" ca="1">IFERROR(INDEX(Tableau3[Num DECAL],SMALL(IF(Tableau3[Num DECAL]&lt;&gt;"",ROW(INDIRECT("1:"&amp;ROWS(Tableau3[Num DECAL])))),ROWS($1:391))),"")</f>
        <v/>
      </c>
      <c r="R402" s="88">
        <f t="shared" ca="1" si="6"/>
        <v>0</v>
      </c>
      <c r="S402" s="88">
        <f ca="1">COUNTIFS(Tableau3[PLAGE],R402)</f>
        <v>0</v>
      </c>
      <c r="T402" s="139">
        <f ca="1">INDEX(EXTRACT!DATE,MATCH(Tableau4[[#This Row],[Décalage]],D:D,0),0)</f>
        <v>0</v>
      </c>
      <c r="U402" s="139">
        <f ca="1">VLOOKUP(Tableau4[[#This Row],[Décalage]],D:E,2,0)</f>
        <v>0</v>
      </c>
      <c r="V402" s="139">
        <f ca="1">VLOOKUP(Tableau4[[#This Row],[Décalage]],D:G,4,0)</f>
        <v>0</v>
      </c>
      <c r="AY402" s="88"/>
      <c r="AZ402" s="88"/>
      <c r="BA402" s="88"/>
      <c r="BB402" s="88"/>
      <c r="BC402" s="88"/>
    </row>
    <row r="403" spans="1:55" ht="15" x14ac:dyDescent="0.2">
      <c r="A403" s="100">
        <v>4387</v>
      </c>
      <c r="B403" s="95">
        <v>1</v>
      </c>
      <c r="C403" s="95" t="s">
        <v>534</v>
      </c>
      <c r="D403" s="95" t="s">
        <v>534</v>
      </c>
      <c r="E403" s="99" t="s">
        <v>499</v>
      </c>
      <c r="F403" s="95" t="s">
        <v>592</v>
      </c>
      <c r="G403" s="95">
        <v>104386</v>
      </c>
      <c r="H403" s="95">
        <v>1</v>
      </c>
      <c r="I403" s="95" t="s">
        <v>534</v>
      </c>
      <c r="J403" s="95">
        <v>172</v>
      </c>
      <c r="K403" s="95">
        <v>4</v>
      </c>
      <c r="L403" s="98">
        <v>0.38194444444444442</v>
      </c>
      <c r="M403" s="98">
        <v>0.41666666666666669</v>
      </c>
      <c r="N403" s="97" t="s">
        <v>490</v>
      </c>
      <c r="Q403" s="88" t="str">
        <f t="array" aca="1" ref="Q403" ca="1">IFERROR(INDEX(Tableau3[Num DECAL],SMALL(IF(Tableau3[Num DECAL]&lt;&gt;"",ROW(INDIRECT("1:"&amp;ROWS(Tableau3[Num DECAL])))),ROWS($1:392))),"")</f>
        <v/>
      </c>
      <c r="R403" s="88">
        <f t="shared" ca="1" si="6"/>
        <v>0</v>
      </c>
      <c r="S403" s="88">
        <f ca="1">COUNTIFS(Tableau3[PLAGE],R403)</f>
        <v>0</v>
      </c>
      <c r="T403" s="139">
        <f ca="1">INDEX(EXTRACT!DATE,MATCH(Tableau4[[#This Row],[Décalage]],D:D,0),0)</f>
        <v>0</v>
      </c>
      <c r="U403" s="139">
        <f ca="1">VLOOKUP(Tableau4[[#This Row],[Décalage]],D:E,2,0)</f>
        <v>0</v>
      </c>
      <c r="V403" s="139">
        <f ca="1">VLOOKUP(Tableau4[[#This Row],[Décalage]],D:G,4,0)</f>
        <v>0</v>
      </c>
      <c r="AY403" s="88"/>
      <c r="AZ403" s="88"/>
      <c r="BA403" s="88"/>
      <c r="BB403" s="88"/>
      <c r="BC403" s="88"/>
    </row>
    <row r="404" spans="1:55" ht="15" x14ac:dyDescent="0.2">
      <c r="A404" s="100">
        <v>4388</v>
      </c>
      <c r="B404" s="95">
        <v>1</v>
      </c>
      <c r="C404" s="95" t="s">
        <v>534</v>
      </c>
      <c r="D404" s="95" t="s">
        <v>534</v>
      </c>
      <c r="E404" s="99" t="s">
        <v>499</v>
      </c>
      <c r="F404" s="95" t="s">
        <v>592</v>
      </c>
      <c r="G404" s="95">
        <v>104387</v>
      </c>
      <c r="H404" s="95">
        <v>2</v>
      </c>
      <c r="I404" s="95" t="s">
        <v>534</v>
      </c>
      <c r="J404" s="95">
        <v>172</v>
      </c>
      <c r="K404" s="95">
        <v>3</v>
      </c>
      <c r="L404" s="98">
        <v>0.41666666666666669</v>
      </c>
      <c r="M404" s="98">
        <v>0.42708333333333331</v>
      </c>
      <c r="N404" s="97" t="s">
        <v>480</v>
      </c>
      <c r="Q404" s="88" t="str">
        <f t="array" aca="1" ref="Q404" ca="1">IFERROR(INDEX(Tableau3[Num DECAL],SMALL(IF(Tableau3[Num DECAL]&lt;&gt;"",ROW(INDIRECT("1:"&amp;ROWS(Tableau3[Num DECAL])))),ROWS($1:393))),"")</f>
        <v/>
      </c>
      <c r="R404" s="88">
        <f t="shared" ca="1" si="6"/>
        <v>0</v>
      </c>
      <c r="S404" s="88">
        <f ca="1">COUNTIFS(Tableau3[PLAGE],R404)</f>
        <v>0</v>
      </c>
      <c r="T404" s="139">
        <f ca="1">INDEX(EXTRACT!DATE,MATCH(Tableau4[[#This Row],[Décalage]],D:D,0),0)</f>
        <v>0</v>
      </c>
      <c r="U404" s="139">
        <f ca="1">VLOOKUP(Tableau4[[#This Row],[Décalage]],D:E,2,0)</f>
        <v>0</v>
      </c>
      <c r="V404" s="139">
        <f ca="1">VLOOKUP(Tableau4[[#This Row],[Décalage]],D:G,4,0)</f>
        <v>0</v>
      </c>
      <c r="AY404" s="88"/>
      <c r="AZ404" s="88"/>
      <c r="BA404" s="88"/>
      <c r="BB404" s="88"/>
      <c r="BC404" s="88"/>
    </row>
    <row r="405" spans="1:55" ht="15" x14ac:dyDescent="0.2">
      <c r="A405" s="100">
        <v>4389</v>
      </c>
      <c r="B405" s="95">
        <v>1</v>
      </c>
      <c r="C405" s="95" t="s">
        <v>534</v>
      </c>
      <c r="D405" s="95" t="s">
        <v>534</v>
      </c>
      <c r="E405" s="99" t="s">
        <v>499</v>
      </c>
      <c r="F405" s="95" t="s">
        <v>592</v>
      </c>
      <c r="G405" s="95">
        <v>104388</v>
      </c>
      <c r="H405" s="95">
        <v>3</v>
      </c>
      <c r="I405" s="95" t="s">
        <v>534</v>
      </c>
      <c r="J405" s="95">
        <v>172</v>
      </c>
      <c r="K405" s="95">
        <v>2</v>
      </c>
      <c r="L405" s="98">
        <v>0.42708333333333331</v>
      </c>
      <c r="M405" s="98">
        <v>0.4375</v>
      </c>
      <c r="N405" s="97" t="s">
        <v>480</v>
      </c>
      <c r="Q405" s="88" t="str">
        <f t="array" aca="1" ref="Q405" ca="1">IFERROR(INDEX(Tableau3[Num DECAL],SMALL(IF(Tableau3[Num DECAL]&lt;&gt;"",ROW(INDIRECT("1:"&amp;ROWS(Tableau3[Num DECAL])))),ROWS($1:394))),"")</f>
        <v/>
      </c>
      <c r="R405" s="88">
        <f t="shared" ca="1" si="6"/>
        <v>0</v>
      </c>
      <c r="S405" s="88">
        <f ca="1">COUNTIFS(Tableau3[PLAGE],R405)</f>
        <v>0</v>
      </c>
      <c r="T405" s="139">
        <f ca="1">INDEX(EXTRACT!DATE,MATCH(Tableau4[[#This Row],[Décalage]],D:D,0),0)</f>
        <v>0</v>
      </c>
      <c r="U405" s="139">
        <f ca="1">VLOOKUP(Tableau4[[#This Row],[Décalage]],D:E,2,0)</f>
        <v>0</v>
      </c>
      <c r="V405" s="139">
        <f ca="1">VLOOKUP(Tableau4[[#This Row],[Décalage]],D:G,4,0)</f>
        <v>0</v>
      </c>
      <c r="AY405" s="88"/>
      <c r="AZ405" s="88"/>
      <c r="BA405" s="88"/>
      <c r="BB405" s="88"/>
      <c r="BC405" s="88"/>
    </row>
    <row r="406" spans="1:55" ht="15" x14ac:dyDescent="0.2">
      <c r="A406" s="100">
        <v>4390</v>
      </c>
      <c r="B406" s="95">
        <v>1</v>
      </c>
      <c r="C406" s="95" t="s">
        <v>534</v>
      </c>
      <c r="D406" s="95" t="s">
        <v>534</v>
      </c>
      <c r="E406" s="99" t="s">
        <v>499</v>
      </c>
      <c r="F406" s="95" t="s">
        <v>592</v>
      </c>
      <c r="G406" s="95">
        <v>104389</v>
      </c>
      <c r="H406" s="95">
        <v>4</v>
      </c>
      <c r="I406" s="95" t="s">
        <v>534</v>
      </c>
      <c r="J406" s="95">
        <v>172</v>
      </c>
      <c r="K406" s="95">
        <v>1</v>
      </c>
      <c r="L406" s="98">
        <v>0.44791666666666669</v>
      </c>
      <c r="M406" s="98">
        <v>0.48958333333333331</v>
      </c>
      <c r="N406" s="97" t="s">
        <v>476</v>
      </c>
      <c r="Q406" s="88" t="str">
        <f t="array" aca="1" ref="Q406" ca="1">IFERROR(INDEX(Tableau3[Num DECAL],SMALL(IF(Tableau3[Num DECAL]&lt;&gt;"",ROW(INDIRECT("1:"&amp;ROWS(Tableau3[Num DECAL])))),ROWS($1:395))),"")</f>
        <v/>
      </c>
      <c r="R406" s="88">
        <f t="shared" ca="1" si="6"/>
        <v>0</v>
      </c>
      <c r="S406" s="88">
        <f ca="1">COUNTIFS(Tableau3[PLAGE],R406)</f>
        <v>0</v>
      </c>
      <c r="T406" s="139">
        <f ca="1">INDEX(EXTRACT!DATE,MATCH(Tableau4[[#This Row],[Décalage]],D:D,0),0)</f>
        <v>0</v>
      </c>
      <c r="U406" s="139">
        <f ca="1">VLOOKUP(Tableau4[[#This Row],[Décalage]],D:E,2,0)</f>
        <v>0</v>
      </c>
      <c r="V406" s="139">
        <f ca="1">VLOOKUP(Tableau4[[#This Row],[Décalage]],D:G,4,0)</f>
        <v>0</v>
      </c>
      <c r="AY406" s="88"/>
      <c r="AZ406" s="88"/>
      <c r="BA406" s="88"/>
      <c r="BB406" s="88"/>
      <c r="BC406" s="88"/>
    </row>
    <row r="407" spans="1:55" ht="15" x14ac:dyDescent="0.2">
      <c r="A407" s="100">
        <v>4391</v>
      </c>
      <c r="B407" s="95">
        <v>1</v>
      </c>
      <c r="C407" s="95">
        <v>404</v>
      </c>
      <c r="D407" s="95">
        <v>408</v>
      </c>
      <c r="E407" s="99" t="s">
        <v>535</v>
      </c>
      <c r="F407" s="95" t="s">
        <v>592</v>
      </c>
      <c r="G407" s="95">
        <v>104390</v>
      </c>
      <c r="H407" s="95">
        <v>0</v>
      </c>
      <c r="I407" s="95">
        <v>1</v>
      </c>
      <c r="J407" s="95">
        <v>173</v>
      </c>
      <c r="K407" s="95">
        <v>1</v>
      </c>
      <c r="L407" s="98">
        <v>0.48958333333333331</v>
      </c>
      <c r="M407" s="98">
        <v>0.5</v>
      </c>
      <c r="N407" s="97" t="s">
        <v>480</v>
      </c>
      <c r="Q407" s="88" t="str">
        <f t="array" aca="1" ref="Q407" ca="1">IFERROR(INDEX(Tableau3[Num DECAL],SMALL(IF(Tableau3[Num DECAL]&lt;&gt;"",ROW(INDIRECT("1:"&amp;ROWS(Tableau3[Num DECAL])))),ROWS($1:396))),"")</f>
        <v/>
      </c>
      <c r="R407" s="88">
        <f t="shared" ca="1" si="6"/>
        <v>0</v>
      </c>
      <c r="S407" s="88">
        <f ca="1">COUNTIFS(Tableau3[PLAGE],R407)</f>
        <v>0</v>
      </c>
      <c r="T407" s="139">
        <f ca="1">INDEX(EXTRACT!DATE,MATCH(Tableau4[[#This Row],[Décalage]],D:D,0),0)</f>
        <v>0</v>
      </c>
      <c r="U407" s="139">
        <f ca="1">VLOOKUP(Tableau4[[#This Row],[Décalage]],D:E,2,0)</f>
        <v>0</v>
      </c>
      <c r="V407" s="139">
        <f ca="1">VLOOKUP(Tableau4[[#This Row],[Décalage]],D:G,4,0)</f>
        <v>0</v>
      </c>
      <c r="AY407" s="88"/>
      <c r="AZ407" s="88"/>
      <c r="BA407" s="88"/>
      <c r="BB407" s="88"/>
      <c r="BC407" s="88"/>
    </row>
    <row r="408" spans="1:55" ht="15" x14ac:dyDescent="0.2">
      <c r="A408" s="100">
        <v>4392</v>
      </c>
      <c r="B408" s="95">
        <v>1</v>
      </c>
      <c r="C408" s="95">
        <v>405</v>
      </c>
      <c r="D408" s="95">
        <v>413</v>
      </c>
      <c r="E408" s="99" t="s">
        <v>541</v>
      </c>
      <c r="F408" s="95" t="s">
        <v>592</v>
      </c>
      <c r="G408" s="95">
        <v>104391</v>
      </c>
      <c r="H408" s="95">
        <v>0</v>
      </c>
      <c r="I408" s="95">
        <v>1</v>
      </c>
      <c r="J408" s="95">
        <v>174</v>
      </c>
      <c r="K408" s="95">
        <v>5</v>
      </c>
      <c r="L408" s="98">
        <v>0.5625</v>
      </c>
      <c r="M408" s="98">
        <v>0.58333333333333337</v>
      </c>
      <c r="N408" s="97" t="s">
        <v>482</v>
      </c>
      <c r="Q408" s="88" t="str">
        <f t="array" aca="1" ref="Q408" ca="1">IFERROR(INDEX(Tableau3[Num DECAL],SMALL(IF(Tableau3[Num DECAL]&lt;&gt;"",ROW(INDIRECT("1:"&amp;ROWS(Tableau3[Num DECAL])))),ROWS($1:397))),"")</f>
        <v/>
      </c>
      <c r="R408" s="88">
        <f t="shared" ca="1" si="6"/>
        <v>0</v>
      </c>
      <c r="S408" s="88">
        <f ca="1">COUNTIFS(Tableau3[PLAGE],R408)</f>
        <v>0</v>
      </c>
      <c r="T408" s="139">
        <f ca="1">INDEX(EXTRACT!DATE,MATCH(Tableau4[[#This Row],[Décalage]],D:D,0),0)</f>
        <v>0</v>
      </c>
      <c r="U408" s="139">
        <f ca="1">VLOOKUP(Tableau4[[#This Row],[Décalage]],D:E,2,0)</f>
        <v>0</v>
      </c>
      <c r="V408" s="139">
        <f ca="1">VLOOKUP(Tableau4[[#This Row],[Décalage]],D:G,4,0)</f>
        <v>0</v>
      </c>
      <c r="AY408" s="88"/>
      <c r="AZ408" s="88"/>
      <c r="BA408" s="88"/>
      <c r="BB408" s="88"/>
      <c r="BC408" s="88"/>
    </row>
    <row r="409" spans="1:55" ht="15" x14ac:dyDescent="0.2">
      <c r="A409" s="100">
        <v>4393</v>
      </c>
      <c r="B409" s="95">
        <v>1</v>
      </c>
      <c r="C409" s="95" t="s">
        <v>534</v>
      </c>
      <c r="D409" s="95" t="s">
        <v>534</v>
      </c>
      <c r="E409" s="99" t="s">
        <v>541</v>
      </c>
      <c r="F409" s="95" t="s">
        <v>592</v>
      </c>
      <c r="G409" s="95">
        <v>104392</v>
      </c>
      <c r="H409" s="95">
        <v>1</v>
      </c>
      <c r="I409" s="95" t="s">
        <v>534</v>
      </c>
      <c r="J409" s="95">
        <v>174</v>
      </c>
      <c r="K409" s="95">
        <v>4</v>
      </c>
      <c r="L409" s="98">
        <v>0.58333333333333337</v>
      </c>
      <c r="M409" s="98">
        <v>0.59722222222222221</v>
      </c>
      <c r="N409" s="97" t="s">
        <v>483</v>
      </c>
      <c r="Q409" s="88" t="str">
        <f t="array" aca="1" ref="Q409" ca="1">IFERROR(INDEX(Tableau3[Num DECAL],SMALL(IF(Tableau3[Num DECAL]&lt;&gt;"",ROW(INDIRECT("1:"&amp;ROWS(Tableau3[Num DECAL])))),ROWS($1:398))),"")</f>
        <v/>
      </c>
      <c r="R409" s="88">
        <f t="shared" ca="1" si="6"/>
        <v>0</v>
      </c>
      <c r="S409" s="88">
        <f ca="1">COUNTIFS(Tableau3[PLAGE],R409)</f>
        <v>0</v>
      </c>
      <c r="T409" s="139">
        <f ca="1">INDEX(EXTRACT!DATE,MATCH(Tableau4[[#This Row],[Décalage]],D:D,0),0)</f>
        <v>0</v>
      </c>
      <c r="U409" s="139">
        <f ca="1">VLOOKUP(Tableau4[[#This Row],[Décalage]],D:E,2,0)</f>
        <v>0</v>
      </c>
      <c r="V409" s="139">
        <f ca="1">VLOOKUP(Tableau4[[#This Row],[Décalage]],D:G,4,0)</f>
        <v>0</v>
      </c>
      <c r="AY409" s="88"/>
      <c r="AZ409" s="88"/>
      <c r="BA409" s="88"/>
      <c r="BB409" s="88"/>
      <c r="BC409" s="88"/>
    </row>
    <row r="410" spans="1:55" ht="15" x14ac:dyDescent="0.2">
      <c r="A410" s="100">
        <v>4394</v>
      </c>
      <c r="B410" s="95">
        <v>1</v>
      </c>
      <c r="C410" s="95" t="s">
        <v>534</v>
      </c>
      <c r="D410" s="95" t="s">
        <v>534</v>
      </c>
      <c r="E410" s="99" t="s">
        <v>541</v>
      </c>
      <c r="F410" s="95" t="s">
        <v>592</v>
      </c>
      <c r="G410" s="95">
        <v>104393</v>
      </c>
      <c r="H410" s="95">
        <v>2</v>
      </c>
      <c r="I410" s="95" t="s">
        <v>534</v>
      </c>
      <c r="J410" s="95">
        <v>174</v>
      </c>
      <c r="K410" s="95">
        <v>3</v>
      </c>
      <c r="L410" s="98">
        <v>0.60416666666666663</v>
      </c>
      <c r="M410" s="98">
        <v>0.63541666666666663</v>
      </c>
      <c r="N410" s="97" t="s">
        <v>485</v>
      </c>
      <c r="Q410" s="88" t="str">
        <f t="array" aca="1" ref="Q410" ca="1">IFERROR(INDEX(Tableau3[Num DECAL],SMALL(IF(Tableau3[Num DECAL]&lt;&gt;"",ROW(INDIRECT("1:"&amp;ROWS(Tableau3[Num DECAL])))),ROWS($1:399))),"")</f>
        <v/>
      </c>
      <c r="R410" s="88">
        <f t="shared" ca="1" si="6"/>
        <v>0</v>
      </c>
      <c r="S410" s="88">
        <f ca="1">COUNTIFS(Tableau3[PLAGE],R410)</f>
        <v>0</v>
      </c>
      <c r="T410" s="139">
        <f ca="1">INDEX(EXTRACT!DATE,MATCH(Tableau4[[#This Row],[Décalage]],D:D,0),0)</f>
        <v>0</v>
      </c>
      <c r="U410" s="139">
        <f ca="1">VLOOKUP(Tableau4[[#This Row],[Décalage]],D:E,2,0)</f>
        <v>0</v>
      </c>
      <c r="V410" s="139">
        <f ca="1">VLOOKUP(Tableau4[[#This Row],[Décalage]],D:G,4,0)</f>
        <v>0</v>
      </c>
      <c r="AY410" s="88"/>
      <c r="AZ410" s="88"/>
      <c r="BA410" s="88"/>
      <c r="BB410" s="88"/>
      <c r="BC410" s="88"/>
    </row>
    <row r="411" spans="1:55" ht="15" x14ac:dyDescent="0.2">
      <c r="A411" s="100">
        <v>4395</v>
      </c>
      <c r="B411" s="95">
        <v>1</v>
      </c>
      <c r="C411" s="95" t="s">
        <v>534</v>
      </c>
      <c r="D411" s="95" t="s">
        <v>534</v>
      </c>
      <c r="E411" s="99" t="s">
        <v>541</v>
      </c>
      <c r="F411" s="95" t="s">
        <v>592</v>
      </c>
      <c r="G411" s="95">
        <v>104394</v>
      </c>
      <c r="H411" s="95">
        <v>3</v>
      </c>
      <c r="I411" s="95" t="s">
        <v>534</v>
      </c>
      <c r="J411" s="95">
        <v>174</v>
      </c>
      <c r="K411" s="95">
        <v>2</v>
      </c>
      <c r="L411" s="98">
        <v>0.63888888888888895</v>
      </c>
      <c r="M411" s="98">
        <v>0.65625</v>
      </c>
      <c r="N411" s="97" t="s">
        <v>486</v>
      </c>
      <c r="Q411" s="88" t="str">
        <f t="array" aca="1" ref="Q411" ca="1">IFERROR(INDEX(Tableau3[Num DECAL],SMALL(IF(Tableau3[Num DECAL]&lt;&gt;"",ROW(INDIRECT("1:"&amp;ROWS(Tableau3[Num DECAL])))),ROWS($1:400))),"")</f>
        <v/>
      </c>
      <c r="R411" s="88">
        <f t="shared" ca="1" si="6"/>
        <v>0</v>
      </c>
      <c r="S411" s="88">
        <f ca="1">COUNTIFS(Tableau3[PLAGE],R411)</f>
        <v>0</v>
      </c>
      <c r="T411" s="139">
        <f ca="1">INDEX(EXTRACT!DATE,MATCH(Tableau4[[#This Row],[Décalage]],D:D,0),0)</f>
        <v>0</v>
      </c>
      <c r="U411" s="139">
        <f ca="1">VLOOKUP(Tableau4[[#This Row],[Décalage]],D:E,2,0)</f>
        <v>0</v>
      </c>
      <c r="V411" s="139">
        <f ca="1">VLOOKUP(Tableau4[[#This Row],[Décalage]],D:G,4,0)</f>
        <v>0</v>
      </c>
      <c r="AY411" s="88"/>
      <c r="AZ411" s="88"/>
      <c r="BA411" s="88"/>
      <c r="BB411" s="88"/>
      <c r="BC411" s="88"/>
    </row>
    <row r="412" spans="1:55" ht="15" x14ac:dyDescent="0.2">
      <c r="A412" s="100">
        <v>4396</v>
      </c>
      <c r="B412" s="95">
        <v>1</v>
      </c>
      <c r="C412" s="95" t="s">
        <v>534</v>
      </c>
      <c r="D412" s="95" t="s">
        <v>534</v>
      </c>
      <c r="E412" s="99" t="s">
        <v>541</v>
      </c>
      <c r="F412" s="95" t="s">
        <v>592</v>
      </c>
      <c r="G412" s="95">
        <v>104395</v>
      </c>
      <c r="H412" s="95">
        <v>4</v>
      </c>
      <c r="I412" s="95" t="s">
        <v>534</v>
      </c>
      <c r="J412" s="95">
        <v>174</v>
      </c>
      <c r="K412" s="95">
        <v>1</v>
      </c>
      <c r="L412" s="98">
        <v>0.66666666666666663</v>
      </c>
      <c r="M412" s="98">
        <v>0.70833333333333337</v>
      </c>
      <c r="N412" s="97" t="s">
        <v>476</v>
      </c>
      <c r="Q412" s="88" t="str">
        <f t="array" aca="1" ref="Q412" ca="1">IFERROR(INDEX(Tableau3[Num DECAL],SMALL(IF(Tableau3[Num DECAL]&lt;&gt;"",ROW(INDIRECT("1:"&amp;ROWS(Tableau3[Num DECAL])))),ROWS($1:401))),"")</f>
        <v/>
      </c>
      <c r="R412" s="88">
        <f t="shared" ca="1" si="6"/>
        <v>0</v>
      </c>
      <c r="S412" s="88">
        <f ca="1">COUNTIFS(Tableau3[PLAGE],R412)</f>
        <v>0</v>
      </c>
      <c r="T412" s="139">
        <f ca="1">INDEX(EXTRACT!DATE,MATCH(Tableau4[[#This Row],[Décalage]],D:D,0),0)</f>
        <v>0</v>
      </c>
      <c r="U412" s="139">
        <f ca="1">VLOOKUP(Tableau4[[#This Row],[Décalage]],D:E,2,0)</f>
        <v>0</v>
      </c>
      <c r="V412" s="139">
        <f ca="1">VLOOKUP(Tableau4[[#This Row],[Décalage]],D:G,4,0)</f>
        <v>0</v>
      </c>
      <c r="AY412" s="88"/>
      <c r="AZ412" s="88"/>
      <c r="BA412" s="88"/>
      <c r="BB412" s="88"/>
      <c r="BC412" s="88"/>
    </row>
    <row r="413" spans="1:55" ht="15" x14ac:dyDescent="0.2">
      <c r="A413" s="100">
        <v>4397</v>
      </c>
      <c r="B413" s="95">
        <v>1</v>
      </c>
      <c r="C413" s="95">
        <v>410</v>
      </c>
      <c r="D413" s="95">
        <v>414</v>
      </c>
      <c r="E413" s="99" t="s">
        <v>535</v>
      </c>
      <c r="F413" s="95" t="s">
        <v>592</v>
      </c>
      <c r="G413" s="95">
        <v>104396</v>
      </c>
      <c r="H413" s="95">
        <v>0</v>
      </c>
      <c r="I413" s="95">
        <v>1</v>
      </c>
      <c r="J413" s="95">
        <v>175</v>
      </c>
      <c r="K413" s="95">
        <v>1</v>
      </c>
      <c r="L413" s="98">
        <v>0.70833333333333337</v>
      </c>
      <c r="M413" s="98">
        <v>0.75694444444444453</v>
      </c>
      <c r="N413" s="97" t="s">
        <v>493</v>
      </c>
      <c r="Q413" s="88" t="str">
        <f t="array" aca="1" ref="Q413" ca="1">IFERROR(INDEX(Tableau3[Num DECAL],SMALL(IF(Tableau3[Num DECAL]&lt;&gt;"",ROW(INDIRECT("1:"&amp;ROWS(Tableau3[Num DECAL])))),ROWS($1:402))),"")</f>
        <v/>
      </c>
      <c r="R413" s="88">
        <f t="shared" ca="1" si="6"/>
        <v>0</v>
      </c>
      <c r="S413" s="88">
        <f ca="1">COUNTIFS(Tableau3[PLAGE],R413)</f>
        <v>0</v>
      </c>
      <c r="T413" s="139">
        <f ca="1">INDEX(EXTRACT!DATE,MATCH(Tableau4[[#This Row],[Décalage]],D:D,0),0)</f>
        <v>0</v>
      </c>
      <c r="U413" s="139">
        <f ca="1">VLOOKUP(Tableau4[[#This Row],[Décalage]],D:E,2,0)</f>
        <v>0</v>
      </c>
      <c r="V413" s="139">
        <f ca="1">VLOOKUP(Tableau4[[#This Row],[Décalage]],D:G,4,0)</f>
        <v>0</v>
      </c>
      <c r="AY413" s="88"/>
      <c r="AZ413" s="88"/>
      <c r="BA413" s="88"/>
      <c r="BB413" s="88"/>
      <c r="BC413" s="88"/>
    </row>
    <row r="414" spans="1:55" ht="15" x14ac:dyDescent="0.2">
      <c r="A414" s="100">
        <v>4398</v>
      </c>
      <c r="B414" s="95">
        <v>1</v>
      </c>
      <c r="C414" s="95">
        <v>411</v>
      </c>
      <c r="D414" s="95">
        <v>415</v>
      </c>
      <c r="E414" s="99" t="s">
        <v>535</v>
      </c>
      <c r="F414" s="95" t="s">
        <v>593</v>
      </c>
      <c r="G414" s="95">
        <v>104397</v>
      </c>
      <c r="H414" s="95">
        <v>0</v>
      </c>
      <c r="I414" s="95">
        <v>1</v>
      </c>
      <c r="J414" s="95">
        <v>176</v>
      </c>
      <c r="K414" s="95">
        <v>1</v>
      </c>
      <c r="L414" s="98">
        <v>6.25E-2</v>
      </c>
      <c r="M414" s="98">
        <v>0.1076388888888889</v>
      </c>
      <c r="N414" s="97" t="s">
        <v>494</v>
      </c>
      <c r="Q414" s="88" t="str">
        <f t="array" aca="1" ref="Q414" ca="1">IFERROR(INDEX(Tableau3[Num DECAL],SMALL(IF(Tableau3[Num DECAL]&lt;&gt;"",ROW(INDIRECT("1:"&amp;ROWS(Tableau3[Num DECAL])))),ROWS($1:403))),"")</f>
        <v/>
      </c>
      <c r="R414" s="88">
        <f t="shared" ca="1" si="6"/>
        <v>0</v>
      </c>
      <c r="S414" s="88">
        <f ca="1">COUNTIFS(Tableau3[PLAGE],R414)</f>
        <v>0</v>
      </c>
      <c r="T414" s="139">
        <f ca="1">INDEX(EXTRACT!DATE,MATCH(Tableau4[[#This Row],[Décalage]],D:D,0),0)</f>
        <v>0</v>
      </c>
      <c r="U414" s="139">
        <f ca="1">VLOOKUP(Tableau4[[#This Row],[Décalage]],D:E,2,0)</f>
        <v>0</v>
      </c>
      <c r="V414" s="139">
        <f ca="1">VLOOKUP(Tableau4[[#This Row],[Décalage]],D:G,4,0)</f>
        <v>0</v>
      </c>
      <c r="AY414" s="88"/>
      <c r="AZ414" s="88"/>
      <c r="BA414" s="88"/>
      <c r="BB414" s="88"/>
      <c r="BC414" s="88"/>
    </row>
    <row r="415" spans="1:55" ht="15" x14ac:dyDescent="0.2">
      <c r="A415" s="100">
        <v>4399</v>
      </c>
      <c r="B415" s="95">
        <v>1</v>
      </c>
      <c r="C415" s="95">
        <v>412</v>
      </c>
      <c r="D415" s="95">
        <v>416</v>
      </c>
      <c r="E415" s="99" t="s">
        <v>594</v>
      </c>
      <c r="F415" s="95" t="s">
        <v>593</v>
      </c>
      <c r="G415" s="95">
        <v>104398</v>
      </c>
      <c r="H415" s="95">
        <v>0</v>
      </c>
      <c r="I415" s="95">
        <v>1</v>
      </c>
      <c r="J415" s="95">
        <v>177</v>
      </c>
      <c r="K415" s="95">
        <v>1</v>
      </c>
      <c r="L415" s="98">
        <v>0.11458333333333333</v>
      </c>
      <c r="M415" s="98">
        <v>0.13541666666666666</v>
      </c>
      <c r="N415" s="97" t="s">
        <v>482</v>
      </c>
      <c r="Q415" s="88" t="str">
        <f t="array" aca="1" ref="Q415" ca="1">IFERROR(INDEX(Tableau3[Num DECAL],SMALL(IF(Tableau3[Num DECAL]&lt;&gt;"",ROW(INDIRECT("1:"&amp;ROWS(Tableau3[Num DECAL])))),ROWS($1:404))),"")</f>
        <v/>
      </c>
      <c r="R415" s="88">
        <f t="shared" ca="1" si="6"/>
        <v>0</v>
      </c>
      <c r="S415" s="88">
        <f ca="1">COUNTIFS(Tableau3[PLAGE],R415)</f>
        <v>0</v>
      </c>
      <c r="T415" s="139">
        <f ca="1">INDEX(EXTRACT!DATE,MATCH(Tableau4[[#This Row],[Décalage]],D:D,0),0)</f>
        <v>0</v>
      </c>
      <c r="U415" s="139">
        <f ca="1">VLOOKUP(Tableau4[[#This Row],[Décalage]],D:E,2,0)</f>
        <v>0</v>
      </c>
      <c r="V415" s="139">
        <f ca="1">VLOOKUP(Tableau4[[#This Row],[Décalage]],D:G,4,0)</f>
        <v>0</v>
      </c>
      <c r="AY415" s="88"/>
      <c r="AZ415" s="88"/>
      <c r="BA415" s="88"/>
      <c r="BB415" s="88"/>
      <c r="BC415" s="88"/>
    </row>
    <row r="416" spans="1:55" ht="15" x14ac:dyDescent="0.2">
      <c r="A416" s="100">
        <v>4400</v>
      </c>
      <c r="B416" s="95">
        <v>1</v>
      </c>
      <c r="C416" s="95">
        <v>413</v>
      </c>
      <c r="D416" s="95">
        <v>418</v>
      </c>
      <c r="E416" s="99" t="s">
        <v>535</v>
      </c>
      <c r="F416" s="95" t="s">
        <v>593</v>
      </c>
      <c r="G416" s="95">
        <v>104399</v>
      </c>
      <c r="H416" s="95">
        <v>0</v>
      </c>
      <c r="I416" s="95">
        <v>1</v>
      </c>
      <c r="J416" s="95">
        <v>178</v>
      </c>
      <c r="K416" s="95">
        <v>2</v>
      </c>
      <c r="L416" s="98">
        <v>0.14583333333333334</v>
      </c>
      <c r="M416" s="98">
        <v>0.1875</v>
      </c>
      <c r="N416" s="97" t="s">
        <v>476</v>
      </c>
      <c r="Q416" s="88" t="str">
        <f t="array" aca="1" ref="Q416" ca="1">IFERROR(INDEX(Tableau3[Num DECAL],SMALL(IF(Tableau3[Num DECAL]&lt;&gt;"",ROW(INDIRECT("1:"&amp;ROWS(Tableau3[Num DECAL])))),ROWS($1:405))),"")</f>
        <v/>
      </c>
      <c r="R416" s="88">
        <f t="shared" ca="1" si="6"/>
        <v>0</v>
      </c>
      <c r="S416" s="88">
        <f ca="1">COUNTIFS(Tableau3[PLAGE],R416)</f>
        <v>0</v>
      </c>
      <c r="T416" s="139">
        <f ca="1">INDEX(EXTRACT!DATE,MATCH(Tableau4[[#This Row],[Décalage]],D:D,0),0)</f>
        <v>0</v>
      </c>
      <c r="U416" s="139">
        <f ca="1">VLOOKUP(Tableau4[[#This Row],[Décalage]],D:E,2,0)</f>
        <v>0</v>
      </c>
      <c r="V416" s="139">
        <f ca="1">VLOOKUP(Tableau4[[#This Row],[Décalage]],D:G,4,0)</f>
        <v>0</v>
      </c>
      <c r="AY416" s="88"/>
      <c r="AZ416" s="88"/>
      <c r="BA416" s="88"/>
      <c r="BB416" s="88"/>
      <c r="BC416" s="88"/>
    </row>
    <row r="417" spans="1:55" ht="15" x14ac:dyDescent="0.2">
      <c r="A417" s="100">
        <v>4401</v>
      </c>
      <c r="B417" s="95">
        <v>1</v>
      </c>
      <c r="C417" s="95" t="s">
        <v>534</v>
      </c>
      <c r="D417" s="95" t="s">
        <v>534</v>
      </c>
      <c r="E417" s="99" t="s">
        <v>535</v>
      </c>
      <c r="F417" s="95" t="s">
        <v>593</v>
      </c>
      <c r="G417" s="95">
        <v>104400</v>
      </c>
      <c r="H417" s="95">
        <v>1</v>
      </c>
      <c r="I417" s="95" t="s">
        <v>534</v>
      </c>
      <c r="J417" s="95">
        <v>178</v>
      </c>
      <c r="K417" s="95">
        <v>1</v>
      </c>
      <c r="L417" s="98">
        <v>0.33333333333333331</v>
      </c>
      <c r="M417" s="98">
        <v>0.5</v>
      </c>
      <c r="N417" s="97" t="s">
        <v>474</v>
      </c>
      <c r="Q417" s="88" t="str">
        <f t="array" aca="1" ref="Q417" ca="1">IFERROR(INDEX(Tableau3[Num DECAL],SMALL(IF(Tableau3[Num DECAL]&lt;&gt;"",ROW(INDIRECT("1:"&amp;ROWS(Tableau3[Num DECAL])))),ROWS($1:406))),"")</f>
        <v/>
      </c>
      <c r="R417" s="88">
        <f t="shared" ca="1" si="6"/>
        <v>0</v>
      </c>
      <c r="S417" s="88">
        <f ca="1">COUNTIFS(Tableau3[PLAGE],R417)</f>
        <v>0</v>
      </c>
      <c r="T417" s="139">
        <f ca="1">INDEX(EXTRACT!DATE,MATCH(Tableau4[[#This Row],[Décalage]],D:D,0),0)</f>
        <v>0</v>
      </c>
      <c r="U417" s="139">
        <f ca="1">VLOOKUP(Tableau4[[#This Row],[Décalage]],D:E,2,0)</f>
        <v>0</v>
      </c>
      <c r="V417" s="139">
        <f ca="1">VLOOKUP(Tableau4[[#This Row],[Décalage]],D:G,4,0)</f>
        <v>0</v>
      </c>
      <c r="AY417" s="88"/>
      <c r="AZ417" s="88"/>
      <c r="BA417" s="88"/>
      <c r="BB417" s="88"/>
      <c r="BC417" s="88"/>
    </row>
    <row r="418" spans="1:55" ht="15" x14ac:dyDescent="0.2">
      <c r="A418" s="100">
        <v>4402</v>
      </c>
      <c r="B418" s="95">
        <v>1</v>
      </c>
      <c r="C418" s="95">
        <v>415</v>
      </c>
      <c r="D418" s="95">
        <v>420</v>
      </c>
      <c r="E418" s="99" t="s">
        <v>535</v>
      </c>
      <c r="F418" s="95" t="s">
        <v>595</v>
      </c>
      <c r="G418" s="95">
        <v>104401</v>
      </c>
      <c r="H418" s="95">
        <v>0</v>
      </c>
      <c r="I418" s="95">
        <v>1</v>
      </c>
      <c r="J418" s="95">
        <v>179</v>
      </c>
      <c r="K418" s="95">
        <v>2</v>
      </c>
      <c r="L418" s="98">
        <v>0.28472222222222221</v>
      </c>
      <c r="M418" s="98">
        <v>0.33333333333333331</v>
      </c>
      <c r="N418" s="97" t="s">
        <v>493</v>
      </c>
      <c r="Q418" s="88" t="str">
        <f t="array" aca="1" ref="Q418" ca="1">IFERROR(INDEX(Tableau3[Num DECAL],SMALL(IF(Tableau3[Num DECAL]&lt;&gt;"",ROW(INDIRECT("1:"&amp;ROWS(Tableau3[Num DECAL])))),ROWS($1:407))),"")</f>
        <v/>
      </c>
      <c r="R418" s="88">
        <f t="shared" ca="1" si="6"/>
        <v>0</v>
      </c>
      <c r="S418" s="88">
        <f ca="1">COUNTIFS(Tableau3[PLAGE],R418)</f>
        <v>0</v>
      </c>
      <c r="T418" s="139">
        <f ca="1">INDEX(EXTRACT!DATE,MATCH(Tableau4[[#This Row],[Décalage]],D:D,0),0)</f>
        <v>0</v>
      </c>
      <c r="U418" s="139">
        <f ca="1">VLOOKUP(Tableau4[[#This Row],[Décalage]],D:E,2,0)</f>
        <v>0</v>
      </c>
      <c r="V418" s="139">
        <f ca="1">VLOOKUP(Tableau4[[#This Row],[Décalage]],D:G,4,0)</f>
        <v>0</v>
      </c>
      <c r="AY418" s="88"/>
      <c r="AZ418" s="88"/>
      <c r="BA418" s="88"/>
      <c r="BB418" s="88"/>
      <c r="BC418" s="88"/>
    </row>
    <row r="419" spans="1:55" ht="15" x14ac:dyDescent="0.2">
      <c r="A419" s="100">
        <v>4403</v>
      </c>
      <c r="B419" s="95">
        <v>1</v>
      </c>
      <c r="C419" s="95" t="s">
        <v>534</v>
      </c>
      <c r="D419" s="95" t="s">
        <v>534</v>
      </c>
      <c r="E419" s="99" t="s">
        <v>535</v>
      </c>
      <c r="F419" s="95" t="s">
        <v>595</v>
      </c>
      <c r="G419" s="95">
        <v>104402</v>
      </c>
      <c r="H419" s="95">
        <v>1</v>
      </c>
      <c r="I419" s="95" t="s">
        <v>534</v>
      </c>
      <c r="J419" s="95">
        <v>179</v>
      </c>
      <c r="K419" s="95">
        <v>1</v>
      </c>
      <c r="L419" s="98">
        <v>0.33333333333333331</v>
      </c>
      <c r="M419" s="98">
        <v>0.35416666666666669</v>
      </c>
      <c r="N419" s="97" t="s">
        <v>482</v>
      </c>
      <c r="Q419" s="88" t="str">
        <f t="array" aca="1" ref="Q419" ca="1">IFERROR(INDEX(Tableau3[Num DECAL],SMALL(IF(Tableau3[Num DECAL]&lt;&gt;"",ROW(INDIRECT("1:"&amp;ROWS(Tableau3[Num DECAL])))),ROWS($1:408))),"")</f>
        <v/>
      </c>
      <c r="R419" s="88">
        <f t="shared" ca="1" si="6"/>
        <v>0</v>
      </c>
      <c r="S419" s="88">
        <f ca="1">COUNTIFS(Tableau3[PLAGE],R419)</f>
        <v>0</v>
      </c>
      <c r="T419" s="139">
        <f ca="1">INDEX(EXTRACT!DATE,MATCH(Tableau4[[#This Row],[Décalage]],D:D,0),0)</f>
        <v>0</v>
      </c>
      <c r="U419" s="139">
        <f ca="1">VLOOKUP(Tableau4[[#This Row],[Décalage]],D:E,2,0)</f>
        <v>0</v>
      </c>
      <c r="V419" s="139">
        <f ca="1">VLOOKUP(Tableau4[[#This Row],[Décalage]],D:G,4,0)</f>
        <v>0</v>
      </c>
      <c r="AY419" s="88"/>
      <c r="AZ419" s="88"/>
      <c r="BA419" s="88"/>
      <c r="BB419" s="88"/>
      <c r="BC419" s="88"/>
    </row>
    <row r="420" spans="1:55" ht="15" x14ac:dyDescent="0.2">
      <c r="A420" s="100">
        <v>4404</v>
      </c>
      <c r="B420" s="95">
        <v>1</v>
      </c>
      <c r="C420" s="95">
        <v>417</v>
      </c>
      <c r="D420" s="95">
        <v>423</v>
      </c>
      <c r="E420" s="99" t="s">
        <v>541</v>
      </c>
      <c r="F420" s="95" t="s">
        <v>595</v>
      </c>
      <c r="G420" s="95">
        <v>104403</v>
      </c>
      <c r="H420" s="95">
        <v>0</v>
      </c>
      <c r="I420" s="95">
        <v>1</v>
      </c>
      <c r="J420" s="95">
        <v>180</v>
      </c>
      <c r="K420" s="95">
        <v>3</v>
      </c>
      <c r="L420" s="98">
        <v>0.35416666666666669</v>
      </c>
      <c r="M420" s="98">
        <v>0.36458333333333331</v>
      </c>
      <c r="N420" s="97" t="s">
        <v>480</v>
      </c>
      <c r="Q420" s="88" t="str">
        <f t="array" aca="1" ref="Q420" ca="1">IFERROR(INDEX(Tableau3[Num DECAL],SMALL(IF(Tableau3[Num DECAL]&lt;&gt;"",ROW(INDIRECT("1:"&amp;ROWS(Tableau3[Num DECAL])))),ROWS($1:409))),"")</f>
        <v/>
      </c>
      <c r="R420" s="88">
        <f t="shared" ca="1" si="6"/>
        <v>0</v>
      </c>
      <c r="S420" s="88">
        <f ca="1">COUNTIFS(Tableau3[PLAGE],R420)</f>
        <v>0</v>
      </c>
      <c r="T420" s="139">
        <f ca="1">INDEX(EXTRACT!DATE,MATCH(Tableau4[[#This Row],[Décalage]],D:D,0),0)</f>
        <v>0</v>
      </c>
      <c r="U420" s="139">
        <f ca="1">VLOOKUP(Tableau4[[#This Row],[Décalage]],D:E,2,0)</f>
        <v>0</v>
      </c>
      <c r="V420" s="139">
        <f ca="1">VLOOKUP(Tableau4[[#This Row],[Décalage]],D:G,4,0)</f>
        <v>0</v>
      </c>
      <c r="AY420" s="88"/>
      <c r="AZ420" s="88"/>
      <c r="BA420" s="88"/>
      <c r="BB420" s="88"/>
      <c r="BC420" s="88"/>
    </row>
    <row r="421" spans="1:55" ht="15" x14ac:dyDescent="0.2">
      <c r="A421" s="100">
        <v>4405</v>
      </c>
      <c r="B421" s="95">
        <v>1</v>
      </c>
      <c r="C421" s="95" t="s">
        <v>534</v>
      </c>
      <c r="D421" s="95" t="s">
        <v>534</v>
      </c>
      <c r="E421" s="99" t="s">
        <v>541</v>
      </c>
      <c r="F421" s="95" t="s">
        <v>595</v>
      </c>
      <c r="G421" s="95">
        <v>104404</v>
      </c>
      <c r="H421" s="95">
        <v>1</v>
      </c>
      <c r="I421" s="95" t="s">
        <v>534</v>
      </c>
      <c r="J421" s="95">
        <v>180</v>
      </c>
      <c r="K421" s="95">
        <v>2</v>
      </c>
      <c r="L421" s="98">
        <v>0.36805555555555558</v>
      </c>
      <c r="M421" s="98">
        <v>0.39583333333333331</v>
      </c>
      <c r="N421" s="97" t="s">
        <v>489</v>
      </c>
      <c r="Q421" s="88" t="str">
        <f t="array" aca="1" ref="Q421" ca="1">IFERROR(INDEX(Tableau3[Num DECAL],SMALL(IF(Tableau3[Num DECAL]&lt;&gt;"",ROW(INDIRECT("1:"&amp;ROWS(Tableau3[Num DECAL])))),ROWS($1:410))),"")</f>
        <v/>
      </c>
      <c r="R421" s="88">
        <f t="shared" ca="1" si="6"/>
        <v>0</v>
      </c>
      <c r="S421" s="88">
        <f ca="1">COUNTIFS(Tableau3[PLAGE],R421)</f>
        <v>0</v>
      </c>
      <c r="T421" s="139">
        <f ca="1">INDEX(EXTRACT!DATE,MATCH(Tableau4[[#This Row],[Décalage]],D:D,0),0)</f>
        <v>0</v>
      </c>
      <c r="U421" s="139">
        <f ca="1">VLOOKUP(Tableau4[[#This Row],[Décalage]],D:E,2,0)</f>
        <v>0</v>
      </c>
      <c r="V421" s="139">
        <f ca="1">VLOOKUP(Tableau4[[#This Row],[Décalage]],D:G,4,0)</f>
        <v>0</v>
      </c>
      <c r="AY421" s="88"/>
      <c r="AZ421" s="88"/>
      <c r="BA421" s="88"/>
      <c r="BB421" s="88"/>
      <c r="BC421" s="88"/>
    </row>
    <row r="422" spans="1:55" ht="15" x14ac:dyDescent="0.2">
      <c r="A422" s="100">
        <v>4406</v>
      </c>
      <c r="B422" s="95">
        <v>1</v>
      </c>
      <c r="C422" s="95" t="s">
        <v>534</v>
      </c>
      <c r="D422" s="95" t="s">
        <v>534</v>
      </c>
      <c r="E422" s="99" t="s">
        <v>541</v>
      </c>
      <c r="F422" s="95" t="s">
        <v>595</v>
      </c>
      <c r="G422" s="95">
        <v>104405</v>
      </c>
      <c r="H422" s="95">
        <v>2</v>
      </c>
      <c r="I422" s="95" t="s">
        <v>534</v>
      </c>
      <c r="J422" s="95">
        <v>180</v>
      </c>
      <c r="K422" s="95">
        <v>1</v>
      </c>
      <c r="L422" s="98">
        <v>0.40625</v>
      </c>
      <c r="M422" s="98">
        <v>0.42708333333333331</v>
      </c>
      <c r="N422" s="97" t="s">
        <v>482</v>
      </c>
      <c r="Q422" s="88" t="str">
        <f t="array" aca="1" ref="Q422" ca="1">IFERROR(INDEX(Tableau3[Num DECAL],SMALL(IF(Tableau3[Num DECAL]&lt;&gt;"",ROW(INDIRECT("1:"&amp;ROWS(Tableau3[Num DECAL])))),ROWS($1:411))),"")</f>
        <v/>
      </c>
      <c r="R422" s="88">
        <f t="shared" ca="1" si="6"/>
        <v>0</v>
      </c>
      <c r="S422" s="88">
        <f ca="1">COUNTIFS(Tableau3[PLAGE],R422)</f>
        <v>0</v>
      </c>
      <c r="T422" s="139">
        <f ca="1">INDEX(EXTRACT!DATE,MATCH(Tableau4[[#This Row],[Décalage]],D:D,0),0)</f>
        <v>0</v>
      </c>
      <c r="U422" s="139">
        <f ca="1">VLOOKUP(Tableau4[[#This Row],[Décalage]],D:E,2,0)</f>
        <v>0</v>
      </c>
      <c r="V422" s="139">
        <f ca="1">VLOOKUP(Tableau4[[#This Row],[Décalage]],D:G,4,0)</f>
        <v>0</v>
      </c>
      <c r="AY422" s="88"/>
      <c r="AZ422" s="88"/>
      <c r="BA422" s="88"/>
      <c r="BB422" s="88"/>
      <c r="BC422" s="88"/>
    </row>
    <row r="423" spans="1:55" ht="15" x14ac:dyDescent="0.2">
      <c r="A423" s="100">
        <v>4407</v>
      </c>
      <c r="B423" s="95">
        <v>1</v>
      </c>
      <c r="C423" s="95">
        <v>420</v>
      </c>
      <c r="D423" s="95">
        <v>425</v>
      </c>
      <c r="E423" s="99" t="s">
        <v>554</v>
      </c>
      <c r="F423" s="95" t="s">
        <v>595</v>
      </c>
      <c r="G423" s="95">
        <v>104406</v>
      </c>
      <c r="H423" s="95">
        <v>0</v>
      </c>
      <c r="I423" s="95">
        <v>1</v>
      </c>
      <c r="J423" s="95">
        <v>181</v>
      </c>
      <c r="K423" s="95">
        <v>2</v>
      </c>
      <c r="L423" s="98">
        <v>0.4375</v>
      </c>
      <c r="M423" s="98">
        <v>0.4513888888888889</v>
      </c>
      <c r="N423" s="97" t="s">
        <v>483</v>
      </c>
      <c r="Q423" s="88" t="str">
        <f t="array" aca="1" ref="Q423" ca="1">IFERROR(INDEX(Tableau3[Num DECAL],SMALL(IF(Tableau3[Num DECAL]&lt;&gt;"",ROW(INDIRECT("1:"&amp;ROWS(Tableau3[Num DECAL])))),ROWS($1:412))),"")</f>
        <v/>
      </c>
      <c r="R423" s="88">
        <f t="shared" ca="1" si="6"/>
        <v>0</v>
      </c>
      <c r="S423" s="88">
        <f ca="1">COUNTIFS(Tableau3[PLAGE],R423)</f>
        <v>0</v>
      </c>
      <c r="T423" s="139">
        <f ca="1">INDEX(EXTRACT!DATE,MATCH(Tableau4[[#This Row],[Décalage]],D:D,0),0)</f>
        <v>0</v>
      </c>
      <c r="U423" s="139">
        <f ca="1">VLOOKUP(Tableau4[[#This Row],[Décalage]],D:E,2,0)</f>
        <v>0</v>
      </c>
      <c r="V423" s="139">
        <f ca="1">VLOOKUP(Tableau4[[#This Row],[Décalage]],D:G,4,0)</f>
        <v>0</v>
      </c>
      <c r="AY423" s="88"/>
      <c r="AZ423" s="88"/>
      <c r="BA423" s="88"/>
      <c r="BB423" s="88"/>
      <c r="BC423" s="88"/>
    </row>
    <row r="424" spans="1:55" ht="15" x14ac:dyDescent="0.2">
      <c r="A424" s="100">
        <v>4408</v>
      </c>
      <c r="B424" s="95">
        <v>1</v>
      </c>
      <c r="C424" s="95" t="s">
        <v>534</v>
      </c>
      <c r="D424" s="95" t="s">
        <v>534</v>
      </c>
      <c r="E424" s="99" t="s">
        <v>554</v>
      </c>
      <c r="F424" s="95" t="s">
        <v>595</v>
      </c>
      <c r="G424" s="95">
        <v>104407</v>
      </c>
      <c r="H424" s="95">
        <v>1</v>
      </c>
      <c r="I424" s="95" t="s">
        <v>534</v>
      </c>
      <c r="J424" s="95">
        <v>181</v>
      </c>
      <c r="K424" s="95">
        <v>1</v>
      </c>
      <c r="L424" s="98">
        <v>0.46527777777777773</v>
      </c>
      <c r="M424" s="98">
        <v>0.49305555555555558</v>
      </c>
      <c r="N424" s="97" t="s">
        <v>489</v>
      </c>
      <c r="Q424" s="88" t="str">
        <f t="array" aca="1" ref="Q424" ca="1">IFERROR(INDEX(Tableau3[Num DECAL],SMALL(IF(Tableau3[Num DECAL]&lt;&gt;"",ROW(INDIRECT("1:"&amp;ROWS(Tableau3[Num DECAL])))),ROWS($1:413))),"")</f>
        <v/>
      </c>
      <c r="R424" s="88">
        <f t="shared" ca="1" si="6"/>
        <v>0</v>
      </c>
      <c r="S424" s="88">
        <f ca="1">COUNTIFS(Tableau3[PLAGE],R424)</f>
        <v>0</v>
      </c>
      <c r="T424" s="139">
        <f ca="1">INDEX(EXTRACT!DATE,MATCH(Tableau4[[#This Row],[Décalage]],D:D,0),0)</f>
        <v>0</v>
      </c>
      <c r="U424" s="139">
        <f ca="1">VLOOKUP(Tableau4[[#This Row],[Décalage]],D:E,2,0)</f>
        <v>0</v>
      </c>
      <c r="V424" s="139">
        <f ca="1">VLOOKUP(Tableau4[[#This Row],[Décalage]],D:G,4,0)</f>
        <v>0</v>
      </c>
      <c r="AY424" s="88"/>
      <c r="AZ424" s="88"/>
      <c r="BA424" s="88"/>
      <c r="BB424" s="88"/>
      <c r="BC424" s="88"/>
    </row>
    <row r="425" spans="1:55" ht="15" x14ac:dyDescent="0.2">
      <c r="A425" s="100">
        <v>4409</v>
      </c>
      <c r="B425" s="95">
        <v>1</v>
      </c>
      <c r="C425" s="95">
        <v>422</v>
      </c>
      <c r="D425" s="95">
        <v>426</v>
      </c>
      <c r="E425" s="99" t="s">
        <v>535</v>
      </c>
      <c r="F425" s="95" t="s">
        <v>595</v>
      </c>
      <c r="G425" s="95">
        <v>104408</v>
      </c>
      <c r="H425" s="95">
        <v>0</v>
      </c>
      <c r="I425" s="95">
        <v>1</v>
      </c>
      <c r="J425" s="95">
        <v>182</v>
      </c>
      <c r="K425" s="95">
        <v>1</v>
      </c>
      <c r="L425" s="98">
        <v>0.5</v>
      </c>
      <c r="M425" s="98">
        <v>0.52083333333333337</v>
      </c>
      <c r="N425" s="97" t="s">
        <v>482</v>
      </c>
      <c r="Q425" s="88" t="str">
        <f t="array" aca="1" ref="Q425" ca="1">IFERROR(INDEX(Tableau3[Num DECAL],SMALL(IF(Tableau3[Num DECAL]&lt;&gt;"",ROW(INDIRECT("1:"&amp;ROWS(Tableau3[Num DECAL])))),ROWS($1:414))),"")</f>
        <v/>
      </c>
      <c r="R425" s="88">
        <f t="shared" ca="1" si="6"/>
        <v>0</v>
      </c>
      <c r="S425" s="88">
        <f ca="1">COUNTIFS(Tableau3[PLAGE],R425)</f>
        <v>0</v>
      </c>
      <c r="T425" s="139">
        <f ca="1">INDEX(EXTRACT!DATE,MATCH(Tableau4[[#This Row],[Décalage]],D:D,0),0)</f>
        <v>0</v>
      </c>
      <c r="U425" s="139">
        <f ca="1">VLOOKUP(Tableau4[[#This Row],[Décalage]],D:E,2,0)</f>
        <v>0</v>
      </c>
      <c r="V425" s="139">
        <f ca="1">VLOOKUP(Tableau4[[#This Row],[Décalage]],D:G,4,0)</f>
        <v>0</v>
      </c>
      <c r="AY425" s="88"/>
      <c r="AZ425" s="88"/>
      <c r="BA425" s="88"/>
      <c r="BB425" s="88"/>
      <c r="BC425" s="88"/>
    </row>
    <row r="426" spans="1:55" ht="15" x14ac:dyDescent="0.2">
      <c r="A426" s="100">
        <v>4410</v>
      </c>
      <c r="B426" s="95">
        <v>1</v>
      </c>
      <c r="C426" s="95">
        <v>423</v>
      </c>
      <c r="D426" s="95">
        <v>430</v>
      </c>
      <c r="E426" s="99" t="s">
        <v>537</v>
      </c>
      <c r="F426" s="95" t="s">
        <v>595</v>
      </c>
      <c r="G426" s="95">
        <v>104409</v>
      </c>
      <c r="H426" s="95">
        <v>0</v>
      </c>
      <c r="I426" s="95">
        <v>1</v>
      </c>
      <c r="J426" s="95">
        <v>183</v>
      </c>
      <c r="K426" s="95">
        <v>4</v>
      </c>
      <c r="L426" s="98">
        <v>0.5625</v>
      </c>
      <c r="M426" s="98">
        <v>0.58333333333333337</v>
      </c>
      <c r="N426" s="97" t="s">
        <v>482</v>
      </c>
      <c r="Q426" s="88" t="str">
        <f t="array" aca="1" ref="Q426" ca="1">IFERROR(INDEX(Tableau3[Num DECAL],SMALL(IF(Tableau3[Num DECAL]&lt;&gt;"",ROW(INDIRECT("1:"&amp;ROWS(Tableau3[Num DECAL])))),ROWS($1:415))),"")</f>
        <v/>
      </c>
      <c r="R426" s="88">
        <f t="shared" ca="1" si="6"/>
        <v>0</v>
      </c>
      <c r="S426" s="88">
        <f ca="1">COUNTIFS(Tableau3[PLAGE],R426)</f>
        <v>0</v>
      </c>
      <c r="T426" s="139">
        <f ca="1">INDEX(EXTRACT!DATE,MATCH(Tableau4[[#This Row],[Décalage]],D:D,0),0)</f>
        <v>0</v>
      </c>
      <c r="U426" s="139">
        <f ca="1">VLOOKUP(Tableau4[[#This Row],[Décalage]],D:E,2,0)</f>
        <v>0</v>
      </c>
      <c r="V426" s="139">
        <f ca="1">VLOOKUP(Tableau4[[#This Row],[Décalage]],D:G,4,0)</f>
        <v>0</v>
      </c>
      <c r="AY426" s="88"/>
      <c r="AZ426" s="88"/>
      <c r="BA426" s="88"/>
      <c r="BB426" s="88"/>
      <c r="BC426" s="88"/>
    </row>
    <row r="427" spans="1:55" ht="15" x14ac:dyDescent="0.2">
      <c r="A427" s="100">
        <v>4411</v>
      </c>
      <c r="B427" s="95">
        <v>1</v>
      </c>
      <c r="C427" s="95" t="s">
        <v>534</v>
      </c>
      <c r="D427" s="95" t="s">
        <v>534</v>
      </c>
      <c r="E427" s="99" t="s">
        <v>537</v>
      </c>
      <c r="F427" s="95" t="s">
        <v>595</v>
      </c>
      <c r="G427" s="95">
        <v>104410</v>
      </c>
      <c r="H427" s="95">
        <v>1</v>
      </c>
      <c r="I427" s="95" t="s">
        <v>534</v>
      </c>
      <c r="J427" s="95">
        <v>183</v>
      </c>
      <c r="K427" s="95">
        <v>3</v>
      </c>
      <c r="L427" s="98">
        <v>0.58333333333333337</v>
      </c>
      <c r="M427" s="98">
        <v>0.59722222222222221</v>
      </c>
      <c r="N427" s="97" t="s">
        <v>483</v>
      </c>
      <c r="Q427" s="88" t="str">
        <f t="array" aca="1" ref="Q427" ca="1">IFERROR(INDEX(Tableau3[Num DECAL],SMALL(IF(Tableau3[Num DECAL]&lt;&gt;"",ROW(INDIRECT("1:"&amp;ROWS(Tableau3[Num DECAL])))),ROWS($1:416))),"")</f>
        <v/>
      </c>
      <c r="R427" s="88">
        <f t="shared" ca="1" si="6"/>
        <v>0</v>
      </c>
      <c r="S427" s="88">
        <f ca="1">COUNTIFS(Tableau3[PLAGE],R427)</f>
        <v>0</v>
      </c>
      <c r="T427" s="139">
        <f ca="1">INDEX(EXTRACT!DATE,MATCH(Tableau4[[#This Row],[Décalage]],D:D,0),0)</f>
        <v>0</v>
      </c>
      <c r="U427" s="139">
        <f ca="1">VLOOKUP(Tableau4[[#This Row],[Décalage]],D:E,2,0)</f>
        <v>0</v>
      </c>
      <c r="V427" s="139">
        <f ca="1">VLOOKUP(Tableau4[[#This Row],[Décalage]],D:G,4,0)</f>
        <v>0</v>
      </c>
      <c r="AY427" s="88"/>
      <c r="AZ427" s="88"/>
      <c r="BA427" s="88"/>
      <c r="BB427" s="88"/>
      <c r="BC427" s="88"/>
    </row>
    <row r="428" spans="1:55" ht="15" x14ac:dyDescent="0.2">
      <c r="A428" s="100">
        <v>4412</v>
      </c>
      <c r="B428" s="95">
        <v>1</v>
      </c>
      <c r="C428" s="95" t="s">
        <v>534</v>
      </c>
      <c r="D428" s="95" t="s">
        <v>534</v>
      </c>
      <c r="E428" s="99" t="s">
        <v>537</v>
      </c>
      <c r="F428" s="95" t="s">
        <v>595</v>
      </c>
      <c r="G428" s="95">
        <v>104411</v>
      </c>
      <c r="H428" s="95">
        <v>2</v>
      </c>
      <c r="I428" s="95" t="s">
        <v>534</v>
      </c>
      <c r="J428" s="95">
        <v>183</v>
      </c>
      <c r="K428" s="95">
        <v>2</v>
      </c>
      <c r="L428" s="98">
        <v>0.58333333333333337</v>
      </c>
      <c r="M428" s="98">
        <v>0.625</v>
      </c>
      <c r="N428" s="97" t="s">
        <v>476</v>
      </c>
      <c r="Q428" s="88" t="str">
        <f t="array" aca="1" ref="Q428" ca="1">IFERROR(INDEX(Tableau3[Num DECAL],SMALL(IF(Tableau3[Num DECAL]&lt;&gt;"",ROW(INDIRECT("1:"&amp;ROWS(Tableau3[Num DECAL])))),ROWS($1:417))),"")</f>
        <v/>
      </c>
      <c r="R428" s="88">
        <f t="shared" ca="1" si="6"/>
        <v>0</v>
      </c>
      <c r="S428" s="88">
        <f ca="1">COUNTIFS(Tableau3[PLAGE],R428)</f>
        <v>0</v>
      </c>
      <c r="T428" s="139">
        <f ca="1">INDEX(EXTRACT!DATE,MATCH(Tableau4[[#This Row],[Décalage]],D:D,0),0)</f>
        <v>0</v>
      </c>
      <c r="U428" s="139">
        <f ca="1">VLOOKUP(Tableau4[[#This Row],[Décalage]],D:E,2,0)</f>
        <v>0</v>
      </c>
      <c r="V428" s="139">
        <f ca="1">VLOOKUP(Tableau4[[#This Row],[Décalage]],D:G,4,0)</f>
        <v>0</v>
      </c>
      <c r="AY428" s="88"/>
      <c r="AZ428" s="88"/>
      <c r="BA428" s="88"/>
      <c r="BB428" s="88"/>
      <c r="BC428" s="88"/>
    </row>
    <row r="429" spans="1:55" ht="15" x14ac:dyDescent="0.2">
      <c r="A429" s="100">
        <v>4413</v>
      </c>
      <c r="B429" s="95">
        <v>1</v>
      </c>
      <c r="C429" s="95" t="s">
        <v>534</v>
      </c>
      <c r="D429" s="95" t="s">
        <v>534</v>
      </c>
      <c r="E429" s="99" t="s">
        <v>537</v>
      </c>
      <c r="F429" s="95" t="s">
        <v>595</v>
      </c>
      <c r="G429" s="95">
        <v>104412</v>
      </c>
      <c r="H429" s="95">
        <v>3</v>
      </c>
      <c r="I429" s="95" t="s">
        <v>534</v>
      </c>
      <c r="J429" s="95">
        <v>183</v>
      </c>
      <c r="K429" s="95">
        <v>1</v>
      </c>
      <c r="L429" s="98">
        <v>0.63541666666666663</v>
      </c>
      <c r="M429" s="98">
        <v>0.6875</v>
      </c>
      <c r="N429" s="97" t="s">
        <v>492</v>
      </c>
      <c r="Q429" s="88" t="str">
        <f t="array" aca="1" ref="Q429" ca="1">IFERROR(INDEX(Tableau3[Num DECAL],SMALL(IF(Tableau3[Num DECAL]&lt;&gt;"",ROW(INDIRECT("1:"&amp;ROWS(Tableau3[Num DECAL])))),ROWS($1:418))),"")</f>
        <v/>
      </c>
      <c r="R429" s="88">
        <f t="shared" ca="1" si="6"/>
        <v>0</v>
      </c>
      <c r="S429" s="88">
        <f ca="1">COUNTIFS(Tableau3[PLAGE],R429)</f>
        <v>0</v>
      </c>
      <c r="T429" s="139">
        <f ca="1">INDEX(EXTRACT!DATE,MATCH(Tableau4[[#This Row],[Décalage]],D:D,0),0)</f>
        <v>0</v>
      </c>
      <c r="U429" s="139">
        <f ca="1">VLOOKUP(Tableau4[[#This Row],[Décalage]],D:E,2,0)</f>
        <v>0</v>
      </c>
      <c r="V429" s="139">
        <f ca="1">VLOOKUP(Tableau4[[#This Row],[Décalage]],D:G,4,0)</f>
        <v>0</v>
      </c>
      <c r="AY429" s="88"/>
      <c r="AZ429" s="88"/>
      <c r="BA429" s="88"/>
      <c r="BB429" s="88"/>
      <c r="BC429" s="88"/>
    </row>
    <row r="430" spans="1:55" ht="15" x14ac:dyDescent="0.2">
      <c r="A430" s="100">
        <v>4414</v>
      </c>
      <c r="B430" s="95">
        <v>1</v>
      </c>
      <c r="C430" s="95">
        <v>427</v>
      </c>
      <c r="D430" s="95">
        <v>432</v>
      </c>
      <c r="E430" s="99" t="s">
        <v>535</v>
      </c>
      <c r="F430" s="95" t="s">
        <v>595</v>
      </c>
      <c r="G430" s="95">
        <v>104413</v>
      </c>
      <c r="H430" s="95">
        <v>0</v>
      </c>
      <c r="I430" s="95">
        <v>1</v>
      </c>
      <c r="J430" s="95">
        <v>184</v>
      </c>
      <c r="K430" s="95">
        <v>2</v>
      </c>
      <c r="L430" s="98">
        <v>0.69444444444444453</v>
      </c>
      <c r="M430" s="98">
        <v>0.70833333333333337</v>
      </c>
      <c r="N430" s="97" t="s">
        <v>483</v>
      </c>
      <c r="Q430" s="88" t="str">
        <f t="array" aca="1" ref="Q430" ca="1">IFERROR(INDEX(Tableau3[Num DECAL],SMALL(IF(Tableau3[Num DECAL]&lt;&gt;"",ROW(INDIRECT("1:"&amp;ROWS(Tableau3[Num DECAL])))),ROWS($1:419))),"")</f>
        <v/>
      </c>
      <c r="R430" s="88">
        <f t="shared" ca="1" si="6"/>
        <v>0</v>
      </c>
      <c r="S430" s="88">
        <f ca="1">COUNTIFS(Tableau3[PLAGE],R430)</f>
        <v>0</v>
      </c>
      <c r="T430" s="139">
        <f ca="1">INDEX(EXTRACT!DATE,MATCH(Tableau4[[#This Row],[Décalage]],D:D,0),0)</f>
        <v>0</v>
      </c>
      <c r="U430" s="139">
        <f ca="1">VLOOKUP(Tableau4[[#This Row],[Décalage]],D:E,2,0)</f>
        <v>0</v>
      </c>
      <c r="V430" s="139">
        <f ca="1">VLOOKUP(Tableau4[[#This Row],[Décalage]],D:G,4,0)</f>
        <v>0</v>
      </c>
      <c r="AY430" s="88"/>
      <c r="AZ430" s="88"/>
      <c r="BA430" s="88"/>
      <c r="BB430" s="88"/>
      <c r="BC430" s="88"/>
    </row>
    <row r="431" spans="1:55" ht="15" x14ac:dyDescent="0.2">
      <c r="A431" s="100">
        <v>4415</v>
      </c>
      <c r="B431" s="95">
        <v>1</v>
      </c>
      <c r="C431" s="95" t="s">
        <v>534</v>
      </c>
      <c r="D431" s="95" t="s">
        <v>534</v>
      </c>
      <c r="E431" s="99" t="s">
        <v>535</v>
      </c>
      <c r="F431" s="95" t="s">
        <v>595</v>
      </c>
      <c r="G431" s="95">
        <v>104414</v>
      </c>
      <c r="H431" s="95">
        <v>1</v>
      </c>
      <c r="I431" s="95" t="s">
        <v>534</v>
      </c>
      <c r="J431" s="95">
        <v>184</v>
      </c>
      <c r="K431" s="95">
        <v>1</v>
      </c>
      <c r="L431" s="98">
        <v>0.70833333333333337</v>
      </c>
      <c r="M431" s="98">
        <v>0.75694444444444453</v>
      </c>
      <c r="N431" s="97" t="s">
        <v>493</v>
      </c>
      <c r="Q431" s="88" t="str">
        <f t="array" aca="1" ref="Q431" ca="1">IFERROR(INDEX(Tableau3[Num DECAL],SMALL(IF(Tableau3[Num DECAL]&lt;&gt;"",ROW(INDIRECT("1:"&amp;ROWS(Tableau3[Num DECAL])))),ROWS($1:420))),"")</f>
        <v/>
      </c>
      <c r="R431" s="88">
        <f t="shared" ca="1" si="6"/>
        <v>0</v>
      </c>
      <c r="S431" s="88">
        <f ca="1">COUNTIFS(Tableau3[PLAGE],R431)</f>
        <v>0</v>
      </c>
      <c r="T431" s="139">
        <f ca="1">INDEX(EXTRACT!DATE,MATCH(Tableau4[[#This Row],[Décalage]],D:D,0),0)</f>
        <v>0</v>
      </c>
      <c r="U431" s="139">
        <f ca="1">VLOOKUP(Tableau4[[#This Row],[Décalage]],D:E,2,0)</f>
        <v>0</v>
      </c>
      <c r="V431" s="139">
        <f ca="1">VLOOKUP(Tableau4[[#This Row],[Décalage]],D:G,4,0)</f>
        <v>0</v>
      </c>
      <c r="AY431" s="88"/>
      <c r="AZ431" s="88"/>
      <c r="BA431" s="88"/>
      <c r="BB431" s="88"/>
      <c r="BC431" s="88"/>
    </row>
    <row r="432" spans="1:55" ht="15" x14ac:dyDescent="0.2">
      <c r="A432" s="100">
        <v>4416</v>
      </c>
      <c r="B432" s="95">
        <v>1</v>
      </c>
      <c r="C432" s="95">
        <v>429</v>
      </c>
      <c r="D432" s="95">
        <v>433</v>
      </c>
      <c r="E432" s="99" t="s">
        <v>535</v>
      </c>
      <c r="F432" s="95" t="s">
        <v>596</v>
      </c>
      <c r="G432" s="95">
        <v>104415</v>
      </c>
      <c r="H432" s="95">
        <v>0</v>
      </c>
      <c r="I432" s="95">
        <v>1</v>
      </c>
      <c r="J432" s="95">
        <v>185</v>
      </c>
      <c r="K432" s="95">
        <v>1</v>
      </c>
      <c r="L432" s="98">
        <v>0.29166666666666669</v>
      </c>
      <c r="M432" s="98">
        <v>0.33333333333333331</v>
      </c>
      <c r="N432" s="97" t="s">
        <v>476</v>
      </c>
      <c r="Q432" s="88" t="str">
        <f t="array" aca="1" ref="Q432" ca="1">IFERROR(INDEX(Tableau3[Num DECAL],SMALL(IF(Tableau3[Num DECAL]&lt;&gt;"",ROW(INDIRECT("1:"&amp;ROWS(Tableau3[Num DECAL])))),ROWS($1:421))),"")</f>
        <v/>
      </c>
      <c r="R432" s="88">
        <f t="shared" ca="1" si="6"/>
        <v>0</v>
      </c>
      <c r="S432" s="88">
        <f ca="1">COUNTIFS(Tableau3[PLAGE],R432)</f>
        <v>0</v>
      </c>
      <c r="T432" s="139">
        <f ca="1">INDEX(EXTRACT!DATE,MATCH(Tableau4[[#This Row],[Décalage]],D:D,0),0)</f>
        <v>0</v>
      </c>
      <c r="U432" s="139">
        <f ca="1">VLOOKUP(Tableau4[[#This Row],[Décalage]],D:E,2,0)</f>
        <v>0</v>
      </c>
      <c r="V432" s="139">
        <f ca="1">VLOOKUP(Tableau4[[#This Row],[Décalage]],D:G,4,0)</f>
        <v>0</v>
      </c>
      <c r="AY432" s="88"/>
      <c r="AZ432" s="88"/>
      <c r="BA432" s="88"/>
      <c r="BB432" s="88"/>
      <c r="BC432" s="88"/>
    </row>
    <row r="433" spans="1:55" ht="15" x14ac:dyDescent="0.2">
      <c r="A433" s="100">
        <v>4417</v>
      </c>
      <c r="B433" s="95">
        <v>1</v>
      </c>
      <c r="C433" s="95">
        <v>430</v>
      </c>
      <c r="D433" s="95">
        <v>434</v>
      </c>
      <c r="E433" s="99" t="s">
        <v>597</v>
      </c>
      <c r="F433" s="95" t="s">
        <v>596</v>
      </c>
      <c r="G433" s="95">
        <v>104416</v>
      </c>
      <c r="H433" s="95">
        <v>0</v>
      </c>
      <c r="I433" s="95">
        <v>1</v>
      </c>
      <c r="J433" s="95">
        <v>186</v>
      </c>
      <c r="K433" s="95">
        <v>1</v>
      </c>
      <c r="L433" s="98">
        <v>0.34027777777777773</v>
      </c>
      <c r="M433" s="98">
        <v>0.36805555555555558</v>
      </c>
      <c r="N433" s="97" t="s">
        <v>489</v>
      </c>
      <c r="Q433" s="88" t="str">
        <f t="array" aca="1" ref="Q433" ca="1">IFERROR(INDEX(Tableau3[Num DECAL],SMALL(IF(Tableau3[Num DECAL]&lt;&gt;"",ROW(INDIRECT("1:"&amp;ROWS(Tableau3[Num DECAL])))),ROWS($1:422))),"")</f>
        <v/>
      </c>
      <c r="R433" s="88">
        <f t="shared" ca="1" si="6"/>
        <v>0</v>
      </c>
      <c r="S433" s="88">
        <f ca="1">COUNTIFS(Tableau3[PLAGE],R433)</f>
        <v>0</v>
      </c>
      <c r="T433" s="139">
        <f ca="1">INDEX(EXTRACT!DATE,MATCH(Tableau4[[#This Row],[Décalage]],D:D,0),0)</f>
        <v>0</v>
      </c>
      <c r="U433" s="139">
        <f ca="1">VLOOKUP(Tableau4[[#This Row],[Décalage]],D:E,2,0)</f>
        <v>0</v>
      </c>
      <c r="V433" s="139">
        <f ca="1">VLOOKUP(Tableau4[[#This Row],[Décalage]],D:G,4,0)</f>
        <v>0</v>
      </c>
      <c r="AY433" s="88"/>
      <c r="AZ433" s="88"/>
      <c r="BA433" s="88"/>
      <c r="BB433" s="88"/>
      <c r="BC433" s="88"/>
    </row>
    <row r="434" spans="1:55" ht="15" x14ac:dyDescent="0.2">
      <c r="A434" s="100">
        <v>4418</v>
      </c>
      <c r="B434" s="95">
        <v>1</v>
      </c>
      <c r="C434" s="95">
        <v>431</v>
      </c>
      <c r="D434" s="95">
        <v>435</v>
      </c>
      <c r="E434" s="99" t="s">
        <v>537</v>
      </c>
      <c r="F434" s="95" t="s">
        <v>596</v>
      </c>
      <c r="G434" s="95">
        <v>104417</v>
      </c>
      <c r="H434" s="95">
        <v>0</v>
      </c>
      <c r="I434" s="95">
        <v>1</v>
      </c>
      <c r="J434" s="95">
        <v>187</v>
      </c>
      <c r="K434" s="95">
        <v>1</v>
      </c>
      <c r="L434" s="98">
        <v>0.375</v>
      </c>
      <c r="M434" s="98">
        <v>0.39583333333333331</v>
      </c>
      <c r="N434" s="97" t="s">
        <v>482</v>
      </c>
      <c r="Q434" s="88" t="str">
        <f t="array" aca="1" ref="Q434" ca="1">IFERROR(INDEX(Tableau3[Num DECAL],SMALL(IF(Tableau3[Num DECAL]&lt;&gt;"",ROW(INDIRECT("1:"&amp;ROWS(Tableau3[Num DECAL])))),ROWS($1:423))),"")</f>
        <v/>
      </c>
      <c r="R434" s="88">
        <f t="shared" ca="1" si="6"/>
        <v>0</v>
      </c>
      <c r="S434" s="88">
        <f ca="1">COUNTIFS(Tableau3[PLAGE],R434)</f>
        <v>0</v>
      </c>
      <c r="T434" s="139">
        <f ca="1">INDEX(EXTRACT!DATE,MATCH(Tableau4[[#This Row],[Décalage]],D:D,0),0)</f>
        <v>0</v>
      </c>
      <c r="U434" s="139">
        <f ca="1">VLOOKUP(Tableau4[[#This Row],[Décalage]],D:E,2,0)</f>
        <v>0</v>
      </c>
      <c r="V434" s="139">
        <f ca="1">VLOOKUP(Tableau4[[#This Row],[Décalage]],D:G,4,0)</f>
        <v>0</v>
      </c>
      <c r="AY434" s="88"/>
      <c r="AZ434" s="88"/>
      <c r="BA434" s="88"/>
      <c r="BB434" s="88"/>
      <c r="BC434" s="88"/>
    </row>
    <row r="435" spans="1:55" ht="15" x14ac:dyDescent="0.2">
      <c r="A435" s="100">
        <v>4419</v>
      </c>
      <c r="B435" s="95">
        <v>1</v>
      </c>
      <c r="C435" s="95">
        <v>432</v>
      </c>
      <c r="D435" s="95">
        <v>436</v>
      </c>
      <c r="E435" s="99" t="s">
        <v>535</v>
      </c>
      <c r="F435" s="95" t="s">
        <v>596</v>
      </c>
      <c r="G435" s="95">
        <v>104418</v>
      </c>
      <c r="H435" s="95">
        <v>0</v>
      </c>
      <c r="I435" s="95">
        <v>1</v>
      </c>
      <c r="J435" s="95">
        <v>188</v>
      </c>
      <c r="K435" s="95">
        <v>1</v>
      </c>
      <c r="L435" s="98">
        <v>0.39583333333333331</v>
      </c>
      <c r="M435" s="98">
        <v>0.41666666666666669</v>
      </c>
      <c r="N435" s="97" t="s">
        <v>482</v>
      </c>
      <c r="Q435" s="88" t="str">
        <f t="array" aca="1" ref="Q435" ca="1">IFERROR(INDEX(Tableau3[Num DECAL],SMALL(IF(Tableau3[Num DECAL]&lt;&gt;"",ROW(INDIRECT("1:"&amp;ROWS(Tableau3[Num DECAL])))),ROWS($1:424))),"")</f>
        <v/>
      </c>
      <c r="R435" s="88">
        <f t="shared" ca="1" si="6"/>
        <v>0</v>
      </c>
      <c r="S435" s="88">
        <f ca="1">COUNTIFS(Tableau3[PLAGE],R435)</f>
        <v>0</v>
      </c>
      <c r="T435" s="139">
        <f ca="1">INDEX(EXTRACT!DATE,MATCH(Tableau4[[#This Row],[Décalage]],D:D,0),0)</f>
        <v>0</v>
      </c>
      <c r="U435" s="139">
        <f ca="1">VLOOKUP(Tableau4[[#This Row],[Décalage]],D:E,2,0)</f>
        <v>0</v>
      </c>
      <c r="V435" s="139">
        <f ca="1">VLOOKUP(Tableau4[[#This Row],[Décalage]],D:G,4,0)</f>
        <v>0</v>
      </c>
      <c r="AY435" s="88"/>
      <c r="AZ435" s="88"/>
      <c r="BA435" s="88"/>
      <c r="BB435" s="88"/>
      <c r="BC435" s="88"/>
    </row>
    <row r="436" spans="1:55" ht="15" x14ac:dyDescent="0.2">
      <c r="A436" s="100">
        <v>4420</v>
      </c>
      <c r="B436" s="95">
        <v>1</v>
      </c>
      <c r="C436" s="95">
        <v>433</v>
      </c>
      <c r="D436" s="95">
        <v>437</v>
      </c>
      <c r="E436" s="99" t="s">
        <v>537</v>
      </c>
      <c r="F436" s="95" t="s">
        <v>596</v>
      </c>
      <c r="G436" s="95">
        <v>104419</v>
      </c>
      <c r="H436" s="95">
        <v>0</v>
      </c>
      <c r="I436" s="95">
        <v>1</v>
      </c>
      <c r="J436" s="95">
        <v>189</v>
      </c>
      <c r="K436" s="95">
        <v>1</v>
      </c>
      <c r="L436" s="98">
        <v>0.41666666666666669</v>
      </c>
      <c r="M436" s="98">
        <v>0.5</v>
      </c>
      <c r="N436" s="97" t="s">
        <v>473</v>
      </c>
      <c r="Q436" s="88" t="str">
        <f t="array" aca="1" ref="Q436" ca="1">IFERROR(INDEX(Tableau3[Num DECAL],SMALL(IF(Tableau3[Num DECAL]&lt;&gt;"",ROW(INDIRECT("1:"&amp;ROWS(Tableau3[Num DECAL])))),ROWS($1:425))),"")</f>
        <v/>
      </c>
      <c r="R436" s="88">
        <f t="shared" ca="1" si="6"/>
        <v>0</v>
      </c>
      <c r="S436" s="88">
        <f ca="1">COUNTIFS(Tableau3[PLAGE],R436)</f>
        <v>0</v>
      </c>
      <c r="T436" s="139">
        <f ca="1">INDEX(EXTRACT!DATE,MATCH(Tableau4[[#This Row],[Décalage]],D:D,0),0)</f>
        <v>0</v>
      </c>
      <c r="U436" s="139">
        <f ca="1">VLOOKUP(Tableau4[[#This Row],[Décalage]],D:E,2,0)</f>
        <v>0</v>
      </c>
      <c r="V436" s="139">
        <f ca="1">VLOOKUP(Tableau4[[#This Row],[Décalage]],D:G,4,0)</f>
        <v>0</v>
      </c>
      <c r="AY436" s="88"/>
      <c r="AZ436" s="88"/>
      <c r="BA436" s="88"/>
      <c r="BB436" s="88"/>
      <c r="BC436" s="88"/>
    </row>
    <row r="437" spans="1:55" ht="15" x14ac:dyDescent="0.2">
      <c r="A437" s="100">
        <v>4421</v>
      </c>
      <c r="B437" s="95">
        <v>1</v>
      </c>
      <c r="C437" s="95">
        <v>434</v>
      </c>
      <c r="D437" s="95">
        <v>438</v>
      </c>
      <c r="E437" s="99" t="s">
        <v>535</v>
      </c>
      <c r="F437" s="95" t="s">
        <v>596</v>
      </c>
      <c r="G437" s="95">
        <v>104420</v>
      </c>
      <c r="H437" s="95">
        <v>0</v>
      </c>
      <c r="I437" s="95">
        <v>1</v>
      </c>
      <c r="J437" s="95">
        <v>190</v>
      </c>
      <c r="K437" s="95">
        <v>1</v>
      </c>
      <c r="L437" s="98">
        <v>0.5</v>
      </c>
      <c r="M437" s="98">
        <v>0.52083333333333337</v>
      </c>
      <c r="N437" s="97" t="s">
        <v>482</v>
      </c>
      <c r="Q437" s="88" t="str">
        <f t="array" aca="1" ref="Q437" ca="1">IFERROR(INDEX(Tableau3[Num DECAL],SMALL(IF(Tableau3[Num DECAL]&lt;&gt;"",ROW(INDIRECT("1:"&amp;ROWS(Tableau3[Num DECAL])))),ROWS($1:426))),"")</f>
        <v/>
      </c>
      <c r="R437" s="88">
        <f t="shared" ca="1" si="6"/>
        <v>0</v>
      </c>
      <c r="S437" s="88">
        <f ca="1">COUNTIFS(Tableau3[PLAGE],R437)</f>
        <v>0</v>
      </c>
      <c r="T437" s="139">
        <f ca="1">INDEX(EXTRACT!DATE,MATCH(Tableau4[[#This Row],[Décalage]],D:D,0),0)</f>
        <v>0</v>
      </c>
      <c r="U437" s="139">
        <f ca="1">VLOOKUP(Tableau4[[#This Row],[Décalage]],D:E,2,0)</f>
        <v>0</v>
      </c>
      <c r="V437" s="139">
        <f ca="1">VLOOKUP(Tableau4[[#This Row],[Décalage]],D:G,4,0)</f>
        <v>0</v>
      </c>
      <c r="AY437" s="88"/>
      <c r="AZ437" s="88"/>
      <c r="BA437" s="88"/>
      <c r="BB437" s="88"/>
      <c r="BC437" s="88"/>
    </row>
    <row r="438" spans="1:55" ht="15" x14ac:dyDescent="0.2">
      <c r="A438" s="100">
        <v>4422</v>
      </c>
      <c r="B438" s="95">
        <v>1</v>
      </c>
      <c r="C438" s="95">
        <v>435</v>
      </c>
      <c r="D438" s="95">
        <v>440</v>
      </c>
      <c r="E438" s="99" t="s">
        <v>539</v>
      </c>
      <c r="F438" s="95" t="s">
        <v>596</v>
      </c>
      <c r="G438" s="95">
        <v>104421</v>
      </c>
      <c r="H438" s="95">
        <v>0</v>
      </c>
      <c r="I438" s="95">
        <v>1</v>
      </c>
      <c r="J438" s="95">
        <v>191</v>
      </c>
      <c r="K438" s="95">
        <v>2</v>
      </c>
      <c r="L438" s="98">
        <v>0.5625</v>
      </c>
      <c r="M438" s="98">
        <v>0.625</v>
      </c>
      <c r="N438" s="97" t="s">
        <v>472</v>
      </c>
      <c r="Q438" s="88" t="str">
        <f t="array" aca="1" ref="Q438" ca="1">IFERROR(INDEX(Tableau3[Num DECAL],SMALL(IF(Tableau3[Num DECAL]&lt;&gt;"",ROW(INDIRECT("1:"&amp;ROWS(Tableau3[Num DECAL])))),ROWS($1:427))),"")</f>
        <v/>
      </c>
      <c r="R438" s="88">
        <f t="shared" ca="1" si="6"/>
        <v>0</v>
      </c>
      <c r="S438" s="88">
        <f ca="1">COUNTIFS(Tableau3[PLAGE],R438)</f>
        <v>0</v>
      </c>
      <c r="T438" s="139">
        <f ca="1">INDEX(EXTRACT!DATE,MATCH(Tableau4[[#This Row],[Décalage]],D:D,0),0)</f>
        <v>0</v>
      </c>
      <c r="U438" s="139">
        <f ca="1">VLOOKUP(Tableau4[[#This Row],[Décalage]],D:E,2,0)</f>
        <v>0</v>
      </c>
      <c r="V438" s="139">
        <f ca="1">VLOOKUP(Tableau4[[#This Row],[Décalage]],D:G,4,0)</f>
        <v>0</v>
      </c>
      <c r="AY438" s="88"/>
      <c r="AZ438" s="88"/>
      <c r="BA438" s="88"/>
      <c r="BB438" s="88"/>
      <c r="BC438" s="88"/>
    </row>
    <row r="439" spans="1:55" ht="15" x14ac:dyDescent="0.2">
      <c r="A439" s="100">
        <v>4423</v>
      </c>
      <c r="B439" s="95">
        <v>1</v>
      </c>
      <c r="C439" s="95" t="s">
        <v>534</v>
      </c>
      <c r="D439" s="95" t="s">
        <v>534</v>
      </c>
      <c r="E439" s="99" t="s">
        <v>539</v>
      </c>
      <c r="F439" s="95" t="s">
        <v>596</v>
      </c>
      <c r="G439" s="95">
        <v>104422</v>
      </c>
      <c r="H439" s="95">
        <v>1</v>
      </c>
      <c r="I439" s="95" t="s">
        <v>534</v>
      </c>
      <c r="J439" s="95">
        <v>191</v>
      </c>
      <c r="K439" s="95">
        <v>1</v>
      </c>
      <c r="L439" s="98">
        <v>0.64583333333333337</v>
      </c>
      <c r="M439" s="98">
        <v>0.6875</v>
      </c>
      <c r="N439" s="97" t="s">
        <v>476</v>
      </c>
      <c r="Q439" s="88" t="str">
        <f t="array" aca="1" ref="Q439" ca="1">IFERROR(INDEX(Tableau3[Num DECAL],SMALL(IF(Tableau3[Num DECAL]&lt;&gt;"",ROW(INDIRECT("1:"&amp;ROWS(Tableau3[Num DECAL])))),ROWS($1:428))),"")</f>
        <v/>
      </c>
      <c r="R439" s="88">
        <f t="shared" ca="1" si="6"/>
        <v>0</v>
      </c>
      <c r="S439" s="88">
        <f ca="1">COUNTIFS(Tableau3[PLAGE],R439)</f>
        <v>0</v>
      </c>
      <c r="T439" s="139">
        <f ca="1">INDEX(EXTRACT!DATE,MATCH(Tableau4[[#This Row],[Décalage]],D:D,0),0)</f>
        <v>0</v>
      </c>
      <c r="U439" s="139">
        <f ca="1">VLOOKUP(Tableau4[[#This Row],[Décalage]],D:E,2,0)</f>
        <v>0</v>
      </c>
      <c r="V439" s="139">
        <f ca="1">VLOOKUP(Tableau4[[#This Row],[Décalage]],D:G,4,0)</f>
        <v>0</v>
      </c>
      <c r="AY439" s="88"/>
      <c r="AZ439" s="88"/>
      <c r="BA439" s="88"/>
      <c r="BB439" s="88"/>
      <c r="BC439" s="88"/>
    </row>
    <row r="440" spans="1:55" ht="15" x14ac:dyDescent="0.2">
      <c r="A440" s="100">
        <v>4424</v>
      </c>
      <c r="B440" s="95">
        <v>1</v>
      </c>
      <c r="C440" s="95">
        <v>437</v>
      </c>
      <c r="D440" s="95">
        <v>442</v>
      </c>
      <c r="E440" s="99" t="s">
        <v>535</v>
      </c>
      <c r="F440" s="95" t="s">
        <v>596</v>
      </c>
      <c r="G440" s="95">
        <v>104423</v>
      </c>
      <c r="H440" s="95">
        <v>0</v>
      </c>
      <c r="I440" s="95">
        <v>1</v>
      </c>
      <c r="J440" s="95">
        <v>192</v>
      </c>
      <c r="K440" s="95">
        <v>2</v>
      </c>
      <c r="L440" s="98">
        <v>0.6875</v>
      </c>
      <c r="M440" s="98">
        <v>0.70833333333333337</v>
      </c>
      <c r="N440" s="97" t="s">
        <v>482</v>
      </c>
      <c r="Q440" s="88" t="str">
        <f t="array" aca="1" ref="Q440" ca="1">IFERROR(INDEX(Tableau3[Num DECAL],SMALL(IF(Tableau3[Num DECAL]&lt;&gt;"",ROW(INDIRECT("1:"&amp;ROWS(Tableau3[Num DECAL])))),ROWS($1:429))),"")</f>
        <v/>
      </c>
      <c r="R440" s="88">
        <f t="shared" ca="1" si="6"/>
        <v>0</v>
      </c>
      <c r="S440" s="88">
        <f ca="1">COUNTIFS(Tableau3[PLAGE],R440)</f>
        <v>0</v>
      </c>
      <c r="T440" s="139">
        <f ca="1">INDEX(EXTRACT!DATE,MATCH(Tableau4[[#This Row],[Décalage]],D:D,0),0)</f>
        <v>0</v>
      </c>
      <c r="U440" s="139">
        <f ca="1">VLOOKUP(Tableau4[[#This Row],[Décalage]],D:E,2,0)</f>
        <v>0</v>
      </c>
      <c r="V440" s="139">
        <f ca="1">VLOOKUP(Tableau4[[#This Row],[Décalage]],D:G,4,0)</f>
        <v>0</v>
      </c>
      <c r="AY440" s="88"/>
      <c r="AZ440" s="88"/>
      <c r="BA440" s="88"/>
      <c r="BB440" s="88"/>
      <c r="BC440" s="88"/>
    </row>
    <row r="441" spans="1:55" ht="15" x14ac:dyDescent="0.2">
      <c r="A441" s="100">
        <v>4425</v>
      </c>
      <c r="B441" s="95">
        <v>1</v>
      </c>
      <c r="C441" s="95" t="s">
        <v>534</v>
      </c>
      <c r="D441" s="95" t="s">
        <v>534</v>
      </c>
      <c r="E441" s="99" t="s">
        <v>535</v>
      </c>
      <c r="F441" s="95" t="s">
        <v>596</v>
      </c>
      <c r="G441" s="95">
        <v>104424</v>
      </c>
      <c r="H441" s="95">
        <v>1</v>
      </c>
      <c r="I441" s="95" t="s">
        <v>534</v>
      </c>
      <c r="J441" s="95">
        <v>192</v>
      </c>
      <c r="K441" s="95">
        <v>1</v>
      </c>
      <c r="L441" s="98">
        <v>0.70833333333333337</v>
      </c>
      <c r="M441" s="98">
        <v>0.75694444444444453</v>
      </c>
      <c r="N441" s="97" t="s">
        <v>493</v>
      </c>
      <c r="Q441" s="88" t="str">
        <f t="array" aca="1" ref="Q441" ca="1">IFERROR(INDEX(Tableau3[Num DECAL],SMALL(IF(Tableau3[Num DECAL]&lt;&gt;"",ROW(INDIRECT("1:"&amp;ROWS(Tableau3[Num DECAL])))),ROWS($1:430))),"")</f>
        <v/>
      </c>
      <c r="R441" s="88">
        <f t="shared" ca="1" si="6"/>
        <v>0</v>
      </c>
      <c r="S441" s="88">
        <f ca="1">COUNTIFS(Tableau3[PLAGE],R441)</f>
        <v>0</v>
      </c>
      <c r="T441" s="139">
        <f ca="1">INDEX(EXTRACT!DATE,MATCH(Tableau4[[#This Row],[Décalage]],D:D,0),0)</f>
        <v>0</v>
      </c>
      <c r="U441" s="139">
        <f ca="1">VLOOKUP(Tableau4[[#This Row],[Décalage]],D:E,2,0)</f>
        <v>0</v>
      </c>
      <c r="V441" s="139">
        <f ca="1">VLOOKUP(Tableau4[[#This Row],[Décalage]],D:G,4,0)</f>
        <v>0</v>
      </c>
      <c r="AY441" s="88"/>
      <c r="AZ441" s="88"/>
      <c r="BA441" s="88"/>
      <c r="BB441" s="88"/>
      <c r="BC441" s="88"/>
    </row>
    <row r="442" spans="1:55" ht="15" x14ac:dyDescent="0.2">
      <c r="A442" s="100">
        <v>4426</v>
      </c>
      <c r="B442" s="95">
        <v>1</v>
      </c>
      <c r="C442" s="95">
        <v>439</v>
      </c>
      <c r="D442" s="95">
        <v>443</v>
      </c>
      <c r="E442" s="99" t="s">
        <v>535</v>
      </c>
      <c r="F442" s="95" t="s">
        <v>598</v>
      </c>
      <c r="G442" s="95">
        <v>104425</v>
      </c>
      <c r="H442" s="95">
        <v>0</v>
      </c>
      <c r="I442" s="95">
        <v>1</v>
      </c>
      <c r="J442" s="95">
        <v>193</v>
      </c>
      <c r="K442" s="95">
        <v>1</v>
      </c>
      <c r="L442" s="98">
        <v>0.28472222222222221</v>
      </c>
      <c r="M442" s="98">
        <v>0.33333333333333331</v>
      </c>
      <c r="N442" s="97" t="s">
        <v>493</v>
      </c>
      <c r="Q442" s="88" t="str">
        <f t="array" aca="1" ref="Q442" ca="1">IFERROR(INDEX(Tableau3[Num DECAL],SMALL(IF(Tableau3[Num DECAL]&lt;&gt;"",ROW(INDIRECT("1:"&amp;ROWS(Tableau3[Num DECAL])))),ROWS($1:431))),"")</f>
        <v/>
      </c>
      <c r="R442" s="88">
        <f t="shared" ca="1" si="6"/>
        <v>0</v>
      </c>
      <c r="S442" s="88">
        <f ca="1">COUNTIFS(Tableau3[PLAGE],R442)</f>
        <v>0</v>
      </c>
      <c r="T442" s="139">
        <f ca="1">INDEX(EXTRACT!DATE,MATCH(Tableau4[[#This Row],[Décalage]],D:D,0),0)</f>
        <v>0</v>
      </c>
      <c r="U442" s="139">
        <f ca="1">VLOOKUP(Tableau4[[#This Row],[Décalage]],D:E,2,0)</f>
        <v>0</v>
      </c>
      <c r="V442" s="139">
        <f ca="1">VLOOKUP(Tableau4[[#This Row],[Décalage]],D:G,4,0)</f>
        <v>0</v>
      </c>
      <c r="AY442" s="88"/>
      <c r="AZ442" s="88"/>
      <c r="BA442" s="88"/>
      <c r="BB442" s="88"/>
      <c r="BC442" s="88"/>
    </row>
    <row r="443" spans="1:55" ht="15" x14ac:dyDescent="0.2">
      <c r="A443" s="100">
        <v>4427</v>
      </c>
      <c r="B443" s="95">
        <v>1</v>
      </c>
      <c r="C443" s="95">
        <v>440</v>
      </c>
      <c r="D443" s="95">
        <v>448</v>
      </c>
      <c r="E443" s="99" t="s">
        <v>499</v>
      </c>
      <c r="F443" s="95" t="s">
        <v>598</v>
      </c>
      <c r="G443" s="95">
        <v>104426</v>
      </c>
      <c r="H443" s="95">
        <v>0</v>
      </c>
      <c r="I443" s="95">
        <v>1</v>
      </c>
      <c r="J443" s="95">
        <v>194</v>
      </c>
      <c r="K443" s="95">
        <v>5</v>
      </c>
      <c r="L443" s="98">
        <v>0.33333333333333331</v>
      </c>
      <c r="M443" s="98">
        <v>0.35416666666666669</v>
      </c>
      <c r="N443" s="97" t="s">
        <v>482</v>
      </c>
      <c r="Q443" s="88" t="str">
        <f t="array" aca="1" ref="Q443" ca="1">IFERROR(INDEX(Tableau3[Num DECAL],SMALL(IF(Tableau3[Num DECAL]&lt;&gt;"",ROW(INDIRECT("1:"&amp;ROWS(Tableau3[Num DECAL])))),ROWS($1:432))),"")</f>
        <v/>
      </c>
      <c r="R443" s="88">
        <f t="shared" ca="1" si="6"/>
        <v>0</v>
      </c>
      <c r="S443" s="88">
        <f ca="1">COUNTIFS(Tableau3[PLAGE],R443)</f>
        <v>0</v>
      </c>
      <c r="T443" s="139">
        <f ca="1">INDEX(EXTRACT!DATE,MATCH(Tableau4[[#This Row],[Décalage]],D:D,0),0)</f>
        <v>0</v>
      </c>
      <c r="U443" s="139">
        <f ca="1">VLOOKUP(Tableau4[[#This Row],[Décalage]],D:E,2,0)</f>
        <v>0</v>
      </c>
      <c r="V443" s="139">
        <f ca="1">VLOOKUP(Tableau4[[#This Row],[Décalage]],D:G,4,0)</f>
        <v>0</v>
      </c>
      <c r="AY443" s="88"/>
      <c r="AZ443" s="88"/>
      <c r="BA443" s="88"/>
      <c r="BB443" s="88"/>
      <c r="BC443" s="88"/>
    </row>
    <row r="444" spans="1:55" ht="15" x14ac:dyDescent="0.2">
      <c r="A444" s="100">
        <v>4428</v>
      </c>
      <c r="B444" s="95">
        <v>1</v>
      </c>
      <c r="C444" s="95" t="s">
        <v>534</v>
      </c>
      <c r="D444" s="95" t="s">
        <v>534</v>
      </c>
      <c r="E444" s="99" t="s">
        <v>499</v>
      </c>
      <c r="F444" s="95" t="s">
        <v>598</v>
      </c>
      <c r="G444" s="95">
        <v>104427</v>
      </c>
      <c r="H444" s="95">
        <v>1</v>
      </c>
      <c r="I444" s="95" t="s">
        <v>534</v>
      </c>
      <c r="J444" s="95">
        <v>194</v>
      </c>
      <c r="K444" s="95">
        <v>4</v>
      </c>
      <c r="L444" s="98">
        <v>0.35416666666666669</v>
      </c>
      <c r="M444" s="98">
        <v>0.39583333333333331</v>
      </c>
      <c r="N444" s="97" t="s">
        <v>476</v>
      </c>
      <c r="Q444" s="88" t="str">
        <f t="array" aca="1" ref="Q444" ca="1">IFERROR(INDEX(Tableau3[Num DECAL],SMALL(IF(Tableau3[Num DECAL]&lt;&gt;"",ROW(INDIRECT("1:"&amp;ROWS(Tableau3[Num DECAL])))),ROWS($1:433))),"")</f>
        <v/>
      </c>
      <c r="R444" s="88">
        <f t="shared" ca="1" si="6"/>
        <v>0</v>
      </c>
      <c r="S444" s="88">
        <f ca="1">COUNTIFS(Tableau3[PLAGE],R444)</f>
        <v>0</v>
      </c>
      <c r="T444" s="139">
        <f ca="1">INDEX(EXTRACT!DATE,MATCH(Tableau4[[#This Row],[Décalage]],D:D,0),0)</f>
        <v>0</v>
      </c>
      <c r="U444" s="139">
        <f ca="1">VLOOKUP(Tableau4[[#This Row],[Décalage]],D:E,2,0)</f>
        <v>0</v>
      </c>
      <c r="V444" s="139">
        <f ca="1">VLOOKUP(Tableau4[[#This Row],[Décalage]],D:G,4,0)</f>
        <v>0</v>
      </c>
      <c r="AY444" s="88"/>
      <c r="AZ444" s="88"/>
      <c r="BA444" s="88"/>
      <c r="BB444" s="88"/>
      <c r="BC444" s="88"/>
    </row>
    <row r="445" spans="1:55" ht="15" x14ac:dyDescent="0.2">
      <c r="A445" s="100">
        <v>4429</v>
      </c>
      <c r="B445" s="95">
        <v>1</v>
      </c>
      <c r="C445" s="95" t="s">
        <v>534</v>
      </c>
      <c r="D445" s="95" t="s">
        <v>534</v>
      </c>
      <c r="E445" s="99" t="s">
        <v>499</v>
      </c>
      <c r="F445" s="95" t="s">
        <v>598</v>
      </c>
      <c r="G445" s="95">
        <v>104428</v>
      </c>
      <c r="H445" s="95">
        <v>2</v>
      </c>
      <c r="I445" s="95" t="s">
        <v>534</v>
      </c>
      <c r="J445" s="95">
        <v>194</v>
      </c>
      <c r="K445" s="95">
        <v>3</v>
      </c>
      <c r="L445" s="98">
        <v>0.39583333333333331</v>
      </c>
      <c r="M445" s="98">
        <v>0.4375</v>
      </c>
      <c r="N445" s="97" t="s">
        <v>476</v>
      </c>
      <c r="Q445" s="88" t="str">
        <f t="array" aca="1" ref="Q445" ca="1">IFERROR(INDEX(Tableau3[Num DECAL],SMALL(IF(Tableau3[Num DECAL]&lt;&gt;"",ROW(INDIRECT("1:"&amp;ROWS(Tableau3[Num DECAL])))),ROWS($1:434))),"")</f>
        <v/>
      </c>
      <c r="R445" s="88">
        <f t="shared" ca="1" si="6"/>
        <v>0</v>
      </c>
      <c r="S445" s="88">
        <f ca="1">COUNTIFS(Tableau3[PLAGE],R445)</f>
        <v>0</v>
      </c>
      <c r="T445" s="139">
        <f ca="1">INDEX(EXTRACT!DATE,MATCH(Tableau4[[#This Row],[Décalage]],D:D,0),0)</f>
        <v>0</v>
      </c>
      <c r="U445" s="139">
        <f ca="1">VLOOKUP(Tableau4[[#This Row],[Décalage]],D:E,2,0)</f>
        <v>0</v>
      </c>
      <c r="V445" s="139">
        <f ca="1">VLOOKUP(Tableau4[[#This Row],[Décalage]],D:G,4,0)</f>
        <v>0</v>
      </c>
      <c r="AY445" s="88"/>
      <c r="AZ445" s="88"/>
      <c r="BA445" s="88"/>
      <c r="BB445" s="88"/>
      <c r="BC445" s="88"/>
    </row>
    <row r="446" spans="1:55" ht="15" x14ac:dyDescent="0.2">
      <c r="A446" s="100">
        <v>4430</v>
      </c>
      <c r="B446" s="95">
        <v>1</v>
      </c>
      <c r="C446" s="95" t="s">
        <v>534</v>
      </c>
      <c r="D446" s="95" t="s">
        <v>534</v>
      </c>
      <c r="E446" s="99" t="s">
        <v>499</v>
      </c>
      <c r="F446" s="95" t="s">
        <v>598</v>
      </c>
      <c r="G446" s="95">
        <v>104429</v>
      </c>
      <c r="H446" s="95">
        <v>3</v>
      </c>
      <c r="I446" s="95" t="s">
        <v>534</v>
      </c>
      <c r="J446" s="95">
        <v>194</v>
      </c>
      <c r="K446" s="95">
        <v>2</v>
      </c>
      <c r="L446" s="98">
        <v>0.4375</v>
      </c>
      <c r="M446" s="98">
        <v>0.47916666666666669</v>
      </c>
      <c r="N446" s="97" t="s">
        <v>476</v>
      </c>
      <c r="Q446" s="88" t="str">
        <f t="array" aca="1" ref="Q446" ca="1">IFERROR(INDEX(Tableau3[Num DECAL],SMALL(IF(Tableau3[Num DECAL]&lt;&gt;"",ROW(INDIRECT("1:"&amp;ROWS(Tableau3[Num DECAL])))),ROWS($1:435))),"")</f>
        <v/>
      </c>
      <c r="R446" s="88">
        <f t="shared" ca="1" si="6"/>
        <v>0</v>
      </c>
      <c r="S446" s="88">
        <f ca="1">COUNTIFS(Tableau3[PLAGE],R446)</f>
        <v>0</v>
      </c>
      <c r="T446" s="139">
        <f ca="1">INDEX(EXTRACT!DATE,MATCH(Tableau4[[#This Row],[Décalage]],D:D,0),0)</f>
        <v>0</v>
      </c>
      <c r="U446" s="139">
        <f ca="1">VLOOKUP(Tableau4[[#This Row],[Décalage]],D:E,2,0)</f>
        <v>0</v>
      </c>
      <c r="V446" s="139">
        <f ca="1">VLOOKUP(Tableau4[[#This Row],[Décalage]],D:G,4,0)</f>
        <v>0</v>
      </c>
      <c r="AY446" s="88"/>
      <c r="AZ446" s="88"/>
      <c r="BA446" s="88"/>
      <c r="BB446" s="88"/>
      <c r="BC446" s="88"/>
    </row>
    <row r="447" spans="1:55" ht="15" x14ac:dyDescent="0.2">
      <c r="A447" s="100">
        <v>4431</v>
      </c>
      <c r="B447" s="95">
        <v>1</v>
      </c>
      <c r="C447" s="95" t="s">
        <v>534</v>
      </c>
      <c r="D447" s="95" t="s">
        <v>534</v>
      </c>
      <c r="E447" s="99" t="s">
        <v>499</v>
      </c>
      <c r="F447" s="95" t="s">
        <v>598</v>
      </c>
      <c r="G447" s="95">
        <v>104430</v>
      </c>
      <c r="H447" s="95">
        <v>4</v>
      </c>
      <c r="I447" s="95" t="s">
        <v>534</v>
      </c>
      <c r="J447" s="95">
        <v>194</v>
      </c>
      <c r="K447" s="95">
        <v>1</v>
      </c>
      <c r="L447" s="98">
        <v>0.47916666666666669</v>
      </c>
      <c r="M447" s="98">
        <v>0.52083333333333337</v>
      </c>
      <c r="N447" s="97" t="s">
        <v>476</v>
      </c>
      <c r="Q447" s="88" t="str">
        <f t="array" aca="1" ref="Q447" ca="1">IFERROR(INDEX(Tableau3[Num DECAL],SMALL(IF(Tableau3[Num DECAL]&lt;&gt;"",ROW(INDIRECT("1:"&amp;ROWS(Tableau3[Num DECAL])))),ROWS($1:436))),"")</f>
        <v/>
      </c>
      <c r="R447" s="88">
        <f t="shared" ca="1" si="6"/>
        <v>0</v>
      </c>
      <c r="S447" s="88">
        <f ca="1">COUNTIFS(Tableau3[PLAGE],R447)</f>
        <v>0</v>
      </c>
      <c r="T447" s="139">
        <f ca="1">INDEX(EXTRACT!DATE,MATCH(Tableau4[[#This Row],[Décalage]],D:D,0),0)</f>
        <v>0</v>
      </c>
      <c r="U447" s="139">
        <f ca="1">VLOOKUP(Tableau4[[#This Row],[Décalage]],D:E,2,0)</f>
        <v>0</v>
      </c>
      <c r="V447" s="139">
        <f ca="1">VLOOKUP(Tableau4[[#This Row],[Décalage]],D:G,4,0)</f>
        <v>0</v>
      </c>
      <c r="AY447" s="88"/>
      <c r="AZ447" s="88"/>
      <c r="BA447" s="88"/>
      <c r="BB447" s="88"/>
      <c r="BC447" s="88"/>
    </row>
    <row r="448" spans="1:55" ht="15" x14ac:dyDescent="0.2">
      <c r="A448" s="100">
        <v>4432</v>
      </c>
      <c r="B448" s="95">
        <v>1</v>
      </c>
      <c r="C448" s="95">
        <v>445</v>
      </c>
      <c r="D448" s="95">
        <v>449</v>
      </c>
      <c r="E448" s="99" t="s">
        <v>535</v>
      </c>
      <c r="F448" s="95" t="s">
        <v>598</v>
      </c>
      <c r="G448" s="95">
        <v>104431</v>
      </c>
      <c r="H448" s="95">
        <v>0</v>
      </c>
      <c r="I448" s="95">
        <v>1</v>
      </c>
      <c r="J448" s="95">
        <v>195</v>
      </c>
      <c r="K448" s="95">
        <v>1</v>
      </c>
      <c r="L448" s="98">
        <v>0.52083333333333337</v>
      </c>
      <c r="M448" s="98">
        <v>0.54166666666666663</v>
      </c>
      <c r="N448" s="97" t="s">
        <v>482</v>
      </c>
      <c r="Q448" s="88" t="str">
        <f t="array" aca="1" ref="Q448" ca="1">IFERROR(INDEX(Tableau3[Num DECAL],SMALL(IF(Tableau3[Num DECAL]&lt;&gt;"",ROW(INDIRECT("1:"&amp;ROWS(Tableau3[Num DECAL])))),ROWS($1:437))),"")</f>
        <v/>
      </c>
      <c r="R448" s="88">
        <f t="shared" ca="1" si="6"/>
        <v>0</v>
      </c>
      <c r="S448" s="88">
        <f ca="1">COUNTIFS(Tableau3[PLAGE],R448)</f>
        <v>0</v>
      </c>
      <c r="T448" s="139">
        <f ca="1">INDEX(EXTRACT!DATE,MATCH(Tableau4[[#This Row],[Décalage]],D:D,0),0)</f>
        <v>0</v>
      </c>
      <c r="U448" s="139">
        <f ca="1">VLOOKUP(Tableau4[[#This Row],[Décalage]],D:E,2,0)</f>
        <v>0</v>
      </c>
      <c r="V448" s="139">
        <f ca="1">VLOOKUP(Tableau4[[#This Row],[Décalage]],D:G,4,0)</f>
        <v>0</v>
      </c>
      <c r="AY448" s="88"/>
      <c r="AZ448" s="88"/>
      <c r="BA448" s="88"/>
      <c r="BB448" s="88"/>
      <c r="BC448" s="88"/>
    </row>
    <row r="449" spans="1:55" ht="15" x14ac:dyDescent="0.2">
      <c r="A449" s="100">
        <v>4433</v>
      </c>
      <c r="B449" s="95">
        <v>1</v>
      </c>
      <c r="C449" s="95">
        <v>446</v>
      </c>
      <c r="D449" s="95">
        <v>454</v>
      </c>
      <c r="E449" s="99" t="s">
        <v>549</v>
      </c>
      <c r="F449" s="95" t="s">
        <v>598</v>
      </c>
      <c r="G449" s="95">
        <v>104432</v>
      </c>
      <c r="H449" s="95">
        <v>0</v>
      </c>
      <c r="I449" s="95">
        <v>1</v>
      </c>
      <c r="J449" s="95">
        <v>196</v>
      </c>
      <c r="K449" s="95">
        <v>5</v>
      </c>
      <c r="L449" s="98">
        <v>0.55555555555555558</v>
      </c>
      <c r="M449" s="98">
        <v>0.59722222222222221</v>
      </c>
      <c r="N449" s="97" t="s">
        <v>476</v>
      </c>
      <c r="Q449" s="88" t="str">
        <f t="array" aca="1" ref="Q449" ca="1">IFERROR(INDEX(Tableau3[Num DECAL],SMALL(IF(Tableau3[Num DECAL]&lt;&gt;"",ROW(INDIRECT("1:"&amp;ROWS(Tableau3[Num DECAL])))),ROWS($1:438))),"")</f>
        <v/>
      </c>
      <c r="R449" s="88">
        <f t="shared" ca="1" si="6"/>
        <v>0</v>
      </c>
      <c r="S449" s="88">
        <f ca="1">COUNTIFS(Tableau3[PLAGE],R449)</f>
        <v>0</v>
      </c>
      <c r="T449" s="139">
        <f ca="1">INDEX(EXTRACT!DATE,MATCH(Tableau4[[#This Row],[Décalage]],D:D,0),0)</f>
        <v>0</v>
      </c>
      <c r="U449" s="139">
        <f ca="1">VLOOKUP(Tableau4[[#This Row],[Décalage]],D:E,2,0)</f>
        <v>0</v>
      </c>
      <c r="V449" s="139">
        <f ca="1">VLOOKUP(Tableau4[[#This Row],[Décalage]],D:G,4,0)</f>
        <v>0</v>
      </c>
      <c r="AY449" s="88"/>
      <c r="AZ449" s="88"/>
      <c r="BA449" s="88"/>
      <c r="BB449" s="88"/>
      <c r="BC449" s="88"/>
    </row>
    <row r="450" spans="1:55" ht="15" x14ac:dyDescent="0.2">
      <c r="A450" s="100">
        <v>4434</v>
      </c>
      <c r="B450" s="95">
        <v>1</v>
      </c>
      <c r="C450" s="95" t="s">
        <v>534</v>
      </c>
      <c r="D450" s="95" t="s">
        <v>534</v>
      </c>
      <c r="E450" s="99" t="s">
        <v>549</v>
      </c>
      <c r="F450" s="95" t="s">
        <v>598</v>
      </c>
      <c r="G450" s="95">
        <v>104433</v>
      </c>
      <c r="H450" s="95">
        <v>1</v>
      </c>
      <c r="I450" s="95" t="s">
        <v>534</v>
      </c>
      <c r="J450" s="95">
        <v>196</v>
      </c>
      <c r="K450" s="95">
        <v>4</v>
      </c>
      <c r="L450" s="98">
        <v>0.60416666666666663</v>
      </c>
      <c r="M450" s="98">
        <v>0.625</v>
      </c>
      <c r="N450" s="97" t="s">
        <v>482</v>
      </c>
      <c r="Q450" s="88" t="str">
        <f t="array" aca="1" ref="Q450" ca="1">IFERROR(INDEX(Tableau3[Num DECAL],SMALL(IF(Tableau3[Num DECAL]&lt;&gt;"",ROW(INDIRECT("1:"&amp;ROWS(Tableau3[Num DECAL])))),ROWS($1:439))),"")</f>
        <v/>
      </c>
      <c r="R450" s="88">
        <f t="shared" ca="1" si="6"/>
        <v>0</v>
      </c>
      <c r="S450" s="88">
        <f ca="1">COUNTIFS(Tableau3[PLAGE],R450)</f>
        <v>0</v>
      </c>
      <c r="T450" s="139">
        <f ca="1">INDEX(EXTRACT!DATE,MATCH(Tableau4[[#This Row],[Décalage]],D:D,0),0)</f>
        <v>0</v>
      </c>
      <c r="U450" s="139">
        <f ca="1">VLOOKUP(Tableau4[[#This Row],[Décalage]],D:E,2,0)</f>
        <v>0</v>
      </c>
      <c r="V450" s="139">
        <f ca="1">VLOOKUP(Tableau4[[#This Row],[Décalage]],D:G,4,0)</f>
        <v>0</v>
      </c>
      <c r="AY450" s="88"/>
      <c r="AZ450" s="88"/>
      <c r="BA450" s="88"/>
      <c r="BB450" s="88"/>
      <c r="BC450" s="88"/>
    </row>
    <row r="451" spans="1:55" ht="15" x14ac:dyDescent="0.2">
      <c r="A451" s="100">
        <v>4435</v>
      </c>
      <c r="B451" s="95">
        <v>1</v>
      </c>
      <c r="C451" s="95" t="s">
        <v>534</v>
      </c>
      <c r="D451" s="95" t="s">
        <v>534</v>
      </c>
      <c r="E451" s="99" t="s">
        <v>549</v>
      </c>
      <c r="F451" s="95" t="s">
        <v>598</v>
      </c>
      <c r="G451" s="95">
        <v>104434</v>
      </c>
      <c r="H451" s="95">
        <v>2</v>
      </c>
      <c r="I451" s="95" t="s">
        <v>534</v>
      </c>
      <c r="J451" s="95">
        <v>196</v>
      </c>
      <c r="K451" s="95">
        <v>3</v>
      </c>
      <c r="L451" s="98">
        <v>0.625</v>
      </c>
      <c r="M451" s="98">
        <v>0.67708333333333337</v>
      </c>
      <c r="N451" s="97" t="s">
        <v>492</v>
      </c>
      <c r="Q451" s="88" t="str">
        <f t="array" aca="1" ref="Q451" ca="1">IFERROR(INDEX(Tableau3[Num DECAL],SMALL(IF(Tableau3[Num DECAL]&lt;&gt;"",ROW(INDIRECT("1:"&amp;ROWS(Tableau3[Num DECAL])))),ROWS($1:440))),"")</f>
        <v/>
      </c>
      <c r="R451" s="88">
        <f t="shared" ca="1" si="6"/>
        <v>0</v>
      </c>
      <c r="S451" s="88">
        <f ca="1">COUNTIFS(Tableau3[PLAGE],R451)</f>
        <v>0</v>
      </c>
      <c r="T451" s="139">
        <f ca="1">INDEX(EXTRACT!DATE,MATCH(Tableau4[[#This Row],[Décalage]],D:D,0),0)</f>
        <v>0</v>
      </c>
      <c r="U451" s="139">
        <f ca="1">VLOOKUP(Tableau4[[#This Row],[Décalage]],D:E,2,0)</f>
        <v>0</v>
      </c>
      <c r="V451" s="139">
        <f ca="1">VLOOKUP(Tableau4[[#This Row],[Décalage]],D:G,4,0)</f>
        <v>0</v>
      </c>
      <c r="AY451" s="88"/>
      <c r="AZ451" s="88"/>
      <c r="BA451" s="88"/>
      <c r="BB451" s="88"/>
      <c r="BC451" s="88"/>
    </row>
    <row r="452" spans="1:55" ht="15" x14ac:dyDescent="0.2">
      <c r="A452" s="100">
        <v>4436</v>
      </c>
      <c r="B452" s="95">
        <v>1</v>
      </c>
      <c r="C452" s="95" t="s">
        <v>534</v>
      </c>
      <c r="D452" s="95" t="s">
        <v>534</v>
      </c>
      <c r="E452" s="99" t="s">
        <v>549</v>
      </c>
      <c r="F452" s="95" t="s">
        <v>598</v>
      </c>
      <c r="G452" s="95">
        <v>104435</v>
      </c>
      <c r="H452" s="95">
        <v>3</v>
      </c>
      <c r="I452" s="95" t="s">
        <v>534</v>
      </c>
      <c r="J452" s="95">
        <v>196</v>
      </c>
      <c r="K452" s="95">
        <v>2</v>
      </c>
      <c r="L452" s="98">
        <v>0.6875</v>
      </c>
      <c r="M452" s="98">
        <v>0.70833333333333337</v>
      </c>
      <c r="N452" s="97" t="s">
        <v>482</v>
      </c>
      <c r="Q452" s="88" t="str">
        <f t="array" aca="1" ref="Q452" ca="1">IFERROR(INDEX(Tableau3[Num DECAL],SMALL(IF(Tableau3[Num DECAL]&lt;&gt;"",ROW(INDIRECT("1:"&amp;ROWS(Tableau3[Num DECAL])))),ROWS($1:441))),"")</f>
        <v/>
      </c>
      <c r="R452" s="88">
        <f t="shared" ca="1" si="6"/>
        <v>0</v>
      </c>
      <c r="S452" s="88">
        <f ca="1">COUNTIFS(Tableau3[PLAGE],R452)</f>
        <v>0</v>
      </c>
      <c r="T452" s="139">
        <f ca="1">INDEX(EXTRACT!DATE,MATCH(Tableau4[[#This Row],[Décalage]],D:D,0),0)</f>
        <v>0</v>
      </c>
      <c r="U452" s="139">
        <f ca="1">VLOOKUP(Tableau4[[#This Row],[Décalage]],D:E,2,0)</f>
        <v>0</v>
      </c>
      <c r="V452" s="139">
        <f ca="1">VLOOKUP(Tableau4[[#This Row],[Décalage]],D:G,4,0)</f>
        <v>0</v>
      </c>
      <c r="AY452" s="88"/>
      <c r="AZ452" s="88"/>
      <c r="BA452" s="88"/>
      <c r="BB452" s="88"/>
      <c r="BC452" s="88"/>
    </row>
    <row r="453" spans="1:55" ht="15" x14ac:dyDescent="0.2">
      <c r="A453" s="100">
        <v>4437</v>
      </c>
      <c r="B453" s="95">
        <v>1</v>
      </c>
      <c r="C453" s="95" t="s">
        <v>534</v>
      </c>
      <c r="D453" s="95" t="s">
        <v>534</v>
      </c>
      <c r="E453" s="99" t="s">
        <v>549</v>
      </c>
      <c r="F453" s="95" t="s">
        <v>598</v>
      </c>
      <c r="G453" s="95">
        <v>104436</v>
      </c>
      <c r="H453" s="95">
        <v>4</v>
      </c>
      <c r="I453" s="95" t="s">
        <v>534</v>
      </c>
      <c r="J453" s="95">
        <v>196</v>
      </c>
      <c r="K453" s="95">
        <v>1</v>
      </c>
      <c r="L453" s="98">
        <v>0.70833333333333337</v>
      </c>
      <c r="M453" s="98">
        <v>0.72916666666666663</v>
      </c>
      <c r="N453" s="97" t="s">
        <v>482</v>
      </c>
      <c r="Q453" s="88" t="str">
        <f t="array" aca="1" ref="Q453" ca="1">IFERROR(INDEX(Tableau3[Num DECAL],SMALL(IF(Tableau3[Num DECAL]&lt;&gt;"",ROW(INDIRECT("1:"&amp;ROWS(Tableau3[Num DECAL])))),ROWS($1:442))),"")</f>
        <v/>
      </c>
      <c r="R453" s="88">
        <f t="shared" ca="1" si="6"/>
        <v>0</v>
      </c>
      <c r="S453" s="88">
        <f ca="1">COUNTIFS(Tableau3[PLAGE],R453)</f>
        <v>0</v>
      </c>
      <c r="T453" s="139">
        <f ca="1">INDEX(EXTRACT!DATE,MATCH(Tableau4[[#This Row],[Décalage]],D:D,0),0)</f>
        <v>0</v>
      </c>
      <c r="U453" s="139">
        <f ca="1">VLOOKUP(Tableau4[[#This Row],[Décalage]],D:E,2,0)</f>
        <v>0</v>
      </c>
      <c r="V453" s="139">
        <f ca="1">VLOOKUP(Tableau4[[#This Row],[Décalage]],D:G,4,0)</f>
        <v>0</v>
      </c>
      <c r="AY453" s="88"/>
      <c r="AZ453" s="88"/>
      <c r="BA453" s="88"/>
      <c r="BB453" s="88"/>
      <c r="BC453" s="88"/>
    </row>
    <row r="454" spans="1:55" ht="15" x14ac:dyDescent="0.2">
      <c r="A454" s="100">
        <v>4438</v>
      </c>
      <c r="B454" s="95">
        <v>1</v>
      </c>
      <c r="C454" s="95">
        <v>451</v>
      </c>
      <c r="D454" s="95">
        <v>455</v>
      </c>
      <c r="E454" s="99" t="s">
        <v>535</v>
      </c>
      <c r="F454" s="95" t="s">
        <v>598</v>
      </c>
      <c r="G454" s="95">
        <v>104437</v>
      </c>
      <c r="H454" s="95">
        <v>0</v>
      </c>
      <c r="I454" s="95">
        <v>1</v>
      </c>
      <c r="J454" s="95">
        <v>197</v>
      </c>
      <c r="K454" s="95">
        <v>1</v>
      </c>
      <c r="L454" s="98">
        <v>0.72916666666666663</v>
      </c>
      <c r="M454" s="98">
        <v>0.77777777777777779</v>
      </c>
      <c r="N454" s="97" t="s">
        <v>493</v>
      </c>
      <c r="Q454" s="88" t="str">
        <f t="array" aca="1" ref="Q454" ca="1">IFERROR(INDEX(Tableau3[Num DECAL],SMALL(IF(Tableau3[Num DECAL]&lt;&gt;"",ROW(INDIRECT("1:"&amp;ROWS(Tableau3[Num DECAL])))),ROWS($1:443))),"")</f>
        <v/>
      </c>
      <c r="R454" s="88">
        <f t="shared" ca="1" si="6"/>
        <v>0</v>
      </c>
      <c r="S454" s="88">
        <f ca="1">COUNTIFS(Tableau3[PLAGE],R454)</f>
        <v>0</v>
      </c>
      <c r="T454" s="139">
        <f ca="1">INDEX(EXTRACT!DATE,MATCH(Tableau4[[#This Row],[Décalage]],D:D,0),0)</f>
        <v>0</v>
      </c>
      <c r="U454" s="139">
        <f ca="1">VLOOKUP(Tableau4[[#This Row],[Décalage]],D:E,2,0)</f>
        <v>0</v>
      </c>
      <c r="V454" s="139">
        <f ca="1">VLOOKUP(Tableau4[[#This Row],[Décalage]],D:G,4,0)</f>
        <v>0</v>
      </c>
      <c r="AY454" s="88"/>
      <c r="AZ454" s="88"/>
      <c r="BA454" s="88"/>
      <c r="BB454" s="88"/>
      <c r="BC454" s="88"/>
    </row>
    <row r="455" spans="1:55" ht="15" x14ac:dyDescent="0.2">
      <c r="A455" s="100">
        <v>4439</v>
      </c>
      <c r="B455" s="95">
        <v>1</v>
      </c>
      <c r="C455" s="95">
        <v>452</v>
      </c>
      <c r="D455" s="95">
        <v>456</v>
      </c>
      <c r="E455" s="99" t="s">
        <v>535</v>
      </c>
      <c r="F455" s="95" t="s">
        <v>599</v>
      </c>
      <c r="G455" s="95">
        <v>104438</v>
      </c>
      <c r="H455" s="95">
        <v>0</v>
      </c>
      <c r="I455" s="95">
        <v>1</v>
      </c>
      <c r="J455" s="95">
        <v>198</v>
      </c>
      <c r="K455" s="95">
        <v>1</v>
      </c>
      <c r="L455" s="98">
        <v>0.28472222222222221</v>
      </c>
      <c r="M455" s="98">
        <v>0.33333333333333331</v>
      </c>
      <c r="N455" s="97" t="s">
        <v>493</v>
      </c>
      <c r="Q455" s="88" t="str">
        <f t="array" aca="1" ref="Q455" ca="1">IFERROR(INDEX(Tableau3[Num DECAL],SMALL(IF(Tableau3[Num DECAL]&lt;&gt;"",ROW(INDIRECT("1:"&amp;ROWS(Tableau3[Num DECAL])))),ROWS($1:444))),"")</f>
        <v/>
      </c>
      <c r="R455" s="88">
        <f t="shared" ca="1" si="6"/>
        <v>0</v>
      </c>
      <c r="S455" s="88">
        <f ca="1">COUNTIFS(Tableau3[PLAGE],R455)</f>
        <v>0</v>
      </c>
      <c r="T455" s="139">
        <f ca="1">INDEX(EXTRACT!DATE,MATCH(Tableau4[[#This Row],[Décalage]],D:D,0),0)</f>
        <v>0</v>
      </c>
      <c r="U455" s="139">
        <f ca="1">VLOOKUP(Tableau4[[#This Row],[Décalage]],D:E,2,0)</f>
        <v>0</v>
      </c>
      <c r="V455" s="139">
        <f ca="1">VLOOKUP(Tableau4[[#This Row],[Décalage]],D:G,4,0)</f>
        <v>0</v>
      </c>
      <c r="AY455" s="88"/>
      <c r="AZ455" s="88"/>
      <c r="BA455" s="88"/>
      <c r="BB455" s="88"/>
      <c r="BC455" s="88"/>
    </row>
    <row r="456" spans="1:55" ht="15" x14ac:dyDescent="0.2">
      <c r="A456" s="100">
        <v>4440</v>
      </c>
      <c r="B456" s="95">
        <v>1</v>
      </c>
      <c r="C456" s="95">
        <v>453</v>
      </c>
      <c r="D456" s="95">
        <v>462</v>
      </c>
      <c r="E456" s="99" t="s">
        <v>541</v>
      </c>
      <c r="F456" s="95" t="s">
        <v>599</v>
      </c>
      <c r="G456" s="95">
        <v>104439</v>
      </c>
      <c r="H456" s="95">
        <v>0</v>
      </c>
      <c r="I456" s="95">
        <v>1</v>
      </c>
      <c r="J456" s="95">
        <v>199</v>
      </c>
      <c r="K456" s="95">
        <v>6</v>
      </c>
      <c r="L456" s="98">
        <v>0.33333333333333331</v>
      </c>
      <c r="M456" s="98">
        <v>0.34375</v>
      </c>
      <c r="N456" s="97" t="s">
        <v>480</v>
      </c>
      <c r="Q456" s="88" t="str">
        <f t="array" aca="1" ref="Q456" ca="1">IFERROR(INDEX(Tableau3[Num DECAL],SMALL(IF(Tableau3[Num DECAL]&lt;&gt;"",ROW(INDIRECT("1:"&amp;ROWS(Tableau3[Num DECAL])))),ROWS($1:445))),"")</f>
        <v/>
      </c>
      <c r="R456" s="88">
        <f t="shared" ca="1" si="6"/>
        <v>0</v>
      </c>
      <c r="S456" s="88">
        <f ca="1">COUNTIFS(Tableau3[PLAGE],R456)</f>
        <v>0</v>
      </c>
      <c r="T456" s="139">
        <f ca="1">INDEX(EXTRACT!DATE,MATCH(Tableau4[[#This Row],[Décalage]],D:D,0),0)</f>
        <v>0</v>
      </c>
      <c r="U456" s="139">
        <f ca="1">VLOOKUP(Tableau4[[#This Row],[Décalage]],D:E,2,0)</f>
        <v>0</v>
      </c>
      <c r="V456" s="139">
        <f ca="1">VLOOKUP(Tableau4[[#This Row],[Décalage]],D:G,4,0)</f>
        <v>0</v>
      </c>
      <c r="AY456" s="88"/>
      <c r="AZ456" s="88"/>
      <c r="BA456" s="88"/>
      <c r="BB456" s="88"/>
      <c r="BC456" s="88"/>
    </row>
    <row r="457" spans="1:55" ht="15" x14ac:dyDescent="0.2">
      <c r="A457" s="100">
        <v>4441</v>
      </c>
      <c r="B457" s="95">
        <v>1</v>
      </c>
      <c r="C457" s="95" t="s">
        <v>534</v>
      </c>
      <c r="D457" s="95" t="s">
        <v>534</v>
      </c>
      <c r="E457" s="99" t="s">
        <v>541</v>
      </c>
      <c r="F457" s="95" t="s">
        <v>599</v>
      </c>
      <c r="G457" s="95">
        <v>104440</v>
      </c>
      <c r="H457" s="95">
        <v>1</v>
      </c>
      <c r="I457" s="95" t="s">
        <v>534</v>
      </c>
      <c r="J457" s="95">
        <v>199</v>
      </c>
      <c r="K457" s="95">
        <v>5</v>
      </c>
      <c r="L457" s="98">
        <v>0.34375</v>
      </c>
      <c r="M457" s="98">
        <v>0.36458333333333331</v>
      </c>
      <c r="N457" s="97" t="s">
        <v>482</v>
      </c>
      <c r="Q457" s="88" t="str">
        <f t="array" aca="1" ref="Q457" ca="1">IFERROR(INDEX(Tableau3[Num DECAL],SMALL(IF(Tableau3[Num DECAL]&lt;&gt;"",ROW(INDIRECT("1:"&amp;ROWS(Tableau3[Num DECAL])))),ROWS($1:446))),"")</f>
        <v/>
      </c>
      <c r="R457" s="88">
        <f t="shared" ca="1" si="6"/>
        <v>0</v>
      </c>
      <c r="S457" s="88">
        <f ca="1">COUNTIFS(Tableau3[PLAGE],R457)</f>
        <v>0</v>
      </c>
      <c r="T457" s="139">
        <f ca="1">INDEX(EXTRACT!DATE,MATCH(Tableau4[[#This Row],[Décalage]],D:D,0),0)</f>
        <v>0</v>
      </c>
      <c r="U457" s="139">
        <f ca="1">VLOOKUP(Tableau4[[#This Row],[Décalage]],D:E,2,0)</f>
        <v>0</v>
      </c>
      <c r="V457" s="139">
        <f ca="1">VLOOKUP(Tableau4[[#This Row],[Décalage]],D:G,4,0)</f>
        <v>0</v>
      </c>
      <c r="AY457" s="88"/>
      <c r="AZ457" s="88"/>
      <c r="BA457" s="88"/>
      <c r="BB457" s="88"/>
      <c r="BC457" s="88"/>
    </row>
    <row r="458" spans="1:55" ht="15" x14ac:dyDescent="0.2">
      <c r="A458" s="100">
        <v>4442</v>
      </c>
      <c r="B458" s="95">
        <v>1</v>
      </c>
      <c r="C458" s="95" t="s">
        <v>534</v>
      </c>
      <c r="D458" s="95" t="s">
        <v>534</v>
      </c>
      <c r="E458" s="99" t="s">
        <v>541</v>
      </c>
      <c r="F458" s="95" t="s">
        <v>599</v>
      </c>
      <c r="G458" s="95">
        <v>104441</v>
      </c>
      <c r="H458" s="95">
        <v>2</v>
      </c>
      <c r="I458" s="95" t="s">
        <v>534</v>
      </c>
      <c r="J458" s="95">
        <v>199</v>
      </c>
      <c r="K458" s="95">
        <v>4</v>
      </c>
      <c r="L458" s="98">
        <v>0.36458333333333331</v>
      </c>
      <c r="M458" s="98">
        <v>0.375</v>
      </c>
      <c r="N458" s="97" t="s">
        <v>480</v>
      </c>
      <c r="Q458" s="88" t="str">
        <f t="array" aca="1" ref="Q458" ca="1">IFERROR(INDEX(Tableau3[Num DECAL],SMALL(IF(Tableau3[Num DECAL]&lt;&gt;"",ROW(INDIRECT("1:"&amp;ROWS(Tableau3[Num DECAL])))),ROWS($1:447))),"")</f>
        <v/>
      </c>
      <c r="R458" s="88">
        <f t="shared" ca="1" si="6"/>
        <v>0</v>
      </c>
      <c r="S458" s="88">
        <f ca="1">COUNTIFS(Tableau3[PLAGE],R458)</f>
        <v>0</v>
      </c>
      <c r="T458" s="139">
        <f ca="1">INDEX(EXTRACT!DATE,MATCH(Tableau4[[#This Row],[Décalage]],D:D,0),0)</f>
        <v>0</v>
      </c>
      <c r="U458" s="139">
        <f ca="1">VLOOKUP(Tableau4[[#This Row],[Décalage]],D:E,2,0)</f>
        <v>0</v>
      </c>
      <c r="V458" s="139">
        <f ca="1">VLOOKUP(Tableau4[[#This Row],[Décalage]],D:G,4,0)</f>
        <v>0</v>
      </c>
      <c r="AY458" s="88"/>
      <c r="AZ458" s="88"/>
      <c r="BA458" s="88"/>
      <c r="BB458" s="88"/>
      <c r="BC458" s="88"/>
    </row>
    <row r="459" spans="1:55" ht="15" x14ac:dyDescent="0.2">
      <c r="A459" s="100">
        <v>4443</v>
      </c>
      <c r="B459" s="95">
        <v>1</v>
      </c>
      <c r="C459" s="95" t="s">
        <v>534</v>
      </c>
      <c r="D459" s="95" t="s">
        <v>534</v>
      </c>
      <c r="E459" s="99" t="s">
        <v>541</v>
      </c>
      <c r="F459" s="95" t="s">
        <v>599</v>
      </c>
      <c r="G459" s="95">
        <v>104442</v>
      </c>
      <c r="H459" s="95">
        <v>3</v>
      </c>
      <c r="I459" s="95" t="s">
        <v>534</v>
      </c>
      <c r="J459" s="95">
        <v>199</v>
      </c>
      <c r="K459" s="95">
        <v>3</v>
      </c>
      <c r="L459" s="98">
        <v>0.38194444444444442</v>
      </c>
      <c r="M459" s="98">
        <v>0.39583333333333331</v>
      </c>
      <c r="N459" s="97" t="s">
        <v>483</v>
      </c>
      <c r="Q459" s="88" t="str">
        <f t="array" aca="1" ref="Q459" ca="1">IFERROR(INDEX(Tableau3[Num DECAL],SMALL(IF(Tableau3[Num DECAL]&lt;&gt;"",ROW(INDIRECT("1:"&amp;ROWS(Tableau3[Num DECAL])))),ROWS($1:448))),"")</f>
        <v/>
      </c>
      <c r="R459" s="88">
        <f t="shared" ca="1" si="6"/>
        <v>0</v>
      </c>
      <c r="S459" s="88">
        <f ca="1">COUNTIFS(Tableau3[PLAGE],R459)</f>
        <v>0</v>
      </c>
      <c r="T459" s="139">
        <f ca="1">INDEX(EXTRACT!DATE,MATCH(Tableau4[[#This Row],[Décalage]],D:D,0),0)</f>
        <v>0</v>
      </c>
      <c r="U459" s="139">
        <f ca="1">VLOOKUP(Tableau4[[#This Row],[Décalage]],D:E,2,0)</f>
        <v>0</v>
      </c>
      <c r="V459" s="139">
        <f ca="1">VLOOKUP(Tableau4[[#This Row],[Décalage]],D:G,4,0)</f>
        <v>0</v>
      </c>
      <c r="AY459" s="88"/>
      <c r="AZ459" s="88"/>
      <c r="BA459" s="88"/>
      <c r="BB459" s="88"/>
      <c r="BC459" s="88"/>
    </row>
    <row r="460" spans="1:55" ht="15" x14ac:dyDescent="0.2">
      <c r="A460" s="100">
        <v>4444</v>
      </c>
      <c r="B460" s="95">
        <v>1</v>
      </c>
      <c r="C460" s="95" t="s">
        <v>534</v>
      </c>
      <c r="D460" s="95" t="s">
        <v>534</v>
      </c>
      <c r="E460" s="99" t="s">
        <v>541</v>
      </c>
      <c r="F460" s="95" t="s">
        <v>599</v>
      </c>
      <c r="G460" s="95">
        <v>104443</v>
      </c>
      <c r="H460" s="95">
        <v>4</v>
      </c>
      <c r="I460" s="95" t="s">
        <v>534</v>
      </c>
      <c r="J460" s="95">
        <v>199</v>
      </c>
      <c r="K460" s="95">
        <v>2</v>
      </c>
      <c r="L460" s="98">
        <v>0.39583333333333331</v>
      </c>
      <c r="M460" s="98">
        <v>0.42708333333333331</v>
      </c>
      <c r="N460" s="97" t="s">
        <v>485</v>
      </c>
      <c r="Q460" s="88" t="str">
        <f t="array" aca="1" ref="Q460" ca="1">IFERROR(INDEX(Tableau3[Num DECAL],SMALL(IF(Tableau3[Num DECAL]&lt;&gt;"",ROW(INDIRECT("1:"&amp;ROWS(Tableau3[Num DECAL])))),ROWS($1:449))),"")</f>
        <v/>
      </c>
      <c r="R460" s="88">
        <f t="shared" ref="R460:R523" ca="1" si="7">VLOOKUP(Q460,D:J,7,0)</f>
        <v>0</v>
      </c>
      <c r="S460" s="88">
        <f ca="1">COUNTIFS(Tableau3[PLAGE],R460)</f>
        <v>0</v>
      </c>
      <c r="T460" s="139">
        <f ca="1">INDEX(EXTRACT!DATE,MATCH(Tableau4[[#This Row],[Décalage]],D:D,0),0)</f>
        <v>0</v>
      </c>
      <c r="U460" s="139">
        <f ca="1">VLOOKUP(Tableau4[[#This Row],[Décalage]],D:E,2,0)</f>
        <v>0</v>
      </c>
      <c r="V460" s="139">
        <f ca="1">VLOOKUP(Tableau4[[#This Row],[Décalage]],D:G,4,0)</f>
        <v>0</v>
      </c>
      <c r="AY460" s="88"/>
      <c r="AZ460" s="88"/>
      <c r="BA460" s="88"/>
      <c r="BB460" s="88"/>
      <c r="BC460" s="88"/>
    </row>
    <row r="461" spans="1:55" ht="15" x14ac:dyDescent="0.2">
      <c r="A461" s="100">
        <v>4445</v>
      </c>
      <c r="B461" s="95">
        <v>1</v>
      </c>
      <c r="C461" s="95" t="s">
        <v>534</v>
      </c>
      <c r="D461" s="95" t="s">
        <v>534</v>
      </c>
      <c r="E461" s="99" t="s">
        <v>541</v>
      </c>
      <c r="F461" s="95" t="s">
        <v>599</v>
      </c>
      <c r="G461" s="95">
        <v>104444</v>
      </c>
      <c r="H461" s="95">
        <v>5</v>
      </c>
      <c r="I461" s="95" t="s">
        <v>534</v>
      </c>
      <c r="J461" s="95">
        <v>199</v>
      </c>
      <c r="K461" s="95">
        <v>1</v>
      </c>
      <c r="L461" s="98">
        <v>0.4375</v>
      </c>
      <c r="M461" s="98">
        <v>0.45833333333333331</v>
      </c>
      <c r="N461" s="97" t="s">
        <v>482</v>
      </c>
      <c r="Q461" s="88" t="str">
        <f t="array" aca="1" ref="Q461" ca="1">IFERROR(INDEX(Tableau3[Num DECAL],SMALL(IF(Tableau3[Num DECAL]&lt;&gt;"",ROW(INDIRECT("1:"&amp;ROWS(Tableau3[Num DECAL])))),ROWS($1:450))),"")</f>
        <v/>
      </c>
      <c r="R461" s="88">
        <f t="shared" ca="1" si="7"/>
        <v>0</v>
      </c>
      <c r="S461" s="88">
        <f ca="1">COUNTIFS(Tableau3[PLAGE],R461)</f>
        <v>0</v>
      </c>
      <c r="T461" s="139">
        <f ca="1">INDEX(EXTRACT!DATE,MATCH(Tableau4[[#This Row],[Décalage]],D:D,0),0)</f>
        <v>0</v>
      </c>
      <c r="U461" s="139">
        <f ca="1">VLOOKUP(Tableau4[[#This Row],[Décalage]],D:E,2,0)</f>
        <v>0</v>
      </c>
      <c r="V461" s="139">
        <f ca="1">VLOOKUP(Tableau4[[#This Row],[Décalage]],D:G,4,0)</f>
        <v>0</v>
      </c>
      <c r="AY461" s="88"/>
      <c r="AZ461" s="88"/>
      <c r="BA461" s="88"/>
      <c r="BB461" s="88"/>
      <c r="BC461" s="88"/>
    </row>
    <row r="462" spans="1:55" ht="15" x14ac:dyDescent="0.2">
      <c r="A462" s="100">
        <v>4446</v>
      </c>
      <c r="B462" s="95">
        <v>1</v>
      </c>
      <c r="C462" s="95">
        <v>459</v>
      </c>
      <c r="D462" s="95">
        <v>465</v>
      </c>
      <c r="E462" s="99" t="s">
        <v>535</v>
      </c>
      <c r="F462" s="95" t="s">
        <v>599</v>
      </c>
      <c r="G462" s="95">
        <v>104445</v>
      </c>
      <c r="H462" s="95">
        <v>0</v>
      </c>
      <c r="I462" s="95">
        <v>1</v>
      </c>
      <c r="J462" s="95">
        <v>200</v>
      </c>
      <c r="K462" s="95">
        <v>3</v>
      </c>
      <c r="L462" s="98">
        <v>0.45833333333333331</v>
      </c>
      <c r="M462" s="98">
        <v>0.47916666666666669</v>
      </c>
      <c r="N462" s="97" t="s">
        <v>482</v>
      </c>
      <c r="Q462" s="88" t="str">
        <f t="array" aca="1" ref="Q462" ca="1">IFERROR(INDEX(Tableau3[Num DECAL],SMALL(IF(Tableau3[Num DECAL]&lt;&gt;"",ROW(INDIRECT("1:"&amp;ROWS(Tableau3[Num DECAL])))),ROWS($1:451))),"")</f>
        <v/>
      </c>
      <c r="R462" s="88">
        <f t="shared" ca="1" si="7"/>
        <v>0</v>
      </c>
      <c r="S462" s="88">
        <f ca="1">COUNTIFS(Tableau3[PLAGE],R462)</f>
        <v>0</v>
      </c>
      <c r="T462" s="139">
        <f ca="1">INDEX(EXTRACT!DATE,MATCH(Tableau4[[#This Row],[Décalage]],D:D,0),0)</f>
        <v>0</v>
      </c>
      <c r="U462" s="139">
        <f ca="1">VLOOKUP(Tableau4[[#This Row],[Décalage]],D:E,2,0)</f>
        <v>0</v>
      </c>
      <c r="V462" s="139">
        <f ca="1">VLOOKUP(Tableau4[[#This Row],[Décalage]],D:G,4,0)</f>
        <v>0</v>
      </c>
      <c r="AY462" s="88"/>
      <c r="AZ462" s="88"/>
      <c r="BA462" s="88"/>
      <c r="BB462" s="88"/>
      <c r="BC462" s="88"/>
    </row>
    <row r="463" spans="1:55" ht="15" x14ac:dyDescent="0.2">
      <c r="A463" s="100">
        <v>4447</v>
      </c>
      <c r="B463" s="95">
        <v>1</v>
      </c>
      <c r="C463" s="95" t="s">
        <v>534</v>
      </c>
      <c r="D463" s="95" t="s">
        <v>534</v>
      </c>
      <c r="E463" s="99" t="s">
        <v>535</v>
      </c>
      <c r="F463" s="95" t="s">
        <v>599</v>
      </c>
      <c r="G463" s="95">
        <v>104446</v>
      </c>
      <c r="H463" s="95">
        <v>1</v>
      </c>
      <c r="I463" s="95" t="s">
        <v>534</v>
      </c>
      <c r="J463" s="95">
        <v>200</v>
      </c>
      <c r="K463" s="95">
        <v>2</v>
      </c>
      <c r="L463" s="98">
        <v>0.47916666666666669</v>
      </c>
      <c r="M463" s="98">
        <v>0.5</v>
      </c>
      <c r="N463" s="97" t="s">
        <v>482</v>
      </c>
      <c r="Q463" s="88" t="str">
        <f t="array" aca="1" ref="Q463" ca="1">IFERROR(INDEX(Tableau3[Num DECAL],SMALL(IF(Tableau3[Num DECAL]&lt;&gt;"",ROW(INDIRECT("1:"&amp;ROWS(Tableau3[Num DECAL])))),ROWS($1:452))),"")</f>
        <v/>
      </c>
      <c r="R463" s="88">
        <f t="shared" ca="1" si="7"/>
        <v>0</v>
      </c>
      <c r="S463" s="88">
        <f ca="1">COUNTIFS(Tableau3[PLAGE],R463)</f>
        <v>0</v>
      </c>
      <c r="T463" s="139">
        <f ca="1">INDEX(EXTRACT!DATE,MATCH(Tableau4[[#This Row],[Décalage]],D:D,0),0)</f>
        <v>0</v>
      </c>
      <c r="U463" s="139">
        <f ca="1">VLOOKUP(Tableau4[[#This Row],[Décalage]],D:E,2,0)</f>
        <v>0</v>
      </c>
      <c r="V463" s="139">
        <f ca="1">VLOOKUP(Tableau4[[#This Row],[Décalage]],D:G,4,0)</f>
        <v>0</v>
      </c>
      <c r="AY463" s="88"/>
      <c r="AZ463" s="88"/>
      <c r="BA463" s="88"/>
      <c r="BB463" s="88"/>
      <c r="BC463" s="88"/>
    </row>
    <row r="464" spans="1:55" ht="15" x14ac:dyDescent="0.2">
      <c r="A464" s="100">
        <v>4448</v>
      </c>
      <c r="B464" s="95">
        <v>1</v>
      </c>
      <c r="C464" s="95" t="s">
        <v>534</v>
      </c>
      <c r="D464" s="95" t="s">
        <v>534</v>
      </c>
      <c r="E464" s="99" t="s">
        <v>535</v>
      </c>
      <c r="F464" s="95" t="s">
        <v>599</v>
      </c>
      <c r="G464" s="95">
        <v>104447</v>
      </c>
      <c r="H464" s="95">
        <v>2</v>
      </c>
      <c r="I464" s="95" t="s">
        <v>534</v>
      </c>
      <c r="J464" s="95">
        <v>200</v>
      </c>
      <c r="K464" s="95">
        <v>1</v>
      </c>
      <c r="L464" s="98">
        <v>0.54166666666666663</v>
      </c>
      <c r="M464" s="98">
        <v>0.5625</v>
      </c>
      <c r="N464" s="97" t="s">
        <v>482</v>
      </c>
      <c r="Q464" s="88" t="str">
        <f t="array" aca="1" ref="Q464" ca="1">IFERROR(INDEX(Tableau3[Num DECAL],SMALL(IF(Tableau3[Num DECAL]&lt;&gt;"",ROW(INDIRECT("1:"&amp;ROWS(Tableau3[Num DECAL])))),ROWS($1:453))),"")</f>
        <v/>
      </c>
      <c r="R464" s="88">
        <f t="shared" ca="1" si="7"/>
        <v>0</v>
      </c>
      <c r="S464" s="88">
        <f ca="1">COUNTIFS(Tableau3[PLAGE],R464)</f>
        <v>0</v>
      </c>
      <c r="T464" s="139">
        <f ca="1">INDEX(EXTRACT!DATE,MATCH(Tableau4[[#This Row],[Décalage]],D:D,0),0)</f>
        <v>0</v>
      </c>
      <c r="U464" s="139">
        <f ca="1">VLOOKUP(Tableau4[[#This Row],[Décalage]],D:E,2,0)</f>
        <v>0</v>
      </c>
      <c r="V464" s="139">
        <f ca="1">VLOOKUP(Tableau4[[#This Row],[Décalage]],D:G,4,0)</f>
        <v>0</v>
      </c>
      <c r="AY464" s="88"/>
      <c r="AZ464" s="88"/>
      <c r="BA464" s="88"/>
      <c r="BB464" s="88"/>
      <c r="BC464" s="88"/>
    </row>
    <row r="465" spans="1:55" ht="15" x14ac:dyDescent="0.2">
      <c r="A465" s="100">
        <v>4449</v>
      </c>
      <c r="B465" s="95">
        <v>1</v>
      </c>
      <c r="C465" s="95">
        <v>462</v>
      </c>
      <c r="D465" s="95">
        <v>467</v>
      </c>
      <c r="E465" s="99" t="s">
        <v>539</v>
      </c>
      <c r="F465" s="95" t="s">
        <v>599</v>
      </c>
      <c r="G465" s="95">
        <v>104448</v>
      </c>
      <c r="H465" s="95">
        <v>0</v>
      </c>
      <c r="I465" s="95">
        <v>1</v>
      </c>
      <c r="J465" s="95">
        <v>201</v>
      </c>
      <c r="K465" s="95">
        <v>2</v>
      </c>
      <c r="L465" s="98">
        <v>0.5625</v>
      </c>
      <c r="M465" s="98">
        <v>0.625</v>
      </c>
      <c r="N465" s="97" t="s">
        <v>472</v>
      </c>
      <c r="Q465" s="88" t="str">
        <f t="array" aca="1" ref="Q465" ca="1">IFERROR(INDEX(Tableau3[Num DECAL],SMALL(IF(Tableau3[Num DECAL]&lt;&gt;"",ROW(INDIRECT("1:"&amp;ROWS(Tableau3[Num DECAL])))),ROWS($1:454))),"")</f>
        <v/>
      </c>
      <c r="R465" s="88">
        <f t="shared" ca="1" si="7"/>
        <v>0</v>
      </c>
      <c r="S465" s="88">
        <f ca="1">COUNTIFS(Tableau3[PLAGE],R465)</f>
        <v>0</v>
      </c>
      <c r="T465" s="139">
        <f ca="1">INDEX(EXTRACT!DATE,MATCH(Tableau4[[#This Row],[Décalage]],D:D,0),0)</f>
        <v>0</v>
      </c>
      <c r="U465" s="139">
        <f ca="1">VLOOKUP(Tableau4[[#This Row],[Décalage]],D:E,2,0)</f>
        <v>0</v>
      </c>
      <c r="V465" s="139">
        <f ca="1">VLOOKUP(Tableau4[[#This Row],[Décalage]],D:G,4,0)</f>
        <v>0</v>
      </c>
      <c r="AY465" s="88"/>
      <c r="AZ465" s="88"/>
      <c r="BA465" s="88"/>
      <c r="BB465" s="88"/>
      <c r="BC465" s="88"/>
    </row>
    <row r="466" spans="1:55" ht="15" x14ac:dyDescent="0.2">
      <c r="A466" s="100">
        <v>4450</v>
      </c>
      <c r="B466" s="95">
        <v>1</v>
      </c>
      <c r="C466" s="95" t="s">
        <v>534</v>
      </c>
      <c r="D466" s="95" t="s">
        <v>534</v>
      </c>
      <c r="E466" s="99" t="s">
        <v>539</v>
      </c>
      <c r="F466" s="95" t="s">
        <v>599</v>
      </c>
      <c r="G466" s="95">
        <v>104449</v>
      </c>
      <c r="H466" s="95">
        <v>1</v>
      </c>
      <c r="I466" s="95" t="s">
        <v>534</v>
      </c>
      <c r="J466" s="95">
        <v>201</v>
      </c>
      <c r="K466" s="95">
        <v>1</v>
      </c>
      <c r="L466" s="98">
        <v>0.625</v>
      </c>
      <c r="M466" s="98">
        <v>0.65625</v>
      </c>
      <c r="N466" s="97" t="s">
        <v>485</v>
      </c>
      <c r="Q466" s="88" t="str">
        <f t="array" aca="1" ref="Q466" ca="1">IFERROR(INDEX(Tableau3[Num DECAL],SMALL(IF(Tableau3[Num DECAL]&lt;&gt;"",ROW(INDIRECT("1:"&amp;ROWS(Tableau3[Num DECAL])))),ROWS($1:455))),"")</f>
        <v/>
      </c>
      <c r="R466" s="88">
        <f t="shared" ca="1" si="7"/>
        <v>0</v>
      </c>
      <c r="S466" s="88">
        <f ca="1">COUNTIFS(Tableau3[PLAGE],R466)</f>
        <v>0</v>
      </c>
      <c r="T466" s="139">
        <f ca="1">INDEX(EXTRACT!DATE,MATCH(Tableau4[[#This Row],[Décalage]],D:D,0),0)</f>
        <v>0</v>
      </c>
      <c r="U466" s="139">
        <f ca="1">VLOOKUP(Tableau4[[#This Row],[Décalage]],D:E,2,0)</f>
        <v>0</v>
      </c>
      <c r="V466" s="139">
        <f ca="1">VLOOKUP(Tableau4[[#This Row],[Décalage]],D:G,4,0)</f>
        <v>0</v>
      </c>
      <c r="AY466" s="88"/>
      <c r="AZ466" s="88"/>
      <c r="BA466" s="88"/>
      <c r="BB466" s="88"/>
      <c r="BC466" s="88"/>
    </row>
    <row r="467" spans="1:55" ht="15" x14ac:dyDescent="0.2">
      <c r="A467" s="100">
        <v>4451</v>
      </c>
      <c r="B467" s="95">
        <v>1</v>
      </c>
      <c r="C467" s="95">
        <v>464</v>
      </c>
      <c r="D467" s="95">
        <v>468</v>
      </c>
      <c r="E467" s="99" t="s">
        <v>535</v>
      </c>
      <c r="F467" s="95" t="s">
        <v>599</v>
      </c>
      <c r="G467" s="95">
        <v>104450</v>
      </c>
      <c r="H467" s="95">
        <v>0</v>
      </c>
      <c r="I467" s="95">
        <v>1</v>
      </c>
      <c r="J467" s="95">
        <v>202</v>
      </c>
      <c r="K467" s="95">
        <v>1</v>
      </c>
      <c r="L467" s="98">
        <v>0.65625</v>
      </c>
      <c r="M467" s="98">
        <v>0.67361111111111116</v>
      </c>
      <c r="N467" s="97" t="s">
        <v>486</v>
      </c>
      <c r="Q467" s="88" t="str">
        <f t="array" aca="1" ref="Q467" ca="1">IFERROR(INDEX(Tableau3[Num DECAL],SMALL(IF(Tableau3[Num DECAL]&lt;&gt;"",ROW(INDIRECT("1:"&amp;ROWS(Tableau3[Num DECAL])))),ROWS($1:456))),"")</f>
        <v/>
      </c>
      <c r="R467" s="88">
        <f t="shared" ca="1" si="7"/>
        <v>0</v>
      </c>
      <c r="S467" s="88">
        <f ca="1">COUNTIFS(Tableau3[PLAGE],R467)</f>
        <v>0</v>
      </c>
      <c r="T467" s="139">
        <f ca="1">INDEX(EXTRACT!DATE,MATCH(Tableau4[[#This Row],[Décalage]],D:D,0),0)</f>
        <v>0</v>
      </c>
      <c r="U467" s="139">
        <f ca="1">VLOOKUP(Tableau4[[#This Row],[Décalage]],D:E,2,0)</f>
        <v>0</v>
      </c>
      <c r="V467" s="139">
        <f ca="1">VLOOKUP(Tableau4[[#This Row],[Décalage]],D:G,4,0)</f>
        <v>0</v>
      </c>
      <c r="AY467" s="88"/>
      <c r="AZ467" s="88"/>
      <c r="BA467" s="88"/>
      <c r="BB467" s="88"/>
      <c r="BC467" s="88"/>
    </row>
    <row r="468" spans="1:55" ht="15" x14ac:dyDescent="0.2">
      <c r="A468" s="100">
        <v>4452</v>
      </c>
      <c r="B468" s="95">
        <v>1</v>
      </c>
      <c r="C468" s="95">
        <v>465</v>
      </c>
      <c r="D468" s="95">
        <v>470</v>
      </c>
      <c r="E468" s="99" t="s">
        <v>499</v>
      </c>
      <c r="F468" s="95" t="s">
        <v>599</v>
      </c>
      <c r="G468" s="95">
        <v>104451</v>
      </c>
      <c r="H468" s="95">
        <v>0</v>
      </c>
      <c r="I468" s="95">
        <v>1</v>
      </c>
      <c r="J468" s="95">
        <v>203</v>
      </c>
      <c r="K468" s="95">
        <v>2</v>
      </c>
      <c r="L468" s="98">
        <v>0.67708333333333337</v>
      </c>
      <c r="M468" s="98">
        <v>0.69444444444444453</v>
      </c>
      <c r="N468" s="97" t="s">
        <v>486</v>
      </c>
      <c r="Q468" s="88" t="str">
        <f t="array" aca="1" ref="Q468" ca="1">IFERROR(INDEX(Tableau3[Num DECAL],SMALL(IF(Tableau3[Num DECAL]&lt;&gt;"",ROW(INDIRECT("1:"&amp;ROWS(Tableau3[Num DECAL])))),ROWS($1:457))),"")</f>
        <v/>
      </c>
      <c r="R468" s="88">
        <f t="shared" ca="1" si="7"/>
        <v>0</v>
      </c>
      <c r="S468" s="88">
        <f ca="1">COUNTIFS(Tableau3[PLAGE],R468)</f>
        <v>0</v>
      </c>
      <c r="T468" s="139">
        <f ca="1">INDEX(EXTRACT!DATE,MATCH(Tableau4[[#This Row],[Décalage]],D:D,0),0)</f>
        <v>0</v>
      </c>
      <c r="U468" s="139">
        <f ca="1">VLOOKUP(Tableau4[[#This Row],[Décalage]],D:E,2,0)</f>
        <v>0</v>
      </c>
      <c r="V468" s="139">
        <f ca="1">VLOOKUP(Tableau4[[#This Row],[Décalage]],D:G,4,0)</f>
        <v>0</v>
      </c>
      <c r="AY468" s="88"/>
      <c r="AZ468" s="88"/>
      <c r="BA468" s="88"/>
      <c r="BB468" s="88"/>
      <c r="BC468" s="88"/>
    </row>
    <row r="469" spans="1:55" ht="15" x14ac:dyDescent="0.2">
      <c r="A469" s="100">
        <v>4453</v>
      </c>
      <c r="B469" s="95">
        <v>1</v>
      </c>
      <c r="C469" s="95" t="s">
        <v>534</v>
      </c>
      <c r="D469" s="95" t="s">
        <v>534</v>
      </c>
      <c r="E469" s="99" t="s">
        <v>499</v>
      </c>
      <c r="F469" s="95" t="s">
        <v>599</v>
      </c>
      <c r="G469" s="95">
        <v>104452</v>
      </c>
      <c r="H469" s="95">
        <v>1</v>
      </c>
      <c r="I469" s="95" t="s">
        <v>534</v>
      </c>
      <c r="J469" s="95">
        <v>203</v>
      </c>
      <c r="K469" s="95">
        <v>1</v>
      </c>
      <c r="L469" s="98">
        <v>0.69791666666666663</v>
      </c>
      <c r="M469" s="98">
        <v>0.71875</v>
      </c>
      <c r="N469" s="97" t="s">
        <v>482</v>
      </c>
      <c r="Q469" s="88" t="str">
        <f t="array" aca="1" ref="Q469" ca="1">IFERROR(INDEX(Tableau3[Num DECAL],SMALL(IF(Tableau3[Num DECAL]&lt;&gt;"",ROW(INDIRECT("1:"&amp;ROWS(Tableau3[Num DECAL])))),ROWS($1:458))),"")</f>
        <v/>
      </c>
      <c r="R469" s="88">
        <f t="shared" ca="1" si="7"/>
        <v>0</v>
      </c>
      <c r="S469" s="88">
        <f ca="1">COUNTIFS(Tableau3[PLAGE],R469)</f>
        <v>0</v>
      </c>
      <c r="T469" s="139">
        <f ca="1">INDEX(EXTRACT!DATE,MATCH(Tableau4[[#This Row],[Décalage]],D:D,0),0)</f>
        <v>0</v>
      </c>
      <c r="U469" s="139">
        <f ca="1">VLOOKUP(Tableau4[[#This Row],[Décalage]],D:E,2,0)</f>
        <v>0</v>
      </c>
      <c r="V469" s="139">
        <f ca="1">VLOOKUP(Tableau4[[#This Row],[Décalage]],D:G,4,0)</f>
        <v>0</v>
      </c>
      <c r="AY469" s="88"/>
      <c r="AZ469" s="88"/>
      <c r="BA469" s="88"/>
      <c r="BB469" s="88"/>
      <c r="BC469" s="88"/>
    </row>
    <row r="470" spans="1:55" ht="15" x14ac:dyDescent="0.2">
      <c r="A470" s="100">
        <v>4454</v>
      </c>
      <c r="B470" s="95">
        <v>1</v>
      </c>
      <c r="C470" s="95">
        <v>467</v>
      </c>
      <c r="D470" s="95">
        <v>472</v>
      </c>
      <c r="E470" s="99" t="s">
        <v>535</v>
      </c>
      <c r="F470" s="95" t="s">
        <v>600</v>
      </c>
      <c r="G470" s="95">
        <v>104453</v>
      </c>
      <c r="H470" s="95">
        <v>0</v>
      </c>
      <c r="I470" s="95">
        <v>1</v>
      </c>
      <c r="J470" s="95">
        <v>204</v>
      </c>
      <c r="K470" s="95">
        <v>2</v>
      </c>
      <c r="L470" s="98">
        <v>0.28472222222222221</v>
      </c>
      <c r="M470" s="98">
        <v>0.33333333333333331</v>
      </c>
      <c r="N470" s="97" t="s">
        <v>493</v>
      </c>
      <c r="Q470" s="88" t="str">
        <f t="array" aca="1" ref="Q470" ca="1">IFERROR(INDEX(Tableau3[Num DECAL],SMALL(IF(Tableau3[Num DECAL]&lt;&gt;"",ROW(INDIRECT("1:"&amp;ROWS(Tableau3[Num DECAL])))),ROWS($1:459))),"")</f>
        <v/>
      </c>
      <c r="R470" s="88">
        <f t="shared" ca="1" si="7"/>
        <v>0</v>
      </c>
      <c r="S470" s="88">
        <f ca="1">COUNTIFS(Tableau3[PLAGE],R470)</f>
        <v>0</v>
      </c>
      <c r="T470" s="139">
        <f ca="1">INDEX(EXTRACT!DATE,MATCH(Tableau4[[#This Row],[Décalage]],D:D,0),0)</f>
        <v>0</v>
      </c>
      <c r="U470" s="139">
        <f ca="1">VLOOKUP(Tableau4[[#This Row],[Décalage]],D:E,2,0)</f>
        <v>0</v>
      </c>
      <c r="V470" s="139">
        <f ca="1">VLOOKUP(Tableau4[[#This Row],[Décalage]],D:G,4,0)</f>
        <v>0</v>
      </c>
      <c r="AY470" s="88"/>
      <c r="AZ470" s="88"/>
      <c r="BA470" s="88"/>
      <c r="BB470" s="88"/>
      <c r="BC470" s="88"/>
    </row>
    <row r="471" spans="1:55" ht="15" x14ac:dyDescent="0.2">
      <c r="A471" s="100">
        <v>4455</v>
      </c>
      <c r="B471" s="95">
        <v>1</v>
      </c>
      <c r="C471" s="95" t="s">
        <v>534</v>
      </c>
      <c r="D471" s="95" t="s">
        <v>534</v>
      </c>
      <c r="E471" s="99" t="s">
        <v>535</v>
      </c>
      <c r="F471" s="95" t="s">
        <v>600</v>
      </c>
      <c r="G471" s="95">
        <v>104454</v>
      </c>
      <c r="H471" s="95">
        <v>1</v>
      </c>
      <c r="I471" s="95" t="s">
        <v>534</v>
      </c>
      <c r="J471" s="95">
        <v>204</v>
      </c>
      <c r="K471" s="95">
        <v>1</v>
      </c>
      <c r="L471" s="98">
        <v>0.33333333333333331</v>
      </c>
      <c r="M471" s="98">
        <v>0.34375</v>
      </c>
      <c r="N471" s="97" t="s">
        <v>480</v>
      </c>
      <c r="Q471" s="88" t="str">
        <f t="array" aca="1" ref="Q471" ca="1">IFERROR(INDEX(Tableau3[Num DECAL],SMALL(IF(Tableau3[Num DECAL]&lt;&gt;"",ROW(INDIRECT("1:"&amp;ROWS(Tableau3[Num DECAL])))),ROWS($1:460))),"")</f>
        <v/>
      </c>
      <c r="R471" s="88">
        <f t="shared" ca="1" si="7"/>
        <v>0</v>
      </c>
      <c r="S471" s="88">
        <f ca="1">COUNTIFS(Tableau3[PLAGE],R471)</f>
        <v>0</v>
      </c>
      <c r="T471" s="139">
        <f ca="1">INDEX(EXTRACT!DATE,MATCH(Tableau4[[#This Row],[Décalage]],D:D,0),0)</f>
        <v>0</v>
      </c>
      <c r="U471" s="139">
        <f ca="1">VLOOKUP(Tableau4[[#This Row],[Décalage]],D:E,2,0)</f>
        <v>0</v>
      </c>
      <c r="V471" s="139">
        <f ca="1">VLOOKUP(Tableau4[[#This Row],[Décalage]],D:G,4,0)</f>
        <v>0</v>
      </c>
      <c r="AY471" s="88"/>
      <c r="AZ471" s="88"/>
      <c r="BA471" s="88"/>
      <c r="BB471" s="88"/>
      <c r="BC471" s="88"/>
    </row>
    <row r="472" spans="1:55" ht="15" x14ac:dyDescent="0.2">
      <c r="A472" s="100">
        <v>4456</v>
      </c>
      <c r="B472" s="95">
        <v>1</v>
      </c>
      <c r="C472" s="95">
        <v>469</v>
      </c>
      <c r="D472" s="95">
        <v>477</v>
      </c>
      <c r="E472" s="99" t="s">
        <v>539</v>
      </c>
      <c r="F472" s="95" t="s">
        <v>600</v>
      </c>
      <c r="G472" s="95">
        <v>104455</v>
      </c>
      <c r="H472" s="95">
        <v>0</v>
      </c>
      <c r="I472" s="95">
        <v>1</v>
      </c>
      <c r="J472" s="95">
        <v>205</v>
      </c>
      <c r="K472" s="95">
        <v>5</v>
      </c>
      <c r="L472" s="98">
        <v>0.34375</v>
      </c>
      <c r="M472" s="98">
        <v>0.35416666666666669</v>
      </c>
      <c r="N472" s="97" t="s">
        <v>480</v>
      </c>
      <c r="Q472" s="88" t="str">
        <f t="array" aca="1" ref="Q472" ca="1">IFERROR(INDEX(Tableau3[Num DECAL],SMALL(IF(Tableau3[Num DECAL]&lt;&gt;"",ROW(INDIRECT("1:"&amp;ROWS(Tableau3[Num DECAL])))),ROWS($1:461))),"")</f>
        <v/>
      </c>
      <c r="R472" s="88">
        <f t="shared" ca="1" si="7"/>
        <v>0</v>
      </c>
      <c r="S472" s="88">
        <f ca="1">COUNTIFS(Tableau3[PLAGE],R472)</f>
        <v>0</v>
      </c>
      <c r="T472" s="139">
        <f ca="1">INDEX(EXTRACT!DATE,MATCH(Tableau4[[#This Row],[Décalage]],D:D,0),0)</f>
        <v>0</v>
      </c>
      <c r="U472" s="139">
        <f ca="1">VLOOKUP(Tableau4[[#This Row],[Décalage]],D:E,2,0)</f>
        <v>0</v>
      </c>
      <c r="V472" s="139">
        <f ca="1">VLOOKUP(Tableau4[[#This Row],[Décalage]],D:G,4,0)</f>
        <v>0</v>
      </c>
      <c r="AY472" s="88"/>
      <c r="AZ472" s="88"/>
      <c r="BA472" s="88"/>
      <c r="BB472" s="88"/>
      <c r="BC472" s="88"/>
    </row>
    <row r="473" spans="1:55" ht="15" x14ac:dyDescent="0.2">
      <c r="A473" s="100">
        <v>4457</v>
      </c>
      <c r="B473" s="95">
        <v>1</v>
      </c>
      <c r="C473" s="95" t="s">
        <v>534</v>
      </c>
      <c r="D473" s="95" t="s">
        <v>534</v>
      </c>
      <c r="E473" s="99" t="s">
        <v>539</v>
      </c>
      <c r="F473" s="95" t="s">
        <v>600</v>
      </c>
      <c r="G473" s="95">
        <v>104456</v>
      </c>
      <c r="H473" s="95">
        <v>1</v>
      </c>
      <c r="I473" s="95" t="s">
        <v>534</v>
      </c>
      <c r="J473" s="95">
        <v>205</v>
      </c>
      <c r="K473" s="95">
        <v>4</v>
      </c>
      <c r="L473" s="98">
        <v>0.35416666666666669</v>
      </c>
      <c r="M473" s="98">
        <v>0.4375</v>
      </c>
      <c r="N473" s="97" t="s">
        <v>473</v>
      </c>
      <c r="Q473" s="88" t="str">
        <f t="array" aca="1" ref="Q473" ca="1">IFERROR(INDEX(Tableau3[Num DECAL],SMALL(IF(Tableau3[Num DECAL]&lt;&gt;"",ROW(INDIRECT("1:"&amp;ROWS(Tableau3[Num DECAL])))),ROWS($1:462))),"")</f>
        <v/>
      </c>
      <c r="R473" s="88">
        <f t="shared" ca="1" si="7"/>
        <v>0</v>
      </c>
      <c r="S473" s="88">
        <f ca="1">COUNTIFS(Tableau3[PLAGE],R473)</f>
        <v>0</v>
      </c>
      <c r="T473" s="139">
        <f ca="1">INDEX(EXTRACT!DATE,MATCH(Tableau4[[#This Row],[Décalage]],D:D,0),0)</f>
        <v>0</v>
      </c>
      <c r="U473" s="139">
        <f ca="1">VLOOKUP(Tableau4[[#This Row],[Décalage]],D:E,2,0)</f>
        <v>0</v>
      </c>
      <c r="V473" s="139">
        <f ca="1">VLOOKUP(Tableau4[[#This Row],[Décalage]],D:G,4,0)</f>
        <v>0</v>
      </c>
      <c r="AY473" s="88"/>
      <c r="AZ473" s="88"/>
      <c r="BA473" s="88"/>
      <c r="BB473" s="88"/>
      <c r="BC473" s="88"/>
    </row>
    <row r="474" spans="1:55" ht="15" x14ac:dyDescent="0.2">
      <c r="A474" s="100">
        <v>4458</v>
      </c>
      <c r="B474" s="95">
        <v>1</v>
      </c>
      <c r="C474" s="95" t="s">
        <v>534</v>
      </c>
      <c r="D474" s="95" t="s">
        <v>534</v>
      </c>
      <c r="E474" s="99" t="s">
        <v>539</v>
      </c>
      <c r="F474" s="95" t="s">
        <v>600</v>
      </c>
      <c r="G474" s="95">
        <v>104457</v>
      </c>
      <c r="H474" s="95">
        <v>2</v>
      </c>
      <c r="I474" s="95" t="s">
        <v>534</v>
      </c>
      <c r="J474" s="95">
        <v>205</v>
      </c>
      <c r="K474" s="95">
        <v>3</v>
      </c>
      <c r="L474" s="98">
        <v>0.4375</v>
      </c>
      <c r="M474" s="98">
        <v>0.45833333333333331</v>
      </c>
      <c r="N474" s="97" t="s">
        <v>482</v>
      </c>
      <c r="Q474" s="88" t="str">
        <f t="array" aca="1" ref="Q474" ca="1">IFERROR(INDEX(Tableau3[Num DECAL],SMALL(IF(Tableau3[Num DECAL]&lt;&gt;"",ROW(INDIRECT("1:"&amp;ROWS(Tableau3[Num DECAL])))),ROWS($1:463))),"")</f>
        <v/>
      </c>
      <c r="R474" s="88">
        <f t="shared" ca="1" si="7"/>
        <v>0</v>
      </c>
      <c r="S474" s="88">
        <f ca="1">COUNTIFS(Tableau3[PLAGE],R474)</f>
        <v>0</v>
      </c>
      <c r="T474" s="139">
        <f ca="1">INDEX(EXTRACT!DATE,MATCH(Tableau4[[#This Row],[Décalage]],D:D,0),0)</f>
        <v>0</v>
      </c>
      <c r="U474" s="139">
        <f ca="1">VLOOKUP(Tableau4[[#This Row],[Décalage]],D:E,2,0)</f>
        <v>0</v>
      </c>
      <c r="V474" s="139">
        <f ca="1">VLOOKUP(Tableau4[[#This Row],[Décalage]],D:G,4,0)</f>
        <v>0</v>
      </c>
      <c r="AY474" s="88"/>
      <c r="AZ474" s="88"/>
      <c r="BA474" s="88"/>
      <c r="BB474" s="88"/>
      <c r="BC474" s="88"/>
    </row>
    <row r="475" spans="1:55" ht="15" x14ac:dyDescent="0.2">
      <c r="A475" s="100">
        <v>4459</v>
      </c>
      <c r="B475" s="95">
        <v>1</v>
      </c>
      <c r="C475" s="95" t="s">
        <v>534</v>
      </c>
      <c r="D475" s="95" t="s">
        <v>534</v>
      </c>
      <c r="E475" s="99" t="s">
        <v>539</v>
      </c>
      <c r="F475" s="95" t="s">
        <v>600</v>
      </c>
      <c r="G475" s="95">
        <v>104458</v>
      </c>
      <c r="H475" s="95">
        <v>3</v>
      </c>
      <c r="I475" s="95" t="s">
        <v>534</v>
      </c>
      <c r="J475" s="95">
        <v>205</v>
      </c>
      <c r="K475" s="95">
        <v>2</v>
      </c>
      <c r="L475" s="98">
        <v>0.45833333333333331</v>
      </c>
      <c r="M475" s="98">
        <v>0.47916666666666669</v>
      </c>
      <c r="N475" s="97" t="s">
        <v>482</v>
      </c>
      <c r="Q475" s="88" t="str">
        <f t="array" aca="1" ref="Q475" ca="1">IFERROR(INDEX(Tableau3[Num DECAL],SMALL(IF(Tableau3[Num DECAL]&lt;&gt;"",ROW(INDIRECT("1:"&amp;ROWS(Tableau3[Num DECAL])))),ROWS($1:464))),"")</f>
        <v/>
      </c>
      <c r="R475" s="88">
        <f t="shared" ca="1" si="7"/>
        <v>0</v>
      </c>
      <c r="S475" s="88">
        <f ca="1">COUNTIFS(Tableau3[PLAGE],R475)</f>
        <v>0</v>
      </c>
      <c r="T475" s="139">
        <f ca="1">INDEX(EXTRACT!DATE,MATCH(Tableau4[[#This Row],[Décalage]],D:D,0),0)</f>
        <v>0</v>
      </c>
      <c r="U475" s="139">
        <f ca="1">VLOOKUP(Tableau4[[#This Row],[Décalage]],D:E,2,0)</f>
        <v>0</v>
      </c>
      <c r="V475" s="139">
        <f ca="1">VLOOKUP(Tableau4[[#This Row],[Décalage]],D:G,4,0)</f>
        <v>0</v>
      </c>
      <c r="AY475" s="88"/>
      <c r="AZ475" s="88"/>
      <c r="BA475" s="88"/>
      <c r="BB475" s="88"/>
      <c r="BC475" s="88"/>
    </row>
    <row r="476" spans="1:55" ht="15" x14ac:dyDescent="0.2">
      <c r="A476" s="100">
        <v>4460</v>
      </c>
      <c r="B476" s="95">
        <v>1</v>
      </c>
      <c r="C476" s="95" t="s">
        <v>534</v>
      </c>
      <c r="D476" s="95" t="s">
        <v>534</v>
      </c>
      <c r="E476" s="99" t="s">
        <v>539</v>
      </c>
      <c r="F476" s="95" t="s">
        <v>600</v>
      </c>
      <c r="G476" s="95">
        <v>104459</v>
      </c>
      <c r="H476" s="95">
        <v>4</v>
      </c>
      <c r="I476" s="95" t="s">
        <v>534</v>
      </c>
      <c r="J476" s="95">
        <v>205</v>
      </c>
      <c r="K476" s="95">
        <v>1</v>
      </c>
      <c r="L476" s="98">
        <v>0.47916666666666669</v>
      </c>
      <c r="M476" s="98">
        <v>0.5</v>
      </c>
      <c r="N476" s="97" t="s">
        <v>482</v>
      </c>
      <c r="Q476" s="88" t="str">
        <f t="array" aca="1" ref="Q476" ca="1">IFERROR(INDEX(Tableau3[Num DECAL],SMALL(IF(Tableau3[Num DECAL]&lt;&gt;"",ROW(INDIRECT("1:"&amp;ROWS(Tableau3[Num DECAL])))),ROWS($1:465))),"")</f>
        <v/>
      </c>
      <c r="R476" s="88">
        <f t="shared" ca="1" si="7"/>
        <v>0</v>
      </c>
      <c r="S476" s="88">
        <f ca="1">COUNTIFS(Tableau3[PLAGE],R476)</f>
        <v>0</v>
      </c>
      <c r="T476" s="139">
        <f ca="1">INDEX(EXTRACT!DATE,MATCH(Tableau4[[#This Row],[Décalage]],D:D,0),0)</f>
        <v>0</v>
      </c>
      <c r="U476" s="139">
        <f ca="1">VLOOKUP(Tableau4[[#This Row],[Décalage]],D:E,2,0)</f>
        <v>0</v>
      </c>
      <c r="V476" s="139">
        <f ca="1">VLOOKUP(Tableau4[[#This Row],[Décalage]],D:G,4,0)</f>
        <v>0</v>
      </c>
      <c r="AY476" s="88"/>
      <c r="AZ476" s="88"/>
      <c r="BA476" s="88"/>
      <c r="BB476" s="88"/>
      <c r="BC476" s="88"/>
    </row>
    <row r="477" spans="1:55" ht="15" x14ac:dyDescent="0.2">
      <c r="A477" s="100">
        <v>4461</v>
      </c>
      <c r="B477" s="95">
        <v>1</v>
      </c>
      <c r="C477" s="95">
        <v>474</v>
      </c>
      <c r="D477" s="95">
        <v>484</v>
      </c>
      <c r="E477" s="99" t="s">
        <v>549</v>
      </c>
      <c r="F477" s="95" t="s">
        <v>600</v>
      </c>
      <c r="G477" s="95">
        <v>104460</v>
      </c>
      <c r="H477" s="95">
        <v>0</v>
      </c>
      <c r="I477" s="95">
        <v>1</v>
      </c>
      <c r="J477" s="95">
        <v>206</v>
      </c>
      <c r="K477" s="95">
        <v>7</v>
      </c>
      <c r="L477" s="98">
        <v>0.54166666666666663</v>
      </c>
      <c r="M477" s="98">
        <v>0.5625</v>
      </c>
      <c r="N477" s="97" t="s">
        <v>482</v>
      </c>
      <c r="Q477" s="88" t="str">
        <f t="array" aca="1" ref="Q477" ca="1">IFERROR(INDEX(Tableau3[Num DECAL],SMALL(IF(Tableau3[Num DECAL]&lt;&gt;"",ROW(INDIRECT("1:"&amp;ROWS(Tableau3[Num DECAL])))),ROWS($1:466))),"")</f>
        <v/>
      </c>
      <c r="R477" s="88">
        <f t="shared" ca="1" si="7"/>
        <v>0</v>
      </c>
      <c r="S477" s="88">
        <f ca="1">COUNTIFS(Tableau3[PLAGE],R477)</f>
        <v>0</v>
      </c>
      <c r="T477" s="139">
        <f ca="1">INDEX(EXTRACT!DATE,MATCH(Tableau4[[#This Row],[Décalage]],D:D,0),0)</f>
        <v>0</v>
      </c>
      <c r="U477" s="139">
        <f ca="1">VLOOKUP(Tableau4[[#This Row],[Décalage]],D:E,2,0)</f>
        <v>0</v>
      </c>
      <c r="V477" s="139">
        <f ca="1">VLOOKUP(Tableau4[[#This Row],[Décalage]],D:G,4,0)</f>
        <v>0</v>
      </c>
      <c r="AY477" s="88"/>
      <c r="AZ477" s="88"/>
      <c r="BA477" s="88"/>
      <c r="BB477" s="88"/>
      <c r="BC477" s="88"/>
    </row>
    <row r="478" spans="1:55" ht="15" x14ac:dyDescent="0.2">
      <c r="A478" s="100">
        <v>4462</v>
      </c>
      <c r="B478" s="95">
        <v>1</v>
      </c>
      <c r="C478" s="95" t="s">
        <v>534</v>
      </c>
      <c r="D478" s="95" t="s">
        <v>534</v>
      </c>
      <c r="E478" s="99" t="s">
        <v>549</v>
      </c>
      <c r="F478" s="95" t="s">
        <v>600</v>
      </c>
      <c r="G478" s="95">
        <v>104461</v>
      </c>
      <c r="H478" s="95">
        <v>1</v>
      </c>
      <c r="I478" s="95" t="s">
        <v>534</v>
      </c>
      <c r="J478" s="95">
        <v>206</v>
      </c>
      <c r="K478" s="95">
        <v>6</v>
      </c>
      <c r="L478" s="98">
        <v>0.5625</v>
      </c>
      <c r="M478" s="98">
        <v>0.58333333333333337</v>
      </c>
      <c r="N478" s="97" t="s">
        <v>482</v>
      </c>
      <c r="Q478" s="88" t="str">
        <f t="array" aca="1" ref="Q478" ca="1">IFERROR(INDEX(Tableau3[Num DECAL],SMALL(IF(Tableau3[Num DECAL]&lt;&gt;"",ROW(INDIRECT("1:"&amp;ROWS(Tableau3[Num DECAL])))),ROWS($1:467))),"")</f>
        <v/>
      </c>
      <c r="R478" s="88">
        <f t="shared" ca="1" si="7"/>
        <v>0</v>
      </c>
      <c r="S478" s="88">
        <f ca="1">COUNTIFS(Tableau3[PLAGE],R478)</f>
        <v>0</v>
      </c>
      <c r="T478" s="139">
        <f ca="1">INDEX(EXTRACT!DATE,MATCH(Tableau4[[#This Row],[Décalage]],D:D,0),0)</f>
        <v>0</v>
      </c>
      <c r="U478" s="139">
        <f ca="1">VLOOKUP(Tableau4[[#This Row],[Décalage]],D:E,2,0)</f>
        <v>0</v>
      </c>
      <c r="V478" s="139">
        <f ca="1">VLOOKUP(Tableau4[[#This Row],[Décalage]],D:G,4,0)</f>
        <v>0</v>
      </c>
      <c r="AY478" s="88"/>
      <c r="AZ478" s="88"/>
      <c r="BA478" s="88"/>
      <c r="BB478" s="88"/>
      <c r="BC478" s="88"/>
    </row>
    <row r="479" spans="1:55" ht="15" x14ac:dyDescent="0.2">
      <c r="A479" s="100">
        <v>4463</v>
      </c>
      <c r="B479" s="95">
        <v>1</v>
      </c>
      <c r="C479" s="95" t="s">
        <v>534</v>
      </c>
      <c r="D479" s="95" t="s">
        <v>534</v>
      </c>
      <c r="E479" s="99" t="s">
        <v>549</v>
      </c>
      <c r="F479" s="95" t="s">
        <v>600</v>
      </c>
      <c r="G479" s="95">
        <v>104462</v>
      </c>
      <c r="H479" s="95">
        <v>2</v>
      </c>
      <c r="I479" s="95" t="s">
        <v>534</v>
      </c>
      <c r="J479" s="95">
        <v>206</v>
      </c>
      <c r="K479" s="95">
        <v>5</v>
      </c>
      <c r="L479" s="98">
        <v>0.59027777777777779</v>
      </c>
      <c r="M479" s="98">
        <v>0.63888888888888895</v>
      </c>
      <c r="N479" s="97" t="s">
        <v>493</v>
      </c>
      <c r="Q479" s="88" t="str">
        <f t="array" aca="1" ref="Q479" ca="1">IFERROR(INDEX(Tableau3[Num DECAL],SMALL(IF(Tableau3[Num DECAL]&lt;&gt;"",ROW(INDIRECT("1:"&amp;ROWS(Tableau3[Num DECAL])))),ROWS($1:468))),"")</f>
        <v/>
      </c>
      <c r="R479" s="88">
        <f t="shared" ca="1" si="7"/>
        <v>0</v>
      </c>
      <c r="S479" s="88">
        <f ca="1">COUNTIFS(Tableau3[PLAGE],R479)</f>
        <v>0</v>
      </c>
      <c r="T479" s="139">
        <f ca="1">INDEX(EXTRACT!DATE,MATCH(Tableau4[[#This Row],[Décalage]],D:D,0),0)</f>
        <v>0</v>
      </c>
      <c r="U479" s="139">
        <f ca="1">VLOOKUP(Tableau4[[#This Row],[Décalage]],D:E,2,0)</f>
        <v>0</v>
      </c>
      <c r="V479" s="139">
        <f ca="1">VLOOKUP(Tableau4[[#This Row],[Décalage]],D:G,4,0)</f>
        <v>0</v>
      </c>
      <c r="AY479" s="88"/>
      <c r="AZ479" s="88"/>
      <c r="BA479" s="88"/>
      <c r="BB479" s="88"/>
      <c r="BC479" s="88"/>
    </row>
    <row r="480" spans="1:55" ht="15" x14ac:dyDescent="0.2">
      <c r="A480" s="100">
        <v>4464</v>
      </c>
      <c r="B480" s="95">
        <v>1</v>
      </c>
      <c r="C480" s="95" t="s">
        <v>534</v>
      </c>
      <c r="D480" s="95" t="s">
        <v>534</v>
      </c>
      <c r="E480" s="99" t="s">
        <v>549</v>
      </c>
      <c r="F480" s="95" t="s">
        <v>600</v>
      </c>
      <c r="G480" s="95">
        <v>104463</v>
      </c>
      <c r="H480" s="95">
        <v>3</v>
      </c>
      <c r="I480" s="95" t="s">
        <v>534</v>
      </c>
      <c r="J480" s="95">
        <v>206</v>
      </c>
      <c r="K480" s="95">
        <v>4</v>
      </c>
      <c r="L480" s="98">
        <v>0.63888888888888895</v>
      </c>
      <c r="M480" s="98">
        <v>0.64583333333333337</v>
      </c>
      <c r="N480" s="97" t="s">
        <v>481</v>
      </c>
      <c r="Q480" s="88" t="str">
        <f t="array" aca="1" ref="Q480" ca="1">IFERROR(INDEX(Tableau3[Num DECAL],SMALL(IF(Tableau3[Num DECAL]&lt;&gt;"",ROW(INDIRECT("1:"&amp;ROWS(Tableau3[Num DECAL])))),ROWS($1:469))),"")</f>
        <v/>
      </c>
      <c r="R480" s="88">
        <f t="shared" ca="1" si="7"/>
        <v>0</v>
      </c>
      <c r="S480" s="88">
        <f ca="1">COUNTIFS(Tableau3[PLAGE],R480)</f>
        <v>0</v>
      </c>
      <c r="T480" s="139">
        <f ca="1">INDEX(EXTRACT!DATE,MATCH(Tableau4[[#This Row],[Décalage]],D:D,0),0)</f>
        <v>0</v>
      </c>
      <c r="U480" s="139">
        <f ca="1">VLOOKUP(Tableau4[[#This Row],[Décalage]],D:E,2,0)</f>
        <v>0</v>
      </c>
      <c r="V480" s="139">
        <f ca="1">VLOOKUP(Tableau4[[#This Row],[Décalage]],D:G,4,0)</f>
        <v>0</v>
      </c>
      <c r="AY480" s="88"/>
      <c r="AZ480" s="88"/>
      <c r="BA480" s="88"/>
      <c r="BB480" s="88"/>
      <c r="BC480" s="88"/>
    </row>
    <row r="481" spans="1:55" ht="15" x14ac:dyDescent="0.2">
      <c r="A481" s="100">
        <v>4465</v>
      </c>
      <c r="B481" s="95">
        <v>1</v>
      </c>
      <c r="C481" s="95" t="s">
        <v>534</v>
      </c>
      <c r="D481" s="95" t="s">
        <v>534</v>
      </c>
      <c r="E481" s="99" t="s">
        <v>549</v>
      </c>
      <c r="F481" s="95" t="s">
        <v>600</v>
      </c>
      <c r="G481" s="95">
        <v>104464</v>
      </c>
      <c r="H481" s="95">
        <v>4</v>
      </c>
      <c r="I481" s="95" t="s">
        <v>534</v>
      </c>
      <c r="J481" s="95">
        <v>206</v>
      </c>
      <c r="K481" s="95">
        <v>3</v>
      </c>
      <c r="L481" s="98">
        <v>0.64930555555555558</v>
      </c>
      <c r="M481" s="98">
        <v>0.65972222222222221</v>
      </c>
      <c r="N481" s="97" t="s">
        <v>480</v>
      </c>
      <c r="Q481" s="88" t="str">
        <f t="array" aca="1" ref="Q481" ca="1">IFERROR(INDEX(Tableau3[Num DECAL],SMALL(IF(Tableau3[Num DECAL]&lt;&gt;"",ROW(INDIRECT("1:"&amp;ROWS(Tableau3[Num DECAL])))),ROWS($1:470))),"")</f>
        <v/>
      </c>
      <c r="R481" s="88">
        <f t="shared" ca="1" si="7"/>
        <v>0</v>
      </c>
      <c r="S481" s="88">
        <f ca="1">COUNTIFS(Tableau3[PLAGE],R481)</f>
        <v>0</v>
      </c>
      <c r="T481" s="139">
        <f ca="1">INDEX(EXTRACT!DATE,MATCH(Tableau4[[#This Row],[Décalage]],D:D,0),0)</f>
        <v>0</v>
      </c>
      <c r="U481" s="139">
        <f ca="1">VLOOKUP(Tableau4[[#This Row],[Décalage]],D:E,2,0)</f>
        <v>0</v>
      </c>
      <c r="V481" s="139">
        <f ca="1">VLOOKUP(Tableau4[[#This Row],[Décalage]],D:G,4,0)</f>
        <v>0</v>
      </c>
      <c r="AY481" s="88"/>
      <c r="AZ481" s="88"/>
      <c r="BA481" s="88"/>
      <c r="BB481" s="88"/>
      <c r="BC481" s="88"/>
    </row>
    <row r="482" spans="1:55" ht="15" x14ac:dyDescent="0.2">
      <c r="A482" s="100">
        <v>4466</v>
      </c>
      <c r="B482" s="95">
        <v>1</v>
      </c>
      <c r="C482" s="95" t="s">
        <v>534</v>
      </c>
      <c r="D482" s="95" t="s">
        <v>534</v>
      </c>
      <c r="E482" s="99" t="s">
        <v>549</v>
      </c>
      <c r="F482" s="95" t="s">
        <v>600</v>
      </c>
      <c r="G482" s="95">
        <v>104465</v>
      </c>
      <c r="H482" s="95">
        <v>5</v>
      </c>
      <c r="I482" s="95" t="s">
        <v>534</v>
      </c>
      <c r="J482" s="95">
        <v>206</v>
      </c>
      <c r="K482" s="95">
        <v>2</v>
      </c>
      <c r="L482" s="98">
        <v>0.66666666666666663</v>
      </c>
      <c r="M482" s="98">
        <v>0.6875</v>
      </c>
      <c r="N482" s="97" t="s">
        <v>482</v>
      </c>
      <c r="Q482" s="88" t="str">
        <f t="array" aca="1" ref="Q482" ca="1">IFERROR(INDEX(Tableau3[Num DECAL],SMALL(IF(Tableau3[Num DECAL]&lt;&gt;"",ROW(INDIRECT("1:"&amp;ROWS(Tableau3[Num DECAL])))),ROWS($1:471))),"")</f>
        <v/>
      </c>
      <c r="R482" s="88">
        <f t="shared" ca="1" si="7"/>
        <v>0</v>
      </c>
      <c r="S482" s="88">
        <f ca="1">COUNTIFS(Tableau3[PLAGE],R482)</f>
        <v>0</v>
      </c>
      <c r="T482" s="139">
        <f ca="1">INDEX(EXTRACT!DATE,MATCH(Tableau4[[#This Row],[Décalage]],D:D,0),0)</f>
        <v>0</v>
      </c>
      <c r="U482" s="139">
        <f ca="1">VLOOKUP(Tableau4[[#This Row],[Décalage]],D:E,2,0)</f>
        <v>0</v>
      </c>
      <c r="V482" s="139">
        <f ca="1">VLOOKUP(Tableau4[[#This Row],[Décalage]],D:G,4,0)</f>
        <v>0</v>
      </c>
      <c r="AY482" s="88"/>
      <c r="AZ482" s="88"/>
      <c r="BA482" s="88"/>
      <c r="BB482" s="88"/>
      <c r="BC482" s="88"/>
    </row>
    <row r="483" spans="1:55" ht="15" x14ac:dyDescent="0.2">
      <c r="A483" s="100">
        <v>4467</v>
      </c>
      <c r="B483" s="95">
        <v>1</v>
      </c>
      <c r="C483" s="95" t="s">
        <v>534</v>
      </c>
      <c r="D483" s="95" t="s">
        <v>534</v>
      </c>
      <c r="E483" s="99" t="s">
        <v>549</v>
      </c>
      <c r="F483" s="95" t="s">
        <v>600</v>
      </c>
      <c r="G483" s="95">
        <v>104466</v>
      </c>
      <c r="H483" s="95">
        <v>6</v>
      </c>
      <c r="I483" s="95" t="s">
        <v>534</v>
      </c>
      <c r="J483" s="95">
        <v>206</v>
      </c>
      <c r="K483" s="95">
        <v>1</v>
      </c>
      <c r="L483" s="98">
        <v>0.6875</v>
      </c>
      <c r="M483" s="98">
        <v>0.70833333333333337</v>
      </c>
      <c r="N483" s="97" t="s">
        <v>482</v>
      </c>
      <c r="Q483" s="88" t="str">
        <f t="array" aca="1" ref="Q483" ca="1">IFERROR(INDEX(Tableau3[Num DECAL],SMALL(IF(Tableau3[Num DECAL]&lt;&gt;"",ROW(INDIRECT("1:"&amp;ROWS(Tableau3[Num DECAL])))),ROWS($1:472))),"")</f>
        <v/>
      </c>
      <c r="R483" s="88">
        <f t="shared" ca="1" si="7"/>
        <v>0</v>
      </c>
      <c r="S483" s="88">
        <f ca="1">COUNTIFS(Tableau3[PLAGE],R483)</f>
        <v>0</v>
      </c>
      <c r="T483" s="139">
        <f ca="1">INDEX(EXTRACT!DATE,MATCH(Tableau4[[#This Row],[Décalage]],D:D,0),0)</f>
        <v>0</v>
      </c>
      <c r="U483" s="139">
        <f ca="1">VLOOKUP(Tableau4[[#This Row],[Décalage]],D:E,2,0)</f>
        <v>0</v>
      </c>
      <c r="V483" s="139">
        <f ca="1">VLOOKUP(Tableau4[[#This Row],[Décalage]],D:G,4,0)</f>
        <v>0</v>
      </c>
      <c r="AY483" s="88"/>
      <c r="AZ483" s="88"/>
      <c r="BA483" s="88"/>
      <c r="BB483" s="88"/>
      <c r="BC483" s="88"/>
    </row>
    <row r="484" spans="1:55" ht="15" x14ac:dyDescent="0.2">
      <c r="A484" s="100">
        <v>4468</v>
      </c>
      <c r="B484" s="95">
        <v>1</v>
      </c>
      <c r="C484" s="95">
        <v>481</v>
      </c>
      <c r="D484" s="95">
        <v>486</v>
      </c>
      <c r="E484" s="99" t="s">
        <v>535</v>
      </c>
      <c r="F484" s="95" t="s">
        <v>600</v>
      </c>
      <c r="G484" s="95">
        <v>104467</v>
      </c>
      <c r="H484" s="95">
        <v>0</v>
      </c>
      <c r="I484" s="95">
        <v>1</v>
      </c>
      <c r="J484" s="95">
        <v>207</v>
      </c>
      <c r="K484" s="95">
        <v>2</v>
      </c>
      <c r="L484" s="98">
        <v>0.70833333333333337</v>
      </c>
      <c r="M484" s="98">
        <v>0.77083333333333337</v>
      </c>
      <c r="N484" s="97" t="s">
        <v>472</v>
      </c>
      <c r="Q484" s="88" t="str">
        <f t="array" aca="1" ref="Q484" ca="1">IFERROR(INDEX(Tableau3[Num DECAL],SMALL(IF(Tableau3[Num DECAL]&lt;&gt;"",ROW(INDIRECT("1:"&amp;ROWS(Tableau3[Num DECAL])))),ROWS($1:473))),"")</f>
        <v/>
      </c>
      <c r="R484" s="88">
        <f t="shared" ca="1" si="7"/>
        <v>0</v>
      </c>
      <c r="S484" s="88">
        <f ca="1">COUNTIFS(Tableau3[PLAGE],R484)</f>
        <v>0</v>
      </c>
      <c r="T484" s="139">
        <f ca="1">INDEX(EXTRACT!DATE,MATCH(Tableau4[[#This Row],[Décalage]],D:D,0),0)</f>
        <v>0</v>
      </c>
      <c r="U484" s="139">
        <f ca="1">VLOOKUP(Tableau4[[#This Row],[Décalage]],D:E,2,0)</f>
        <v>0</v>
      </c>
      <c r="V484" s="139">
        <f ca="1">VLOOKUP(Tableau4[[#This Row],[Décalage]],D:G,4,0)</f>
        <v>0</v>
      </c>
      <c r="AY484" s="88"/>
      <c r="AZ484" s="88"/>
      <c r="BA484" s="88"/>
      <c r="BB484" s="88"/>
      <c r="BC484" s="88"/>
    </row>
    <row r="485" spans="1:55" ht="15" x14ac:dyDescent="0.2">
      <c r="A485" s="100">
        <v>4469</v>
      </c>
      <c r="B485" s="95">
        <v>1</v>
      </c>
      <c r="C485" s="95" t="s">
        <v>534</v>
      </c>
      <c r="D485" s="95" t="s">
        <v>534</v>
      </c>
      <c r="E485" s="99" t="s">
        <v>535</v>
      </c>
      <c r="F485" s="95" t="s">
        <v>600</v>
      </c>
      <c r="G485" s="95">
        <v>104468</v>
      </c>
      <c r="H485" s="95">
        <v>1</v>
      </c>
      <c r="I485" s="95" t="s">
        <v>534</v>
      </c>
      <c r="J485" s="95">
        <v>207</v>
      </c>
      <c r="K485" s="95">
        <v>1</v>
      </c>
      <c r="L485" s="98">
        <v>0.77083333333333337</v>
      </c>
      <c r="M485" s="98">
        <v>0.81944444444444453</v>
      </c>
      <c r="N485" s="97" t="s">
        <v>493</v>
      </c>
      <c r="Q485" s="88" t="str">
        <f t="array" aca="1" ref="Q485" ca="1">IFERROR(INDEX(Tableau3[Num DECAL],SMALL(IF(Tableau3[Num DECAL]&lt;&gt;"",ROW(INDIRECT("1:"&amp;ROWS(Tableau3[Num DECAL])))),ROWS($1:474))),"")</f>
        <v/>
      </c>
      <c r="R485" s="88">
        <f t="shared" ca="1" si="7"/>
        <v>0</v>
      </c>
      <c r="S485" s="88">
        <f ca="1">COUNTIFS(Tableau3[PLAGE],R485)</f>
        <v>0</v>
      </c>
      <c r="T485" s="139">
        <f ca="1">INDEX(EXTRACT!DATE,MATCH(Tableau4[[#This Row],[Décalage]],D:D,0),0)</f>
        <v>0</v>
      </c>
      <c r="U485" s="139">
        <f ca="1">VLOOKUP(Tableau4[[#This Row],[Décalage]],D:E,2,0)</f>
        <v>0</v>
      </c>
      <c r="V485" s="139">
        <f ca="1">VLOOKUP(Tableau4[[#This Row],[Décalage]],D:G,4,0)</f>
        <v>0</v>
      </c>
      <c r="AY485" s="88"/>
      <c r="AZ485" s="88"/>
      <c r="BA485" s="88"/>
      <c r="BB485" s="88"/>
      <c r="BC485" s="88"/>
    </row>
    <row r="486" spans="1:55" ht="15" x14ac:dyDescent="0.2">
      <c r="A486" s="100">
        <v>4470</v>
      </c>
      <c r="B486" s="95">
        <v>1</v>
      </c>
      <c r="C486" s="95">
        <v>483</v>
      </c>
      <c r="D486" s="95">
        <v>487</v>
      </c>
      <c r="E486" s="99" t="s">
        <v>535</v>
      </c>
      <c r="F486" s="95" t="s">
        <v>601</v>
      </c>
      <c r="G486" s="95">
        <v>104469</v>
      </c>
      <c r="H486" s="95">
        <v>0</v>
      </c>
      <c r="I486" s="95">
        <v>1</v>
      </c>
      <c r="J486" s="95">
        <v>208</v>
      </c>
      <c r="K486" s="95">
        <v>1</v>
      </c>
      <c r="L486" s="98">
        <v>0.28472222222222221</v>
      </c>
      <c r="M486" s="98">
        <v>0.33333333333333331</v>
      </c>
      <c r="N486" s="97" t="s">
        <v>493</v>
      </c>
      <c r="Q486" s="88" t="str">
        <f t="array" aca="1" ref="Q486" ca="1">IFERROR(INDEX(Tableau3[Num DECAL],SMALL(IF(Tableau3[Num DECAL]&lt;&gt;"",ROW(INDIRECT("1:"&amp;ROWS(Tableau3[Num DECAL])))),ROWS($1:475))),"")</f>
        <v/>
      </c>
      <c r="R486" s="88">
        <f t="shared" ca="1" si="7"/>
        <v>0</v>
      </c>
      <c r="S486" s="88">
        <f ca="1">COUNTIFS(Tableau3[PLAGE],R486)</f>
        <v>0</v>
      </c>
      <c r="T486" s="139">
        <f ca="1">INDEX(EXTRACT!DATE,MATCH(Tableau4[[#This Row],[Décalage]],D:D,0),0)</f>
        <v>0</v>
      </c>
      <c r="U486" s="139">
        <f ca="1">VLOOKUP(Tableau4[[#This Row],[Décalage]],D:E,2,0)</f>
        <v>0</v>
      </c>
      <c r="V486" s="139">
        <f ca="1">VLOOKUP(Tableau4[[#This Row],[Décalage]],D:G,4,0)</f>
        <v>0</v>
      </c>
      <c r="AY486" s="88"/>
      <c r="AZ486" s="88"/>
      <c r="BA486" s="88"/>
      <c r="BB486" s="88"/>
      <c r="BC486" s="88"/>
    </row>
    <row r="487" spans="1:55" ht="15" x14ac:dyDescent="0.2">
      <c r="A487" s="100">
        <v>4471</v>
      </c>
      <c r="B487" s="95">
        <v>1</v>
      </c>
      <c r="C487" s="95">
        <v>484</v>
      </c>
      <c r="D487" s="95">
        <v>490</v>
      </c>
      <c r="E487" s="99" t="s">
        <v>557</v>
      </c>
      <c r="F487" s="95" t="s">
        <v>601</v>
      </c>
      <c r="G487" s="95">
        <v>104470</v>
      </c>
      <c r="H487" s="95">
        <v>0</v>
      </c>
      <c r="I487" s="95">
        <v>1</v>
      </c>
      <c r="J487" s="95">
        <v>209</v>
      </c>
      <c r="K487" s="95">
        <v>3</v>
      </c>
      <c r="L487" s="98">
        <v>0.33333333333333331</v>
      </c>
      <c r="M487" s="98">
        <v>0.375</v>
      </c>
      <c r="N487" s="97" t="s">
        <v>476</v>
      </c>
      <c r="Q487" s="88" t="str">
        <f t="array" aca="1" ref="Q487" ca="1">IFERROR(INDEX(Tableau3[Num DECAL],SMALL(IF(Tableau3[Num DECAL]&lt;&gt;"",ROW(INDIRECT("1:"&amp;ROWS(Tableau3[Num DECAL])))),ROWS($1:476))),"")</f>
        <v/>
      </c>
      <c r="R487" s="88">
        <f t="shared" ca="1" si="7"/>
        <v>0</v>
      </c>
      <c r="S487" s="88">
        <f ca="1">COUNTIFS(Tableau3[PLAGE],R487)</f>
        <v>0</v>
      </c>
      <c r="T487" s="139">
        <f ca="1">INDEX(EXTRACT!DATE,MATCH(Tableau4[[#This Row],[Décalage]],D:D,0),0)</f>
        <v>0</v>
      </c>
      <c r="U487" s="139">
        <f ca="1">VLOOKUP(Tableau4[[#This Row],[Décalage]],D:E,2,0)</f>
        <v>0</v>
      </c>
      <c r="V487" s="139">
        <f ca="1">VLOOKUP(Tableau4[[#This Row],[Décalage]],D:G,4,0)</f>
        <v>0</v>
      </c>
      <c r="AY487" s="88"/>
      <c r="AZ487" s="88"/>
      <c r="BA487" s="88"/>
      <c r="BB487" s="88"/>
      <c r="BC487" s="88"/>
    </row>
    <row r="488" spans="1:55" ht="15" x14ac:dyDescent="0.2">
      <c r="A488" s="100">
        <v>4472</v>
      </c>
      <c r="B488" s="95">
        <v>1</v>
      </c>
      <c r="C488" s="95" t="s">
        <v>534</v>
      </c>
      <c r="D488" s="95" t="s">
        <v>534</v>
      </c>
      <c r="E488" s="99" t="s">
        <v>557</v>
      </c>
      <c r="F488" s="95" t="s">
        <v>601</v>
      </c>
      <c r="G488" s="95">
        <v>104471</v>
      </c>
      <c r="H488" s="95">
        <v>1</v>
      </c>
      <c r="I488" s="95" t="s">
        <v>534</v>
      </c>
      <c r="J488" s="95">
        <v>209</v>
      </c>
      <c r="K488" s="95">
        <v>2</v>
      </c>
      <c r="L488" s="98">
        <v>0.375</v>
      </c>
      <c r="M488" s="98">
        <v>0.40625</v>
      </c>
      <c r="N488" s="97" t="s">
        <v>485</v>
      </c>
      <c r="Q488" s="88" t="str">
        <f t="array" aca="1" ref="Q488" ca="1">IFERROR(INDEX(Tableau3[Num DECAL],SMALL(IF(Tableau3[Num DECAL]&lt;&gt;"",ROW(INDIRECT("1:"&amp;ROWS(Tableau3[Num DECAL])))),ROWS($1:477))),"")</f>
        <v/>
      </c>
      <c r="R488" s="88">
        <f t="shared" ca="1" si="7"/>
        <v>0</v>
      </c>
      <c r="S488" s="88">
        <f ca="1">COUNTIFS(Tableau3[PLAGE],R488)</f>
        <v>0</v>
      </c>
      <c r="T488" s="139">
        <f ca="1">INDEX(EXTRACT!DATE,MATCH(Tableau4[[#This Row],[Décalage]],D:D,0),0)</f>
        <v>0</v>
      </c>
      <c r="U488" s="139">
        <f ca="1">VLOOKUP(Tableau4[[#This Row],[Décalage]],D:E,2,0)</f>
        <v>0</v>
      </c>
      <c r="V488" s="139">
        <f ca="1">VLOOKUP(Tableau4[[#This Row],[Décalage]],D:G,4,0)</f>
        <v>0</v>
      </c>
      <c r="AY488" s="88"/>
      <c r="AZ488" s="88"/>
      <c r="BA488" s="88"/>
      <c r="BB488" s="88"/>
      <c r="BC488" s="88"/>
    </row>
    <row r="489" spans="1:55" ht="15" x14ac:dyDescent="0.2">
      <c r="A489" s="100">
        <v>4473</v>
      </c>
      <c r="B489" s="95">
        <v>1</v>
      </c>
      <c r="C489" s="95" t="s">
        <v>534</v>
      </c>
      <c r="D489" s="95" t="s">
        <v>534</v>
      </c>
      <c r="E489" s="99" t="s">
        <v>557</v>
      </c>
      <c r="F489" s="95" t="s">
        <v>601</v>
      </c>
      <c r="G489" s="95">
        <v>104472</v>
      </c>
      <c r="H489" s="95">
        <v>2</v>
      </c>
      <c r="I489" s="95" t="s">
        <v>534</v>
      </c>
      <c r="J489" s="95">
        <v>209</v>
      </c>
      <c r="K489" s="95">
        <v>1</v>
      </c>
      <c r="L489" s="98">
        <v>0.41666666666666669</v>
      </c>
      <c r="M489" s="98">
        <v>0.44791666666666669</v>
      </c>
      <c r="N489" s="97" t="s">
        <v>485</v>
      </c>
      <c r="Q489" s="88" t="str">
        <f t="array" aca="1" ref="Q489" ca="1">IFERROR(INDEX(Tableau3[Num DECAL],SMALL(IF(Tableau3[Num DECAL]&lt;&gt;"",ROW(INDIRECT("1:"&amp;ROWS(Tableau3[Num DECAL])))),ROWS($1:478))),"")</f>
        <v/>
      </c>
      <c r="R489" s="88">
        <f t="shared" ca="1" si="7"/>
        <v>0</v>
      </c>
      <c r="S489" s="88">
        <f ca="1">COUNTIFS(Tableau3[PLAGE],R489)</f>
        <v>0</v>
      </c>
      <c r="T489" s="139">
        <f ca="1">INDEX(EXTRACT!DATE,MATCH(Tableau4[[#This Row],[Décalage]],D:D,0),0)</f>
        <v>0</v>
      </c>
      <c r="U489" s="139">
        <f ca="1">VLOOKUP(Tableau4[[#This Row],[Décalage]],D:E,2,0)</f>
        <v>0</v>
      </c>
      <c r="V489" s="139">
        <f ca="1">VLOOKUP(Tableau4[[#This Row],[Décalage]],D:G,4,0)</f>
        <v>0</v>
      </c>
      <c r="AY489" s="88"/>
      <c r="AZ489" s="88"/>
      <c r="BA489" s="88"/>
      <c r="BB489" s="88"/>
      <c r="BC489" s="88"/>
    </row>
    <row r="490" spans="1:55" ht="15" x14ac:dyDescent="0.2">
      <c r="A490" s="100">
        <v>4474</v>
      </c>
      <c r="B490" s="95">
        <v>1</v>
      </c>
      <c r="C490" s="95">
        <v>487</v>
      </c>
      <c r="D490" s="95">
        <v>491</v>
      </c>
      <c r="E490" s="99" t="s">
        <v>541</v>
      </c>
      <c r="F490" s="95" t="s">
        <v>601</v>
      </c>
      <c r="G490" s="95">
        <v>104473</v>
      </c>
      <c r="H490" s="95">
        <v>0</v>
      </c>
      <c r="I490" s="95">
        <v>1</v>
      </c>
      <c r="J490" s="95">
        <v>210</v>
      </c>
      <c r="K490" s="95">
        <v>1</v>
      </c>
      <c r="L490" s="98">
        <v>0.45833333333333331</v>
      </c>
      <c r="M490" s="98">
        <v>0.47916666666666669</v>
      </c>
      <c r="N490" s="97" t="s">
        <v>482</v>
      </c>
      <c r="Q490" s="88" t="str">
        <f t="array" aca="1" ref="Q490" ca="1">IFERROR(INDEX(Tableau3[Num DECAL],SMALL(IF(Tableau3[Num DECAL]&lt;&gt;"",ROW(INDIRECT("1:"&amp;ROWS(Tableau3[Num DECAL])))),ROWS($1:479))),"")</f>
        <v/>
      </c>
      <c r="R490" s="88">
        <f t="shared" ca="1" si="7"/>
        <v>0</v>
      </c>
      <c r="S490" s="88">
        <f ca="1">COUNTIFS(Tableau3[PLAGE],R490)</f>
        <v>0</v>
      </c>
      <c r="T490" s="139">
        <f ca="1">INDEX(EXTRACT!DATE,MATCH(Tableau4[[#This Row],[Décalage]],D:D,0),0)</f>
        <v>0</v>
      </c>
      <c r="U490" s="139">
        <f ca="1">VLOOKUP(Tableau4[[#This Row],[Décalage]],D:E,2,0)</f>
        <v>0</v>
      </c>
      <c r="V490" s="139">
        <f ca="1">VLOOKUP(Tableau4[[#This Row],[Décalage]],D:G,4,0)</f>
        <v>0</v>
      </c>
      <c r="AY490" s="88"/>
      <c r="AZ490" s="88"/>
      <c r="BA490" s="88"/>
      <c r="BB490" s="88"/>
      <c r="BC490" s="88"/>
    </row>
    <row r="491" spans="1:55" ht="15" x14ac:dyDescent="0.2">
      <c r="A491" s="100">
        <v>4475</v>
      </c>
      <c r="B491" s="95">
        <v>1</v>
      </c>
      <c r="C491" s="95">
        <v>488</v>
      </c>
      <c r="D491" s="95">
        <v>494</v>
      </c>
      <c r="E491" s="99" t="s">
        <v>535</v>
      </c>
      <c r="F491" s="95" t="s">
        <v>601</v>
      </c>
      <c r="G491" s="95">
        <v>104474</v>
      </c>
      <c r="H491" s="95">
        <v>0</v>
      </c>
      <c r="I491" s="95">
        <v>1</v>
      </c>
      <c r="J491" s="95">
        <v>211</v>
      </c>
      <c r="K491" s="95">
        <v>3</v>
      </c>
      <c r="L491" s="98">
        <v>0.47916666666666669</v>
      </c>
      <c r="M491" s="98">
        <v>0.5</v>
      </c>
      <c r="N491" s="97" t="s">
        <v>482</v>
      </c>
      <c r="Q491" s="88" t="str">
        <f t="array" aca="1" ref="Q491" ca="1">IFERROR(INDEX(Tableau3[Num DECAL],SMALL(IF(Tableau3[Num DECAL]&lt;&gt;"",ROW(INDIRECT("1:"&amp;ROWS(Tableau3[Num DECAL])))),ROWS($1:480))),"")</f>
        <v/>
      </c>
      <c r="R491" s="88">
        <f t="shared" ca="1" si="7"/>
        <v>0</v>
      </c>
      <c r="S491" s="88">
        <f ca="1">COUNTIFS(Tableau3[PLAGE],R491)</f>
        <v>0</v>
      </c>
      <c r="T491" s="139">
        <f ca="1">INDEX(EXTRACT!DATE,MATCH(Tableau4[[#This Row],[Décalage]],D:D,0),0)</f>
        <v>0</v>
      </c>
      <c r="U491" s="139">
        <f ca="1">VLOOKUP(Tableau4[[#This Row],[Décalage]],D:E,2,0)</f>
        <v>0</v>
      </c>
      <c r="V491" s="139">
        <f ca="1">VLOOKUP(Tableau4[[#This Row],[Décalage]],D:G,4,0)</f>
        <v>0</v>
      </c>
      <c r="AY491" s="88"/>
      <c r="AZ491" s="88"/>
      <c r="BA491" s="88"/>
      <c r="BB491" s="88"/>
      <c r="BC491" s="88"/>
    </row>
    <row r="492" spans="1:55" ht="15" x14ac:dyDescent="0.2">
      <c r="A492" s="100">
        <v>4476</v>
      </c>
      <c r="B492" s="95">
        <v>1</v>
      </c>
      <c r="C492" s="95" t="s">
        <v>534</v>
      </c>
      <c r="D492" s="95" t="s">
        <v>534</v>
      </c>
      <c r="E492" s="99" t="s">
        <v>535</v>
      </c>
      <c r="F492" s="95" t="s">
        <v>601</v>
      </c>
      <c r="G492" s="95">
        <v>104475</v>
      </c>
      <c r="H492" s="95">
        <v>1</v>
      </c>
      <c r="I492" s="95" t="s">
        <v>534</v>
      </c>
      <c r="J492" s="95">
        <v>211</v>
      </c>
      <c r="K492" s="95">
        <v>2</v>
      </c>
      <c r="L492" s="98">
        <v>0.5</v>
      </c>
      <c r="M492" s="98">
        <v>0.52083333333333337</v>
      </c>
      <c r="N492" s="97" t="s">
        <v>482</v>
      </c>
      <c r="Q492" s="88" t="str">
        <f t="array" aca="1" ref="Q492" ca="1">IFERROR(INDEX(Tableau3[Num DECAL],SMALL(IF(Tableau3[Num DECAL]&lt;&gt;"",ROW(INDIRECT("1:"&amp;ROWS(Tableau3[Num DECAL])))),ROWS($1:481))),"")</f>
        <v/>
      </c>
      <c r="R492" s="88">
        <f t="shared" ca="1" si="7"/>
        <v>0</v>
      </c>
      <c r="S492" s="88">
        <f ca="1">COUNTIFS(Tableau3[PLAGE],R492)</f>
        <v>0</v>
      </c>
      <c r="T492" s="139">
        <f ca="1">INDEX(EXTRACT!DATE,MATCH(Tableau4[[#This Row],[Décalage]],D:D,0),0)</f>
        <v>0</v>
      </c>
      <c r="U492" s="139">
        <f ca="1">VLOOKUP(Tableau4[[#This Row],[Décalage]],D:E,2,0)</f>
        <v>0</v>
      </c>
      <c r="V492" s="139">
        <f ca="1">VLOOKUP(Tableau4[[#This Row],[Décalage]],D:G,4,0)</f>
        <v>0</v>
      </c>
      <c r="AY492" s="88"/>
      <c r="AZ492" s="88"/>
      <c r="BA492" s="88"/>
      <c r="BB492" s="88"/>
      <c r="BC492" s="88"/>
    </row>
    <row r="493" spans="1:55" ht="15" x14ac:dyDescent="0.2">
      <c r="A493" s="100">
        <v>4477</v>
      </c>
      <c r="B493" s="95">
        <v>1</v>
      </c>
      <c r="C493" s="95" t="s">
        <v>534</v>
      </c>
      <c r="D493" s="95" t="s">
        <v>534</v>
      </c>
      <c r="E493" s="99" t="s">
        <v>535</v>
      </c>
      <c r="F493" s="95" t="s">
        <v>601</v>
      </c>
      <c r="G493" s="95">
        <v>104476</v>
      </c>
      <c r="H493" s="95">
        <v>2</v>
      </c>
      <c r="I493" s="95" t="s">
        <v>534</v>
      </c>
      <c r="J493" s="95">
        <v>211</v>
      </c>
      <c r="K493" s="95">
        <v>1</v>
      </c>
      <c r="L493" s="98">
        <v>0.5625</v>
      </c>
      <c r="M493" s="98">
        <v>0.58333333333333337</v>
      </c>
      <c r="N493" s="97" t="s">
        <v>482</v>
      </c>
      <c r="Q493" s="88" t="str">
        <f t="array" aca="1" ref="Q493" ca="1">IFERROR(INDEX(Tableau3[Num DECAL],SMALL(IF(Tableau3[Num DECAL]&lt;&gt;"",ROW(INDIRECT("1:"&amp;ROWS(Tableau3[Num DECAL])))),ROWS($1:482))),"")</f>
        <v/>
      </c>
      <c r="R493" s="88">
        <f t="shared" ca="1" si="7"/>
        <v>0</v>
      </c>
      <c r="S493" s="88">
        <f ca="1">COUNTIFS(Tableau3[PLAGE],R493)</f>
        <v>0</v>
      </c>
      <c r="T493" s="139">
        <f ca="1">INDEX(EXTRACT!DATE,MATCH(Tableau4[[#This Row],[Décalage]],D:D,0),0)</f>
        <v>0</v>
      </c>
      <c r="U493" s="139">
        <f ca="1">VLOOKUP(Tableau4[[#This Row],[Décalage]],D:E,2,0)</f>
        <v>0</v>
      </c>
      <c r="V493" s="139">
        <f ca="1">VLOOKUP(Tableau4[[#This Row],[Décalage]],D:G,4,0)</f>
        <v>0</v>
      </c>
      <c r="AY493" s="88"/>
      <c r="AZ493" s="88"/>
      <c r="BA493" s="88"/>
      <c r="BB493" s="88"/>
      <c r="BC493" s="88"/>
    </row>
    <row r="494" spans="1:55" ht="15" x14ac:dyDescent="0.2">
      <c r="A494" s="100">
        <v>4478</v>
      </c>
      <c r="B494" s="95">
        <v>1</v>
      </c>
      <c r="C494" s="95">
        <v>491</v>
      </c>
      <c r="D494" s="95">
        <v>499</v>
      </c>
      <c r="E494" s="99" t="s">
        <v>537</v>
      </c>
      <c r="F494" s="95" t="s">
        <v>601</v>
      </c>
      <c r="G494" s="95">
        <v>104477</v>
      </c>
      <c r="H494" s="95">
        <v>0</v>
      </c>
      <c r="I494" s="95">
        <v>1</v>
      </c>
      <c r="J494" s="95">
        <v>212</v>
      </c>
      <c r="K494" s="95">
        <v>5</v>
      </c>
      <c r="L494" s="98">
        <v>0.58333333333333337</v>
      </c>
      <c r="M494" s="98">
        <v>0.60416666666666663</v>
      </c>
      <c r="N494" s="97" t="s">
        <v>482</v>
      </c>
      <c r="Q494" s="88" t="str">
        <f t="array" aca="1" ref="Q494" ca="1">IFERROR(INDEX(Tableau3[Num DECAL],SMALL(IF(Tableau3[Num DECAL]&lt;&gt;"",ROW(INDIRECT("1:"&amp;ROWS(Tableau3[Num DECAL])))),ROWS($1:483))),"")</f>
        <v/>
      </c>
      <c r="R494" s="88">
        <f t="shared" ca="1" si="7"/>
        <v>0</v>
      </c>
      <c r="S494" s="88">
        <f ca="1">COUNTIFS(Tableau3[PLAGE],R494)</f>
        <v>0</v>
      </c>
      <c r="T494" s="139">
        <f ca="1">INDEX(EXTRACT!DATE,MATCH(Tableau4[[#This Row],[Décalage]],D:D,0),0)</f>
        <v>0</v>
      </c>
      <c r="U494" s="139">
        <f ca="1">VLOOKUP(Tableau4[[#This Row],[Décalage]],D:E,2,0)</f>
        <v>0</v>
      </c>
      <c r="V494" s="139">
        <f ca="1">VLOOKUP(Tableau4[[#This Row],[Décalage]],D:G,4,0)</f>
        <v>0</v>
      </c>
      <c r="AY494" s="88"/>
      <c r="AZ494" s="88"/>
      <c r="BA494" s="88"/>
      <c r="BB494" s="88"/>
      <c r="BC494" s="88"/>
    </row>
    <row r="495" spans="1:55" ht="15" x14ac:dyDescent="0.2">
      <c r="A495" s="100">
        <v>4479</v>
      </c>
      <c r="B495" s="95">
        <v>1</v>
      </c>
      <c r="C495" s="95" t="s">
        <v>534</v>
      </c>
      <c r="D495" s="95" t="s">
        <v>534</v>
      </c>
      <c r="E495" s="99" t="s">
        <v>537</v>
      </c>
      <c r="F495" s="95" t="s">
        <v>601</v>
      </c>
      <c r="G495" s="95">
        <v>104478</v>
      </c>
      <c r="H495" s="95">
        <v>1</v>
      </c>
      <c r="I495" s="95" t="s">
        <v>534</v>
      </c>
      <c r="J495" s="95">
        <v>212</v>
      </c>
      <c r="K495" s="95">
        <v>4</v>
      </c>
      <c r="L495" s="98">
        <v>0.60416666666666663</v>
      </c>
      <c r="M495" s="98">
        <v>0.63888888888888895</v>
      </c>
      <c r="N495" s="97" t="s">
        <v>490</v>
      </c>
      <c r="Q495" s="88" t="str">
        <f t="array" aca="1" ref="Q495" ca="1">IFERROR(INDEX(Tableau3[Num DECAL],SMALL(IF(Tableau3[Num DECAL]&lt;&gt;"",ROW(INDIRECT("1:"&amp;ROWS(Tableau3[Num DECAL])))),ROWS($1:484))),"")</f>
        <v/>
      </c>
      <c r="R495" s="88">
        <f t="shared" ca="1" si="7"/>
        <v>0</v>
      </c>
      <c r="S495" s="88">
        <f ca="1">COUNTIFS(Tableau3[PLAGE],R495)</f>
        <v>0</v>
      </c>
      <c r="T495" s="139">
        <f ca="1">INDEX(EXTRACT!DATE,MATCH(Tableau4[[#This Row],[Décalage]],D:D,0),0)</f>
        <v>0</v>
      </c>
      <c r="U495" s="139">
        <f ca="1">VLOOKUP(Tableau4[[#This Row],[Décalage]],D:E,2,0)</f>
        <v>0</v>
      </c>
      <c r="V495" s="139">
        <f ca="1">VLOOKUP(Tableau4[[#This Row],[Décalage]],D:G,4,0)</f>
        <v>0</v>
      </c>
      <c r="AY495" s="88"/>
      <c r="AZ495" s="88"/>
      <c r="BA495" s="88"/>
      <c r="BB495" s="88"/>
      <c r="BC495" s="88"/>
    </row>
    <row r="496" spans="1:55" ht="15" x14ac:dyDescent="0.2">
      <c r="A496" s="100">
        <v>4480</v>
      </c>
      <c r="B496" s="95">
        <v>1</v>
      </c>
      <c r="C496" s="95" t="s">
        <v>534</v>
      </c>
      <c r="D496" s="95" t="s">
        <v>534</v>
      </c>
      <c r="E496" s="99" t="s">
        <v>537</v>
      </c>
      <c r="F496" s="95" t="s">
        <v>601</v>
      </c>
      <c r="G496" s="95">
        <v>104479</v>
      </c>
      <c r="H496" s="95">
        <v>2</v>
      </c>
      <c r="I496" s="95" t="s">
        <v>534</v>
      </c>
      <c r="J496" s="95">
        <v>212</v>
      </c>
      <c r="K496" s="95">
        <v>3</v>
      </c>
      <c r="L496" s="98">
        <v>0.64583333333333337</v>
      </c>
      <c r="M496" s="98">
        <v>0.66666666666666663</v>
      </c>
      <c r="N496" s="97" t="s">
        <v>482</v>
      </c>
      <c r="Q496" s="88" t="str">
        <f t="array" aca="1" ref="Q496" ca="1">IFERROR(INDEX(Tableau3[Num DECAL],SMALL(IF(Tableau3[Num DECAL]&lt;&gt;"",ROW(INDIRECT("1:"&amp;ROWS(Tableau3[Num DECAL])))),ROWS($1:485))),"")</f>
        <v/>
      </c>
      <c r="R496" s="88">
        <f t="shared" ca="1" si="7"/>
        <v>0</v>
      </c>
      <c r="S496" s="88">
        <f ca="1">COUNTIFS(Tableau3[PLAGE],R496)</f>
        <v>0</v>
      </c>
      <c r="T496" s="139">
        <f ca="1">INDEX(EXTRACT!DATE,MATCH(Tableau4[[#This Row],[Décalage]],D:D,0),0)</f>
        <v>0</v>
      </c>
      <c r="U496" s="139">
        <f ca="1">VLOOKUP(Tableau4[[#This Row],[Décalage]],D:E,2,0)</f>
        <v>0</v>
      </c>
      <c r="V496" s="139">
        <f ca="1">VLOOKUP(Tableau4[[#This Row],[Décalage]],D:G,4,0)</f>
        <v>0</v>
      </c>
      <c r="AY496" s="88"/>
      <c r="AZ496" s="88"/>
      <c r="BA496" s="88"/>
      <c r="BB496" s="88"/>
      <c r="BC496" s="88"/>
    </row>
    <row r="497" spans="1:55" ht="15" x14ac:dyDescent="0.2">
      <c r="A497" s="100">
        <v>4481</v>
      </c>
      <c r="B497" s="95">
        <v>1</v>
      </c>
      <c r="C497" s="95" t="s">
        <v>534</v>
      </c>
      <c r="D497" s="95" t="s">
        <v>534</v>
      </c>
      <c r="E497" s="99" t="s">
        <v>537</v>
      </c>
      <c r="F497" s="95" t="s">
        <v>601</v>
      </c>
      <c r="G497" s="95">
        <v>104480</v>
      </c>
      <c r="H497" s="95">
        <v>3</v>
      </c>
      <c r="I497" s="95" t="s">
        <v>534</v>
      </c>
      <c r="J497" s="95">
        <v>212</v>
      </c>
      <c r="K497" s="95">
        <v>2</v>
      </c>
      <c r="L497" s="98">
        <v>0.66666666666666663</v>
      </c>
      <c r="M497" s="98">
        <v>0.6875</v>
      </c>
      <c r="N497" s="97" t="s">
        <v>482</v>
      </c>
      <c r="Q497" s="88" t="str">
        <f t="array" aca="1" ref="Q497" ca="1">IFERROR(INDEX(Tableau3[Num DECAL],SMALL(IF(Tableau3[Num DECAL]&lt;&gt;"",ROW(INDIRECT("1:"&amp;ROWS(Tableau3[Num DECAL])))),ROWS($1:486))),"")</f>
        <v/>
      </c>
      <c r="R497" s="88">
        <f t="shared" ca="1" si="7"/>
        <v>0</v>
      </c>
      <c r="S497" s="88">
        <f ca="1">COUNTIFS(Tableau3[PLAGE],R497)</f>
        <v>0</v>
      </c>
      <c r="T497" s="139">
        <f ca="1">INDEX(EXTRACT!DATE,MATCH(Tableau4[[#This Row],[Décalage]],D:D,0),0)</f>
        <v>0</v>
      </c>
      <c r="U497" s="139">
        <f ca="1">VLOOKUP(Tableau4[[#This Row],[Décalage]],D:E,2,0)</f>
        <v>0</v>
      </c>
      <c r="V497" s="139">
        <f ca="1">VLOOKUP(Tableau4[[#This Row],[Décalage]],D:G,4,0)</f>
        <v>0</v>
      </c>
      <c r="AY497" s="88"/>
      <c r="AZ497" s="88"/>
      <c r="BA497" s="88"/>
      <c r="BB497" s="88"/>
      <c r="BC497" s="88"/>
    </row>
    <row r="498" spans="1:55" ht="15" x14ac:dyDescent="0.2">
      <c r="A498" s="100">
        <v>4482</v>
      </c>
      <c r="B498" s="95">
        <v>1</v>
      </c>
      <c r="C498" s="95" t="s">
        <v>534</v>
      </c>
      <c r="D498" s="95" t="s">
        <v>534</v>
      </c>
      <c r="E498" s="99" t="s">
        <v>537</v>
      </c>
      <c r="F498" s="95" t="s">
        <v>601</v>
      </c>
      <c r="G498" s="95">
        <v>104481</v>
      </c>
      <c r="H498" s="95">
        <v>4</v>
      </c>
      <c r="I498" s="95" t="s">
        <v>534</v>
      </c>
      <c r="J498" s="95">
        <v>212</v>
      </c>
      <c r="K498" s="95">
        <v>1</v>
      </c>
      <c r="L498" s="98">
        <v>0.69097222222222221</v>
      </c>
      <c r="M498" s="98">
        <v>0.70833333333333337</v>
      </c>
      <c r="N498" s="97" t="s">
        <v>486</v>
      </c>
      <c r="Q498" s="88" t="str">
        <f t="array" aca="1" ref="Q498" ca="1">IFERROR(INDEX(Tableau3[Num DECAL],SMALL(IF(Tableau3[Num DECAL]&lt;&gt;"",ROW(INDIRECT("1:"&amp;ROWS(Tableau3[Num DECAL])))),ROWS($1:487))),"")</f>
        <v/>
      </c>
      <c r="R498" s="88">
        <f t="shared" ca="1" si="7"/>
        <v>0</v>
      </c>
      <c r="S498" s="88">
        <f ca="1">COUNTIFS(Tableau3[PLAGE],R498)</f>
        <v>0</v>
      </c>
      <c r="T498" s="139">
        <f ca="1">INDEX(EXTRACT!DATE,MATCH(Tableau4[[#This Row],[Décalage]],D:D,0),0)</f>
        <v>0</v>
      </c>
      <c r="U498" s="139">
        <f ca="1">VLOOKUP(Tableau4[[#This Row],[Décalage]],D:E,2,0)</f>
        <v>0</v>
      </c>
      <c r="V498" s="139">
        <f ca="1">VLOOKUP(Tableau4[[#This Row],[Décalage]],D:G,4,0)</f>
        <v>0</v>
      </c>
      <c r="AY498" s="88"/>
      <c r="AZ498" s="88"/>
      <c r="BA498" s="88"/>
      <c r="BB498" s="88"/>
      <c r="BC498" s="88"/>
    </row>
    <row r="499" spans="1:55" ht="15" x14ac:dyDescent="0.2">
      <c r="A499" s="100">
        <v>4483</v>
      </c>
      <c r="B499" s="95">
        <v>1</v>
      </c>
      <c r="C499" s="95">
        <v>496</v>
      </c>
      <c r="D499" s="95">
        <v>500</v>
      </c>
      <c r="E499" s="99" t="s">
        <v>535</v>
      </c>
      <c r="F499" s="95" t="s">
        <v>601</v>
      </c>
      <c r="G499" s="95">
        <v>104482</v>
      </c>
      <c r="H499" s="95">
        <v>0</v>
      </c>
      <c r="I499" s="95">
        <v>1</v>
      </c>
      <c r="J499" s="95">
        <v>213</v>
      </c>
      <c r="K499" s="95">
        <v>1</v>
      </c>
      <c r="L499" s="98">
        <v>0.70833333333333337</v>
      </c>
      <c r="M499" s="98">
        <v>0.75694444444444453</v>
      </c>
      <c r="N499" s="97" t="s">
        <v>493</v>
      </c>
      <c r="Q499" s="88" t="str">
        <f t="array" aca="1" ref="Q499" ca="1">IFERROR(INDEX(Tableau3[Num DECAL],SMALL(IF(Tableau3[Num DECAL]&lt;&gt;"",ROW(INDIRECT("1:"&amp;ROWS(Tableau3[Num DECAL])))),ROWS($1:488))),"")</f>
        <v/>
      </c>
      <c r="R499" s="88">
        <f t="shared" ca="1" si="7"/>
        <v>0</v>
      </c>
      <c r="S499" s="88">
        <f ca="1">COUNTIFS(Tableau3[PLAGE],R499)</f>
        <v>0</v>
      </c>
      <c r="T499" s="139">
        <f ca="1">INDEX(EXTRACT!DATE,MATCH(Tableau4[[#This Row],[Décalage]],D:D,0),0)</f>
        <v>0</v>
      </c>
      <c r="U499" s="139">
        <f ca="1">VLOOKUP(Tableau4[[#This Row],[Décalage]],D:E,2,0)</f>
        <v>0</v>
      </c>
      <c r="V499" s="139">
        <f ca="1">VLOOKUP(Tableau4[[#This Row],[Décalage]],D:G,4,0)</f>
        <v>0</v>
      </c>
      <c r="AY499" s="88"/>
      <c r="AZ499" s="88"/>
      <c r="BA499" s="88"/>
      <c r="BB499" s="88"/>
      <c r="BC499" s="88"/>
    </row>
    <row r="500" spans="1:55" ht="15" x14ac:dyDescent="0.2">
      <c r="A500" s="100">
        <v>4484</v>
      </c>
      <c r="B500" s="95">
        <v>1</v>
      </c>
      <c r="C500" s="95">
        <v>497</v>
      </c>
      <c r="D500" s="95">
        <v>501</v>
      </c>
      <c r="E500" s="99" t="s">
        <v>535</v>
      </c>
      <c r="F500" s="95" t="s">
        <v>602</v>
      </c>
      <c r="G500" s="95">
        <v>104483</v>
      </c>
      <c r="H500" s="95">
        <v>0</v>
      </c>
      <c r="I500" s="95">
        <v>1</v>
      </c>
      <c r="J500" s="95">
        <v>214</v>
      </c>
      <c r="K500" s="95">
        <v>1</v>
      </c>
      <c r="L500" s="98">
        <v>0.28472222222222221</v>
      </c>
      <c r="M500" s="98">
        <v>0.33333333333333331</v>
      </c>
      <c r="N500" s="97" t="s">
        <v>493</v>
      </c>
      <c r="Q500" s="88" t="str">
        <f t="array" aca="1" ref="Q500" ca="1">IFERROR(INDEX(Tableau3[Num DECAL],SMALL(IF(Tableau3[Num DECAL]&lt;&gt;"",ROW(INDIRECT("1:"&amp;ROWS(Tableau3[Num DECAL])))),ROWS($1:489))),"")</f>
        <v/>
      </c>
      <c r="R500" s="88">
        <f t="shared" ca="1" si="7"/>
        <v>0</v>
      </c>
      <c r="S500" s="88">
        <f ca="1">COUNTIFS(Tableau3[PLAGE],R500)</f>
        <v>0</v>
      </c>
      <c r="T500" s="139">
        <f ca="1">INDEX(EXTRACT!DATE,MATCH(Tableau4[[#This Row],[Décalage]],D:D,0),0)</f>
        <v>0</v>
      </c>
      <c r="U500" s="139">
        <f ca="1">VLOOKUP(Tableau4[[#This Row],[Décalage]],D:E,2,0)</f>
        <v>0</v>
      </c>
      <c r="V500" s="139">
        <f ca="1">VLOOKUP(Tableau4[[#This Row],[Décalage]],D:G,4,0)</f>
        <v>0</v>
      </c>
      <c r="AY500" s="88"/>
      <c r="AZ500" s="88"/>
      <c r="BA500" s="88"/>
      <c r="BB500" s="88"/>
      <c r="BC500" s="88"/>
    </row>
    <row r="501" spans="1:55" ht="15" x14ac:dyDescent="0.2">
      <c r="A501" s="100">
        <v>4485</v>
      </c>
      <c r="B501" s="95">
        <v>1</v>
      </c>
      <c r="C501" s="95">
        <v>498</v>
      </c>
      <c r="D501" s="95">
        <v>504</v>
      </c>
      <c r="E501" s="99" t="s">
        <v>499</v>
      </c>
      <c r="F501" s="95" t="s">
        <v>602</v>
      </c>
      <c r="G501" s="95">
        <v>104484</v>
      </c>
      <c r="H501" s="95">
        <v>0</v>
      </c>
      <c r="I501" s="95">
        <v>1</v>
      </c>
      <c r="J501" s="95">
        <v>215</v>
      </c>
      <c r="K501" s="95">
        <v>3</v>
      </c>
      <c r="L501" s="98">
        <v>0.33333333333333331</v>
      </c>
      <c r="M501" s="98">
        <v>0.34375</v>
      </c>
      <c r="N501" s="97" t="s">
        <v>480</v>
      </c>
      <c r="Q501" s="88" t="str">
        <f t="array" aca="1" ref="Q501" ca="1">IFERROR(INDEX(Tableau3[Num DECAL],SMALL(IF(Tableau3[Num DECAL]&lt;&gt;"",ROW(INDIRECT("1:"&amp;ROWS(Tableau3[Num DECAL])))),ROWS($1:490))),"")</f>
        <v/>
      </c>
      <c r="R501" s="88">
        <f t="shared" ca="1" si="7"/>
        <v>0</v>
      </c>
      <c r="S501" s="88">
        <f ca="1">COUNTIFS(Tableau3[PLAGE],R501)</f>
        <v>0</v>
      </c>
      <c r="T501" s="139">
        <f ca="1">INDEX(EXTRACT!DATE,MATCH(Tableau4[[#This Row],[Décalage]],D:D,0),0)</f>
        <v>0</v>
      </c>
      <c r="U501" s="139">
        <f ca="1">VLOOKUP(Tableau4[[#This Row],[Décalage]],D:E,2,0)</f>
        <v>0</v>
      </c>
      <c r="V501" s="139">
        <f ca="1">VLOOKUP(Tableau4[[#This Row],[Décalage]],D:G,4,0)</f>
        <v>0</v>
      </c>
      <c r="AY501" s="88"/>
      <c r="AZ501" s="88"/>
      <c r="BA501" s="88"/>
      <c r="BB501" s="88"/>
      <c r="BC501" s="88"/>
    </row>
    <row r="502" spans="1:55" ht="15" x14ac:dyDescent="0.2">
      <c r="A502" s="100">
        <v>4486</v>
      </c>
      <c r="B502" s="95">
        <v>1</v>
      </c>
      <c r="C502" s="95" t="s">
        <v>534</v>
      </c>
      <c r="D502" s="95" t="s">
        <v>534</v>
      </c>
      <c r="E502" s="99" t="s">
        <v>499</v>
      </c>
      <c r="F502" s="95" t="s">
        <v>602</v>
      </c>
      <c r="G502" s="95">
        <v>104485</v>
      </c>
      <c r="H502" s="95">
        <v>1</v>
      </c>
      <c r="I502" s="95" t="s">
        <v>534</v>
      </c>
      <c r="J502" s="95">
        <v>215</v>
      </c>
      <c r="K502" s="95">
        <v>2</v>
      </c>
      <c r="L502" s="98">
        <v>0.34375</v>
      </c>
      <c r="M502" s="98">
        <v>0.375</v>
      </c>
      <c r="N502" s="97" t="s">
        <v>485</v>
      </c>
      <c r="Q502" s="88" t="str">
        <f t="array" aca="1" ref="Q502" ca="1">IFERROR(INDEX(Tableau3[Num DECAL],SMALL(IF(Tableau3[Num DECAL]&lt;&gt;"",ROW(INDIRECT("1:"&amp;ROWS(Tableau3[Num DECAL])))),ROWS($1:491))),"")</f>
        <v/>
      </c>
      <c r="R502" s="88">
        <f t="shared" ca="1" si="7"/>
        <v>0</v>
      </c>
      <c r="S502" s="88">
        <f ca="1">COUNTIFS(Tableau3[PLAGE],R502)</f>
        <v>0</v>
      </c>
      <c r="T502" s="139">
        <f ca="1">INDEX(EXTRACT!DATE,MATCH(Tableau4[[#This Row],[Décalage]],D:D,0),0)</f>
        <v>0</v>
      </c>
      <c r="U502" s="139">
        <f ca="1">VLOOKUP(Tableau4[[#This Row],[Décalage]],D:E,2,0)</f>
        <v>0</v>
      </c>
      <c r="V502" s="139">
        <f ca="1">VLOOKUP(Tableau4[[#This Row],[Décalage]],D:G,4,0)</f>
        <v>0</v>
      </c>
      <c r="AY502" s="88"/>
      <c r="AZ502" s="88"/>
      <c r="BA502" s="88"/>
      <c r="BB502" s="88"/>
      <c r="BC502" s="88"/>
    </row>
    <row r="503" spans="1:55" ht="15" x14ac:dyDescent="0.2">
      <c r="A503" s="100">
        <v>4487</v>
      </c>
      <c r="B503" s="95">
        <v>1</v>
      </c>
      <c r="C503" s="95" t="s">
        <v>534</v>
      </c>
      <c r="D503" s="95" t="s">
        <v>534</v>
      </c>
      <c r="E503" s="99" t="s">
        <v>499</v>
      </c>
      <c r="F503" s="95" t="s">
        <v>602</v>
      </c>
      <c r="G503" s="95">
        <v>104486</v>
      </c>
      <c r="H503" s="95">
        <v>2</v>
      </c>
      <c r="I503" s="95" t="s">
        <v>534</v>
      </c>
      <c r="J503" s="95">
        <v>215</v>
      </c>
      <c r="K503" s="95">
        <v>1</v>
      </c>
      <c r="L503" s="98">
        <v>0.375</v>
      </c>
      <c r="M503" s="98">
        <v>0.41666666666666669</v>
      </c>
      <c r="N503" s="97" t="s">
        <v>476</v>
      </c>
      <c r="Q503" s="88" t="str">
        <f t="array" aca="1" ref="Q503" ca="1">IFERROR(INDEX(Tableau3[Num DECAL],SMALL(IF(Tableau3[Num DECAL]&lt;&gt;"",ROW(INDIRECT("1:"&amp;ROWS(Tableau3[Num DECAL])))),ROWS($1:492))),"")</f>
        <v/>
      </c>
      <c r="R503" s="88">
        <f t="shared" ca="1" si="7"/>
        <v>0</v>
      </c>
      <c r="S503" s="88">
        <f ca="1">COUNTIFS(Tableau3[PLAGE],R503)</f>
        <v>0</v>
      </c>
      <c r="T503" s="139">
        <f ca="1">INDEX(EXTRACT!DATE,MATCH(Tableau4[[#This Row],[Décalage]],D:D,0),0)</f>
        <v>0</v>
      </c>
      <c r="U503" s="139">
        <f ca="1">VLOOKUP(Tableau4[[#This Row],[Décalage]],D:E,2,0)</f>
        <v>0</v>
      </c>
      <c r="V503" s="139">
        <f ca="1">VLOOKUP(Tableau4[[#This Row],[Décalage]],D:G,4,0)</f>
        <v>0</v>
      </c>
      <c r="AY503" s="88"/>
      <c r="AZ503" s="88"/>
      <c r="BA503" s="88"/>
      <c r="BB503" s="88"/>
      <c r="BC503" s="88"/>
    </row>
    <row r="504" spans="1:55" ht="15" x14ac:dyDescent="0.2">
      <c r="A504" s="100">
        <v>4488</v>
      </c>
      <c r="B504" s="95">
        <v>1</v>
      </c>
      <c r="C504" s="95">
        <v>501</v>
      </c>
      <c r="D504" s="95">
        <v>505</v>
      </c>
      <c r="E504" s="99" t="s">
        <v>535</v>
      </c>
      <c r="F504" s="95" t="s">
        <v>602</v>
      </c>
      <c r="G504" s="95">
        <v>104487</v>
      </c>
      <c r="H504" s="95">
        <v>0</v>
      </c>
      <c r="I504" s="95">
        <v>1</v>
      </c>
      <c r="J504" s="95">
        <v>216</v>
      </c>
      <c r="K504" s="95">
        <v>1</v>
      </c>
      <c r="L504" s="98">
        <v>0.41666666666666669</v>
      </c>
      <c r="M504" s="98">
        <v>0.4375</v>
      </c>
      <c r="N504" s="97" t="s">
        <v>482</v>
      </c>
      <c r="Q504" s="88" t="str">
        <f t="array" aca="1" ref="Q504" ca="1">IFERROR(INDEX(Tableau3[Num DECAL],SMALL(IF(Tableau3[Num DECAL]&lt;&gt;"",ROW(INDIRECT("1:"&amp;ROWS(Tableau3[Num DECAL])))),ROWS($1:493))),"")</f>
        <v/>
      </c>
      <c r="R504" s="88">
        <f t="shared" ca="1" si="7"/>
        <v>0</v>
      </c>
      <c r="S504" s="88">
        <f ca="1">COUNTIFS(Tableau3[PLAGE],R504)</f>
        <v>0</v>
      </c>
      <c r="T504" s="139">
        <f ca="1">INDEX(EXTRACT!DATE,MATCH(Tableau4[[#This Row],[Décalage]],D:D,0),0)</f>
        <v>0</v>
      </c>
      <c r="U504" s="139">
        <f ca="1">VLOOKUP(Tableau4[[#This Row],[Décalage]],D:E,2,0)</f>
        <v>0</v>
      </c>
      <c r="V504" s="139">
        <f ca="1">VLOOKUP(Tableau4[[#This Row],[Décalage]],D:G,4,0)</f>
        <v>0</v>
      </c>
      <c r="AY504" s="88"/>
      <c r="AZ504" s="88"/>
      <c r="BA504" s="88"/>
      <c r="BB504" s="88"/>
      <c r="BC504" s="88"/>
    </row>
    <row r="505" spans="1:55" ht="15" x14ac:dyDescent="0.2">
      <c r="A505" s="100">
        <v>4489</v>
      </c>
      <c r="B505" s="95">
        <v>1</v>
      </c>
      <c r="C505" s="95">
        <v>502</v>
      </c>
      <c r="D505" s="95">
        <v>507</v>
      </c>
      <c r="E505" s="99" t="s">
        <v>541</v>
      </c>
      <c r="F505" s="95" t="s">
        <v>602</v>
      </c>
      <c r="G505" s="95">
        <v>104488</v>
      </c>
      <c r="H505" s="95">
        <v>0</v>
      </c>
      <c r="I505" s="95">
        <v>1</v>
      </c>
      <c r="J505" s="95">
        <v>217</v>
      </c>
      <c r="K505" s="95">
        <v>2</v>
      </c>
      <c r="L505" s="98">
        <v>0.4375</v>
      </c>
      <c r="M505" s="98">
        <v>0.45833333333333331</v>
      </c>
      <c r="N505" s="97" t="s">
        <v>482</v>
      </c>
      <c r="Q505" s="88" t="str">
        <f t="array" aca="1" ref="Q505" ca="1">IFERROR(INDEX(Tableau3[Num DECAL],SMALL(IF(Tableau3[Num DECAL]&lt;&gt;"",ROW(INDIRECT("1:"&amp;ROWS(Tableau3[Num DECAL])))),ROWS($1:494))),"")</f>
        <v/>
      </c>
      <c r="R505" s="88">
        <f t="shared" ca="1" si="7"/>
        <v>0</v>
      </c>
      <c r="S505" s="88">
        <f ca="1">COUNTIFS(Tableau3[PLAGE],R505)</f>
        <v>0</v>
      </c>
      <c r="T505" s="139">
        <f ca="1">INDEX(EXTRACT!DATE,MATCH(Tableau4[[#This Row],[Décalage]],D:D,0),0)</f>
        <v>0</v>
      </c>
      <c r="U505" s="139">
        <f ca="1">VLOOKUP(Tableau4[[#This Row],[Décalage]],D:E,2,0)</f>
        <v>0</v>
      </c>
      <c r="V505" s="139">
        <f ca="1">VLOOKUP(Tableau4[[#This Row],[Décalage]],D:G,4,0)</f>
        <v>0</v>
      </c>
      <c r="AY505" s="88"/>
      <c r="AZ505" s="88"/>
      <c r="BA505" s="88"/>
      <c r="BB505" s="88"/>
      <c r="BC505" s="88"/>
    </row>
    <row r="506" spans="1:55" ht="15" x14ac:dyDescent="0.2">
      <c r="A506" s="100">
        <v>4490</v>
      </c>
      <c r="B506" s="95">
        <v>1</v>
      </c>
      <c r="C506" s="95" t="s">
        <v>534</v>
      </c>
      <c r="D506" s="95" t="s">
        <v>534</v>
      </c>
      <c r="E506" s="99" t="s">
        <v>541</v>
      </c>
      <c r="F506" s="95" t="s">
        <v>602</v>
      </c>
      <c r="G506" s="95">
        <v>104489</v>
      </c>
      <c r="H506" s="95">
        <v>1</v>
      </c>
      <c r="I506" s="95" t="s">
        <v>534</v>
      </c>
      <c r="J506" s="95">
        <v>217</v>
      </c>
      <c r="K506" s="95">
        <v>1</v>
      </c>
      <c r="L506" s="98">
        <v>0.45833333333333331</v>
      </c>
      <c r="M506" s="98">
        <v>0.47222222222222227</v>
      </c>
      <c r="N506" s="97" t="s">
        <v>483</v>
      </c>
      <c r="Q506" s="88" t="str">
        <f t="array" aca="1" ref="Q506" ca="1">IFERROR(INDEX(Tableau3[Num DECAL],SMALL(IF(Tableau3[Num DECAL]&lt;&gt;"",ROW(INDIRECT("1:"&amp;ROWS(Tableau3[Num DECAL])))),ROWS($1:495))),"")</f>
        <v/>
      </c>
      <c r="R506" s="88">
        <f t="shared" ca="1" si="7"/>
        <v>0</v>
      </c>
      <c r="S506" s="88">
        <f ca="1">COUNTIFS(Tableau3[PLAGE],R506)</f>
        <v>0</v>
      </c>
      <c r="T506" s="139">
        <f ca="1">INDEX(EXTRACT!DATE,MATCH(Tableau4[[#This Row],[Décalage]],D:D,0),0)</f>
        <v>0</v>
      </c>
      <c r="U506" s="139">
        <f ca="1">VLOOKUP(Tableau4[[#This Row],[Décalage]],D:E,2,0)</f>
        <v>0</v>
      </c>
      <c r="V506" s="139">
        <f ca="1">VLOOKUP(Tableau4[[#This Row],[Décalage]],D:G,4,0)</f>
        <v>0</v>
      </c>
      <c r="AY506" s="88"/>
      <c r="AZ506" s="88"/>
      <c r="BA506" s="88"/>
      <c r="BB506" s="88"/>
      <c r="BC506" s="88"/>
    </row>
    <row r="507" spans="1:55" ht="15" x14ac:dyDescent="0.2">
      <c r="A507" s="100">
        <v>4491</v>
      </c>
      <c r="B507" s="95">
        <v>1</v>
      </c>
      <c r="C507" s="95">
        <v>504</v>
      </c>
      <c r="D507" s="95">
        <v>509</v>
      </c>
      <c r="E507" s="99" t="s">
        <v>535</v>
      </c>
      <c r="F507" s="95" t="s">
        <v>602</v>
      </c>
      <c r="G507" s="95">
        <v>104490</v>
      </c>
      <c r="H507" s="95">
        <v>0</v>
      </c>
      <c r="I507" s="95">
        <v>1</v>
      </c>
      <c r="J507" s="95">
        <v>218</v>
      </c>
      <c r="K507" s="95">
        <v>2</v>
      </c>
      <c r="L507" s="98">
        <v>0.47222222222222227</v>
      </c>
      <c r="M507" s="98">
        <v>0.4861111111111111</v>
      </c>
      <c r="N507" s="97" t="s">
        <v>483</v>
      </c>
      <c r="Q507" s="88" t="str">
        <f t="array" aca="1" ref="Q507" ca="1">IFERROR(INDEX(Tableau3[Num DECAL],SMALL(IF(Tableau3[Num DECAL]&lt;&gt;"",ROW(INDIRECT("1:"&amp;ROWS(Tableau3[Num DECAL])))),ROWS($1:496))),"")</f>
        <v/>
      </c>
      <c r="R507" s="88">
        <f t="shared" ca="1" si="7"/>
        <v>0</v>
      </c>
      <c r="S507" s="88">
        <f ca="1">COUNTIFS(Tableau3[PLAGE],R507)</f>
        <v>0</v>
      </c>
      <c r="T507" s="139">
        <f ca="1">INDEX(EXTRACT!DATE,MATCH(Tableau4[[#This Row],[Décalage]],D:D,0),0)</f>
        <v>0</v>
      </c>
      <c r="U507" s="139">
        <f ca="1">VLOOKUP(Tableau4[[#This Row],[Décalage]],D:E,2,0)</f>
        <v>0</v>
      </c>
      <c r="V507" s="139">
        <f ca="1">VLOOKUP(Tableau4[[#This Row],[Décalage]],D:G,4,0)</f>
        <v>0</v>
      </c>
      <c r="AY507" s="88"/>
      <c r="AZ507" s="88"/>
      <c r="BA507" s="88"/>
      <c r="BB507" s="88"/>
      <c r="BC507" s="88"/>
    </row>
    <row r="508" spans="1:55" ht="15" x14ac:dyDescent="0.2">
      <c r="A508" s="100">
        <v>4492</v>
      </c>
      <c r="B508" s="95">
        <v>1</v>
      </c>
      <c r="C508" s="95" t="s">
        <v>534</v>
      </c>
      <c r="D508" s="95" t="s">
        <v>534</v>
      </c>
      <c r="E508" s="99" t="s">
        <v>535</v>
      </c>
      <c r="F508" s="95" t="s">
        <v>602</v>
      </c>
      <c r="G508" s="95">
        <v>104491</v>
      </c>
      <c r="H508" s="95">
        <v>1</v>
      </c>
      <c r="I508" s="95" t="s">
        <v>534</v>
      </c>
      <c r="J508" s="95">
        <v>218</v>
      </c>
      <c r="K508" s="95">
        <v>1</v>
      </c>
      <c r="L508" s="98">
        <v>0.4861111111111111</v>
      </c>
      <c r="M508" s="98">
        <v>0.5</v>
      </c>
      <c r="N508" s="97" t="s">
        <v>483</v>
      </c>
      <c r="Q508" s="88" t="str">
        <f t="array" aca="1" ref="Q508" ca="1">IFERROR(INDEX(Tableau3[Num DECAL],SMALL(IF(Tableau3[Num DECAL]&lt;&gt;"",ROW(INDIRECT("1:"&amp;ROWS(Tableau3[Num DECAL])))),ROWS($1:497))),"")</f>
        <v/>
      </c>
      <c r="R508" s="88">
        <f t="shared" ca="1" si="7"/>
        <v>0</v>
      </c>
      <c r="S508" s="88">
        <f ca="1">COUNTIFS(Tableau3[PLAGE],R508)</f>
        <v>0</v>
      </c>
      <c r="T508" s="139">
        <f ca="1">INDEX(EXTRACT!DATE,MATCH(Tableau4[[#This Row],[Décalage]],D:D,0),0)</f>
        <v>0</v>
      </c>
      <c r="U508" s="139">
        <f ca="1">VLOOKUP(Tableau4[[#This Row],[Décalage]],D:E,2,0)</f>
        <v>0</v>
      </c>
      <c r="V508" s="139">
        <f ca="1">VLOOKUP(Tableau4[[#This Row],[Décalage]],D:G,4,0)</f>
        <v>0</v>
      </c>
      <c r="AY508" s="88"/>
      <c r="AZ508" s="88"/>
      <c r="BA508" s="88"/>
      <c r="BB508" s="88"/>
      <c r="BC508" s="88"/>
    </row>
    <row r="509" spans="1:55" ht="15" x14ac:dyDescent="0.2">
      <c r="A509" s="100">
        <v>4493</v>
      </c>
      <c r="B509" s="95">
        <v>1</v>
      </c>
      <c r="C509" s="95">
        <v>506</v>
      </c>
      <c r="D509" s="95">
        <v>516</v>
      </c>
      <c r="E509" s="99" t="s">
        <v>499</v>
      </c>
      <c r="F509" s="95" t="s">
        <v>602</v>
      </c>
      <c r="G509" s="95">
        <v>104492</v>
      </c>
      <c r="H509" s="95">
        <v>0</v>
      </c>
      <c r="I509" s="95">
        <v>1</v>
      </c>
      <c r="J509" s="95">
        <v>219</v>
      </c>
      <c r="K509" s="95">
        <v>7</v>
      </c>
      <c r="L509" s="98">
        <v>0.51041666666666663</v>
      </c>
      <c r="M509" s="98">
        <v>0.53125</v>
      </c>
      <c r="N509" s="97" t="s">
        <v>482</v>
      </c>
      <c r="Q509" s="88" t="str">
        <f t="array" aca="1" ref="Q509" ca="1">IFERROR(INDEX(Tableau3[Num DECAL],SMALL(IF(Tableau3[Num DECAL]&lt;&gt;"",ROW(INDIRECT("1:"&amp;ROWS(Tableau3[Num DECAL])))),ROWS($1:498))),"")</f>
        <v/>
      </c>
      <c r="R509" s="88">
        <f t="shared" ca="1" si="7"/>
        <v>0</v>
      </c>
      <c r="S509" s="88">
        <f ca="1">COUNTIFS(Tableau3[PLAGE],R509)</f>
        <v>0</v>
      </c>
      <c r="T509" s="139">
        <f ca="1">INDEX(EXTRACT!DATE,MATCH(Tableau4[[#This Row],[Décalage]],D:D,0),0)</f>
        <v>0</v>
      </c>
      <c r="U509" s="139">
        <f ca="1">VLOOKUP(Tableau4[[#This Row],[Décalage]],D:E,2,0)</f>
        <v>0</v>
      </c>
      <c r="V509" s="139">
        <f ca="1">VLOOKUP(Tableau4[[#This Row],[Décalage]],D:G,4,0)</f>
        <v>0</v>
      </c>
      <c r="AY509" s="88"/>
      <c r="AZ509" s="88"/>
      <c r="BA509" s="88"/>
      <c r="BB509" s="88"/>
      <c r="BC509" s="88"/>
    </row>
    <row r="510" spans="1:55" ht="15" x14ac:dyDescent="0.2">
      <c r="A510" s="100">
        <v>4494</v>
      </c>
      <c r="B510" s="95">
        <v>1</v>
      </c>
      <c r="C510" s="95" t="s">
        <v>534</v>
      </c>
      <c r="D510" s="95" t="s">
        <v>534</v>
      </c>
      <c r="E510" s="99" t="s">
        <v>499</v>
      </c>
      <c r="F510" s="95" t="s">
        <v>602</v>
      </c>
      <c r="G510" s="95">
        <v>104493</v>
      </c>
      <c r="H510" s="95">
        <v>1</v>
      </c>
      <c r="I510" s="95" t="s">
        <v>534</v>
      </c>
      <c r="J510" s="95">
        <v>219</v>
      </c>
      <c r="K510" s="95">
        <v>6</v>
      </c>
      <c r="L510" s="98">
        <v>0.53125</v>
      </c>
      <c r="M510" s="98">
        <v>0.55208333333333337</v>
      </c>
      <c r="N510" s="97" t="s">
        <v>482</v>
      </c>
      <c r="Q510" s="88" t="str">
        <f t="array" aca="1" ref="Q510" ca="1">IFERROR(INDEX(Tableau3[Num DECAL],SMALL(IF(Tableau3[Num DECAL]&lt;&gt;"",ROW(INDIRECT("1:"&amp;ROWS(Tableau3[Num DECAL])))),ROWS($1:499))),"")</f>
        <v/>
      </c>
      <c r="R510" s="88">
        <f t="shared" ca="1" si="7"/>
        <v>0</v>
      </c>
      <c r="S510" s="88">
        <f ca="1">COUNTIFS(Tableau3[PLAGE],R510)</f>
        <v>0</v>
      </c>
      <c r="T510" s="139">
        <f ca="1">INDEX(EXTRACT!DATE,MATCH(Tableau4[[#This Row],[Décalage]],D:D,0),0)</f>
        <v>0</v>
      </c>
      <c r="U510" s="139">
        <f ca="1">VLOOKUP(Tableau4[[#This Row],[Décalage]],D:E,2,0)</f>
        <v>0</v>
      </c>
      <c r="V510" s="139">
        <f ca="1">VLOOKUP(Tableau4[[#This Row],[Décalage]],D:G,4,0)</f>
        <v>0</v>
      </c>
      <c r="AY510" s="88"/>
      <c r="AZ510" s="88"/>
      <c r="BA510" s="88"/>
      <c r="BB510" s="88"/>
      <c r="BC510" s="88"/>
    </row>
    <row r="511" spans="1:55" ht="15" x14ac:dyDescent="0.2">
      <c r="A511" s="100">
        <v>4495</v>
      </c>
      <c r="B511" s="95">
        <v>1</v>
      </c>
      <c r="C511" s="95" t="s">
        <v>534</v>
      </c>
      <c r="D511" s="95" t="s">
        <v>534</v>
      </c>
      <c r="E511" s="99" t="s">
        <v>499</v>
      </c>
      <c r="F511" s="95" t="s">
        <v>602</v>
      </c>
      <c r="G511" s="95">
        <v>104494</v>
      </c>
      <c r="H511" s="95">
        <v>2</v>
      </c>
      <c r="I511" s="95" t="s">
        <v>534</v>
      </c>
      <c r="J511" s="95">
        <v>219</v>
      </c>
      <c r="K511" s="95">
        <v>5</v>
      </c>
      <c r="L511" s="98">
        <v>0.5625</v>
      </c>
      <c r="M511" s="98">
        <v>0.57291666666666663</v>
      </c>
      <c r="N511" s="97" t="s">
        <v>480</v>
      </c>
      <c r="Q511" s="88" t="str">
        <f t="array" aca="1" ref="Q511" ca="1">IFERROR(INDEX(Tableau3[Num DECAL],SMALL(IF(Tableau3[Num DECAL]&lt;&gt;"",ROW(INDIRECT("1:"&amp;ROWS(Tableau3[Num DECAL])))),ROWS($1:500))),"")</f>
        <v/>
      </c>
      <c r="R511" s="88">
        <f t="shared" ca="1" si="7"/>
        <v>0</v>
      </c>
      <c r="S511" s="88">
        <f ca="1">COUNTIFS(Tableau3[PLAGE],R511)</f>
        <v>0</v>
      </c>
      <c r="T511" s="139">
        <f ca="1">INDEX(EXTRACT!DATE,MATCH(Tableau4[[#This Row],[Décalage]],D:D,0),0)</f>
        <v>0</v>
      </c>
      <c r="U511" s="139">
        <f ca="1">VLOOKUP(Tableau4[[#This Row],[Décalage]],D:E,2,0)</f>
        <v>0</v>
      </c>
      <c r="V511" s="139">
        <f ca="1">VLOOKUP(Tableau4[[#This Row],[Décalage]],D:G,4,0)</f>
        <v>0</v>
      </c>
      <c r="AY511" s="88"/>
      <c r="AZ511" s="88"/>
      <c r="BA511" s="88"/>
      <c r="BB511" s="88"/>
      <c r="BC511" s="88"/>
    </row>
    <row r="512" spans="1:55" ht="15" x14ac:dyDescent="0.2">
      <c r="A512" s="100">
        <v>4496</v>
      </c>
      <c r="B512" s="95">
        <v>1</v>
      </c>
      <c r="C512" s="95" t="s">
        <v>534</v>
      </c>
      <c r="D512" s="95" t="s">
        <v>534</v>
      </c>
      <c r="E512" s="99" t="s">
        <v>499</v>
      </c>
      <c r="F512" s="95" t="s">
        <v>602</v>
      </c>
      <c r="G512" s="95">
        <v>104495</v>
      </c>
      <c r="H512" s="95">
        <v>3</v>
      </c>
      <c r="I512" s="95" t="s">
        <v>534</v>
      </c>
      <c r="J512" s="95">
        <v>219</v>
      </c>
      <c r="K512" s="95">
        <v>4</v>
      </c>
      <c r="L512" s="98">
        <v>0.57291666666666663</v>
      </c>
      <c r="M512" s="98">
        <v>0.58333333333333337</v>
      </c>
      <c r="N512" s="97" t="s">
        <v>480</v>
      </c>
      <c r="Q512" s="88" t="str">
        <f t="array" aca="1" ref="Q512" ca="1">IFERROR(INDEX(Tableau3[Num DECAL],SMALL(IF(Tableau3[Num DECAL]&lt;&gt;"",ROW(INDIRECT("1:"&amp;ROWS(Tableau3[Num DECAL])))),ROWS($1:501))),"")</f>
        <v/>
      </c>
      <c r="R512" s="88">
        <f t="shared" ca="1" si="7"/>
        <v>0</v>
      </c>
      <c r="S512" s="88">
        <f ca="1">COUNTIFS(Tableau3[PLAGE],R512)</f>
        <v>0</v>
      </c>
      <c r="T512" s="139">
        <f ca="1">INDEX(EXTRACT!DATE,MATCH(Tableau4[[#This Row],[Décalage]],D:D,0),0)</f>
        <v>0</v>
      </c>
      <c r="U512" s="139">
        <f ca="1">VLOOKUP(Tableau4[[#This Row],[Décalage]],D:E,2,0)</f>
        <v>0</v>
      </c>
      <c r="V512" s="139">
        <f ca="1">VLOOKUP(Tableau4[[#This Row],[Décalage]],D:G,4,0)</f>
        <v>0</v>
      </c>
      <c r="AY512" s="88"/>
      <c r="AZ512" s="88"/>
      <c r="BA512" s="88"/>
      <c r="BB512" s="88"/>
      <c r="BC512" s="88"/>
    </row>
    <row r="513" spans="1:55" ht="15" x14ac:dyDescent="0.2">
      <c r="A513" s="100">
        <v>4497</v>
      </c>
      <c r="B513" s="95">
        <v>1</v>
      </c>
      <c r="C513" s="95" t="s">
        <v>534</v>
      </c>
      <c r="D513" s="95" t="s">
        <v>534</v>
      </c>
      <c r="E513" s="99" t="s">
        <v>499</v>
      </c>
      <c r="F513" s="95" t="s">
        <v>602</v>
      </c>
      <c r="G513" s="95">
        <v>104496</v>
      </c>
      <c r="H513" s="95">
        <v>4</v>
      </c>
      <c r="I513" s="95" t="s">
        <v>534</v>
      </c>
      <c r="J513" s="95">
        <v>219</v>
      </c>
      <c r="K513" s="95">
        <v>3</v>
      </c>
      <c r="L513" s="98">
        <v>0.58333333333333337</v>
      </c>
      <c r="M513" s="98">
        <v>0.59375</v>
      </c>
      <c r="N513" s="97" t="s">
        <v>480</v>
      </c>
      <c r="Q513" s="88" t="str">
        <f t="array" aca="1" ref="Q513" ca="1">IFERROR(INDEX(Tableau3[Num DECAL],SMALL(IF(Tableau3[Num DECAL]&lt;&gt;"",ROW(INDIRECT("1:"&amp;ROWS(Tableau3[Num DECAL])))),ROWS($1:502))),"")</f>
        <v/>
      </c>
      <c r="R513" s="88">
        <f t="shared" ca="1" si="7"/>
        <v>0</v>
      </c>
      <c r="S513" s="88">
        <f ca="1">COUNTIFS(Tableau3[PLAGE],R513)</f>
        <v>0</v>
      </c>
      <c r="T513" s="139">
        <f ca="1">INDEX(EXTRACT!DATE,MATCH(Tableau4[[#This Row],[Décalage]],D:D,0),0)</f>
        <v>0</v>
      </c>
      <c r="U513" s="139">
        <f ca="1">VLOOKUP(Tableau4[[#This Row],[Décalage]],D:E,2,0)</f>
        <v>0</v>
      </c>
      <c r="V513" s="139">
        <f ca="1">VLOOKUP(Tableau4[[#This Row],[Décalage]],D:G,4,0)</f>
        <v>0</v>
      </c>
      <c r="AY513" s="88"/>
      <c r="AZ513" s="88"/>
      <c r="BA513" s="88"/>
      <c r="BB513" s="88"/>
      <c r="BC513" s="88"/>
    </row>
    <row r="514" spans="1:55" ht="15" x14ac:dyDescent="0.2">
      <c r="A514" s="100">
        <v>4498</v>
      </c>
      <c r="B514" s="95">
        <v>1</v>
      </c>
      <c r="C514" s="95" t="s">
        <v>534</v>
      </c>
      <c r="D514" s="95" t="s">
        <v>534</v>
      </c>
      <c r="E514" s="99" t="s">
        <v>499</v>
      </c>
      <c r="F514" s="95" t="s">
        <v>602</v>
      </c>
      <c r="G514" s="95">
        <v>104497</v>
      </c>
      <c r="H514" s="95">
        <v>5</v>
      </c>
      <c r="I514" s="95" t="s">
        <v>534</v>
      </c>
      <c r="J514" s="95">
        <v>219</v>
      </c>
      <c r="K514" s="95">
        <v>2</v>
      </c>
      <c r="L514" s="98">
        <v>0.59375</v>
      </c>
      <c r="M514" s="98">
        <v>0.60416666666666663</v>
      </c>
      <c r="N514" s="97" t="s">
        <v>480</v>
      </c>
      <c r="Q514" s="88" t="str">
        <f t="array" aca="1" ref="Q514" ca="1">IFERROR(INDEX(Tableau3[Num DECAL],SMALL(IF(Tableau3[Num DECAL]&lt;&gt;"",ROW(INDIRECT("1:"&amp;ROWS(Tableau3[Num DECAL])))),ROWS($1:503))),"")</f>
        <v/>
      </c>
      <c r="R514" s="88">
        <f t="shared" ca="1" si="7"/>
        <v>0</v>
      </c>
      <c r="S514" s="88">
        <f ca="1">COUNTIFS(Tableau3[PLAGE],R514)</f>
        <v>0</v>
      </c>
      <c r="T514" s="139">
        <f ca="1">INDEX(EXTRACT!DATE,MATCH(Tableau4[[#This Row],[Décalage]],D:D,0),0)</f>
        <v>0</v>
      </c>
      <c r="U514" s="139">
        <f ca="1">VLOOKUP(Tableau4[[#This Row],[Décalage]],D:E,2,0)</f>
        <v>0</v>
      </c>
      <c r="V514" s="139">
        <f ca="1">VLOOKUP(Tableau4[[#This Row],[Décalage]],D:G,4,0)</f>
        <v>0</v>
      </c>
      <c r="AY514" s="88"/>
      <c r="AZ514" s="88"/>
      <c r="BA514" s="88"/>
      <c r="BB514" s="88"/>
      <c r="BC514" s="88"/>
    </row>
    <row r="515" spans="1:55" ht="15" x14ac:dyDescent="0.2">
      <c r="A515" s="100">
        <v>4499</v>
      </c>
      <c r="B515" s="95">
        <v>1</v>
      </c>
      <c r="C515" s="95" t="s">
        <v>534</v>
      </c>
      <c r="D515" s="95" t="s">
        <v>534</v>
      </c>
      <c r="E515" s="99" t="s">
        <v>499</v>
      </c>
      <c r="F515" s="95" t="s">
        <v>602</v>
      </c>
      <c r="G515" s="95">
        <v>104498</v>
      </c>
      <c r="H515" s="95">
        <v>6</v>
      </c>
      <c r="I515" s="95" t="s">
        <v>534</v>
      </c>
      <c r="J515" s="95">
        <v>219</v>
      </c>
      <c r="K515" s="95">
        <v>1</v>
      </c>
      <c r="L515" s="98">
        <v>0.61111111111111105</v>
      </c>
      <c r="M515" s="98">
        <v>0.625</v>
      </c>
      <c r="N515" s="97" t="s">
        <v>483</v>
      </c>
      <c r="Q515" s="88" t="str">
        <f t="array" aca="1" ref="Q515" ca="1">IFERROR(INDEX(Tableau3[Num DECAL],SMALL(IF(Tableau3[Num DECAL]&lt;&gt;"",ROW(INDIRECT("1:"&amp;ROWS(Tableau3[Num DECAL])))),ROWS($1:504))),"")</f>
        <v/>
      </c>
      <c r="R515" s="88">
        <f t="shared" ca="1" si="7"/>
        <v>0</v>
      </c>
      <c r="S515" s="88">
        <f ca="1">COUNTIFS(Tableau3[PLAGE],R515)</f>
        <v>0</v>
      </c>
      <c r="T515" s="139">
        <f ca="1">INDEX(EXTRACT!DATE,MATCH(Tableau4[[#This Row],[Décalage]],D:D,0),0)</f>
        <v>0</v>
      </c>
      <c r="U515" s="139">
        <f ca="1">VLOOKUP(Tableau4[[#This Row],[Décalage]],D:E,2,0)</f>
        <v>0</v>
      </c>
      <c r="V515" s="139">
        <f ca="1">VLOOKUP(Tableau4[[#This Row],[Décalage]],D:G,4,0)</f>
        <v>0</v>
      </c>
      <c r="AY515" s="88"/>
      <c r="AZ515" s="88"/>
      <c r="BA515" s="88"/>
      <c r="BB515" s="88"/>
      <c r="BC515" s="88"/>
    </row>
    <row r="516" spans="1:55" ht="15" x14ac:dyDescent="0.2">
      <c r="A516" s="100">
        <v>4500</v>
      </c>
      <c r="B516" s="95">
        <v>1</v>
      </c>
      <c r="C516" s="95">
        <v>513</v>
      </c>
      <c r="D516" s="95">
        <v>518</v>
      </c>
      <c r="E516" s="99" t="s">
        <v>535</v>
      </c>
      <c r="F516" s="95" t="s">
        <v>602</v>
      </c>
      <c r="G516" s="95">
        <v>104499</v>
      </c>
      <c r="H516" s="95">
        <v>0</v>
      </c>
      <c r="I516" s="95">
        <v>1</v>
      </c>
      <c r="J516" s="95">
        <v>220</v>
      </c>
      <c r="K516" s="95">
        <v>2</v>
      </c>
      <c r="L516" s="98">
        <v>0.625</v>
      </c>
      <c r="M516" s="98">
        <v>0.64583333333333337</v>
      </c>
      <c r="N516" s="97" t="s">
        <v>482</v>
      </c>
      <c r="Q516" s="88" t="str">
        <f t="array" aca="1" ref="Q516" ca="1">IFERROR(INDEX(Tableau3[Num DECAL],SMALL(IF(Tableau3[Num DECAL]&lt;&gt;"",ROW(INDIRECT("1:"&amp;ROWS(Tableau3[Num DECAL])))),ROWS($1:505))),"")</f>
        <v/>
      </c>
      <c r="R516" s="88">
        <f t="shared" ca="1" si="7"/>
        <v>0</v>
      </c>
      <c r="S516" s="88">
        <f ca="1">COUNTIFS(Tableau3[PLAGE],R516)</f>
        <v>0</v>
      </c>
      <c r="T516" s="139">
        <f ca="1">INDEX(EXTRACT!DATE,MATCH(Tableau4[[#This Row],[Décalage]],D:D,0),0)</f>
        <v>0</v>
      </c>
      <c r="U516" s="139">
        <f ca="1">VLOOKUP(Tableau4[[#This Row],[Décalage]],D:E,2,0)</f>
        <v>0</v>
      </c>
      <c r="V516" s="139">
        <f ca="1">VLOOKUP(Tableau4[[#This Row],[Décalage]],D:G,4,0)</f>
        <v>0</v>
      </c>
      <c r="AY516" s="88"/>
      <c r="AZ516" s="88"/>
      <c r="BA516" s="88"/>
      <c r="BB516" s="88"/>
      <c r="BC516" s="88"/>
    </row>
    <row r="517" spans="1:55" ht="15" x14ac:dyDescent="0.2">
      <c r="A517" s="100">
        <v>4501</v>
      </c>
      <c r="B517" s="95">
        <v>1</v>
      </c>
      <c r="C517" s="95" t="s">
        <v>534</v>
      </c>
      <c r="D517" s="95" t="s">
        <v>534</v>
      </c>
      <c r="E517" s="99" t="s">
        <v>535</v>
      </c>
      <c r="F517" s="95" t="s">
        <v>602</v>
      </c>
      <c r="G517" s="95">
        <v>104500</v>
      </c>
      <c r="H517" s="95">
        <v>1</v>
      </c>
      <c r="I517" s="95" t="s">
        <v>534</v>
      </c>
      <c r="J517" s="95">
        <v>220</v>
      </c>
      <c r="K517" s="95">
        <v>1</v>
      </c>
      <c r="L517" s="98">
        <v>0.64583333333333337</v>
      </c>
      <c r="M517" s="98">
        <v>0.6875</v>
      </c>
      <c r="N517" s="97" t="s">
        <v>476</v>
      </c>
      <c r="Q517" s="88" t="str">
        <f t="array" aca="1" ref="Q517" ca="1">IFERROR(INDEX(Tableau3[Num DECAL],SMALL(IF(Tableau3[Num DECAL]&lt;&gt;"",ROW(INDIRECT("1:"&amp;ROWS(Tableau3[Num DECAL])))),ROWS($1:506))),"")</f>
        <v/>
      </c>
      <c r="R517" s="88">
        <f t="shared" ca="1" si="7"/>
        <v>0</v>
      </c>
      <c r="S517" s="88">
        <f ca="1">COUNTIFS(Tableau3[PLAGE],R517)</f>
        <v>0</v>
      </c>
      <c r="T517" s="139">
        <f ca="1">INDEX(EXTRACT!DATE,MATCH(Tableau4[[#This Row],[Décalage]],D:D,0),0)</f>
        <v>0</v>
      </c>
      <c r="U517" s="139">
        <f ca="1">VLOOKUP(Tableau4[[#This Row],[Décalage]],D:E,2,0)</f>
        <v>0</v>
      </c>
      <c r="V517" s="139">
        <f ca="1">VLOOKUP(Tableau4[[#This Row],[Décalage]],D:G,4,0)</f>
        <v>0</v>
      </c>
      <c r="AY517" s="88"/>
      <c r="AZ517" s="88"/>
      <c r="BA517" s="88"/>
      <c r="BB517" s="88"/>
      <c r="BC517" s="88"/>
    </row>
    <row r="518" spans="1:55" ht="15" x14ac:dyDescent="0.2">
      <c r="A518" s="100">
        <v>4502</v>
      </c>
      <c r="B518" s="95">
        <v>1</v>
      </c>
      <c r="C518" s="95">
        <v>515</v>
      </c>
      <c r="D518" s="95">
        <v>519</v>
      </c>
      <c r="E518" s="99" t="s">
        <v>539</v>
      </c>
      <c r="F518" s="95" t="s">
        <v>602</v>
      </c>
      <c r="G518" s="95">
        <v>104501</v>
      </c>
      <c r="H518" s="95">
        <v>0</v>
      </c>
      <c r="I518" s="95">
        <v>1</v>
      </c>
      <c r="J518" s="95">
        <v>221</v>
      </c>
      <c r="K518" s="95">
        <v>1</v>
      </c>
      <c r="L518" s="98">
        <v>0.69444444444444453</v>
      </c>
      <c r="M518" s="98">
        <v>0.70833333333333337</v>
      </c>
      <c r="N518" s="97" t="s">
        <v>483</v>
      </c>
      <c r="Q518" s="88" t="str">
        <f t="array" aca="1" ref="Q518" ca="1">IFERROR(INDEX(Tableau3[Num DECAL],SMALL(IF(Tableau3[Num DECAL]&lt;&gt;"",ROW(INDIRECT("1:"&amp;ROWS(Tableau3[Num DECAL])))),ROWS($1:507))),"")</f>
        <v/>
      </c>
      <c r="R518" s="88">
        <f t="shared" ca="1" si="7"/>
        <v>0</v>
      </c>
      <c r="S518" s="88">
        <f ca="1">COUNTIFS(Tableau3[PLAGE],R518)</f>
        <v>0</v>
      </c>
      <c r="T518" s="139">
        <f ca="1">INDEX(EXTRACT!DATE,MATCH(Tableau4[[#This Row],[Décalage]],D:D,0),0)</f>
        <v>0</v>
      </c>
      <c r="U518" s="139">
        <f ca="1">VLOOKUP(Tableau4[[#This Row],[Décalage]],D:E,2,0)</f>
        <v>0</v>
      </c>
      <c r="V518" s="139">
        <f ca="1">VLOOKUP(Tableau4[[#This Row],[Décalage]],D:G,4,0)</f>
        <v>0</v>
      </c>
      <c r="AY518" s="88"/>
      <c r="AZ518" s="88"/>
      <c r="BA518" s="88"/>
      <c r="BB518" s="88"/>
      <c r="BC518" s="88"/>
    </row>
    <row r="519" spans="1:55" ht="15" x14ac:dyDescent="0.2">
      <c r="A519" s="100">
        <v>4503</v>
      </c>
      <c r="B519" s="95">
        <v>1</v>
      </c>
      <c r="C519" s="95">
        <v>516</v>
      </c>
      <c r="D519" s="95">
        <v>520</v>
      </c>
      <c r="E519" s="99" t="s">
        <v>535</v>
      </c>
      <c r="F519" s="95" t="s">
        <v>603</v>
      </c>
      <c r="G519" s="95">
        <v>104502</v>
      </c>
      <c r="H519" s="95">
        <v>0</v>
      </c>
      <c r="I519" s="95">
        <v>1</v>
      </c>
      <c r="J519" s="95">
        <v>222</v>
      </c>
      <c r="K519" s="95">
        <v>1</v>
      </c>
      <c r="L519" s="98">
        <v>0.28125</v>
      </c>
      <c r="M519" s="98">
        <v>0.32291666666666669</v>
      </c>
      <c r="N519" s="97" t="s">
        <v>476</v>
      </c>
      <c r="Q519" s="88" t="str">
        <f t="array" aca="1" ref="Q519" ca="1">IFERROR(INDEX(Tableau3[Num DECAL],SMALL(IF(Tableau3[Num DECAL]&lt;&gt;"",ROW(INDIRECT("1:"&amp;ROWS(Tableau3[Num DECAL])))),ROWS($1:508))),"")</f>
        <v/>
      </c>
      <c r="R519" s="88">
        <f t="shared" ca="1" si="7"/>
        <v>0</v>
      </c>
      <c r="S519" s="88">
        <f ca="1">COUNTIFS(Tableau3[PLAGE],R519)</f>
        <v>0</v>
      </c>
      <c r="T519" s="139">
        <f ca="1">INDEX(EXTRACT!DATE,MATCH(Tableau4[[#This Row],[Décalage]],D:D,0),0)</f>
        <v>0</v>
      </c>
      <c r="U519" s="139">
        <f ca="1">VLOOKUP(Tableau4[[#This Row],[Décalage]],D:E,2,0)</f>
        <v>0</v>
      </c>
      <c r="V519" s="139">
        <f ca="1">VLOOKUP(Tableau4[[#This Row],[Décalage]],D:G,4,0)</f>
        <v>0</v>
      </c>
      <c r="AY519" s="88"/>
      <c r="AZ519" s="88"/>
      <c r="BA519" s="88"/>
      <c r="BB519" s="88"/>
      <c r="BC519" s="88"/>
    </row>
    <row r="520" spans="1:55" ht="15" x14ac:dyDescent="0.2">
      <c r="A520" s="100">
        <v>4504</v>
      </c>
      <c r="B520" s="95">
        <v>1</v>
      </c>
      <c r="C520" s="95">
        <v>517</v>
      </c>
      <c r="D520" s="95">
        <v>524</v>
      </c>
      <c r="E520" s="99" t="s">
        <v>549</v>
      </c>
      <c r="F520" s="95" t="s">
        <v>603</v>
      </c>
      <c r="G520" s="95">
        <v>104503</v>
      </c>
      <c r="H520" s="95">
        <v>0</v>
      </c>
      <c r="I520" s="95">
        <v>1</v>
      </c>
      <c r="J520" s="95">
        <v>223</v>
      </c>
      <c r="K520" s="95">
        <v>4</v>
      </c>
      <c r="L520" s="98">
        <v>0.32291666666666669</v>
      </c>
      <c r="M520" s="98">
        <v>0.35416666666666669</v>
      </c>
      <c r="N520" s="97" t="s">
        <v>485</v>
      </c>
      <c r="Q520" s="88" t="str">
        <f t="array" aca="1" ref="Q520" ca="1">IFERROR(INDEX(Tableau3[Num DECAL],SMALL(IF(Tableau3[Num DECAL]&lt;&gt;"",ROW(INDIRECT("1:"&amp;ROWS(Tableau3[Num DECAL])))),ROWS($1:509))),"")</f>
        <v/>
      </c>
      <c r="R520" s="88">
        <f t="shared" ca="1" si="7"/>
        <v>0</v>
      </c>
      <c r="S520" s="88">
        <f ca="1">COUNTIFS(Tableau3[PLAGE],R520)</f>
        <v>0</v>
      </c>
      <c r="T520" s="139">
        <f ca="1">INDEX(EXTRACT!DATE,MATCH(Tableau4[[#This Row],[Décalage]],D:D,0),0)</f>
        <v>0</v>
      </c>
      <c r="U520" s="139">
        <f ca="1">VLOOKUP(Tableau4[[#This Row],[Décalage]],D:E,2,0)</f>
        <v>0</v>
      </c>
      <c r="V520" s="139">
        <f ca="1">VLOOKUP(Tableau4[[#This Row],[Décalage]],D:G,4,0)</f>
        <v>0</v>
      </c>
      <c r="AY520" s="88"/>
      <c r="AZ520" s="88"/>
      <c r="BA520" s="88"/>
      <c r="BB520" s="88"/>
      <c r="BC520" s="88"/>
    </row>
    <row r="521" spans="1:55" ht="15" x14ac:dyDescent="0.2">
      <c r="A521" s="100">
        <v>4505</v>
      </c>
      <c r="B521" s="95">
        <v>1</v>
      </c>
      <c r="C521" s="95" t="s">
        <v>534</v>
      </c>
      <c r="D521" s="95" t="s">
        <v>534</v>
      </c>
      <c r="E521" s="99" t="s">
        <v>549</v>
      </c>
      <c r="F521" s="95" t="s">
        <v>603</v>
      </c>
      <c r="G521" s="95">
        <v>104504</v>
      </c>
      <c r="H521" s="95">
        <v>1</v>
      </c>
      <c r="I521" s="95" t="s">
        <v>534</v>
      </c>
      <c r="J521" s="95">
        <v>223</v>
      </c>
      <c r="K521" s="95">
        <v>3</v>
      </c>
      <c r="L521" s="98">
        <v>0.3611111111111111</v>
      </c>
      <c r="M521" s="98">
        <v>0.39583333333333331</v>
      </c>
      <c r="N521" s="97" t="s">
        <v>490</v>
      </c>
      <c r="Q521" s="88" t="str">
        <f t="array" aca="1" ref="Q521" ca="1">IFERROR(INDEX(Tableau3[Num DECAL],SMALL(IF(Tableau3[Num DECAL]&lt;&gt;"",ROW(INDIRECT("1:"&amp;ROWS(Tableau3[Num DECAL])))),ROWS($1:510))),"")</f>
        <v/>
      </c>
      <c r="R521" s="88">
        <f t="shared" ca="1" si="7"/>
        <v>0</v>
      </c>
      <c r="S521" s="88">
        <f ca="1">COUNTIFS(Tableau3[PLAGE],R521)</f>
        <v>0</v>
      </c>
      <c r="T521" s="139">
        <f ca="1">INDEX(EXTRACT!DATE,MATCH(Tableau4[[#This Row],[Décalage]],D:D,0),0)</f>
        <v>0</v>
      </c>
      <c r="U521" s="139">
        <f ca="1">VLOOKUP(Tableau4[[#This Row],[Décalage]],D:E,2,0)</f>
        <v>0</v>
      </c>
      <c r="V521" s="139">
        <f ca="1">VLOOKUP(Tableau4[[#This Row],[Décalage]],D:G,4,0)</f>
        <v>0</v>
      </c>
      <c r="AY521" s="88"/>
      <c r="AZ521" s="88"/>
      <c r="BA521" s="88"/>
      <c r="BB521" s="88"/>
      <c r="BC521" s="88"/>
    </row>
    <row r="522" spans="1:55" ht="15" x14ac:dyDescent="0.2">
      <c r="A522" s="100">
        <v>4506</v>
      </c>
      <c r="B522" s="95">
        <v>1</v>
      </c>
      <c r="C522" s="95" t="s">
        <v>534</v>
      </c>
      <c r="D522" s="95" t="s">
        <v>534</v>
      </c>
      <c r="E522" s="99" t="s">
        <v>549</v>
      </c>
      <c r="F522" s="95" t="s">
        <v>603</v>
      </c>
      <c r="G522" s="95">
        <v>104505</v>
      </c>
      <c r="H522" s="95">
        <v>2</v>
      </c>
      <c r="I522" s="95" t="s">
        <v>534</v>
      </c>
      <c r="J522" s="95">
        <v>223</v>
      </c>
      <c r="K522" s="95">
        <v>2</v>
      </c>
      <c r="L522" s="98">
        <v>0.39583333333333331</v>
      </c>
      <c r="M522" s="98">
        <v>0.40972222222222227</v>
      </c>
      <c r="N522" s="97" t="s">
        <v>483</v>
      </c>
      <c r="Q522" s="88" t="str">
        <f t="array" aca="1" ref="Q522" ca="1">IFERROR(INDEX(Tableau3[Num DECAL],SMALL(IF(Tableau3[Num DECAL]&lt;&gt;"",ROW(INDIRECT("1:"&amp;ROWS(Tableau3[Num DECAL])))),ROWS($1:511))),"")</f>
        <v/>
      </c>
      <c r="R522" s="88">
        <f t="shared" ca="1" si="7"/>
        <v>0</v>
      </c>
      <c r="S522" s="88">
        <f ca="1">COUNTIFS(Tableau3[PLAGE],R522)</f>
        <v>0</v>
      </c>
      <c r="T522" s="139">
        <f ca="1">INDEX(EXTRACT!DATE,MATCH(Tableau4[[#This Row],[Décalage]],D:D,0),0)</f>
        <v>0</v>
      </c>
      <c r="U522" s="139">
        <f ca="1">VLOOKUP(Tableau4[[#This Row],[Décalage]],D:E,2,0)</f>
        <v>0</v>
      </c>
      <c r="V522" s="139">
        <f ca="1">VLOOKUP(Tableau4[[#This Row],[Décalage]],D:G,4,0)</f>
        <v>0</v>
      </c>
      <c r="AY522" s="88"/>
      <c r="AZ522" s="88"/>
      <c r="BA522" s="88"/>
      <c r="BB522" s="88"/>
      <c r="BC522" s="88"/>
    </row>
    <row r="523" spans="1:55" ht="15" x14ac:dyDescent="0.2">
      <c r="A523" s="100">
        <v>4507</v>
      </c>
      <c r="B523" s="95">
        <v>1</v>
      </c>
      <c r="C523" s="95" t="s">
        <v>534</v>
      </c>
      <c r="D523" s="95" t="s">
        <v>534</v>
      </c>
      <c r="E523" s="99" t="s">
        <v>549</v>
      </c>
      <c r="F523" s="95" t="s">
        <v>603</v>
      </c>
      <c r="G523" s="95">
        <v>104506</v>
      </c>
      <c r="H523" s="95">
        <v>3</v>
      </c>
      <c r="I523" s="95" t="s">
        <v>534</v>
      </c>
      <c r="J523" s="95">
        <v>223</v>
      </c>
      <c r="K523" s="95">
        <v>1</v>
      </c>
      <c r="L523" s="98">
        <v>0.41666666666666669</v>
      </c>
      <c r="M523" s="98">
        <v>0.43055555555555558</v>
      </c>
      <c r="N523" s="97" t="s">
        <v>483</v>
      </c>
      <c r="Q523" s="88" t="str">
        <f t="array" aca="1" ref="Q523" ca="1">IFERROR(INDEX(Tableau3[Num DECAL],SMALL(IF(Tableau3[Num DECAL]&lt;&gt;"",ROW(INDIRECT("1:"&amp;ROWS(Tableau3[Num DECAL])))),ROWS($1:512))),"")</f>
        <v/>
      </c>
      <c r="R523" s="88">
        <f t="shared" ca="1" si="7"/>
        <v>0</v>
      </c>
      <c r="S523" s="88">
        <f ca="1">COUNTIFS(Tableau3[PLAGE],R523)</f>
        <v>0</v>
      </c>
      <c r="T523" s="139">
        <f ca="1">INDEX(EXTRACT!DATE,MATCH(Tableau4[[#This Row],[Décalage]],D:D,0),0)</f>
        <v>0</v>
      </c>
      <c r="U523" s="139">
        <f ca="1">VLOOKUP(Tableau4[[#This Row],[Décalage]],D:E,2,0)</f>
        <v>0</v>
      </c>
      <c r="V523" s="139">
        <f ca="1">VLOOKUP(Tableau4[[#This Row],[Décalage]],D:G,4,0)</f>
        <v>0</v>
      </c>
      <c r="AY523" s="88"/>
      <c r="AZ523" s="88"/>
      <c r="BA523" s="88"/>
      <c r="BB523" s="88"/>
      <c r="BC523" s="88"/>
    </row>
    <row r="524" spans="1:55" ht="15" x14ac:dyDescent="0.2">
      <c r="A524" s="100">
        <v>4508</v>
      </c>
      <c r="B524" s="95">
        <v>1</v>
      </c>
      <c r="C524" s="95">
        <v>521</v>
      </c>
      <c r="D524" s="95">
        <v>525</v>
      </c>
      <c r="E524" s="99" t="s">
        <v>535</v>
      </c>
      <c r="F524" s="95" t="s">
        <v>603</v>
      </c>
      <c r="G524" s="95">
        <v>104507</v>
      </c>
      <c r="H524" s="95">
        <v>0</v>
      </c>
      <c r="I524" s="95">
        <v>1</v>
      </c>
      <c r="J524" s="95">
        <v>224</v>
      </c>
      <c r="K524" s="95">
        <v>1</v>
      </c>
      <c r="L524" s="98">
        <v>0.43055555555555558</v>
      </c>
      <c r="M524" s="98">
        <v>0.44444444444444442</v>
      </c>
      <c r="N524" s="97" t="s">
        <v>483</v>
      </c>
      <c r="Q524" s="88" t="str">
        <f t="array" aca="1" ref="Q524" ca="1">IFERROR(INDEX(Tableau3[Num DECAL],SMALL(IF(Tableau3[Num DECAL]&lt;&gt;"",ROW(INDIRECT("1:"&amp;ROWS(Tableau3[Num DECAL])))),ROWS($1:513))),"")</f>
        <v/>
      </c>
      <c r="R524" s="88">
        <f t="shared" ref="R524:R587" ca="1" si="8">VLOOKUP(Q524,D:J,7,0)</f>
        <v>0</v>
      </c>
      <c r="S524" s="88">
        <f ca="1">COUNTIFS(Tableau3[PLAGE],R524)</f>
        <v>0</v>
      </c>
      <c r="T524" s="139">
        <f ca="1">INDEX(EXTRACT!DATE,MATCH(Tableau4[[#This Row],[Décalage]],D:D,0),0)</f>
        <v>0</v>
      </c>
      <c r="U524" s="139">
        <f ca="1">VLOOKUP(Tableau4[[#This Row],[Décalage]],D:E,2,0)</f>
        <v>0</v>
      </c>
      <c r="V524" s="139">
        <f ca="1">VLOOKUP(Tableau4[[#This Row],[Décalage]],D:G,4,0)</f>
        <v>0</v>
      </c>
      <c r="AY524" s="88"/>
      <c r="AZ524" s="88"/>
      <c r="BA524" s="88"/>
      <c r="BB524" s="88"/>
      <c r="BC524" s="88"/>
    </row>
    <row r="525" spans="1:55" ht="15" x14ac:dyDescent="0.2">
      <c r="A525" s="100">
        <v>4509</v>
      </c>
      <c r="B525" s="95">
        <v>1</v>
      </c>
      <c r="C525" s="95">
        <v>522</v>
      </c>
      <c r="D525" s="95">
        <v>526</v>
      </c>
      <c r="E525" s="99" t="s">
        <v>539</v>
      </c>
      <c r="F525" s="95" t="s">
        <v>603</v>
      </c>
      <c r="G525" s="95">
        <v>104508</v>
      </c>
      <c r="H525" s="95">
        <v>0</v>
      </c>
      <c r="I525" s="95">
        <v>1</v>
      </c>
      <c r="J525" s="95">
        <v>225</v>
      </c>
      <c r="K525" s="95">
        <v>1</v>
      </c>
      <c r="L525" s="98">
        <v>0.44444444444444442</v>
      </c>
      <c r="M525" s="98">
        <v>0.45833333333333331</v>
      </c>
      <c r="N525" s="97" t="s">
        <v>483</v>
      </c>
      <c r="Q525" s="88" t="str">
        <f t="array" aca="1" ref="Q525" ca="1">IFERROR(INDEX(Tableau3[Num DECAL],SMALL(IF(Tableau3[Num DECAL]&lt;&gt;"",ROW(INDIRECT("1:"&amp;ROWS(Tableau3[Num DECAL])))),ROWS($1:514))),"")</f>
        <v/>
      </c>
      <c r="R525" s="88">
        <f t="shared" ca="1" si="8"/>
        <v>0</v>
      </c>
      <c r="S525" s="88">
        <f ca="1">COUNTIFS(Tableau3[PLAGE],R525)</f>
        <v>0</v>
      </c>
      <c r="T525" s="139">
        <f ca="1">INDEX(EXTRACT!DATE,MATCH(Tableau4[[#This Row],[Décalage]],D:D,0),0)</f>
        <v>0</v>
      </c>
      <c r="U525" s="139">
        <f ca="1">VLOOKUP(Tableau4[[#This Row],[Décalage]],D:E,2,0)</f>
        <v>0</v>
      </c>
      <c r="V525" s="139">
        <f ca="1">VLOOKUP(Tableau4[[#This Row],[Décalage]],D:G,4,0)</f>
        <v>0</v>
      </c>
      <c r="AY525" s="88"/>
      <c r="AZ525" s="88"/>
      <c r="BA525" s="88"/>
      <c r="BB525" s="88"/>
      <c r="BC525" s="88"/>
    </row>
    <row r="526" spans="1:55" ht="15" x14ac:dyDescent="0.2">
      <c r="A526" s="100">
        <v>4510</v>
      </c>
      <c r="B526" s="95">
        <v>1</v>
      </c>
      <c r="C526" s="95">
        <v>523</v>
      </c>
      <c r="D526" s="95">
        <v>528</v>
      </c>
      <c r="E526" s="99" t="s">
        <v>535</v>
      </c>
      <c r="F526" s="95" t="s">
        <v>603</v>
      </c>
      <c r="G526" s="95">
        <v>104509</v>
      </c>
      <c r="H526" s="95">
        <v>0</v>
      </c>
      <c r="I526" s="95">
        <v>1</v>
      </c>
      <c r="J526" s="95">
        <v>226</v>
      </c>
      <c r="K526" s="95">
        <v>2</v>
      </c>
      <c r="L526" s="98">
        <v>0.45833333333333331</v>
      </c>
      <c r="M526" s="98">
        <v>0.47916666666666669</v>
      </c>
      <c r="N526" s="97" t="s">
        <v>482</v>
      </c>
      <c r="Q526" s="88" t="str">
        <f t="array" aca="1" ref="Q526" ca="1">IFERROR(INDEX(Tableau3[Num DECAL],SMALL(IF(Tableau3[Num DECAL]&lt;&gt;"",ROW(INDIRECT("1:"&amp;ROWS(Tableau3[Num DECAL])))),ROWS($1:515))),"")</f>
        <v/>
      </c>
      <c r="R526" s="88">
        <f t="shared" ca="1" si="8"/>
        <v>0</v>
      </c>
      <c r="S526" s="88">
        <f ca="1">COUNTIFS(Tableau3[PLAGE],R526)</f>
        <v>0</v>
      </c>
      <c r="T526" s="139">
        <f ca="1">INDEX(EXTRACT!DATE,MATCH(Tableau4[[#This Row],[Décalage]],D:D,0),0)</f>
        <v>0</v>
      </c>
      <c r="U526" s="139">
        <f ca="1">VLOOKUP(Tableau4[[#This Row],[Décalage]],D:E,2,0)</f>
        <v>0</v>
      </c>
      <c r="V526" s="139">
        <f ca="1">VLOOKUP(Tableau4[[#This Row],[Décalage]],D:G,4,0)</f>
        <v>0</v>
      </c>
      <c r="AY526" s="88"/>
      <c r="AZ526" s="88"/>
      <c r="BA526" s="88"/>
      <c r="BB526" s="88"/>
      <c r="BC526" s="88"/>
    </row>
    <row r="527" spans="1:55" ht="15" x14ac:dyDescent="0.2">
      <c r="A527" s="100">
        <v>4511</v>
      </c>
      <c r="B527" s="95">
        <v>1</v>
      </c>
      <c r="C527" s="95" t="s">
        <v>534</v>
      </c>
      <c r="D527" s="95" t="s">
        <v>534</v>
      </c>
      <c r="E527" s="99" t="s">
        <v>535</v>
      </c>
      <c r="F527" s="95" t="s">
        <v>603</v>
      </c>
      <c r="G527" s="95">
        <v>104510</v>
      </c>
      <c r="H527" s="95">
        <v>1</v>
      </c>
      <c r="I527" s="95" t="s">
        <v>534</v>
      </c>
      <c r="J527" s="95">
        <v>226</v>
      </c>
      <c r="K527" s="95">
        <v>1</v>
      </c>
      <c r="L527" s="98">
        <v>0.47916666666666669</v>
      </c>
      <c r="M527" s="98">
        <v>0.48958333333333331</v>
      </c>
      <c r="N527" s="97" t="s">
        <v>480</v>
      </c>
      <c r="Q527" s="88" t="str">
        <f t="array" aca="1" ref="Q527" ca="1">IFERROR(INDEX(Tableau3[Num DECAL],SMALL(IF(Tableau3[Num DECAL]&lt;&gt;"",ROW(INDIRECT("1:"&amp;ROWS(Tableau3[Num DECAL])))),ROWS($1:516))),"")</f>
        <v/>
      </c>
      <c r="R527" s="88">
        <f t="shared" ca="1" si="8"/>
        <v>0</v>
      </c>
      <c r="S527" s="88">
        <f ca="1">COUNTIFS(Tableau3[PLAGE],R527)</f>
        <v>0</v>
      </c>
      <c r="T527" s="139">
        <f ca="1">INDEX(EXTRACT!DATE,MATCH(Tableau4[[#This Row],[Décalage]],D:D,0),0)</f>
        <v>0</v>
      </c>
      <c r="U527" s="139">
        <f ca="1">VLOOKUP(Tableau4[[#This Row],[Décalage]],D:E,2,0)</f>
        <v>0</v>
      </c>
      <c r="V527" s="139">
        <f ca="1">VLOOKUP(Tableau4[[#This Row],[Décalage]],D:G,4,0)</f>
        <v>0</v>
      </c>
      <c r="AY527" s="88"/>
      <c r="AZ527" s="88"/>
      <c r="BA527" s="88"/>
      <c r="BB527" s="88"/>
      <c r="BC527" s="88"/>
    </row>
    <row r="528" spans="1:55" ht="15" x14ac:dyDescent="0.2">
      <c r="A528" s="100">
        <v>4512</v>
      </c>
      <c r="B528" s="95">
        <v>1</v>
      </c>
      <c r="C528" s="95">
        <v>525</v>
      </c>
      <c r="D528" s="95">
        <v>529</v>
      </c>
      <c r="E528" s="99" t="s">
        <v>499</v>
      </c>
      <c r="F528" s="95" t="s">
        <v>603</v>
      </c>
      <c r="G528" s="95">
        <v>104511</v>
      </c>
      <c r="H528" s="95">
        <v>0</v>
      </c>
      <c r="I528" s="95">
        <v>1</v>
      </c>
      <c r="J528" s="95">
        <v>227</v>
      </c>
      <c r="K528" s="95">
        <v>1</v>
      </c>
      <c r="L528" s="98">
        <v>0.48958333333333331</v>
      </c>
      <c r="M528" s="98">
        <v>0.5</v>
      </c>
      <c r="N528" s="97" t="s">
        <v>480</v>
      </c>
      <c r="Q528" s="88" t="str">
        <f t="array" aca="1" ref="Q528" ca="1">IFERROR(INDEX(Tableau3[Num DECAL],SMALL(IF(Tableau3[Num DECAL]&lt;&gt;"",ROW(INDIRECT("1:"&amp;ROWS(Tableau3[Num DECAL])))),ROWS($1:517))),"")</f>
        <v/>
      </c>
      <c r="R528" s="88">
        <f t="shared" ca="1" si="8"/>
        <v>0</v>
      </c>
      <c r="S528" s="88">
        <f ca="1">COUNTIFS(Tableau3[PLAGE],R528)</f>
        <v>0</v>
      </c>
      <c r="T528" s="139">
        <f ca="1">INDEX(EXTRACT!DATE,MATCH(Tableau4[[#This Row],[Décalage]],D:D,0),0)</f>
        <v>0</v>
      </c>
      <c r="U528" s="139">
        <f ca="1">VLOOKUP(Tableau4[[#This Row],[Décalage]],D:E,2,0)</f>
        <v>0</v>
      </c>
      <c r="V528" s="139">
        <f ca="1">VLOOKUP(Tableau4[[#This Row],[Décalage]],D:G,4,0)</f>
        <v>0</v>
      </c>
      <c r="AY528" s="88"/>
      <c r="AZ528" s="88"/>
      <c r="BA528" s="88"/>
      <c r="BB528" s="88"/>
      <c r="BC528" s="88"/>
    </row>
    <row r="529" spans="1:55" ht="15" x14ac:dyDescent="0.2">
      <c r="A529" s="100">
        <v>4513</v>
      </c>
      <c r="B529" s="95">
        <v>1</v>
      </c>
      <c r="C529" s="95">
        <v>526</v>
      </c>
      <c r="D529" s="95">
        <v>530</v>
      </c>
      <c r="E529" s="99" t="s">
        <v>535</v>
      </c>
      <c r="F529" s="95" t="s">
        <v>603</v>
      </c>
      <c r="G529" s="95">
        <v>104512</v>
      </c>
      <c r="H529" s="95">
        <v>0</v>
      </c>
      <c r="I529" s="95">
        <v>1</v>
      </c>
      <c r="J529" s="95">
        <v>228</v>
      </c>
      <c r="K529" s="95">
        <v>1</v>
      </c>
      <c r="L529" s="98">
        <v>0.5</v>
      </c>
      <c r="M529" s="98">
        <v>0.51041666666666663</v>
      </c>
      <c r="N529" s="97" t="s">
        <v>480</v>
      </c>
      <c r="Q529" s="88" t="str">
        <f t="array" aca="1" ref="Q529" ca="1">IFERROR(INDEX(Tableau3[Num DECAL],SMALL(IF(Tableau3[Num DECAL]&lt;&gt;"",ROW(INDIRECT("1:"&amp;ROWS(Tableau3[Num DECAL])))),ROWS($1:518))),"")</f>
        <v/>
      </c>
      <c r="R529" s="88">
        <f t="shared" ca="1" si="8"/>
        <v>0</v>
      </c>
      <c r="S529" s="88">
        <f ca="1">COUNTIFS(Tableau3[PLAGE],R529)</f>
        <v>0</v>
      </c>
      <c r="T529" s="139">
        <f ca="1">INDEX(EXTRACT!DATE,MATCH(Tableau4[[#This Row],[Décalage]],D:D,0),0)</f>
        <v>0</v>
      </c>
      <c r="U529" s="139">
        <f ca="1">VLOOKUP(Tableau4[[#This Row],[Décalage]],D:E,2,0)</f>
        <v>0</v>
      </c>
      <c r="V529" s="139">
        <f ca="1">VLOOKUP(Tableau4[[#This Row],[Décalage]],D:G,4,0)</f>
        <v>0</v>
      </c>
      <c r="AY529" s="88"/>
      <c r="AZ529" s="88"/>
      <c r="BA529" s="88"/>
      <c r="BB529" s="88"/>
      <c r="BC529" s="88"/>
    </row>
    <row r="530" spans="1:55" ht="15" x14ac:dyDescent="0.2">
      <c r="A530" s="100">
        <v>4514</v>
      </c>
      <c r="B530" s="95">
        <v>1</v>
      </c>
      <c r="C530" s="95">
        <v>527</v>
      </c>
      <c r="D530" s="95">
        <v>532</v>
      </c>
      <c r="E530" s="99" t="s">
        <v>499</v>
      </c>
      <c r="F530" s="95" t="s">
        <v>603</v>
      </c>
      <c r="G530" s="95">
        <v>104513</v>
      </c>
      <c r="H530" s="95">
        <v>0</v>
      </c>
      <c r="I530" s="95">
        <v>1</v>
      </c>
      <c r="J530" s="95">
        <v>229</v>
      </c>
      <c r="K530" s="95">
        <v>2</v>
      </c>
      <c r="L530" s="98">
        <v>0.52083333333333337</v>
      </c>
      <c r="M530" s="98">
        <v>0.53125</v>
      </c>
      <c r="N530" s="97" t="s">
        <v>480</v>
      </c>
      <c r="Q530" s="88" t="str">
        <f t="array" aca="1" ref="Q530" ca="1">IFERROR(INDEX(Tableau3[Num DECAL],SMALL(IF(Tableau3[Num DECAL]&lt;&gt;"",ROW(INDIRECT("1:"&amp;ROWS(Tableau3[Num DECAL])))),ROWS($1:519))),"")</f>
        <v/>
      </c>
      <c r="R530" s="88">
        <f t="shared" ca="1" si="8"/>
        <v>0</v>
      </c>
      <c r="S530" s="88">
        <f ca="1">COUNTIFS(Tableau3[PLAGE],R530)</f>
        <v>0</v>
      </c>
      <c r="T530" s="139">
        <f ca="1">INDEX(EXTRACT!DATE,MATCH(Tableau4[[#This Row],[Décalage]],D:D,0),0)</f>
        <v>0</v>
      </c>
      <c r="U530" s="139">
        <f ca="1">VLOOKUP(Tableau4[[#This Row],[Décalage]],D:E,2,0)</f>
        <v>0</v>
      </c>
      <c r="V530" s="139">
        <f ca="1">VLOOKUP(Tableau4[[#This Row],[Décalage]],D:G,4,0)</f>
        <v>0</v>
      </c>
      <c r="AY530" s="88"/>
      <c r="AZ530" s="88"/>
      <c r="BA530" s="88"/>
      <c r="BB530" s="88"/>
      <c r="BC530" s="88"/>
    </row>
    <row r="531" spans="1:55" ht="15" x14ac:dyDescent="0.2">
      <c r="A531" s="100">
        <v>4515</v>
      </c>
      <c r="B531" s="95">
        <v>1</v>
      </c>
      <c r="C531" s="95" t="s">
        <v>534</v>
      </c>
      <c r="D531" s="95" t="s">
        <v>534</v>
      </c>
      <c r="E531" s="99" t="s">
        <v>499</v>
      </c>
      <c r="F531" s="95" t="s">
        <v>603</v>
      </c>
      <c r="G531" s="95">
        <v>104514</v>
      </c>
      <c r="H531" s="95">
        <v>1</v>
      </c>
      <c r="I531" s="95" t="s">
        <v>534</v>
      </c>
      <c r="J531" s="95">
        <v>229</v>
      </c>
      <c r="K531" s="95">
        <v>1</v>
      </c>
      <c r="L531" s="98">
        <v>0.53125</v>
      </c>
      <c r="M531" s="98">
        <v>0.54166666666666663</v>
      </c>
      <c r="N531" s="97" t="s">
        <v>480</v>
      </c>
      <c r="Q531" s="88" t="str">
        <f t="array" aca="1" ref="Q531" ca="1">IFERROR(INDEX(Tableau3[Num DECAL],SMALL(IF(Tableau3[Num DECAL]&lt;&gt;"",ROW(INDIRECT("1:"&amp;ROWS(Tableau3[Num DECAL])))),ROWS($1:520))),"")</f>
        <v/>
      </c>
      <c r="R531" s="88">
        <f t="shared" ca="1" si="8"/>
        <v>0</v>
      </c>
      <c r="S531" s="88">
        <f ca="1">COUNTIFS(Tableau3[PLAGE],R531)</f>
        <v>0</v>
      </c>
      <c r="T531" s="139">
        <f ca="1">INDEX(EXTRACT!DATE,MATCH(Tableau4[[#This Row],[Décalage]],D:D,0),0)</f>
        <v>0</v>
      </c>
      <c r="U531" s="139">
        <f ca="1">VLOOKUP(Tableau4[[#This Row],[Décalage]],D:E,2,0)</f>
        <v>0</v>
      </c>
      <c r="V531" s="139">
        <f ca="1">VLOOKUP(Tableau4[[#This Row],[Décalage]],D:G,4,0)</f>
        <v>0</v>
      </c>
      <c r="AY531" s="88"/>
      <c r="AZ531" s="88"/>
      <c r="BA531" s="88"/>
      <c r="BB531" s="88"/>
      <c r="BC531" s="88"/>
    </row>
    <row r="532" spans="1:55" ht="15" x14ac:dyDescent="0.2">
      <c r="A532" s="100">
        <v>4516</v>
      </c>
      <c r="B532" s="95">
        <v>1</v>
      </c>
      <c r="C532" s="95">
        <v>529</v>
      </c>
      <c r="D532" s="95">
        <v>535</v>
      </c>
      <c r="E532" s="99" t="s">
        <v>535</v>
      </c>
      <c r="F532" s="95" t="s">
        <v>604</v>
      </c>
      <c r="G532" s="95">
        <v>104515</v>
      </c>
      <c r="H532" s="95">
        <v>0</v>
      </c>
      <c r="I532" s="95">
        <v>1</v>
      </c>
      <c r="J532" s="95">
        <v>230</v>
      </c>
      <c r="K532" s="95">
        <v>3</v>
      </c>
      <c r="L532" s="98">
        <v>0.29166666666666669</v>
      </c>
      <c r="M532" s="98">
        <v>0.33333333333333331</v>
      </c>
      <c r="N532" s="97" t="s">
        <v>476</v>
      </c>
      <c r="Q532" s="88" t="str">
        <f t="array" aca="1" ref="Q532" ca="1">IFERROR(INDEX(Tableau3[Num DECAL],SMALL(IF(Tableau3[Num DECAL]&lt;&gt;"",ROW(INDIRECT("1:"&amp;ROWS(Tableau3[Num DECAL])))),ROWS($1:521))),"")</f>
        <v/>
      </c>
      <c r="R532" s="88">
        <f t="shared" ca="1" si="8"/>
        <v>0</v>
      </c>
      <c r="S532" s="88">
        <f ca="1">COUNTIFS(Tableau3[PLAGE],R532)</f>
        <v>0</v>
      </c>
      <c r="T532" s="139">
        <f ca="1">INDEX(EXTRACT!DATE,MATCH(Tableau4[[#This Row],[Décalage]],D:D,0),0)</f>
        <v>0</v>
      </c>
      <c r="U532" s="139">
        <f ca="1">VLOOKUP(Tableau4[[#This Row],[Décalage]],D:E,2,0)</f>
        <v>0</v>
      </c>
      <c r="V532" s="139">
        <f ca="1">VLOOKUP(Tableau4[[#This Row],[Décalage]],D:G,4,0)</f>
        <v>0</v>
      </c>
      <c r="AY532" s="88"/>
      <c r="AZ532" s="88"/>
      <c r="BA532" s="88"/>
      <c r="BB532" s="88"/>
      <c r="BC532" s="88"/>
    </row>
    <row r="533" spans="1:55" ht="15" x14ac:dyDescent="0.2">
      <c r="A533" s="100">
        <v>4517</v>
      </c>
      <c r="B533" s="95">
        <v>1</v>
      </c>
      <c r="C533" s="95" t="s">
        <v>534</v>
      </c>
      <c r="D533" s="95" t="s">
        <v>534</v>
      </c>
      <c r="E533" s="99" t="s">
        <v>535</v>
      </c>
      <c r="F533" s="95" t="s">
        <v>604</v>
      </c>
      <c r="G533" s="95">
        <v>104516</v>
      </c>
      <c r="H533" s="95">
        <v>1</v>
      </c>
      <c r="I533" s="95" t="s">
        <v>534</v>
      </c>
      <c r="J533" s="95">
        <v>230</v>
      </c>
      <c r="K533" s="95">
        <v>2</v>
      </c>
      <c r="L533" s="98">
        <v>0.33333333333333331</v>
      </c>
      <c r="M533" s="98">
        <v>0.35416666666666669</v>
      </c>
      <c r="N533" s="97" t="s">
        <v>482</v>
      </c>
      <c r="Q533" s="88" t="str">
        <f t="array" aca="1" ref="Q533" ca="1">IFERROR(INDEX(Tableau3[Num DECAL],SMALL(IF(Tableau3[Num DECAL]&lt;&gt;"",ROW(INDIRECT("1:"&amp;ROWS(Tableau3[Num DECAL])))),ROWS($1:522))),"")</f>
        <v/>
      </c>
      <c r="R533" s="88">
        <f t="shared" ca="1" si="8"/>
        <v>0</v>
      </c>
      <c r="S533" s="88">
        <f ca="1">COUNTIFS(Tableau3[PLAGE],R533)</f>
        <v>0</v>
      </c>
      <c r="T533" s="139">
        <f ca="1">INDEX(EXTRACT!DATE,MATCH(Tableau4[[#This Row],[Décalage]],D:D,0),0)</f>
        <v>0</v>
      </c>
      <c r="U533" s="139">
        <f ca="1">VLOOKUP(Tableau4[[#This Row],[Décalage]],D:E,2,0)</f>
        <v>0</v>
      </c>
      <c r="V533" s="139">
        <f ca="1">VLOOKUP(Tableau4[[#This Row],[Décalage]],D:G,4,0)</f>
        <v>0</v>
      </c>
      <c r="AY533" s="88"/>
      <c r="AZ533" s="88"/>
      <c r="BA533" s="88"/>
      <c r="BB533" s="88"/>
      <c r="BC533" s="88"/>
    </row>
    <row r="534" spans="1:55" ht="15" x14ac:dyDescent="0.2">
      <c r="A534" s="100">
        <v>4518</v>
      </c>
      <c r="B534" s="95">
        <v>1</v>
      </c>
      <c r="C534" s="95" t="s">
        <v>534</v>
      </c>
      <c r="D534" s="95" t="s">
        <v>534</v>
      </c>
      <c r="E534" s="99" t="s">
        <v>535</v>
      </c>
      <c r="F534" s="95" t="s">
        <v>604</v>
      </c>
      <c r="G534" s="95">
        <v>104517</v>
      </c>
      <c r="H534" s="95">
        <v>2</v>
      </c>
      <c r="I534" s="95" t="s">
        <v>534</v>
      </c>
      <c r="J534" s="95">
        <v>230</v>
      </c>
      <c r="K534" s="95">
        <v>1</v>
      </c>
      <c r="L534" s="98">
        <v>0.35416666666666669</v>
      </c>
      <c r="M534" s="98">
        <v>0.36458333333333331</v>
      </c>
      <c r="N534" s="97" t="s">
        <v>480</v>
      </c>
      <c r="Q534" s="88" t="str">
        <f t="array" aca="1" ref="Q534" ca="1">IFERROR(INDEX(Tableau3[Num DECAL],SMALL(IF(Tableau3[Num DECAL]&lt;&gt;"",ROW(INDIRECT("1:"&amp;ROWS(Tableau3[Num DECAL])))),ROWS($1:523))),"")</f>
        <v/>
      </c>
      <c r="R534" s="88">
        <f t="shared" ca="1" si="8"/>
        <v>0</v>
      </c>
      <c r="S534" s="88">
        <f ca="1">COUNTIFS(Tableau3[PLAGE],R534)</f>
        <v>0</v>
      </c>
      <c r="T534" s="139">
        <f ca="1">INDEX(EXTRACT!DATE,MATCH(Tableau4[[#This Row],[Décalage]],D:D,0),0)</f>
        <v>0</v>
      </c>
      <c r="U534" s="139">
        <f ca="1">VLOOKUP(Tableau4[[#This Row],[Décalage]],D:E,2,0)</f>
        <v>0</v>
      </c>
      <c r="V534" s="139">
        <f ca="1">VLOOKUP(Tableau4[[#This Row],[Décalage]],D:G,4,0)</f>
        <v>0</v>
      </c>
      <c r="AY534" s="88"/>
      <c r="AZ534" s="88"/>
      <c r="BA534" s="88"/>
      <c r="BB534" s="88"/>
      <c r="BC534" s="88"/>
    </row>
    <row r="535" spans="1:55" ht="15" x14ac:dyDescent="0.2">
      <c r="A535" s="100">
        <v>4519</v>
      </c>
      <c r="B535" s="95">
        <v>1</v>
      </c>
      <c r="C535" s="95">
        <v>532</v>
      </c>
      <c r="D535" s="95">
        <v>544</v>
      </c>
      <c r="E535" s="99" t="s">
        <v>537</v>
      </c>
      <c r="F535" s="95" t="s">
        <v>604</v>
      </c>
      <c r="G535" s="95">
        <v>104518</v>
      </c>
      <c r="H535" s="95">
        <v>0</v>
      </c>
      <c r="I535" s="95">
        <v>1</v>
      </c>
      <c r="J535" s="95">
        <v>231</v>
      </c>
      <c r="K535" s="95">
        <v>9</v>
      </c>
      <c r="L535" s="98">
        <v>0.375</v>
      </c>
      <c r="M535" s="98">
        <v>0.40972222222222227</v>
      </c>
      <c r="N535" s="97" t="s">
        <v>490</v>
      </c>
      <c r="Q535" s="88" t="str">
        <f t="array" aca="1" ref="Q535" ca="1">IFERROR(INDEX(Tableau3[Num DECAL],SMALL(IF(Tableau3[Num DECAL]&lt;&gt;"",ROW(INDIRECT("1:"&amp;ROWS(Tableau3[Num DECAL])))),ROWS($1:524))),"")</f>
        <v/>
      </c>
      <c r="R535" s="88">
        <f t="shared" ca="1" si="8"/>
        <v>0</v>
      </c>
      <c r="S535" s="88">
        <f ca="1">COUNTIFS(Tableau3[PLAGE],R535)</f>
        <v>0</v>
      </c>
      <c r="T535" s="139">
        <f ca="1">INDEX(EXTRACT!DATE,MATCH(Tableau4[[#This Row],[Décalage]],D:D,0),0)</f>
        <v>0</v>
      </c>
      <c r="U535" s="139">
        <f ca="1">VLOOKUP(Tableau4[[#This Row],[Décalage]],D:E,2,0)</f>
        <v>0</v>
      </c>
      <c r="V535" s="139">
        <f ca="1">VLOOKUP(Tableau4[[#This Row],[Décalage]],D:G,4,0)</f>
        <v>0</v>
      </c>
      <c r="AY535" s="88"/>
      <c r="AZ535" s="88"/>
      <c r="BA535" s="88"/>
      <c r="BB535" s="88"/>
      <c r="BC535" s="88"/>
    </row>
    <row r="536" spans="1:55" ht="15" x14ac:dyDescent="0.2">
      <c r="A536" s="100">
        <v>4520</v>
      </c>
      <c r="B536" s="95">
        <v>1</v>
      </c>
      <c r="C536" s="95" t="s">
        <v>534</v>
      </c>
      <c r="D536" s="95" t="s">
        <v>534</v>
      </c>
      <c r="E536" s="99" t="s">
        <v>537</v>
      </c>
      <c r="F536" s="95" t="s">
        <v>604</v>
      </c>
      <c r="G536" s="95">
        <v>104519</v>
      </c>
      <c r="H536" s="95">
        <v>1</v>
      </c>
      <c r="I536" s="95" t="s">
        <v>534</v>
      </c>
      <c r="J536" s="95">
        <v>231</v>
      </c>
      <c r="K536" s="95">
        <v>8</v>
      </c>
      <c r="L536" s="98">
        <v>0.41666666666666669</v>
      </c>
      <c r="M536" s="98">
        <v>0.43055555555555558</v>
      </c>
      <c r="N536" s="97" t="s">
        <v>483</v>
      </c>
      <c r="Q536" s="88" t="str">
        <f t="array" aca="1" ref="Q536" ca="1">IFERROR(INDEX(Tableau3[Num DECAL],SMALL(IF(Tableau3[Num DECAL]&lt;&gt;"",ROW(INDIRECT("1:"&amp;ROWS(Tableau3[Num DECAL])))),ROWS($1:525))),"")</f>
        <v/>
      </c>
      <c r="R536" s="88">
        <f t="shared" ca="1" si="8"/>
        <v>0</v>
      </c>
      <c r="S536" s="88">
        <f ca="1">COUNTIFS(Tableau3[PLAGE],R536)</f>
        <v>0</v>
      </c>
      <c r="T536" s="139">
        <f ca="1">INDEX(EXTRACT!DATE,MATCH(Tableau4[[#This Row],[Décalage]],D:D,0),0)</f>
        <v>0</v>
      </c>
      <c r="U536" s="139">
        <f ca="1">VLOOKUP(Tableau4[[#This Row],[Décalage]],D:E,2,0)</f>
        <v>0</v>
      </c>
      <c r="V536" s="139">
        <f ca="1">VLOOKUP(Tableau4[[#This Row],[Décalage]],D:G,4,0)</f>
        <v>0</v>
      </c>
      <c r="AY536" s="88"/>
      <c r="AZ536" s="88"/>
      <c r="BA536" s="88"/>
      <c r="BB536" s="88"/>
      <c r="BC536" s="88"/>
    </row>
    <row r="537" spans="1:55" ht="15" x14ac:dyDescent="0.2">
      <c r="A537" s="100">
        <v>4521</v>
      </c>
      <c r="B537" s="95">
        <v>1</v>
      </c>
      <c r="C537" s="95" t="s">
        <v>534</v>
      </c>
      <c r="D537" s="95" t="s">
        <v>534</v>
      </c>
      <c r="E537" s="99" t="s">
        <v>537</v>
      </c>
      <c r="F537" s="95" t="s">
        <v>604</v>
      </c>
      <c r="G537" s="95">
        <v>104520</v>
      </c>
      <c r="H537" s="95">
        <v>2</v>
      </c>
      <c r="I537" s="95" t="s">
        <v>534</v>
      </c>
      <c r="J537" s="95">
        <v>231</v>
      </c>
      <c r="K537" s="95">
        <v>7</v>
      </c>
      <c r="L537" s="98">
        <v>0.4375</v>
      </c>
      <c r="M537" s="98">
        <v>0.4513888888888889</v>
      </c>
      <c r="N537" s="97" t="s">
        <v>483</v>
      </c>
      <c r="Q537" s="88" t="str">
        <f t="array" aca="1" ref="Q537" ca="1">IFERROR(INDEX(Tableau3[Num DECAL],SMALL(IF(Tableau3[Num DECAL]&lt;&gt;"",ROW(INDIRECT("1:"&amp;ROWS(Tableau3[Num DECAL])))),ROWS($1:526))),"")</f>
        <v/>
      </c>
      <c r="R537" s="88">
        <f t="shared" ca="1" si="8"/>
        <v>0</v>
      </c>
      <c r="S537" s="88">
        <f ca="1">COUNTIFS(Tableau3[PLAGE],R537)</f>
        <v>0</v>
      </c>
      <c r="T537" s="139">
        <f ca="1">INDEX(EXTRACT!DATE,MATCH(Tableau4[[#This Row],[Décalage]],D:D,0),0)</f>
        <v>0</v>
      </c>
      <c r="U537" s="139">
        <f ca="1">VLOOKUP(Tableau4[[#This Row],[Décalage]],D:E,2,0)</f>
        <v>0</v>
      </c>
      <c r="V537" s="139">
        <f ca="1">VLOOKUP(Tableau4[[#This Row],[Décalage]],D:G,4,0)</f>
        <v>0</v>
      </c>
      <c r="AY537" s="88"/>
      <c r="AZ537" s="88"/>
      <c r="BA537" s="88"/>
      <c r="BB537" s="88"/>
      <c r="BC537" s="88"/>
    </row>
    <row r="538" spans="1:55" ht="15" x14ac:dyDescent="0.2">
      <c r="A538" s="100">
        <v>4522</v>
      </c>
      <c r="B538" s="95">
        <v>1</v>
      </c>
      <c r="C538" s="95" t="s">
        <v>534</v>
      </c>
      <c r="D538" s="95" t="s">
        <v>534</v>
      </c>
      <c r="E538" s="99" t="s">
        <v>537</v>
      </c>
      <c r="F538" s="95" t="s">
        <v>604</v>
      </c>
      <c r="G538" s="95">
        <v>104521</v>
      </c>
      <c r="H538" s="95">
        <v>3</v>
      </c>
      <c r="I538" s="95" t="s">
        <v>534</v>
      </c>
      <c r="J538" s="95">
        <v>231</v>
      </c>
      <c r="K538" s="95">
        <v>6</v>
      </c>
      <c r="L538" s="98">
        <v>0.45833333333333331</v>
      </c>
      <c r="M538" s="98">
        <v>0.51388888888888895</v>
      </c>
      <c r="N538" s="97" t="s">
        <v>495</v>
      </c>
      <c r="Q538" s="88" t="str">
        <f t="array" aca="1" ref="Q538" ca="1">IFERROR(INDEX(Tableau3[Num DECAL],SMALL(IF(Tableau3[Num DECAL]&lt;&gt;"",ROW(INDIRECT("1:"&amp;ROWS(Tableau3[Num DECAL])))),ROWS($1:527))),"")</f>
        <v/>
      </c>
      <c r="R538" s="88">
        <f t="shared" ca="1" si="8"/>
        <v>0</v>
      </c>
      <c r="S538" s="88">
        <f ca="1">COUNTIFS(Tableau3[PLAGE],R538)</f>
        <v>0</v>
      </c>
      <c r="T538" s="139">
        <f ca="1">INDEX(EXTRACT!DATE,MATCH(Tableau4[[#This Row],[Décalage]],D:D,0),0)</f>
        <v>0</v>
      </c>
      <c r="U538" s="139">
        <f ca="1">VLOOKUP(Tableau4[[#This Row],[Décalage]],D:E,2,0)</f>
        <v>0</v>
      </c>
      <c r="V538" s="139">
        <f ca="1">VLOOKUP(Tableau4[[#This Row],[Décalage]],D:G,4,0)</f>
        <v>0</v>
      </c>
      <c r="AY538" s="88"/>
      <c r="AZ538" s="88"/>
      <c r="BA538" s="88"/>
      <c r="BB538" s="88"/>
      <c r="BC538" s="88"/>
    </row>
    <row r="539" spans="1:55" ht="15" x14ac:dyDescent="0.2">
      <c r="A539" s="100">
        <v>4523</v>
      </c>
      <c r="B539" s="95">
        <v>1</v>
      </c>
      <c r="C539" s="95" t="s">
        <v>534</v>
      </c>
      <c r="D539" s="95" t="s">
        <v>534</v>
      </c>
      <c r="E539" s="99" t="s">
        <v>537</v>
      </c>
      <c r="F539" s="95" t="s">
        <v>604</v>
      </c>
      <c r="G539" s="95">
        <v>104522</v>
      </c>
      <c r="H539" s="95">
        <v>4</v>
      </c>
      <c r="I539" s="95" t="s">
        <v>534</v>
      </c>
      <c r="J539" s="95">
        <v>231</v>
      </c>
      <c r="K539" s="95">
        <v>5</v>
      </c>
      <c r="L539" s="98">
        <v>0.51388888888888895</v>
      </c>
      <c r="M539" s="98">
        <v>0.52777777777777779</v>
      </c>
      <c r="N539" s="97" t="s">
        <v>483</v>
      </c>
      <c r="Q539" s="88" t="str">
        <f t="array" aca="1" ref="Q539" ca="1">IFERROR(INDEX(Tableau3[Num DECAL],SMALL(IF(Tableau3[Num DECAL]&lt;&gt;"",ROW(INDIRECT("1:"&amp;ROWS(Tableau3[Num DECAL])))),ROWS($1:528))),"")</f>
        <v/>
      </c>
      <c r="R539" s="88">
        <f t="shared" ca="1" si="8"/>
        <v>0</v>
      </c>
      <c r="S539" s="88">
        <f ca="1">COUNTIFS(Tableau3[PLAGE],R539)</f>
        <v>0</v>
      </c>
      <c r="T539" s="139">
        <f ca="1">INDEX(EXTRACT!DATE,MATCH(Tableau4[[#This Row],[Décalage]],D:D,0),0)</f>
        <v>0</v>
      </c>
      <c r="U539" s="139">
        <f ca="1">VLOOKUP(Tableau4[[#This Row],[Décalage]],D:E,2,0)</f>
        <v>0</v>
      </c>
      <c r="V539" s="139">
        <f ca="1">VLOOKUP(Tableau4[[#This Row],[Décalage]],D:G,4,0)</f>
        <v>0</v>
      </c>
      <c r="AY539" s="88"/>
      <c r="AZ539" s="88"/>
      <c r="BA539" s="88"/>
      <c r="BB539" s="88"/>
      <c r="BC539" s="88"/>
    </row>
    <row r="540" spans="1:55" ht="15" x14ac:dyDescent="0.2">
      <c r="A540" s="100">
        <v>4524</v>
      </c>
      <c r="B540" s="95">
        <v>1</v>
      </c>
      <c r="C540" s="95" t="s">
        <v>534</v>
      </c>
      <c r="D540" s="95" t="s">
        <v>534</v>
      </c>
      <c r="E540" s="99" t="s">
        <v>537</v>
      </c>
      <c r="F540" s="95" t="s">
        <v>604</v>
      </c>
      <c r="G540" s="95">
        <v>104523</v>
      </c>
      <c r="H540" s="95">
        <v>5</v>
      </c>
      <c r="I540" s="95" t="s">
        <v>534</v>
      </c>
      <c r="J540" s="95">
        <v>231</v>
      </c>
      <c r="K540" s="95">
        <v>4</v>
      </c>
      <c r="L540" s="98">
        <v>0.54166666666666663</v>
      </c>
      <c r="M540" s="98">
        <v>0.55555555555555558</v>
      </c>
      <c r="N540" s="97" t="s">
        <v>483</v>
      </c>
      <c r="Q540" s="88" t="str">
        <f t="array" aca="1" ref="Q540" ca="1">IFERROR(INDEX(Tableau3[Num DECAL],SMALL(IF(Tableau3[Num DECAL]&lt;&gt;"",ROW(INDIRECT("1:"&amp;ROWS(Tableau3[Num DECAL])))),ROWS($1:529))),"")</f>
        <v/>
      </c>
      <c r="R540" s="88">
        <f t="shared" ca="1" si="8"/>
        <v>0</v>
      </c>
      <c r="S540" s="88">
        <f ca="1">COUNTIFS(Tableau3[PLAGE],R540)</f>
        <v>0</v>
      </c>
      <c r="T540" s="139">
        <f ca="1">INDEX(EXTRACT!DATE,MATCH(Tableau4[[#This Row],[Décalage]],D:D,0),0)</f>
        <v>0</v>
      </c>
      <c r="U540" s="139">
        <f ca="1">VLOOKUP(Tableau4[[#This Row],[Décalage]],D:E,2,0)</f>
        <v>0</v>
      </c>
      <c r="V540" s="139">
        <f ca="1">VLOOKUP(Tableau4[[#This Row],[Décalage]],D:G,4,0)</f>
        <v>0</v>
      </c>
      <c r="AY540" s="88"/>
      <c r="AZ540" s="88"/>
      <c r="BA540" s="88"/>
      <c r="BB540" s="88"/>
      <c r="BC540" s="88"/>
    </row>
    <row r="541" spans="1:55" ht="15" x14ac:dyDescent="0.2">
      <c r="A541" s="100">
        <v>4525</v>
      </c>
      <c r="B541" s="95">
        <v>1</v>
      </c>
      <c r="C541" s="95" t="s">
        <v>534</v>
      </c>
      <c r="D541" s="95" t="s">
        <v>534</v>
      </c>
      <c r="E541" s="99" t="s">
        <v>537</v>
      </c>
      <c r="F541" s="95" t="s">
        <v>604</v>
      </c>
      <c r="G541" s="95">
        <v>104524</v>
      </c>
      <c r="H541" s="95">
        <v>6</v>
      </c>
      <c r="I541" s="95" t="s">
        <v>534</v>
      </c>
      <c r="J541" s="95">
        <v>231</v>
      </c>
      <c r="K541" s="95">
        <v>3</v>
      </c>
      <c r="L541" s="98">
        <v>0.5625</v>
      </c>
      <c r="M541" s="98">
        <v>0.58333333333333337</v>
      </c>
      <c r="N541" s="97" t="s">
        <v>482</v>
      </c>
      <c r="Q541" s="88" t="str">
        <f t="array" aca="1" ref="Q541" ca="1">IFERROR(INDEX(Tableau3[Num DECAL],SMALL(IF(Tableau3[Num DECAL]&lt;&gt;"",ROW(INDIRECT("1:"&amp;ROWS(Tableau3[Num DECAL])))),ROWS($1:530))),"")</f>
        <v/>
      </c>
      <c r="R541" s="88">
        <f t="shared" ca="1" si="8"/>
        <v>0</v>
      </c>
      <c r="S541" s="88">
        <f ca="1">COUNTIFS(Tableau3[PLAGE],R541)</f>
        <v>0</v>
      </c>
      <c r="T541" s="139">
        <f ca="1">INDEX(EXTRACT!DATE,MATCH(Tableau4[[#This Row],[Décalage]],D:D,0),0)</f>
        <v>0</v>
      </c>
      <c r="U541" s="139">
        <f ca="1">VLOOKUP(Tableau4[[#This Row],[Décalage]],D:E,2,0)</f>
        <v>0</v>
      </c>
      <c r="V541" s="139">
        <f ca="1">VLOOKUP(Tableau4[[#This Row],[Décalage]],D:G,4,0)</f>
        <v>0</v>
      </c>
      <c r="AY541" s="88"/>
      <c r="AZ541" s="88"/>
      <c r="BA541" s="88"/>
      <c r="BB541" s="88"/>
      <c r="BC541" s="88"/>
    </row>
    <row r="542" spans="1:55" ht="15" x14ac:dyDescent="0.2">
      <c r="A542" s="100">
        <v>4526</v>
      </c>
      <c r="B542" s="95">
        <v>1</v>
      </c>
      <c r="C542" s="95" t="s">
        <v>534</v>
      </c>
      <c r="D542" s="95" t="s">
        <v>534</v>
      </c>
      <c r="E542" s="99" t="s">
        <v>537</v>
      </c>
      <c r="F542" s="95" t="s">
        <v>604</v>
      </c>
      <c r="G542" s="95">
        <v>104525</v>
      </c>
      <c r="H542" s="95">
        <v>7</v>
      </c>
      <c r="I542" s="95" t="s">
        <v>534</v>
      </c>
      <c r="J542" s="95">
        <v>231</v>
      </c>
      <c r="K542" s="95">
        <v>2</v>
      </c>
      <c r="L542" s="98">
        <v>0.58333333333333337</v>
      </c>
      <c r="M542" s="98">
        <v>0.59722222222222221</v>
      </c>
      <c r="N542" s="97" t="s">
        <v>483</v>
      </c>
      <c r="Q542" s="88" t="str">
        <f t="array" aca="1" ref="Q542" ca="1">IFERROR(INDEX(Tableau3[Num DECAL],SMALL(IF(Tableau3[Num DECAL]&lt;&gt;"",ROW(INDIRECT("1:"&amp;ROWS(Tableau3[Num DECAL])))),ROWS($1:531))),"")</f>
        <v/>
      </c>
      <c r="R542" s="88">
        <f t="shared" ca="1" si="8"/>
        <v>0</v>
      </c>
      <c r="S542" s="88">
        <f ca="1">COUNTIFS(Tableau3[PLAGE],R542)</f>
        <v>0</v>
      </c>
      <c r="T542" s="139">
        <f ca="1">INDEX(EXTRACT!DATE,MATCH(Tableau4[[#This Row],[Décalage]],D:D,0),0)</f>
        <v>0</v>
      </c>
      <c r="U542" s="139">
        <f ca="1">VLOOKUP(Tableau4[[#This Row],[Décalage]],D:E,2,0)</f>
        <v>0</v>
      </c>
      <c r="V542" s="139">
        <f ca="1">VLOOKUP(Tableau4[[#This Row],[Décalage]],D:G,4,0)</f>
        <v>0</v>
      </c>
      <c r="AY542" s="88"/>
      <c r="AZ542" s="88"/>
      <c r="BA542" s="88"/>
      <c r="BB542" s="88"/>
      <c r="BC542" s="88"/>
    </row>
    <row r="543" spans="1:55" ht="15" x14ac:dyDescent="0.2">
      <c r="A543" s="100">
        <v>4527</v>
      </c>
      <c r="B543" s="95">
        <v>1</v>
      </c>
      <c r="C543" s="95" t="s">
        <v>534</v>
      </c>
      <c r="D543" s="95" t="s">
        <v>534</v>
      </c>
      <c r="E543" s="99" t="s">
        <v>537</v>
      </c>
      <c r="F543" s="95" t="s">
        <v>604</v>
      </c>
      <c r="G543" s="95">
        <v>104526</v>
      </c>
      <c r="H543" s="95">
        <v>8</v>
      </c>
      <c r="I543" s="95" t="s">
        <v>534</v>
      </c>
      <c r="J543" s="95">
        <v>231</v>
      </c>
      <c r="K543" s="95">
        <v>1</v>
      </c>
      <c r="L543" s="98">
        <v>0.60416666666666663</v>
      </c>
      <c r="M543" s="98">
        <v>0.64583333333333337</v>
      </c>
      <c r="N543" s="97" t="s">
        <v>476</v>
      </c>
      <c r="Q543" s="88" t="str">
        <f t="array" aca="1" ref="Q543" ca="1">IFERROR(INDEX(Tableau3[Num DECAL],SMALL(IF(Tableau3[Num DECAL]&lt;&gt;"",ROW(INDIRECT("1:"&amp;ROWS(Tableau3[Num DECAL])))),ROWS($1:532))),"")</f>
        <v/>
      </c>
      <c r="R543" s="88">
        <f t="shared" ca="1" si="8"/>
        <v>0</v>
      </c>
      <c r="S543" s="88">
        <f ca="1">COUNTIFS(Tableau3[PLAGE],R543)</f>
        <v>0</v>
      </c>
      <c r="T543" s="139">
        <f ca="1">INDEX(EXTRACT!DATE,MATCH(Tableau4[[#This Row],[Décalage]],D:D,0),0)</f>
        <v>0</v>
      </c>
      <c r="U543" s="139">
        <f ca="1">VLOOKUP(Tableau4[[#This Row],[Décalage]],D:E,2,0)</f>
        <v>0</v>
      </c>
      <c r="V543" s="139">
        <f ca="1">VLOOKUP(Tableau4[[#This Row],[Décalage]],D:G,4,0)</f>
        <v>0</v>
      </c>
      <c r="AY543" s="88"/>
      <c r="AZ543" s="88"/>
      <c r="BA543" s="88"/>
      <c r="BB543" s="88"/>
      <c r="BC543" s="88"/>
    </row>
    <row r="544" spans="1:55" ht="15" x14ac:dyDescent="0.2">
      <c r="A544" s="100">
        <v>4528</v>
      </c>
      <c r="B544" s="95">
        <v>1</v>
      </c>
      <c r="C544" s="95">
        <v>541</v>
      </c>
      <c r="D544" s="95">
        <v>549</v>
      </c>
      <c r="E544" s="99" t="s">
        <v>535</v>
      </c>
      <c r="F544" s="95" t="s">
        <v>604</v>
      </c>
      <c r="G544" s="95">
        <v>104527</v>
      </c>
      <c r="H544" s="95">
        <v>0</v>
      </c>
      <c r="I544" s="95">
        <v>1</v>
      </c>
      <c r="J544" s="95">
        <v>232</v>
      </c>
      <c r="K544" s="95">
        <v>5</v>
      </c>
      <c r="L544" s="98">
        <v>0.64583333333333337</v>
      </c>
      <c r="M544" s="98">
        <v>0.65625</v>
      </c>
      <c r="N544" s="97" t="s">
        <v>480</v>
      </c>
      <c r="Q544" s="88" t="str">
        <f t="array" aca="1" ref="Q544" ca="1">IFERROR(INDEX(Tableau3[Num DECAL],SMALL(IF(Tableau3[Num DECAL]&lt;&gt;"",ROW(INDIRECT("1:"&amp;ROWS(Tableau3[Num DECAL])))),ROWS($1:533))),"")</f>
        <v/>
      </c>
      <c r="R544" s="88">
        <f t="shared" ca="1" si="8"/>
        <v>0</v>
      </c>
      <c r="S544" s="88">
        <f ca="1">COUNTIFS(Tableau3[PLAGE],R544)</f>
        <v>0</v>
      </c>
      <c r="T544" s="139">
        <f ca="1">INDEX(EXTRACT!DATE,MATCH(Tableau4[[#This Row],[Décalage]],D:D,0),0)</f>
        <v>0</v>
      </c>
      <c r="U544" s="139">
        <f ca="1">VLOOKUP(Tableau4[[#This Row],[Décalage]],D:E,2,0)</f>
        <v>0</v>
      </c>
      <c r="V544" s="139">
        <f ca="1">VLOOKUP(Tableau4[[#This Row],[Décalage]],D:G,4,0)</f>
        <v>0</v>
      </c>
      <c r="AY544" s="88"/>
      <c r="AZ544" s="88"/>
      <c r="BA544" s="88"/>
      <c r="BB544" s="88"/>
      <c r="BC544" s="88"/>
    </row>
    <row r="545" spans="1:55" ht="15" x14ac:dyDescent="0.2">
      <c r="A545" s="100">
        <v>4529</v>
      </c>
      <c r="B545" s="95">
        <v>1</v>
      </c>
      <c r="C545" s="95" t="s">
        <v>534</v>
      </c>
      <c r="D545" s="95" t="s">
        <v>534</v>
      </c>
      <c r="E545" s="99" t="s">
        <v>535</v>
      </c>
      <c r="F545" s="95" t="s">
        <v>604</v>
      </c>
      <c r="G545" s="95">
        <v>104528</v>
      </c>
      <c r="H545" s="95">
        <v>1</v>
      </c>
      <c r="I545" s="95" t="s">
        <v>534</v>
      </c>
      <c r="J545" s="95">
        <v>232</v>
      </c>
      <c r="K545" s="95">
        <v>4</v>
      </c>
      <c r="L545" s="98">
        <v>0.65625</v>
      </c>
      <c r="M545" s="98">
        <v>0.66666666666666663</v>
      </c>
      <c r="N545" s="97" t="s">
        <v>480</v>
      </c>
      <c r="Q545" s="88" t="str">
        <f t="array" aca="1" ref="Q545" ca="1">IFERROR(INDEX(Tableau3[Num DECAL],SMALL(IF(Tableau3[Num DECAL]&lt;&gt;"",ROW(INDIRECT("1:"&amp;ROWS(Tableau3[Num DECAL])))),ROWS($1:534))),"")</f>
        <v/>
      </c>
      <c r="R545" s="88">
        <f t="shared" ca="1" si="8"/>
        <v>0</v>
      </c>
      <c r="S545" s="88">
        <f ca="1">COUNTIFS(Tableau3[PLAGE],R545)</f>
        <v>0</v>
      </c>
      <c r="T545" s="139">
        <f ca="1">INDEX(EXTRACT!DATE,MATCH(Tableau4[[#This Row],[Décalage]],D:D,0),0)</f>
        <v>0</v>
      </c>
      <c r="U545" s="139">
        <f ca="1">VLOOKUP(Tableau4[[#This Row],[Décalage]],D:E,2,0)</f>
        <v>0</v>
      </c>
      <c r="V545" s="139">
        <f ca="1">VLOOKUP(Tableau4[[#This Row],[Décalage]],D:G,4,0)</f>
        <v>0</v>
      </c>
      <c r="AY545" s="88"/>
      <c r="AZ545" s="88"/>
      <c r="BA545" s="88"/>
      <c r="BB545" s="88"/>
      <c r="BC545" s="88"/>
    </row>
    <row r="546" spans="1:55" ht="15" x14ac:dyDescent="0.2">
      <c r="A546" s="100">
        <v>4530</v>
      </c>
      <c r="B546" s="95">
        <v>1</v>
      </c>
      <c r="C546" s="95" t="s">
        <v>534</v>
      </c>
      <c r="D546" s="95" t="s">
        <v>534</v>
      </c>
      <c r="E546" s="99" t="s">
        <v>535</v>
      </c>
      <c r="F546" s="95" t="s">
        <v>604</v>
      </c>
      <c r="G546" s="95">
        <v>104529</v>
      </c>
      <c r="H546" s="95">
        <v>2</v>
      </c>
      <c r="I546" s="95" t="s">
        <v>534</v>
      </c>
      <c r="J546" s="95">
        <v>232</v>
      </c>
      <c r="K546" s="95">
        <v>3</v>
      </c>
      <c r="L546" s="98">
        <v>0.66666666666666663</v>
      </c>
      <c r="M546" s="98">
        <v>0.6875</v>
      </c>
      <c r="N546" s="97" t="s">
        <v>482</v>
      </c>
      <c r="Q546" s="88" t="str">
        <f t="array" aca="1" ref="Q546" ca="1">IFERROR(INDEX(Tableau3[Num DECAL],SMALL(IF(Tableau3[Num DECAL]&lt;&gt;"",ROW(INDIRECT("1:"&amp;ROWS(Tableau3[Num DECAL])))),ROWS($1:535))),"")</f>
        <v/>
      </c>
      <c r="R546" s="88">
        <f t="shared" ca="1" si="8"/>
        <v>0</v>
      </c>
      <c r="S546" s="88">
        <f ca="1">COUNTIFS(Tableau3[PLAGE],R546)</f>
        <v>0</v>
      </c>
      <c r="T546" s="139">
        <f ca="1">INDEX(EXTRACT!DATE,MATCH(Tableau4[[#This Row],[Décalage]],D:D,0),0)</f>
        <v>0</v>
      </c>
      <c r="U546" s="139">
        <f ca="1">VLOOKUP(Tableau4[[#This Row],[Décalage]],D:E,2,0)</f>
        <v>0</v>
      </c>
      <c r="V546" s="139">
        <f ca="1">VLOOKUP(Tableau4[[#This Row],[Décalage]],D:G,4,0)</f>
        <v>0</v>
      </c>
      <c r="AY546" s="88"/>
      <c r="AZ546" s="88"/>
      <c r="BA546" s="88"/>
      <c r="BB546" s="88"/>
      <c r="BC546" s="88"/>
    </row>
    <row r="547" spans="1:55" ht="15" x14ac:dyDescent="0.2">
      <c r="A547" s="100">
        <v>4531</v>
      </c>
      <c r="B547" s="95">
        <v>1</v>
      </c>
      <c r="C547" s="95" t="s">
        <v>534</v>
      </c>
      <c r="D547" s="95" t="s">
        <v>534</v>
      </c>
      <c r="E547" s="99" t="s">
        <v>535</v>
      </c>
      <c r="F547" s="95" t="s">
        <v>604</v>
      </c>
      <c r="G547" s="95">
        <v>104530</v>
      </c>
      <c r="H547" s="95">
        <v>3</v>
      </c>
      <c r="I547" s="95" t="s">
        <v>534</v>
      </c>
      <c r="J547" s="95">
        <v>232</v>
      </c>
      <c r="K547" s="95">
        <v>2</v>
      </c>
      <c r="L547" s="98">
        <v>0.69097222222222221</v>
      </c>
      <c r="M547" s="98">
        <v>0.70833333333333337</v>
      </c>
      <c r="N547" s="97" t="s">
        <v>486</v>
      </c>
      <c r="Q547" s="88" t="str">
        <f t="array" aca="1" ref="Q547" ca="1">IFERROR(INDEX(Tableau3[Num DECAL],SMALL(IF(Tableau3[Num DECAL]&lt;&gt;"",ROW(INDIRECT("1:"&amp;ROWS(Tableau3[Num DECAL])))),ROWS($1:536))),"")</f>
        <v/>
      </c>
      <c r="R547" s="88">
        <f t="shared" ca="1" si="8"/>
        <v>0</v>
      </c>
      <c r="S547" s="88">
        <f ca="1">COUNTIFS(Tableau3[PLAGE],R547)</f>
        <v>0</v>
      </c>
      <c r="T547" s="139">
        <f ca="1">INDEX(EXTRACT!DATE,MATCH(Tableau4[[#This Row],[Décalage]],D:D,0),0)</f>
        <v>0</v>
      </c>
      <c r="U547" s="139">
        <f ca="1">VLOOKUP(Tableau4[[#This Row],[Décalage]],D:E,2,0)</f>
        <v>0</v>
      </c>
      <c r="V547" s="139">
        <f ca="1">VLOOKUP(Tableau4[[#This Row],[Décalage]],D:G,4,0)</f>
        <v>0</v>
      </c>
      <c r="AY547" s="88"/>
      <c r="AZ547" s="88"/>
      <c r="BA547" s="88"/>
      <c r="BB547" s="88"/>
      <c r="BC547" s="88"/>
    </row>
    <row r="548" spans="1:55" ht="15" x14ac:dyDescent="0.2">
      <c r="A548" s="100">
        <v>4532</v>
      </c>
      <c r="B548" s="95">
        <v>1</v>
      </c>
      <c r="C548" s="95" t="s">
        <v>534</v>
      </c>
      <c r="D548" s="95" t="s">
        <v>534</v>
      </c>
      <c r="E548" s="99" t="s">
        <v>535</v>
      </c>
      <c r="F548" s="95" t="s">
        <v>604</v>
      </c>
      <c r="G548" s="95">
        <v>104531</v>
      </c>
      <c r="H548" s="95">
        <v>4</v>
      </c>
      <c r="I548" s="95" t="s">
        <v>534</v>
      </c>
      <c r="J548" s="95">
        <v>232</v>
      </c>
      <c r="K548" s="95">
        <v>1</v>
      </c>
      <c r="L548" s="98">
        <v>0.70833333333333337</v>
      </c>
      <c r="M548" s="98">
        <v>0.75694444444444453</v>
      </c>
      <c r="N548" s="97" t="s">
        <v>493</v>
      </c>
      <c r="Q548" s="88" t="str">
        <f t="array" aca="1" ref="Q548" ca="1">IFERROR(INDEX(Tableau3[Num DECAL],SMALL(IF(Tableau3[Num DECAL]&lt;&gt;"",ROW(INDIRECT("1:"&amp;ROWS(Tableau3[Num DECAL])))),ROWS($1:537))),"")</f>
        <v/>
      </c>
      <c r="R548" s="88">
        <f t="shared" ca="1" si="8"/>
        <v>0</v>
      </c>
      <c r="S548" s="88">
        <f ca="1">COUNTIFS(Tableau3[PLAGE],R548)</f>
        <v>0</v>
      </c>
      <c r="T548" s="139">
        <f ca="1">INDEX(EXTRACT!DATE,MATCH(Tableau4[[#This Row],[Décalage]],D:D,0),0)</f>
        <v>0</v>
      </c>
      <c r="U548" s="139">
        <f ca="1">VLOOKUP(Tableau4[[#This Row],[Décalage]],D:E,2,0)</f>
        <v>0</v>
      </c>
      <c r="V548" s="139">
        <f ca="1">VLOOKUP(Tableau4[[#This Row],[Décalage]],D:G,4,0)</f>
        <v>0</v>
      </c>
      <c r="AY548" s="88"/>
      <c r="AZ548" s="88"/>
      <c r="BA548" s="88"/>
      <c r="BB548" s="88"/>
      <c r="BC548" s="88"/>
    </row>
    <row r="549" spans="1:55" ht="15" x14ac:dyDescent="0.2">
      <c r="A549" s="100">
        <v>4533</v>
      </c>
      <c r="B549" s="95">
        <v>1</v>
      </c>
      <c r="C549" s="95">
        <v>546</v>
      </c>
      <c r="D549" s="95">
        <v>550</v>
      </c>
      <c r="E549" s="99" t="s">
        <v>535</v>
      </c>
      <c r="F549" s="95" t="s">
        <v>605</v>
      </c>
      <c r="G549" s="95">
        <v>104532</v>
      </c>
      <c r="H549" s="95">
        <v>0</v>
      </c>
      <c r="I549" s="95">
        <v>1</v>
      </c>
      <c r="J549" s="95">
        <v>233</v>
      </c>
      <c r="K549" s="95">
        <v>1</v>
      </c>
      <c r="L549" s="98">
        <v>0.28472222222222221</v>
      </c>
      <c r="M549" s="98">
        <v>0.33333333333333331</v>
      </c>
      <c r="N549" s="97" t="s">
        <v>493</v>
      </c>
      <c r="Q549" s="88" t="str">
        <f t="array" aca="1" ref="Q549" ca="1">IFERROR(INDEX(Tableau3[Num DECAL],SMALL(IF(Tableau3[Num DECAL]&lt;&gt;"",ROW(INDIRECT("1:"&amp;ROWS(Tableau3[Num DECAL])))),ROWS($1:538))),"")</f>
        <v/>
      </c>
      <c r="R549" s="88">
        <f t="shared" ca="1" si="8"/>
        <v>0</v>
      </c>
      <c r="S549" s="88">
        <f ca="1">COUNTIFS(Tableau3[PLAGE],R549)</f>
        <v>0</v>
      </c>
      <c r="T549" s="139">
        <f ca="1">INDEX(EXTRACT!DATE,MATCH(Tableau4[[#This Row],[Décalage]],D:D,0),0)</f>
        <v>0</v>
      </c>
      <c r="U549" s="139">
        <f ca="1">VLOOKUP(Tableau4[[#This Row],[Décalage]],D:E,2,0)</f>
        <v>0</v>
      </c>
      <c r="V549" s="139">
        <f ca="1">VLOOKUP(Tableau4[[#This Row],[Décalage]],D:G,4,0)</f>
        <v>0</v>
      </c>
      <c r="AY549" s="88"/>
      <c r="AZ549" s="88"/>
      <c r="BA549" s="88"/>
      <c r="BB549" s="88"/>
      <c r="BC549" s="88"/>
    </row>
    <row r="550" spans="1:55" ht="15" x14ac:dyDescent="0.2">
      <c r="A550" s="100">
        <v>4534</v>
      </c>
      <c r="B550" s="95">
        <v>1</v>
      </c>
      <c r="C550" s="95">
        <v>547</v>
      </c>
      <c r="D550" s="95">
        <v>551</v>
      </c>
      <c r="E550" s="99" t="s">
        <v>537</v>
      </c>
      <c r="F550" s="95" t="s">
        <v>605</v>
      </c>
      <c r="G550" s="95">
        <v>104533</v>
      </c>
      <c r="H550" s="95">
        <v>0</v>
      </c>
      <c r="I550" s="95">
        <v>1</v>
      </c>
      <c r="J550" s="95">
        <v>234</v>
      </c>
      <c r="K550" s="95">
        <v>1</v>
      </c>
      <c r="L550" s="98">
        <v>0.33333333333333331</v>
      </c>
      <c r="M550" s="98">
        <v>0.35416666666666669</v>
      </c>
      <c r="N550" s="97" t="s">
        <v>482</v>
      </c>
      <c r="Q550" s="88" t="str">
        <f t="array" aca="1" ref="Q550" ca="1">IFERROR(INDEX(Tableau3[Num DECAL],SMALL(IF(Tableau3[Num DECAL]&lt;&gt;"",ROW(INDIRECT("1:"&amp;ROWS(Tableau3[Num DECAL])))),ROWS($1:539))),"")</f>
        <v/>
      </c>
      <c r="R550" s="88">
        <f t="shared" ca="1" si="8"/>
        <v>0</v>
      </c>
      <c r="S550" s="88">
        <f ca="1">COUNTIFS(Tableau3[PLAGE],R550)</f>
        <v>0</v>
      </c>
      <c r="T550" s="139">
        <f ca="1">INDEX(EXTRACT!DATE,MATCH(Tableau4[[#This Row],[Décalage]],D:D,0),0)</f>
        <v>0</v>
      </c>
      <c r="U550" s="139">
        <f ca="1">VLOOKUP(Tableau4[[#This Row],[Décalage]],D:E,2,0)</f>
        <v>0</v>
      </c>
      <c r="V550" s="139">
        <f ca="1">VLOOKUP(Tableau4[[#This Row],[Décalage]],D:G,4,0)</f>
        <v>0</v>
      </c>
      <c r="AY550" s="88"/>
      <c r="AZ550" s="88"/>
      <c r="BA550" s="88"/>
      <c r="BB550" s="88"/>
      <c r="BC550" s="88"/>
    </row>
    <row r="551" spans="1:55" ht="15" x14ac:dyDescent="0.2">
      <c r="A551" s="100">
        <v>4535</v>
      </c>
      <c r="B551" s="95">
        <v>1</v>
      </c>
      <c r="C551" s="95">
        <v>548</v>
      </c>
      <c r="D551" s="95">
        <v>552</v>
      </c>
      <c r="E551" s="99" t="s">
        <v>535</v>
      </c>
      <c r="F551" s="95" t="s">
        <v>605</v>
      </c>
      <c r="G551" s="95">
        <v>104534</v>
      </c>
      <c r="H551" s="95">
        <v>0</v>
      </c>
      <c r="I551" s="95">
        <v>1</v>
      </c>
      <c r="J551" s="95">
        <v>235</v>
      </c>
      <c r="K551" s="95">
        <v>1</v>
      </c>
      <c r="L551" s="98">
        <v>0.35416666666666669</v>
      </c>
      <c r="M551" s="98">
        <v>0.41666666666666669</v>
      </c>
      <c r="N551" s="97" t="s">
        <v>472</v>
      </c>
      <c r="Q551" s="88" t="str">
        <f t="array" aca="1" ref="Q551" ca="1">IFERROR(INDEX(Tableau3[Num DECAL],SMALL(IF(Tableau3[Num DECAL]&lt;&gt;"",ROW(INDIRECT("1:"&amp;ROWS(Tableau3[Num DECAL])))),ROWS($1:540))),"")</f>
        <v/>
      </c>
      <c r="R551" s="88">
        <f t="shared" ca="1" si="8"/>
        <v>0</v>
      </c>
      <c r="S551" s="88">
        <f ca="1">COUNTIFS(Tableau3[PLAGE],R551)</f>
        <v>0</v>
      </c>
      <c r="T551" s="139">
        <f ca="1">INDEX(EXTRACT!DATE,MATCH(Tableau4[[#This Row],[Décalage]],D:D,0),0)</f>
        <v>0</v>
      </c>
      <c r="U551" s="139">
        <f ca="1">VLOOKUP(Tableau4[[#This Row],[Décalage]],D:E,2,0)</f>
        <v>0</v>
      </c>
      <c r="V551" s="139">
        <f ca="1">VLOOKUP(Tableau4[[#This Row],[Décalage]],D:G,4,0)</f>
        <v>0</v>
      </c>
      <c r="AY551" s="88"/>
      <c r="AZ551" s="88"/>
      <c r="BA551" s="88"/>
      <c r="BB551" s="88"/>
      <c r="BC551" s="88"/>
    </row>
    <row r="552" spans="1:55" ht="15" x14ac:dyDescent="0.2">
      <c r="A552" s="100">
        <v>4536</v>
      </c>
      <c r="B552" s="95">
        <v>1</v>
      </c>
      <c r="C552" s="95">
        <v>549</v>
      </c>
      <c r="D552" s="95">
        <v>555</v>
      </c>
      <c r="E552" s="99" t="s">
        <v>606</v>
      </c>
      <c r="F552" s="95" t="s">
        <v>605</v>
      </c>
      <c r="G552" s="95">
        <v>104535</v>
      </c>
      <c r="H552" s="95">
        <v>0</v>
      </c>
      <c r="I552" s="95">
        <v>1</v>
      </c>
      <c r="J552" s="95">
        <v>236</v>
      </c>
      <c r="K552" s="95">
        <v>3</v>
      </c>
      <c r="L552" s="98">
        <v>0.41666666666666669</v>
      </c>
      <c r="M552" s="98">
        <v>0.4375</v>
      </c>
      <c r="N552" s="97" t="s">
        <v>482</v>
      </c>
      <c r="Q552" s="88" t="str">
        <f t="array" aca="1" ref="Q552" ca="1">IFERROR(INDEX(Tableau3[Num DECAL],SMALL(IF(Tableau3[Num DECAL]&lt;&gt;"",ROW(INDIRECT("1:"&amp;ROWS(Tableau3[Num DECAL])))),ROWS($1:541))),"")</f>
        <v/>
      </c>
      <c r="R552" s="88">
        <f t="shared" ca="1" si="8"/>
        <v>0</v>
      </c>
      <c r="S552" s="88">
        <f ca="1">COUNTIFS(Tableau3[PLAGE],R552)</f>
        <v>0</v>
      </c>
      <c r="T552" s="139">
        <f ca="1">INDEX(EXTRACT!DATE,MATCH(Tableau4[[#This Row],[Décalage]],D:D,0),0)</f>
        <v>0</v>
      </c>
      <c r="U552" s="139">
        <f ca="1">VLOOKUP(Tableau4[[#This Row],[Décalage]],D:E,2,0)</f>
        <v>0</v>
      </c>
      <c r="V552" s="139">
        <f ca="1">VLOOKUP(Tableau4[[#This Row],[Décalage]],D:G,4,0)</f>
        <v>0</v>
      </c>
      <c r="AY552" s="88"/>
      <c r="AZ552" s="88"/>
      <c r="BA552" s="88"/>
      <c r="BB552" s="88"/>
      <c r="BC552" s="88"/>
    </row>
    <row r="553" spans="1:55" ht="15" x14ac:dyDescent="0.2">
      <c r="A553" s="100">
        <v>4537</v>
      </c>
      <c r="B553" s="95">
        <v>1</v>
      </c>
      <c r="C553" s="95" t="s">
        <v>534</v>
      </c>
      <c r="D553" s="95" t="s">
        <v>534</v>
      </c>
      <c r="E553" s="99" t="s">
        <v>606</v>
      </c>
      <c r="F553" s="95" t="s">
        <v>605</v>
      </c>
      <c r="G553" s="95">
        <v>104536</v>
      </c>
      <c r="H553" s="95">
        <v>1</v>
      </c>
      <c r="I553" s="95" t="s">
        <v>534</v>
      </c>
      <c r="J553" s="95">
        <v>236</v>
      </c>
      <c r="K553" s="95">
        <v>2</v>
      </c>
      <c r="L553" s="98">
        <v>0.4375</v>
      </c>
      <c r="M553" s="98">
        <v>0.47916666666666669</v>
      </c>
      <c r="N553" s="97" t="s">
        <v>476</v>
      </c>
      <c r="Q553" s="88" t="str">
        <f t="array" aca="1" ref="Q553" ca="1">IFERROR(INDEX(Tableau3[Num DECAL],SMALL(IF(Tableau3[Num DECAL]&lt;&gt;"",ROW(INDIRECT("1:"&amp;ROWS(Tableau3[Num DECAL])))),ROWS($1:542))),"")</f>
        <v/>
      </c>
      <c r="R553" s="88">
        <f t="shared" ca="1" si="8"/>
        <v>0</v>
      </c>
      <c r="S553" s="88">
        <f ca="1">COUNTIFS(Tableau3[PLAGE],R553)</f>
        <v>0</v>
      </c>
      <c r="T553" s="139">
        <f ca="1">INDEX(EXTRACT!DATE,MATCH(Tableau4[[#This Row],[Décalage]],D:D,0),0)</f>
        <v>0</v>
      </c>
      <c r="U553" s="139">
        <f ca="1">VLOOKUP(Tableau4[[#This Row],[Décalage]],D:E,2,0)</f>
        <v>0</v>
      </c>
      <c r="V553" s="139">
        <f ca="1">VLOOKUP(Tableau4[[#This Row],[Décalage]],D:G,4,0)</f>
        <v>0</v>
      </c>
      <c r="AY553" s="88"/>
      <c r="AZ553" s="88"/>
      <c r="BA553" s="88"/>
      <c r="BB553" s="88"/>
      <c r="BC553" s="88"/>
    </row>
    <row r="554" spans="1:55" ht="15" x14ac:dyDescent="0.2">
      <c r="A554" s="100">
        <v>4538</v>
      </c>
      <c r="B554" s="95">
        <v>1</v>
      </c>
      <c r="C554" s="95" t="s">
        <v>534</v>
      </c>
      <c r="D554" s="95" t="s">
        <v>534</v>
      </c>
      <c r="E554" s="99" t="s">
        <v>606</v>
      </c>
      <c r="F554" s="95" t="s">
        <v>605</v>
      </c>
      <c r="G554" s="95">
        <v>104537</v>
      </c>
      <c r="H554" s="95">
        <v>2</v>
      </c>
      <c r="I554" s="95" t="s">
        <v>534</v>
      </c>
      <c r="J554" s="95">
        <v>236</v>
      </c>
      <c r="K554" s="95">
        <v>1</v>
      </c>
      <c r="L554" s="98">
        <v>0.47916666666666669</v>
      </c>
      <c r="M554" s="98">
        <v>0.52083333333333337</v>
      </c>
      <c r="N554" s="97" t="s">
        <v>476</v>
      </c>
      <c r="Q554" s="88" t="str">
        <f t="array" aca="1" ref="Q554" ca="1">IFERROR(INDEX(Tableau3[Num DECAL],SMALL(IF(Tableau3[Num DECAL]&lt;&gt;"",ROW(INDIRECT("1:"&amp;ROWS(Tableau3[Num DECAL])))),ROWS($1:543))),"")</f>
        <v/>
      </c>
      <c r="R554" s="88">
        <f t="shared" ca="1" si="8"/>
        <v>0</v>
      </c>
      <c r="S554" s="88">
        <f ca="1">COUNTIFS(Tableau3[PLAGE],R554)</f>
        <v>0</v>
      </c>
      <c r="T554" s="139">
        <f ca="1">INDEX(EXTRACT!DATE,MATCH(Tableau4[[#This Row],[Décalage]],D:D,0),0)</f>
        <v>0</v>
      </c>
      <c r="U554" s="139">
        <f ca="1">VLOOKUP(Tableau4[[#This Row],[Décalage]],D:E,2,0)</f>
        <v>0</v>
      </c>
      <c r="V554" s="139">
        <f ca="1">VLOOKUP(Tableau4[[#This Row],[Décalage]],D:G,4,0)</f>
        <v>0</v>
      </c>
      <c r="AY554" s="88"/>
      <c r="AZ554" s="88"/>
      <c r="BA554" s="88"/>
      <c r="BB554" s="88"/>
      <c r="BC554" s="88"/>
    </row>
    <row r="555" spans="1:55" ht="15" x14ac:dyDescent="0.2">
      <c r="A555" s="100">
        <v>4539</v>
      </c>
      <c r="B555" s="95">
        <v>1</v>
      </c>
      <c r="C555" s="95">
        <v>552</v>
      </c>
      <c r="D555" s="95">
        <v>556</v>
      </c>
      <c r="E555" s="99" t="s">
        <v>535</v>
      </c>
      <c r="F555" s="95" t="s">
        <v>605</v>
      </c>
      <c r="G555" s="95">
        <v>104538</v>
      </c>
      <c r="H555" s="95">
        <v>0</v>
      </c>
      <c r="I555" s="95">
        <v>1</v>
      </c>
      <c r="J555" s="95">
        <v>237</v>
      </c>
      <c r="K555" s="95">
        <v>1</v>
      </c>
      <c r="L555" s="98">
        <v>0.52083333333333337</v>
      </c>
      <c r="M555" s="98">
        <v>0.54166666666666663</v>
      </c>
      <c r="N555" s="97" t="s">
        <v>482</v>
      </c>
      <c r="Q555" s="88" t="str">
        <f t="array" aca="1" ref="Q555" ca="1">IFERROR(INDEX(Tableau3[Num DECAL],SMALL(IF(Tableau3[Num DECAL]&lt;&gt;"",ROW(INDIRECT("1:"&amp;ROWS(Tableau3[Num DECAL])))),ROWS($1:544))),"")</f>
        <v/>
      </c>
      <c r="R555" s="88">
        <f t="shared" ca="1" si="8"/>
        <v>0</v>
      </c>
      <c r="S555" s="88">
        <f ca="1">COUNTIFS(Tableau3[PLAGE],R555)</f>
        <v>0</v>
      </c>
      <c r="T555" s="139">
        <f ca="1">INDEX(EXTRACT!DATE,MATCH(Tableau4[[#This Row],[Décalage]],D:D,0),0)</f>
        <v>0</v>
      </c>
      <c r="U555" s="139">
        <f ca="1">VLOOKUP(Tableau4[[#This Row],[Décalage]],D:E,2,0)</f>
        <v>0</v>
      </c>
      <c r="V555" s="139">
        <f ca="1">VLOOKUP(Tableau4[[#This Row],[Décalage]],D:G,4,0)</f>
        <v>0</v>
      </c>
      <c r="AY555" s="88"/>
      <c r="AZ555" s="88"/>
      <c r="BA555" s="88"/>
      <c r="BB555" s="88"/>
      <c r="BC555" s="88"/>
    </row>
    <row r="556" spans="1:55" ht="15" x14ac:dyDescent="0.2">
      <c r="A556" s="100">
        <v>4540</v>
      </c>
      <c r="B556" s="95">
        <v>1</v>
      </c>
      <c r="C556" s="95">
        <v>553</v>
      </c>
      <c r="D556" s="95">
        <v>557</v>
      </c>
      <c r="E556" s="99" t="s">
        <v>607</v>
      </c>
      <c r="F556" s="95" t="s">
        <v>605</v>
      </c>
      <c r="G556" s="95">
        <v>104539</v>
      </c>
      <c r="H556" s="95">
        <v>0</v>
      </c>
      <c r="I556" s="95">
        <v>1</v>
      </c>
      <c r="J556" s="95">
        <v>238</v>
      </c>
      <c r="K556" s="95">
        <v>1</v>
      </c>
      <c r="L556" s="98">
        <v>0.54166666666666663</v>
      </c>
      <c r="M556" s="98">
        <v>0.61458333333333337</v>
      </c>
      <c r="N556" s="97" t="s">
        <v>478</v>
      </c>
      <c r="Q556" s="88" t="str">
        <f t="array" aca="1" ref="Q556" ca="1">IFERROR(INDEX(Tableau3[Num DECAL],SMALL(IF(Tableau3[Num DECAL]&lt;&gt;"",ROW(INDIRECT("1:"&amp;ROWS(Tableau3[Num DECAL])))),ROWS($1:545))),"")</f>
        <v/>
      </c>
      <c r="R556" s="88">
        <f t="shared" ca="1" si="8"/>
        <v>0</v>
      </c>
      <c r="S556" s="88">
        <f ca="1">COUNTIFS(Tableau3[PLAGE],R556)</f>
        <v>0</v>
      </c>
      <c r="T556" s="139">
        <f ca="1">INDEX(EXTRACT!DATE,MATCH(Tableau4[[#This Row],[Décalage]],D:D,0),0)</f>
        <v>0</v>
      </c>
      <c r="U556" s="139">
        <f ca="1">VLOOKUP(Tableau4[[#This Row],[Décalage]],D:E,2,0)</f>
        <v>0</v>
      </c>
      <c r="V556" s="139">
        <f ca="1">VLOOKUP(Tableau4[[#This Row],[Décalage]],D:G,4,0)</f>
        <v>0</v>
      </c>
      <c r="AY556" s="88"/>
      <c r="AZ556" s="88"/>
      <c r="BA556" s="88"/>
      <c r="BB556" s="88"/>
      <c r="BC556" s="88"/>
    </row>
    <row r="557" spans="1:55" ht="15" x14ac:dyDescent="0.2">
      <c r="A557" s="100">
        <v>4541</v>
      </c>
      <c r="B557" s="95">
        <v>1</v>
      </c>
      <c r="C557" s="95">
        <v>554</v>
      </c>
      <c r="D557" s="95">
        <v>558</v>
      </c>
      <c r="E557" s="99" t="s">
        <v>535</v>
      </c>
      <c r="F557" s="95" t="s">
        <v>605</v>
      </c>
      <c r="G557" s="95">
        <v>104540</v>
      </c>
      <c r="H557" s="95">
        <v>0</v>
      </c>
      <c r="I557" s="95">
        <v>1</v>
      </c>
      <c r="J557" s="95">
        <v>239</v>
      </c>
      <c r="K557" s="95">
        <v>1</v>
      </c>
      <c r="L557" s="98">
        <v>0.61458333333333337</v>
      </c>
      <c r="M557" s="98">
        <v>0.63541666666666663</v>
      </c>
      <c r="N557" s="97" t="s">
        <v>482</v>
      </c>
      <c r="Q557" s="88" t="str">
        <f t="array" aca="1" ref="Q557" ca="1">IFERROR(INDEX(Tableau3[Num DECAL],SMALL(IF(Tableau3[Num DECAL]&lt;&gt;"",ROW(INDIRECT("1:"&amp;ROWS(Tableau3[Num DECAL])))),ROWS($1:546))),"")</f>
        <v/>
      </c>
      <c r="R557" s="88">
        <f t="shared" ca="1" si="8"/>
        <v>0</v>
      </c>
      <c r="S557" s="88">
        <f ca="1">COUNTIFS(Tableau3[PLAGE],R557)</f>
        <v>0</v>
      </c>
      <c r="T557" s="139">
        <f ca="1">INDEX(EXTRACT!DATE,MATCH(Tableau4[[#This Row],[Décalage]],D:D,0),0)</f>
        <v>0</v>
      </c>
      <c r="U557" s="139">
        <f ca="1">VLOOKUP(Tableau4[[#This Row],[Décalage]],D:E,2,0)</f>
        <v>0</v>
      </c>
      <c r="V557" s="139">
        <f ca="1">VLOOKUP(Tableau4[[#This Row],[Décalage]],D:G,4,0)</f>
        <v>0</v>
      </c>
      <c r="AY557" s="88"/>
      <c r="AZ557" s="88"/>
      <c r="BA557" s="88"/>
      <c r="BB557" s="88"/>
      <c r="BC557" s="88"/>
    </row>
    <row r="558" spans="1:55" ht="15" x14ac:dyDescent="0.2">
      <c r="A558" s="100">
        <v>4542</v>
      </c>
      <c r="B558" s="95">
        <v>1</v>
      </c>
      <c r="C558" s="95">
        <v>555</v>
      </c>
      <c r="D558" s="95">
        <v>559</v>
      </c>
      <c r="E558" s="99" t="s">
        <v>608</v>
      </c>
      <c r="F558" s="95" t="s">
        <v>605</v>
      </c>
      <c r="G558" s="95">
        <v>104541</v>
      </c>
      <c r="H558" s="95">
        <v>0</v>
      </c>
      <c r="I558" s="95">
        <v>1</v>
      </c>
      <c r="J558" s="95">
        <v>240</v>
      </c>
      <c r="K558" s="95">
        <v>1</v>
      </c>
      <c r="L558" s="98">
        <v>0.64583333333333337</v>
      </c>
      <c r="M558" s="98">
        <v>0.6875</v>
      </c>
      <c r="N558" s="97" t="s">
        <v>476</v>
      </c>
      <c r="Q558" s="88" t="str">
        <f t="array" aca="1" ref="Q558" ca="1">IFERROR(INDEX(Tableau3[Num DECAL],SMALL(IF(Tableau3[Num DECAL]&lt;&gt;"",ROW(INDIRECT("1:"&amp;ROWS(Tableau3[Num DECAL])))),ROWS($1:547))),"")</f>
        <v/>
      </c>
      <c r="R558" s="88">
        <f t="shared" ca="1" si="8"/>
        <v>0</v>
      </c>
      <c r="S558" s="88">
        <f ca="1">COUNTIFS(Tableau3[PLAGE],R558)</f>
        <v>0</v>
      </c>
      <c r="T558" s="139">
        <f ca="1">INDEX(EXTRACT!DATE,MATCH(Tableau4[[#This Row],[Décalage]],D:D,0),0)</f>
        <v>0</v>
      </c>
      <c r="U558" s="139">
        <f ca="1">VLOOKUP(Tableau4[[#This Row],[Décalage]],D:E,2,0)</f>
        <v>0</v>
      </c>
      <c r="V558" s="139">
        <f ca="1">VLOOKUP(Tableau4[[#This Row],[Décalage]],D:G,4,0)</f>
        <v>0</v>
      </c>
      <c r="AY558" s="88"/>
      <c r="AZ558" s="88"/>
      <c r="BA558" s="88"/>
      <c r="BB558" s="88"/>
      <c r="BC558" s="88"/>
    </row>
    <row r="559" spans="1:55" ht="15" x14ac:dyDescent="0.2">
      <c r="A559" s="100">
        <v>4543</v>
      </c>
      <c r="B559" s="95">
        <v>1</v>
      </c>
      <c r="C559" s="95">
        <v>556</v>
      </c>
      <c r="D559" s="95">
        <v>560</v>
      </c>
      <c r="E559" s="99" t="s">
        <v>535</v>
      </c>
      <c r="F559" s="95" t="s">
        <v>605</v>
      </c>
      <c r="G559" s="95">
        <v>104542</v>
      </c>
      <c r="H559" s="95">
        <v>0</v>
      </c>
      <c r="I559" s="95">
        <v>1</v>
      </c>
      <c r="J559" s="95">
        <v>241</v>
      </c>
      <c r="K559" s="95">
        <v>1</v>
      </c>
      <c r="L559" s="98">
        <v>0.69791666666666663</v>
      </c>
      <c r="M559" s="98">
        <v>0.78125</v>
      </c>
      <c r="N559" s="97" t="s">
        <v>473</v>
      </c>
      <c r="Q559" s="88" t="str">
        <f t="array" aca="1" ref="Q559" ca="1">IFERROR(INDEX(Tableau3[Num DECAL],SMALL(IF(Tableau3[Num DECAL]&lt;&gt;"",ROW(INDIRECT("1:"&amp;ROWS(Tableau3[Num DECAL])))),ROWS($1:548))),"")</f>
        <v/>
      </c>
      <c r="R559" s="88">
        <f t="shared" ca="1" si="8"/>
        <v>0</v>
      </c>
      <c r="S559" s="88">
        <f ca="1">COUNTIFS(Tableau3[PLAGE],R559)</f>
        <v>0</v>
      </c>
      <c r="T559" s="139">
        <f ca="1">INDEX(EXTRACT!DATE,MATCH(Tableau4[[#This Row],[Décalage]],D:D,0),0)</f>
        <v>0</v>
      </c>
      <c r="U559" s="139">
        <f ca="1">VLOOKUP(Tableau4[[#This Row],[Décalage]],D:E,2,0)</f>
        <v>0</v>
      </c>
      <c r="V559" s="139">
        <f ca="1">VLOOKUP(Tableau4[[#This Row],[Décalage]],D:G,4,0)</f>
        <v>0</v>
      </c>
      <c r="AY559" s="88"/>
      <c r="AZ559" s="88"/>
      <c r="BA559" s="88"/>
      <c r="BB559" s="88"/>
      <c r="BC559" s="88"/>
    </row>
    <row r="560" spans="1:55" ht="15" x14ac:dyDescent="0.2">
      <c r="A560" s="100">
        <v>4544</v>
      </c>
      <c r="B560" s="95">
        <v>1</v>
      </c>
      <c r="C560" s="95">
        <v>557</v>
      </c>
      <c r="D560" s="95">
        <v>561</v>
      </c>
      <c r="E560" s="99" t="s">
        <v>535</v>
      </c>
      <c r="F560" s="95" t="s">
        <v>609</v>
      </c>
      <c r="G560" s="95">
        <v>104543</v>
      </c>
      <c r="H560" s="95">
        <v>0</v>
      </c>
      <c r="I560" s="95">
        <v>1</v>
      </c>
      <c r="J560" s="95">
        <v>242</v>
      </c>
      <c r="K560" s="95">
        <v>1</v>
      </c>
      <c r="L560" s="98">
        <v>0.29166666666666669</v>
      </c>
      <c r="M560" s="98">
        <v>0.4375</v>
      </c>
      <c r="N560" s="97" t="s">
        <v>498</v>
      </c>
      <c r="Q560" s="88" t="str">
        <f t="array" aca="1" ref="Q560" ca="1">IFERROR(INDEX(Tableau3[Num DECAL],SMALL(IF(Tableau3[Num DECAL]&lt;&gt;"",ROW(INDIRECT("1:"&amp;ROWS(Tableau3[Num DECAL])))),ROWS($1:549))),"")</f>
        <v/>
      </c>
      <c r="R560" s="88">
        <f t="shared" ca="1" si="8"/>
        <v>0</v>
      </c>
      <c r="S560" s="88">
        <f ca="1">COUNTIFS(Tableau3[PLAGE],R560)</f>
        <v>0</v>
      </c>
      <c r="T560" s="139">
        <f ca="1">INDEX(EXTRACT!DATE,MATCH(Tableau4[[#This Row],[Décalage]],D:D,0),0)</f>
        <v>0</v>
      </c>
      <c r="U560" s="139">
        <f ca="1">VLOOKUP(Tableau4[[#This Row],[Décalage]],D:E,2,0)</f>
        <v>0</v>
      </c>
      <c r="V560" s="139">
        <f ca="1">VLOOKUP(Tableau4[[#This Row],[Décalage]],D:G,4,0)</f>
        <v>0</v>
      </c>
      <c r="AY560" s="88"/>
      <c r="AZ560" s="88"/>
      <c r="BA560" s="88"/>
      <c r="BB560" s="88"/>
      <c r="BC560" s="88"/>
    </row>
    <row r="561" spans="1:55" ht="15" x14ac:dyDescent="0.2">
      <c r="A561" s="100">
        <v>4545</v>
      </c>
      <c r="B561" s="95">
        <v>1</v>
      </c>
      <c r="C561" s="95">
        <v>558</v>
      </c>
      <c r="D561" s="95">
        <v>566</v>
      </c>
      <c r="E561" s="99" t="s">
        <v>610</v>
      </c>
      <c r="F561" s="95" t="s">
        <v>609</v>
      </c>
      <c r="G561" s="95">
        <v>104544</v>
      </c>
      <c r="H561" s="95">
        <v>0</v>
      </c>
      <c r="I561" s="95">
        <v>1</v>
      </c>
      <c r="J561" s="95">
        <v>243</v>
      </c>
      <c r="K561" s="95">
        <v>5</v>
      </c>
      <c r="L561" s="98">
        <v>0.44791666666666669</v>
      </c>
      <c r="M561" s="98">
        <v>0.46875</v>
      </c>
      <c r="N561" s="97" t="s">
        <v>482</v>
      </c>
      <c r="Q561" s="88" t="str">
        <f t="array" aca="1" ref="Q561" ca="1">IFERROR(INDEX(Tableau3[Num DECAL],SMALL(IF(Tableau3[Num DECAL]&lt;&gt;"",ROW(INDIRECT("1:"&amp;ROWS(Tableau3[Num DECAL])))),ROWS($1:550))),"")</f>
        <v/>
      </c>
      <c r="R561" s="88">
        <f t="shared" ca="1" si="8"/>
        <v>0</v>
      </c>
      <c r="S561" s="88">
        <f ca="1">COUNTIFS(Tableau3[PLAGE],R561)</f>
        <v>0</v>
      </c>
      <c r="T561" s="139">
        <f ca="1">INDEX(EXTRACT!DATE,MATCH(Tableau4[[#This Row],[Décalage]],D:D,0),0)</f>
        <v>0</v>
      </c>
      <c r="U561" s="139">
        <f ca="1">VLOOKUP(Tableau4[[#This Row],[Décalage]],D:E,2,0)</f>
        <v>0</v>
      </c>
      <c r="V561" s="139">
        <f ca="1">VLOOKUP(Tableau4[[#This Row],[Décalage]],D:G,4,0)</f>
        <v>0</v>
      </c>
      <c r="AY561" s="88"/>
      <c r="AZ561" s="88"/>
      <c r="BA561" s="88"/>
      <c r="BB561" s="88"/>
      <c r="BC561" s="88"/>
    </row>
    <row r="562" spans="1:55" ht="15" x14ac:dyDescent="0.2">
      <c r="A562" s="100">
        <v>4546</v>
      </c>
      <c r="B562" s="95">
        <v>1</v>
      </c>
      <c r="C562" s="95" t="s">
        <v>534</v>
      </c>
      <c r="D562" s="95" t="s">
        <v>534</v>
      </c>
      <c r="E562" s="99" t="s">
        <v>610</v>
      </c>
      <c r="F562" s="95" t="s">
        <v>609</v>
      </c>
      <c r="G562" s="95">
        <v>104545</v>
      </c>
      <c r="H562" s="95">
        <v>1</v>
      </c>
      <c r="I562" s="95" t="s">
        <v>534</v>
      </c>
      <c r="J562" s="95">
        <v>243</v>
      </c>
      <c r="K562" s="95">
        <v>4</v>
      </c>
      <c r="L562" s="98">
        <v>0.46875</v>
      </c>
      <c r="M562" s="98">
        <v>0.48958333333333331</v>
      </c>
      <c r="N562" s="97" t="s">
        <v>482</v>
      </c>
      <c r="Q562" s="88" t="str">
        <f t="array" aca="1" ref="Q562" ca="1">IFERROR(INDEX(Tableau3[Num DECAL],SMALL(IF(Tableau3[Num DECAL]&lt;&gt;"",ROW(INDIRECT("1:"&amp;ROWS(Tableau3[Num DECAL])))),ROWS($1:551))),"")</f>
        <v/>
      </c>
      <c r="R562" s="88">
        <f t="shared" ca="1" si="8"/>
        <v>0</v>
      </c>
      <c r="S562" s="88">
        <f ca="1">COUNTIFS(Tableau3[PLAGE],R562)</f>
        <v>0</v>
      </c>
      <c r="T562" s="139">
        <f ca="1">INDEX(EXTRACT!DATE,MATCH(Tableau4[[#This Row],[Décalage]],D:D,0),0)</f>
        <v>0</v>
      </c>
      <c r="U562" s="139">
        <f ca="1">VLOOKUP(Tableau4[[#This Row],[Décalage]],D:E,2,0)</f>
        <v>0</v>
      </c>
      <c r="V562" s="139">
        <f ca="1">VLOOKUP(Tableau4[[#This Row],[Décalage]],D:G,4,0)</f>
        <v>0</v>
      </c>
      <c r="AY562" s="88"/>
      <c r="AZ562" s="88"/>
      <c r="BA562" s="88"/>
      <c r="BB562" s="88"/>
      <c r="BC562" s="88"/>
    </row>
    <row r="563" spans="1:55" ht="15" x14ac:dyDescent="0.2">
      <c r="A563" s="100">
        <v>4547</v>
      </c>
      <c r="B563" s="95">
        <v>1</v>
      </c>
      <c r="C563" s="95" t="s">
        <v>534</v>
      </c>
      <c r="D563" s="95" t="s">
        <v>534</v>
      </c>
      <c r="E563" s="99" t="s">
        <v>610</v>
      </c>
      <c r="F563" s="95" t="s">
        <v>609</v>
      </c>
      <c r="G563" s="95">
        <v>104546</v>
      </c>
      <c r="H563" s="95">
        <v>2</v>
      </c>
      <c r="I563" s="95" t="s">
        <v>534</v>
      </c>
      <c r="J563" s="95">
        <v>243</v>
      </c>
      <c r="K563" s="95">
        <v>3</v>
      </c>
      <c r="L563" s="98">
        <v>0.48958333333333331</v>
      </c>
      <c r="M563" s="98">
        <v>0.51041666666666663</v>
      </c>
      <c r="N563" s="97" t="s">
        <v>482</v>
      </c>
      <c r="Q563" s="88" t="str">
        <f t="array" aca="1" ref="Q563" ca="1">IFERROR(INDEX(Tableau3[Num DECAL],SMALL(IF(Tableau3[Num DECAL]&lt;&gt;"",ROW(INDIRECT("1:"&amp;ROWS(Tableau3[Num DECAL])))),ROWS($1:552))),"")</f>
        <v/>
      </c>
      <c r="R563" s="88">
        <f t="shared" ca="1" si="8"/>
        <v>0</v>
      </c>
      <c r="S563" s="88">
        <f ca="1">COUNTIFS(Tableau3[PLAGE],R563)</f>
        <v>0</v>
      </c>
      <c r="T563" s="139">
        <f ca="1">INDEX(EXTRACT!DATE,MATCH(Tableau4[[#This Row],[Décalage]],D:D,0),0)</f>
        <v>0</v>
      </c>
      <c r="U563" s="139">
        <f ca="1">VLOOKUP(Tableau4[[#This Row],[Décalage]],D:E,2,0)</f>
        <v>0</v>
      </c>
      <c r="V563" s="139">
        <f ca="1">VLOOKUP(Tableau4[[#This Row],[Décalage]],D:G,4,0)</f>
        <v>0</v>
      </c>
      <c r="AY563" s="88"/>
      <c r="AZ563" s="88"/>
      <c r="BA563" s="88"/>
      <c r="BB563" s="88"/>
      <c r="BC563" s="88"/>
    </row>
    <row r="564" spans="1:55" ht="15" x14ac:dyDescent="0.2">
      <c r="A564" s="100">
        <v>4548</v>
      </c>
      <c r="B564" s="95">
        <v>1</v>
      </c>
      <c r="C564" s="95" t="s">
        <v>534</v>
      </c>
      <c r="D564" s="95" t="s">
        <v>534</v>
      </c>
      <c r="E564" s="99" t="s">
        <v>610</v>
      </c>
      <c r="F564" s="95" t="s">
        <v>609</v>
      </c>
      <c r="G564" s="95">
        <v>104547</v>
      </c>
      <c r="H564" s="95">
        <v>3</v>
      </c>
      <c r="I564" s="95" t="s">
        <v>534</v>
      </c>
      <c r="J564" s="95">
        <v>243</v>
      </c>
      <c r="K564" s="95">
        <v>2</v>
      </c>
      <c r="L564" s="98">
        <v>0.51388888888888895</v>
      </c>
      <c r="M564" s="98">
        <v>0.5625</v>
      </c>
      <c r="N564" s="97" t="s">
        <v>493</v>
      </c>
      <c r="Q564" s="88" t="str">
        <f t="array" aca="1" ref="Q564" ca="1">IFERROR(INDEX(Tableau3[Num DECAL],SMALL(IF(Tableau3[Num DECAL]&lt;&gt;"",ROW(INDIRECT("1:"&amp;ROWS(Tableau3[Num DECAL])))),ROWS($1:553))),"")</f>
        <v/>
      </c>
      <c r="R564" s="88">
        <f t="shared" ca="1" si="8"/>
        <v>0</v>
      </c>
      <c r="S564" s="88">
        <f ca="1">COUNTIFS(Tableau3[PLAGE],R564)</f>
        <v>0</v>
      </c>
      <c r="T564" s="139">
        <f ca="1">INDEX(EXTRACT!DATE,MATCH(Tableau4[[#This Row],[Décalage]],D:D,0),0)</f>
        <v>0</v>
      </c>
      <c r="U564" s="139">
        <f ca="1">VLOOKUP(Tableau4[[#This Row],[Décalage]],D:E,2,0)</f>
        <v>0</v>
      </c>
      <c r="V564" s="139">
        <f ca="1">VLOOKUP(Tableau4[[#This Row],[Décalage]],D:G,4,0)</f>
        <v>0</v>
      </c>
      <c r="AY564" s="88"/>
      <c r="AZ564" s="88"/>
      <c r="BA564" s="88"/>
      <c r="BB564" s="88"/>
      <c r="BC564" s="88"/>
    </row>
    <row r="565" spans="1:55" ht="15" x14ac:dyDescent="0.2">
      <c r="A565" s="100">
        <v>4549</v>
      </c>
      <c r="B565" s="95">
        <v>1</v>
      </c>
      <c r="C565" s="95" t="s">
        <v>534</v>
      </c>
      <c r="D565" s="95" t="s">
        <v>534</v>
      </c>
      <c r="E565" s="99" t="s">
        <v>610</v>
      </c>
      <c r="F565" s="95" t="s">
        <v>609</v>
      </c>
      <c r="G565" s="95">
        <v>104548</v>
      </c>
      <c r="H565" s="95">
        <v>4</v>
      </c>
      <c r="I565" s="95" t="s">
        <v>534</v>
      </c>
      <c r="J565" s="95">
        <v>243</v>
      </c>
      <c r="K565" s="95">
        <v>1</v>
      </c>
      <c r="L565" s="98">
        <v>0.54166666666666663</v>
      </c>
      <c r="M565" s="98">
        <v>0.58333333333333337</v>
      </c>
      <c r="N565" s="97" t="s">
        <v>476</v>
      </c>
      <c r="Q565" s="88" t="str">
        <f t="array" aca="1" ref="Q565" ca="1">IFERROR(INDEX(Tableau3[Num DECAL],SMALL(IF(Tableau3[Num DECAL]&lt;&gt;"",ROW(INDIRECT("1:"&amp;ROWS(Tableau3[Num DECAL])))),ROWS($1:554))),"")</f>
        <v/>
      </c>
      <c r="R565" s="88">
        <f t="shared" ca="1" si="8"/>
        <v>0</v>
      </c>
      <c r="S565" s="88">
        <f ca="1">COUNTIFS(Tableau3[PLAGE],R565)</f>
        <v>0</v>
      </c>
      <c r="T565" s="139">
        <f ca="1">INDEX(EXTRACT!DATE,MATCH(Tableau4[[#This Row],[Décalage]],D:D,0),0)</f>
        <v>0</v>
      </c>
      <c r="U565" s="139">
        <f ca="1">VLOOKUP(Tableau4[[#This Row],[Décalage]],D:E,2,0)</f>
        <v>0</v>
      </c>
      <c r="V565" s="139">
        <f ca="1">VLOOKUP(Tableau4[[#This Row],[Décalage]],D:G,4,0)</f>
        <v>0</v>
      </c>
      <c r="AY565" s="88"/>
      <c r="AZ565" s="88"/>
      <c r="BA565" s="88"/>
      <c r="BB565" s="88"/>
      <c r="BC565" s="88"/>
    </row>
    <row r="566" spans="1:55" ht="15" x14ac:dyDescent="0.2">
      <c r="A566" s="100">
        <v>4550</v>
      </c>
      <c r="B566" s="95">
        <v>1</v>
      </c>
      <c r="C566" s="95">
        <v>563</v>
      </c>
      <c r="D566" s="95">
        <v>567</v>
      </c>
      <c r="E566" s="99" t="s">
        <v>535</v>
      </c>
      <c r="F566" s="95" t="s">
        <v>609</v>
      </c>
      <c r="G566" s="95">
        <v>104549</v>
      </c>
      <c r="H566" s="95">
        <v>0</v>
      </c>
      <c r="I566" s="95">
        <v>1</v>
      </c>
      <c r="J566" s="95">
        <v>244</v>
      </c>
      <c r="K566" s="95">
        <v>1</v>
      </c>
      <c r="L566" s="98">
        <v>0.60416666666666663</v>
      </c>
      <c r="M566" s="98">
        <v>0.77083333333333337</v>
      </c>
      <c r="N566" s="97" t="s">
        <v>474</v>
      </c>
      <c r="Q566" s="88" t="str">
        <f t="array" aca="1" ref="Q566" ca="1">IFERROR(INDEX(Tableau3[Num DECAL],SMALL(IF(Tableau3[Num DECAL]&lt;&gt;"",ROW(INDIRECT("1:"&amp;ROWS(Tableau3[Num DECAL])))),ROWS($1:555))),"")</f>
        <v/>
      </c>
      <c r="R566" s="88">
        <f t="shared" ca="1" si="8"/>
        <v>0</v>
      </c>
      <c r="S566" s="88">
        <f ca="1">COUNTIFS(Tableau3[PLAGE],R566)</f>
        <v>0</v>
      </c>
      <c r="T566" s="139">
        <f ca="1">INDEX(EXTRACT!DATE,MATCH(Tableau4[[#This Row],[Décalage]],D:D,0),0)</f>
        <v>0</v>
      </c>
      <c r="U566" s="139">
        <f ca="1">VLOOKUP(Tableau4[[#This Row],[Décalage]],D:E,2,0)</f>
        <v>0</v>
      </c>
      <c r="V566" s="139">
        <f ca="1">VLOOKUP(Tableau4[[#This Row],[Décalage]],D:G,4,0)</f>
        <v>0</v>
      </c>
      <c r="AY566" s="88"/>
      <c r="AZ566" s="88"/>
      <c r="BA566" s="88"/>
      <c r="BB566" s="88"/>
      <c r="BC566" s="88"/>
    </row>
    <row r="567" spans="1:55" ht="15" x14ac:dyDescent="0.2">
      <c r="A567" s="100">
        <v>4551</v>
      </c>
      <c r="B567" s="95">
        <v>1</v>
      </c>
      <c r="C567" s="95">
        <v>564</v>
      </c>
      <c r="D567" s="95">
        <v>569</v>
      </c>
      <c r="E567" s="99" t="s">
        <v>535</v>
      </c>
      <c r="F567" s="95" t="s">
        <v>611</v>
      </c>
      <c r="G567" s="95">
        <v>104550</v>
      </c>
      <c r="H567" s="95">
        <v>0</v>
      </c>
      <c r="I567" s="95">
        <v>1</v>
      </c>
      <c r="J567" s="95">
        <v>245</v>
      </c>
      <c r="K567" s="95">
        <v>2</v>
      </c>
      <c r="L567" s="98">
        <v>0.29166666666666669</v>
      </c>
      <c r="M567" s="98">
        <v>0.33333333333333331</v>
      </c>
      <c r="N567" s="97" t="s">
        <v>476</v>
      </c>
      <c r="Q567" s="88" t="str">
        <f t="array" aca="1" ref="Q567" ca="1">IFERROR(INDEX(Tableau3[Num DECAL],SMALL(IF(Tableau3[Num DECAL]&lt;&gt;"",ROW(INDIRECT("1:"&amp;ROWS(Tableau3[Num DECAL])))),ROWS($1:556))),"")</f>
        <v/>
      </c>
      <c r="R567" s="88">
        <f t="shared" ca="1" si="8"/>
        <v>0</v>
      </c>
      <c r="S567" s="88">
        <f ca="1">COUNTIFS(Tableau3[PLAGE],R567)</f>
        <v>0</v>
      </c>
      <c r="T567" s="139">
        <f ca="1">INDEX(EXTRACT!DATE,MATCH(Tableau4[[#This Row],[Décalage]],D:D,0),0)</f>
        <v>0</v>
      </c>
      <c r="U567" s="139">
        <f ca="1">VLOOKUP(Tableau4[[#This Row],[Décalage]],D:E,2,0)</f>
        <v>0</v>
      </c>
      <c r="V567" s="139">
        <f ca="1">VLOOKUP(Tableau4[[#This Row],[Décalage]],D:G,4,0)</f>
        <v>0</v>
      </c>
      <c r="AY567" s="88"/>
      <c r="AZ567" s="88"/>
      <c r="BA567" s="88"/>
      <c r="BB567" s="88"/>
      <c r="BC567" s="88"/>
    </row>
    <row r="568" spans="1:55" ht="15" x14ac:dyDescent="0.2">
      <c r="A568" s="100">
        <v>4552</v>
      </c>
      <c r="B568" s="95">
        <v>1</v>
      </c>
      <c r="C568" s="95" t="s">
        <v>534</v>
      </c>
      <c r="D568" s="95" t="s">
        <v>534</v>
      </c>
      <c r="E568" s="99" t="s">
        <v>535</v>
      </c>
      <c r="F568" s="95" t="s">
        <v>611</v>
      </c>
      <c r="G568" s="95">
        <v>104551</v>
      </c>
      <c r="H568" s="95">
        <v>1</v>
      </c>
      <c r="I568" s="95" t="s">
        <v>534</v>
      </c>
      <c r="J568" s="95">
        <v>245</v>
      </c>
      <c r="K568" s="95">
        <v>1</v>
      </c>
      <c r="L568" s="98">
        <v>0.33333333333333331</v>
      </c>
      <c r="M568" s="98">
        <v>0.34375</v>
      </c>
      <c r="N568" s="97" t="s">
        <v>480</v>
      </c>
      <c r="Q568" s="88" t="str">
        <f t="array" aca="1" ref="Q568" ca="1">IFERROR(INDEX(Tableau3[Num DECAL],SMALL(IF(Tableau3[Num DECAL]&lt;&gt;"",ROW(INDIRECT("1:"&amp;ROWS(Tableau3[Num DECAL])))),ROWS($1:557))),"")</f>
        <v/>
      </c>
      <c r="R568" s="88">
        <f t="shared" ca="1" si="8"/>
        <v>0</v>
      </c>
      <c r="S568" s="88">
        <f ca="1">COUNTIFS(Tableau3[PLAGE],R568)</f>
        <v>0</v>
      </c>
      <c r="T568" s="139">
        <f ca="1">INDEX(EXTRACT!DATE,MATCH(Tableau4[[#This Row],[Décalage]],D:D,0),0)</f>
        <v>0</v>
      </c>
      <c r="U568" s="139">
        <f ca="1">VLOOKUP(Tableau4[[#This Row],[Décalage]],D:E,2,0)</f>
        <v>0</v>
      </c>
      <c r="V568" s="139">
        <f ca="1">VLOOKUP(Tableau4[[#This Row],[Décalage]],D:G,4,0)</f>
        <v>0</v>
      </c>
      <c r="AY568" s="88"/>
      <c r="AZ568" s="88"/>
      <c r="BA568" s="88"/>
      <c r="BB568" s="88"/>
      <c r="BC568" s="88"/>
    </row>
    <row r="569" spans="1:55" ht="15" x14ac:dyDescent="0.2">
      <c r="A569" s="100">
        <v>4553</v>
      </c>
      <c r="B569" s="95">
        <v>1</v>
      </c>
      <c r="C569" s="95">
        <v>566</v>
      </c>
      <c r="D569" s="95">
        <v>574</v>
      </c>
      <c r="E569" s="99" t="s">
        <v>549</v>
      </c>
      <c r="F569" s="95" t="s">
        <v>611</v>
      </c>
      <c r="G569" s="95">
        <v>104552</v>
      </c>
      <c r="H569" s="95">
        <v>0</v>
      </c>
      <c r="I569" s="95">
        <v>1</v>
      </c>
      <c r="J569" s="95">
        <v>246</v>
      </c>
      <c r="K569" s="95">
        <v>5</v>
      </c>
      <c r="L569" s="98">
        <v>0.34375</v>
      </c>
      <c r="M569" s="98">
        <v>0.36458333333333331</v>
      </c>
      <c r="N569" s="97" t="s">
        <v>482</v>
      </c>
      <c r="Q569" s="88" t="str">
        <f t="array" aca="1" ref="Q569" ca="1">IFERROR(INDEX(Tableau3[Num DECAL],SMALL(IF(Tableau3[Num DECAL]&lt;&gt;"",ROW(INDIRECT("1:"&amp;ROWS(Tableau3[Num DECAL])))),ROWS($1:558))),"")</f>
        <v/>
      </c>
      <c r="R569" s="88">
        <f t="shared" ca="1" si="8"/>
        <v>0</v>
      </c>
      <c r="S569" s="88">
        <f ca="1">COUNTIFS(Tableau3[PLAGE],R569)</f>
        <v>0</v>
      </c>
      <c r="T569" s="139">
        <f ca="1">INDEX(EXTRACT!DATE,MATCH(Tableau4[[#This Row],[Décalage]],D:D,0),0)</f>
        <v>0</v>
      </c>
      <c r="U569" s="139">
        <f ca="1">VLOOKUP(Tableau4[[#This Row],[Décalage]],D:E,2,0)</f>
        <v>0</v>
      </c>
      <c r="V569" s="139">
        <f ca="1">VLOOKUP(Tableau4[[#This Row],[Décalage]],D:G,4,0)</f>
        <v>0</v>
      </c>
      <c r="AY569" s="88"/>
      <c r="AZ569" s="88"/>
      <c r="BA569" s="88"/>
      <c r="BB569" s="88"/>
      <c r="BC569" s="88"/>
    </row>
    <row r="570" spans="1:55" ht="15" x14ac:dyDescent="0.2">
      <c r="A570" s="100">
        <v>4554</v>
      </c>
      <c r="B570" s="95">
        <v>1</v>
      </c>
      <c r="C570" s="95" t="s">
        <v>534</v>
      </c>
      <c r="D570" s="95" t="s">
        <v>534</v>
      </c>
      <c r="E570" s="99" t="s">
        <v>549</v>
      </c>
      <c r="F570" s="95" t="s">
        <v>611</v>
      </c>
      <c r="G570" s="95">
        <v>104553</v>
      </c>
      <c r="H570" s="95">
        <v>1</v>
      </c>
      <c r="I570" s="95" t="s">
        <v>534</v>
      </c>
      <c r="J570" s="95">
        <v>246</v>
      </c>
      <c r="K570" s="95">
        <v>4</v>
      </c>
      <c r="L570" s="98">
        <v>0.36458333333333331</v>
      </c>
      <c r="M570" s="98">
        <v>0.38541666666666669</v>
      </c>
      <c r="N570" s="97" t="s">
        <v>482</v>
      </c>
      <c r="Q570" s="88" t="str">
        <f t="array" aca="1" ref="Q570" ca="1">IFERROR(INDEX(Tableau3[Num DECAL],SMALL(IF(Tableau3[Num DECAL]&lt;&gt;"",ROW(INDIRECT("1:"&amp;ROWS(Tableau3[Num DECAL])))),ROWS($1:559))),"")</f>
        <v/>
      </c>
      <c r="R570" s="88">
        <f t="shared" ca="1" si="8"/>
        <v>0</v>
      </c>
      <c r="S570" s="88">
        <f ca="1">COUNTIFS(Tableau3[PLAGE],R570)</f>
        <v>0</v>
      </c>
      <c r="T570" s="139">
        <f ca="1">INDEX(EXTRACT!DATE,MATCH(Tableau4[[#This Row],[Décalage]],D:D,0),0)</f>
        <v>0</v>
      </c>
      <c r="U570" s="139">
        <f ca="1">VLOOKUP(Tableau4[[#This Row],[Décalage]],D:E,2,0)</f>
        <v>0</v>
      </c>
      <c r="V570" s="139">
        <f ca="1">VLOOKUP(Tableau4[[#This Row],[Décalage]],D:G,4,0)</f>
        <v>0</v>
      </c>
      <c r="AY570" s="88"/>
      <c r="AZ570" s="88"/>
      <c r="BA570" s="88"/>
      <c r="BB570" s="88"/>
      <c r="BC570" s="88"/>
    </row>
    <row r="571" spans="1:55" ht="15" x14ac:dyDescent="0.2">
      <c r="A571" s="100">
        <v>4555</v>
      </c>
      <c r="B571" s="95">
        <v>1</v>
      </c>
      <c r="C571" s="95" t="s">
        <v>534</v>
      </c>
      <c r="D571" s="95" t="s">
        <v>534</v>
      </c>
      <c r="E571" s="99" t="s">
        <v>549</v>
      </c>
      <c r="F571" s="95" t="s">
        <v>611</v>
      </c>
      <c r="G571" s="95">
        <v>104554</v>
      </c>
      <c r="H571" s="95">
        <v>2</v>
      </c>
      <c r="I571" s="95" t="s">
        <v>534</v>
      </c>
      <c r="J571" s="95">
        <v>246</v>
      </c>
      <c r="K571" s="95">
        <v>3</v>
      </c>
      <c r="L571" s="98">
        <v>0.39583333333333331</v>
      </c>
      <c r="M571" s="98">
        <v>0.41666666666666669</v>
      </c>
      <c r="N571" s="97" t="s">
        <v>482</v>
      </c>
      <c r="Q571" s="88" t="str">
        <f t="array" aca="1" ref="Q571" ca="1">IFERROR(INDEX(Tableau3[Num DECAL],SMALL(IF(Tableau3[Num DECAL]&lt;&gt;"",ROW(INDIRECT("1:"&amp;ROWS(Tableau3[Num DECAL])))),ROWS($1:560))),"")</f>
        <v/>
      </c>
      <c r="R571" s="88">
        <f t="shared" ca="1" si="8"/>
        <v>0</v>
      </c>
      <c r="S571" s="88">
        <f ca="1">COUNTIFS(Tableau3[PLAGE],R571)</f>
        <v>0</v>
      </c>
      <c r="T571" s="139">
        <f ca="1">INDEX(EXTRACT!DATE,MATCH(Tableau4[[#This Row],[Décalage]],D:D,0),0)</f>
        <v>0</v>
      </c>
      <c r="U571" s="139">
        <f ca="1">VLOOKUP(Tableau4[[#This Row],[Décalage]],D:E,2,0)</f>
        <v>0</v>
      </c>
      <c r="V571" s="139">
        <f ca="1">VLOOKUP(Tableau4[[#This Row],[Décalage]],D:G,4,0)</f>
        <v>0</v>
      </c>
      <c r="AY571" s="88"/>
      <c r="AZ571" s="88"/>
      <c r="BA571" s="88"/>
      <c r="BB571" s="88"/>
      <c r="BC571" s="88"/>
    </row>
    <row r="572" spans="1:55" ht="15" x14ac:dyDescent="0.2">
      <c r="A572" s="100">
        <v>4556</v>
      </c>
      <c r="B572" s="95">
        <v>1</v>
      </c>
      <c r="C572" s="95" t="s">
        <v>534</v>
      </c>
      <c r="D572" s="95" t="s">
        <v>534</v>
      </c>
      <c r="E572" s="99" t="s">
        <v>549</v>
      </c>
      <c r="F572" s="95" t="s">
        <v>611</v>
      </c>
      <c r="G572" s="95">
        <v>104555</v>
      </c>
      <c r="H572" s="95">
        <v>3</v>
      </c>
      <c r="I572" s="95" t="s">
        <v>534</v>
      </c>
      <c r="J572" s="95">
        <v>246</v>
      </c>
      <c r="K572" s="95">
        <v>2</v>
      </c>
      <c r="L572" s="98">
        <v>0.4236111111111111</v>
      </c>
      <c r="M572" s="98">
        <v>0.44444444444444442</v>
      </c>
      <c r="N572" s="97" t="s">
        <v>482</v>
      </c>
      <c r="Q572" s="88" t="str">
        <f t="array" aca="1" ref="Q572" ca="1">IFERROR(INDEX(Tableau3[Num DECAL],SMALL(IF(Tableau3[Num DECAL]&lt;&gt;"",ROW(INDIRECT("1:"&amp;ROWS(Tableau3[Num DECAL])))),ROWS($1:561))),"")</f>
        <v/>
      </c>
      <c r="R572" s="88">
        <f t="shared" ca="1" si="8"/>
        <v>0</v>
      </c>
      <c r="S572" s="88">
        <f ca="1">COUNTIFS(Tableau3[PLAGE],R572)</f>
        <v>0</v>
      </c>
      <c r="T572" s="139">
        <f ca="1">INDEX(EXTRACT!DATE,MATCH(Tableau4[[#This Row],[Décalage]],D:D,0),0)</f>
        <v>0</v>
      </c>
      <c r="U572" s="139">
        <f ca="1">VLOOKUP(Tableau4[[#This Row],[Décalage]],D:E,2,0)</f>
        <v>0</v>
      </c>
      <c r="V572" s="139">
        <f ca="1">VLOOKUP(Tableau4[[#This Row],[Décalage]],D:G,4,0)</f>
        <v>0</v>
      </c>
      <c r="AY572" s="88"/>
      <c r="AZ572" s="88"/>
      <c r="BA572" s="88"/>
      <c r="BB572" s="88"/>
      <c r="BC572" s="88"/>
    </row>
    <row r="573" spans="1:55" ht="15" x14ac:dyDescent="0.2">
      <c r="A573" s="100">
        <v>4557</v>
      </c>
      <c r="B573" s="95">
        <v>1</v>
      </c>
      <c r="C573" s="95" t="s">
        <v>534</v>
      </c>
      <c r="D573" s="95" t="s">
        <v>534</v>
      </c>
      <c r="E573" s="99" t="s">
        <v>549</v>
      </c>
      <c r="F573" s="95" t="s">
        <v>611</v>
      </c>
      <c r="G573" s="95">
        <v>104556</v>
      </c>
      <c r="H573" s="95">
        <v>4</v>
      </c>
      <c r="I573" s="95" t="s">
        <v>534</v>
      </c>
      <c r="J573" s="95">
        <v>246</v>
      </c>
      <c r="K573" s="95">
        <v>1</v>
      </c>
      <c r="L573" s="98">
        <v>0.44444444444444442</v>
      </c>
      <c r="M573" s="98">
        <v>0.45833333333333331</v>
      </c>
      <c r="N573" s="97" t="s">
        <v>483</v>
      </c>
      <c r="Q573" s="88" t="str">
        <f t="array" aca="1" ref="Q573" ca="1">IFERROR(INDEX(Tableau3[Num DECAL],SMALL(IF(Tableau3[Num DECAL]&lt;&gt;"",ROW(INDIRECT("1:"&amp;ROWS(Tableau3[Num DECAL])))),ROWS($1:562))),"")</f>
        <v/>
      </c>
      <c r="R573" s="88">
        <f t="shared" ca="1" si="8"/>
        <v>0</v>
      </c>
      <c r="S573" s="88">
        <f ca="1">COUNTIFS(Tableau3[PLAGE],R573)</f>
        <v>0</v>
      </c>
      <c r="T573" s="139">
        <f ca="1">INDEX(EXTRACT!DATE,MATCH(Tableau4[[#This Row],[Décalage]],D:D,0),0)</f>
        <v>0</v>
      </c>
      <c r="U573" s="139">
        <f ca="1">VLOOKUP(Tableau4[[#This Row],[Décalage]],D:E,2,0)</f>
        <v>0</v>
      </c>
      <c r="V573" s="139">
        <f ca="1">VLOOKUP(Tableau4[[#This Row],[Décalage]],D:G,4,0)</f>
        <v>0</v>
      </c>
      <c r="AY573" s="88"/>
      <c r="AZ573" s="88"/>
      <c r="BA573" s="88"/>
      <c r="BB573" s="88"/>
      <c r="BC573" s="88"/>
    </row>
    <row r="574" spans="1:55" ht="15" x14ac:dyDescent="0.2">
      <c r="A574" s="100">
        <v>4558</v>
      </c>
      <c r="B574" s="95">
        <v>1</v>
      </c>
      <c r="C574" s="95">
        <v>571</v>
      </c>
      <c r="D574" s="95">
        <v>576</v>
      </c>
      <c r="E574" s="99" t="s">
        <v>535</v>
      </c>
      <c r="F574" s="95" t="s">
        <v>611</v>
      </c>
      <c r="G574" s="95">
        <v>104557</v>
      </c>
      <c r="H574" s="95">
        <v>0</v>
      </c>
      <c r="I574" s="95">
        <v>1</v>
      </c>
      <c r="J574" s="95">
        <v>247</v>
      </c>
      <c r="K574" s="95">
        <v>2</v>
      </c>
      <c r="L574" s="98">
        <v>0.45833333333333331</v>
      </c>
      <c r="M574" s="98">
        <v>0.47916666666666669</v>
      </c>
      <c r="N574" s="97" t="s">
        <v>482</v>
      </c>
      <c r="Q574" s="88" t="str">
        <f t="array" aca="1" ref="Q574" ca="1">IFERROR(INDEX(Tableau3[Num DECAL],SMALL(IF(Tableau3[Num DECAL]&lt;&gt;"",ROW(INDIRECT("1:"&amp;ROWS(Tableau3[Num DECAL])))),ROWS($1:563))),"")</f>
        <v/>
      </c>
      <c r="R574" s="88">
        <f t="shared" ca="1" si="8"/>
        <v>0</v>
      </c>
      <c r="S574" s="88">
        <f ca="1">COUNTIFS(Tableau3[PLAGE],R574)</f>
        <v>0</v>
      </c>
      <c r="T574" s="139">
        <f ca="1">INDEX(EXTRACT!DATE,MATCH(Tableau4[[#This Row],[Décalage]],D:D,0),0)</f>
        <v>0</v>
      </c>
      <c r="U574" s="139">
        <f ca="1">VLOOKUP(Tableau4[[#This Row],[Décalage]],D:E,2,0)</f>
        <v>0</v>
      </c>
      <c r="V574" s="139">
        <f ca="1">VLOOKUP(Tableau4[[#This Row],[Décalage]],D:G,4,0)</f>
        <v>0</v>
      </c>
      <c r="AY574" s="88"/>
      <c r="AZ574" s="88"/>
      <c r="BA574" s="88"/>
      <c r="BB574" s="88"/>
      <c r="BC574" s="88"/>
    </row>
    <row r="575" spans="1:55" ht="15" x14ac:dyDescent="0.2">
      <c r="A575" s="100">
        <v>4559</v>
      </c>
      <c r="B575" s="95">
        <v>1</v>
      </c>
      <c r="C575" s="95" t="s">
        <v>534</v>
      </c>
      <c r="D575" s="95" t="s">
        <v>534</v>
      </c>
      <c r="E575" s="99" t="s">
        <v>535</v>
      </c>
      <c r="F575" s="95" t="s">
        <v>611</v>
      </c>
      <c r="G575" s="95">
        <v>104558</v>
      </c>
      <c r="H575" s="95">
        <v>1</v>
      </c>
      <c r="I575" s="95" t="s">
        <v>534</v>
      </c>
      <c r="J575" s="95">
        <v>247</v>
      </c>
      <c r="K575" s="95">
        <v>1</v>
      </c>
      <c r="L575" s="98">
        <v>0.47916666666666669</v>
      </c>
      <c r="M575" s="98">
        <v>0.5</v>
      </c>
      <c r="N575" s="97" t="s">
        <v>482</v>
      </c>
      <c r="Q575" s="88" t="str">
        <f t="array" aca="1" ref="Q575" ca="1">IFERROR(INDEX(Tableau3[Num DECAL],SMALL(IF(Tableau3[Num DECAL]&lt;&gt;"",ROW(INDIRECT("1:"&amp;ROWS(Tableau3[Num DECAL])))),ROWS($1:564))),"")</f>
        <v/>
      </c>
      <c r="R575" s="88">
        <f t="shared" ca="1" si="8"/>
        <v>0</v>
      </c>
      <c r="S575" s="88">
        <f ca="1">COUNTIFS(Tableau3[PLAGE],R575)</f>
        <v>0</v>
      </c>
      <c r="T575" s="139">
        <f ca="1">INDEX(EXTRACT!DATE,MATCH(Tableau4[[#This Row],[Décalage]],D:D,0),0)</f>
        <v>0</v>
      </c>
      <c r="U575" s="139">
        <f ca="1">VLOOKUP(Tableau4[[#This Row],[Décalage]],D:E,2,0)</f>
        <v>0</v>
      </c>
      <c r="V575" s="139">
        <f ca="1">VLOOKUP(Tableau4[[#This Row],[Décalage]],D:G,4,0)</f>
        <v>0</v>
      </c>
      <c r="AY575" s="88"/>
      <c r="AZ575" s="88"/>
      <c r="BA575" s="88"/>
      <c r="BB575" s="88"/>
      <c r="BC575" s="88"/>
    </row>
    <row r="576" spans="1:55" ht="15" x14ac:dyDescent="0.2">
      <c r="A576" s="100">
        <v>4560</v>
      </c>
      <c r="B576" s="95">
        <v>1</v>
      </c>
      <c r="C576" s="95">
        <v>573</v>
      </c>
      <c r="D576" s="95">
        <v>578</v>
      </c>
      <c r="E576" s="99" t="s">
        <v>539</v>
      </c>
      <c r="F576" s="95" t="s">
        <v>611</v>
      </c>
      <c r="G576" s="95">
        <v>104559</v>
      </c>
      <c r="H576" s="95">
        <v>0</v>
      </c>
      <c r="I576" s="95">
        <v>1</v>
      </c>
      <c r="J576" s="95">
        <v>248</v>
      </c>
      <c r="K576" s="95">
        <v>2</v>
      </c>
      <c r="L576" s="98">
        <v>0.52083333333333337</v>
      </c>
      <c r="M576" s="98">
        <v>0.54166666666666663</v>
      </c>
      <c r="N576" s="97" t="s">
        <v>482</v>
      </c>
      <c r="Q576" s="88" t="str">
        <f t="array" aca="1" ref="Q576" ca="1">IFERROR(INDEX(Tableau3[Num DECAL],SMALL(IF(Tableau3[Num DECAL]&lt;&gt;"",ROW(INDIRECT("1:"&amp;ROWS(Tableau3[Num DECAL])))),ROWS($1:565))),"")</f>
        <v/>
      </c>
      <c r="R576" s="88">
        <f t="shared" ca="1" si="8"/>
        <v>0</v>
      </c>
      <c r="S576" s="88">
        <f ca="1">COUNTIFS(Tableau3[PLAGE],R576)</f>
        <v>0</v>
      </c>
      <c r="T576" s="139">
        <f ca="1">INDEX(EXTRACT!DATE,MATCH(Tableau4[[#This Row],[Décalage]],D:D,0),0)</f>
        <v>0</v>
      </c>
      <c r="U576" s="139">
        <f ca="1">VLOOKUP(Tableau4[[#This Row],[Décalage]],D:E,2,0)</f>
        <v>0</v>
      </c>
      <c r="V576" s="139">
        <f ca="1">VLOOKUP(Tableau4[[#This Row],[Décalage]],D:G,4,0)</f>
        <v>0</v>
      </c>
      <c r="AY576" s="88"/>
      <c r="AZ576" s="88"/>
      <c r="BA576" s="88"/>
      <c r="BB576" s="88"/>
      <c r="BC576" s="88"/>
    </row>
    <row r="577" spans="1:55" ht="15" x14ac:dyDescent="0.2">
      <c r="A577" s="100">
        <v>4561</v>
      </c>
      <c r="B577" s="95">
        <v>1</v>
      </c>
      <c r="C577" s="95" t="s">
        <v>534</v>
      </c>
      <c r="D577" s="95" t="s">
        <v>534</v>
      </c>
      <c r="E577" s="99" t="s">
        <v>539</v>
      </c>
      <c r="F577" s="95" t="s">
        <v>611</v>
      </c>
      <c r="G577" s="95">
        <v>104560</v>
      </c>
      <c r="H577" s="95">
        <v>1</v>
      </c>
      <c r="I577" s="95" t="s">
        <v>534</v>
      </c>
      <c r="J577" s="95">
        <v>248</v>
      </c>
      <c r="K577" s="95">
        <v>1</v>
      </c>
      <c r="L577" s="98">
        <v>0.54861111111111105</v>
      </c>
      <c r="M577" s="98">
        <v>0.60416666666666663</v>
      </c>
      <c r="N577" s="97" t="s">
        <v>495</v>
      </c>
      <c r="Q577" s="88" t="str">
        <f t="array" aca="1" ref="Q577" ca="1">IFERROR(INDEX(Tableau3[Num DECAL],SMALL(IF(Tableau3[Num DECAL]&lt;&gt;"",ROW(INDIRECT("1:"&amp;ROWS(Tableau3[Num DECAL])))),ROWS($1:566))),"")</f>
        <v/>
      </c>
      <c r="R577" s="88">
        <f t="shared" ca="1" si="8"/>
        <v>0</v>
      </c>
      <c r="S577" s="88">
        <f ca="1">COUNTIFS(Tableau3[PLAGE],R577)</f>
        <v>0</v>
      </c>
      <c r="T577" s="139">
        <f ca="1">INDEX(EXTRACT!DATE,MATCH(Tableau4[[#This Row],[Décalage]],D:D,0),0)</f>
        <v>0</v>
      </c>
      <c r="U577" s="139">
        <f ca="1">VLOOKUP(Tableau4[[#This Row],[Décalage]],D:E,2,0)</f>
        <v>0</v>
      </c>
      <c r="V577" s="139">
        <f ca="1">VLOOKUP(Tableau4[[#This Row],[Décalage]],D:G,4,0)</f>
        <v>0</v>
      </c>
      <c r="AY577" s="88"/>
      <c r="AZ577" s="88"/>
      <c r="BA577" s="88"/>
      <c r="BB577" s="88"/>
      <c r="BC577" s="88"/>
    </row>
    <row r="578" spans="1:55" ht="15" x14ac:dyDescent="0.2">
      <c r="A578" s="100">
        <v>4562</v>
      </c>
      <c r="B578" s="95">
        <v>1</v>
      </c>
      <c r="C578" s="95">
        <v>575</v>
      </c>
      <c r="D578" s="95">
        <v>579</v>
      </c>
      <c r="E578" s="99" t="s">
        <v>535</v>
      </c>
      <c r="F578" s="95" t="s">
        <v>611</v>
      </c>
      <c r="G578" s="95">
        <v>104561</v>
      </c>
      <c r="H578" s="95">
        <v>0</v>
      </c>
      <c r="I578" s="95">
        <v>1</v>
      </c>
      <c r="J578" s="95">
        <v>249</v>
      </c>
      <c r="K578" s="95">
        <v>1</v>
      </c>
      <c r="L578" s="98">
        <v>0.60416666666666663</v>
      </c>
      <c r="M578" s="98">
        <v>0.625</v>
      </c>
      <c r="N578" s="97" t="s">
        <v>482</v>
      </c>
      <c r="Q578" s="88" t="str">
        <f t="array" aca="1" ref="Q578" ca="1">IFERROR(INDEX(Tableau3[Num DECAL],SMALL(IF(Tableau3[Num DECAL]&lt;&gt;"",ROW(INDIRECT("1:"&amp;ROWS(Tableau3[Num DECAL])))),ROWS($1:567))),"")</f>
        <v/>
      </c>
      <c r="R578" s="88">
        <f t="shared" ca="1" si="8"/>
        <v>0</v>
      </c>
      <c r="S578" s="88">
        <f ca="1">COUNTIFS(Tableau3[PLAGE],R578)</f>
        <v>0</v>
      </c>
      <c r="T578" s="139">
        <f ca="1">INDEX(EXTRACT!DATE,MATCH(Tableau4[[#This Row],[Décalage]],D:D,0),0)</f>
        <v>0</v>
      </c>
      <c r="U578" s="139">
        <f ca="1">VLOOKUP(Tableau4[[#This Row],[Décalage]],D:E,2,0)</f>
        <v>0</v>
      </c>
      <c r="V578" s="139">
        <f ca="1">VLOOKUP(Tableau4[[#This Row],[Décalage]],D:G,4,0)</f>
        <v>0</v>
      </c>
      <c r="AY578" s="88"/>
      <c r="AZ578" s="88"/>
      <c r="BA578" s="88"/>
      <c r="BB578" s="88"/>
      <c r="BC578" s="88"/>
    </row>
    <row r="579" spans="1:55" ht="15" x14ac:dyDescent="0.2">
      <c r="A579" s="100">
        <v>4563</v>
      </c>
      <c r="B579" s="95">
        <v>1</v>
      </c>
      <c r="C579" s="95">
        <v>576</v>
      </c>
      <c r="D579" s="95">
        <v>580</v>
      </c>
      <c r="E579" s="99" t="s">
        <v>539</v>
      </c>
      <c r="F579" s="95" t="s">
        <v>611</v>
      </c>
      <c r="G579" s="95">
        <v>104562</v>
      </c>
      <c r="H579" s="95">
        <v>0</v>
      </c>
      <c r="I579" s="95">
        <v>1</v>
      </c>
      <c r="J579" s="95">
        <v>250</v>
      </c>
      <c r="K579" s="95">
        <v>1</v>
      </c>
      <c r="L579" s="98">
        <v>0.625</v>
      </c>
      <c r="M579" s="98">
        <v>0.66666666666666663</v>
      </c>
      <c r="N579" s="97" t="s">
        <v>476</v>
      </c>
      <c r="Q579" s="88" t="str">
        <f t="array" aca="1" ref="Q579" ca="1">IFERROR(INDEX(Tableau3[Num DECAL],SMALL(IF(Tableau3[Num DECAL]&lt;&gt;"",ROW(INDIRECT("1:"&amp;ROWS(Tableau3[Num DECAL])))),ROWS($1:568))),"")</f>
        <v/>
      </c>
      <c r="R579" s="88">
        <f t="shared" ca="1" si="8"/>
        <v>0</v>
      </c>
      <c r="S579" s="88">
        <f ca="1">COUNTIFS(Tableau3[PLAGE],R579)</f>
        <v>0</v>
      </c>
      <c r="T579" s="139">
        <f ca="1">INDEX(EXTRACT!DATE,MATCH(Tableau4[[#This Row],[Décalage]],D:D,0),0)</f>
        <v>0</v>
      </c>
      <c r="U579" s="139">
        <f ca="1">VLOOKUP(Tableau4[[#This Row],[Décalage]],D:E,2,0)</f>
        <v>0</v>
      </c>
      <c r="V579" s="139">
        <f ca="1">VLOOKUP(Tableau4[[#This Row],[Décalage]],D:G,4,0)</f>
        <v>0</v>
      </c>
      <c r="AY579" s="88"/>
      <c r="AZ579" s="88"/>
      <c r="BA579" s="88"/>
      <c r="BB579" s="88"/>
      <c r="BC579" s="88"/>
    </row>
    <row r="580" spans="1:55" ht="15" x14ac:dyDescent="0.2">
      <c r="A580" s="100">
        <v>4564</v>
      </c>
      <c r="B580" s="95">
        <v>1</v>
      </c>
      <c r="C580" s="95">
        <v>577</v>
      </c>
      <c r="D580" s="95">
        <v>581</v>
      </c>
      <c r="E580" s="99" t="s">
        <v>535</v>
      </c>
      <c r="F580" s="95" t="s">
        <v>611</v>
      </c>
      <c r="G580" s="95">
        <v>104563</v>
      </c>
      <c r="H580" s="95">
        <v>0</v>
      </c>
      <c r="I580" s="95">
        <v>1</v>
      </c>
      <c r="J580" s="95">
        <v>251</v>
      </c>
      <c r="K580" s="95">
        <v>1</v>
      </c>
      <c r="L580" s="98">
        <v>0.67361111111111116</v>
      </c>
      <c r="M580" s="98">
        <v>0.72222222222222221</v>
      </c>
      <c r="N580" s="97" t="s">
        <v>493</v>
      </c>
      <c r="Q580" s="88" t="str">
        <f t="array" aca="1" ref="Q580" ca="1">IFERROR(INDEX(Tableau3[Num DECAL],SMALL(IF(Tableau3[Num DECAL]&lt;&gt;"",ROW(INDIRECT("1:"&amp;ROWS(Tableau3[Num DECAL])))),ROWS($1:569))),"")</f>
        <v/>
      </c>
      <c r="R580" s="88">
        <f t="shared" ca="1" si="8"/>
        <v>0</v>
      </c>
      <c r="S580" s="88">
        <f ca="1">COUNTIFS(Tableau3[PLAGE],R580)</f>
        <v>0</v>
      </c>
      <c r="T580" s="139">
        <f ca="1">INDEX(EXTRACT!DATE,MATCH(Tableau4[[#This Row],[Décalage]],D:D,0),0)</f>
        <v>0</v>
      </c>
      <c r="U580" s="139">
        <f ca="1">VLOOKUP(Tableau4[[#This Row],[Décalage]],D:E,2,0)</f>
        <v>0</v>
      </c>
      <c r="V580" s="139">
        <f ca="1">VLOOKUP(Tableau4[[#This Row],[Décalage]],D:G,4,0)</f>
        <v>0</v>
      </c>
      <c r="AY580" s="88"/>
      <c r="AZ580" s="88"/>
      <c r="BA580" s="88"/>
      <c r="BB580" s="88"/>
      <c r="BC580" s="88"/>
    </row>
    <row r="581" spans="1:55" ht="15" x14ac:dyDescent="0.2">
      <c r="A581" s="100">
        <v>4565</v>
      </c>
      <c r="B581" s="95">
        <v>1</v>
      </c>
      <c r="C581" s="95">
        <v>578</v>
      </c>
      <c r="D581" s="95">
        <v>583</v>
      </c>
      <c r="E581" s="99" t="s">
        <v>535</v>
      </c>
      <c r="F581" s="95" t="s">
        <v>612</v>
      </c>
      <c r="G581" s="95">
        <v>104564</v>
      </c>
      <c r="H581" s="95">
        <v>0</v>
      </c>
      <c r="I581" s="95">
        <v>1</v>
      </c>
      <c r="J581" s="95">
        <v>252</v>
      </c>
      <c r="K581" s="95">
        <v>2</v>
      </c>
      <c r="L581" s="98">
        <v>0.28472222222222221</v>
      </c>
      <c r="M581" s="98">
        <v>0.33333333333333331</v>
      </c>
      <c r="N581" s="97" t="s">
        <v>493</v>
      </c>
      <c r="Q581" s="88" t="str">
        <f t="array" aca="1" ref="Q581" ca="1">IFERROR(INDEX(Tableau3[Num DECAL],SMALL(IF(Tableau3[Num DECAL]&lt;&gt;"",ROW(INDIRECT("1:"&amp;ROWS(Tableau3[Num DECAL])))),ROWS($1:570))),"")</f>
        <v/>
      </c>
      <c r="R581" s="88">
        <f t="shared" ca="1" si="8"/>
        <v>0</v>
      </c>
      <c r="S581" s="88">
        <f ca="1">COUNTIFS(Tableau3[PLAGE],R581)</f>
        <v>0</v>
      </c>
      <c r="T581" s="139">
        <f ca="1">INDEX(EXTRACT!DATE,MATCH(Tableau4[[#This Row],[Décalage]],D:D,0),0)</f>
        <v>0</v>
      </c>
      <c r="U581" s="139">
        <f ca="1">VLOOKUP(Tableau4[[#This Row],[Décalage]],D:E,2,0)</f>
        <v>0</v>
      </c>
      <c r="V581" s="139">
        <f ca="1">VLOOKUP(Tableau4[[#This Row],[Décalage]],D:G,4,0)</f>
        <v>0</v>
      </c>
      <c r="AY581" s="88"/>
      <c r="AZ581" s="88"/>
      <c r="BA581" s="88"/>
      <c r="BB581" s="88"/>
      <c r="BC581" s="88"/>
    </row>
    <row r="582" spans="1:55" ht="15" x14ac:dyDescent="0.2">
      <c r="A582" s="100">
        <v>4566</v>
      </c>
      <c r="B582" s="95">
        <v>1</v>
      </c>
      <c r="C582" s="95" t="s">
        <v>534</v>
      </c>
      <c r="D582" s="95" t="s">
        <v>534</v>
      </c>
      <c r="E582" s="99" t="s">
        <v>535</v>
      </c>
      <c r="F582" s="95" t="s">
        <v>612</v>
      </c>
      <c r="G582" s="95">
        <v>104565</v>
      </c>
      <c r="H582" s="95">
        <v>1</v>
      </c>
      <c r="I582" s="95" t="s">
        <v>534</v>
      </c>
      <c r="J582" s="95">
        <v>252</v>
      </c>
      <c r="K582" s="95">
        <v>1</v>
      </c>
      <c r="L582" s="98">
        <v>0.33333333333333331</v>
      </c>
      <c r="M582" s="98">
        <v>0.35416666666666669</v>
      </c>
      <c r="N582" s="97" t="s">
        <v>482</v>
      </c>
      <c r="Q582" s="88" t="str">
        <f t="array" aca="1" ref="Q582" ca="1">IFERROR(INDEX(Tableau3[Num DECAL],SMALL(IF(Tableau3[Num DECAL]&lt;&gt;"",ROW(INDIRECT("1:"&amp;ROWS(Tableau3[Num DECAL])))),ROWS($1:571))),"")</f>
        <v/>
      </c>
      <c r="R582" s="88">
        <f t="shared" ca="1" si="8"/>
        <v>0</v>
      </c>
      <c r="S582" s="88">
        <f ca="1">COUNTIFS(Tableau3[PLAGE],R582)</f>
        <v>0</v>
      </c>
      <c r="T582" s="139">
        <f ca="1">INDEX(EXTRACT!DATE,MATCH(Tableau4[[#This Row],[Décalage]],D:D,0),0)</f>
        <v>0</v>
      </c>
      <c r="U582" s="139">
        <f ca="1">VLOOKUP(Tableau4[[#This Row],[Décalage]],D:E,2,0)</f>
        <v>0</v>
      </c>
      <c r="V582" s="139">
        <f ca="1">VLOOKUP(Tableau4[[#This Row],[Décalage]],D:G,4,0)</f>
        <v>0</v>
      </c>
      <c r="AY582" s="88"/>
      <c r="AZ582" s="88"/>
      <c r="BA582" s="88"/>
      <c r="BB582" s="88"/>
      <c r="BC582" s="88"/>
    </row>
    <row r="583" spans="1:55" ht="15" x14ac:dyDescent="0.2">
      <c r="A583" s="100">
        <v>4567</v>
      </c>
      <c r="B583" s="95">
        <v>1</v>
      </c>
      <c r="C583" s="95">
        <v>580</v>
      </c>
      <c r="D583" s="95">
        <v>587</v>
      </c>
      <c r="E583" s="99" t="s">
        <v>499</v>
      </c>
      <c r="F583" s="95" t="s">
        <v>612</v>
      </c>
      <c r="G583" s="95">
        <v>104566</v>
      </c>
      <c r="H583" s="95">
        <v>0</v>
      </c>
      <c r="I583" s="95">
        <v>1</v>
      </c>
      <c r="J583" s="95">
        <v>253</v>
      </c>
      <c r="K583" s="95">
        <v>4</v>
      </c>
      <c r="L583" s="98">
        <v>0.35416666666666669</v>
      </c>
      <c r="M583" s="98">
        <v>0.39583333333333331</v>
      </c>
      <c r="N583" s="97" t="s">
        <v>476</v>
      </c>
      <c r="Q583" s="88" t="str">
        <f t="array" aca="1" ref="Q583" ca="1">IFERROR(INDEX(Tableau3[Num DECAL],SMALL(IF(Tableau3[Num DECAL]&lt;&gt;"",ROW(INDIRECT("1:"&amp;ROWS(Tableau3[Num DECAL])))),ROWS($1:572))),"")</f>
        <v/>
      </c>
      <c r="R583" s="88">
        <f t="shared" ca="1" si="8"/>
        <v>0</v>
      </c>
      <c r="S583" s="88">
        <f ca="1">COUNTIFS(Tableau3[PLAGE],R583)</f>
        <v>0</v>
      </c>
      <c r="T583" s="139">
        <f ca="1">INDEX(EXTRACT!DATE,MATCH(Tableau4[[#This Row],[Décalage]],D:D,0),0)</f>
        <v>0</v>
      </c>
      <c r="U583" s="139">
        <f ca="1">VLOOKUP(Tableau4[[#This Row],[Décalage]],D:E,2,0)</f>
        <v>0</v>
      </c>
      <c r="V583" s="139">
        <f ca="1">VLOOKUP(Tableau4[[#This Row],[Décalage]],D:G,4,0)</f>
        <v>0</v>
      </c>
      <c r="AY583" s="88"/>
      <c r="AZ583" s="88"/>
      <c r="BA583" s="88"/>
      <c r="BB583" s="88"/>
      <c r="BC583" s="88"/>
    </row>
    <row r="584" spans="1:55" ht="15" x14ac:dyDescent="0.2">
      <c r="A584" s="100">
        <v>4568</v>
      </c>
      <c r="B584" s="95">
        <v>1</v>
      </c>
      <c r="C584" s="95" t="s">
        <v>534</v>
      </c>
      <c r="D584" s="95" t="s">
        <v>534</v>
      </c>
      <c r="E584" s="99" t="s">
        <v>499</v>
      </c>
      <c r="F584" s="95" t="s">
        <v>612</v>
      </c>
      <c r="G584" s="95">
        <v>104567</v>
      </c>
      <c r="H584" s="95">
        <v>1</v>
      </c>
      <c r="I584" s="95" t="s">
        <v>534</v>
      </c>
      <c r="J584" s="95">
        <v>253</v>
      </c>
      <c r="K584" s="95">
        <v>3</v>
      </c>
      <c r="L584" s="98">
        <v>0.39583333333333331</v>
      </c>
      <c r="M584" s="98">
        <v>0.41666666666666669</v>
      </c>
      <c r="N584" s="97" t="s">
        <v>482</v>
      </c>
      <c r="Q584" s="88" t="str">
        <f t="array" aca="1" ref="Q584" ca="1">IFERROR(INDEX(Tableau3[Num DECAL],SMALL(IF(Tableau3[Num DECAL]&lt;&gt;"",ROW(INDIRECT("1:"&amp;ROWS(Tableau3[Num DECAL])))),ROWS($1:573))),"")</f>
        <v/>
      </c>
      <c r="R584" s="88">
        <f t="shared" ca="1" si="8"/>
        <v>0</v>
      </c>
      <c r="S584" s="88">
        <f ca="1">COUNTIFS(Tableau3[PLAGE],R584)</f>
        <v>0</v>
      </c>
      <c r="T584" s="139">
        <f ca="1">INDEX(EXTRACT!DATE,MATCH(Tableau4[[#This Row],[Décalage]],D:D,0),0)</f>
        <v>0</v>
      </c>
      <c r="U584" s="139">
        <f ca="1">VLOOKUP(Tableau4[[#This Row],[Décalage]],D:E,2,0)</f>
        <v>0</v>
      </c>
      <c r="V584" s="139">
        <f ca="1">VLOOKUP(Tableau4[[#This Row],[Décalage]],D:G,4,0)</f>
        <v>0</v>
      </c>
      <c r="AY584" s="88"/>
      <c r="AZ584" s="88"/>
      <c r="BA584" s="88"/>
      <c r="BB584" s="88"/>
      <c r="BC584" s="88"/>
    </row>
    <row r="585" spans="1:55" ht="15" x14ac:dyDescent="0.2">
      <c r="A585" s="100">
        <v>4569</v>
      </c>
      <c r="B585" s="95">
        <v>1</v>
      </c>
      <c r="C585" s="95" t="s">
        <v>534</v>
      </c>
      <c r="D585" s="95" t="s">
        <v>534</v>
      </c>
      <c r="E585" s="99" t="s">
        <v>499</v>
      </c>
      <c r="F585" s="95" t="s">
        <v>612</v>
      </c>
      <c r="G585" s="95">
        <v>104568</v>
      </c>
      <c r="H585" s="95">
        <v>2</v>
      </c>
      <c r="I585" s="95" t="s">
        <v>534</v>
      </c>
      <c r="J585" s="95">
        <v>253</v>
      </c>
      <c r="K585" s="95">
        <v>2</v>
      </c>
      <c r="L585" s="98">
        <v>0.4201388888888889</v>
      </c>
      <c r="M585" s="98">
        <v>0.43055555555555558</v>
      </c>
      <c r="N585" s="97" t="s">
        <v>480</v>
      </c>
      <c r="Q585" s="88" t="str">
        <f t="array" aca="1" ref="Q585" ca="1">IFERROR(INDEX(Tableau3[Num DECAL],SMALL(IF(Tableau3[Num DECAL]&lt;&gt;"",ROW(INDIRECT("1:"&amp;ROWS(Tableau3[Num DECAL])))),ROWS($1:574))),"")</f>
        <v/>
      </c>
      <c r="R585" s="88">
        <f t="shared" ca="1" si="8"/>
        <v>0</v>
      </c>
      <c r="S585" s="88">
        <f ca="1">COUNTIFS(Tableau3[PLAGE],R585)</f>
        <v>0</v>
      </c>
      <c r="T585" s="139">
        <f ca="1">INDEX(EXTRACT!DATE,MATCH(Tableau4[[#This Row],[Décalage]],D:D,0),0)</f>
        <v>0</v>
      </c>
      <c r="U585" s="139">
        <f ca="1">VLOOKUP(Tableau4[[#This Row],[Décalage]],D:E,2,0)</f>
        <v>0</v>
      </c>
      <c r="V585" s="139">
        <f ca="1">VLOOKUP(Tableau4[[#This Row],[Décalage]],D:G,4,0)</f>
        <v>0</v>
      </c>
      <c r="AY585" s="88"/>
      <c r="AZ585" s="88"/>
      <c r="BA585" s="88"/>
      <c r="BB585" s="88"/>
      <c r="BC585" s="88"/>
    </row>
    <row r="586" spans="1:55" ht="15" x14ac:dyDescent="0.2">
      <c r="A586" s="100">
        <v>4570</v>
      </c>
      <c r="B586" s="95">
        <v>1</v>
      </c>
      <c r="C586" s="95" t="s">
        <v>534</v>
      </c>
      <c r="D586" s="95" t="s">
        <v>534</v>
      </c>
      <c r="E586" s="99" t="s">
        <v>499</v>
      </c>
      <c r="F586" s="95" t="s">
        <v>612</v>
      </c>
      <c r="G586" s="95">
        <v>104569</v>
      </c>
      <c r="H586" s="95">
        <v>3</v>
      </c>
      <c r="I586" s="95" t="s">
        <v>534</v>
      </c>
      <c r="J586" s="95">
        <v>253</v>
      </c>
      <c r="K586" s="95">
        <v>1</v>
      </c>
      <c r="L586" s="98">
        <v>0.44444444444444442</v>
      </c>
      <c r="M586" s="98">
        <v>0.48958333333333331</v>
      </c>
      <c r="N586" s="97" t="s">
        <v>494</v>
      </c>
      <c r="Q586" s="88" t="str">
        <f t="array" aca="1" ref="Q586" ca="1">IFERROR(INDEX(Tableau3[Num DECAL],SMALL(IF(Tableau3[Num DECAL]&lt;&gt;"",ROW(INDIRECT("1:"&amp;ROWS(Tableau3[Num DECAL])))),ROWS($1:575))),"")</f>
        <v/>
      </c>
      <c r="R586" s="88">
        <f t="shared" ca="1" si="8"/>
        <v>0</v>
      </c>
      <c r="S586" s="88">
        <f ca="1">COUNTIFS(Tableau3[PLAGE],R586)</f>
        <v>0</v>
      </c>
      <c r="T586" s="139">
        <f ca="1">INDEX(EXTRACT!DATE,MATCH(Tableau4[[#This Row],[Décalage]],D:D,0),0)</f>
        <v>0</v>
      </c>
      <c r="U586" s="139">
        <f ca="1">VLOOKUP(Tableau4[[#This Row],[Décalage]],D:E,2,0)</f>
        <v>0</v>
      </c>
      <c r="V586" s="139">
        <f ca="1">VLOOKUP(Tableau4[[#This Row],[Décalage]],D:G,4,0)</f>
        <v>0</v>
      </c>
      <c r="AY586" s="88"/>
      <c r="AZ586" s="88"/>
      <c r="BA586" s="88"/>
      <c r="BB586" s="88"/>
      <c r="BC586" s="88"/>
    </row>
    <row r="587" spans="1:55" ht="15" x14ac:dyDescent="0.2">
      <c r="A587" s="100">
        <v>4571</v>
      </c>
      <c r="B587" s="95">
        <v>1</v>
      </c>
      <c r="C587" s="95">
        <v>584</v>
      </c>
      <c r="D587" s="95">
        <v>589</v>
      </c>
      <c r="E587" s="99" t="s">
        <v>535</v>
      </c>
      <c r="F587" s="95" t="s">
        <v>612</v>
      </c>
      <c r="G587" s="95">
        <v>104570</v>
      </c>
      <c r="H587" s="95">
        <v>0</v>
      </c>
      <c r="I587" s="95">
        <v>1</v>
      </c>
      <c r="J587" s="95">
        <v>254</v>
      </c>
      <c r="K587" s="95">
        <v>2</v>
      </c>
      <c r="L587" s="98">
        <v>0.48958333333333331</v>
      </c>
      <c r="M587" s="98">
        <v>0.51041666666666663</v>
      </c>
      <c r="N587" s="97" t="s">
        <v>482</v>
      </c>
      <c r="Q587" s="88" t="str">
        <f t="array" aca="1" ref="Q587" ca="1">IFERROR(INDEX(Tableau3[Num DECAL],SMALL(IF(Tableau3[Num DECAL]&lt;&gt;"",ROW(INDIRECT("1:"&amp;ROWS(Tableau3[Num DECAL])))),ROWS($1:576))),"")</f>
        <v/>
      </c>
      <c r="R587" s="88">
        <f t="shared" ca="1" si="8"/>
        <v>0</v>
      </c>
      <c r="S587" s="88">
        <f ca="1">COUNTIFS(Tableau3[PLAGE],R587)</f>
        <v>0</v>
      </c>
      <c r="T587" s="139">
        <f ca="1">INDEX(EXTRACT!DATE,MATCH(Tableau4[[#This Row],[Décalage]],D:D,0),0)</f>
        <v>0</v>
      </c>
      <c r="U587" s="139">
        <f ca="1">VLOOKUP(Tableau4[[#This Row],[Décalage]],D:E,2,0)</f>
        <v>0</v>
      </c>
      <c r="V587" s="139">
        <f ca="1">VLOOKUP(Tableau4[[#This Row],[Décalage]],D:G,4,0)</f>
        <v>0</v>
      </c>
      <c r="AY587" s="88"/>
      <c r="AZ587" s="88"/>
      <c r="BA587" s="88"/>
      <c r="BB587" s="88"/>
      <c r="BC587" s="88"/>
    </row>
    <row r="588" spans="1:55" ht="15" x14ac:dyDescent="0.2">
      <c r="A588" s="100">
        <v>4572</v>
      </c>
      <c r="B588" s="95">
        <v>1</v>
      </c>
      <c r="C588" s="95" t="s">
        <v>534</v>
      </c>
      <c r="D588" s="95" t="s">
        <v>534</v>
      </c>
      <c r="E588" s="99" t="s">
        <v>535</v>
      </c>
      <c r="F588" s="95" t="s">
        <v>612</v>
      </c>
      <c r="G588" s="95">
        <v>104571</v>
      </c>
      <c r="H588" s="95">
        <v>1</v>
      </c>
      <c r="I588" s="95" t="s">
        <v>534</v>
      </c>
      <c r="J588" s="95">
        <v>254</v>
      </c>
      <c r="K588" s="95">
        <v>1</v>
      </c>
      <c r="L588" s="98">
        <v>0.51041666666666663</v>
      </c>
      <c r="M588" s="98">
        <v>0.5625</v>
      </c>
      <c r="N588" s="97" t="s">
        <v>492</v>
      </c>
      <c r="Q588" s="88" t="str">
        <f t="array" aca="1" ref="Q588" ca="1">IFERROR(INDEX(Tableau3[Num DECAL],SMALL(IF(Tableau3[Num DECAL]&lt;&gt;"",ROW(INDIRECT("1:"&amp;ROWS(Tableau3[Num DECAL])))),ROWS($1:577))),"")</f>
        <v/>
      </c>
      <c r="R588" s="88">
        <f t="shared" ref="R588:R651" ca="1" si="9">VLOOKUP(Q588,D:J,7,0)</f>
        <v>0</v>
      </c>
      <c r="S588" s="88">
        <f ca="1">COUNTIFS(Tableau3[PLAGE],R588)</f>
        <v>0</v>
      </c>
      <c r="T588" s="139">
        <f ca="1">INDEX(EXTRACT!DATE,MATCH(Tableau4[[#This Row],[Décalage]],D:D,0),0)</f>
        <v>0</v>
      </c>
      <c r="U588" s="139">
        <f ca="1">VLOOKUP(Tableau4[[#This Row],[Décalage]],D:E,2,0)</f>
        <v>0</v>
      </c>
      <c r="V588" s="139">
        <f ca="1">VLOOKUP(Tableau4[[#This Row],[Décalage]],D:G,4,0)</f>
        <v>0</v>
      </c>
      <c r="AY588" s="88"/>
      <c r="AZ588" s="88"/>
      <c r="BA588" s="88"/>
      <c r="BB588" s="88"/>
      <c r="BC588" s="88"/>
    </row>
    <row r="589" spans="1:55" ht="15" x14ac:dyDescent="0.2">
      <c r="A589" s="100">
        <v>4573</v>
      </c>
      <c r="B589" s="95">
        <v>1</v>
      </c>
      <c r="C589" s="95">
        <v>586</v>
      </c>
      <c r="D589" s="95">
        <v>590</v>
      </c>
      <c r="E589" s="99" t="s">
        <v>560</v>
      </c>
      <c r="F589" s="95" t="s">
        <v>613</v>
      </c>
      <c r="G589" s="95">
        <v>104572</v>
      </c>
      <c r="H589" s="95">
        <v>0</v>
      </c>
      <c r="I589" s="95">
        <v>1</v>
      </c>
      <c r="J589" s="95">
        <v>255</v>
      </c>
      <c r="K589" s="95">
        <v>1</v>
      </c>
      <c r="L589" s="98">
        <v>0.4375</v>
      </c>
      <c r="M589" s="98">
        <v>0.5625</v>
      </c>
      <c r="N589" s="97" t="s">
        <v>470</v>
      </c>
      <c r="Q589" s="88" t="str">
        <f t="array" aca="1" ref="Q589" ca="1">IFERROR(INDEX(Tableau3[Num DECAL],SMALL(IF(Tableau3[Num DECAL]&lt;&gt;"",ROW(INDIRECT("1:"&amp;ROWS(Tableau3[Num DECAL])))),ROWS($1:578))),"")</f>
        <v/>
      </c>
      <c r="R589" s="88">
        <f t="shared" ca="1" si="9"/>
        <v>0</v>
      </c>
      <c r="S589" s="88">
        <f ca="1">COUNTIFS(Tableau3[PLAGE],R589)</f>
        <v>0</v>
      </c>
      <c r="T589" s="139">
        <f ca="1">INDEX(EXTRACT!DATE,MATCH(Tableau4[[#This Row],[Décalage]],D:D,0),0)</f>
        <v>0</v>
      </c>
      <c r="U589" s="139">
        <f ca="1">VLOOKUP(Tableau4[[#This Row],[Décalage]],D:E,2,0)</f>
        <v>0</v>
      </c>
      <c r="V589" s="139">
        <f ca="1">VLOOKUP(Tableau4[[#This Row],[Décalage]],D:G,4,0)</f>
        <v>0</v>
      </c>
      <c r="AY589" s="88"/>
      <c r="AZ589" s="88"/>
      <c r="BA589" s="88"/>
      <c r="BB589" s="88"/>
      <c r="BC589" s="88"/>
    </row>
    <row r="590" spans="1:55" ht="15" x14ac:dyDescent="0.2">
      <c r="A590" s="100">
        <v>4574</v>
      </c>
      <c r="B590" s="95">
        <v>1</v>
      </c>
      <c r="C590" s="95">
        <v>587</v>
      </c>
      <c r="D590" s="95">
        <v>593</v>
      </c>
      <c r="E590" s="99" t="s">
        <v>535</v>
      </c>
      <c r="F590" s="95" t="s">
        <v>614</v>
      </c>
      <c r="G590" s="95">
        <v>104573</v>
      </c>
      <c r="H590" s="95">
        <v>0</v>
      </c>
      <c r="I590" s="95">
        <v>1</v>
      </c>
      <c r="J590" s="95">
        <v>256</v>
      </c>
      <c r="K590" s="95">
        <v>3</v>
      </c>
      <c r="L590" s="98">
        <v>0.28472222222222221</v>
      </c>
      <c r="M590" s="98">
        <v>0.33333333333333331</v>
      </c>
      <c r="N590" s="97" t="s">
        <v>493</v>
      </c>
      <c r="Q590" s="88" t="str">
        <f t="array" aca="1" ref="Q590" ca="1">IFERROR(INDEX(Tableau3[Num DECAL],SMALL(IF(Tableau3[Num DECAL]&lt;&gt;"",ROW(INDIRECT("1:"&amp;ROWS(Tableau3[Num DECAL])))),ROWS($1:579))),"")</f>
        <v/>
      </c>
      <c r="R590" s="88">
        <f t="shared" ca="1" si="9"/>
        <v>0</v>
      </c>
      <c r="S590" s="88">
        <f ca="1">COUNTIFS(Tableau3[PLAGE],R590)</f>
        <v>0</v>
      </c>
      <c r="T590" s="139">
        <f ca="1">INDEX(EXTRACT!DATE,MATCH(Tableau4[[#This Row],[Décalage]],D:D,0),0)</f>
        <v>0</v>
      </c>
      <c r="U590" s="139">
        <f ca="1">VLOOKUP(Tableau4[[#This Row],[Décalage]],D:E,2,0)</f>
        <v>0</v>
      </c>
      <c r="V590" s="139">
        <f ca="1">VLOOKUP(Tableau4[[#This Row],[Décalage]],D:G,4,0)</f>
        <v>0</v>
      </c>
      <c r="AY590" s="88"/>
      <c r="AZ590" s="88"/>
      <c r="BA590" s="88"/>
      <c r="BB590" s="88"/>
      <c r="BC590" s="88"/>
    </row>
    <row r="591" spans="1:55" ht="15" x14ac:dyDescent="0.2">
      <c r="A591" s="100">
        <v>4575</v>
      </c>
      <c r="B591" s="95">
        <v>1</v>
      </c>
      <c r="C591" s="95" t="s">
        <v>534</v>
      </c>
      <c r="D591" s="95" t="s">
        <v>534</v>
      </c>
      <c r="E591" s="99" t="s">
        <v>535</v>
      </c>
      <c r="F591" s="95" t="s">
        <v>614</v>
      </c>
      <c r="G591" s="95">
        <v>104574</v>
      </c>
      <c r="H591" s="95">
        <v>1</v>
      </c>
      <c r="I591" s="95" t="s">
        <v>534</v>
      </c>
      <c r="J591" s="95">
        <v>256</v>
      </c>
      <c r="K591" s="95">
        <v>2</v>
      </c>
      <c r="L591" s="98">
        <v>0.33333333333333331</v>
      </c>
      <c r="M591" s="98">
        <v>0.375</v>
      </c>
      <c r="N591" s="97" t="s">
        <v>476</v>
      </c>
      <c r="Q591" s="88" t="str">
        <f t="array" aca="1" ref="Q591" ca="1">IFERROR(INDEX(Tableau3[Num DECAL],SMALL(IF(Tableau3[Num DECAL]&lt;&gt;"",ROW(INDIRECT("1:"&amp;ROWS(Tableau3[Num DECAL])))),ROWS($1:580))),"")</f>
        <v/>
      </c>
      <c r="R591" s="88">
        <f t="shared" ca="1" si="9"/>
        <v>0</v>
      </c>
      <c r="S591" s="88">
        <f ca="1">COUNTIFS(Tableau3[PLAGE],R591)</f>
        <v>0</v>
      </c>
      <c r="T591" s="139">
        <f ca="1">INDEX(EXTRACT!DATE,MATCH(Tableau4[[#This Row],[Décalage]],D:D,0),0)</f>
        <v>0</v>
      </c>
      <c r="U591" s="139">
        <f ca="1">VLOOKUP(Tableau4[[#This Row],[Décalage]],D:E,2,0)</f>
        <v>0</v>
      </c>
      <c r="V591" s="139">
        <f ca="1">VLOOKUP(Tableau4[[#This Row],[Décalage]],D:G,4,0)</f>
        <v>0</v>
      </c>
      <c r="AY591" s="88"/>
      <c r="AZ591" s="88"/>
      <c r="BA591" s="88"/>
      <c r="BB591" s="88"/>
      <c r="BC591" s="88"/>
    </row>
    <row r="592" spans="1:55" ht="15" x14ac:dyDescent="0.2">
      <c r="A592" s="100">
        <v>4576</v>
      </c>
      <c r="B592" s="95">
        <v>1</v>
      </c>
      <c r="C592" s="95" t="s">
        <v>534</v>
      </c>
      <c r="D592" s="95" t="s">
        <v>534</v>
      </c>
      <c r="E592" s="99" t="s">
        <v>535</v>
      </c>
      <c r="F592" s="95" t="s">
        <v>614</v>
      </c>
      <c r="G592" s="95">
        <v>104575</v>
      </c>
      <c r="H592" s="95">
        <v>2</v>
      </c>
      <c r="I592" s="95" t="s">
        <v>534</v>
      </c>
      <c r="J592" s="95">
        <v>256</v>
      </c>
      <c r="K592" s="95">
        <v>1</v>
      </c>
      <c r="L592" s="98">
        <v>0.375</v>
      </c>
      <c r="M592" s="98">
        <v>0.3888888888888889</v>
      </c>
      <c r="N592" s="97" t="s">
        <v>483</v>
      </c>
      <c r="Q592" s="88" t="str">
        <f t="array" aca="1" ref="Q592" ca="1">IFERROR(INDEX(Tableau3[Num DECAL],SMALL(IF(Tableau3[Num DECAL]&lt;&gt;"",ROW(INDIRECT("1:"&amp;ROWS(Tableau3[Num DECAL])))),ROWS($1:581))),"")</f>
        <v/>
      </c>
      <c r="R592" s="88">
        <f t="shared" ca="1" si="9"/>
        <v>0</v>
      </c>
      <c r="S592" s="88">
        <f ca="1">COUNTIFS(Tableau3[PLAGE],R592)</f>
        <v>0</v>
      </c>
      <c r="T592" s="139">
        <f ca="1">INDEX(EXTRACT!DATE,MATCH(Tableau4[[#This Row],[Décalage]],D:D,0),0)</f>
        <v>0</v>
      </c>
      <c r="U592" s="139">
        <f ca="1">VLOOKUP(Tableau4[[#This Row],[Décalage]],D:E,2,0)</f>
        <v>0</v>
      </c>
      <c r="V592" s="139">
        <f ca="1">VLOOKUP(Tableau4[[#This Row],[Décalage]],D:G,4,0)</f>
        <v>0</v>
      </c>
      <c r="AY592" s="88"/>
      <c r="AZ592" s="88"/>
      <c r="BA592" s="88"/>
      <c r="BB592" s="88"/>
      <c r="BC592" s="88"/>
    </row>
    <row r="593" spans="1:55" ht="15" x14ac:dyDescent="0.2">
      <c r="A593" s="100">
        <v>4577</v>
      </c>
      <c r="B593" s="95">
        <v>1</v>
      </c>
      <c r="C593" s="95">
        <v>590</v>
      </c>
      <c r="D593" s="95">
        <v>594</v>
      </c>
      <c r="E593" s="99" t="s">
        <v>499</v>
      </c>
      <c r="F593" s="95" t="s">
        <v>614</v>
      </c>
      <c r="G593" s="95">
        <v>104576</v>
      </c>
      <c r="H593" s="95">
        <v>0</v>
      </c>
      <c r="I593" s="95">
        <v>1</v>
      </c>
      <c r="J593" s="95">
        <v>257</v>
      </c>
      <c r="K593" s="95">
        <v>1</v>
      </c>
      <c r="L593" s="98">
        <v>0.3923611111111111</v>
      </c>
      <c r="M593" s="98">
        <v>0.4236111111111111</v>
      </c>
      <c r="N593" s="97" t="s">
        <v>485</v>
      </c>
      <c r="Q593" s="88" t="str">
        <f t="array" aca="1" ref="Q593" ca="1">IFERROR(INDEX(Tableau3[Num DECAL],SMALL(IF(Tableau3[Num DECAL]&lt;&gt;"",ROW(INDIRECT("1:"&amp;ROWS(Tableau3[Num DECAL])))),ROWS($1:582))),"")</f>
        <v/>
      </c>
      <c r="R593" s="88">
        <f t="shared" ca="1" si="9"/>
        <v>0</v>
      </c>
      <c r="S593" s="88">
        <f ca="1">COUNTIFS(Tableau3[PLAGE],R593)</f>
        <v>0</v>
      </c>
      <c r="T593" s="139">
        <f ca="1">INDEX(EXTRACT!DATE,MATCH(Tableau4[[#This Row],[Décalage]],D:D,0),0)</f>
        <v>0</v>
      </c>
      <c r="U593" s="139">
        <f ca="1">VLOOKUP(Tableau4[[#This Row],[Décalage]],D:E,2,0)</f>
        <v>0</v>
      </c>
      <c r="V593" s="139">
        <f ca="1">VLOOKUP(Tableau4[[#This Row],[Décalage]],D:G,4,0)</f>
        <v>0</v>
      </c>
      <c r="AY593" s="88"/>
      <c r="AZ593" s="88"/>
      <c r="BA593" s="88"/>
      <c r="BB593" s="88"/>
      <c r="BC593" s="88"/>
    </row>
    <row r="594" spans="1:55" ht="15" x14ac:dyDescent="0.2">
      <c r="A594" s="100">
        <v>4578</v>
      </c>
      <c r="B594" s="95">
        <v>1</v>
      </c>
      <c r="C594" s="95">
        <v>591</v>
      </c>
      <c r="D594" s="95">
        <v>597</v>
      </c>
      <c r="E594" s="99" t="s">
        <v>535</v>
      </c>
      <c r="F594" s="95" t="s">
        <v>614</v>
      </c>
      <c r="G594" s="95">
        <v>104577</v>
      </c>
      <c r="H594" s="95">
        <v>0</v>
      </c>
      <c r="I594" s="95">
        <v>1</v>
      </c>
      <c r="J594" s="95">
        <v>258</v>
      </c>
      <c r="K594" s="95">
        <v>3</v>
      </c>
      <c r="L594" s="98">
        <v>0.43055555555555558</v>
      </c>
      <c r="M594" s="98">
        <v>0.44791666666666669</v>
      </c>
      <c r="N594" s="97" t="s">
        <v>486</v>
      </c>
      <c r="Q594" s="88" t="str">
        <f t="array" aca="1" ref="Q594" ca="1">IFERROR(INDEX(Tableau3[Num DECAL],SMALL(IF(Tableau3[Num DECAL]&lt;&gt;"",ROW(INDIRECT("1:"&amp;ROWS(Tableau3[Num DECAL])))),ROWS($1:583))),"")</f>
        <v/>
      </c>
      <c r="R594" s="88">
        <f t="shared" ca="1" si="9"/>
        <v>0</v>
      </c>
      <c r="S594" s="88">
        <f ca="1">COUNTIFS(Tableau3[PLAGE],R594)</f>
        <v>0</v>
      </c>
      <c r="T594" s="139">
        <f ca="1">INDEX(EXTRACT!DATE,MATCH(Tableau4[[#This Row],[Décalage]],D:D,0),0)</f>
        <v>0</v>
      </c>
      <c r="U594" s="139">
        <f ca="1">VLOOKUP(Tableau4[[#This Row],[Décalage]],D:E,2,0)</f>
        <v>0</v>
      </c>
      <c r="V594" s="139">
        <f ca="1">VLOOKUP(Tableau4[[#This Row],[Décalage]],D:G,4,0)</f>
        <v>0</v>
      </c>
      <c r="AY594" s="88"/>
      <c r="AZ594" s="88"/>
      <c r="BA594" s="88"/>
      <c r="BB594" s="88"/>
      <c r="BC594" s="88"/>
    </row>
    <row r="595" spans="1:55" ht="15" x14ac:dyDescent="0.2">
      <c r="A595" s="100">
        <v>4579</v>
      </c>
      <c r="B595" s="95">
        <v>1</v>
      </c>
      <c r="C595" s="95" t="s">
        <v>534</v>
      </c>
      <c r="D595" s="95" t="s">
        <v>534</v>
      </c>
      <c r="E595" s="99" t="s">
        <v>535</v>
      </c>
      <c r="F595" s="95" t="s">
        <v>614</v>
      </c>
      <c r="G595" s="95">
        <v>104578</v>
      </c>
      <c r="H595" s="95">
        <v>1</v>
      </c>
      <c r="I595" s="95" t="s">
        <v>534</v>
      </c>
      <c r="J595" s="95">
        <v>258</v>
      </c>
      <c r="K595" s="95">
        <v>2</v>
      </c>
      <c r="L595" s="98">
        <v>0.44791666666666669</v>
      </c>
      <c r="M595" s="98">
        <v>0.47916666666666669</v>
      </c>
      <c r="N595" s="97" t="s">
        <v>485</v>
      </c>
      <c r="Q595" s="88" t="str">
        <f t="array" aca="1" ref="Q595" ca="1">IFERROR(INDEX(Tableau3[Num DECAL],SMALL(IF(Tableau3[Num DECAL]&lt;&gt;"",ROW(INDIRECT("1:"&amp;ROWS(Tableau3[Num DECAL])))),ROWS($1:584))),"")</f>
        <v/>
      </c>
      <c r="R595" s="88">
        <f t="shared" ca="1" si="9"/>
        <v>0</v>
      </c>
      <c r="S595" s="88">
        <f ca="1">COUNTIFS(Tableau3[PLAGE],R595)</f>
        <v>0</v>
      </c>
      <c r="T595" s="139">
        <f ca="1">INDEX(EXTRACT!DATE,MATCH(Tableau4[[#This Row],[Décalage]],D:D,0),0)</f>
        <v>0</v>
      </c>
      <c r="U595" s="139">
        <f ca="1">VLOOKUP(Tableau4[[#This Row],[Décalage]],D:E,2,0)</f>
        <v>0</v>
      </c>
      <c r="V595" s="139">
        <f ca="1">VLOOKUP(Tableau4[[#This Row],[Décalage]],D:G,4,0)</f>
        <v>0</v>
      </c>
      <c r="AY595" s="88"/>
      <c r="AZ595" s="88"/>
      <c r="BA595" s="88"/>
      <c r="BB595" s="88"/>
      <c r="BC595" s="88"/>
    </row>
    <row r="596" spans="1:55" ht="15" x14ac:dyDescent="0.2">
      <c r="A596" s="100">
        <v>4580</v>
      </c>
      <c r="B596" s="95">
        <v>1</v>
      </c>
      <c r="C596" s="95" t="s">
        <v>534</v>
      </c>
      <c r="D596" s="95" t="s">
        <v>534</v>
      </c>
      <c r="E596" s="99" t="s">
        <v>535</v>
      </c>
      <c r="F596" s="95" t="s">
        <v>614</v>
      </c>
      <c r="G596" s="95">
        <v>104579</v>
      </c>
      <c r="H596" s="95">
        <v>2</v>
      </c>
      <c r="I596" s="95" t="s">
        <v>534</v>
      </c>
      <c r="J596" s="95">
        <v>258</v>
      </c>
      <c r="K596" s="95">
        <v>1</v>
      </c>
      <c r="L596" s="98">
        <v>0.47916666666666669</v>
      </c>
      <c r="M596" s="98">
        <v>0.5</v>
      </c>
      <c r="N596" s="97" t="s">
        <v>482</v>
      </c>
      <c r="Q596" s="88" t="str">
        <f t="array" aca="1" ref="Q596" ca="1">IFERROR(INDEX(Tableau3[Num DECAL],SMALL(IF(Tableau3[Num DECAL]&lt;&gt;"",ROW(INDIRECT("1:"&amp;ROWS(Tableau3[Num DECAL])))),ROWS($1:585))),"")</f>
        <v/>
      </c>
      <c r="R596" s="88">
        <f t="shared" ca="1" si="9"/>
        <v>0</v>
      </c>
      <c r="S596" s="88">
        <f ca="1">COUNTIFS(Tableau3[PLAGE],R596)</f>
        <v>0</v>
      </c>
      <c r="T596" s="139">
        <f ca="1">INDEX(EXTRACT!DATE,MATCH(Tableau4[[#This Row],[Décalage]],D:D,0),0)</f>
        <v>0</v>
      </c>
      <c r="U596" s="139">
        <f ca="1">VLOOKUP(Tableau4[[#This Row],[Décalage]],D:E,2,0)</f>
        <v>0</v>
      </c>
      <c r="V596" s="139">
        <f ca="1">VLOOKUP(Tableau4[[#This Row],[Décalage]],D:G,4,0)</f>
        <v>0</v>
      </c>
      <c r="AY596" s="88"/>
      <c r="AZ596" s="88"/>
      <c r="BA596" s="88"/>
      <c r="BB596" s="88"/>
      <c r="BC596" s="88"/>
    </row>
    <row r="597" spans="1:55" ht="15" x14ac:dyDescent="0.2">
      <c r="A597" s="100">
        <v>4581</v>
      </c>
      <c r="B597" s="95">
        <v>1</v>
      </c>
      <c r="C597" s="95">
        <v>594</v>
      </c>
      <c r="D597" s="95">
        <v>601</v>
      </c>
      <c r="E597" s="99" t="s">
        <v>539</v>
      </c>
      <c r="F597" s="95" t="s">
        <v>614</v>
      </c>
      <c r="G597" s="95">
        <v>104580</v>
      </c>
      <c r="H597" s="95">
        <v>0</v>
      </c>
      <c r="I597" s="95">
        <v>1</v>
      </c>
      <c r="J597" s="95">
        <v>259</v>
      </c>
      <c r="K597" s="95">
        <v>4</v>
      </c>
      <c r="L597" s="98">
        <v>0.55555555555555558</v>
      </c>
      <c r="M597" s="98">
        <v>0.5625</v>
      </c>
      <c r="N597" s="97" t="s">
        <v>481</v>
      </c>
      <c r="Q597" s="88" t="str">
        <f t="array" aca="1" ref="Q597" ca="1">IFERROR(INDEX(Tableau3[Num DECAL],SMALL(IF(Tableau3[Num DECAL]&lt;&gt;"",ROW(INDIRECT("1:"&amp;ROWS(Tableau3[Num DECAL])))),ROWS($1:586))),"")</f>
        <v/>
      </c>
      <c r="R597" s="88">
        <f t="shared" ca="1" si="9"/>
        <v>0</v>
      </c>
      <c r="S597" s="88">
        <f ca="1">COUNTIFS(Tableau3[PLAGE],R597)</f>
        <v>0</v>
      </c>
      <c r="T597" s="139">
        <f ca="1">INDEX(EXTRACT!DATE,MATCH(Tableau4[[#This Row],[Décalage]],D:D,0),0)</f>
        <v>0</v>
      </c>
      <c r="U597" s="139">
        <f ca="1">VLOOKUP(Tableau4[[#This Row],[Décalage]],D:E,2,0)</f>
        <v>0</v>
      </c>
      <c r="V597" s="139">
        <f ca="1">VLOOKUP(Tableau4[[#This Row],[Décalage]],D:G,4,0)</f>
        <v>0</v>
      </c>
      <c r="AY597" s="88"/>
      <c r="AZ597" s="88"/>
      <c r="BA597" s="88"/>
      <c r="BB597" s="88"/>
      <c r="BC597" s="88"/>
    </row>
    <row r="598" spans="1:55" ht="15" x14ac:dyDescent="0.2">
      <c r="A598" s="100">
        <v>4582</v>
      </c>
      <c r="B598" s="95">
        <v>1</v>
      </c>
      <c r="C598" s="95" t="s">
        <v>534</v>
      </c>
      <c r="D598" s="95" t="s">
        <v>534</v>
      </c>
      <c r="E598" s="99" t="s">
        <v>539</v>
      </c>
      <c r="F598" s="95" t="s">
        <v>614</v>
      </c>
      <c r="G598" s="95">
        <v>104581</v>
      </c>
      <c r="H598" s="95">
        <v>1</v>
      </c>
      <c r="I598" s="95" t="s">
        <v>534</v>
      </c>
      <c r="J598" s="95">
        <v>259</v>
      </c>
      <c r="K598" s="95">
        <v>3</v>
      </c>
      <c r="L598" s="98">
        <v>0.5625</v>
      </c>
      <c r="M598" s="98">
        <v>0.58333333333333337</v>
      </c>
      <c r="N598" s="97" t="s">
        <v>482</v>
      </c>
      <c r="Q598" s="88" t="str">
        <f t="array" aca="1" ref="Q598" ca="1">IFERROR(INDEX(Tableau3[Num DECAL],SMALL(IF(Tableau3[Num DECAL]&lt;&gt;"",ROW(INDIRECT("1:"&amp;ROWS(Tableau3[Num DECAL])))),ROWS($1:587))),"")</f>
        <v/>
      </c>
      <c r="R598" s="88">
        <f t="shared" ca="1" si="9"/>
        <v>0</v>
      </c>
      <c r="S598" s="88">
        <f ca="1">COUNTIFS(Tableau3[PLAGE],R598)</f>
        <v>0</v>
      </c>
      <c r="T598" s="139">
        <f ca="1">INDEX(EXTRACT!DATE,MATCH(Tableau4[[#This Row],[Décalage]],D:D,0),0)</f>
        <v>0</v>
      </c>
      <c r="U598" s="139">
        <f ca="1">VLOOKUP(Tableau4[[#This Row],[Décalage]],D:E,2,0)</f>
        <v>0</v>
      </c>
      <c r="V598" s="139">
        <f ca="1">VLOOKUP(Tableau4[[#This Row],[Décalage]],D:G,4,0)</f>
        <v>0</v>
      </c>
      <c r="AY598" s="88"/>
      <c r="AZ598" s="88"/>
      <c r="BA598" s="88"/>
      <c r="BB598" s="88"/>
      <c r="BC598" s="88"/>
    </row>
    <row r="599" spans="1:55" ht="15" x14ac:dyDescent="0.2">
      <c r="A599" s="100">
        <v>4583</v>
      </c>
      <c r="B599" s="95">
        <v>1</v>
      </c>
      <c r="C599" s="95" t="s">
        <v>534</v>
      </c>
      <c r="D599" s="95" t="s">
        <v>534</v>
      </c>
      <c r="E599" s="99" t="s">
        <v>539</v>
      </c>
      <c r="F599" s="95" t="s">
        <v>614</v>
      </c>
      <c r="G599" s="95">
        <v>104582</v>
      </c>
      <c r="H599" s="95">
        <v>2</v>
      </c>
      <c r="I599" s="95" t="s">
        <v>534</v>
      </c>
      <c r="J599" s="95">
        <v>259</v>
      </c>
      <c r="K599" s="95">
        <v>2</v>
      </c>
      <c r="L599" s="98">
        <v>0.59027777777777779</v>
      </c>
      <c r="M599" s="98">
        <v>0.67708333333333337</v>
      </c>
      <c r="N599" s="97" t="s">
        <v>501</v>
      </c>
      <c r="Q599" s="88" t="str">
        <f t="array" aca="1" ref="Q599" ca="1">IFERROR(INDEX(Tableau3[Num DECAL],SMALL(IF(Tableau3[Num DECAL]&lt;&gt;"",ROW(INDIRECT("1:"&amp;ROWS(Tableau3[Num DECAL])))),ROWS($1:588))),"")</f>
        <v/>
      </c>
      <c r="R599" s="88">
        <f t="shared" ca="1" si="9"/>
        <v>0</v>
      </c>
      <c r="S599" s="88">
        <f ca="1">COUNTIFS(Tableau3[PLAGE],R599)</f>
        <v>0</v>
      </c>
      <c r="T599" s="139">
        <f ca="1">INDEX(EXTRACT!DATE,MATCH(Tableau4[[#This Row],[Décalage]],D:D,0),0)</f>
        <v>0</v>
      </c>
      <c r="U599" s="139">
        <f ca="1">VLOOKUP(Tableau4[[#This Row],[Décalage]],D:E,2,0)</f>
        <v>0</v>
      </c>
      <c r="V599" s="139">
        <f ca="1">VLOOKUP(Tableau4[[#This Row],[Décalage]],D:G,4,0)</f>
        <v>0</v>
      </c>
      <c r="AY599" s="88"/>
      <c r="AZ599" s="88"/>
      <c r="BA599" s="88"/>
      <c r="BB599" s="88"/>
      <c r="BC599" s="88"/>
    </row>
    <row r="600" spans="1:55" ht="15" x14ac:dyDescent="0.2">
      <c r="A600" s="100">
        <v>4584</v>
      </c>
      <c r="B600" s="95">
        <v>1</v>
      </c>
      <c r="C600" s="95" t="s">
        <v>534</v>
      </c>
      <c r="D600" s="95" t="s">
        <v>534</v>
      </c>
      <c r="E600" s="99" t="s">
        <v>539</v>
      </c>
      <c r="F600" s="95" t="s">
        <v>614</v>
      </c>
      <c r="G600" s="95">
        <v>104583</v>
      </c>
      <c r="H600" s="95">
        <v>3</v>
      </c>
      <c r="I600" s="95" t="s">
        <v>534</v>
      </c>
      <c r="J600" s="95">
        <v>259</v>
      </c>
      <c r="K600" s="95">
        <v>1</v>
      </c>
      <c r="L600" s="98">
        <v>0.67708333333333337</v>
      </c>
      <c r="M600" s="98">
        <v>0.69444444444444453</v>
      </c>
      <c r="N600" s="97" t="s">
        <v>486</v>
      </c>
      <c r="Q600" s="88" t="str">
        <f t="array" aca="1" ref="Q600" ca="1">IFERROR(INDEX(Tableau3[Num DECAL],SMALL(IF(Tableau3[Num DECAL]&lt;&gt;"",ROW(INDIRECT("1:"&amp;ROWS(Tableau3[Num DECAL])))),ROWS($1:589))),"")</f>
        <v/>
      </c>
      <c r="R600" s="88">
        <f t="shared" ca="1" si="9"/>
        <v>0</v>
      </c>
      <c r="S600" s="88">
        <f ca="1">COUNTIFS(Tableau3[PLAGE],R600)</f>
        <v>0</v>
      </c>
      <c r="T600" s="139">
        <f ca="1">INDEX(EXTRACT!DATE,MATCH(Tableau4[[#This Row],[Décalage]],D:D,0),0)</f>
        <v>0</v>
      </c>
      <c r="U600" s="139">
        <f ca="1">VLOOKUP(Tableau4[[#This Row],[Décalage]],D:E,2,0)</f>
        <v>0</v>
      </c>
      <c r="V600" s="139">
        <f ca="1">VLOOKUP(Tableau4[[#This Row],[Décalage]],D:G,4,0)</f>
        <v>0</v>
      </c>
      <c r="AY600" s="88"/>
      <c r="AZ600" s="88"/>
      <c r="BA600" s="88"/>
      <c r="BB600" s="88"/>
      <c r="BC600" s="88"/>
    </row>
    <row r="601" spans="1:55" ht="15" x14ac:dyDescent="0.2">
      <c r="A601" s="100">
        <v>4585</v>
      </c>
      <c r="B601" s="95">
        <v>1</v>
      </c>
      <c r="C601" s="95">
        <v>598</v>
      </c>
      <c r="D601" s="95">
        <v>602</v>
      </c>
      <c r="E601" s="99" t="s">
        <v>535</v>
      </c>
      <c r="F601" s="95" t="s">
        <v>614</v>
      </c>
      <c r="G601" s="95">
        <v>104584</v>
      </c>
      <c r="H601" s="95">
        <v>0</v>
      </c>
      <c r="I601" s="95">
        <v>1</v>
      </c>
      <c r="J601" s="95">
        <v>260</v>
      </c>
      <c r="K601" s="95">
        <v>1</v>
      </c>
      <c r="L601" s="98">
        <v>0.69791666666666663</v>
      </c>
      <c r="M601" s="98">
        <v>0.75</v>
      </c>
      <c r="N601" s="97" t="s">
        <v>492</v>
      </c>
      <c r="Q601" s="88" t="str">
        <f t="array" aca="1" ref="Q601" ca="1">IFERROR(INDEX(Tableau3[Num DECAL],SMALL(IF(Tableau3[Num DECAL]&lt;&gt;"",ROW(INDIRECT("1:"&amp;ROWS(Tableau3[Num DECAL])))),ROWS($1:590))),"")</f>
        <v/>
      </c>
      <c r="R601" s="88">
        <f t="shared" ca="1" si="9"/>
        <v>0</v>
      </c>
      <c r="S601" s="88">
        <f ca="1">COUNTIFS(Tableau3[PLAGE],R601)</f>
        <v>0</v>
      </c>
      <c r="T601" s="139">
        <f ca="1">INDEX(EXTRACT!DATE,MATCH(Tableau4[[#This Row],[Décalage]],D:D,0),0)</f>
        <v>0</v>
      </c>
      <c r="U601" s="139">
        <f ca="1">VLOOKUP(Tableau4[[#This Row],[Décalage]],D:E,2,0)</f>
        <v>0</v>
      </c>
      <c r="V601" s="139">
        <f ca="1">VLOOKUP(Tableau4[[#This Row],[Décalage]],D:G,4,0)</f>
        <v>0</v>
      </c>
      <c r="AY601" s="88"/>
      <c r="AZ601" s="88"/>
      <c r="BA601" s="88"/>
      <c r="BB601" s="88"/>
      <c r="BC601" s="88"/>
    </row>
    <row r="602" spans="1:55" ht="15" x14ac:dyDescent="0.2">
      <c r="A602" s="100">
        <v>4586</v>
      </c>
      <c r="B602" s="95">
        <v>1</v>
      </c>
      <c r="C602" s="95">
        <v>599</v>
      </c>
      <c r="D602" s="95">
        <v>603</v>
      </c>
      <c r="E602" s="99" t="s">
        <v>535</v>
      </c>
      <c r="F602" s="95" t="s">
        <v>615</v>
      </c>
      <c r="G602" s="95">
        <v>104585</v>
      </c>
      <c r="H602" s="95">
        <v>0</v>
      </c>
      <c r="I602" s="95">
        <v>1</v>
      </c>
      <c r="J602" s="95">
        <v>261</v>
      </c>
      <c r="K602" s="95">
        <v>1</v>
      </c>
      <c r="L602" s="98">
        <v>0.28472222222222221</v>
      </c>
      <c r="M602" s="98">
        <v>0.33333333333333331</v>
      </c>
      <c r="N602" s="97" t="s">
        <v>493</v>
      </c>
      <c r="Q602" s="88" t="str">
        <f t="array" aca="1" ref="Q602" ca="1">IFERROR(INDEX(Tableau3[Num DECAL],SMALL(IF(Tableau3[Num DECAL]&lt;&gt;"",ROW(INDIRECT("1:"&amp;ROWS(Tableau3[Num DECAL])))),ROWS($1:591))),"")</f>
        <v/>
      </c>
      <c r="R602" s="88">
        <f t="shared" ca="1" si="9"/>
        <v>0</v>
      </c>
      <c r="S602" s="88">
        <f ca="1">COUNTIFS(Tableau3[PLAGE],R602)</f>
        <v>0</v>
      </c>
      <c r="T602" s="139">
        <f ca="1">INDEX(EXTRACT!DATE,MATCH(Tableau4[[#This Row],[Décalage]],D:D,0),0)</f>
        <v>0</v>
      </c>
      <c r="U602" s="139">
        <f ca="1">VLOOKUP(Tableau4[[#This Row],[Décalage]],D:E,2,0)</f>
        <v>0</v>
      </c>
      <c r="V602" s="139">
        <f ca="1">VLOOKUP(Tableau4[[#This Row],[Décalage]],D:G,4,0)</f>
        <v>0</v>
      </c>
      <c r="AY602" s="88"/>
      <c r="AZ602" s="88"/>
      <c r="BA602" s="88"/>
      <c r="BB602" s="88"/>
      <c r="BC602" s="88"/>
    </row>
    <row r="603" spans="1:55" ht="15" x14ac:dyDescent="0.2">
      <c r="A603" s="100">
        <v>4587</v>
      </c>
      <c r="B603" s="95">
        <v>1</v>
      </c>
      <c r="C603" s="95">
        <v>600</v>
      </c>
      <c r="D603" s="95">
        <v>607</v>
      </c>
      <c r="E603" s="99" t="s">
        <v>537</v>
      </c>
      <c r="F603" s="95" t="s">
        <v>615</v>
      </c>
      <c r="G603" s="95">
        <v>104586</v>
      </c>
      <c r="H603" s="95">
        <v>0</v>
      </c>
      <c r="I603" s="95">
        <v>1</v>
      </c>
      <c r="J603" s="95">
        <v>262</v>
      </c>
      <c r="K603" s="95">
        <v>4</v>
      </c>
      <c r="L603" s="98">
        <v>0.33333333333333331</v>
      </c>
      <c r="M603" s="98">
        <v>0.34027777777777773</v>
      </c>
      <c r="N603" s="97" t="s">
        <v>481</v>
      </c>
      <c r="Q603" s="88" t="str">
        <f t="array" aca="1" ref="Q603" ca="1">IFERROR(INDEX(Tableau3[Num DECAL],SMALL(IF(Tableau3[Num DECAL]&lt;&gt;"",ROW(INDIRECT("1:"&amp;ROWS(Tableau3[Num DECAL])))),ROWS($1:592))),"")</f>
        <v/>
      </c>
      <c r="R603" s="88">
        <f t="shared" ca="1" si="9"/>
        <v>0</v>
      </c>
      <c r="S603" s="88">
        <f ca="1">COUNTIFS(Tableau3[PLAGE],R603)</f>
        <v>0</v>
      </c>
      <c r="T603" s="139">
        <f ca="1">INDEX(EXTRACT!DATE,MATCH(Tableau4[[#This Row],[Décalage]],D:D,0),0)</f>
        <v>0</v>
      </c>
      <c r="U603" s="139">
        <f ca="1">VLOOKUP(Tableau4[[#This Row],[Décalage]],D:E,2,0)</f>
        <v>0</v>
      </c>
      <c r="V603" s="139">
        <f ca="1">VLOOKUP(Tableau4[[#This Row],[Décalage]],D:G,4,0)</f>
        <v>0</v>
      </c>
      <c r="AY603" s="88"/>
      <c r="AZ603" s="88"/>
      <c r="BA603" s="88"/>
      <c r="BB603" s="88"/>
      <c r="BC603" s="88"/>
    </row>
    <row r="604" spans="1:55" ht="15" x14ac:dyDescent="0.2">
      <c r="A604" s="100">
        <v>4588</v>
      </c>
      <c r="B604" s="95">
        <v>1</v>
      </c>
      <c r="C604" s="95" t="s">
        <v>534</v>
      </c>
      <c r="D604" s="95" t="s">
        <v>534</v>
      </c>
      <c r="E604" s="99" t="s">
        <v>537</v>
      </c>
      <c r="F604" s="95" t="s">
        <v>615</v>
      </c>
      <c r="G604" s="95">
        <v>104587</v>
      </c>
      <c r="H604" s="95">
        <v>1</v>
      </c>
      <c r="I604" s="95" t="s">
        <v>534</v>
      </c>
      <c r="J604" s="95">
        <v>262</v>
      </c>
      <c r="K604" s="95">
        <v>3</v>
      </c>
      <c r="L604" s="98">
        <v>0.34375</v>
      </c>
      <c r="M604" s="98">
        <v>0.34722222222222227</v>
      </c>
      <c r="N604" s="97" t="s">
        <v>491</v>
      </c>
      <c r="Q604" s="88" t="str">
        <f t="array" aca="1" ref="Q604" ca="1">IFERROR(INDEX(Tableau3[Num DECAL],SMALL(IF(Tableau3[Num DECAL]&lt;&gt;"",ROW(INDIRECT("1:"&amp;ROWS(Tableau3[Num DECAL])))),ROWS($1:593))),"")</f>
        <v/>
      </c>
      <c r="R604" s="88">
        <f t="shared" ca="1" si="9"/>
        <v>0</v>
      </c>
      <c r="S604" s="88">
        <f ca="1">COUNTIFS(Tableau3[PLAGE],R604)</f>
        <v>0</v>
      </c>
      <c r="T604" s="139">
        <f ca="1">INDEX(EXTRACT!DATE,MATCH(Tableau4[[#This Row],[Décalage]],D:D,0),0)</f>
        <v>0</v>
      </c>
      <c r="U604" s="139">
        <f ca="1">VLOOKUP(Tableau4[[#This Row],[Décalage]],D:E,2,0)</f>
        <v>0</v>
      </c>
      <c r="V604" s="139">
        <f ca="1">VLOOKUP(Tableau4[[#This Row],[Décalage]],D:G,4,0)</f>
        <v>0</v>
      </c>
      <c r="AY604" s="88"/>
      <c r="AZ604" s="88"/>
      <c r="BA604" s="88"/>
      <c r="BB604" s="88"/>
      <c r="BC604" s="88"/>
    </row>
    <row r="605" spans="1:55" ht="15" x14ac:dyDescent="0.2">
      <c r="A605" s="100">
        <v>4589</v>
      </c>
      <c r="B605" s="95">
        <v>1</v>
      </c>
      <c r="C605" s="95" t="s">
        <v>534</v>
      </c>
      <c r="D605" s="95" t="s">
        <v>534</v>
      </c>
      <c r="E605" s="99" t="s">
        <v>537</v>
      </c>
      <c r="F605" s="95" t="s">
        <v>615</v>
      </c>
      <c r="G605" s="95">
        <v>104588</v>
      </c>
      <c r="H605" s="95">
        <v>2</v>
      </c>
      <c r="I605" s="95" t="s">
        <v>534</v>
      </c>
      <c r="J605" s="95">
        <v>262</v>
      </c>
      <c r="K605" s="95">
        <v>2</v>
      </c>
      <c r="L605" s="98">
        <v>0.35069444444444442</v>
      </c>
      <c r="M605" s="98">
        <v>0.35416666666666669</v>
      </c>
      <c r="N605" s="97" t="s">
        <v>491</v>
      </c>
      <c r="Q605" s="88" t="str">
        <f t="array" aca="1" ref="Q605" ca="1">IFERROR(INDEX(Tableau3[Num DECAL],SMALL(IF(Tableau3[Num DECAL]&lt;&gt;"",ROW(INDIRECT("1:"&amp;ROWS(Tableau3[Num DECAL])))),ROWS($1:594))),"")</f>
        <v/>
      </c>
      <c r="R605" s="88">
        <f t="shared" ca="1" si="9"/>
        <v>0</v>
      </c>
      <c r="S605" s="88">
        <f ca="1">COUNTIFS(Tableau3[PLAGE],R605)</f>
        <v>0</v>
      </c>
      <c r="T605" s="139">
        <f ca="1">INDEX(EXTRACT!DATE,MATCH(Tableau4[[#This Row],[Décalage]],D:D,0),0)</f>
        <v>0</v>
      </c>
      <c r="U605" s="139">
        <f ca="1">VLOOKUP(Tableau4[[#This Row],[Décalage]],D:E,2,0)</f>
        <v>0</v>
      </c>
      <c r="V605" s="139">
        <f ca="1">VLOOKUP(Tableau4[[#This Row],[Décalage]],D:G,4,0)</f>
        <v>0</v>
      </c>
      <c r="AY605" s="88"/>
      <c r="AZ605" s="88"/>
      <c r="BA605" s="88"/>
      <c r="BB605" s="88"/>
      <c r="BC605" s="88"/>
    </row>
    <row r="606" spans="1:55" ht="15" x14ac:dyDescent="0.2">
      <c r="A606" s="100">
        <v>4590</v>
      </c>
      <c r="B606" s="95">
        <v>1</v>
      </c>
      <c r="C606" s="95" t="s">
        <v>534</v>
      </c>
      <c r="D606" s="95" t="s">
        <v>534</v>
      </c>
      <c r="E606" s="99" t="s">
        <v>537</v>
      </c>
      <c r="F606" s="95" t="s">
        <v>615</v>
      </c>
      <c r="G606" s="95">
        <v>104589</v>
      </c>
      <c r="H606" s="95">
        <v>3</v>
      </c>
      <c r="I606" s="95" t="s">
        <v>534</v>
      </c>
      <c r="J606" s="95">
        <v>262</v>
      </c>
      <c r="K606" s="95">
        <v>1</v>
      </c>
      <c r="L606" s="98">
        <v>0.36458333333333331</v>
      </c>
      <c r="M606" s="98">
        <v>0.37847222222222227</v>
      </c>
      <c r="N606" s="97" t="s">
        <v>483</v>
      </c>
      <c r="Q606" s="88" t="str">
        <f t="array" aca="1" ref="Q606" ca="1">IFERROR(INDEX(Tableau3[Num DECAL],SMALL(IF(Tableau3[Num DECAL]&lt;&gt;"",ROW(INDIRECT("1:"&amp;ROWS(Tableau3[Num DECAL])))),ROWS($1:595))),"")</f>
        <v/>
      </c>
      <c r="R606" s="88">
        <f t="shared" ca="1" si="9"/>
        <v>0</v>
      </c>
      <c r="S606" s="88">
        <f ca="1">COUNTIFS(Tableau3[PLAGE],R606)</f>
        <v>0</v>
      </c>
      <c r="T606" s="139">
        <f ca="1">INDEX(EXTRACT!DATE,MATCH(Tableau4[[#This Row],[Décalage]],D:D,0),0)</f>
        <v>0</v>
      </c>
      <c r="U606" s="139">
        <f ca="1">VLOOKUP(Tableau4[[#This Row],[Décalage]],D:E,2,0)</f>
        <v>0</v>
      </c>
      <c r="V606" s="139">
        <f ca="1">VLOOKUP(Tableau4[[#This Row],[Décalage]],D:G,4,0)</f>
        <v>0</v>
      </c>
      <c r="AY606" s="88"/>
      <c r="AZ606" s="88"/>
      <c r="BA606" s="88"/>
      <c r="BB606" s="88"/>
      <c r="BC606" s="88"/>
    </row>
    <row r="607" spans="1:55" ht="15" x14ac:dyDescent="0.2">
      <c r="A607" s="100">
        <v>4591</v>
      </c>
      <c r="B607" s="95">
        <v>1</v>
      </c>
      <c r="C607" s="95">
        <v>604</v>
      </c>
      <c r="D607" s="95">
        <v>609</v>
      </c>
      <c r="E607" s="99" t="s">
        <v>535</v>
      </c>
      <c r="F607" s="95" t="s">
        <v>615</v>
      </c>
      <c r="G607" s="95">
        <v>104590</v>
      </c>
      <c r="H607" s="95">
        <v>0</v>
      </c>
      <c r="I607" s="95">
        <v>1</v>
      </c>
      <c r="J607" s="95">
        <v>263</v>
      </c>
      <c r="K607" s="95">
        <v>2</v>
      </c>
      <c r="L607" s="98">
        <v>0.37847222222222227</v>
      </c>
      <c r="M607" s="98">
        <v>0.38541666666666669</v>
      </c>
      <c r="N607" s="97" t="s">
        <v>481</v>
      </c>
      <c r="Q607" s="88" t="str">
        <f t="array" aca="1" ref="Q607" ca="1">IFERROR(INDEX(Tableau3[Num DECAL],SMALL(IF(Tableau3[Num DECAL]&lt;&gt;"",ROW(INDIRECT("1:"&amp;ROWS(Tableau3[Num DECAL])))),ROWS($1:596))),"")</f>
        <v/>
      </c>
      <c r="R607" s="88">
        <f t="shared" ca="1" si="9"/>
        <v>0</v>
      </c>
      <c r="S607" s="88">
        <f ca="1">COUNTIFS(Tableau3[PLAGE],R607)</f>
        <v>0</v>
      </c>
      <c r="T607" s="139">
        <f ca="1">INDEX(EXTRACT!DATE,MATCH(Tableau4[[#This Row],[Décalage]],D:D,0),0)</f>
        <v>0</v>
      </c>
      <c r="U607" s="139">
        <f ca="1">VLOOKUP(Tableau4[[#This Row],[Décalage]],D:E,2,0)</f>
        <v>0</v>
      </c>
      <c r="V607" s="139">
        <f ca="1">VLOOKUP(Tableau4[[#This Row],[Décalage]],D:G,4,0)</f>
        <v>0</v>
      </c>
      <c r="AY607" s="88"/>
      <c r="AZ607" s="88"/>
      <c r="BA607" s="88"/>
      <c r="BB607" s="88"/>
      <c r="BC607" s="88"/>
    </row>
    <row r="608" spans="1:55" ht="15" x14ac:dyDescent="0.2">
      <c r="A608" s="100">
        <v>4592</v>
      </c>
      <c r="B608" s="95">
        <v>1</v>
      </c>
      <c r="C608" s="95" t="s">
        <v>534</v>
      </c>
      <c r="D608" s="95" t="s">
        <v>534</v>
      </c>
      <c r="E608" s="99" t="s">
        <v>535</v>
      </c>
      <c r="F608" s="95" t="s">
        <v>615</v>
      </c>
      <c r="G608" s="95">
        <v>104591</v>
      </c>
      <c r="H608" s="95">
        <v>1</v>
      </c>
      <c r="I608" s="95" t="s">
        <v>534</v>
      </c>
      <c r="J608" s="95">
        <v>263</v>
      </c>
      <c r="K608" s="95">
        <v>1</v>
      </c>
      <c r="L608" s="98">
        <v>0.38541666666666669</v>
      </c>
      <c r="M608" s="98">
        <v>0.40625</v>
      </c>
      <c r="N608" s="97" t="s">
        <v>482</v>
      </c>
      <c r="Q608" s="88" t="str">
        <f t="array" aca="1" ref="Q608" ca="1">IFERROR(INDEX(Tableau3[Num DECAL],SMALL(IF(Tableau3[Num DECAL]&lt;&gt;"",ROW(INDIRECT("1:"&amp;ROWS(Tableau3[Num DECAL])))),ROWS($1:597))),"")</f>
        <v/>
      </c>
      <c r="R608" s="88">
        <f t="shared" ca="1" si="9"/>
        <v>0</v>
      </c>
      <c r="S608" s="88">
        <f ca="1">COUNTIFS(Tableau3[PLAGE],R608)</f>
        <v>0</v>
      </c>
      <c r="T608" s="139">
        <f ca="1">INDEX(EXTRACT!DATE,MATCH(Tableau4[[#This Row],[Décalage]],D:D,0),0)</f>
        <v>0</v>
      </c>
      <c r="U608" s="139">
        <f ca="1">VLOOKUP(Tableau4[[#This Row],[Décalage]],D:E,2,0)</f>
        <v>0</v>
      </c>
      <c r="V608" s="139">
        <f ca="1">VLOOKUP(Tableau4[[#This Row],[Décalage]],D:G,4,0)</f>
        <v>0</v>
      </c>
      <c r="AY608" s="88"/>
      <c r="AZ608" s="88"/>
      <c r="BA608" s="88"/>
      <c r="BB608" s="88"/>
      <c r="BC608" s="88"/>
    </row>
    <row r="609" spans="1:55" ht="15" x14ac:dyDescent="0.2">
      <c r="A609" s="100">
        <v>4593</v>
      </c>
      <c r="B609" s="95">
        <v>1</v>
      </c>
      <c r="C609" s="95">
        <v>606</v>
      </c>
      <c r="D609" s="95">
        <v>616</v>
      </c>
      <c r="E609" s="99" t="s">
        <v>499</v>
      </c>
      <c r="F609" s="95" t="s">
        <v>615</v>
      </c>
      <c r="G609" s="95">
        <v>104592</v>
      </c>
      <c r="H609" s="95">
        <v>0</v>
      </c>
      <c r="I609" s="95">
        <v>1</v>
      </c>
      <c r="J609" s="95">
        <v>264</v>
      </c>
      <c r="K609" s="95">
        <v>7</v>
      </c>
      <c r="L609" s="98">
        <v>0.40625</v>
      </c>
      <c r="M609" s="98">
        <v>0.44791666666666669</v>
      </c>
      <c r="N609" s="97" t="s">
        <v>476</v>
      </c>
      <c r="Q609" s="88" t="str">
        <f t="array" aca="1" ref="Q609" ca="1">IFERROR(INDEX(Tableau3[Num DECAL],SMALL(IF(Tableau3[Num DECAL]&lt;&gt;"",ROW(INDIRECT("1:"&amp;ROWS(Tableau3[Num DECAL])))),ROWS($1:598))),"")</f>
        <v/>
      </c>
      <c r="R609" s="88">
        <f t="shared" ca="1" si="9"/>
        <v>0</v>
      </c>
      <c r="S609" s="88">
        <f ca="1">COUNTIFS(Tableau3[PLAGE],R609)</f>
        <v>0</v>
      </c>
      <c r="T609" s="139">
        <f ca="1">INDEX(EXTRACT!DATE,MATCH(Tableau4[[#This Row],[Décalage]],D:D,0),0)</f>
        <v>0</v>
      </c>
      <c r="U609" s="139">
        <f ca="1">VLOOKUP(Tableau4[[#This Row],[Décalage]],D:E,2,0)</f>
        <v>0</v>
      </c>
      <c r="V609" s="139">
        <f ca="1">VLOOKUP(Tableau4[[#This Row],[Décalage]],D:G,4,0)</f>
        <v>0</v>
      </c>
      <c r="AY609" s="88"/>
      <c r="AZ609" s="88"/>
      <c r="BA609" s="88"/>
      <c r="BB609" s="88"/>
      <c r="BC609" s="88"/>
    </row>
    <row r="610" spans="1:55" ht="15" x14ac:dyDescent="0.2">
      <c r="A610" s="100">
        <v>4594</v>
      </c>
      <c r="B610" s="95">
        <v>1</v>
      </c>
      <c r="C610" s="95" t="s">
        <v>534</v>
      </c>
      <c r="D610" s="95" t="s">
        <v>534</v>
      </c>
      <c r="E610" s="99" t="s">
        <v>499</v>
      </c>
      <c r="F610" s="95" t="s">
        <v>615</v>
      </c>
      <c r="G610" s="95">
        <v>104593</v>
      </c>
      <c r="H610" s="95">
        <v>1</v>
      </c>
      <c r="I610" s="95" t="s">
        <v>534</v>
      </c>
      <c r="J610" s="95">
        <v>264</v>
      </c>
      <c r="K610" s="95">
        <v>6</v>
      </c>
      <c r="L610" s="98">
        <v>0.45833333333333331</v>
      </c>
      <c r="M610" s="98">
        <v>0.5</v>
      </c>
      <c r="N610" s="97" t="s">
        <v>476</v>
      </c>
      <c r="Q610" s="88" t="str">
        <f t="array" aca="1" ref="Q610" ca="1">IFERROR(INDEX(Tableau3[Num DECAL],SMALL(IF(Tableau3[Num DECAL]&lt;&gt;"",ROW(INDIRECT("1:"&amp;ROWS(Tableau3[Num DECAL])))),ROWS($1:599))),"")</f>
        <v/>
      </c>
      <c r="R610" s="88">
        <f t="shared" ca="1" si="9"/>
        <v>0</v>
      </c>
      <c r="S610" s="88">
        <f ca="1">COUNTIFS(Tableau3[PLAGE],R610)</f>
        <v>0</v>
      </c>
      <c r="T610" s="139">
        <f ca="1">INDEX(EXTRACT!DATE,MATCH(Tableau4[[#This Row],[Décalage]],D:D,0),0)</f>
        <v>0</v>
      </c>
      <c r="U610" s="139">
        <f ca="1">VLOOKUP(Tableau4[[#This Row],[Décalage]],D:E,2,0)</f>
        <v>0</v>
      </c>
      <c r="V610" s="139">
        <f ca="1">VLOOKUP(Tableau4[[#This Row],[Décalage]],D:G,4,0)</f>
        <v>0</v>
      </c>
      <c r="AY610" s="88"/>
      <c r="AZ610" s="88"/>
      <c r="BA610" s="88"/>
      <c r="BB610" s="88"/>
      <c r="BC610" s="88"/>
    </row>
    <row r="611" spans="1:55" ht="15" x14ac:dyDescent="0.2">
      <c r="A611" s="100">
        <v>4595</v>
      </c>
      <c r="B611" s="95">
        <v>1</v>
      </c>
      <c r="C611" s="95" t="s">
        <v>534</v>
      </c>
      <c r="D611" s="95" t="s">
        <v>534</v>
      </c>
      <c r="E611" s="99" t="s">
        <v>499</v>
      </c>
      <c r="F611" s="95" t="s">
        <v>615</v>
      </c>
      <c r="G611" s="95">
        <v>104594</v>
      </c>
      <c r="H611" s="95">
        <v>2</v>
      </c>
      <c r="I611" s="95" t="s">
        <v>534</v>
      </c>
      <c r="J611" s="95">
        <v>264</v>
      </c>
      <c r="K611" s="95">
        <v>5</v>
      </c>
      <c r="L611" s="98">
        <v>0.54166666666666663</v>
      </c>
      <c r="M611" s="98">
        <v>0.58333333333333337</v>
      </c>
      <c r="N611" s="97" t="s">
        <v>476</v>
      </c>
      <c r="Q611" s="88" t="str">
        <f t="array" aca="1" ref="Q611" ca="1">IFERROR(INDEX(Tableau3[Num DECAL],SMALL(IF(Tableau3[Num DECAL]&lt;&gt;"",ROW(INDIRECT("1:"&amp;ROWS(Tableau3[Num DECAL])))),ROWS($1:600))),"")</f>
        <v/>
      </c>
      <c r="R611" s="88">
        <f t="shared" ca="1" si="9"/>
        <v>0</v>
      </c>
      <c r="S611" s="88">
        <f ca="1">COUNTIFS(Tableau3[PLAGE],R611)</f>
        <v>0</v>
      </c>
      <c r="T611" s="139">
        <f ca="1">INDEX(EXTRACT!DATE,MATCH(Tableau4[[#This Row],[Décalage]],D:D,0),0)</f>
        <v>0</v>
      </c>
      <c r="U611" s="139">
        <f ca="1">VLOOKUP(Tableau4[[#This Row],[Décalage]],D:E,2,0)</f>
        <v>0</v>
      </c>
      <c r="V611" s="139">
        <f ca="1">VLOOKUP(Tableau4[[#This Row],[Décalage]],D:G,4,0)</f>
        <v>0</v>
      </c>
      <c r="AY611" s="88"/>
      <c r="AZ611" s="88"/>
      <c r="BA611" s="88"/>
      <c r="BB611" s="88"/>
      <c r="BC611" s="88"/>
    </row>
    <row r="612" spans="1:55" ht="15" x14ac:dyDescent="0.2">
      <c r="A612" s="100">
        <v>4596</v>
      </c>
      <c r="B612" s="95">
        <v>1</v>
      </c>
      <c r="C612" s="95" t="s">
        <v>534</v>
      </c>
      <c r="D612" s="95" t="s">
        <v>534</v>
      </c>
      <c r="E612" s="99" t="s">
        <v>499</v>
      </c>
      <c r="F612" s="95" t="s">
        <v>615</v>
      </c>
      <c r="G612" s="95">
        <v>104595</v>
      </c>
      <c r="H612" s="95">
        <v>3</v>
      </c>
      <c r="I612" s="95" t="s">
        <v>534</v>
      </c>
      <c r="J612" s="95">
        <v>264</v>
      </c>
      <c r="K612" s="95">
        <v>4</v>
      </c>
      <c r="L612" s="98">
        <v>0.59375</v>
      </c>
      <c r="M612" s="98">
        <v>0.60416666666666663</v>
      </c>
      <c r="N612" s="97" t="s">
        <v>480</v>
      </c>
      <c r="Q612" s="88" t="str">
        <f t="array" aca="1" ref="Q612" ca="1">IFERROR(INDEX(Tableau3[Num DECAL],SMALL(IF(Tableau3[Num DECAL]&lt;&gt;"",ROW(INDIRECT("1:"&amp;ROWS(Tableau3[Num DECAL])))),ROWS($1:601))),"")</f>
        <v/>
      </c>
      <c r="R612" s="88">
        <f t="shared" ca="1" si="9"/>
        <v>0</v>
      </c>
      <c r="S612" s="88">
        <f ca="1">COUNTIFS(Tableau3[PLAGE],R612)</f>
        <v>0</v>
      </c>
      <c r="T612" s="139">
        <f ca="1">INDEX(EXTRACT!DATE,MATCH(Tableau4[[#This Row],[Décalage]],D:D,0),0)</f>
        <v>0</v>
      </c>
      <c r="U612" s="139">
        <f ca="1">VLOOKUP(Tableau4[[#This Row],[Décalage]],D:E,2,0)</f>
        <v>0</v>
      </c>
      <c r="V612" s="139">
        <f ca="1">VLOOKUP(Tableau4[[#This Row],[Décalage]],D:G,4,0)</f>
        <v>0</v>
      </c>
      <c r="AY612" s="88"/>
      <c r="AZ612" s="88"/>
      <c r="BA612" s="88"/>
      <c r="BB612" s="88"/>
      <c r="BC612" s="88"/>
    </row>
    <row r="613" spans="1:55" ht="15" x14ac:dyDescent="0.2">
      <c r="A613" s="100">
        <v>4597</v>
      </c>
      <c r="B613" s="95">
        <v>1</v>
      </c>
      <c r="C613" s="95" t="s">
        <v>534</v>
      </c>
      <c r="D613" s="95" t="s">
        <v>534</v>
      </c>
      <c r="E613" s="99" t="s">
        <v>499</v>
      </c>
      <c r="F613" s="95" t="s">
        <v>615</v>
      </c>
      <c r="G613" s="95">
        <v>104596</v>
      </c>
      <c r="H613" s="95">
        <v>4</v>
      </c>
      <c r="I613" s="95" t="s">
        <v>534</v>
      </c>
      <c r="J613" s="95">
        <v>264</v>
      </c>
      <c r="K613" s="95">
        <v>3</v>
      </c>
      <c r="L613" s="98">
        <v>0.61458333333333337</v>
      </c>
      <c r="M613" s="98">
        <v>0.65625</v>
      </c>
      <c r="N613" s="97" t="s">
        <v>476</v>
      </c>
      <c r="Q613" s="88" t="str">
        <f t="array" aca="1" ref="Q613" ca="1">IFERROR(INDEX(Tableau3[Num DECAL],SMALL(IF(Tableau3[Num DECAL]&lt;&gt;"",ROW(INDIRECT("1:"&amp;ROWS(Tableau3[Num DECAL])))),ROWS($1:602))),"")</f>
        <v/>
      </c>
      <c r="R613" s="88">
        <f t="shared" ca="1" si="9"/>
        <v>0</v>
      </c>
      <c r="S613" s="88">
        <f ca="1">COUNTIFS(Tableau3[PLAGE],R613)</f>
        <v>0</v>
      </c>
      <c r="T613" s="139">
        <f ca="1">INDEX(EXTRACT!DATE,MATCH(Tableau4[[#This Row],[Décalage]],D:D,0),0)</f>
        <v>0</v>
      </c>
      <c r="U613" s="139">
        <f ca="1">VLOOKUP(Tableau4[[#This Row],[Décalage]],D:E,2,0)</f>
        <v>0</v>
      </c>
      <c r="V613" s="139">
        <f ca="1">VLOOKUP(Tableau4[[#This Row],[Décalage]],D:G,4,0)</f>
        <v>0</v>
      </c>
      <c r="AY613" s="88"/>
      <c r="AZ613" s="88"/>
      <c r="BA613" s="88"/>
      <c r="BB613" s="88"/>
      <c r="BC613" s="88"/>
    </row>
    <row r="614" spans="1:55" ht="15" x14ac:dyDescent="0.2">
      <c r="A614" s="100">
        <v>4598</v>
      </c>
      <c r="B614" s="95">
        <v>1</v>
      </c>
      <c r="C614" s="95" t="s">
        <v>534</v>
      </c>
      <c r="D614" s="95" t="s">
        <v>534</v>
      </c>
      <c r="E614" s="99" t="s">
        <v>499</v>
      </c>
      <c r="F614" s="95" t="s">
        <v>615</v>
      </c>
      <c r="G614" s="95">
        <v>104597</v>
      </c>
      <c r="H614" s="95">
        <v>5</v>
      </c>
      <c r="I614" s="95" t="s">
        <v>534</v>
      </c>
      <c r="J614" s="95">
        <v>264</v>
      </c>
      <c r="K614" s="95">
        <v>2</v>
      </c>
      <c r="L614" s="98">
        <v>0.65625</v>
      </c>
      <c r="M614" s="98">
        <v>0.70138888888888884</v>
      </c>
      <c r="N614" s="97" t="s">
        <v>494</v>
      </c>
      <c r="Q614" s="88" t="str">
        <f t="array" aca="1" ref="Q614" ca="1">IFERROR(INDEX(Tableau3[Num DECAL],SMALL(IF(Tableau3[Num DECAL]&lt;&gt;"",ROW(INDIRECT("1:"&amp;ROWS(Tableau3[Num DECAL])))),ROWS($1:603))),"")</f>
        <v/>
      </c>
      <c r="R614" s="88">
        <f t="shared" ca="1" si="9"/>
        <v>0</v>
      </c>
      <c r="S614" s="88">
        <f ca="1">COUNTIFS(Tableau3[PLAGE],R614)</f>
        <v>0</v>
      </c>
      <c r="T614" s="139">
        <f ca="1">INDEX(EXTRACT!DATE,MATCH(Tableau4[[#This Row],[Décalage]],D:D,0),0)</f>
        <v>0</v>
      </c>
      <c r="U614" s="139">
        <f ca="1">VLOOKUP(Tableau4[[#This Row],[Décalage]],D:E,2,0)</f>
        <v>0</v>
      </c>
      <c r="V614" s="139">
        <f ca="1">VLOOKUP(Tableau4[[#This Row],[Décalage]],D:G,4,0)</f>
        <v>0</v>
      </c>
      <c r="AY614" s="88"/>
      <c r="AZ614" s="88"/>
      <c r="BA614" s="88"/>
      <c r="BB614" s="88"/>
      <c r="BC614" s="88"/>
    </row>
    <row r="615" spans="1:55" ht="15" x14ac:dyDescent="0.2">
      <c r="A615" s="100">
        <v>4599</v>
      </c>
      <c r="B615" s="95">
        <v>1</v>
      </c>
      <c r="C615" s="95" t="s">
        <v>534</v>
      </c>
      <c r="D615" s="95" t="s">
        <v>534</v>
      </c>
      <c r="E615" s="99" t="s">
        <v>499</v>
      </c>
      <c r="F615" s="95" t="s">
        <v>615</v>
      </c>
      <c r="G615" s="95">
        <v>104598</v>
      </c>
      <c r="H615" s="95">
        <v>6</v>
      </c>
      <c r="I615" s="95" t="s">
        <v>534</v>
      </c>
      <c r="J615" s="95">
        <v>264</v>
      </c>
      <c r="K615" s="95">
        <v>1</v>
      </c>
      <c r="L615" s="98">
        <v>0.70138888888888884</v>
      </c>
      <c r="M615" s="98">
        <v>0.70833333333333337</v>
      </c>
      <c r="N615" s="97" t="s">
        <v>481</v>
      </c>
      <c r="Q615" s="88" t="str">
        <f t="array" aca="1" ref="Q615" ca="1">IFERROR(INDEX(Tableau3[Num DECAL],SMALL(IF(Tableau3[Num DECAL]&lt;&gt;"",ROW(INDIRECT("1:"&amp;ROWS(Tableau3[Num DECAL])))),ROWS($1:604))),"")</f>
        <v/>
      </c>
      <c r="R615" s="88">
        <f t="shared" ca="1" si="9"/>
        <v>0</v>
      </c>
      <c r="S615" s="88">
        <f ca="1">COUNTIFS(Tableau3[PLAGE],R615)</f>
        <v>0</v>
      </c>
      <c r="T615" s="139">
        <f ca="1">INDEX(EXTRACT!DATE,MATCH(Tableau4[[#This Row],[Décalage]],D:D,0),0)</f>
        <v>0</v>
      </c>
      <c r="U615" s="139">
        <f ca="1">VLOOKUP(Tableau4[[#This Row],[Décalage]],D:E,2,0)</f>
        <v>0</v>
      </c>
      <c r="V615" s="139">
        <f ca="1">VLOOKUP(Tableau4[[#This Row],[Décalage]],D:G,4,0)</f>
        <v>0</v>
      </c>
      <c r="AY615" s="88"/>
      <c r="AZ615" s="88"/>
      <c r="BA615" s="88"/>
      <c r="BB615" s="88"/>
      <c r="BC615" s="88"/>
    </row>
    <row r="616" spans="1:55" ht="15" x14ac:dyDescent="0.2">
      <c r="A616" s="100">
        <v>4600</v>
      </c>
      <c r="B616" s="95">
        <v>1</v>
      </c>
      <c r="C616" s="95">
        <v>613</v>
      </c>
      <c r="D616" s="95">
        <v>617</v>
      </c>
      <c r="E616" s="99" t="s">
        <v>535</v>
      </c>
      <c r="F616" s="95" t="s">
        <v>615</v>
      </c>
      <c r="G616" s="95">
        <v>104599</v>
      </c>
      <c r="H616" s="95">
        <v>0</v>
      </c>
      <c r="I616" s="95">
        <v>1</v>
      </c>
      <c r="J616" s="95">
        <v>265</v>
      </c>
      <c r="K616" s="95">
        <v>1</v>
      </c>
      <c r="L616" s="98">
        <v>0.70833333333333337</v>
      </c>
      <c r="M616" s="98">
        <v>0.75694444444444453</v>
      </c>
      <c r="N616" s="97" t="s">
        <v>493</v>
      </c>
      <c r="Q616" s="88" t="str">
        <f t="array" aca="1" ref="Q616" ca="1">IFERROR(INDEX(Tableau3[Num DECAL],SMALL(IF(Tableau3[Num DECAL]&lt;&gt;"",ROW(INDIRECT("1:"&amp;ROWS(Tableau3[Num DECAL])))),ROWS($1:605))),"")</f>
        <v/>
      </c>
      <c r="R616" s="88">
        <f t="shared" ca="1" si="9"/>
        <v>0</v>
      </c>
      <c r="S616" s="88">
        <f ca="1">COUNTIFS(Tableau3[PLAGE],R616)</f>
        <v>0</v>
      </c>
      <c r="T616" s="139">
        <f ca="1">INDEX(EXTRACT!DATE,MATCH(Tableau4[[#This Row],[Décalage]],D:D,0),0)</f>
        <v>0</v>
      </c>
      <c r="U616" s="139">
        <f ca="1">VLOOKUP(Tableau4[[#This Row],[Décalage]],D:E,2,0)</f>
        <v>0</v>
      </c>
      <c r="V616" s="139">
        <f ca="1">VLOOKUP(Tableau4[[#This Row],[Décalage]],D:G,4,0)</f>
        <v>0</v>
      </c>
      <c r="AY616" s="88"/>
      <c r="AZ616" s="88"/>
      <c r="BA616" s="88"/>
      <c r="BB616" s="88"/>
      <c r="BC616" s="88"/>
    </row>
    <row r="617" spans="1:55" ht="15" x14ac:dyDescent="0.2">
      <c r="A617" s="100">
        <v>4601</v>
      </c>
      <c r="B617" s="95">
        <v>1</v>
      </c>
      <c r="C617" s="95">
        <v>614</v>
      </c>
      <c r="D617" s="95">
        <v>618</v>
      </c>
      <c r="E617" s="99" t="s">
        <v>535</v>
      </c>
      <c r="F617" s="95" t="s">
        <v>616</v>
      </c>
      <c r="G617" s="95">
        <v>104600</v>
      </c>
      <c r="H617" s="95">
        <v>0</v>
      </c>
      <c r="I617" s="95">
        <v>1</v>
      </c>
      <c r="J617" s="95">
        <v>266</v>
      </c>
      <c r="K617" s="95">
        <v>1</v>
      </c>
      <c r="L617" s="98">
        <v>0.28472222222222221</v>
      </c>
      <c r="M617" s="98">
        <v>0.33333333333333331</v>
      </c>
      <c r="N617" s="97" t="s">
        <v>493</v>
      </c>
      <c r="Q617" s="88" t="str">
        <f t="array" aca="1" ref="Q617" ca="1">IFERROR(INDEX(Tableau3[Num DECAL],SMALL(IF(Tableau3[Num DECAL]&lt;&gt;"",ROW(INDIRECT("1:"&amp;ROWS(Tableau3[Num DECAL])))),ROWS($1:606))),"")</f>
        <v/>
      </c>
      <c r="R617" s="88">
        <f t="shared" ca="1" si="9"/>
        <v>0</v>
      </c>
      <c r="S617" s="88">
        <f ca="1">COUNTIFS(Tableau3[PLAGE],R617)</f>
        <v>0</v>
      </c>
      <c r="T617" s="139">
        <f ca="1">INDEX(EXTRACT!DATE,MATCH(Tableau4[[#This Row],[Décalage]],D:D,0),0)</f>
        <v>0</v>
      </c>
      <c r="U617" s="139">
        <f ca="1">VLOOKUP(Tableau4[[#This Row],[Décalage]],D:E,2,0)</f>
        <v>0</v>
      </c>
      <c r="V617" s="139">
        <f ca="1">VLOOKUP(Tableau4[[#This Row],[Décalage]],D:G,4,0)</f>
        <v>0</v>
      </c>
      <c r="AY617" s="88"/>
      <c r="AZ617" s="88"/>
      <c r="BA617" s="88"/>
      <c r="BB617" s="88"/>
      <c r="BC617" s="88"/>
    </row>
    <row r="618" spans="1:55" ht="15" x14ac:dyDescent="0.2">
      <c r="A618" s="100">
        <v>4602</v>
      </c>
      <c r="B618" s="95">
        <v>1</v>
      </c>
      <c r="C618" s="95">
        <v>615</v>
      </c>
      <c r="D618" s="95">
        <v>629</v>
      </c>
      <c r="E618" s="99" t="s">
        <v>549</v>
      </c>
      <c r="F618" s="95" t="s">
        <v>616</v>
      </c>
      <c r="G618" s="95">
        <v>104601</v>
      </c>
      <c r="H618" s="95">
        <v>0</v>
      </c>
      <c r="I618" s="95">
        <v>1</v>
      </c>
      <c r="J618" s="95">
        <v>267</v>
      </c>
      <c r="K618" s="95">
        <v>11</v>
      </c>
      <c r="L618" s="98">
        <v>0.33333333333333331</v>
      </c>
      <c r="M618" s="98">
        <v>0.34722222222222227</v>
      </c>
      <c r="N618" s="97" t="s">
        <v>483</v>
      </c>
      <c r="Q618" s="88" t="str">
        <f t="array" aca="1" ref="Q618" ca="1">IFERROR(INDEX(Tableau3[Num DECAL],SMALL(IF(Tableau3[Num DECAL]&lt;&gt;"",ROW(INDIRECT("1:"&amp;ROWS(Tableau3[Num DECAL])))),ROWS($1:607))),"")</f>
        <v/>
      </c>
      <c r="R618" s="88">
        <f t="shared" ca="1" si="9"/>
        <v>0</v>
      </c>
      <c r="S618" s="88">
        <f ca="1">COUNTIFS(Tableau3[PLAGE],R618)</f>
        <v>0</v>
      </c>
      <c r="T618" s="139">
        <f ca="1">INDEX(EXTRACT!DATE,MATCH(Tableau4[[#This Row],[Décalage]],D:D,0),0)</f>
        <v>0</v>
      </c>
      <c r="U618" s="139">
        <f ca="1">VLOOKUP(Tableau4[[#This Row],[Décalage]],D:E,2,0)</f>
        <v>0</v>
      </c>
      <c r="V618" s="139">
        <f ca="1">VLOOKUP(Tableau4[[#This Row],[Décalage]],D:G,4,0)</f>
        <v>0</v>
      </c>
      <c r="AY618" s="88"/>
      <c r="AZ618" s="88"/>
      <c r="BA618" s="88"/>
      <c r="BB618" s="88"/>
      <c r="BC618" s="88"/>
    </row>
    <row r="619" spans="1:55" ht="15" x14ac:dyDescent="0.2">
      <c r="A619" s="100">
        <v>4603</v>
      </c>
      <c r="B619" s="95">
        <v>1</v>
      </c>
      <c r="C619" s="95" t="s">
        <v>534</v>
      </c>
      <c r="D619" s="95" t="s">
        <v>534</v>
      </c>
      <c r="E619" s="99" t="s">
        <v>549</v>
      </c>
      <c r="F619" s="95" t="s">
        <v>616</v>
      </c>
      <c r="G619" s="95">
        <v>104602</v>
      </c>
      <c r="H619" s="95">
        <v>1</v>
      </c>
      <c r="I619" s="95" t="s">
        <v>534</v>
      </c>
      <c r="J619" s="95">
        <v>267</v>
      </c>
      <c r="K619" s="95">
        <v>10</v>
      </c>
      <c r="L619" s="98">
        <v>0.34722222222222227</v>
      </c>
      <c r="M619" s="98">
        <v>0.3611111111111111</v>
      </c>
      <c r="N619" s="97" t="s">
        <v>483</v>
      </c>
      <c r="Q619" s="88" t="str">
        <f t="array" aca="1" ref="Q619" ca="1">IFERROR(INDEX(Tableau3[Num DECAL],SMALL(IF(Tableau3[Num DECAL]&lt;&gt;"",ROW(INDIRECT("1:"&amp;ROWS(Tableau3[Num DECAL])))),ROWS($1:608))),"")</f>
        <v/>
      </c>
      <c r="R619" s="88">
        <f t="shared" ca="1" si="9"/>
        <v>0</v>
      </c>
      <c r="S619" s="88">
        <f ca="1">COUNTIFS(Tableau3[PLAGE],R619)</f>
        <v>0</v>
      </c>
      <c r="T619" s="139">
        <f ca="1">INDEX(EXTRACT!DATE,MATCH(Tableau4[[#This Row],[Décalage]],D:D,0),0)</f>
        <v>0</v>
      </c>
      <c r="U619" s="139">
        <f ca="1">VLOOKUP(Tableau4[[#This Row],[Décalage]],D:E,2,0)</f>
        <v>0</v>
      </c>
      <c r="V619" s="139">
        <f ca="1">VLOOKUP(Tableau4[[#This Row],[Décalage]],D:G,4,0)</f>
        <v>0</v>
      </c>
      <c r="AY619" s="88"/>
      <c r="AZ619" s="88"/>
      <c r="BA619" s="88"/>
      <c r="BB619" s="88"/>
      <c r="BC619" s="88"/>
    </row>
    <row r="620" spans="1:55" ht="15" x14ac:dyDescent="0.2">
      <c r="A620" s="100">
        <v>4604</v>
      </c>
      <c r="B620" s="95">
        <v>1</v>
      </c>
      <c r="C620" s="95" t="s">
        <v>534</v>
      </c>
      <c r="D620" s="95" t="s">
        <v>534</v>
      </c>
      <c r="E620" s="99" t="s">
        <v>549</v>
      </c>
      <c r="F620" s="95" t="s">
        <v>616</v>
      </c>
      <c r="G620" s="95">
        <v>104603</v>
      </c>
      <c r="H620" s="95">
        <v>2</v>
      </c>
      <c r="I620" s="95" t="s">
        <v>534</v>
      </c>
      <c r="J620" s="95">
        <v>267</v>
      </c>
      <c r="K620" s="95">
        <v>9</v>
      </c>
      <c r="L620" s="98">
        <v>0.40277777777777773</v>
      </c>
      <c r="M620" s="98">
        <v>0.41666666666666669</v>
      </c>
      <c r="N620" s="97" t="s">
        <v>483</v>
      </c>
      <c r="Q620" s="88" t="str">
        <f t="array" aca="1" ref="Q620" ca="1">IFERROR(INDEX(Tableau3[Num DECAL],SMALL(IF(Tableau3[Num DECAL]&lt;&gt;"",ROW(INDIRECT("1:"&amp;ROWS(Tableau3[Num DECAL])))),ROWS($1:609))),"")</f>
        <v/>
      </c>
      <c r="R620" s="88">
        <f t="shared" ca="1" si="9"/>
        <v>0</v>
      </c>
      <c r="S620" s="88">
        <f ca="1">COUNTIFS(Tableau3[PLAGE],R620)</f>
        <v>0</v>
      </c>
      <c r="T620" s="139">
        <f ca="1">INDEX(EXTRACT!DATE,MATCH(Tableau4[[#This Row],[Décalage]],D:D,0),0)</f>
        <v>0</v>
      </c>
      <c r="U620" s="139">
        <f ca="1">VLOOKUP(Tableau4[[#This Row],[Décalage]],D:E,2,0)</f>
        <v>0</v>
      </c>
      <c r="V620" s="139">
        <f ca="1">VLOOKUP(Tableau4[[#This Row],[Décalage]],D:G,4,0)</f>
        <v>0</v>
      </c>
      <c r="AY620" s="88"/>
      <c r="AZ620" s="88"/>
      <c r="BA620" s="88"/>
      <c r="BB620" s="88"/>
      <c r="BC620" s="88"/>
    </row>
    <row r="621" spans="1:55" ht="15" x14ac:dyDescent="0.2">
      <c r="A621" s="100">
        <v>4605</v>
      </c>
      <c r="B621" s="95">
        <v>1</v>
      </c>
      <c r="C621" s="95" t="s">
        <v>534</v>
      </c>
      <c r="D621" s="95" t="s">
        <v>534</v>
      </c>
      <c r="E621" s="99" t="s">
        <v>549</v>
      </c>
      <c r="F621" s="95" t="s">
        <v>616</v>
      </c>
      <c r="G621" s="95">
        <v>104604</v>
      </c>
      <c r="H621" s="95">
        <v>3</v>
      </c>
      <c r="I621" s="95" t="s">
        <v>534</v>
      </c>
      <c r="J621" s="95">
        <v>267</v>
      </c>
      <c r="K621" s="95">
        <v>8</v>
      </c>
      <c r="L621" s="98">
        <v>0.41666666666666669</v>
      </c>
      <c r="M621" s="98">
        <v>0.42708333333333331</v>
      </c>
      <c r="N621" s="97" t="s">
        <v>480</v>
      </c>
      <c r="Q621" s="88" t="str">
        <f t="array" aca="1" ref="Q621" ca="1">IFERROR(INDEX(Tableau3[Num DECAL],SMALL(IF(Tableau3[Num DECAL]&lt;&gt;"",ROW(INDIRECT("1:"&amp;ROWS(Tableau3[Num DECAL])))),ROWS($1:610))),"")</f>
        <v/>
      </c>
      <c r="R621" s="88">
        <f t="shared" ca="1" si="9"/>
        <v>0</v>
      </c>
      <c r="S621" s="88">
        <f ca="1">COUNTIFS(Tableau3[PLAGE],R621)</f>
        <v>0</v>
      </c>
      <c r="T621" s="139">
        <f ca="1">INDEX(EXTRACT!DATE,MATCH(Tableau4[[#This Row],[Décalage]],D:D,0),0)</f>
        <v>0</v>
      </c>
      <c r="U621" s="139">
        <f ca="1">VLOOKUP(Tableau4[[#This Row],[Décalage]],D:E,2,0)</f>
        <v>0</v>
      </c>
      <c r="V621" s="139">
        <f ca="1">VLOOKUP(Tableau4[[#This Row],[Décalage]],D:G,4,0)</f>
        <v>0</v>
      </c>
      <c r="AY621" s="88"/>
      <c r="AZ621" s="88"/>
      <c r="BA621" s="88"/>
      <c r="BB621" s="88"/>
      <c r="BC621" s="88"/>
    </row>
    <row r="622" spans="1:55" ht="15" x14ac:dyDescent="0.2">
      <c r="A622" s="100">
        <v>4606</v>
      </c>
      <c r="B622" s="95">
        <v>1</v>
      </c>
      <c r="C622" s="95" t="s">
        <v>534</v>
      </c>
      <c r="D622" s="95" t="s">
        <v>534</v>
      </c>
      <c r="E622" s="99" t="s">
        <v>549</v>
      </c>
      <c r="F622" s="95" t="s">
        <v>616</v>
      </c>
      <c r="G622" s="95">
        <v>104605</v>
      </c>
      <c r="H622" s="95">
        <v>4</v>
      </c>
      <c r="I622" s="95" t="s">
        <v>534</v>
      </c>
      <c r="J622" s="95">
        <v>267</v>
      </c>
      <c r="K622" s="95">
        <v>7</v>
      </c>
      <c r="L622" s="98">
        <v>0.42708333333333331</v>
      </c>
      <c r="M622" s="98">
        <v>0.4375</v>
      </c>
      <c r="N622" s="97" t="s">
        <v>480</v>
      </c>
      <c r="Q622" s="88" t="str">
        <f t="array" aca="1" ref="Q622" ca="1">IFERROR(INDEX(Tableau3[Num DECAL],SMALL(IF(Tableau3[Num DECAL]&lt;&gt;"",ROW(INDIRECT("1:"&amp;ROWS(Tableau3[Num DECAL])))),ROWS($1:611))),"")</f>
        <v/>
      </c>
      <c r="R622" s="88">
        <f t="shared" ca="1" si="9"/>
        <v>0</v>
      </c>
      <c r="S622" s="88">
        <f ca="1">COUNTIFS(Tableau3[PLAGE],R622)</f>
        <v>0</v>
      </c>
      <c r="T622" s="139">
        <f ca="1">INDEX(EXTRACT!DATE,MATCH(Tableau4[[#This Row],[Décalage]],D:D,0),0)</f>
        <v>0</v>
      </c>
      <c r="U622" s="139">
        <f ca="1">VLOOKUP(Tableau4[[#This Row],[Décalage]],D:E,2,0)</f>
        <v>0</v>
      </c>
      <c r="V622" s="139">
        <f ca="1">VLOOKUP(Tableau4[[#This Row],[Décalage]],D:G,4,0)</f>
        <v>0</v>
      </c>
      <c r="AY622" s="88"/>
      <c r="AZ622" s="88"/>
      <c r="BA622" s="88"/>
      <c r="BB622" s="88"/>
      <c r="BC622" s="88"/>
    </row>
    <row r="623" spans="1:55" ht="15" x14ac:dyDescent="0.2">
      <c r="A623" s="100">
        <v>4607</v>
      </c>
      <c r="B623" s="95">
        <v>1</v>
      </c>
      <c r="C623" s="95" t="s">
        <v>534</v>
      </c>
      <c r="D623" s="95" t="s">
        <v>534</v>
      </c>
      <c r="E623" s="99" t="s">
        <v>549</v>
      </c>
      <c r="F623" s="95" t="s">
        <v>616</v>
      </c>
      <c r="G623" s="95">
        <v>104606</v>
      </c>
      <c r="H623" s="95">
        <v>5</v>
      </c>
      <c r="I623" s="95" t="s">
        <v>534</v>
      </c>
      <c r="J623" s="95">
        <v>267</v>
      </c>
      <c r="K623" s="95">
        <v>6</v>
      </c>
      <c r="L623" s="98">
        <v>0.4375</v>
      </c>
      <c r="M623" s="98">
        <v>0.44791666666666669</v>
      </c>
      <c r="N623" s="97" t="s">
        <v>480</v>
      </c>
      <c r="Q623" s="88" t="str">
        <f t="array" aca="1" ref="Q623" ca="1">IFERROR(INDEX(Tableau3[Num DECAL],SMALL(IF(Tableau3[Num DECAL]&lt;&gt;"",ROW(INDIRECT("1:"&amp;ROWS(Tableau3[Num DECAL])))),ROWS($1:612))),"")</f>
        <v/>
      </c>
      <c r="R623" s="88">
        <f t="shared" ca="1" si="9"/>
        <v>0</v>
      </c>
      <c r="S623" s="88">
        <f ca="1">COUNTIFS(Tableau3[PLAGE],R623)</f>
        <v>0</v>
      </c>
      <c r="T623" s="139">
        <f ca="1">INDEX(EXTRACT!DATE,MATCH(Tableau4[[#This Row],[Décalage]],D:D,0),0)</f>
        <v>0</v>
      </c>
      <c r="U623" s="139">
        <f ca="1">VLOOKUP(Tableau4[[#This Row],[Décalage]],D:E,2,0)</f>
        <v>0</v>
      </c>
      <c r="V623" s="139">
        <f ca="1">VLOOKUP(Tableau4[[#This Row],[Décalage]],D:G,4,0)</f>
        <v>0</v>
      </c>
      <c r="AY623" s="88"/>
      <c r="AZ623" s="88"/>
      <c r="BA623" s="88"/>
      <c r="BB623" s="88"/>
      <c r="BC623" s="88"/>
    </row>
    <row r="624" spans="1:55" ht="15" x14ac:dyDescent="0.2">
      <c r="A624" s="100">
        <v>4608</v>
      </c>
      <c r="B624" s="95">
        <v>1</v>
      </c>
      <c r="C624" s="95" t="s">
        <v>534</v>
      </c>
      <c r="D624" s="95" t="s">
        <v>534</v>
      </c>
      <c r="E624" s="99" t="s">
        <v>549</v>
      </c>
      <c r="F624" s="95" t="s">
        <v>616</v>
      </c>
      <c r="G624" s="95">
        <v>104607</v>
      </c>
      <c r="H624" s="95">
        <v>6</v>
      </c>
      <c r="I624" s="95" t="s">
        <v>534</v>
      </c>
      <c r="J624" s="95">
        <v>267</v>
      </c>
      <c r="K624" s="95">
        <v>5</v>
      </c>
      <c r="L624" s="98">
        <v>0.47916666666666669</v>
      </c>
      <c r="M624" s="98">
        <v>0.48958333333333331</v>
      </c>
      <c r="N624" s="97" t="s">
        <v>480</v>
      </c>
      <c r="Q624" s="88" t="str">
        <f t="array" aca="1" ref="Q624" ca="1">IFERROR(INDEX(Tableau3[Num DECAL],SMALL(IF(Tableau3[Num DECAL]&lt;&gt;"",ROW(INDIRECT("1:"&amp;ROWS(Tableau3[Num DECAL])))),ROWS($1:613))),"")</f>
        <v/>
      </c>
      <c r="R624" s="88">
        <f t="shared" ca="1" si="9"/>
        <v>0</v>
      </c>
      <c r="S624" s="88">
        <f ca="1">COUNTIFS(Tableau3[PLAGE],R624)</f>
        <v>0</v>
      </c>
      <c r="T624" s="139">
        <f ca="1">INDEX(EXTRACT!DATE,MATCH(Tableau4[[#This Row],[Décalage]],D:D,0),0)</f>
        <v>0</v>
      </c>
      <c r="U624" s="139">
        <f ca="1">VLOOKUP(Tableau4[[#This Row],[Décalage]],D:E,2,0)</f>
        <v>0</v>
      </c>
      <c r="V624" s="139">
        <f ca="1">VLOOKUP(Tableau4[[#This Row],[Décalage]],D:G,4,0)</f>
        <v>0</v>
      </c>
      <c r="AY624" s="88"/>
      <c r="AZ624" s="88"/>
      <c r="BA624" s="88"/>
      <c r="BB624" s="88"/>
      <c r="BC624" s="88"/>
    </row>
    <row r="625" spans="1:55" ht="15" x14ac:dyDescent="0.2">
      <c r="A625" s="100">
        <v>4609</v>
      </c>
      <c r="B625" s="95">
        <v>1</v>
      </c>
      <c r="C625" s="95" t="s">
        <v>534</v>
      </c>
      <c r="D625" s="95" t="s">
        <v>534</v>
      </c>
      <c r="E625" s="99" t="s">
        <v>549</v>
      </c>
      <c r="F625" s="95" t="s">
        <v>616</v>
      </c>
      <c r="G625" s="95">
        <v>104608</v>
      </c>
      <c r="H625" s="95">
        <v>7</v>
      </c>
      <c r="I625" s="95" t="s">
        <v>534</v>
      </c>
      <c r="J625" s="95">
        <v>267</v>
      </c>
      <c r="K625" s="95">
        <v>4</v>
      </c>
      <c r="L625" s="98">
        <v>0.55208333333333337</v>
      </c>
      <c r="M625" s="98">
        <v>0.5625</v>
      </c>
      <c r="N625" s="97" t="s">
        <v>480</v>
      </c>
      <c r="Q625" s="88" t="str">
        <f t="array" aca="1" ref="Q625" ca="1">IFERROR(INDEX(Tableau3[Num DECAL],SMALL(IF(Tableau3[Num DECAL]&lt;&gt;"",ROW(INDIRECT("1:"&amp;ROWS(Tableau3[Num DECAL])))),ROWS($1:614))),"")</f>
        <v/>
      </c>
      <c r="R625" s="88">
        <f t="shared" ca="1" si="9"/>
        <v>0</v>
      </c>
      <c r="S625" s="88">
        <f ca="1">COUNTIFS(Tableau3[PLAGE],R625)</f>
        <v>0</v>
      </c>
      <c r="T625" s="139">
        <f ca="1">INDEX(EXTRACT!DATE,MATCH(Tableau4[[#This Row],[Décalage]],D:D,0),0)</f>
        <v>0</v>
      </c>
      <c r="U625" s="139">
        <f ca="1">VLOOKUP(Tableau4[[#This Row],[Décalage]],D:E,2,0)</f>
        <v>0</v>
      </c>
      <c r="V625" s="139">
        <f ca="1">VLOOKUP(Tableau4[[#This Row],[Décalage]],D:G,4,0)</f>
        <v>0</v>
      </c>
      <c r="AY625" s="88"/>
      <c r="AZ625" s="88"/>
      <c r="BA625" s="88"/>
      <c r="BB625" s="88"/>
      <c r="BC625" s="88"/>
    </row>
    <row r="626" spans="1:55" ht="15" x14ac:dyDescent="0.2">
      <c r="A626" s="100">
        <v>4610</v>
      </c>
      <c r="B626" s="95">
        <v>1</v>
      </c>
      <c r="C626" s="95" t="s">
        <v>534</v>
      </c>
      <c r="D626" s="95" t="s">
        <v>534</v>
      </c>
      <c r="E626" s="99" t="s">
        <v>549</v>
      </c>
      <c r="F626" s="95" t="s">
        <v>616</v>
      </c>
      <c r="G626" s="95">
        <v>104609</v>
      </c>
      <c r="H626" s="95">
        <v>8</v>
      </c>
      <c r="I626" s="95" t="s">
        <v>534</v>
      </c>
      <c r="J626" s="95">
        <v>267</v>
      </c>
      <c r="K626" s="95">
        <v>3</v>
      </c>
      <c r="L626" s="98">
        <v>0.57291666666666663</v>
      </c>
      <c r="M626" s="98">
        <v>0.61458333333333337</v>
      </c>
      <c r="N626" s="97" t="s">
        <v>476</v>
      </c>
      <c r="Q626" s="88" t="str">
        <f t="array" aca="1" ref="Q626" ca="1">IFERROR(INDEX(Tableau3[Num DECAL],SMALL(IF(Tableau3[Num DECAL]&lt;&gt;"",ROW(INDIRECT("1:"&amp;ROWS(Tableau3[Num DECAL])))),ROWS($1:615))),"")</f>
        <v/>
      </c>
      <c r="R626" s="88">
        <f t="shared" ca="1" si="9"/>
        <v>0</v>
      </c>
      <c r="S626" s="88">
        <f ca="1">COUNTIFS(Tableau3[PLAGE],R626)</f>
        <v>0</v>
      </c>
      <c r="T626" s="139">
        <f ca="1">INDEX(EXTRACT!DATE,MATCH(Tableau4[[#This Row],[Décalage]],D:D,0),0)</f>
        <v>0</v>
      </c>
      <c r="U626" s="139">
        <f ca="1">VLOOKUP(Tableau4[[#This Row],[Décalage]],D:E,2,0)</f>
        <v>0</v>
      </c>
      <c r="V626" s="139">
        <f ca="1">VLOOKUP(Tableau4[[#This Row],[Décalage]],D:G,4,0)</f>
        <v>0</v>
      </c>
      <c r="AY626" s="88"/>
      <c r="AZ626" s="88"/>
      <c r="BA626" s="88"/>
      <c r="BB626" s="88"/>
      <c r="BC626" s="88"/>
    </row>
    <row r="627" spans="1:55" ht="15" x14ac:dyDescent="0.2">
      <c r="A627" s="100">
        <v>4611</v>
      </c>
      <c r="B627" s="95">
        <v>1</v>
      </c>
      <c r="C627" s="95" t="s">
        <v>534</v>
      </c>
      <c r="D627" s="95" t="s">
        <v>534</v>
      </c>
      <c r="E627" s="99" t="s">
        <v>549</v>
      </c>
      <c r="F627" s="95" t="s">
        <v>616</v>
      </c>
      <c r="G627" s="95">
        <v>104610</v>
      </c>
      <c r="H627" s="95">
        <v>9</v>
      </c>
      <c r="I627" s="95" t="s">
        <v>534</v>
      </c>
      <c r="J627" s="95">
        <v>267</v>
      </c>
      <c r="K627" s="95">
        <v>2</v>
      </c>
      <c r="L627" s="98">
        <v>0.625</v>
      </c>
      <c r="M627" s="98">
        <v>0.63541666666666663</v>
      </c>
      <c r="N627" s="97" t="s">
        <v>480</v>
      </c>
      <c r="Q627" s="88" t="str">
        <f t="array" aca="1" ref="Q627" ca="1">IFERROR(INDEX(Tableau3[Num DECAL],SMALL(IF(Tableau3[Num DECAL]&lt;&gt;"",ROW(INDIRECT("1:"&amp;ROWS(Tableau3[Num DECAL])))),ROWS($1:616))),"")</f>
        <v/>
      </c>
      <c r="R627" s="88">
        <f t="shared" ca="1" si="9"/>
        <v>0</v>
      </c>
      <c r="S627" s="88">
        <f ca="1">COUNTIFS(Tableau3[PLAGE],R627)</f>
        <v>0</v>
      </c>
      <c r="T627" s="139">
        <f ca="1">INDEX(EXTRACT!DATE,MATCH(Tableau4[[#This Row],[Décalage]],D:D,0),0)</f>
        <v>0</v>
      </c>
      <c r="U627" s="139">
        <f ca="1">VLOOKUP(Tableau4[[#This Row],[Décalage]],D:E,2,0)</f>
        <v>0</v>
      </c>
      <c r="V627" s="139">
        <f ca="1">VLOOKUP(Tableau4[[#This Row],[Décalage]],D:G,4,0)</f>
        <v>0</v>
      </c>
      <c r="AY627" s="88"/>
      <c r="AZ627" s="88"/>
      <c r="BA627" s="88"/>
      <c r="BB627" s="88"/>
      <c r="BC627" s="88"/>
    </row>
    <row r="628" spans="1:55" ht="15" x14ac:dyDescent="0.2">
      <c r="A628" s="100">
        <v>4612</v>
      </c>
      <c r="B628" s="95">
        <v>1</v>
      </c>
      <c r="C628" s="95" t="s">
        <v>534</v>
      </c>
      <c r="D628" s="95" t="s">
        <v>534</v>
      </c>
      <c r="E628" s="99" t="s">
        <v>549</v>
      </c>
      <c r="F628" s="95" t="s">
        <v>616</v>
      </c>
      <c r="G628" s="95">
        <v>104611</v>
      </c>
      <c r="H628" s="95">
        <v>10</v>
      </c>
      <c r="I628" s="95" t="s">
        <v>534</v>
      </c>
      <c r="J628" s="95">
        <v>267</v>
      </c>
      <c r="K628" s="95">
        <v>1</v>
      </c>
      <c r="L628" s="98">
        <v>0.63541666666666663</v>
      </c>
      <c r="M628" s="98">
        <v>0.65625</v>
      </c>
      <c r="N628" s="97" t="s">
        <v>482</v>
      </c>
      <c r="Q628" s="88" t="str">
        <f t="array" aca="1" ref="Q628" ca="1">IFERROR(INDEX(Tableau3[Num DECAL],SMALL(IF(Tableau3[Num DECAL]&lt;&gt;"",ROW(INDIRECT("1:"&amp;ROWS(Tableau3[Num DECAL])))),ROWS($1:617))),"")</f>
        <v/>
      </c>
      <c r="R628" s="88">
        <f t="shared" ca="1" si="9"/>
        <v>0</v>
      </c>
      <c r="S628" s="88">
        <f ca="1">COUNTIFS(Tableau3[PLAGE],R628)</f>
        <v>0</v>
      </c>
      <c r="T628" s="139">
        <f ca="1">INDEX(EXTRACT!DATE,MATCH(Tableau4[[#This Row],[Décalage]],D:D,0),0)</f>
        <v>0</v>
      </c>
      <c r="U628" s="139">
        <f ca="1">VLOOKUP(Tableau4[[#This Row],[Décalage]],D:E,2,0)</f>
        <v>0</v>
      </c>
      <c r="V628" s="139">
        <f ca="1">VLOOKUP(Tableau4[[#This Row],[Décalage]],D:G,4,0)</f>
        <v>0</v>
      </c>
      <c r="AY628" s="88"/>
      <c r="AZ628" s="88"/>
      <c r="BA628" s="88"/>
      <c r="BB628" s="88"/>
      <c r="BC628" s="88"/>
    </row>
    <row r="629" spans="1:55" ht="15" x14ac:dyDescent="0.2">
      <c r="A629" s="100">
        <v>4613</v>
      </c>
      <c r="B629" s="95">
        <v>1</v>
      </c>
      <c r="C629" s="95">
        <v>626</v>
      </c>
      <c r="D629" s="95">
        <v>630</v>
      </c>
      <c r="E629" s="99" t="s">
        <v>535</v>
      </c>
      <c r="F629" s="95" t="s">
        <v>616</v>
      </c>
      <c r="G629" s="95">
        <v>104612</v>
      </c>
      <c r="H629" s="95">
        <v>0</v>
      </c>
      <c r="I629" s="95">
        <v>1</v>
      </c>
      <c r="J629" s="95">
        <v>268</v>
      </c>
      <c r="K629" s="95">
        <v>1</v>
      </c>
      <c r="L629" s="98">
        <v>0.65625</v>
      </c>
      <c r="M629" s="98">
        <v>0.6875</v>
      </c>
      <c r="N629" s="97" t="s">
        <v>485</v>
      </c>
      <c r="Q629" s="88" t="str">
        <f t="array" aca="1" ref="Q629" ca="1">IFERROR(INDEX(Tableau3[Num DECAL],SMALL(IF(Tableau3[Num DECAL]&lt;&gt;"",ROW(INDIRECT("1:"&amp;ROWS(Tableau3[Num DECAL])))),ROWS($1:618))),"")</f>
        <v/>
      </c>
      <c r="R629" s="88">
        <f t="shared" ca="1" si="9"/>
        <v>0</v>
      </c>
      <c r="S629" s="88">
        <f ca="1">COUNTIFS(Tableau3[PLAGE],R629)</f>
        <v>0</v>
      </c>
      <c r="T629" s="139">
        <f ca="1">INDEX(EXTRACT!DATE,MATCH(Tableau4[[#This Row],[Décalage]],D:D,0),0)</f>
        <v>0</v>
      </c>
      <c r="U629" s="139">
        <f ca="1">VLOOKUP(Tableau4[[#This Row],[Décalage]],D:E,2,0)</f>
        <v>0</v>
      </c>
      <c r="V629" s="139">
        <f ca="1">VLOOKUP(Tableau4[[#This Row],[Décalage]],D:G,4,0)</f>
        <v>0</v>
      </c>
      <c r="AY629" s="88"/>
      <c r="AZ629" s="88"/>
      <c r="BA629" s="88"/>
      <c r="BB629" s="88"/>
      <c r="BC629" s="88"/>
    </row>
    <row r="630" spans="1:55" ht="15" x14ac:dyDescent="0.2">
      <c r="A630" s="100">
        <v>4614</v>
      </c>
      <c r="B630" s="95">
        <v>1</v>
      </c>
      <c r="C630" s="95">
        <v>627</v>
      </c>
      <c r="D630" s="95">
        <v>631</v>
      </c>
      <c r="E630" s="99" t="s">
        <v>549</v>
      </c>
      <c r="F630" s="95" t="s">
        <v>616</v>
      </c>
      <c r="G630" s="95">
        <v>104613</v>
      </c>
      <c r="H630" s="95">
        <v>0</v>
      </c>
      <c r="I630" s="95">
        <v>1</v>
      </c>
      <c r="J630" s="95">
        <v>269</v>
      </c>
      <c r="K630" s="95">
        <v>1</v>
      </c>
      <c r="L630" s="98">
        <v>0.6875</v>
      </c>
      <c r="M630" s="98">
        <v>0.70833333333333337</v>
      </c>
      <c r="N630" s="97" t="s">
        <v>482</v>
      </c>
      <c r="Q630" s="88" t="str">
        <f t="array" aca="1" ref="Q630" ca="1">IFERROR(INDEX(Tableau3[Num DECAL],SMALL(IF(Tableau3[Num DECAL]&lt;&gt;"",ROW(INDIRECT("1:"&amp;ROWS(Tableau3[Num DECAL])))),ROWS($1:619))),"")</f>
        <v/>
      </c>
      <c r="R630" s="88">
        <f t="shared" ca="1" si="9"/>
        <v>0</v>
      </c>
      <c r="S630" s="88">
        <f ca="1">COUNTIFS(Tableau3[PLAGE],R630)</f>
        <v>0</v>
      </c>
      <c r="T630" s="139">
        <f ca="1">INDEX(EXTRACT!DATE,MATCH(Tableau4[[#This Row],[Décalage]],D:D,0),0)</f>
        <v>0</v>
      </c>
      <c r="U630" s="139">
        <f ca="1">VLOOKUP(Tableau4[[#This Row],[Décalage]],D:E,2,0)</f>
        <v>0</v>
      </c>
      <c r="V630" s="139">
        <f ca="1">VLOOKUP(Tableau4[[#This Row],[Décalage]],D:G,4,0)</f>
        <v>0</v>
      </c>
      <c r="AY630" s="88"/>
      <c r="AZ630" s="88"/>
      <c r="BA630" s="88"/>
      <c r="BB630" s="88"/>
      <c r="BC630" s="88"/>
    </row>
    <row r="631" spans="1:55" ht="15" x14ac:dyDescent="0.2">
      <c r="A631" s="100">
        <v>4615</v>
      </c>
      <c r="B631" s="95">
        <v>1</v>
      </c>
      <c r="C631" s="95">
        <v>628</v>
      </c>
      <c r="D631" s="95">
        <v>632</v>
      </c>
      <c r="E631" s="99" t="s">
        <v>535</v>
      </c>
      <c r="F631" s="95" t="s">
        <v>616</v>
      </c>
      <c r="G631" s="95">
        <v>104614</v>
      </c>
      <c r="H631" s="95">
        <v>0</v>
      </c>
      <c r="I631" s="95">
        <v>1</v>
      </c>
      <c r="J631" s="95">
        <v>270</v>
      </c>
      <c r="K631" s="95">
        <v>1</v>
      </c>
      <c r="L631" s="98">
        <v>0.70833333333333337</v>
      </c>
      <c r="M631" s="98">
        <v>0.75694444444444453</v>
      </c>
      <c r="N631" s="97" t="s">
        <v>493</v>
      </c>
      <c r="Q631" s="88" t="str">
        <f t="array" aca="1" ref="Q631" ca="1">IFERROR(INDEX(Tableau3[Num DECAL],SMALL(IF(Tableau3[Num DECAL]&lt;&gt;"",ROW(INDIRECT("1:"&amp;ROWS(Tableau3[Num DECAL])))),ROWS($1:620))),"")</f>
        <v/>
      </c>
      <c r="R631" s="88">
        <f t="shared" ca="1" si="9"/>
        <v>0</v>
      </c>
      <c r="S631" s="88">
        <f ca="1">COUNTIFS(Tableau3[PLAGE],R631)</f>
        <v>0</v>
      </c>
      <c r="T631" s="139">
        <f ca="1">INDEX(EXTRACT!DATE,MATCH(Tableau4[[#This Row],[Décalage]],D:D,0),0)</f>
        <v>0</v>
      </c>
      <c r="U631" s="139">
        <f ca="1">VLOOKUP(Tableau4[[#This Row],[Décalage]],D:E,2,0)</f>
        <v>0</v>
      </c>
      <c r="V631" s="139">
        <f ca="1">VLOOKUP(Tableau4[[#This Row],[Décalage]],D:G,4,0)</f>
        <v>0</v>
      </c>
      <c r="AY631" s="88"/>
      <c r="AZ631" s="88"/>
      <c r="BA631" s="88"/>
      <c r="BB631" s="88"/>
      <c r="BC631" s="88"/>
    </row>
    <row r="632" spans="1:55" ht="15" x14ac:dyDescent="0.2">
      <c r="A632" s="100">
        <v>4616</v>
      </c>
      <c r="B632" s="95">
        <v>1</v>
      </c>
      <c r="C632" s="95">
        <v>629</v>
      </c>
      <c r="D632" s="95">
        <v>637</v>
      </c>
      <c r="E632" s="99" t="s">
        <v>535</v>
      </c>
      <c r="F632" s="95" t="s">
        <v>617</v>
      </c>
      <c r="G632" s="95">
        <v>104615</v>
      </c>
      <c r="H632" s="95">
        <v>0</v>
      </c>
      <c r="I632" s="95">
        <v>1</v>
      </c>
      <c r="J632" s="95">
        <v>271</v>
      </c>
      <c r="K632" s="95">
        <v>5</v>
      </c>
      <c r="L632" s="98">
        <v>0.28472222222222221</v>
      </c>
      <c r="M632" s="98">
        <v>0.33333333333333331</v>
      </c>
      <c r="N632" s="97" t="s">
        <v>493</v>
      </c>
      <c r="Q632" s="88" t="str">
        <f t="array" aca="1" ref="Q632" ca="1">IFERROR(INDEX(Tableau3[Num DECAL],SMALL(IF(Tableau3[Num DECAL]&lt;&gt;"",ROW(INDIRECT("1:"&amp;ROWS(Tableau3[Num DECAL])))),ROWS($1:621))),"")</f>
        <v/>
      </c>
      <c r="R632" s="88">
        <f t="shared" ca="1" si="9"/>
        <v>0</v>
      </c>
      <c r="S632" s="88">
        <f ca="1">COUNTIFS(Tableau3[PLAGE],R632)</f>
        <v>0</v>
      </c>
      <c r="T632" s="139">
        <f ca="1">INDEX(EXTRACT!DATE,MATCH(Tableau4[[#This Row],[Décalage]],D:D,0),0)</f>
        <v>0</v>
      </c>
      <c r="U632" s="139">
        <f ca="1">VLOOKUP(Tableau4[[#This Row],[Décalage]],D:E,2,0)</f>
        <v>0</v>
      </c>
      <c r="V632" s="139">
        <f ca="1">VLOOKUP(Tableau4[[#This Row],[Décalage]],D:G,4,0)</f>
        <v>0</v>
      </c>
      <c r="AY632" s="88"/>
      <c r="AZ632" s="88"/>
      <c r="BA632" s="88"/>
      <c r="BB632" s="88"/>
      <c r="BC632" s="88"/>
    </row>
    <row r="633" spans="1:55" ht="15" x14ac:dyDescent="0.2">
      <c r="A633" s="100">
        <v>4617</v>
      </c>
      <c r="B633" s="95">
        <v>1</v>
      </c>
      <c r="C633" s="95" t="s">
        <v>534</v>
      </c>
      <c r="D633" s="95" t="s">
        <v>534</v>
      </c>
      <c r="E633" s="99" t="s">
        <v>535</v>
      </c>
      <c r="F633" s="95" t="s">
        <v>617</v>
      </c>
      <c r="G633" s="95">
        <v>104616</v>
      </c>
      <c r="H633" s="95">
        <v>1</v>
      </c>
      <c r="I633" s="95" t="s">
        <v>534</v>
      </c>
      <c r="J633" s="95">
        <v>271</v>
      </c>
      <c r="K633" s="95">
        <v>4</v>
      </c>
      <c r="L633" s="98">
        <v>0.33333333333333331</v>
      </c>
      <c r="M633" s="98">
        <v>0.35416666666666669</v>
      </c>
      <c r="N633" s="97" t="s">
        <v>482</v>
      </c>
      <c r="Q633" s="88" t="str">
        <f t="array" aca="1" ref="Q633" ca="1">IFERROR(INDEX(Tableau3[Num DECAL],SMALL(IF(Tableau3[Num DECAL]&lt;&gt;"",ROW(INDIRECT("1:"&amp;ROWS(Tableau3[Num DECAL])))),ROWS($1:622))),"")</f>
        <v/>
      </c>
      <c r="R633" s="88">
        <f t="shared" ca="1" si="9"/>
        <v>0</v>
      </c>
      <c r="S633" s="88">
        <f ca="1">COUNTIFS(Tableau3[PLAGE],R633)</f>
        <v>0</v>
      </c>
      <c r="T633" s="139">
        <f ca="1">INDEX(EXTRACT!DATE,MATCH(Tableau4[[#This Row],[Décalage]],D:D,0),0)</f>
        <v>0</v>
      </c>
      <c r="U633" s="139">
        <f ca="1">VLOOKUP(Tableau4[[#This Row],[Décalage]],D:E,2,0)</f>
        <v>0</v>
      </c>
      <c r="V633" s="139">
        <f ca="1">VLOOKUP(Tableau4[[#This Row],[Décalage]],D:G,4,0)</f>
        <v>0</v>
      </c>
      <c r="AY633" s="88"/>
      <c r="AZ633" s="88"/>
      <c r="BA633" s="88"/>
      <c r="BB633" s="88"/>
      <c r="BC633" s="88"/>
    </row>
    <row r="634" spans="1:55" ht="15" x14ac:dyDescent="0.2">
      <c r="A634" s="100">
        <v>4618</v>
      </c>
      <c r="B634" s="95">
        <v>1</v>
      </c>
      <c r="C634" s="95" t="s">
        <v>534</v>
      </c>
      <c r="D634" s="95" t="s">
        <v>534</v>
      </c>
      <c r="E634" s="99" t="s">
        <v>535</v>
      </c>
      <c r="F634" s="95" t="s">
        <v>617</v>
      </c>
      <c r="G634" s="95">
        <v>104617</v>
      </c>
      <c r="H634" s="95">
        <v>2</v>
      </c>
      <c r="I634" s="95" t="s">
        <v>534</v>
      </c>
      <c r="J634" s="95">
        <v>271</v>
      </c>
      <c r="K634" s="95">
        <v>3</v>
      </c>
      <c r="L634" s="98">
        <v>0.3611111111111111</v>
      </c>
      <c r="M634" s="98">
        <v>0.375</v>
      </c>
      <c r="N634" s="97" t="s">
        <v>483</v>
      </c>
      <c r="Q634" s="88" t="str">
        <f t="array" aca="1" ref="Q634" ca="1">IFERROR(INDEX(Tableau3[Num DECAL],SMALL(IF(Tableau3[Num DECAL]&lt;&gt;"",ROW(INDIRECT("1:"&amp;ROWS(Tableau3[Num DECAL])))),ROWS($1:623))),"")</f>
        <v/>
      </c>
      <c r="R634" s="88">
        <f t="shared" ca="1" si="9"/>
        <v>0</v>
      </c>
      <c r="S634" s="88">
        <f ca="1">COUNTIFS(Tableau3[PLAGE],R634)</f>
        <v>0</v>
      </c>
      <c r="T634" s="139">
        <f ca="1">INDEX(EXTRACT!DATE,MATCH(Tableau4[[#This Row],[Décalage]],D:D,0),0)</f>
        <v>0</v>
      </c>
      <c r="U634" s="139">
        <f ca="1">VLOOKUP(Tableau4[[#This Row],[Décalage]],D:E,2,0)</f>
        <v>0</v>
      </c>
      <c r="V634" s="139">
        <f ca="1">VLOOKUP(Tableau4[[#This Row],[Décalage]],D:G,4,0)</f>
        <v>0</v>
      </c>
      <c r="AY634" s="88"/>
      <c r="AZ634" s="88"/>
      <c r="BA634" s="88"/>
      <c r="BB634" s="88"/>
      <c r="BC634" s="88"/>
    </row>
    <row r="635" spans="1:55" ht="15" x14ac:dyDescent="0.2">
      <c r="A635" s="100">
        <v>4619</v>
      </c>
      <c r="B635" s="95">
        <v>1</v>
      </c>
      <c r="C635" s="95" t="s">
        <v>534</v>
      </c>
      <c r="D635" s="95" t="s">
        <v>534</v>
      </c>
      <c r="E635" s="99" t="s">
        <v>535</v>
      </c>
      <c r="F635" s="95" t="s">
        <v>617</v>
      </c>
      <c r="G635" s="95">
        <v>104618</v>
      </c>
      <c r="H635" s="95">
        <v>3</v>
      </c>
      <c r="I635" s="95" t="s">
        <v>534</v>
      </c>
      <c r="J635" s="95">
        <v>271</v>
      </c>
      <c r="K635" s="95">
        <v>2</v>
      </c>
      <c r="L635" s="98">
        <v>0.38194444444444442</v>
      </c>
      <c r="M635" s="98">
        <v>0.40277777777777773</v>
      </c>
      <c r="N635" s="97" t="s">
        <v>482</v>
      </c>
      <c r="Q635" s="88" t="str">
        <f t="array" aca="1" ref="Q635" ca="1">IFERROR(INDEX(Tableau3[Num DECAL],SMALL(IF(Tableau3[Num DECAL]&lt;&gt;"",ROW(INDIRECT("1:"&amp;ROWS(Tableau3[Num DECAL])))),ROWS($1:624))),"")</f>
        <v/>
      </c>
      <c r="R635" s="88">
        <f t="shared" ca="1" si="9"/>
        <v>0</v>
      </c>
      <c r="S635" s="88">
        <f ca="1">COUNTIFS(Tableau3[PLAGE],R635)</f>
        <v>0</v>
      </c>
      <c r="T635" s="139">
        <f ca="1">INDEX(EXTRACT!DATE,MATCH(Tableau4[[#This Row],[Décalage]],D:D,0),0)</f>
        <v>0</v>
      </c>
      <c r="U635" s="139">
        <f ca="1">VLOOKUP(Tableau4[[#This Row],[Décalage]],D:E,2,0)</f>
        <v>0</v>
      </c>
      <c r="V635" s="139">
        <f ca="1">VLOOKUP(Tableau4[[#This Row],[Décalage]],D:G,4,0)</f>
        <v>0</v>
      </c>
      <c r="AY635" s="88"/>
      <c r="AZ635" s="88"/>
      <c r="BA635" s="88"/>
      <c r="BB635" s="88"/>
      <c r="BC635" s="88"/>
    </row>
    <row r="636" spans="1:55" ht="15" x14ac:dyDescent="0.2">
      <c r="A636" s="100">
        <v>4620</v>
      </c>
      <c r="B636" s="95">
        <v>1</v>
      </c>
      <c r="C636" s="95" t="s">
        <v>534</v>
      </c>
      <c r="D636" s="95" t="s">
        <v>534</v>
      </c>
      <c r="E636" s="99" t="s">
        <v>535</v>
      </c>
      <c r="F636" s="95" t="s">
        <v>617</v>
      </c>
      <c r="G636" s="95">
        <v>104619</v>
      </c>
      <c r="H636" s="95">
        <v>4</v>
      </c>
      <c r="I636" s="95" t="s">
        <v>534</v>
      </c>
      <c r="J636" s="95">
        <v>271</v>
      </c>
      <c r="K636" s="95">
        <v>1</v>
      </c>
      <c r="L636" s="98">
        <v>0.40625</v>
      </c>
      <c r="M636" s="98">
        <v>0.41666666666666669</v>
      </c>
      <c r="N636" s="97" t="s">
        <v>480</v>
      </c>
      <c r="Q636" s="88" t="str">
        <f t="array" aca="1" ref="Q636" ca="1">IFERROR(INDEX(Tableau3[Num DECAL],SMALL(IF(Tableau3[Num DECAL]&lt;&gt;"",ROW(INDIRECT("1:"&amp;ROWS(Tableau3[Num DECAL])))),ROWS($1:625))),"")</f>
        <v/>
      </c>
      <c r="R636" s="88">
        <f t="shared" ca="1" si="9"/>
        <v>0</v>
      </c>
      <c r="S636" s="88">
        <f ca="1">COUNTIFS(Tableau3[PLAGE],R636)</f>
        <v>0</v>
      </c>
      <c r="T636" s="139">
        <f ca="1">INDEX(EXTRACT!DATE,MATCH(Tableau4[[#This Row],[Décalage]],D:D,0),0)</f>
        <v>0</v>
      </c>
      <c r="U636" s="139">
        <f ca="1">VLOOKUP(Tableau4[[#This Row],[Décalage]],D:E,2,0)</f>
        <v>0</v>
      </c>
      <c r="V636" s="139">
        <f ca="1">VLOOKUP(Tableau4[[#This Row],[Décalage]],D:G,4,0)</f>
        <v>0</v>
      </c>
      <c r="AY636" s="88"/>
      <c r="AZ636" s="88"/>
      <c r="BA636" s="88"/>
      <c r="BB636" s="88"/>
      <c r="BC636" s="88"/>
    </row>
    <row r="637" spans="1:55" ht="15" x14ac:dyDescent="0.2">
      <c r="A637" s="100">
        <v>4621</v>
      </c>
      <c r="B637" s="95">
        <v>1</v>
      </c>
      <c r="C637" s="95">
        <v>634</v>
      </c>
      <c r="D637" s="95">
        <v>639</v>
      </c>
      <c r="E637" s="99" t="s">
        <v>537</v>
      </c>
      <c r="F637" s="95" t="s">
        <v>617</v>
      </c>
      <c r="G637" s="95">
        <v>104620</v>
      </c>
      <c r="H637" s="95">
        <v>0</v>
      </c>
      <c r="I637" s="95">
        <v>1</v>
      </c>
      <c r="J637" s="95">
        <v>272</v>
      </c>
      <c r="K637" s="95">
        <v>2</v>
      </c>
      <c r="L637" s="98">
        <v>0.41666666666666669</v>
      </c>
      <c r="M637" s="98">
        <v>0.45833333333333331</v>
      </c>
      <c r="N637" s="97" t="s">
        <v>476</v>
      </c>
      <c r="Q637" s="88" t="str">
        <f t="array" aca="1" ref="Q637" ca="1">IFERROR(INDEX(Tableau3[Num DECAL],SMALL(IF(Tableau3[Num DECAL]&lt;&gt;"",ROW(INDIRECT("1:"&amp;ROWS(Tableau3[Num DECAL])))),ROWS($1:626))),"")</f>
        <v/>
      </c>
      <c r="R637" s="88">
        <f t="shared" ca="1" si="9"/>
        <v>0</v>
      </c>
      <c r="S637" s="88">
        <f ca="1">COUNTIFS(Tableau3[PLAGE],R637)</f>
        <v>0</v>
      </c>
      <c r="T637" s="139">
        <f ca="1">INDEX(EXTRACT!DATE,MATCH(Tableau4[[#This Row],[Décalage]],D:D,0),0)</f>
        <v>0</v>
      </c>
      <c r="U637" s="139">
        <f ca="1">VLOOKUP(Tableau4[[#This Row],[Décalage]],D:E,2,0)</f>
        <v>0</v>
      </c>
      <c r="V637" s="139">
        <f ca="1">VLOOKUP(Tableau4[[#This Row],[Décalage]],D:G,4,0)</f>
        <v>0</v>
      </c>
      <c r="AY637" s="88"/>
      <c r="AZ637" s="88"/>
      <c r="BA637" s="88"/>
      <c r="BB637" s="88"/>
      <c r="BC637" s="88"/>
    </row>
    <row r="638" spans="1:55" ht="15" x14ac:dyDescent="0.2">
      <c r="A638" s="100">
        <v>4622</v>
      </c>
      <c r="B638" s="95">
        <v>1</v>
      </c>
      <c r="C638" s="95" t="s">
        <v>534</v>
      </c>
      <c r="D638" s="95" t="s">
        <v>534</v>
      </c>
      <c r="E638" s="99" t="s">
        <v>537</v>
      </c>
      <c r="F638" s="95" t="s">
        <v>617</v>
      </c>
      <c r="G638" s="95">
        <v>104621</v>
      </c>
      <c r="H638" s="95">
        <v>1</v>
      </c>
      <c r="I638" s="95" t="s">
        <v>534</v>
      </c>
      <c r="J638" s="95">
        <v>272</v>
      </c>
      <c r="K638" s="95">
        <v>1</v>
      </c>
      <c r="L638" s="98">
        <v>0.46180555555555558</v>
      </c>
      <c r="M638" s="98">
        <v>0.50347222222222221</v>
      </c>
      <c r="N638" s="97" t="s">
        <v>476</v>
      </c>
      <c r="Q638" s="88" t="str">
        <f t="array" aca="1" ref="Q638" ca="1">IFERROR(INDEX(Tableau3[Num DECAL],SMALL(IF(Tableau3[Num DECAL]&lt;&gt;"",ROW(INDIRECT("1:"&amp;ROWS(Tableau3[Num DECAL])))),ROWS($1:627))),"")</f>
        <v/>
      </c>
      <c r="R638" s="88">
        <f t="shared" ca="1" si="9"/>
        <v>0</v>
      </c>
      <c r="S638" s="88">
        <f ca="1">COUNTIFS(Tableau3[PLAGE],R638)</f>
        <v>0</v>
      </c>
      <c r="T638" s="139">
        <f ca="1">INDEX(EXTRACT!DATE,MATCH(Tableau4[[#This Row],[Décalage]],D:D,0),0)</f>
        <v>0</v>
      </c>
      <c r="U638" s="139">
        <f ca="1">VLOOKUP(Tableau4[[#This Row],[Décalage]],D:E,2,0)</f>
        <v>0</v>
      </c>
      <c r="V638" s="139">
        <f ca="1">VLOOKUP(Tableau4[[#This Row],[Décalage]],D:G,4,0)</f>
        <v>0</v>
      </c>
      <c r="AY638" s="88"/>
      <c r="AZ638" s="88"/>
      <c r="BA638" s="88"/>
      <c r="BB638" s="88"/>
      <c r="BC638" s="88"/>
    </row>
    <row r="639" spans="1:55" ht="15" x14ac:dyDescent="0.2">
      <c r="A639" s="100">
        <v>4623</v>
      </c>
      <c r="B639" s="95">
        <v>1</v>
      </c>
      <c r="C639" s="95">
        <v>636</v>
      </c>
      <c r="D639" s="95">
        <v>640</v>
      </c>
      <c r="E639" s="99" t="s">
        <v>535</v>
      </c>
      <c r="F639" s="95" t="s">
        <v>617</v>
      </c>
      <c r="G639" s="95">
        <v>104622</v>
      </c>
      <c r="H639" s="95">
        <v>0</v>
      </c>
      <c r="I639" s="95">
        <v>1</v>
      </c>
      <c r="J639" s="95">
        <v>273</v>
      </c>
      <c r="K639" s="95">
        <v>1</v>
      </c>
      <c r="L639" s="98">
        <v>0.5625</v>
      </c>
      <c r="M639" s="98">
        <v>0.625</v>
      </c>
      <c r="N639" s="97" t="s">
        <v>472</v>
      </c>
      <c r="Q639" s="88" t="str">
        <f t="array" aca="1" ref="Q639" ca="1">IFERROR(INDEX(Tableau3[Num DECAL],SMALL(IF(Tableau3[Num DECAL]&lt;&gt;"",ROW(INDIRECT("1:"&amp;ROWS(Tableau3[Num DECAL])))),ROWS($1:628))),"")</f>
        <v/>
      </c>
      <c r="R639" s="88">
        <f t="shared" ca="1" si="9"/>
        <v>0</v>
      </c>
      <c r="S639" s="88">
        <f ca="1">COUNTIFS(Tableau3[PLAGE],R639)</f>
        <v>0</v>
      </c>
      <c r="T639" s="139">
        <f ca="1">INDEX(EXTRACT!DATE,MATCH(Tableau4[[#This Row],[Décalage]],D:D,0),0)</f>
        <v>0</v>
      </c>
      <c r="U639" s="139">
        <f ca="1">VLOOKUP(Tableau4[[#This Row],[Décalage]],D:E,2,0)</f>
        <v>0</v>
      </c>
      <c r="V639" s="139">
        <f ca="1">VLOOKUP(Tableau4[[#This Row],[Décalage]],D:G,4,0)</f>
        <v>0</v>
      </c>
      <c r="AY639" s="88"/>
      <c r="AZ639" s="88"/>
      <c r="BA639" s="88"/>
      <c r="BB639" s="88"/>
      <c r="BC639" s="88"/>
    </row>
    <row r="640" spans="1:55" ht="15" x14ac:dyDescent="0.2">
      <c r="A640" s="100">
        <v>4624</v>
      </c>
      <c r="B640" s="95">
        <v>1</v>
      </c>
      <c r="C640" s="95">
        <v>637</v>
      </c>
      <c r="D640" s="95">
        <v>641</v>
      </c>
      <c r="E640" s="99" t="s">
        <v>537</v>
      </c>
      <c r="F640" s="95" t="s">
        <v>617</v>
      </c>
      <c r="G640" s="95">
        <v>104623</v>
      </c>
      <c r="H640" s="95">
        <v>0</v>
      </c>
      <c r="I640" s="95">
        <v>1</v>
      </c>
      <c r="J640" s="95">
        <v>274</v>
      </c>
      <c r="K640" s="95">
        <v>1</v>
      </c>
      <c r="L640" s="98">
        <v>0.625</v>
      </c>
      <c r="M640" s="98">
        <v>0.66666666666666663</v>
      </c>
      <c r="N640" s="97" t="s">
        <v>476</v>
      </c>
      <c r="Q640" s="88" t="str">
        <f t="array" aca="1" ref="Q640" ca="1">IFERROR(INDEX(Tableau3[Num DECAL],SMALL(IF(Tableau3[Num DECAL]&lt;&gt;"",ROW(INDIRECT("1:"&amp;ROWS(Tableau3[Num DECAL])))),ROWS($1:629))),"")</f>
        <v/>
      </c>
      <c r="R640" s="88">
        <f t="shared" ca="1" si="9"/>
        <v>0</v>
      </c>
      <c r="S640" s="88">
        <f ca="1">COUNTIFS(Tableau3[PLAGE],R640)</f>
        <v>0</v>
      </c>
      <c r="T640" s="139">
        <f ca="1">INDEX(EXTRACT!DATE,MATCH(Tableau4[[#This Row],[Décalage]],D:D,0),0)</f>
        <v>0</v>
      </c>
      <c r="U640" s="139">
        <f ca="1">VLOOKUP(Tableau4[[#This Row],[Décalage]],D:E,2,0)</f>
        <v>0</v>
      </c>
      <c r="V640" s="139">
        <f ca="1">VLOOKUP(Tableau4[[#This Row],[Décalage]],D:G,4,0)</f>
        <v>0</v>
      </c>
      <c r="AY640" s="88"/>
      <c r="AZ640" s="88"/>
      <c r="BA640" s="88"/>
      <c r="BB640" s="88"/>
      <c r="BC640" s="88"/>
    </row>
    <row r="641" spans="1:55" ht="15" x14ac:dyDescent="0.2">
      <c r="A641" s="100">
        <v>4625</v>
      </c>
      <c r="B641" s="95">
        <v>1</v>
      </c>
      <c r="C641" s="95">
        <v>638</v>
      </c>
      <c r="D641" s="95">
        <v>643</v>
      </c>
      <c r="E641" s="99" t="s">
        <v>535</v>
      </c>
      <c r="F641" s="95" t="s">
        <v>617</v>
      </c>
      <c r="G641" s="95">
        <v>104624</v>
      </c>
      <c r="H641" s="95">
        <v>0</v>
      </c>
      <c r="I641" s="95">
        <v>1</v>
      </c>
      <c r="J641" s="95">
        <v>275</v>
      </c>
      <c r="K641" s="95">
        <v>2</v>
      </c>
      <c r="L641" s="98">
        <v>0.67708333333333337</v>
      </c>
      <c r="M641" s="98">
        <v>0.70833333333333337</v>
      </c>
      <c r="N641" s="97" t="s">
        <v>485</v>
      </c>
      <c r="Q641" s="88" t="str">
        <f t="array" aca="1" ref="Q641" ca="1">IFERROR(INDEX(Tableau3[Num DECAL],SMALL(IF(Tableau3[Num DECAL]&lt;&gt;"",ROW(INDIRECT("1:"&amp;ROWS(Tableau3[Num DECAL])))),ROWS($1:630))),"")</f>
        <v/>
      </c>
      <c r="R641" s="88">
        <f t="shared" ca="1" si="9"/>
        <v>0</v>
      </c>
      <c r="S641" s="88">
        <f ca="1">COUNTIFS(Tableau3[PLAGE],R641)</f>
        <v>0</v>
      </c>
      <c r="T641" s="139">
        <f ca="1">INDEX(EXTRACT!DATE,MATCH(Tableau4[[#This Row],[Décalage]],D:D,0),0)</f>
        <v>0</v>
      </c>
      <c r="U641" s="139">
        <f ca="1">VLOOKUP(Tableau4[[#This Row],[Décalage]],D:E,2,0)</f>
        <v>0</v>
      </c>
      <c r="V641" s="139">
        <f ca="1">VLOOKUP(Tableau4[[#This Row],[Décalage]],D:G,4,0)</f>
        <v>0</v>
      </c>
      <c r="AY641" s="88"/>
      <c r="AZ641" s="88"/>
      <c r="BA641" s="88"/>
      <c r="BB641" s="88"/>
      <c r="BC641" s="88"/>
    </row>
    <row r="642" spans="1:55" ht="15" x14ac:dyDescent="0.2">
      <c r="A642" s="100">
        <v>4626</v>
      </c>
      <c r="B642" s="95">
        <v>1</v>
      </c>
      <c r="C642" s="95" t="s">
        <v>534</v>
      </c>
      <c r="D642" s="95" t="s">
        <v>534</v>
      </c>
      <c r="E642" s="99" t="s">
        <v>535</v>
      </c>
      <c r="F642" s="95" t="s">
        <v>617</v>
      </c>
      <c r="G642" s="95">
        <v>104625</v>
      </c>
      <c r="H642" s="95">
        <v>1</v>
      </c>
      <c r="I642" s="95" t="s">
        <v>534</v>
      </c>
      <c r="J642" s="95">
        <v>275</v>
      </c>
      <c r="K642" s="95">
        <v>1</v>
      </c>
      <c r="L642" s="98">
        <v>0.70833333333333337</v>
      </c>
      <c r="M642" s="98">
        <v>0.75694444444444453</v>
      </c>
      <c r="N642" s="97" t="s">
        <v>493</v>
      </c>
      <c r="Q642" s="88" t="str">
        <f t="array" aca="1" ref="Q642" ca="1">IFERROR(INDEX(Tableau3[Num DECAL],SMALL(IF(Tableau3[Num DECAL]&lt;&gt;"",ROW(INDIRECT("1:"&amp;ROWS(Tableau3[Num DECAL])))),ROWS($1:631))),"")</f>
        <v/>
      </c>
      <c r="R642" s="88">
        <f t="shared" ca="1" si="9"/>
        <v>0</v>
      </c>
      <c r="S642" s="88">
        <f ca="1">COUNTIFS(Tableau3[PLAGE],R642)</f>
        <v>0</v>
      </c>
      <c r="T642" s="139">
        <f ca="1">INDEX(EXTRACT!DATE,MATCH(Tableau4[[#This Row],[Décalage]],D:D,0),0)</f>
        <v>0</v>
      </c>
      <c r="U642" s="139">
        <f ca="1">VLOOKUP(Tableau4[[#This Row],[Décalage]],D:E,2,0)</f>
        <v>0</v>
      </c>
      <c r="V642" s="139">
        <f ca="1">VLOOKUP(Tableau4[[#This Row],[Décalage]],D:G,4,0)</f>
        <v>0</v>
      </c>
      <c r="AY642" s="88"/>
      <c r="AZ642" s="88"/>
      <c r="BA642" s="88"/>
      <c r="BB642" s="88"/>
      <c r="BC642" s="88"/>
    </row>
    <row r="643" spans="1:55" ht="15" x14ac:dyDescent="0.2">
      <c r="A643" s="100">
        <v>4627</v>
      </c>
      <c r="B643" s="95">
        <v>1</v>
      </c>
      <c r="C643" s="95">
        <v>640</v>
      </c>
      <c r="D643" s="95">
        <v>645</v>
      </c>
      <c r="E643" s="99" t="s">
        <v>535</v>
      </c>
      <c r="F643" s="95" t="s">
        <v>618</v>
      </c>
      <c r="G643" s="95">
        <v>104626</v>
      </c>
      <c r="H643" s="95">
        <v>0</v>
      </c>
      <c r="I643" s="95">
        <v>1</v>
      </c>
      <c r="J643" s="95">
        <v>276</v>
      </c>
      <c r="K643" s="95">
        <v>2</v>
      </c>
      <c r="L643" s="98">
        <v>0.28472222222222221</v>
      </c>
      <c r="M643" s="98">
        <v>0.33333333333333331</v>
      </c>
      <c r="N643" s="97" t="s">
        <v>493</v>
      </c>
      <c r="Q643" s="88" t="str">
        <f t="array" aca="1" ref="Q643" ca="1">IFERROR(INDEX(Tableau3[Num DECAL],SMALL(IF(Tableau3[Num DECAL]&lt;&gt;"",ROW(INDIRECT("1:"&amp;ROWS(Tableau3[Num DECAL])))),ROWS($1:632))),"")</f>
        <v/>
      </c>
      <c r="R643" s="88">
        <f t="shared" ca="1" si="9"/>
        <v>0</v>
      </c>
      <c r="S643" s="88">
        <f ca="1">COUNTIFS(Tableau3[PLAGE],R643)</f>
        <v>0</v>
      </c>
      <c r="T643" s="139">
        <f ca="1">INDEX(EXTRACT!DATE,MATCH(Tableau4[[#This Row],[Décalage]],D:D,0),0)</f>
        <v>0</v>
      </c>
      <c r="U643" s="139">
        <f ca="1">VLOOKUP(Tableau4[[#This Row],[Décalage]],D:E,2,0)</f>
        <v>0</v>
      </c>
      <c r="V643" s="139">
        <f ca="1">VLOOKUP(Tableau4[[#This Row],[Décalage]],D:G,4,0)</f>
        <v>0</v>
      </c>
      <c r="AY643" s="88"/>
      <c r="AZ643" s="88"/>
      <c r="BA643" s="88"/>
      <c r="BB643" s="88"/>
      <c r="BC643" s="88"/>
    </row>
    <row r="644" spans="1:55" ht="15" x14ac:dyDescent="0.2">
      <c r="A644" s="100">
        <v>4628</v>
      </c>
      <c r="B644" s="95">
        <v>1</v>
      </c>
      <c r="C644" s="95" t="s">
        <v>534</v>
      </c>
      <c r="D644" s="95" t="s">
        <v>534</v>
      </c>
      <c r="E644" s="99" t="s">
        <v>535</v>
      </c>
      <c r="F644" s="95" t="s">
        <v>618</v>
      </c>
      <c r="G644" s="95">
        <v>104627</v>
      </c>
      <c r="H644" s="95">
        <v>1</v>
      </c>
      <c r="I644" s="95" t="s">
        <v>534</v>
      </c>
      <c r="J644" s="95">
        <v>276</v>
      </c>
      <c r="K644" s="95">
        <v>1</v>
      </c>
      <c r="L644" s="98">
        <v>0.33333333333333331</v>
      </c>
      <c r="M644" s="98">
        <v>0.34375</v>
      </c>
      <c r="N644" s="97" t="s">
        <v>480</v>
      </c>
      <c r="Q644" s="88" t="str">
        <f t="array" aca="1" ref="Q644" ca="1">IFERROR(INDEX(Tableau3[Num DECAL],SMALL(IF(Tableau3[Num DECAL]&lt;&gt;"",ROW(INDIRECT("1:"&amp;ROWS(Tableau3[Num DECAL])))),ROWS($1:633))),"")</f>
        <v/>
      </c>
      <c r="R644" s="88">
        <f t="shared" ca="1" si="9"/>
        <v>0</v>
      </c>
      <c r="S644" s="88">
        <f ca="1">COUNTIFS(Tableau3[PLAGE],R644)</f>
        <v>0</v>
      </c>
      <c r="T644" s="139">
        <f ca="1">INDEX(EXTRACT!DATE,MATCH(Tableau4[[#This Row],[Décalage]],D:D,0),0)</f>
        <v>0</v>
      </c>
      <c r="U644" s="139">
        <f ca="1">VLOOKUP(Tableau4[[#This Row],[Décalage]],D:E,2,0)</f>
        <v>0</v>
      </c>
      <c r="V644" s="139">
        <f ca="1">VLOOKUP(Tableau4[[#This Row],[Décalage]],D:G,4,0)</f>
        <v>0</v>
      </c>
      <c r="AY644" s="88"/>
      <c r="AZ644" s="88"/>
      <c r="BA644" s="88"/>
      <c r="BB644" s="88"/>
      <c r="BC644" s="88"/>
    </row>
    <row r="645" spans="1:55" ht="15" x14ac:dyDescent="0.2">
      <c r="A645" s="100">
        <v>4629</v>
      </c>
      <c r="B645" s="95">
        <v>1</v>
      </c>
      <c r="C645" s="95">
        <v>642</v>
      </c>
      <c r="D645" s="95">
        <v>650</v>
      </c>
      <c r="E645" s="99" t="s">
        <v>499</v>
      </c>
      <c r="F645" s="95" t="s">
        <v>618</v>
      </c>
      <c r="G645" s="95">
        <v>104628</v>
      </c>
      <c r="H645" s="95">
        <v>0</v>
      </c>
      <c r="I645" s="95">
        <v>1</v>
      </c>
      <c r="J645" s="95">
        <v>277</v>
      </c>
      <c r="K645" s="95">
        <v>5</v>
      </c>
      <c r="L645" s="98">
        <v>0.34375</v>
      </c>
      <c r="M645" s="98">
        <v>0.36458333333333331</v>
      </c>
      <c r="N645" s="97" t="s">
        <v>482</v>
      </c>
      <c r="Q645" s="88" t="str">
        <f t="array" aca="1" ref="Q645" ca="1">IFERROR(INDEX(Tableau3[Num DECAL],SMALL(IF(Tableau3[Num DECAL]&lt;&gt;"",ROW(INDIRECT("1:"&amp;ROWS(Tableau3[Num DECAL])))),ROWS($1:634))),"")</f>
        <v/>
      </c>
      <c r="R645" s="88">
        <f t="shared" ca="1" si="9"/>
        <v>0</v>
      </c>
      <c r="S645" s="88">
        <f ca="1">COUNTIFS(Tableau3[PLAGE],R645)</f>
        <v>0</v>
      </c>
      <c r="T645" s="139">
        <f ca="1">INDEX(EXTRACT!DATE,MATCH(Tableau4[[#This Row],[Décalage]],D:D,0),0)</f>
        <v>0</v>
      </c>
      <c r="U645" s="139">
        <f ca="1">VLOOKUP(Tableau4[[#This Row],[Décalage]],D:E,2,0)</f>
        <v>0</v>
      </c>
      <c r="V645" s="139">
        <f ca="1">VLOOKUP(Tableau4[[#This Row],[Décalage]],D:G,4,0)</f>
        <v>0</v>
      </c>
      <c r="AY645" s="88"/>
      <c r="AZ645" s="88"/>
      <c r="BA645" s="88"/>
      <c r="BB645" s="88"/>
      <c r="BC645" s="88"/>
    </row>
    <row r="646" spans="1:55" ht="15" x14ac:dyDescent="0.2">
      <c r="A646" s="100">
        <v>4630</v>
      </c>
      <c r="B646" s="95">
        <v>1</v>
      </c>
      <c r="C646" s="95" t="s">
        <v>534</v>
      </c>
      <c r="D646" s="95" t="s">
        <v>534</v>
      </c>
      <c r="E646" s="99" t="s">
        <v>499</v>
      </c>
      <c r="F646" s="95" t="s">
        <v>618</v>
      </c>
      <c r="G646" s="95">
        <v>104629</v>
      </c>
      <c r="H646" s="95">
        <v>1</v>
      </c>
      <c r="I646" s="95" t="s">
        <v>534</v>
      </c>
      <c r="J646" s="95">
        <v>277</v>
      </c>
      <c r="K646" s="95">
        <v>4</v>
      </c>
      <c r="L646" s="98">
        <v>0.375</v>
      </c>
      <c r="M646" s="98">
        <v>0.38541666666666669</v>
      </c>
      <c r="N646" s="97" t="s">
        <v>480</v>
      </c>
      <c r="Q646" s="88" t="str">
        <f t="array" aca="1" ref="Q646" ca="1">IFERROR(INDEX(Tableau3[Num DECAL],SMALL(IF(Tableau3[Num DECAL]&lt;&gt;"",ROW(INDIRECT("1:"&amp;ROWS(Tableau3[Num DECAL])))),ROWS($1:635))),"")</f>
        <v/>
      </c>
      <c r="R646" s="88">
        <f t="shared" ca="1" si="9"/>
        <v>0</v>
      </c>
      <c r="S646" s="88">
        <f ca="1">COUNTIFS(Tableau3[PLAGE],R646)</f>
        <v>0</v>
      </c>
      <c r="T646" s="139">
        <f ca="1">INDEX(EXTRACT!DATE,MATCH(Tableau4[[#This Row],[Décalage]],D:D,0),0)</f>
        <v>0</v>
      </c>
      <c r="U646" s="139">
        <f ca="1">VLOOKUP(Tableau4[[#This Row],[Décalage]],D:E,2,0)</f>
        <v>0</v>
      </c>
      <c r="V646" s="139">
        <f ca="1">VLOOKUP(Tableau4[[#This Row],[Décalage]],D:G,4,0)</f>
        <v>0</v>
      </c>
      <c r="AY646" s="88"/>
      <c r="AZ646" s="88"/>
      <c r="BA646" s="88"/>
      <c r="BB646" s="88"/>
      <c r="BC646" s="88"/>
    </row>
    <row r="647" spans="1:55" ht="15" x14ac:dyDescent="0.2">
      <c r="A647" s="100">
        <v>4631</v>
      </c>
      <c r="B647" s="95">
        <v>1</v>
      </c>
      <c r="C647" s="95" t="s">
        <v>534</v>
      </c>
      <c r="D647" s="95" t="s">
        <v>534</v>
      </c>
      <c r="E647" s="99" t="s">
        <v>499</v>
      </c>
      <c r="F647" s="95" t="s">
        <v>618</v>
      </c>
      <c r="G647" s="95">
        <v>104630</v>
      </c>
      <c r="H647" s="95">
        <v>2</v>
      </c>
      <c r="I647" s="95" t="s">
        <v>534</v>
      </c>
      <c r="J647" s="95">
        <v>277</v>
      </c>
      <c r="K647" s="95">
        <v>3</v>
      </c>
      <c r="L647" s="98">
        <v>0.3888888888888889</v>
      </c>
      <c r="M647" s="98">
        <v>0.39930555555555558</v>
      </c>
      <c r="N647" s="97" t="s">
        <v>480</v>
      </c>
      <c r="Q647" s="88" t="str">
        <f t="array" aca="1" ref="Q647" ca="1">IFERROR(INDEX(Tableau3[Num DECAL],SMALL(IF(Tableau3[Num DECAL]&lt;&gt;"",ROW(INDIRECT("1:"&amp;ROWS(Tableau3[Num DECAL])))),ROWS($1:636))),"")</f>
        <v/>
      </c>
      <c r="R647" s="88">
        <f t="shared" ca="1" si="9"/>
        <v>0</v>
      </c>
      <c r="S647" s="88">
        <f ca="1">COUNTIFS(Tableau3[PLAGE],R647)</f>
        <v>0</v>
      </c>
      <c r="T647" s="139">
        <f ca="1">INDEX(EXTRACT!DATE,MATCH(Tableau4[[#This Row],[Décalage]],D:D,0),0)</f>
        <v>0</v>
      </c>
      <c r="U647" s="139">
        <f ca="1">VLOOKUP(Tableau4[[#This Row],[Décalage]],D:E,2,0)</f>
        <v>0</v>
      </c>
      <c r="V647" s="139">
        <f ca="1">VLOOKUP(Tableau4[[#This Row],[Décalage]],D:G,4,0)</f>
        <v>0</v>
      </c>
      <c r="AY647" s="88"/>
      <c r="AZ647" s="88"/>
      <c r="BA647" s="88"/>
      <c r="BB647" s="88"/>
      <c r="BC647" s="88"/>
    </row>
    <row r="648" spans="1:55" ht="15" x14ac:dyDescent="0.2">
      <c r="A648" s="100">
        <v>4632</v>
      </c>
      <c r="B648" s="95">
        <v>1</v>
      </c>
      <c r="C648" s="95" t="s">
        <v>534</v>
      </c>
      <c r="D648" s="95" t="s">
        <v>534</v>
      </c>
      <c r="E648" s="99" t="s">
        <v>499</v>
      </c>
      <c r="F648" s="95" t="s">
        <v>618</v>
      </c>
      <c r="G648" s="95">
        <v>104631</v>
      </c>
      <c r="H648" s="95">
        <v>3</v>
      </c>
      <c r="I648" s="95" t="s">
        <v>534</v>
      </c>
      <c r="J648" s="95">
        <v>277</v>
      </c>
      <c r="K648" s="95">
        <v>2</v>
      </c>
      <c r="L648" s="98">
        <v>0.40625</v>
      </c>
      <c r="M648" s="98">
        <v>0.42708333333333331</v>
      </c>
      <c r="N648" s="97" t="s">
        <v>482</v>
      </c>
      <c r="Q648" s="88" t="str">
        <f t="array" aca="1" ref="Q648" ca="1">IFERROR(INDEX(Tableau3[Num DECAL],SMALL(IF(Tableau3[Num DECAL]&lt;&gt;"",ROW(INDIRECT("1:"&amp;ROWS(Tableau3[Num DECAL])))),ROWS($1:637))),"")</f>
        <v/>
      </c>
      <c r="R648" s="88">
        <f t="shared" ca="1" si="9"/>
        <v>0</v>
      </c>
      <c r="S648" s="88">
        <f ca="1">COUNTIFS(Tableau3[PLAGE],R648)</f>
        <v>0</v>
      </c>
      <c r="T648" s="139">
        <f ca="1">INDEX(EXTRACT!DATE,MATCH(Tableau4[[#This Row],[Décalage]],D:D,0),0)</f>
        <v>0</v>
      </c>
      <c r="U648" s="139">
        <f ca="1">VLOOKUP(Tableau4[[#This Row],[Décalage]],D:E,2,0)</f>
        <v>0</v>
      </c>
      <c r="V648" s="139">
        <f ca="1">VLOOKUP(Tableau4[[#This Row],[Décalage]],D:G,4,0)</f>
        <v>0</v>
      </c>
      <c r="AY648" s="88"/>
      <c r="AZ648" s="88"/>
      <c r="BA648" s="88"/>
      <c r="BB648" s="88"/>
      <c r="BC648" s="88"/>
    </row>
    <row r="649" spans="1:55" ht="15" x14ac:dyDescent="0.2">
      <c r="A649" s="100">
        <v>4633</v>
      </c>
      <c r="B649" s="95">
        <v>1</v>
      </c>
      <c r="C649" s="95" t="s">
        <v>534</v>
      </c>
      <c r="D649" s="95" t="s">
        <v>534</v>
      </c>
      <c r="E649" s="99" t="s">
        <v>499</v>
      </c>
      <c r="F649" s="95" t="s">
        <v>618</v>
      </c>
      <c r="G649" s="95">
        <v>104632</v>
      </c>
      <c r="H649" s="95">
        <v>4</v>
      </c>
      <c r="I649" s="95" t="s">
        <v>534</v>
      </c>
      <c r="J649" s="95">
        <v>277</v>
      </c>
      <c r="K649" s="95">
        <v>1</v>
      </c>
      <c r="L649" s="98">
        <v>0.43055555555555558</v>
      </c>
      <c r="M649" s="98">
        <v>0.44444444444444442</v>
      </c>
      <c r="N649" s="97" t="s">
        <v>483</v>
      </c>
      <c r="Q649" s="88" t="str">
        <f t="array" aca="1" ref="Q649" ca="1">IFERROR(INDEX(Tableau3[Num DECAL],SMALL(IF(Tableau3[Num DECAL]&lt;&gt;"",ROW(INDIRECT("1:"&amp;ROWS(Tableau3[Num DECAL])))),ROWS($1:638))),"")</f>
        <v/>
      </c>
      <c r="R649" s="88">
        <f t="shared" ca="1" si="9"/>
        <v>0</v>
      </c>
      <c r="S649" s="88">
        <f ca="1">COUNTIFS(Tableau3[PLAGE],R649)</f>
        <v>0</v>
      </c>
      <c r="T649" s="139">
        <f ca="1">INDEX(EXTRACT!DATE,MATCH(Tableau4[[#This Row],[Décalage]],D:D,0),0)</f>
        <v>0</v>
      </c>
      <c r="U649" s="139">
        <f ca="1">VLOOKUP(Tableau4[[#This Row],[Décalage]],D:E,2,0)</f>
        <v>0</v>
      </c>
      <c r="V649" s="139">
        <f ca="1">VLOOKUP(Tableau4[[#This Row],[Décalage]],D:G,4,0)</f>
        <v>0</v>
      </c>
      <c r="AY649" s="88"/>
      <c r="AZ649" s="88"/>
      <c r="BA649" s="88"/>
      <c r="BB649" s="88"/>
      <c r="BC649" s="88"/>
    </row>
    <row r="650" spans="1:55" ht="15" x14ac:dyDescent="0.2">
      <c r="A650" s="100">
        <v>4634</v>
      </c>
      <c r="B650" s="95">
        <v>1</v>
      </c>
      <c r="C650" s="95">
        <v>647</v>
      </c>
      <c r="D650" s="95">
        <v>651</v>
      </c>
      <c r="E650" s="99" t="s">
        <v>535</v>
      </c>
      <c r="F650" s="95" t="s">
        <v>618</v>
      </c>
      <c r="G650" s="95">
        <v>104633</v>
      </c>
      <c r="H650" s="95">
        <v>0</v>
      </c>
      <c r="I650" s="95">
        <v>1</v>
      </c>
      <c r="J650" s="95">
        <v>278</v>
      </c>
      <c r="K650" s="95">
        <v>1</v>
      </c>
      <c r="L650" s="98">
        <v>0.44791666666666669</v>
      </c>
      <c r="M650" s="98">
        <v>0.45833333333333331</v>
      </c>
      <c r="N650" s="97" t="s">
        <v>480</v>
      </c>
      <c r="Q650" s="88" t="str">
        <f t="array" aca="1" ref="Q650" ca="1">IFERROR(INDEX(Tableau3[Num DECAL],SMALL(IF(Tableau3[Num DECAL]&lt;&gt;"",ROW(INDIRECT("1:"&amp;ROWS(Tableau3[Num DECAL])))),ROWS($1:639))),"")</f>
        <v/>
      </c>
      <c r="R650" s="88">
        <f t="shared" ca="1" si="9"/>
        <v>0</v>
      </c>
      <c r="S650" s="88">
        <f ca="1">COUNTIFS(Tableau3[PLAGE],R650)</f>
        <v>0</v>
      </c>
      <c r="T650" s="139">
        <f ca="1">INDEX(EXTRACT!DATE,MATCH(Tableau4[[#This Row],[Décalage]],D:D,0),0)</f>
        <v>0</v>
      </c>
      <c r="U650" s="139">
        <f ca="1">VLOOKUP(Tableau4[[#This Row],[Décalage]],D:E,2,0)</f>
        <v>0</v>
      </c>
      <c r="V650" s="139">
        <f ca="1">VLOOKUP(Tableau4[[#This Row],[Décalage]],D:G,4,0)</f>
        <v>0</v>
      </c>
      <c r="AY650" s="88"/>
      <c r="AZ650" s="88"/>
      <c r="BA650" s="88"/>
      <c r="BB650" s="88"/>
      <c r="BC650" s="88"/>
    </row>
    <row r="651" spans="1:55" ht="15" x14ac:dyDescent="0.2">
      <c r="A651" s="100">
        <v>4635</v>
      </c>
      <c r="B651" s="95">
        <v>1</v>
      </c>
      <c r="C651" s="95">
        <v>648</v>
      </c>
      <c r="D651" s="95">
        <v>652</v>
      </c>
      <c r="E651" s="99" t="s">
        <v>499</v>
      </c>
      <c r="F651" s="95" t="s">
        <v>618</v>
      </c>
      <c r="G651" s="95">
        <v>104634</v>
      </c>
      <c r="H651" s="95">
        <v>0</v>
      </c>
      <c r="I651" s="95">
        <v>1</v>
      </c>
      <c r="J651" s="95">
        <v>279</v>
      </c>
      <c r="K651" s="95">
        <v>1</v>
      </c>
      <c r="L651" s="98">
        <v>0.45833333333333331</v>
      </c>
      <c r="M651" s="98">
        <v>0.47222222222222227</v>
      </c>
      <c r="N651" s="97" t="s">
        <v>483</v>
      </c>
      <c r="Q651" s="88" t="str">
        <f t="array" aca="1" ref="Q651" ca="1">IFERROR(INDEX(Tableau3[Num DECAL],SMALL(IF(Tableau3[Num DECAL]&lt;&gt;"",ROW(INDIRECT("1:"&amp;ROWS(Tableau3[Num DECAL])))),ROWS($1:640))),"")</f>
        <v/>
      </c>
      <c r="R651" s="88">
        <f t="shared" ca="1" si="9"/>
        <v>0</v>
      </c>
      <c r="S651" s="88">
        <f ca="1">COUNTIFS(Tableau3[PLAGE],R651)</f>
        <v>0</v>
      </c>
      <c r="T651" s="139">
        <f ca="1">INDEX(EXTRACT!DATE,MATCH(Tableau4[[#This Row],[Décalage]],D:D,0),0)</f>
        <v>0</v>
      </c>
      <c r="U651" s="139">
        <f ca="1">VLOOKUP(Tableau4[[#This Row],[Décalage]],D:E,2,0)</f>
        <v>0</v>
      </c>
      <c r="V651" s="139">
        <f ca="1">VLOOKUP(Tableau4[[#This Row],[Décalage]],D:G,4,0)</f>
        <v>0</v>
      </c>
      <c r="AY651" s="88"/>
      <c r="AZ651" s="88"/>
      <c r="BA651" s="88"/>
      <c r="BB651" s="88"/>
      <c r="BC651" s="88"/>
    </row>
    <row r="652" spans="1:55" ht="15" x14ac:dyDescent="0.2">
      <c r="A652" s="100">
        <v>4636</v>
      </c>
      <c r="B652" s="95">
        <v>1</v>
      </c>
      <c r="C652" s="95">
        <v>649</v>
      </c>
      <c r="D652" s="95">
        <v>653</v>
      </c>
      <c r="E652" s="99" t="s">
        <v>535</v>
      </c>
      <c r="F652" s="95" t="s">
        <v>618</v>
      </c>
      <c r="G652" s="95">
        <v>104635</v>
      </c>
      <c r="H652" s="95">
        <v>0</v>
      </c>
      <c r="I652" s="95">
        <v>1</v>
      </c>
      <c r="J652" s="95">
        <v>280</v>
      </c>
      <c r="K652" s="95">
        <v>1</v>
      </c>
      <c r="L652" s="98">
        <v>0.47916666666666669</v>
      </c>
      <c r="M652" s="98">
        <v>0.54166666666666663</v>
      </c>
      <c r="N652" s="97" t="s">
        <v>472</v>
      </c>
      <c r="Q652" s="88" t="str">
        <f t="array" aca="1" ref="Q652" ca="1">IFERROR(INDEX(Tableau3[Num DECAL],SMALL(IF(Tableau3[Num DECAL]&lt;&gt;"",ROW(INDIRECT("1:"&amp;ROWS(Tableau3[Num DECAL])))),ROWS($1:641))),"")</f>
        <v/>
      </c>
      <c r="R652" s="88">
        <f t="shared" ref="R652:R715" ca="1" si="10">VLOOKUP(Q652,D:J,7,0)</f>
        <v>0</v>
      </c>
      <c r="S652" s="88">
        <f ca="1">COUNTIFS(Tableau3[PLAGE],R652)</f>
        <v>0</v>
      </c>
      <c r="T652" s="139">
        <f ca="1">INDEX(EXTRACT!DATE,MATCH(Tableau4[[#This Row],[Décalage]],D:D,0),0)</f>
        <v>0</v>
      </c>
      <c r="U652" s="139">
        <f ca="1">VLOOKUP(Tableau4[[#This Row],[Décalage]],D:E,2,0)</f>
        <v>0</v>
      </c>
      <c r="V652" s="139">
        <f ca="1">VLOOKUP(Tableau4[[#This Row],[Décalage]],D:G,4,0)</f>
        <v>0</v>
      </c>
      <c r="AY652" s="88"/>
      <c r="AZ652" s="88"/>
      <c r="BA652" s="88"/>
      <c r="BB652" s="88"/>
      <c r="BC652" s="88"/>
    </row>
    <row r="653" spans="1:55" ht="15" x14ac:dyDescent="0.2">
      <c r="A653" s="100">
        <v>4637</v>
      </c>
      <c r="B653" s="95">
        <v>1</v>
      </c>
      <c r="C653" s="95">
        <v>650</v>
      </c>
      <c r="D653" s="95">
        <v>655</v>
      </c>
      <c r="E653" s="99" t="s">
        <v>535</v>
      </c>
      <c r="F653" s="95" t="s">
        <v>619</v>
      </c>
      <c r="G653" s="95">
        <v>104636</v>
      </c>
      <c r="H653" s="95">
        <v>0</v>
      </c>
      <c r="I653" s="95">
        <v>1</v>
      </c>
      <c r="J653" s="95">
        <v>281</v>
      </c>
      <c r="K653" s="95">
        <v>2</v>
      </c>
      <c r="L653" s="98">
        <v>0.28472222222222221</v>
      </c>
      <c r="M653" s="98">
        <v>0.33333333333333331</v>
      </c>
      <c r="N653" s="97" t="s">
        <v>493</v>
      </c>
      <c r="Q653" s="88" t="str">
        <f t="array" aca="1" ref="Q653" ca="1">IFERROR(INDEX(Tableau3[Num DECAL],SMALL(IF(Tableau3[Num DECAL]&lt;&gt;"",ROW(INDIRECT("1:"&amp;ROWS(Tableau3[Num DECAL])))),ROWS($1:642))),"")</f>
        <v/>
      </c>
      <c r="R653" s="88">
        <f t="shared" ca="1" si="10"/>
        <v>0</v>
      </c>
      <c r="S653" s="88">
        <f ca="1">COUNTIFS(Tableau3[PLAGE],R653)</f>
        <v>0</v>
      </c>
      <c r="T653" s="139">
        <f ca="1">INDEX(EXTRACT!DATE,MATCH(Tableau4[[#This Row],[Décalage]],D:D,0),0)</f>
        <v>0</v>
      </c>
      <c r="U653" s="139">
        <f ca="1">VLOOKUP(Tableau4[[#This Row],[Décalage]],D:E,2,0)</f>
        <v>0</v>
      </c>
      <c r="V653" s="139">
        <f ca="1">VLOOKUP(Tableau4[[#This Row],[Décalage]],D:G,4,0)</f>
        <v>0</v>
      </c>
      <c r="AY653" s="88"/>
      <c r="AZ653" s="88"/>
      <c r="BA653" s="88"/>
      <c r="BB653" s="88"/>
      <c r="BC653" s="88"/>
    </row>
    <row r="654" spans="1:55" ht="15" x14ac:dyDescent="0.2">
      <c r="A654" s="100">
        <v>4638</v>
      </c>
      <c r="B654" s="95">
        <v>1</v>
      </c>
      <c r="C654" s="95" t="s">
        <v>534</v>
      </c>
      <c r="D654" s="95" t="s">
        <v>534</v>
      </c>
      <c r="E654" s="99" t="s">
        <v>535</v>
      </c>
      <c r="F654" s="95" t="s">
        <v>619</v>
      </c>
      <c r="G654" s="95">
        <v>104637</v>
      </c>
      <c r="H654" s="95">
        <v>1</v>
      </c>
      <c r="I654" s="95" t="s">
        <v>534</v>
      </c>
      <c r="J654" s="95">
        <v>281</v>
      </c>
      <c r="K654" s="95">
        <v>1</v>
      </c>
      <c r="L654" s="98">
        <v>0.33333333333333331</v>
      </c>
      <c r="M654" s="98">
        <v>0.35416666666666669</v>
      </c>
      <c r="N654" s="97" t="s">
        <v>482</v>
      </c>
      <c r="Q654" s="88" t="str">
        <f t="array" aca="1" ref="Q654" ca="1">IFERROR(INDEX(Tableau3[Num DECAL],SMALL(IF(Tableau3[Num DECAL]&lt;&gt;"",ROW(INDIRECT("1:"&amp;ROWS(Tableau3[Num DECAL])))),ROWS($1:643))),"")</f>
        <v/>
      </c>
      <c r="R654" s="88">
        <f t="shared" ca="1" si="10"/>
        <v>0</v>
      </c>
      <c r="S654" s="88">
        <f ca="1">COUNTIFS(Tableau3[PLAGE],R654)</f>
        <v>0</v>
      </c>
      <c r="T654" s="139">
        <f ca="1">INDEX(EXTRACT!DATE,MATCH(Tableau4[[#This Row],[Décalage]],D:D,0),0)</f>
        <v>0</v>
      </c>
      <c r="U654" s="139">
        <f ca="1">VLOOKUP(Tableau4[[#This Row],[Décalage]],D:E,2,0)</f>
        <v>0</v>
      </c>
      <c r="V654" s="139">
        <f ca="1">VLOOKUP(Tableau4[[#This Row],[Décalage]],D:G,4,0)</f>
        <v>0</v>
      </c>
      <c r="AY654" s="88"/>
      <c r="AZ654" s="88"/>
      <c r="BA654" s="88"/>
      <c r="BB654" s="88"/>
      <c r="BC654" s="88"/>
    </row>
    <row r="655" spans="1:55" ht="15" x14ac:dyDescent="0.2">
      <c r="A655" s="100">
        <v>4639</v>
      </c>
      <c r="B655" s="95">
        <v>1</v>
      </c>
      <c r="C655" s="95">
        <v>652</v>
      </c>
      <c r="D655" s="95">
        <v>663</v>
      </c>
      <c r="E655" s="99" t="s">
        <v>541</v>
      </c>
      <c r="F655" s="95" t="s">
        <v>619</v>
      </c>
      <c r="G655" s="95">
        <v>104638</v>
      </c>
      <c r="H655" s="95">
        <v>0</v>
      </c>
      <c r="I655" s="95">
        <v>1</v>
      </c>
      <c r="J655" s="95">
        <v>282</v>
      </c>
      <c r="K655" s="95">
        <v>8</v>
      </c>
      <c r="L655" s="98">
        <v>0.35416666666666669</v>
      </c>
      <c r="M655" s="98">
        <v>0.36458333333333331</v>
      </c>
      <c r="N655" s="97" t="s">
        <v>480</v>
      </c>
      <c r="Q655" s="88" t="str">
        <f t="array" aca="1" ref="Q655" ca="1">IFERROR(INDEX(Tableau3[Num DECAL],SMALL(IF(Tableau3[Num DECAL]&lt;&gt;"",ROW(INDIRECT("1:"&amp;ROWS(Tableau3[Num DECAL])))),ROWS($1:644))),"")</f>
        <v/>
      </c>
      <c r="R655" s="88">
        <f t="shared" ca="1" si="10"/>
        <v>0</v>
      </c>
      <c r="S655" s="88">
        <f ca="1">COUNTIFS(Tableau3[PLAGE],R655)</f>
        <v>0</v>
      </c>
      <c r="T655" s="139">
        <f ca="1">INDEX(EXTRACT!DATE,MATCH(Tableau4[[#This Row],[Décalage]],D:D,0),0)</f>
        <v>0</v>
      </c>
      <c r="U655" s="139">
        <f ca="1">VLOOKUP(Tableau4[[#This Row],[Décalage]],D:E,2,0)</f>
        <v>0</v>
      </c>
      <c r="V655" s="139">
        <f ca="1">VLOOKUP(Tableau4[[#This Row],[Décalage]],D:G,4,0)</f>
        <v>0</v>
      </c>
      <c r="AY655" s="88"/>
      <c r="AZ655" s="88"/>
      <c r="BA655" s="88"/>
      <c r="BB655" s="88"/>
      <c r="BC655" s="88"/>
    </row>
    <row r="656" spans="1:55" ht="15" x14ac:dyDescent="0.2">
      <c r="A656" s="100">
        <v>4640</v>
      </c>
      <c r="B656" s="95">
        <v>1</v>
      </c>
      <c r="C656" s="95" t="s">
        <v>534</v>
      </c>
      <c r="D656" s="95" t="s">
        <v>534</v>
      </c>
      <c r="E656" s="99" t="s">
        <v>541</v>
      </c>
      <c r="F656" s="95" t="s">
        <v>619</v>
      </c>
      <c r="G656" s="95">
        <v>104639</v>
      </c>
      <c r="H656" s="95">
        <v>1</v>
      </c>
      <c r="I656" s="95" t="s">
        <v>534</v>
      </c>
      <c r="J656" s="95">
        <v>282</v>
      </c>
      <c r="K656" s="95">
        <v>7</v>
      </c>
      <c r="L656" s="98">
        <v>0.36458333333333331</v>
      </c>
      <c r="M656" s="98">
        <v>0.375</v>
      </c>
      <c r="N656" s="97" t="s">
        <v>480</v>
      </c>
      <c r="Q656" s="88" t="str">
        <f t="array" aca="1" ref="Q656" ca="1">IFERROR(INDEX(Tableau3[Num DECAL],SMALL(IF(Tableau3[Num DECAL]&lt;&gt;"",ROW(INDIRECT("1:"&amp;ROWS(Tableau3[Num DECAL])))),ROWS($1:645))),"")</f>
        <v/>
      </c>
      <c r="R656" s="88">
        <f t="shared" ca="1" si="10"/>
        <v>0</v>
      </c>
      <c r="S656" s="88">
        <f ca="1">COUNTIFS(Tableau3[PLAGE],R656)</f>
        <v>0</v>
      </c>
      <c r="T656" s="139">
        <f ca="1">INDEX(EXTRACT!DATE,MATCH(Tableau4[[#This Row],[Décalage]],D:D,0),0)</f>
        <v>0</v>
      </c>
      <c r="U656" s="139">
        <f ca="1">VLOOKUP(Tableau4[[#This Row],[Décalage]],D:E,2,0)</f>
        <v>0</v>
      </c>
      <c r="V656" s="139">
        <f ca="1">VLOOKUP(Tableau4[[#This Row],[Décalage]],D:G,4,0)</f>
        <v>0</v>
      </c>
      <c r="AY656" s="88"/>
      <c r="AZ656" s="88"/>
      <c r="BA656" s="88"/>
      <c r="BB656" s="88"/>
      <c r="BC656" s="88"/>
    </row>
    <row r="657" spans="1:55" ht="15" x14ac:dyDescent="0.2">
      <c r="A657" s="100">
        <v>4641</v>
      </c>
      <c r="B657" s="95">
        <v>1</v>
      </c>
      <c r="C657" s="95" t="s">
        <v>534</v>
      </c>
      <c r="D657" s="95" t="s">
        <v>534</v>
      </c>
      <c r="E657" s="99" t="s">
        <v>541</v>
      </c>
      <c r="F657" s="95" t="s">
        <v>619</v>
      </c>
      <c r="G657" s="95">
        <v>104640</v>
      </c>
      <c r="H657" s="95">
        <v>2</v>
      </c>
      <c r="I657" s="95" t="s">
        <v>534</v>
      </c>
      <c r="J657" s="95">
        <v>282</v>
      </c>
      <c r="K657" s="95">
        <v>6</v>
      </c>
      <c r="L657" s="98">
        <v>0.375</v>
      </c>
      <c r="M657" s="98">
        <v>0.41666666666666669</v>
      </c>
      <c r="N657" s="97" t="s">
        <v>476</v>
      </c>
      <c r="Q657" s="88" t="str">
        <f t="array" aca="1" ref="Q657" ca="1">IFERROR(INDEX(Tableau3[Num DECAL],SMALL(IF(Tableau3[Num DECAL]&lt;&gt;"",ROW(INDIRECT("1:"&amp;ROWS(Tableau3[Num DECAL])))),ROWS($1:646))),"")</f>
        <v/>
      </c>
      <c r="R657" s="88">
        <f t="shared" ca="1" si="10"/>
        <v>0</v>
      </c>
      <c r="S657" s="88">
        <f ca="1">COUNTIFS(Tableau3[PLAGE],R657)</f>
        <v>0</v>
      </c>
      <c r="T657" s="139">
        <f ca="1">INDEX(EXTRACT!DATE,MATCH(Tableau4[[#This Row],[Décalage]],D:D,0),0)</f>
        <v>0</v>
      </c>
      <c r="U657" s="139">
        <f ca="1">VLOOKUP(Tableau4[[#This Row],[Décalage]],D:E,2,0)</f>
        <v>0</v>
      </c>
      <c r="V657" s="139">
        <f ca="1">VLOOKUP(Tableau4[[#This Row],[Décalage]],D:G,4,0)</f>
        <v>0</v>
      </c>
      <c r="AY657" s="88"/>
      <c r="AZ657" s="88"/>
      <c r="BA657" s="88"/>
      <c r="BB657" s="88"/>
      <c r="BC657" s="88"/>
    </row>
    <row r="658" spans="1:55" ht="15" x14ac:dyDescent="0.2">
      <c r="A658" s="100">
        <v>4642</v>
      </c>
      <c r="B658" s="95">
        <v>1</v>
      </c>
      <c r="C658" s="95" t="s">
        <v>534</v>
      </c>
      <c r="D658" s="95" t="s">
        <v>534</v>
      </c>
      <c r="E658" s="99" t="s">
        <v>541</v>
      </c>
      <c r="F658" s="95" t="s">
        <v>619</v>
      </c>
      <c r="G658" s="95">
        <v>104641</v>
      </c>
      <c r="H658" s="95">
        <v>3</v>
      </c>
      <c r="I658" s="95" t="s">
        <v>534</v>
      </c>
      <c r="J658" s="95">
        <v>282</v>
      </c>
      <c r="K658" s="95">
        <v>5</v>
      </c>
      <c r="L658" s="98">
        <v>0.4236111111111111</v>
      </c>
      <c r="M658" s="98">
        <v>0.44444444444444442</v>
      </c>
      <c r="N658" s="97" t="s">
        <v>482</v>
      </c>
      <c r="Q658" s="88" t="str">
        <f t="array" aca="1" ref="Q658" ca="1">IFERROR(INDEX(Tableau3[Num DECAL],SMALL(IF(Tableau3[Num DECAL]&lt;&gt;"",ROW(INDIRECT("1:"&amp;ROWS(Tableau3[Num DECAL])))),ROWS($1:647))),"")</f>
        <v/>
      </c>
      <c r="R658" s="88">
        <f t="shared" ca="1" si="10"/>
        <v>0</v>
      </c>
      <c r="S658" s="88">
        <f ca="1">COUNTIFS(Tableau3[PLAGE],R658)</f>
        <v>0</v>
      </c>
      <c r="T658" s="139">
        <f ca="1">INDEX(EXTRACT!DATE,MATCH(Tableau4[[#This Row],[Décalage]],D:D,0),0)</f>
        <v>0</v>
      </c>
      <c r="U658" s="139">
        <f ca="1">VLOOKUP(Tableau4[[#This Row],[Décalage]],D:E,2,0)</f>
        <v>0</v>
      </c>
      <c r="V658" s="139">
        <f ca="1">VLOOKUP(Tableau4[[#This Row],[Décalage]],D:G,4,0)</f>
        <v>0</v>
      </c>
      <c r="AY658" s="88"/>
      <c r="AZ658" s="88"/>
      <c r="BA658" s="88"/>
      <c r="BB658" s="88"/>
      <c r="BC658" s="88"/>
    </row>
    <row r="659" spans="1:55" ht="15" x14ac:dyDescent="0.2">
      <c r="A659" s="100">
        <v>4643</v>
      </c>
      <c r="B659" s="95">
        <v>1</v>
      </c>
      <c r="C659" s="95" t="s">
        <v>534</v>
      </c>
      <c r="D659" s="95" t="s">
        <v>534</v>
      </c>
      <c r="E659" s="99" t="s">
        <v>541</v>
      </c>
      <c r="F659" s="95" t="s">
        <v>619</v>
      </c>
      <c r="G659" s="95">
        <v>104642</v>
      </c>
      <c r="H659" s="95">
        <v>4</v>
      </c>
      <c r="I659" s="95" t="s">
        <v>534</v>
      </c>
      <c r="J659" s="95">
        <v>282</v>
      </c>
      <c r="K659" s="95">
        <v>4</v>
      </c>
      <c r="L659" s="98">
        <v>0.44791666666666669</v>
      </c>
      <c r="M659" s="98">
        <v>0.45833333333333331</v>
      </c>
      <c r="N659" s="97" t="s">
        <v>480</v>
      </c>
      <c r="Q659" s="88" t="str">
        <f t="array" aca="1" ref="Q659" ca="1">IFERROR(INDEX(Tableau3[Num DECAL],SMALL(IF(Tableau3[Num DECAL]&lt;&gt;"",ROW(INDIRECT("1:"&amp;ROWS(Tableau3[Num DECAL])))),ROWS($1:648))),"")</f>
        <v/>
      </c>
      <c r="R659" s="88">
        <f t="shared" ca="1" si="10"/>
        <v>0</v>
      </c>
      <c r="S659" s="88">
        <f ca="1">COUNTIFS(Tableau3[PLAGE],R659)</f>
        <v>0</v>
      </c>
      <c r="T659" s="139">
        <f ca="1">INDEX(EXTRACT!DATE,MATCH(Tableau4[[#This Row],[Décalage]],D:D,0),0)</f>
        <v>0</v>
      </c>
      <c r="U659" s="139">
        <f ca="1">VLOOKUP(Tableau4[[#This Row],[Décalage]],D:E,2,0)</f>
        <v>0</v>
      </c>
      <c r="V659" s="139">
        <f ca="1">VLOOKUP(Tableau4[[#This Row],[Décalage]],D:G,4,0)</f>
        <v>0</v>
      </c>
      <c r="AY659" s="88"/>
      <c r="AZ659" s="88"/>
      <c r="BA659" s="88"/>
      <c r="BB659" s="88"/>
      <c r="BC659" s="88"/>
    </row>
    <row r="660" spans="1:55" ht="15" x14ac:dyDescent="0.2">
      <c r="A660" s="100">
        <v>4644</v>
      </c>
      <c r="B660" s="95">
        <v>1</v>
      </c>
      <c r="C660" s="95" t="s">
        <v>534</v>
      </c>
      <c r="D660" s="95" t="s">
        <v>534</v>
      </c>
      <c r="E660" s="99" t="s">
        <v>541</v>
      </c>
      <c r="F660" s="95" t="s">
        <v>619</v>
      </c>
      <c r="G660" s="95">
        <v>104643</v>
      </c>
      <c r="H660" s="95">
        <v>5</v>
      </c>
      <c r="I660" s="95" t="s">
        <v>534</v>
      </c>
      <c r="J660" s="95">
        <v>282</v>
      </c>
      <c r="K660" s="95">
        <v>3</v>
      </c>
      <c r="L660" s="98">
        <v>0.4861111111111111</v>
      </c>
      <c r="M660" s="98">
        <v>0.49652777777777773</v>
      </c>
      <c r="N660" s="97" t="s">
        <v>480</v>
      </c>
      <c r="Q660" s="88" t="str">
        <f t="array" aca="1" ref="Q660" ca="1">IFERROR(INDEX(Tableau3[Num DECAL],SMALL(IF(Tableau3[Num DECAL]&lt;&gt;"",ROW(INDIRECT("1:"&amp;ROWS(Tableau3[Num DECAL])))),ROWS($1:649))),"")</f>
        <v/>
      </c>
      <c r="R660" s="88">
        <f t="shared" ca="1" si="10"/>
        <v>0</v>
      </c>
      <c r="S660" s="88">
        <f ca="1">COUNTIFS(Tableau3[PLAGE],R660)</f>
        <v>0</v>
      </c>
      <c r="T660" s="139">
        <f ca="1">INDEX(EXTRACT!DATE,MATCH(Tableau4[[#This Row],[Décalage]],D:D,0),0)</f>
        <v>0</v>
      </c>
      <c r="U660" s="139">
        <f ca="1">VLOOKUP(Tableau4[[#This Row],[Décalage]],D:E,2,0)</f>
        <v>0</v>
      </c>
      <c r="V660" s="139">
        <f ca="1">VLOOKUP(Tableau4[[#This Row],[Décalage]],D:G,4,0)</f>
        <v>0</v>
      </c>
      <c r="AY660" s="88"/>
      <c r="AZ660" s="88"/>
      <c r="BA660" s="88"/>
      <c r="BB660" s="88"/>
      <c r="BC660" s="88"/>
    </row>
    <row r="661" spans="1:55" ht="15" x14ac:dyDescent="0.2">
      <c r="A661" s="100">
        <v>4645</v>
      </c>
      <c r="B661" s="95">
        <v>1</v>
      </c>
      <c r="C661" s="95" t="s">
        <v>534</v>
      </c>
      <c r="D661" s="95" t="s">
        <v>534</v>
      </c>
      <c r="E661" s="99" t="s">
        <v>541</v>
      </c>
      <c r="F661" s="95" t="s">
        <v>619</v>
      </c>
      <c r="G661" s="95">
        <v>104644</v>
      </c>
      <c r="H661" s="95">
        <v>6</v>
      </c>
      <c r="I661" s="95" t="s">
        <v>534</v>
      </c>
      <c r="J661" s="95">
        <v>282</v>
      </c>
      <c r="K661" s="95">
        <v>2</v>
      </c>
      <c r="L661" s="98">
        <v>0.55555555555555558</v>
      </c>
      <c r="M661" s="98">
        <v>0.5625</v>
      </c>
      <c r="N661" s="97" t="s">
        <v>481</v>
      </c>
      <c r="Q661" s="88" t="str">
        <f t="array" aca="1" ref="Q661" ca="1">IFERROR(INDEX(Tableau3[Num DECAL],SMALL(IF(Tableau3[Num DECAL]&lt;&gt;"",ROW(INDIRECT("1:"&amp;ROWS(Tableau3[Num DECAL])))),ROWS($1:650))),"")</f>
        <v/>
      </c>
      <c r="R661" s="88">
        <f t="shared" ca="1" si="10"/>
        <v>0</v>
      </c>
      <c r="S661" s="88">
        <f ca="1">COUNTIFS(Tableau3[PLAGE],R661)</f>
        <v>0</v>
      </c>
      <c r="T661" s="139">
        <f ca="1">INDEX(EXTRACT!DATE,MATCH(Tableau4[[#This Row],[Décalage]],D:D,0),0)</f>
        <v>0</v>
      </c>
      <c r="U661" s="139">
        <f ca="1">VLOOKUP(Tableau4[[#This Row],[Décalage]],D:E,2,0)</f>
        <v>0</v>
      </c>
      <c r="V661" s="139">
        <f ca="1">VLOOKUP(Tableau4[[#This Row],[Décalage]],D:G,4,0)</f>
        <v>0</v>
      </c>
      <c r="AY661" s="88"/>
      <c r="AZ661" s="88"/>
      <c r="BA661" s="88"/>
      <c r="BB661" s="88"/>
      <c r="BC661" s="88"/>
    </row>
    <row r="662" spans="1:55" ht="15" x14ac:dyDescent="0.2">
      <c r="A662" s="100">
        <v>4646</v>
      </c>
      <c r="B662" s="95">
        <v>1</v>
      </c>
      <c r="C662" s="95" t="s">
        <v>534</v>
      </c>
      <c r="D662" s="95" t="s">
        <v>534</v>
      </c>
      <c r="E662" s="99" t="s">
        <v>541</v>
      </c>
      <c r="F662" s="95" t="s">
        <v>619</v>
      </c>
      <c r="G662" s="95">
        <v>104645</v>
      </c>
      <c r="H662" s="95">
        <v>7</v>
      </c>
      <c r="I662" s="95" t="s">
        <v>534</v>
      </c>
      <c r="J662" s="95">
        <v>282</v>
      </c>
      <c r="K662" s="95">
        <v>1</v>
      </c>
      <c r="L662" s="98">
        <v>0.58333333333333337</v>
      </c>
      <c r="M662" s="98">
        <v>0.60763888888888895</v>
      </c>
      <c r="N662" s="97" t="s">
        <v>488</v>
      </c>
      <c r="Q662" s="88" t="str">
        <f t="array" aca="1" ref="Q662" ca="1">IFERROR(INDEX(Tableau3[Num DECAL],SMALL(IF(Tableau3[Num DECAL]&lt;&gt;"",ROW(INDIRECT("1:"&amp;ROWS(Tableau3[Num DECAL])))),ROWS($1:651))),"")</f>
        <v/>
      </c>
      <c r="R662" s="88">
        <f t="shared" ca="1" si="10"/>
        <v>0</v>
      </c>
      <c r="S662" s="88">
        <f ca="1">COUNTIFS(Tableau3[PLAGE],R662)</f>
        <v>0</v>
      </c>
      <c r="T662" s="139">
        <f ca="1">INDEX(EXTRACT!DATE,MATCH(Tableau4[[#This Row],[Décalage]],D:D,0),0)</f>
        <v>0</v>
      </c>
      <c r="U662" s="139">
        <f ca="1">VLOOKUP(Tableau4[[#This Row],[Décalage]],D:E,2,0)</f>
        <v>0</v>
      </c>
      <c r="V662" s="139">
        <f ca="1">VLOOKUP(Tableau4[[#This Row],[Décalage]],D:G,4,0)</f>
        <v>0</v>
      </c>
      <c r="AY662" s="88"/>
      <c r="AZ662" s="88"/>
      <c r="BA662" s="88"/>
      <c r="BB662" s="88"/>
      <c r="BC662" s="88"/>
    </row>
    <row r="663" spans="1:55" ht="15" x14ac:dyDescent="0.2">
      <c r="A663" s="100">
        <v>4647</v>
      </c>
      <c r="B663" s="95">
        <v>1</v>
      </c>
      <c r="C663" s="95">
        <v>660</v>
      </c>
      <c r="D663" s="95">
        <v>664</v>
      </c>
      <c r="E663" s="99" t="s">
        <v>535</v>
      </c>
      <c r="F663" s="95" t="s">
        <v>619</v>
      </c>
      <c r="G663" s="95">
        <v>104646</v>
      </c>
      <c r="H663" s="95">
        <v>0</v>
      </c>
      <c r="I663" s="95">
        <v>1</v>
      </c>
      <c r="J663" s="95">
        <v>283</v>
      </c>
      <c r="K663" s="95">
        <v>1</v>
      </c>
      <c r="L663" s="98">
        <v>0.61458333333333337</v>
      </c>
      <c r="M663" s="98">
        <v>0.63888888888888895</v>
      </c>
      <c r="N663" s="97" t="s">
        <v>488</v>
      </c>
      <c r="Q663" s="88" t="str">
        <f t="array" aca="1" ref="Q663" ca="1">IFERROR(INDEX(Tableau3[Num DECAL],SMALL(IF(Tableau3[Num DECAL]&lt;&gt;"",ROW(INDIRECT("1:"&amp;ROWS(Tableau3[Num DECAL])))),ROWS($1:652))),"")</f>
        <v/>
      </c>
      <c r="R663" s="88">
        <f t="shared" ca="1" si="10"/>
        <v>0</v>
      </c>
      <c r="S663" s="88">
        <f ca="1">COUNTIFS(Tableau3[PLAGE],R663)</f>
        <v>0</v>
      </c>
      <c r="T663" s="139">
        <f ca="1">INDEX(EXTRACT!DATE,MATCH(Tableau4[[#This Row],[Décalage]],D:D,0),0)</f>
        <v>0</v>
      </c>
      <c r="U663" s="139">
        <f ca="1">VLOOKUP(Tableau4[[#This Row],[Décalage]],D:E,2,0)</f>
        <v>0</v>
      </c>
      <c r="V663" s="139">
        <f ca="1">VLOOKUP(Tableau4[[#This Row],[Décalage]],D:G,4,0)</f>
        <v>0</v>
      </c>
      <c r="AY663" s="88"/>
      <c r="AZ663" s="88"/>
      <c r="BA663" s="88"/>
      <c r="BB663" s="88"/>
      <c r="BC663" s="88"/>
    </row>
    <row r="664" spans="1:55" ht="15" x14ac:dyDescent="0.2">
      <c r="A664" s="100">
        <v>4648</v>
      </c>
      <c r="B664" s="95">
        <v>1</v>
      </c>
      <c r="C664" s="95">
        <v>661</v>
      </c>
      <c r="D664" s="95">
        <v>667</v>
      </c>
      <c r="E664" s="99" t="s">
        <v>541</v>
      </c>
      <c r="F664" s="95" t="s">
        <v>619</v>
      </c>
      <c r="G664" s="95">
        <v>104647</v>
      </c>
      <c r="H664" s="95">
        <v>0</v>
      </c>
      <c r="I664" s="95">
        <v>1</v>
      </c>
      <c r="J664" s="95">
        <v>284</v>
      </c>
      <c r="K664" s="95">
        <v>3</v>
      </c>
      <c r="L664" s="98">
        <v>0.64583333333333337</v>
      </c>
      <c r="M664" s="98">
        <v>0.66666666666666663</v>
      </c>
      <c r="N664" s="97" t="s">
        <v>482</v>
      </c>
      <c r="Q664" s="88" t="str">
        <f t="array" aca="1" ref="Q664" ca="1">IFERROR(INDEX(Tableau3[Num DECAL],SMALL(IF(Tableau3[Num DECAL]&lt;&gt;"",ROW(INDIRECT("1:"&amp;ROWS(Tableau3[Num DECAL])))),ROWS($1:653))),"")</f>
        <v/>
      </c>
      <c r="R664" s="88">
        <f t="shared" ca="1" si="10"/>
        <v>0</v>
      </c>
      <c r="S664" s="88">
        <f ca="1">COUNTIFS(Tableau3[PLAGE],R664)</f>
        <v>0</v>
      </c>
      <c r="T664" s="139">
        <f ca="1">INDEX(EXTRACT!DATE,MATCH(Tableau4[[#This Row],[Décalage]],D:D,0),0)</f>
        <v>0</v>
      </c>
      <c r="U664" s="139">
        <f ca="1">VLOOKUP(Tableau4[[#This Row],[Décalage]],D:E,2,0)</f>
        <v>0</v>
      </c>
      <c r="V664" s="139">
        <f ca="1">VLOOKUP(Tableau4[[#This Row],[Décalage]],D:G,4,0)</f>
        <v>0</v>
      </c>
      <c r="AY664" s="88"/>
      <c r="AZ664" s="88"/>
      <c r="BA664" s="88"/>
      <c r="BB664" s="88"/>
      <c r="BC664" s="88"/>
    </row>
    <row r="665" spans="1:55" ht="15" x14ac:dyDescent="0.2">
      <c r="A665" s="100">
        <v>4649</v>
      </c>
      <c r="B665" s="95">
        <v>1</v>
      </c>
      <c r="C665" s="95" t="s">
        <v>534</v>
      </c>
      <c r="D665" s="95" t="s">
        <v>534</v>
      </c>
      <c r="E665" s="99" t="s">
        <v>541</v>
      </c>
      <c r="F665" s="95" t="s">
        <v>619</v>
      </c>
      <c r="G665" s="95">
        <v>104648</v>
      </c>
      <c r="H665" s="95">
        <v>1</v>
      </c>
      <c r="I665" s="95" t="s">
        <v>534</v>
      </c>
      <c r="J665" s="95">
        <v>284</v>
      </c>
      <c r="K665" s="95">
        <v>2</v>
      </c>
      <c r="L665" s="98">
        <v>0.66666666666666663</v>
      </c>
      <c r="M665" s="98">
        <v>0.6875</v>
      </c>
      <c r="N665" s="97" t="s">
        <v>482</v>
      </c>
      <c r="Q665" s="88" t="str">
        <f t="array" aca="1" ref="Q665" ca="1">IFERROR(INDEX(Tableau3[Num DECAL],SMALL(IF(Tableau3[Num DECAL]&lt;&gt;"",ROW(INDIRECT("1:"&amp;ROWS(Tableau3[Num DECAL])))),ROWS($1:654))),"")</f>
        <v/>
      </c>
      <c r="R665" s="88">
        <f t="shared" ca="1" si="10"/>
        <v>0</v>
      </c>
      <c r="S665" s="88">
        <f ca="1">COUNTIFS(Tableau3[PLAGE],R665)</f>
        <v>0</v>
      </c>
      <c r="T665" s="139">
        <f ca="1">INDEX(EXTRACT!DATE,MATCH(Tableau4[[#This Row],[Décalage]],D:D,0),0)</f>
        <v>0</v>
      </c>
      <c r="U665" s="139">
        <f ca="1">VLOOKUP(Tableau4[[#This Row],[Décalage]],D:E,2,0)</f>
        <v>0</v>
      </c>
      <c r="V665" s="139">
        <f ca="1">VLOOKUP(Tableau4[[#This Row],[Décalage]],D:G,4,0)</f>
        <v>0</v>
      </c>
      <c r="AY665" s="88"/>
      <c r="AZ665" s="88"/>
      <c r="BA665" s="88"/>
      <c r="BB665" s="88"/>
      <c r="BC665" s="88"/>
    </row>
    <row r="666" spans="1:55" ht="15" x14ac:dyDescent="0.2">
      <c r="A666" s="100">
        <v>4650</v>
      </c>
      <c r="B666" s="95">
        <v>1</v>
      </c>
      <c r="C666" s="95" t="s">
        <v>534</v>
      </c>
      <c r="D666" s="95" t="s">
        <v>534</v>
      </c>
      <c r="E666" s="99" t="s">
        <v>541</v>
      </c>
      <c r="F666" s="95" t="s">
        <v>619</v>
      </c>
      <c r="G666" s="95">
        <v>104649</v>
      </c>
      <c r="H666" s="95">
        <v>2</v>
      </c>
      <c r="I666" s="95" t="s">
        <v>534</v>
      </c>
      <c r="J666" s="95">
        <v>284</v>
      </c>
      <c r="K666" s="95">
        <v>1</v>
      </c>
      <c r="L666" s="98">
        <v>0.6875</v>
      </c>
      <c r="M666" s="98">
        <v>0.70833333333333337</v>
      </c>
      <c r="N666" s="97" t="s">
        <v>482</v>
      </c>
      <c r="Q666" s="88" t="str">
        <f t="array" aca="1" ref="Q666" ca="1">IFERROR(INDEX(Tableau3[Num DECAL],SMALL(IF(Tableau3[Num DECAL]&lt;&gt;"",ROW(INDIRECT("1:"&amp;ROWS(Tableau3[Num DECAL])))),ROWS($1:655))),"")</f>
        <v/>
      </c>
      <c r="R666" s="88">
        <f t="shared" ca="1" si="10"/>
        <v>0</v>
      </c>
      <c r="S666" s="88">
        <f ca="1">COUNTIFS(Tableau3[PLAGE],R666)</f>
        <v>0</v>
      </c>
      <c r="T666" s="139">
        <f ca="1">INDEX(EXTRACT!DATE,MATCH(Tableau4[[#This Row],[Décalage]],D:D,0),0)</f>
        <v>0</v>
      </c>
      <c r="U666" s="139">
        <f ca="1">VLOOKUP(Tableau4[[#This Row],[Décalage]],D:E,2,0)</f>
        <v>0</v>
      </c>
      <c r="V666" s="139">
        <f ca="1">VLOOKUP(Tableau4[[#This Row],[Décalage]],D:G,4,0)</f>
        <v>0</v>
      </c>
      <c r="AY666" s="88"/>
      <c r="AZ666" s="88"/>
      <c r="BA666" s="88"/>
      <c r="BB666" s="88"/>
      <c r="BC666" s="88"/>
    </row>
    <row r="667" spans="1:55" ht="15" x14ac:dyDescent="0.2">
      <c r="A667" s="100">
        <v>4651</v>
      </c>
      <c r="B667" s="95">
        <v>1</v>
      </c>
      <c r="C667" s="95">
        <v>664</v>
      </c>
      <c r="D667" s="95">
        <v>669</v>
      </c>
      <c r="E667" s="99" t="s">
        <v>535</v>
      </c>
      <c r="F667" s="95" t="s">
        <v>620</v>
      </c>
      <c r="G667" s="95">
        <v>104650</v>
      </c>
      <c r="H667" s="95">
        <v>0</v>
      </c>
      <c r="I667" s="95">
        <v>1</v>
      </c>
      <c r="J667" s="95">
        <v>285</v>
      </c>
      <c r="K667" s="95">
        <v>2</v>
      </c>
      <c r="L667" s="98">
        <v>0.27083333333333331</v>
      </c>
      <c r="M667" s="98">
        <v>0.3125</v>
      </c>
      <c r="N667" s="97" t="s">
        <v>476</v>
      </c>
      <c r="Q667" s="88" t="str">
        <f t="array" aca="1" ref="Q667" ca="1">IFERROR(INDEX(Tableau3[Num DECAL],SMALL(IF(Tableau3[Num DECAL]&lt;&gt;"",ROW(INDIRECT("1:"&amp;ROWS(Tableau3[Num DECAL])))),ROWS($1:656))),"")</f>
        <v/>
      </c>
      <c r="R667" s="88">
        <f t="shared" ca="1" si="10"/>
        <v>0</v>
      </c>
      <c r="S667" s="88">
        <f ca="1">COUNTIFS(Tableau3[PLAGE],R667)</f>
        <v>0</v>
      </c>
      <c r="T667" s="139">
        <f ca="1">INDEX(EXTRACT!DATE,MATCH(Tableau4[[#This Row],[Décalage]],D:D,0),0)</f>
        <v>0</v>
      </c>
      <c r="U667" s="139">
        <f ca="1">VLOOKUP(Tableau4[[#This Row],[Décalage]],D:E,2,0)</f>
        <v>0</v>
      </c>
      <c r="V667" s="139">
        <f ca="1">VLOOKUP(Tableau4[[#This Row],[Décalage]],D:G,4,0)</f>
        <v>0</v>
      </c>
      <c r="AY667" s="88"/>
      <c r="AZ667" s="88"/>
      <c r="BA667" s="88"/>
      <c r="BB667" s="88"/>
      <c r="BC667" s="88"/>
    </row>
    <row r="668" spans="1:55" ht="15" x14ac:dyDescent="0.2">
      <c r="A668" s="100">
        <v>4652</v>
      </c>
      <c r="B668" s="95">
        <v>1</v>
      </c>
      <c r="C668" s="95" t="s">
        <v>534</v>
      </c>
      <c r="D668" s="95" t="s">
        <v>534</v>
      </c>
      <c r="E668" s="99" t="s">
        <v>535</v>
      </c>
      <c r="F668" s="95" t="s">
        <v>620</v>
      </c>
      <c r="G668" s="95">
        <v>104651</v>
      </c>
      <c r="H668" s="95">
        <v>1</v>
      </c>
      <c r="I668" s="95" t="s">
        <v>534</v>
      </c>
      <c r="J668" s="95">
        <v>285</v>
      </c>
      <c r="K668" s="95">
        <v>1</v>
      </c>
      <c r="L668" s="98">
        <v>0.3125</v>
      </c>
      <c r="M668" s="98">
        <v>0.35416666666666669</v>
      </c>
      <c r="N668" s="97" t="s">
        <v>476</v>
      </c>
      <c r="Q668" s="88" t="str">
        <f t="array" aca="1" ref="Q668" ca="1">IFERROR(INDEX(Tableau3[Num DECAL],SMALL(IF(Tableau3[Num DECAL]&lt;&gt;"",ROW(INDIRECT("1:"&amp;ROWS(Tableau3[Num DECAL])))),ROWS($1:657))),"")</f>
        <v/>
      </c>
      <c r="R668" s="88">
        <f t="shared" ca="1" si="10"/>
        <v>0</v>
      </c>
      <c r="S668" s="88">
        <f ca="1">COUNTIFS(Tableau3[PLAGE],R668)</f>
        <v>0</v>
      </c>
      <c r="T668" s="139">
        <f ca="1">INDEX(EXTRACT!DATE,MATCH(Tableau4[[#This Row],[Décalage]],D:D,0),0)</f>
        <v>0</v>
      </c>
      <c r="U668" s="139">
        <f ca="1">VLOOKUP(Tableau4[[#This Row],[Décalage]],D:E,2,0)</f>
        <v>0</v>
      </c>
      <c r="V668" s="139">
        <f ca="1">VLOOKUP(Tableau4[[#This Row],[Décalage]],D:G,4,0)</f>
        <v>0</v>
      </c>
      <c r="AY668" s="88"/>
      <c r="AZ668" s="88"/>
      <c r="BA668" s="88"/>
      <c r="BB668" s="88"/>
      <c r="BC668" s="88"/>
    </row>
    <row r="669" spans="1:55" ht="15" x14ac:dyDescent="0.2">
      <c r="A669" s="100">
        <v>4653</v>
      </c>
      <c r="B669" s="95">
        <v>1</v>
      </c>
      <c r="C669" s="95">
        <v>666</v>
      </c>
      <c r="D669" s="95">
        <v>676</v>
      </c>
      <c r="E669" s="99" t="s">
        <v>539</v>
      </c>
      <c r="F669" s="95" t="s">
        <v>620</v>
      </c>
      <c r="G669" s="95">
        <v>104652</v>
      </c>
      <c r="H669" s="95">
        <v>0</v>
      </c>
      <c r="I669" s="95">
        <v>1</v>
      </c>
      <c r="J669" s="95">
        <v>286</v>
      </c>
      <c r="K669" s="95">
        <v>7</v>
      </c>
      <c r="L669" s="98">
        <v>0.35416666666666669</v>
      </c>
      <c r="M669" s="98">
        <v>0.39583333333333331</v>
      </c>
      <c r="N669" s="97" t="s">
        <v>476</v>
      </c>
      <c r="Q669" s="88" t="str">
        <f t="array" aca="1" ref="Q669" ca="1">IFERROR(INDEX(Tableau3[Num DECAL],SMALL(IF(Tableau3[Num DECAL]&lt;&gt;"",ROW(INDIRECT("1:"&amp;ROWS(Tableau3[Num DECAL])))),ROWS($1:658))),"")</f>
        <v/>
      </c>
      <c r="R669" s="88">
        <f t="shared" ca="1" si="10"/>
        <v>0</v>
      </c>
      <c r="S669" s="88">
        <f ca="1">COUNTIFS(Tableau3[PLAGE],R669)</f>
        <v>0</v>
      </c>
      <c r="T669" s="139">
        <f ca="1">INDEX(EXTRACT!DATE,MATCH(Tableau4[[#This Row],[Décalage]],D:D,0),0)</f>
        <v>0</v>
      </c>
      <c r="U669" s="139">
        <f ca="1">VLOOKUP(Tableau4[[#This Row],[Décalage]],D:E,2,0)</f>
        <v>0</v>
      </c>
      <c r="V669" s="139">
        <f ca="1">VLOOKUP(Tableau4[[#This Row],[Décalage]],D:G,4,0)</f>
        <v>0</v>
      </c>
      <c r="AY669" s="88"/>
      <c r="AZ669" s="88"/>
      <c r="BA669" s="88"/>
      <c r="BB669" s="88"/>
      <c r="BC669" s="88"/>
    </row>
    <row r="670" spans="1:55" ht="15" x14ac:dyDescent="0.2">
      <c r="A670" s="100">
        <v>4654</v>
      </c>
      <c r="B670" s="95">
        <v>1</v>
      </c>
      <c r="C670" s="95" t="s">
        <v>534</v>
      </c>
      <c r="D670" s="95" t="s">
        <v>534</v>
      </c>
      <c r="E670" s="99" t="s">
        <v>539</v>
      </c>
      <c r="F670" s="95" t="s">
        <v>620</v>
      </c>
      <c r="G670" s="95">
        <v>104653</v>
      </c>
      <c r="H670" s="95">
        <v>1</v>
      </c>
      <c r="I670" s="95" t="s">
        <v>534</v>
      </c>
      <c r="J670" s="95">
        <v>286</v>
      </c>
      <c r="K670" s="95">
        <v>6</v>
      </c>
      <c r="L670" s="98">
        <v>0.39583333333333331</v>
      </c>
      <c r="M670" s="98">
        <v>0.4375</v>
      </c>
      <c r="N670" s="97" t="s">
        <v>476</v>
      </c>
      <c r="Q670" s="88" t="str">
        <f t="array" aca="1" ref="Q670" ca="1">IFERROR(INDEX(Tableau3[Num DECAL],SMALL(IF(Tableau3[Num DECAL]&lt;&gt;"",ROW(INDIRECT("1:"&amp;ROWS(Tableau3[Num DECAL])))),ROWS($1:659))),"")</f>
        <v/>
      </c>
      <c r="R670" s="88">
        <f t="shared" ca="1" si="10"/>
        <v>0</v>
      </c>
      <c r="S670" s="88">
        <f ca="1">COUNTIFS(Tableau3[PLAGE],R670)</f>
        <v>0</v>
      </c>
      <c r="T670" s="139">
        <f ca="1">INDEX(EXTRACT!DATE,MATCH(Tableau4[[#This Row],[Décalage]],D:D,0),0)</f>
        <v>0</v>
      </c>
      <c r="U670" s="139">
        <f ca="1">VLOOKUP(Tableau4[[#This Row],[Décalage]],D:E,2,0)</f>
        <v>0</v>
      </c>
      <c r="V670" s="139">
        <f ca="1">VLOOKUP(Tableau4[[#This Row],[Décalage]],D:G,4,0)</f>
        <v>0</v>
      </c>
      <c r="AY670" s="88"/>
      <c r="AZ670" s="88"/>
      <c r="BA670" s="88"/>
      <c r="BB670" s="88"/>
      <c r="BC670" s="88"/>
    </row>
    <row r="671" spans="1:55" ht="15" x14ac:dyDescent="0.2">
      <c r="A671" s="100">
        <v>4655</v>
      </c>
      <c r="B671" s="95">
        <v>1</v>
      </c>
      <c r="C671" s="95" t="s">
        <v>534</v>
      </c>
      <c r="D671" s="95" t="s">
        <v>534</v>
      </c>
      <c r="E671" s="99" t="s">
        <v>539</v>
      </c>
      <c r="F671" s="95" t="s">
        <v>620</v>
      </c>
      <c r="G671" s="95">
        <v>104654</v>
      </c>
      <c r="H671" s="95">
        <v>2</v>
      </c>
      <c r="I671" s="95" t="s">
        <v>534</v>
      </c>
      <c r="J671" s="95">
        <v>286</v>
      </c>
      <c r="K671" s="95">
        <v>5</v>
      </c>
      <c r="L671" s="98">
        <v>0.4375</v>
      </c>
      <c r="M671" s="98">
        <v>0.47916666666666669</v>
      </c>
      <c r="N671" s="97" t="s">
        <v>476</v>
      </c>
      <c r="Q671" s="88" t="str">
        <f t="array" aca="1" ref="Q671" ca="1">IFERROR(INDEX(Tableau3[Num DECAL],SMALL(IF(Tableau3[Num DECAL]&lt;&gt;"",ROW(INDIRECT("1:"&amp;ROWS(Tableau3[Num DECAL])))),ROWS($1:660))),"")</f>
        <v/>
      </c>
      <c r="R671" s="88">
        <f t="shared" ca="1" si="10"/>
        <v>0</v>
      </c>
      <c r="S671" s="88">
        <f ca="1">COUNTIFS(Tableau3[PLAGE],R671)</f>
        <v>0</v>
      </c>
      <c r="T671" s="139">
        <f ca="1">INDEX(EXTRACT!DATE,MATCH(Tableau4[[#This Row],[Décalage]],D:D,0),0)</f>
        <v>0</v>
      </c>
      <c r="U671" s="139">
        <f ca="1">VLOOKUP(Tableau4[[#This Row],[Décalage]],D:E,2,0)</f>
        <v>0</v>
      </c>
      <c r="V671" s="139">
        <f ca="1">VLOOKUP(Tableau4[[#This Row],[Décalage]],D:G,4,0)</f>
        <v>0</v>
      </c>
      <c r="AY671" s="88"/>
      <c r="AZ671" s="88"/>
      <c r="BA671" s="88"/>
      <c r="BB671" s="88"/>
      <c r="BC671" s="88"/>
    </row>
    <row r="672" spans="1:55" ht="15" x14ac:dyDescent="0.2">
      <c r="A672" s="100">
        <v>4656</v>
      </c>
      <c r="B672" s="95">
        <v>1</v>
      </c>
      <c r="C672" s="95" t="s">
        <v>534</v>
      </c>
      <c r="D672" s="95" t="s">
        <v>534</v>
      </c>
      <c r="E672" s="99" t="s">
        <v>539</v>
      </c>
      <c r="F672" s="95" t="s">
        <v>620</v>
      </c>
      <c r="G672" s="95">
        <v>104655</v>
      </c>
      <c r="H672" s="95">
        <v>3</v>
      </c>
      <c r="I672" s="95" t="s">
        <v>534</v>
      </c>
      <c r="J672" s="95">
        <v>286</v>
      </c>
      <c r="K672" s="95">
        <v>4</v>
      </c>
      <c r="L672" s="98">
        <v>0.47916666666666669</v>
      </c>
      <c r="M672" s="98">
        <v>0.52083333333333337</v>
      </c>
      <c r="N672" s="97" t="s">
        <v>476</v>
      </c>
      <c r="Q672" s="88" t="str">
        <f t="array" aca="1" ref="Q672" ca="1">IFERROR(INDEX(Tableau3[Num DECAL],SMALL(IF(Tableau3[Num DECAL]&lt;&gt;"",ROW(INDIRECT("1:"&amp;ROWS(Tableau3[Num DECAL])))),ROWS($1:661))),"")</f>
        <v/>
      </c>
      <c r="R672" s="88">
        <f t="shared" ca="1" si="10"/>
        <v>0</v>
      </c>
      <c r="S672" s="88">
        <f ca="1">COUNTIFS(Tableau3[PLAGE],R672)</f>
        <v>0</v>
      </c>
      <c r="T672" s="139">
        <f ca="1">INDEX(EXTRACT!DATE,MATCH(Tableau4[[#This Row],[Décalage]],D:D,0),0)</f>
        <v>0</v>
      </c>
      <c r="U672" s="139">
        <f ca="1">VLOOKUP(Tableau4[[#This Row],[Décalage]],D:E,2,0)</f>
        <v>0</v>
      </c>
      <c r="V672" s="139">
        <f ca="1">VLOOKUP(Tableau4[[#This Row],[Décalage]],D:G,4,0)</f>
        <v>0</v>
      </c>
      <c r="AY672" s="88"/>
      <c r="AZ672" s="88"/>
      <c r="BA672" s="88"/>
      <c r="BB672" s="88"/>
      <c r="BC672" s="88"/>
    </row>
    <row r="673" spans="1:55" ht="15" x14ac:dyDescent="0.2">
      <c r="A673" s="100">
        <v>4657</v>
      </c>
      <c r="B673" s="95">
        <v>1</v>
      </c>
      <c r="C673" s="95" t="s">
        <v>534</v>
      </c>
      <c r="D673" s="95" t="s">
        <v>534</v>
      </c>
      <c r="E673" s="99" t="s">
        <v>539</v>
      </c>
      <c r="F673" s="95" t="s">
        <v>620</v>
      </c>
      <c r="G673" s="95">
        <v>104656</v>
      </c>
      <c r="H673" s="95">
        <v>4</v>
      </c>
      <c r="I673" s="95" t="s">
        <v>534</v>
      </c>
      <c r="J673" s="95">
        <v>286</v>
      </c>
      <c r="K673" s="95">
        <v>3</v>
      </c>
      <c r="L673" s="98">
        <v>0.5625</v>
      </c>
      <c r="M673" s="98">
        <v>0.60416666666666663</v>
      </c>
      <c r="N673" s="97" t="s">
        <v>476</v>
      </c>
      <c r="Q673" s="88" t="str">
        <f t="array" aca="1" ref="Q673" ca="1">IFERROR(INDEX(Tableau3[Num DECAL],SMALL(IF(Tableau3[Num DECAL]&lt;&gt;"",ROW(INDIRECT("1:"&amp;ROWS(Tableau3[Num DECAL])))),ROWS($1:662))),"")</f>
        <v/>
      </c>
      <c r="R673" s="88">
        <f t="shared" ca="1" si="10"/>
        <v>0</v>
      </c>
      <c r="S673" s="88">
        <f ca="1">COUNTIFS(Tableau3[PLAGE],R673)</f>
        <v>0</v>
      </c>
      <c r="T673" s="139">
        <f ca="1">INDEX(EXTRACT!DATE,MATCH(Tableau4[[#This Row],[Décalage]],D:D,0),0)</f>
        <v>0</v>
      </c>
      <c r="U673" s="139">
        <f ca="1">VLOOKUP(Tableau4[[#This Row],[Décalage]],D:E,2,0)</f>
        <v>0</v>
      </c>
      <c r="V673" s="139">
        <f ca="1">VLOOKUP(Tableau4[[#This Row],[Décalage]],D:G,4,0)</f>
        <v>0</v>
      </c>
      <c r="AY673" s="88"/>
      <c r="AZ673" s="88"/>
      <c r="BA673" s="88"/>
      <c r="BB673" s="88"/>
      <c r="BC673" s="88"/>
    </row>
    <row r="674" spans="1:55" ht="15" x14ac:dyDescent="0.2">
      <c r="A674" s="100">
        <v>4658</v>
      </c>
      <c r="B674" s="95">
        <v>1</v>
      </c>
      <c r="C674" s="95" t="s">
        <v>534</v>
      </c>
      <c r="D674" s="95" t="s">
        <v>534</v>
      </c>
      <c r="E674" s="99" t="s">
        <v>539</v>
      </c>
      <c r="F674" s="95" t="s">
        <v>620</v>
      </c>
      <c r="G674" s="95">
        <v>104657</v>
      </c>
      <c r="H674" s="95">
        <v>5</v>
      </c>
      <c r="I674" s="95" t="s">
        <v>534</v>
      </c>
      <c r="J674" s="95">
        <v>286</v>
      </c>
      <c r="K674" s="95">
        <v>2</v>
      </c>
      <c r="L674" s="98">
        <v>0.60416666666666663</v>
      </c>
      <c r="M674" s="98">
        <v>0.64583333333333337</v>
      </c>
      <c r="N674" s="97" t="s">
        <v>476</v>
      </c>
      <c r="Q674" s="88" t="str">
        <f t="array" aca="1" ref="Q674" ca="1">IFERROR(INDEX(Tableau3[Num DECAL],SMALL(IF(Tableau3[Num DECAL]&lt;&gt;"",ROW(INDIRECT("1:"&amp;ROWS(Tableau3[Num DECAL])))),ROWS($1:663))),"")</f>
        <v/>
      </c>
      <c r="R674" s="88">
        <f t="shared" ca="1" si="10"/>
        <v>0</v>
      </c>
      <c r="S674" s="88">
        <f ca="1">COUNTIFS(Tableau3[PLAGE],R674)</f>
        <v>0</v>
      </c>
      <c r="T674" s="139">
        <f ca="1">INDEX(EXTRACT!DATE,MATCH(Tableau4[[#This Row],[Décalage]],D:D,0),0)</f>
        <v>0</v>
      </c>
      <c r="U674" s="139">
        <f ca="1">VLOOKUP(Tableau4[[#This Row],[Décalage]],D:E,2,0)</f>
        <v>0</v>
      </c>
      <c r="V674" s="139">
        <f ca="1">VLOOKUP(Tableau4[[#This Row],[Décalage]],D:G,4,0)</f>
        <v>0</v>
      </c>
      <c r="AY674" s="88"/>
      <c r="AZ674" s="88"/>
      <c r="BA674" s="88"/>
      <c r="BB674" s="88"/>
      <c r="BC674" s="88"/>
    </row>
    <row r="675" spans="1:55" ht="15" x14ac:dyDescent="0.2">
      <c r="A675" s="100">
        <v>4659</v>
      </c>
      <c r="B675" s="95">
        <v>1</v>
      </c>
      <c r="C675" s="95" t="s">
        <v>534</v>
      </c>
      <c r="D675" s="95" t="s">
        <v>534</v>
      </c>
      <c r="E675" s="99" t="s">
        <v>539</v>
      </c>
      <c r="F675" s="95" t="s">
        <v>620</v>
      </c>
      <c r="G675" s="95">
        <v>104658</v>
      </c>
      <c r="H675" s="95">
        <v>6</v>
      </c>
      <c r="I675" s="95" t="s">
        <v>534</v>
      </c>
      <c r="J675" s="95">
        <v>286</v>
      </c>
      <c r="K675" s="95">
        <v>1</v>
      </c>
      <c r="L675" s="98">
        <v>0.64583333333333337</v>
      </c>
      <c r="M675" s="98">
        <v>0.6875</v>
      </c>
      <c r="N675" s="97" t="s">
        <v>476</v>
      </c>
      <c r="Q675" s="88" t="str">
        <f t="array" aca="1" ref="Q675" ca="1">IFERROR(INDEX(Tableau3[Num DECAL],SMALL(IF(Tableau3[Num DECAL]&lt;&gt;"",ROW(INDIRECT("1:"&amp;ROWS(Tableau3[Num DECAL])))),ROWS($1:664))),"")</f>
        <v/>
      </c>
      <c r="R675" s="88">
        <f t="shared" ca="1" si="10"/>
        <v>0</v>
      </c>
      <c r="S675" s="88">
        <f ca="1">COUNTIFS(Tableau3[PLAGE],R675)</f>
        <v>0</v>
      </c>
      <c r="T675" s="139">
        <f ca="1">INDEX(EXTRACT!DATE,MATCH(Tableau4[[#This Row],[Décalage]],D:D,0),0)</f>
        <v>0</v>
      </c>
      <c r="U675" s="139">
        <f ca="1">VLOOKUP(Tableau4[[#This Row],[Décalage]],D:E,2,0)</f>
        <v>0</v>
      </c>
      <c r="V675" s="139">
        <f ca="1">VLOOKUP(Tableau4[[#This Row],[Décalage]],D:G,4,0)</f>
        <v>0</v>
      </c>
      <c r="AY675" s="88"/>
      <c r="AZ675" s="88"/>
      <c r="BA675" s="88"/>
      <c r="BB675" s="88"/>
      <c r="BC675" s="88"/>
    </row>
    <row r="676" spans="1:55" ht="15" x14ac:dyDescent="0.2">
      <c r="A676" s="100">
        <v>4660</v>
      </c>
      <c r="B676" s="95">
        <v>1</v>
      </c>
      <c r="C676" s="95">
        <v>673</v>
      </c>
      <c r="D676" s="95">
        <v>678</v>
      </c>
      <c r="E676" s="99" t="s">
        <v>535</v>
      </c>
      <c r="F676" s="95" t="s">
        <v>620</v>
      </c>
      <c r="G676" s="95">
        <v>104659</v>
      </c>
      <c r="H676" s="95">
        <v>0</v>
      </c>
      <c r="I676" s="95">
        <v>1</v>
      </c>
      <c r="J676" s="95">
        <v>287</v>
      </c>
      <c r="K676" s="95">
        <v>2</v>
      </c>
      <c r="L676" s="98">
        <v>0.6875</v>
      </c>
      <c r="M676" s="98">
        <v>0.71875</v>
      </c>
      <c r="N676" s="97" t="s">
        <v>485</v>
      </c>
      <c r="Q676" s="88" t="str">
        <f t="array" aca="1" ref="Q676" ca="1">IFERROR(INDEX(Tableau3[Num DECAL],SMALL(IF(Tableau3[Num DECAL]&lt;&gt;"",ROW(INDIRECT("1:"&amp;ROWS(Tableau3[Num DECAL])))),ROWS($1:665))),"")</f>
        <v/>
      </c>
      <c r="R676" s="88">
        <f t="shared" ca="1" si="10"/>
        <v>0</v>
      </c>
      <c r="S676" s="88">
        <f ca="1">COUNTIFS(Tableau3[PLAGE],R676)</f>
        <v>0</v>
      </c>
      <c r="T676" s="139">
        <f ca="1">INDEX(EXTRACT!DATE,MATCH(Tableau4[[#This Row],[Décalage]],D:D,0),0)</f>
        <v>0</v>
      </c>
      <c r="U676" s="139">
        <f ca="1">VLOOKUP(Tableau4[[#This Row],[Décalage]],D:E,2,0)</f>
        <v>0</v>
      </c>
      <c r="V676" s="139">
        <f ca="1">VLOOKUP(Tableau4[[#This Row],[Décalage]],D:G,4,0)</f>
        <v>0</v>
      </c>
      <c r="AY676" s="88"/>
      <c r="AZ676" s="88"/>
      <c r="BA676" s="88"/>
      <c r="BB676" s="88"/>
      <c r="BC676" s="88"/>
    </row>
    <row r="677" spans="1:55" ht="15" x14ac:dyDescent="0.2">
      <c r="A677" s="100">
        <v>4661</v>
      </c>
      <c r="B677" s="95">
        <v>1</v>
      </c>
      <c r="C677" s="95" t="s">
        <v>534</v>
      </c>
      <c r="D677" s="95" t="s">
        <v>534</v>
      </c>
      <c r="E677" s="99" t="s">
        <v>535</v>
      </c>
      <c r="F677" s="95" t="s">
        <v>620</v>
      </c>
      <c r="G677" s="95">
        <v>104660</v>
      </c>
      <c r="H677" s="95">
        <v>1</v>
      </c>
      <c r="I677" s="95" t="s">
        <v>534</v>
      </c>
      <c r="J677" s="95">
        <v>287</v>
      </c>
      <c r="K677" s="95">
        <v>1</v>
      </c>
      <c r="L677" s="98">
        <v>0.71875</v>
      </c>
      <c r="M677" s="98">
        <v>0.77083333333333337</v>
      </c>
      <c r="N677" s="97" t="s">
        <v>492</v>
      </c>
      <c r="Q677" s="88" t="str">
        <f t="array" aca="1" ref="Q677" ca="1">IFERROR(INDEX(Tableau3[Num DECAL],SMALL(IF(Tableau3[Num DECAL]&lt;&gt;"",ROW(INDIRECT("1:"&amp;ROWS(Tableau3[Num DECAL])))),ROWS($1:666))),"")</f>
        <v/>
      </c>
      <c r="R677" s="88">
        <f t="shared" ca="1" si="10"/>
        <v>0</v>
      </c>
      <c r="S677" s="88">
        <f ca="1">COUNTIFS(Tableau3[PLAGE],R677)</f>
        <v>0</v>
      </c>
      <c r="T677" s="139">
        <f ca="1">INDEX(EXTRACT!DATE,MATCH(Tableau4[[#This Row],[Décalage]],D:D,0),0)</f>
        <v>0</v>
      </c>
      <c r="U677" s="139">
        <f ca="1">VLOOKUP(Tableau4[[#This Row],[Décalage]],D:E,2,0)</f>
        <v>0</v>
      </c>
      <c r="V677" s="139">
        <f ca="1">VLOOKUP(Tableau4[[#This Row],[Décalage]],D:G,4,0)</f>
        <v>0</v>
      </c>
      <c r="AY677" s="88"/>
      <c r="AZ677" s="88"/>
      <c r="BA677" s="88"/>
      <c r="BB677" s="88"/>
      <c r="BC677" s="88"/>
    </row>
    <row r="678" spans="1:55" ht="15" x14ac:dyDescent="0.2">
      <c r="A678" s="100">
        <v>4662</v>
      </c>
      <c r="B678" s="95">
        <v>1</v>
      </c>
      <c r="C678" s="95">
        <v>675</v>
      </c>
      <c r="D678" s="95">
        <v>681</v>
      </c>
      <c r="E678" s="99" t="s">
        <v>535</v>
      </c>
      <c r="F678" s="95" t="s">
        <v>621</v>
      </c>
      <c r="G678" s="95">
        <v>104661</v>
      </c>
      <c r="H678" s="95">
        <v>0</v>
      </c>
      <c r="I678" s="95">
        <v>1</v>
      </c>
      <c r="J678" s="95">
        <v>288</v>
      </c>
      <c r="K678" s="95">
        <v>3</v>
      </c>
      <c r="L678" s="98">
        <v>0.28472222222222221</v>
      </c>
      <c r="M678" s="98">
        <v>0.33333333333333331</v>
      </c>
      <c r="N678" s="97" t="s">
        <v>493</v>
      </c>
      <c r="Q678" s="88" t="str">
        <f t="array" aca="1" ref="Q678" ca="1">IFERROR(INDEX(Tableau3[Num DECAL],SMALL(IF(Tableau3[Num DECAL]&lt;&gt;"",ROW(INDIRECT("1:"&amp;ROWS(Tableau3[Num DECAL])))),ROWS($1:667))),"")</f>
        <v/>
      </c>
      <c r="R678" s="88">
        <f t="shared" ca="1" si="10"/>
        <v>0</v>
      </c>
      <c r="S678" s="88">
        <f ca="1">COUNTIFS(Tableau3[PLAGE],R678)</f>
        <v>0</v>
      </c>
      <c r="T678" s="139">
        <f ca="1">INDEX(EXTRACT!DATE,MATCH(Tableau4[[#This Row],[Décalage]],D:D,0),0)</f>
        <v>0</v>
      </c>
      <c r="U678" s="139">
        <f ca="1">VLOOKUP(Tableau4[[#This Row],[Décalage]],D:E,2,0)</f>
        <v>0</v>
      </c>
      <c r="V678" s="139">
        <f ca="1">VLOOKUP(Tableau4[[#This Row],[Décalage]],D:G,4,0)</f>
        <v>0</v>
      </c>
      <c r="AY678" s="88"/>
      <c r="AZ678" s="88"/>
      <c r="BA678" s="88"/>
      <c r="BB678" s="88"/>
      <c r="BC678" s="88"/>
    </row>
    <row r="679" spans="1:55" ht="15" x14ac:dyDescent="0.2">
      <c r="A679" s="100">
        <v>4663</v>
      </c>
      <c r="B679" s="95">
        <v>1</v>
      </c>
      <c r="C679" s="95" t="s">
        <v>534</v>
      </c>
      <c r="D679" s="95" t="s">
        <v>534</v>
      </c>
      <c r="E679" s="99" t="s">
        <v>535</v>
      </c>
      <c r="F679" s="95" t="s">
        <v>621</v>
      </c>
      <c r="G679" s="95">
        <v>104662</v>
      </c>
      <c r="H679" s="95">
        <v>1</v>
      </c>
      <c r="I679" s="95" t="s">
        <v>534</v>
      </c>
      <c r="J679" s="95">
        <v>288</v>
      </c>
      <c r="K679" s="95">
        <v>2</v>
      </c>
      <c r="L679" s="98">
        <v>0.33333333333333331</v>
      </c>
      <c r="M679" s="98">
        <v>0.35416666666666669</v>
      </c>
      <c r="N679" s="97" t="s">
        <v>482</v>
      </c>
      <c r="Q679" s="88" t="str">
        <f t="array" aca="1" ref="Q679" ca="1">IFERROR(INDEX(Tableau3[Num DECAL],SMALL(IF(Tableau3[Num DECAL]&lt;&gt;"",ROW(INDIRECT("1:"&amp;ROWS(Tableau3[Num DECAL])))),ROWS($1:668))),"")</f>
        <v/>
      </c>
      <c r="R679" s="88">
        <f t="shared" ca="1" si="10"/>
        <v>0</v>
      </c>
      <c r="S679" s="88">
        <f ca="1">COUNTIFS(Tableau3[PLAGE],R679)</f>
        <v>0</v>
      </c>
      <c r="T679" s="139">
        <f ca="1">INDEX(EXTRACT!DATE,MATCH(Tableau4[[#This Row],[Décalage]],D:D,0),0)</f>
        <v>0</v>
      </c>
      <c r="U679" s="139">
        <f ca="1">VLOOKUP(Tableau4[[#This Row],[Décalage]],D:E,2,0)</f>
        <v>0</v>
      </c>
      <c r="V679" s="139">
        <f ca="1">VLOOKUP(Tableau4[[#This Row],[Décalage]],D:G,4,0)</f>
        <v>0</v>
      </c>
      <c r="AY679" s="88"/>
      <c r="AZ679" s="88"/>
      <c r="BA679" s="88"/>
      <c r="BB679" s="88"/>
      <c r="BC679" s="88"/>
    </row>
    <row r="680" spans="1:55" ht="15" x14ac:dyDescent="0.2">
      <c r="A680" s="100">
        <v>4664</v>
      </c>
      <c r="B680" s="95">
        <v>1</v>
      </c>
      <c r="C680" s="95" t="s">
        <v>534</v>
      </c>
      <c r="D680" s="95" t="s">
        <v>534</v>
      </c>
      <c r="E680" s="99" t="s">
        <v>535</v>
      </c>
      <c r="F680" s="95" t="s">
        <v>621</v>
      </c>
      <c r="G680" s="95">
        <v>104663</v>
      </c>
      <c r="H680" s="95">
        <v>2</v>
      </c>
      <c r="I680" s="95" t="s">
        <v>534</v>
      </c>
      <c r="J680" s="95">
        <v>288</v>
      </c>
      <c r="K680" s="95">
        <v>1</v>
      </c>
      <c r="L680" s="98">
        <v>0.35416666666666669</v>
      </c>
      <c r="M680" s="98">
        <v>0.375</v>
      </c>
      <c r="N680" s="97" t="s">
        <v>482</v>
      </c>
      <c r="Q680" s="88" t="str">
        <f t="array" aca="1" ref="Q680" ca="1">IFERROR(INDEX(Tableau3[Num DECAL],SMALL(IF(Tableau3[Num DECAL]&lt;&gt;"",ROW(INDIRECT("1:"&amp;ROWS(Tableau3[Num DECAL])))),ROWS($1:669))),"")</f>
        <v/>
      </c>
      <c r="R680" s="88">
        <f t="shared" ca="1" si="10"/>
        <v>0</v>
      </c>
      <c r="S680" s="88">
        <f ca="1">COUNTIFS(Tableau3[PLAGE],R680)</f>
        <v>0</v>
      </c>
      <c r="T680" s="139">
        <f ca="1">INDEX(EXTRACT!DATE,MATCH(Tableau4[[#This Row],[Décalage]],D:D,0),0)</f>
        <v>0</v>
      </c>
      <c r="U680" s="139">
        <f ca="1">VLOOKUP(Tableau4[[#This Row],[Décalage]],D:E,2,0)</f>
        <v>0</v>
      </c>
      <c r="V680" s="139">
        <f ca="1">VLOOKUP(Tableau4[[#This Row],[Décalage]],D:G,4,0)</f>
        <v>0</v>
      </c>
      <c r="AY680" s="88"/>
      <c r="AZ680" s="88"/>
      <c r="BA680" s="88"/>
      <c r="BB680" s="88"/>
      <c r="BC680" s="88"/>
    </row>
    <row r="681" spans="1:55" ht="15" x14ac:dyDescent="0.2">
      <c r="A681" s="100">
        <v>4665</v>
      </c>
      <c r="B681" s="95">
        <v>1</v>
      </c>
      <c r="C681" s="95">
        <v>678</v>
      </c>
      <c r="D681" s="95">
        <v>691</v>
      </c>
      <c r="E681" s="99" t="s">
        <v>499</v>
      </c>
      <c r="F681" s="95" t="s">
        <v>621</v>
      </c>
      <c r="G681" s="95">
        <v>104664</v>
      </c>
      <c r="H681" s="95">
        <v>0</v>
      </c>
      <c r="I681" s="95">
        <v>1</v>
      </c>
      <c r="J681" s="95">
        <v>289</v>
      </c>
      <c r="K681" s="95">
        <v>10</v>
      </c>
      <c r="L681" s="98">
        <v>0.375</v>
      </c>
      <c r="M681" s="98">
        <v>0.41666666666666669</v>
      </c>
      <c r="N681" s="97" t="s">
        <v>476</v>
      </c>
      <c r="Q681" s="88" t="str">
        <f t="array" aca="1" ref="Q681" ca="1">IFERROR(INDEX(Tableau3[Num DECAL],SMALL(IF(Tableau3[Num DECAL]&lt;&gt;"",ROW(INDIRECT("1:"&amp;ROWS(Tableau3[Num DECAL])))),ROWS($1:670))),"")</f>
        <v/>
      </c>
      <c r="R681" s="88">
        <f t="shared" ca="1" si="10"/>
        <v>0</v>
      </c>
      <c r="S681" s="88">
        <f ca="1">COUNTIFS(Tableau3[PLAGE],R681)</f>
        <v>0</v>
      </c>
      <c r="T681" s="139">
        <f ca="1">INDEX(EXTRACT!DATE,MATCH(Tableau4[[#This Row],[Décalage]],D:D,0),0)</f>
        <v>0</v>
      </c>
      <c r="U681" s="139">
        <f ca="1">VLOOKUP(Tableau4[[#This Row],[Décalage]],D:E,2,0)</f>
        <v>0</v>
      </c>
      <c r="V681" s="139">
        <f ca="1">VLOOKUP(Tableau4[[#This Row],[Décalage]],D:G,4,0)</f>
        <v>0</v>
      </c>
      <c r="AY681" s="88"/>
      <c r="AZ681" s="88"/>
      <c r="BA681" s="88"/>
      <c r="BB681" s="88"/>
      <c r="BC681" s="88"/>
    </row>
    <row r="682" spans="1:55" ht="15" x14ac:dyDescent="0.2">
      <c r="A682" s="100">
        <v>4666</v>
      </c>
      <c r="B682" s="95">
        <v>1</v>
      </c>
      <c r="C682" s="95" t="s">
        <v>534</v>
      </c>
      <c r="D682" s="95" t="s">
        <v>534</v>
      </c>
      <c r="E682" s="99" t="s">
        <v>499</v>
      </c>
      <c r="F682" s="95" t="s">
        <v>621</v>
      </c>
      <c r="G682" s="95">
        <v>104665</v>
      </c>
      <c r="H682" s="95">
        <v>1</v>
      </c>
      <c r="I682" s="95" t="s">
        <v>534</v>
      </c>
      <c r="J682" s="95">
        <v>289</v>
      </c>
      <c r="K682" s="95">
        <v>9</v>
      </c>
      <c r="L682" s="98">
        <v>0.4375</v>
      </c>
      <c r="M682" s="98">
        <v>0.45833333333333331</v>
      </c>
      <c r="N682" s="97" t="s">
        <v>482</v>
      </c>
      <c r="Q682" s="88" t="str">
        <f t="array" aca="1" ref="Q682" ca="1">IFERROR(INDEX(Tableau3[Num DECAL],SMALL(IF(Tableau3[Num DECAL]&lt;&gt;"",ROW(INDIRECT("1:"&amp;ROWS(Tableau3[Num DECAL])))),ROWS($1:671))),"")</f>
        <v/>
      </c>
      <c r="R682" s="88">
        <f t="shared" ca="1" si="10"/>
        <v>0</v>
      </c>
      <c r="S682" s="88">
        <f ca="1">COUNTIFS(Tableau3[PLAGE],R682)</f>
        <v>0</v>
      </c>
      <c r="T682" s="139">
        <f ca="1">INDEX(EXTRACT!DATE,MATCH(Tableau4[[#This Row],[Décalage]],D:D,0),0)</f>
        <v>0</v>
      </c>
      <c r="U682" s="139">
        <f ca="1">VLOOKUP(Tableau4[[#This Row],[Décalage]],D:E,2,0)</f>
        <v>0</v>
      </c>
      <c r="V682" s="139">
        <f ca="1">VLOOKUP(Tableau4[[#This Row],[Décalage]],D:G,4,0)</f>
        <v>0</v>
      </c>
      <c r="AY682" s="88"/>
      <c r="AZ682" s="88"/>
      <c r="BA682" s="88"/>
      <c r="BB682" s="88"/>
      <c r="BC682" s="88"/>
    </row>
    <row r="683" spans="1:55" ht="15" x14ac:dyDescent="0.2">
      <c r="A683" s="100">
        <v>4667</v>
      </c>
      <c r="B683" s="95">
        <v>1</v>
      </c>
      <c r="C683" s="95" t="s">
        <v>534</v>
      </c>
      <c r="D683" s="95" t="s">
        <v>534</v>
      </c>
      <c r="E683" s="99" t="s">
        <v>499</v>
      </c>
      <c r="F683" s="95" t="s">
        <v>621</v>
      </c>
      <c r="G683" s="95">
        <v>104666</v>
      </c>
      <c r="H683" s="95">
        <v>2</v>
      </c>
      <c r="I683" s="95" t="s">
        <v>534</v>
      </c>
      <c r="J683" s="95">
        <v>289</v>
      </c>
      <c r="K683" s="95">
        <v>8</v>
      </c>
      <c r="L683" s="98">
        <v>0.45833333333333331</v>
      </c>
      <c r="M683" s="98">
        <v>0.47916666666666669</v>
      </c>
      <c r="N683" s="97" t="s">
        <v>482</v>
      </c>
      <c r="Q683" s="88" t="str">
        <f t="array" aca="1" ref="Q683" ca="1">IFERROR(INDEX(Tableau3[Num DECAL],SMALL(IF(Tableau3[Num DECAL]&lt;&gt;"",ROW(INDIRECT("1:"&amp;ROWS(Tableau3[Num DECAL])))),ROWS($1:672))),"")</f>
        <v/>
      </c>
      <c r="R683" s="88">
        <f t="shared" ca="1" si="10"/>
        <v>0</v>
      </c>
      <c r="S683" s="88">
        <f ca="1">COUNTIFS(Tableau3[PLAGE],R683)</f>
        <v>0</v>
      </c>
      <c r="T683" s="139">
        <f ca="1">INDEX(EXTRACT!DATE,MATCH(Tableau4[[#This Row],[Décalage]],D:D,0),0)</f>
        <v>0</v>
      </c>
      <c r="U683" s="139">
        <f ca="1">VLOOKUP(Tableau4[[#This Row],[Décalage]],D:E,2,0)</f>
        <v>0</v>
      </c>
      <c r="V683" s="139">
        <f ca="1">VLOOKUP(Tableau4[[#This Row],[Décalage]],D:G,4,0)</f>
        <v>0</v>
      </c>
      <c r="AY683" s="88"/>
      <c r="AZ683" s="88"/>
      <c r="BA683" s="88"/>
      <c r="BB683" s="88"/>
      <c r="BC683" s="88"/>
    </row>
    <row r="684" spans="1:55" ht="15" x14ac:dyDescent="0.2">
      <c r="A684" s="100">
        <v>4668</v>
      </c>
      <c r="B684" s="95">
        <v>1</v>
      </c>
      <c r="C684" s="95" t="s">
        <v>534</v>
      </c>
      <c r="D684" s="95" t="s">
        <v>534</v>
      </c>
      <c r="E684" s="99" t="s">
        <v>499</v>
      </c>
      <c r="F684" s="95" t="s">
        <v>621</v>
      </c>
      <c r="G684" s="95">
        <v>104667</v>
      </c>
      <c r="H684" s="95">
        <v>3</v>
      </c>
      <c r="I684" s="95" t="s">
        <v>534</v>
      </c>
      <c r="J684" s="95">
        <v>289</v>
      </c>
      <c r="K684" s="95">
        <v>7</v>
      </c>
      <c r="L684" s="98">
        <v>0.47916666666666669</v>
      </c>
      <c r="M684" s="98">
        <v>0.5</v>
      </c>
      <c r="N684" s="97" t="s">
        <v>482</v>
      </c>
      <c r="Q684" s="88" t="str">
        <f t="array" aca="1" ref="Q684" ca="1">IFERROR(INDEX(Tableau3[Num DECAL],SMALL(IF(Tableau3[Num DECAL]&lt;&gt;"",ROW(INDIRECT("1:"&amp;ROWS(Tableau3[Num DECAL])))),ROWS($1:673))),"")</f>
        <v/>
      </c>
      <c r="R684" s="88">
        <f t="shared" ca="1" si="10"/>
        <v>0</v>
      </c>
      <c r="S684" s="88">
        <f ca="1">COUNTIFS(Tableau3[PLAGE],R684)</f>
        <v>0</v>
      </c>
      <c r="T684" s="139">
        <f ca="1">INDEX(EXTRACT!DATE,MATCH(Tableau4[[#This Row],[Décalage]],D:D,0),0)</f>
        <v>0</v>
      </c>
      <c r="U684" s="139">
        <f ca="1">VLOOKUP(Tableau4[[#This Row],[Décalage]],D:E,2,0)</f>
        <v>0</v>
      </c>
      <c r="V684" s="139">
        <f ca="1">VLOOKUP(Tableau4[[#This Row],[Décalage]],D:G,4,0)</f>
        <v>0</v>
      </c>
      <c r="AY684" s="88"/>
      <c r="AZ684" s="88"/>
      <c r="BA684" s="88"/>
      <c r="BB684" s="88"/>
      <c r="BC684" s="88"/>
    </row>
    <row r="685" spans="1:55" ht="15" x14ac:dyDescent="0.2">
      <c r="A685" s="100">
        <v>4669</v>
      </c>
      <c r="B685" s="95">
        <v>1</v>
      </c>
      <c r="C685" s="95" t="s">
        <v>534</v>
      </c>
      <c r="D685" s="95" t="s">
        <v>534</v>
      </c>
      <c r="E685" s="99" t="s">
        <v>499</v>
      </c>
      <c r="F685" s="95" t="s">
        <v>621</v>
      </c>
      <c r="G685" s="95">
        <v>104668</v>
      </c>
      <c r="H685" s="95">
        <v>4</v>
      </c>
      <c r="I685" s="95" t="s">
        <v>534</v>
      </c>
      <c r="J685" s="95">
        <v>289</v>
      </c>
      <c r="K685" s="95">
        <v>6</v>
      </c>
      <c r="L685" s="98">
        <v>0.55208333333333337</v>
      </c>
      <c r="M685" s="98">
        <v>0.57291666666666663</v>
      </c>
      <c r="N685" s="97" t="s">
        <v>482</v>
      </c>
      <c r="Q685" s="88" t="str">
        <f t="array" aca="1" ref="Q685" ca="1">IFERROR(INDEX(Tableau3[Num DECAL],SMALL(IF(Tableau3[Num DECAL]&lt;&gt;"",ROW(INDIRECT("1:"&amp;ROWS(Tableau3[Num DECAL])))),ROWS($1:674))),"")</f>
        <v/>
      </c>
      <c r="R685" s="88">
        <f t="shared" ca="1" si="10"/>
        <v>0</v>
      </c>
      <c r="S685" s="88">
        <f ca="1">COUNTIFS(Tableau3[PLAGE],R685)</f>
        <v>0</v>
      </c>
      <c r="T685" s="139">
        <f ca="1">INDEX(EXTRACT!DATE,MATCH(Tableau4[[#This Row],[Décalage]],D:D,0),0)</f>
        <v>0</v>
      </c>
      <c r="U685" s="139">
        <f ca="1">VLOOKUP(Tableau4[[#This Row],[Décalage]],D:E,2,0)</f>
        <v>0</v>
      </c>
      <c r="V685" s="139">
        <f ca="1">VLOOKUP(Tableau4[[#This Row],[Décalage]],D:G,4,0)</f>
        <v>0</v>
      </c>
      <c r="AY685" s="88"/>
      <c r="AZ685" s="88"/>
      <c r="BA685" s="88"/>
      <c r="BB685" s="88"/>
      <c r="BC685" s="88"/>
    </row>
    <row r="686" spans="1:55" ht="15" x14ac:dyDescent="0.2">
      <c r="A686" s="100">
        <v>4670</v>
      </c>
      <c r="B686" s="95">
        <v>1</v>
      </c>
      <c r="C686" s="95" t="s">
        <v>534</v>
      </c>
      <c r="D686" s="95" t="s">
        <v>534</v>
      </c>
      <c r="E686" s="99" t="s">
        <v>499</v>
      </c>
      <c r="F686" s="95" t="s">
        <v>621</v>
      </c>
      <c r="G686" s="95">
        <v>104669</v>
      </c>
      <c r="H686" s="95">
        <v>5</v>
      </c>
      <c r="I686" s="95" t="s">
        <v>534</v>
      </c>
      <c r="J686" s="95">
        <v>289</v>
      </c>
      <c r="K686" s="95">
        <v>5</v>
      </c>
      <c r="L686" s="98">
        <v>0.58333333333333337</v>
      </c>
      <c r="M686" s="98">
        <v>0.59375</v>
      </c>
      <c r="N686" s="97" t="s">
        <v>480</v>
      </c>
      <c r="Q686" s="88" t="str">
        <f t="array" aca="1" ref="Q686" ca="1">IFERROR(INDEX(Tableau3[Num DECAL],SMALL(IF(Tableau3[Num DECAL]&lt;&gt;"",ROW(INDIRECT("1:"&amp;ROWS(Tableau3[Num DECAL])))),ROWS($1:675))),"")</f>
        <v/>
      </c>
      <c r="R686" s="88">
        <f t="shared" ca="1" si="10"/>
        <v>0</v>
      </c>
      <c r="S686" s="88">
        <f ca="1">COUNTIFS(Tableau3[PLAGE],R686)</f>
        <v>0</v>
      </c>
      <c r="T686" s="139">
        <f ca="1">INDEX(EXTRACT!DATE,MATCH(Tableau4[[#This Row],[Décalage]],D:D,0),0)</f>
        <v>0</v>
      </c>
      <c r="U686" s="139">
        <f ca="1">VLOOKUP(Tableau4[[#This Row],[Décalage]],D:E,2,0)</f>
        <v>0</v>
      </c>
      <c r="V686" s="139">
        <f ca="1">VLOOKUP(Tableau4[[#This Row],[Décalage]],D:G,4,0)</f>
        <v>0</v>
      </c>
      <c r="AY686" s="88"/>
      <c r="AZ686" s="88"/>
      <c r="BA686" s="88"/>
      <c r="BB686" s="88"/>
      <c r="BC686" s="88"/>
    </row>
    <row r="687" spans="1:55" ht="15" x14ac:dyDescent="0.2">
      <c r="A687" s="100">
        <v>4671</v>
      </c>
      <c r="B687" s="95">
        <v>1</v>
      </c>
      <c r="C687" s="95" t="s">
        <v>534</v>
      </c>
      <c r="D687" s="95" t="s">
        <v>534</v>
      </c>
      <c r="E687" s="99" t="s">
        <v>499</v>
      </c>
      <c r="F687" s="95" t="s">
        <v>621</v>
      </c>
      <c r="G687" s="95">
        <v>104670</v>
      </c>
      <c r="H687" s="95">
        <v>6</v>
      </c>
      <c r="I687" s="95" t="s">
        <v>534</v>
      </c>
      <c r="J687" s="95">
        <v>289</v>
      </c>
      <c r="K687" s="95">
        <v>4</v>
      </c>
      <c r="L687" s="98">
        <v>0.58333333333333337</v>
      </c>
      <c r="M687" s="98">
        <v>0.60416666666666663</v>
      </c>
      <c r="N687" s="97" t="s">
        <v>482</v>
      </c>
      <c r="Q687" s="88" t="str">
        <f t="array" aca="1" ref="Q687" ca="1">IFERROR(INDEX(Tableau3[Num DECAL],SMALL(IF(Tableau3[Num DECAL]&lt;&gt;"",ROW(INDIRECT("1:"&amp;ROWS(Tableau3[Num DECAL])))),ROWS($1:676))),"")</f>
        <v/>
      </c>
      <c r="R687" s="88">
        <f t="shared" ca="1" si="10"/>
        <v>0</v>
      </c>
      <c r="S687" s="88">
        <f ca="1">COUNTIFS(Tableau3[PLAGE],R687)</f>
        <v>0</v>
      </c>
      <c r="T687" s="139">
        <f ca="1">INDEX(EXTRACT!DATE,MATCH(Tableau4[[#This Row],[Décalage]],D:D,0),0)</f>
        <v>0</v>
      </c>
      <c r="U687" s="139">
        <f ca="1">VLOOKUP(Tableau4[[#This Row],[Décalage]],D:E,2,0)</f>
        <v>0</v>
      </c>
      <c r="V687" s="139">
        <f ca="1">VLOOKUP(Tableau4[[#This Row],[Décalage]],D:G,4,0)</f>
        <v>0</v>
      </c>
      <c r="AY687" s="88"/>
      <c r="AZ687" s="88"/>
      <c r="BA687" s="88"/>
      <c r="BB687" s="88"/>
      <c r="BC687" s="88"/>
    </row>
    <row r="688" spans="1:55" ht="15" x14ac:dyDescent="0.2">
      <c r="A688" s="100">
        <v>4672</v>
      </c>
      <c r="B688" s="95">
        <v>1</v>
      </c>
      <c r="C688" s="95" t="s">
        <v>534</v>
      </c>
      <c r="D688" s="95" t="s">
        <v>534</v>
      </c>
      <c r="E688" s="99" t="s">
        <v>499</v>
      </c>
      <c r="F688" s="95" t="s">
        <v>621</v>
      </c>
      <c r="G688" s="95">
        <v>104671</v>
      </c>
      <c r="H688" s="95">
        <v>7</v>
      </c>
      <c r="I688" s="95" t="s">
        <v>534</v>
      </c>
      <c r="J688" s="95">
        <v>289</v>
      </c>
      <c r="K688" s="95">
        <v>3</v>
      </c>
      <c r="L688" s="98">
        <v>0.60416666666666663</v>
      </c>
      <c r="M688" s="98">
        <v>0.625</v>
      </c>
      <c r="N688" s="97" t="s">
        <v>482</v>
      </c>
      <c r="Q688" s="88" t="str">
        <f t="array" aca="1" ref="Q688" ca="1">IFERROR(INDEX(Tableau3[Num DECAL],SMALL(IF(Tableau3[Num DECAL]&lt;&gt;"",ROW(INDIRECT("1:"&amp;ROWS(Tableau3[Num DECAL])))),ROWS($1:677))),"")</f>
        <v/>
      </c>
      <c r="R688" s="88">
        <f t="shared" ca="1" si="10"/>
        <v>0</v>
      </c>
      <c r="S688" s="88">
        <f ca="1">COUNTIFS(Tableau3[PLAGE],R688)</f>
        <v>0</v>
      </c>
      <c r="T688" s="139">
        <f ca="1">INDEX(EXTRACT!DATE,MATCH(Tableau4[[#This Row],[Décalage]],D:D,0),0)</f>
        <v>0</v>
      </c>
      <c r="U688" s="139">
        <f ca="1">VLOOKUP(Tableau4[[#This Row],[Décalage]],D:E,2,0)</f>
        <v>0</v>
      </c>
      <c r="V688" s="139">
        <f ca="1">VLOOKUP(Tableau4[[#This Row],[Décalage]],D:G,4,0)</f>
        <v>0</v>
      </c>
      <c r="AY688" s="88"/>
      <c r="AZ688" s="88"/>
      <c r="BA688" s="88"/>
      <c r="BB688" s="88"/>
      <c r="BC688" s="88"/>
    </row>
    <row r="689" spans="1:55" ht="15" x14ac:dyDescent="0.2">
      <c r="A689" s="100">
        <v>4673</v>
      </c>
      <c r="B689" s="95">
        <v>1</v>
      </c>
      <c r="C689" s="95" t="s">
        <v>534</v>
      </c>
      <c r="D689" s="95" t="s">
        <v>534</v>
      </c>
      <c r="E689" s="99" t="s">
        <v>499</v>
      </c>
      <c r="F689" s="95" t="s">
        <v>621</v>
      </c>
      <c r="G689" s="95">
        <v>104672</v>
      </c>
      <c r="H689" s="95">
        <v>8</v>
      </c>
      <c r="I689" s="95" t="s">
        <v>534</v>
      </c>
      <c r="J689" s="95">
        <v>289</v>
      </c>
      <c r="K689" s="95">
        <v>2</v>
      </c>
      <c r="L689" s="98">
        <v>0.625</v>
      </c>
      <c r="M689" s="98">
        <v>0.64583333333333337</v>
      </c>
      <c r="N689" s="97" t="s">
        <v>482</v>
      </c>
      <c r="Q689" s="88" t="str">
        <f t="array" aca="1" ref="Q689" ca="1">IFERROR(INDEX(Tableau3[Num DECAL],SMALL(IF(Tableau3[Num DECAL]&lt;&gt;"",ROW(INDIRECT("1:"&amp;ROWS(Tableau3[Num DECAL])))),ROWS($1:678))),"")</f>
        <v/>
      </c>
      <c r="R689" s="88">
        <f t="shared" ca="1" si="10"/>
        <v>0</v>
      </c>
      <c r="S689" s="88">
        <f ca="1">COUNTIFS(Tableau3[PLAGE],R689)</f>
        <v>0</v>
      </c>
      <c r="T689" s="139">
        <f ca="1">INDEX(EXTRACT!DATE,MATCH(Tableau4[[#This Row],[Décalage]],D:D,0),0)</f>
        <v>0</v>
      </c>
      <c r="U689" s="139">
        <f ca="1">VLOOKUP(Tableau4[[#This Row],[Décalage]],D:E,2,0)</f>
        <v>0</v>
      </c>
      <c r="V689" s="139">
        <f ca="1">VLOOKUP(Tableau4[[#This Row],[Décalage]],D:G,4,0)</f>
        <v>0</v>
      </c>
      <c r="AY689" s="88"/>
      <c r="AZ689" s="88"/>
      <c r="BA689" s="88"/>
      <c r="BB689" s="88"/>
      <c r="BC689" s="88"/>
    </row>
    <row r="690" spans="1:55" ht="15" x14ac:dyDescent="0.2">
      <c r="A690" s="100">
        <v>4674</v>
      </c>
      <c r="B690" s="95">
        <v>1</v>
      </c>
      <c r="C690" s="95" t="s">
        <v>534</v>
      </c>
      <c r="D690" s="95" t="s">
        <v>534</v>
      </c>
      <c r="E690" s="99" t="s">
        <v>499</v>
      </c>
      <c r="F690" s="95" t="s">
        <v>621</v>
      </c>
      <c r="G690" s="95">
        <v>104673</v>
      </c>
      <c r="H690" s="95">
        <v>9</v>
      </c>
      <c r="I690" s="95" t="s">
        <v>534</v>
      </c>
      <c r="J690" s="95">
        <v>289</v>
      </c>
      <c r="K690" s="95">
        <v>1</v>
      </c>
      <c r="L690" s="98">
        <v>0.64583333333333337</v>
      </c>
      <c r="M690" s="98">
        <v>0.66666666666666663</v>
      </c>
      <c r="N690" s="97" t="s">
        <v>482</v>
      </c>
      <c r="Q690" s="88" t="str">
        <f t="array" aca="1" ref="Q690" ca="1">IFERROR(INDEX(Tableau3[Num DECAL],SMALL(IF(Tableau3[Num DECAL]&lt;&gt;"",ROW(INDIRECT("1:"&amp;ROWS(Tableau3[Num DECAL])))),ROWS($1:679))),"")</f>
        <v/>
      </c>
      <c r="R690" s="88">
        <f t="shared" ca="1" si="10"/>
        <v>0</v>
      </c>
      <c r="S690" s="88">
        <f ca="1">COUNTIFS(Tableau3[PLAGE],R690)</f>
        <v>0</v>
      </c>
      <c r="T690" s="139">
        <f ca="1">INDEX(EXTRACT!DATE,MATCH(Tableau4[[#This Row],[Décalage]],D:D,0),0)</f>
        <v>0</v>
      </c>
      <c r="U690" s="139">
        <f ca="1">VLOOKUP(Tableau4[[#This Row],[Décalage]],D:E,2,0)</f>
        <v>0</v>
      </c>
      <c r="V690" s="139">
        <f ca="1">VLOOKUP(Tableau4[[#This Row],[Décalage]],D:G,4,0)</f>
        <v>0</v>
      </c>
      <c r="AY690" s="88"/>
      <c r="AZ690" s="88"/>
      <c r="BA690" s="88"/>
      <c r="BB690" s="88"/>
      <c r="BC690" s="88"/>
    </row>
    <row r="691" spans="1:55" ht="15" x14ac:dyDescent="0.2">
      <c r="A691" s="100">
        <v>4675</v>
      </c>
      <c r="B691" s="95">
        <v>1</v>
      </c>
      <c r="C691" s="95">
        <v>688</v>
      </c>
      <c r="D691" s="95">
        <v>694</v>
      </c>
      <c r="E691" s="99" t="s">
        <v>535</v>
      </c>
      <c r="F691" s="95" t="s">
        <v>621</v>
      </c>
      <c r="G691" s="95">
        <v>104674</v>
      </c>
      <c r="H691" s="95">
        <v>0</v>
      </c>
      <c r="I691" s="95">
        <v>1</v>
      </c>
      <c r="J691" s="95">
        <v>290</v>
      </c>
      <c r="K691" s="95">
        <v>3</v>
      </c>
      <c r="L691" s="98">
        <v>0.66666666666666663</v>
      </c>
      <c r="M691" s="98">
        <v>0.6875</v>
      </c>
      <c r="N691" s="97" t="s">
        <v>482</v>
      </c>
      <c r="Q691" s="88" t="str">
        <f t="array" aca="1" ref="Q691" ca="1">IFERROR(INDEX(Tableau3[Num DECAL],SMALL(IF(Tableau3[Num DECAL]&lt;&gt;"",ROW(INDIRECT("1:"&amp;ROWS(Tableau3[Num DECAL])))),ROWS($1:680))),"")</f>
        <v/>
      </c>
      <c r="R691" s="88">
        <f t="shared" ca="1" si="10"/>
        <v>0</v>
      </c>
      <c r="S691" s="88">
        <f ca="1">COUNTIFS(Tableau3[PLAGE],R691)</f>
        <v>0</v>
      </c>
      <c r="T691" s="139">
        <f ca="1">INDEX(EXTRACT!DATE,MATCH(Tableau4[[#This Row],[Décalage]],D:D,0),0)</f>
        <v>0</v>
      </c>
      <c r="U691" s="139">
        <f ca="1">VLOOKUP(Tableau4[[#This Row],[Décalage]],D:E,2,0)</f>
        <v>0</v>
      </c>
      <c r="V691" s="139">
        <f ca="1">VLOOKUP(Tableau4[[#This Row],[Décalage]],D:G,4,0)</f>
        <v>0</v>
      </c>
      <c r="AY691" s="88"/>
      <c r="AZ691" s="88"/>
      <c r="BA691" s="88"/>
      <c r="BB691" s="88"/>
      <c r="BC691" s="88"/>
    </row>
    <row r="692" spans="1:55" ht="15" x14ac:dyDescent="0.2">
      <c r="A692" s="100">
        <v>4676</v>
      </c>
      <c r="B692" s="95">
        <v>1</v>
      </c>
      <c r="C692" s="95" t="s">
        <v>534</v>
      </c>
      <c r="D692" s="95" t="s">
        <v>534</v>
      </c>
      <c r="E692" s="99" t="s">
        <v>535</v>
      </c>
      <c r="F692" s="95" t="s">
        <v>621</v>
      </c>
      <c r="G692" s="95">
        <v>104675</v>
      </c>
      <c r="H692" s="95">
        <v>1</v>
      </c>
      <c r="I692" s="95" t="s">
        <v>534</v>
      </c>
      <c r="J692" s="95">
        <v>290</v>
      </c>
      <c r="K692" s="95">
        <v>2</v>
      </c>
      <c r="L692" s="98">
        <v>0.6875</v>
      </c>
      <c r="M692" s="98">
        <v>0.73958333333333337</v>
      </c>
      <c r="N692" s="97" t="s">
        <v>492</v>
      </c>
      <c r="Q692" s="88" t="str">
        <f t="array" aca="1" ref="Q692" ca="1">IFERROR(INDEX(Tableau3[Num DECAL],SMALL(IF(Tableau3[Num DECAL]&lt;&gt;"",ROW(INDIRECT("1:"&amp;ROWS(Tableau3[Num DECAL])))),ROWS($1:681))),"")</f>
        <v/>
      </c>
      <c r="R692" s="88">
        <f t="shared" ca="1" si="10"/>
        <v>0</v>
      </c>
      <c r="S692" s="88">
        <f ca="1">COUNTIFS(Tableau3[PLAGE],R692)</f>
        <v>0</v>
      </c>
      <c r="T692" s="139">
        <f ca="1">INDEX(EXTRACT!DATE,MATCH(Tableau4[[#This Row],[Décalage]],D:D,0),0)</f>
        <v>0</v>
      </c>
      <c r="U692" s="139">
        <f ca="1">VLOOKUP(Tableau4[[#This Row],[Décalage]],D:E,2,0)</f>
        <v>0</v>
      </c>
      <c r="V692" s="139">
        <f ca="1">VLOOKUP(Tableau4[[#This Row],[Décalage]],D:G,4,0)</f>
        <v>0</v>
      </c>
      <c r="AY692" s="88"/>
      <c r="AZ692" s="88"/>
      <c r="BA692" s="88"/>
      <c r="BB692" s="88"/>
      <c r="BC692" s="88"/>
    </row>
    <row r="693" spans="1:55" ht="15" x14ac:dyDescent="0.2">
      <c r="A693" s="100">
        <v>4677</v>
      </c>
      <c r="B693" s="95">
        <v>1</v>
      </c>
      <c r="C693" s="95" t="s">
        <v>534</v>
      </c>
      <c r="D693" s="95" t="s">
        <v>534</v>
      </c>
      <c r="E693" s="99" t="s">
        <v>535</v>
      </c>
      <c r="F693" s="95" t="s">
        <v>621</v>
      </c>
      <c r="G693" s="95">
        <v>104676</v>
      </c>
      <c r="H693" s="95">
        <v>2</v>
      </c>
      <c r="I693" s="95" t="s">
        <v>534</v>
      </c>
      <c r="J693" s="95">
        <v>290</v>
      </c>
      <c r="K693" s="95">
        <v>1</v>
      </c>
      <c r="L693" s="98">
        <v>0.76041666666666663</v>
      </c>
      <c r="M693" s="98">
        <v>0.79166666666666663</v>
      </c>
      <c r="N693" s="97" t="s">
        <v>485</v>
      </c>
      <c r="Q693" s="88" t="str">
        <f t="array" aca="1" ref="Q693" ca="1">IFERROR(INDEX(Tableau3[Num DECAL],SMALL(IF(Tableau3[Num DECAL]&lt;&gt;"",ROW(INDIRECT("1:"&amp;ROWS(Tableau3[Num DECAL])))),ROWS($1:682))),"")</f>
        <v/>
      </c>
      <c r="R693" s="88">
        <f t="shared" ca="1" si="10"/>
        <v>0</v>
      </c>
      <c r="S693" s="88">
        <f ca="1">COUNTIFS(Tableau3[PLAGE],R693)</f>
        <v>0</v>
      </c>
      <c r="T693" s="139">
        <f ca="1">INDEX(EXTRACT!DATE,MATCH(Tableau4[[#This Row],[Décalage]],D:D,0),0)</f>
        <v>0</v>
      </c>
      <c r="U693" s="139">
        <f ca="1">VLOOKUP(Tableau4[[#This Row],[Décalage]],D:E,2,0)</f>
        <v>0</v>
      </c>
      <c r="V693" s="139">
        <f ca="1">VLOOKUP(Tableau4[[#This Row],[Décalage]],D:G,4,0)</f>
        <v>0</v>
      </c>
      <c r="AY693" s="88"/>
      <c r="AZ693" s="88"/>
      <c r="BA693" s="88"/>
      <c r="BB693" s="88"/>
      <c r="BC693" s="88"/>
    </row>
    <row r="694" spans="1:55" ht="15" x14ac:dyDescent="0.2">
      <c r="A694" s="100">
        <v>4678</v>
      </c>
      <c r="B694" s="95">
        <v>1</v>
      </c>
      <c r="C694" s="95">
        <v>691</v>
      </c>
      <c r="D694" s="95">
        <v>695</v>
      </c>
      <c r="E694" s="99" t="s">
        <v>560</v>
      </c>
      <c r="F694" s="95" t="s">
        <v>621</v>
      </c>
      <c r="G694" s="95">
        <v>104677</v>
      </c>
      <c r="H694" s="95">
        <v>0</v>
      </c>
      <c r="I694" s="95">
        <v>1</v>
      </c>
      <c r="J694" s="95">
        <v>291</v>
      </c>
      <c r="K694" s="95">
        <v>1</v>
      </c>
      <c r="L694" s="98">
        <v>0.79166666666666663</v>
      </c>
      <c r="M694" s="98">
        <v>0.83333333333333337</v>
      </c>
      <c r="N694" s="97" t="s">
        <v>476</v>
      </c>
      <c r="Q694" s="88" t="str">
        <f t="array" aca="1" ref="Q694" ca="1">IFERROR(INDEX(Tableau3[Num DECAL],SMALL(IF(Tableau3[Num DECAL]&lt;&gt;"",ROW(INDIRECT("1:"&amp;ROWS(Tableau3[Num DECAL])))),ROWS($1:683))),"")</f>
        <v/>
      </c>
      <c r="R694" s="88">
        <f t="shared" ca="1" si="10"/>
        <v>0</v>
      </c>
      <c r="S694" s="88">
        <f ca="1">COUNTIFS(Tableau3[PLAGE],R694)</f>
        <v>0</v>
      </c>
      <c r="T694" s="139">
        <f ca="1">INDEX(EXTRACT!DATE,MATCH(Tableau4[[#This Row],[Décalage]],D:D,0),0)</f>
        <v>0</v>
      </c>
      <c r="U694" s="139">
        <f ca="1">VLOOKUP(Tableau4[[#This Row],[Décalage]],D:E,2,0)</f>
        <v>0</v>
      </c>
      <c r="V694" s="139">
        <f ca="1">VLOOKUP(Tableau4[[#This Row],[Décalage]],D:G,4,0)</f>
        <v>0</v>
      </c>
      <c r="AY694" s="88"/>
      <c r="AZ694" s="88"/>
      <c r="BA694" s="88"/>
      <c r="BB694" s="88"/>
      <c r="BC694" s="88"/>
    </row>
    <row r="695" spans="1:55" ht="15" x14ac:dyDescent="0.2">
      <c r="A695" s="100">
        <v>4679</v>
      </c>
      <c r="B695" s="95">
        <v>1</v>
      </c>
      <c r="C695" s="95">
        <v>692</v>
      </c>
      <c r="D695" s="95">
        <v>697</v>
      </c>
      <c r="E695" s="99" t="s">
        <v>535</v>
      </c>
      <c r="F695" s="95" t="s">
        <v>621</v>
      </c>
      <c r="G695" s="95">
        <v>104678</v>
      </c>
      <c r="H695" s="95">
        <v>0</v>
      </c>
      <c r="I695" s="95">
        <v>1</v>
      </c>
      <c r="J695" s="95">
        <v>292</v>
      </c>
      <c r="K695" s="95">
        <v>2</v>
      </c>
      <c r="L695" s="98">
        <v>0.83333333333333337</v>
      </c>
      <c r="M695" s="98">
        <v>0.85416666666666663</v>
      </c>
      <c r="N695" s="97" t="s">
        <v>482</v>
      </c>
      <c r="Q695" s="88" t="str">
        <f t="array" aca="1" ref="Q695" ca="1">IFERROR(INDEX(Tableau3[Num DECAL],SMALL(IF(Tableau3[Num DECAL]&lt;&gt;"",ROW(INDIRECT("1:"&amp;ROWS(Tableau3[Num DECAL])))),ROWS($1:684))),"")</f>
        <v/>
      </c>
      <c r="R695" s="88">
        <f t="shared" ca="1" si="10"/>
        <v>0</v>
      </c>
      <c r="S695" s="88">
        <f ca="1">COUNTIFS(Tableau3[PLAGE],R695)</f>
        <v>0</v>
      </c>
      <c r="T695" s="139">
        <f ca="1">INDEX(EXTRACT!DATE,MATCH(Tableau4[[#This Row],[Décalage]],D:D,0),0)</f>
        <v>0</v>
      </c>
      <c r="U695" s="139">
        <f ca="1">VLOOKUP(Tableau4[[#This Row],[Décalage]],D:E,2,0)</f>
        <v>0</v>
      </c>
      <c r="V695" s="139">
        <f ca="1">VLOOKUP(Tableau4[[#This Row],[Décalage]],D:G,4,0)</f>
        <v>0</v>
      </c>
      <c r="AY695" s="88"/>
      <c r="AZ695" s="88"/>
      <c r="BA695" s="88"/>
      <c r="BB695" s="88"/>
      <c r="BC695" s="88"/>
    </row>
    <row r="696" spans="1:55" ht="15" x14ac:dyDescent="0.2">
      <c r="A696" s="100">
        <v>4680</v>
      </c>
      <c r="B696" s="95">
        <v>1</v>
      </c>
      <c r="C696" s="95" t="s">
        <v>534</v>
      </c>
      <c r="D696" s="95" t="s">
        <v>534</v>
      </c>
      <c r="E696" s="99" t="s">
        <v>535</v>
      </c>
      <c r="F696" s="95" t="s">
        <v>621</v>
      </c>
      <c r="G696" s="95">
        <v>104679</v>
      </c>
      <c r="H696" s="95">
        <v>1</v>
      </c>
      <c r="I696" s="95" t="s">
        <v>534</v>
      </c>
      <c r="J696" s="95">
        <v>292</v>
      </c>
      <c r="K696" s="95">
        <v>1</v>
      </c>
      <c r="L696" s="98">
        <v>0.85416666666666663</v>
      </c>
      <c r="M696" s="98">
        <v>0.88541666666666663</v>
      </c>
      <c r="N696" s="97" t="s">
        <v>485</v>
      </c>
      <c r="Q696" s="88" t="str">
        <f t="array" aca="1" ref="Q696" ca="1">IFERROR(INDEX(Tableau3[Num DECAL],SMALL(IF(Tableau3[Num DECAL]&lt;&gt;"",ROW(INDIRECT("1:"&amp;ROWS(Tableau3[Num DECAL])))),ROWS($1:685))),"")</f>
        <v/>
      </c>
      <c r="R696" s="88">
        <f t="shared" ca="1" si="10"/>
        <v>0</v>
      </c>
      <c r="S696" s="88">
        <f ca="1">COUNTIFS(Tableau3[PLAGE],R696)</f>
        <v>0</v>
      </c>
      <c r="T696" s="139">
        <f ca="1">INDEX(EXTRACT!DATE,MATCH(Tableau4[[#This Row],[Décalage]],D:D,0),0)</f>
        <v>0</v>
      </c>
      <c r="U696" s="139">
        <f ca="1">VLOOKUP(Tableau4[[#This Row],[Décalage]],D:E,2,0)</f>
        <v>0</v>
      </c>
      <c r="V696" s="139">
        <f ca="1">VLOOKUP(Tableau4[[#This Row],[Décalage]],D:G,4,0)</f>
        <v>0</v>
      </c>
      <c r="AY696" s="88"/>
      <c r="AZ696" s="88"/>
      <c r="BA696" s="88"/>
      <c r="BB696" s="88"/>
      <c r="BC696" s="88"/>
    </row>
    <row r="697" spans="1:55" ht="15" x14ac:dyDescent="0.2">
      <c r="A697" s="100">
        <v>4681</v>
      </c>
      <c r="B697" s="95">
        <v>1</v>
      </c>
      <c r="C697" s="95">
        <v>694</v>
      </c>
      <c r="D697" s="95">
        <v>699</v>
      </c>
      <c r="E697" s="99" t="s">
        <v>535</v>
      </c>
      <c r="F697" s="95" t="s">
        <v>622</v>
      </c>
      <c r="G697" s="95">
        <v>104680</v>
      </c>
      <c r="H697" s="95">
        <v>0</v>
      </c>
      <c r="I697" s="95">
        <v>1</v>
      </c>
      <c r="J697" s="95">
        <v>293</v>
      </c>
      <c r="K697" s="95">
        <v>2</v>
      </c>
      <c r="L697" s="98">
        <v>0.28472222222222221</v>
      </c>
      <c r="M697" s="98">
        <v>0.33333333333333331</v>
      </c>
      <c r="N697" s="97" t="s">
        <v>493</v>
      </c>
      <c r="Q697" s="88" t="str">
        <f t="array" aca="1" ref="Q697" ca="1">IFERROR(INDEX(Tableau3[Num DECAL],SMALL(IF(Tableau3[Num DECAL]&lt;&gt;"",ROW(INDIRECT("1:"&amp;ROWS(Tableau3[Num DECAL])))),ROWS($1:686))),"")</f>
        <v/>
      </c>
      <c r="R697" s="88">
        <f t="shared" ca="1" si="10"/>
        <v>0</v>
      </c>
      <c r="S697" s="88">
        <f ca="1">COUNTIFS(Tableau3[PLAGE],R697)</f>
        <v>0</v>
      </c>
      <c r="T697" s="139">
        <f ca="1">INDEX(EXTRACT!DATE,MATCH(Tableau4[[#This Row],[Décalage]],D:D,0),0)</f>
        <v>0</v>
      </c>
      <c r="U697" s="139">
        <f ca="1">VLOOKUP(Tableau4[[#This Row],[Décalage]],D:E,2,0)</f>
        <v>0</v>
      </c>
      <c r="V697" s="139">
        <f ca="1">VLOOKUP(Tableau4[[#This Row],[Décalage]],D:G,4,0)</f>
        <v>0</v>
      </c>
      <c r="AY697" s="88"/>
      <c r="AZ697" s="88"/>
      <c r="BA697" s="88"/>
      <c r="BB697" s="88"/>
      <c r="BC697" s="88"/>
    </row>
    <row r="698" spans="1:55" ht="15" x14ac:dyDescent="0.2">
      <c r="A698" s="100">
        <v>4682</v>
      </c>
      <c r="B698" s="95">
        <v>1</v>
      </c>
      <c r="C698" s="95" t="s">
        <v>534</v>
      </c>
      <c r="D698" s="95" t="s">
        <v>534</v>
      </c>
      <c r="E698" s="99" t="s">
        <v>535</v>
      </c>
      <c r="F698" s="95" t="s">
        <v>622</v>
      </c>
      <c r="G698" s="95">
        <v>104681</v>
      </c>
      <c r="H698" s="95">
        <v>1</v>
      </c>
      <c r="I698" s="95" t="s">
        <v>534</v>
      </c>
      <c r="J698" s="95">
        <v>293</v>
      </c>
      <c r="K698" s="95">
        <v>1</v>
      </c>
      <c r="L698" s="98">
        <v>0.33333333333333331</v>
      </c>
      <c r="M698" s="98">
        <v>0.35416666666666669</v>
      </c>
      <c r="N698" s="97" t="s">
        <v>482</v>
      </c>
      <c r="Q698" s="88" t="str">
        <f t="array" aca="1" ref="Q698" ca="1">IFERROR(INDEX(Tableau3[Num DECAL],SMALL(IF(Tableau3[Num DECAL]&lt;&gt;"",ROW(INDIRECT("1:"&amp;ROWS(Tableau3[Num DECAL])))),ROWS($1:687))),"")</f>
        <v/>
      </c>
      <c r="R698" s="88">
        <f t="shared" ca="1" si="10"/>
        <v>0</v>
      </c>
      <c r="S698" s="88">
        <f ca="1">COUNTIFS(Tableau3[PLAGE],R698)</f>
        <v>0</v>
      </c>
      <c r="T698" s="139">
        <f ca="1">INDEX(EXTRACT!DATE,MATCH(Tableau4[[#This Row],[Décalage]],D:D,0),0)</f>
        <v>0</v>
      </c>
      <c r="U698" s="139">
        <f ca="1">VLOOKUP(Tableau4[[#This Row],[Décalage]],D:E,2,0)</f>
        <v>0</v>
      </c>
      <c r="V698" s="139">
        <f ca="1">VLOOKUP(Tableau4[[#This Row],[Décalage]],D:G,4,0)</f>
        <v>0</v>
      </c>
      <c r="AY698" s="88"/>
      <c r="AZ698" s="88"/>
      <c r="BA698" s="88"/>
      <c r="BB698" s="88"/>
      <c r="BC698" s="88"/>
    </row>
    <row r="699" spans="1:55" ht="15" x14ac:dyDescent="0.2">
      <c r="A699" s="100">
        <v>4683</v>
      </c>
      <c r="B699" s="95">
        <v>1</v>
      </c>
      <c r="C699" s="95">
        <v>696</v>
      </c>
      <c r="D699" s="95">
        <v>704</v>
      </c>
      <c r="E699" s="99" t="s">
        <v>537</v>
      </c>
      <c r="F699" s="95" t="s">
        <v>622</v>
      </c>
      <c r="G699" s="95">
        <v>104682</v>
      </c>
      <c r="H699" s="95">
        <v>0</v>
      </c>
      <c r="I699" s="95">
        <v>1</v>
      </c>
      <c r="J699" s="95">
        <v>294</v>
      </c>
      <c r="K699" s="95">
        <v>5</v>
      </c>
      <c r="L699" s="98">
        <v>0.35416666666666669</v>
      </c>
      <c r="M699" s="98">
        <v>0.38194444444444442</v>
      </c>
      <c r="N699" s="97" t="s">
        <v>489</v>
      </c>
      <c r="Q699" s="88" t="str">
        <f t="array" aca="1" ref="Q699" ca="1">IFERROR(INDEX(Tableau3[Num DECAL],SMALL(IF(Tableau3[Num DECAL]&lt;&gt;"",ROW(INDIRECT("1:"&amp;ROWS(Tableau3[Num DECAL])))),ROWS($1:688))),"")</f>
        <v/>
      </c>
      <c r="R699" s="88">
        <f t="shared" ca="1" si="10"/>
        <v>0</v>
      </c>
      <c r="S699" s="88">
        <f ca="1">COUNTIFS(Tableau3[PLAGE],R699)</f>
        <v>0</v>
      </c>
      <c r="T699" s="139">
        <f ca="1">INDEX(EXTRACT!DATE,MATCH(Tableau4[[#This Row],[Décalage]],D:D,0),0)</f>
        <v>0</v>
      </c>
      <c r="U699" s="139">
        <f ca="1">VLOOKUP(Tableau4[[#This Row],[Décalage]],D:E,2,0)</f>
        <v>0</v>
      </c>
      <c r="V699" s="139">
        <f ca="1">VLOOKUP(Tableau4[[#This Row],[Décalage]],D:G,4,0)</f>
        <v>0</v>
      </c>
      <c r="AY699" s="88"/>
      <c r="AZ699" s="88"/>
      <c r="BA699" s="88"/>
      <c r="BB699" s="88"/>
      <c r="BC699" s="88"/>
    </row>
    <row r="700" spans="1:55" ht="15" x14ac:dyDescent="0.2">
      <c r="A700" s="100">
        <v>4684</v>
      </c>
      <c r="B700" s="95">
        <v>1</v>
      </c>
      <c r="C700" s="95" t="s">
        <v>534</v>
      </c>
      <c r="D700" s="95" t="s">
        <v>534</v>
      </c>
      <c r="E700" s="99" t="s">
        <v>537</v>
      </c>
      <c r="F700" s="95" t="s">
        <v>622</v>
      </c>
      <c r="G700" s="95">
        <v>104683</v>
      </c>
      <c r="H700" s="95">
        <v>1</v>
      </c>
      <c r="I700" s="95" t="s">
        <v>534</v>
      </c>
      <c r="J700" s="95">
        <v>294</v>
      </c>
      <c r="K700" s="95">
        <v>4</v>
      </c>
      <c r="L700" s="98">
        <v>0.38541666666666669</v>
      </c>
      <c r="M700" s="98">
        <v>0.41666666666666669</v>
      </c>
      <c r="N700" s="97" t="s">
        <v>485</v>
      </c>
      <c r="Q700" s="88" t="str">
        <f t="array" aca="1" ref="Q700" ca="1">IFERROR(INDEX(Tableau3[Num DECAL],SMALL(IF(Tableau3[Num DECAL]&lt;&gt;"",ROW(INDIRECT("1:"&amp;ROWS(Tableau3[Num DECAL])))),ROWS($1:689))),"")</f>
        <v/>
      </c>
      <c r="R700" s="88">
        <f t="shared" ca="1" si="10"/>
        <v>0</v>
      </c>
      <c r="S700" s="88">
        <f ca="1">COUNTIFS(Tableau3[PLAGE],R700)</f>
        <v>0</v>
      </c>
      <c r="T700" s="139">
        <f ca="1">INDEX(EXTRACT!DATE,MATCH(Tableau4[[#This Row],[Décalage]],D:D,0),0)</f>
        <v>0</v>
      </c>
      <c r="U700" s="139">
        <f ca="1">VLOOKUP(Tableau4[[#This Row],[Décalage]],D:E,2,0)</f>
        <v>0</v>
      </c>
      <c r="V700" s="139">
        <f ca="1">VLOOKUP(Tableau4[[#This Row],[Décalage]],D:G,4,0)</f>
        <v>0</v>
      </c>
      <c r="AY700" s="88"/>
      <c r="AZ700" s="88"/>
      <c r="BA700" s="88"/>
      <c r="BB700" s="88"/>
      <c r="BC700" s="88"/>
    </row>
    <row r="701" spans="1:55" ht="15" x14ac:dyDescent="0.2">
      <c r="A701" s="100">
        <v>4685</v>
      </c>
      <c r="B701" s="95">
        <v>1</v>
      </c>
      <c r="C701" s="95" t="s">
        <v>534</v>
      </c>
      <c r="D701" s="95" t="s">
        <v>534</v>
      </c>
      <c r="E701" s="99" t="s">
        <v>537</v>
      </c>
      <c r="F701" s="95" t="s">
        <v>622</v>
      </c>
      <c r="G701" s="95">
        <v>104684</v>
      </c>
      <c r="H701" s="95">
        <v>2</v>
      </c>
      <c r="I701" s="95" t="s">
        <v>534</v>
      </c>
      <c r="J701" s="95">
        <v>294</v>
      </c>
      <c r="K701" s="95">
        <v>3</v>
      </c>
      <c r="L701" s="98">
        <v>0.41666666666666669</v>
      </c>
      <c r="M701" s="98">
        <v>0.4375</v>
      </c>
      <c r="N701" s="97" t="s">
        <v>482</v>
      </c>
      <c r="Q701" s="88" t="str">
        <f t="array" aca="1" ref="Q701" ca="1">IFERROR(INDEX(Tableau3[Num DECAL],SMALL(IF(Tableau3[Num DECAL]&lt;&gt;"",ROW(INDIRECT("1:"&amp;ROWS(Tableau3[Num DECAL])))),ROWS($1:690))),"")</f>
        <v/>
      </c>
      <c r="R701" s="88">
        <f t="shared" ca="1" si="10"/>
        <v>0</v>
      </c>
      <c r="S701" s="88">
        <f ca="1">COUNTIFS(Tableau3[PLAGE],R701)</f>
        <v>0</v>
      </c>
      <c r="T701" s="139">
        <f ca="1">INDEX(EXTRACT!DATE,MATCH(Tableau4[[#This Row],[Décalage]],D:D,0),0)</f>
        <v>0</v>
      </c>
      <c r="U701" s="139">
        <f ca="1">VLOOKUP(Tableau4[[#This Row],[Décalage]],D:E,2,0)</f>
        <v>0</v>
      </c>
      <c r="V701" s="139">
        <f ca="1">VLOOKUP(Tableau4[[#This Row],[Décalage]],D:G,4,0)</f>
        <v>0</v>
      </c>
      <c r="AY701" s="88"/>
      <c r="AZ701" s="88"/>
      <c r="BA701" s="88"/>
      <c r="BB701" s="88"/>
      <c r="BC701" s="88"/>
    </row>
    <row r="702" spans="1:55" ht="15" x14ac:dyDescent="0.2">
      <c r="A702" s="100">
        <v>4686</v>
      </c>
      <c r="B702" s="95">
        <v>1</v>
      </c>
      <c r="C702" s="95" t="s">
        <v>534</v>
      </c>
      <c r="D702" s="95" t="s">
        <v>534</v>
      </c>
      <c r="E702" s="99" t="s">
        <v>537</v>
      </c>
      <c r="F702" s="95" t="s">
        <v>622</v>
      </c>
      <c r="G702" s="95">
        <v>104685</v>
      </c>
      <c r="H702" s="95">
        <v>3</v>
      </c>
      <c r="I702" s="95" t="s">
        <v>534</v>
      </c>
      <c r="J702" s="95">
        <v>294</v>
      </c>
      <c r="K702" s="95">
        <v>2</v>
      </c>
      <c r="L702" s="98">
        <v>0.47916666666666669</v>
      </c>
      <c r="M702" s="98">
        <v>0.51041666666666663</v>
      </c>
      <c r="N702" s="97" t="s">
        <v>485</v>
      </c>
      <c r="Q702" s="88" t="str">
        <f t="array" aca="1" ref="Q702" ca="1">IFERROR(INDEX(Tableau3[Num DECAL],SMALL(IF(Tableau3[Num DECAL]&lt;&gt;"",ROW(INDIRECT("1:"&amp;ROWS(Tableau3[Num DECAL])))),ROWS($1:691))),"")</f>
        <v/>
      </c>
      <c r="R702" s="88">
        <f t="shared" ca="1" si="10"/>
        <v>0</v>
      </c>
      <c r="S702" s="88">
        <f ca="1">COUNTIFS(Tableau3[PLAGE],R702)</f>
        <v>0</v>
      </c>
      <c r="T702" s="139">
        <f ca="1">INDEX(EXTRACT!DATE,MATCH(Tableau4[[#This Row],[Décalage]],D:D,0),0)</f>
        <v>0</v>
      </c>
      <c r="U702" s="139">
        <f ca="1">VLOOKUP(Tableau4[[#This Row],[Décalage]],D:E,2,0)</f>
        <v>0</v>
      </c>
      <c r="V702" s="139">
        <f ca="1">VLOOKUP(Tableau4[[#This Row],[Décalage]],D:G,4,0)</f>
        <v>0</v>
      </c>
      <c r="AY702" s="88"/>
      <c r="AZ702" s="88"/>
      <c r="BA702" s="88"/>
      <c r="BB702" s="88"/>
      <c r="BC702" s="88"/>
    </row>
    <row r="703" spans="1:55" ht="15" x14ac:dyDescent="0.2">
      <c r="A703" s="100">
        <v>4687</v>
      </c>
      <c r="B703" s="95">
        <v>1</v>
      </c>
      <c r="C703" s="95" t="s">
        <v>534</v>
      </c>
      <c r="D703" s="95" t="s">
        <v>534</v>
      </c>
      <c r="E703" s="99" t="s">
        <v>537</v>
      </c>
      <c r="F703" s="95" t="s">
        <v>622</v>
      </c>
      <c r="G703" s="95">
        <v>104686</v>
      </c>
      <c r="H703" s="95">
        <v>4</v>
      </c>
      <c r="I703" s="95" t="s">
        <v>534</v>
      </c>
      <c r="J703" s="95">
        <v>294</v>
      </c>
      <c r="K703" s="95">
        <v>1</v>
      </c>
      <c r="L703" s="98">
        <v>0.55208333333333337</v>
      </c>
      <c r="M703" s="98">
        <v>0.625</v>
      </c>
      <c r="N703" s="97" t="s">
        <v>478</v>
      </c>
      <c r="Q703" s="88" t="str">
        <f t="array" aca="1" ref="Q703" ca="1">IFERROR(INDEX(Tableau3[Num DECAL],SMALL(IF(Tableau3[Num DECAL]&lt;&gt;"",ROW(INDIRECT("1:"&amp;ROWS(Tableau3[Num DECAL])))),ROWS($1:692))),"")</f>
        <v/>
      </c>
      <c r="R703" s="88">
        <f t="shared" ca="1" si="10"/>
        <v>0</v>
      </c>
      <c r="S703" s="88">
        <f ca="1">COUNTIFS(Tableau3[PLAGE],R703)</f>
        <v>0</v>
      </c>
      <c r="T703" s="139">
        <f ca="1">INDEX(EXTRACT!DATE,MATCH(Tableau4[[#This Row],[Décalage]],D:D,0),0)</f>
        <v>0</v>
      </c>
      <c r="U703" s="139">
        <f ca="1">VLOOKUP(Tableau4[[#This Row],[Décalage]],D:E,2,0)</f>
        <v>0</v>
      </c>
      <c r="V703" s="139">
        <f ca="1">VLOOKUP(Tableau4[[#This Row],[Décalage]],D:G,4,0)</f>
        <v>0</v>
      </c>
      <c r="AY703" s="88"/>
      <c r="AZ703" s="88"/>
      <c r="BA703" s="88"/>
      <c r="BB703" s="88"/>
      <c r="BC703" s="88"/>
    </row>
    <row r="704" spans="1:55" ht="15" x14ac:dyDescent="0.2">
      <c r="A704" s="100">
        <v>4688</v>
      </c>
      <c r="B704" s="95">
        <v>1</v>
      </c>
      <c r="C704" s="95">
        <v>701</v>
      </c>
      <c r="D704" s="95">
        <v>706</v>
      </c>
      <c r="E704" s="99" t="s">
        <v>535</v>
      </c>
      <c r="F704" s="95" t="s">
        <v>622</v>
      </c>
      <c r="G704" s="95">
        <v>104687</v>
      </c>
      <c r="H704" s="95">
        <v>0</v>
      </c>
      <c r="I704" s="95">
        <v>1</v>
      </c>
      <c r="J704" s="95">
        <v>295</v>
      </c>
      <c r="K704" s="95">
        <v>2</v>
      </c>
      <c r="L704" s="98">
        <v>0.625</v>
      </c>
      <c r="M704" s="98">
        <v>0.63541666666666663</v>
      </c>
      <c r="N704" s="97" t="s">
        <v>480</v>
      </c>
      <c r="Q704" s="88" t="str">
        <f t="array" aca="1" ref="Q704" ca="1">IFERROR(INDEX(Tableau3[Num DECAL],SMALL(IF(Tableau3[Num DECAL]&lt;&gt;"",ROW(INDIRECT("1:"&amp;ROWS(Tableau3[Num DECAL])))),ROWS($1:693))),"")</f>
        <v/>
      </c>
      <c r="R704" s="88">
        <f t="shared" ca="1" si="10"/>
        <v>0</v>
      </c>
      <c r="S704" s="88">
        <f ca="1">COUNTIFS(Tableau3[PLAGE],R704)</f>
        <v>0</v>
      </c>
      <c r="T704" s="139">
        <f ca="1">INDEX(EXTRACT!DATE,MATCH(Tableau4[[#This Row],[Décalage]],D:D,0),0)</f>
        <v>0</v>
      </c>
      <c r="U704" s="139">
        <f ca="1">VLOOKUP(Tableau4[[#This Row],[Décalage]],D:E,2,0)</f>
        <v>0</v>
      </c>
      <c r="V704" s="139">
        <f ca="1">VLOOKUP(Tableau4[[#This Row],[Décalage]],D:G,4,0)</f>
        <v>0</v>
      </c>
      <c r="AY704" s="88"/>
      <c r="AZ704" s="88"/>
      <c r="BA704" s="88"/>
      <c r="BB704" s="88"/>
      <c r="BC704" s="88"/>
    </row>
    <row r="705" spans="1:55" ht="15" x14ac:dyDescent="0.2">
      <c r="A705" s="100">
        <v>4689</v>
      </c>
      <c r="B705" s="95">
        <v>1</v>
      </c>
      <c r="C705" s="95" t="s">
        <v>534</v>
      </c>
      <c r="D705" s="95" t="s">
        <v>534</v>
      </c>
      <c r="E705" s="99" t="s">
        <v>535</v>
      </c>
      <c r="F705" s="95" t="s">
        <v>622</v>
      </c>
      <c r="G705" s="95">
        <v>104688</v>
      </c>
      <c r="H705" s="95">
        <v>1</v>
      </c>
      <c r="I705" s="95" t="s">
        <v>534</v>
      </c>
      <c r="J705" s="95">
        <v>295</v>
      </c>
      <c r="K705" s="95">
        <v>1</v>
      </c>
      <c r="L705" s="98">
        <v>0.63541666666666663</v>
      </c>
      <c r="M705" s="98">
        <v>0.65625</v>
      </c>
      <c r="N705" s="97" t="s">
        <v>482</v>
      </c>
      <c r="Q705" s="88" t="str">
        <f t="array" aca="1" ref="Q705" ca="1">IFERROR(INDEX(Tableau3[Num DECAL],SMALL(IF(Tableau3[Num DECAL]&lt;&gt;"",ROW(INDIRECT("1:"&amp;ROWS(Tableau3[Num DECAL])))),ROWS($1:694))),"")</f>
        <v/>
      </c>
      <c r="R705" s="88">
        <f t="shared" ca="1" si="10"/>
        <v>0</v>
      </c>
      <c r="S705" s="88">
        <f ca="1">COUNTIFS(Tableau3[PLAGE],R705)</f>
        <v>0</v>
      </c>
      <c r="T705" s="139">
        <f ca="1">INDEX(EXTRACT!DATE,MATCH(Tableau4[[#This Row],[Décalage]],D:D,0),0)</f>
        <v>0</v>
      </c>
      <c r="U705" s="139">
        <f ca="1">VLOOKUP(Tableau4[[#This Row],[Décalage]],D:E,2,0)</f>
        <v>0</v>
      </c>
      <c r="V705" s="139">
        <f ca="1">VLOOKUP(Tableau4[[#This Row],[Décalage]],D:G,4,0)</f>
        <v>0</v>
      </c>
      <c r="AY705" s="88"/>
      <c r="AZ705" s="88"/>
      <c r="BA705" s="88"/>
      <c r="BB705" s="88"/>
      <c r="BC705" s="88"/>
    </row>
    <row r="706" spans="1:55" ht="15" x14ac:dyDescent="0.2">
      <c r="A706" s="100">
        <v>4690</v>
      </c>
      <c r="B706" s="95">
        <v>1</v>
      </c>
      <c r="C706" s="95">
        <v>703</v>
      </c>
      <c r="D706" s="95">
        <v>707</v>
      </c>
      <c r="E706" s="99" t="s">
        <v>539</v>
      </c>
      <c r="F706" s="95" t="s">
        <v>622</v>
      </c>
      <c r="G706" s="95">
        <v>104689</v>
      </c>
      <c r="H706" s="95">
        <v>0</v>
      </c>
      <c r="I706" s="95">
        <v>1</v>
      </c>
      <c r="J706" s="95">
        <v>296</v>
      </c>
      <c r="K706" s="95">
        <v>1</v>
      </c>
      <c r="L706" s="98">
        <v>0.66666666666666663</v>
      </c>
      <c r="M706" s="98">
        <v>0.6875</v>
      </c>
      <c r="N706" s="97" t="s">
        <v>482</v>
      </c>
      <c r="Q706" s="88" t="str">
        <f t="array" aca="1" ref="Q706" ca="1">IFERROR(INDEX(Tableau3[Num DECAL],SMALL(IF(Tableau3[Num DECAL]&lt;&gt;"",ROW(INDIRECT("1:"&amp;ROWS(Tableau3[Num DECAL])))),ROWS($1:695))),"")</f>
        <v/>
      </c>
      <c r="R706" s="88">
        <f t="shared" ca="1" si="10"/>
        <v>0</v>
      </c>
      <c r="S706" s="88">
        <f ca="1">COUNTIFS(Tableau3[PLAGE],R706)</f>
        <v>0</v>
      </c>
      <c r="T706" s="139">
        <f ca="1">INDEX(EXTRACT!DATE,MATCH(Tableau4[[#This Row],[Décalage]],D:D,0),0)</f>
        <v>0</v>
      </c>
      <c r="U706" s="139">
        <f ca="1">VLOOKUP(Tableau4[[#This Row],[Décalage]],D:E,2,0)</f>
        <v>0</v>
      </c>
      <c r="V706" s="139">
        <f ca="1">VLOOKUP(Tableau4[[#This Row],[Décalage]],D:G,4,0)</f>
        <v>0</v>
      </c>
      <c r="AY706" s="88"/>
      <c r="AZ706" s="88"/>
      <c r="BA706" s="88"/>
      <c r="BB706" s="88"/>
      <c r="BC706" s="88"/>
    </row>
    <row r="707" spans="1:55" ht="15" x14ac:dyDescent="0.2">
      <c r="A707" s="100">
        <v>4691</v>
      </c>
      <c r="B707" s="95">
        <v>1</v>
      </c>
      <c r="C707" s="95">
        <v>704</v>
      </c>
      <c r="D707" s="95">
        <v>708</v>
      </c>
      <c r="E707" s="99" t="s">
        <v>535</v>
      </c>
      <c r="F707" s="95" t="s">
        <v>622</v>
      </c>
      <c r="G707" s="95">
        <v>104690</v>
      </c>
      <c r="H707" s="95">
        <v>0</v>
      </c>
      <c r="I707" s="95">
        <v>1</v>
      </c>
      <c r="J707" s="95">
        <v>297</v>
      </c>
      <c r="K707" s="95">
        <v>1</v>
      </c>
      <c r="L707" s="98">
        <v>0.6875</v>
      </c>
      <c r="M707" s="98">
        <v>0.70833333333333337</v>
      </c>
      <c r="N707" s="97" t="s">
        <v>482</v>
      </c>
      <c r="Q707" s="88" t="str">
        <f t="array" aca="1" ref="Q707" ca="1">IFERROR(INDEX(Tableau3[Num DECAL],SMALL(IF(Tableau3[Num DECAL]&lt;&gt;"",ROW(INDIRECT("1:"&amp;ROWS(Tableau3[Num DECAL])))),ROWS($1:696))),"")</f>
        <v/>
      </c>
      <c r="R707" s="88">
        <f t="shared" ca="1" si="10"/>
        <v>0</v>
      </c>
      <c r="S707" s="88">
        <f ca="1">COUNTIFS(Tableau3[PLAGE],R707)</f>
        <v>0</v>
      </c>
      <c r="T707" s="139">
        <f ca="1">INDEX(EXTRACT!DATE,MATCH(Tableau4[[#This Row],[Décalage]],D:D,0),0)</f>
        <v>0</v>
      </c>
      <c r="U707" s="139">
        <f ca="1">VLOOKUP(Tableau4[[#This Row],[Décalage]],D:E,2,0)</f>
        <v>0</v>
      </c>
      <c r="V707" s="139">
        <f ca="1">VLOOKUP(Tableau4[[#This Row],[Décalage]],D:G,4,0)</f>
        <v>0</v>
      </c>
      <c r="AY707" s="88"/>
      <c r="AZ707" s="88"/>
      <c r="BA707" s="88"/>
      <c r="BB707" s="88"/>
      <c r="BC707" s="88"/>
    </row>
    <row r="708" spans="1:55" ht="15" x14ac:dyDescent="0.2">
      <c r="A708" s="100">
        <v>4692</v>
      </c>
      <c r="B708" s="95">
        <v>1</v>
      </c>
      <c r="C708" s="95">
        <v>705</v>
      </c>
      <c r="D708" s="95">
        <v>709</v>
      </c>
      <c r="E708" s="99" t="s">
        <v>535</v>
      </c>
      <c r="F708" s="95" t="s">
        <v>623</v>
      </c>
      <c r="G708" s="95">
        <v>104691</v>
      </c>
      <c r="H708" s="95">
        <v>0</v>
      </c>
      <c r="I708" s="95">
        <v>1</v>
      </c>
      <c r="J708" s="95">
        <v>298</v>
      </c>
      <c r="K708" s="95">
        <v>1</v>
      </c>
      <c r="L708" s="98">
        <v>0.33333333333333331</v>
      </c>
      <c r="M708" s="98">
        <v>0.34375</v>
      </c>
      <c r="N708" s="97" t="s">
        <v>480</v>
      </c>
      <c r="Q708" s="88" t="str">
        <f t="array" aca="1" ref="Q708" ca="1">IFERROR(INDEX(Tableau3[Num DECAL],SMALL(IF(Tableau3[Num DECAL]&lt;&gt;"",ROW(INDIRECT("1:"&amp;ROWS(Tableau3[Num DECAL])))),ROWS($1:697))),"")</f>
        <v/>
      </c>
      <c r="R708" s="88">
        <f t="shared" ca="1" si="10"/>
        <v>0</v>
      </c>
      <c r="S708" s="88">
        <f ca="1">COUNTIFS(Tableau3[PLAGE],R708)</f>
        <v>0</v>
      </c>
      <c r="T708" s="139">
        <f ca="1">INDEX(EXTRACT!DATE,MATCH(Tableau4[[#This Row],[Décalage]],D:D,0),0)</f>
        <v>0</v>
      </c>
      <c r="U708" s="139">
        <f ca="1">VLOOKUP(Tableau4[[#This Row],[Décalage]],D:E,2,0)</f>
        <v>0</v>
      </c>
      <c r="V708" s="139">
        <f ca="1">VLOOKUP(Tableau4[[#This Row],[Décalage]],D:G,4,0)</f>
        <v>0</v>
      </c>
      <c r="AY708" s="88"/>
      <c r="AZ708" s="88"/>
      <c r="BA708" s="88"/>
      <c r="BB708" s="88"/>
      <c r="BC708" s="88"/>
    </row>
    <row r="709" spans="1:55" ht="15" x14ac:dyDescent="0.2">
      <c r="A709" s="100">
        <v>4693</v>
      </c>
      <c r="B709" s="95">
        <v>1</v>
      </c>
      <c r="C709" s="95">
        <v>706</v>
      </c>
      <c r="D709" s="95">
        <v>711</v>
      </c>
      <c r="E709" s="99" t="s">
        <v>499</v>
      </c>
      <c r="F709" s="95" t="s">
        <v>623</v>
      </c>
      <c r="G709" s="95">
        <v>104692</v>
      </c>
      <c r="H709" s="95">
        <v>0</v>
      </c>
      <c r="I709" s="95">
        <v>1</v>
      </c>
      <c r="J709" s="95">
        <v>299</v>
      </c>
      <c r="K709" s="95">
        <v>2</v>
      </c>
      <c r="L709" s="98">
        <v>0.34375</v>
      </c>
      <c r="M709" s="98">
        <v>0.40972222222222227</v>
      </c>
      <c r="N709" s="97" t="s">
        <v>484</v>
      </c>
      <c r="Q709" s="88" t="str">
        <f t="array" aca="1" ref="Q709" ca="1">IFERROR(INDEX(Tableau3[Num DECAL],SMALL(IF(Tableau3[Num DECAL]&lt;&gt;"",ROW(INDIRECT("1:"&amp;ROWS(Tableau3[Num DECAL])))),ROWS($1:698))),"")</f>
        <v/>
      </c>
      <c r="R709" s="88">
        <f t="shared" ca="1" si="10"/>
        <v>0</v>
      </c>
      <c r="S709" s="88">
        <f ca="1">COUNTIFS(Tableau3[PLAGE],R709)</f>
        <v>0</v>
      </c>
      <c r="T709" s="139">
        <f ca="1">INDEX(EXTRACT!DATE,MATCH(Tableau4[[#This Row],[Décalage]],D:D,0),0)</f>
        <v>0</v>
      </c>
      <c r="U709" s="139">
        <f ca="1">VLOOKUP(Tableau4[[#This Row],[Décalage]],D:E,2,0)</f>
        <v>0</v>
      </c>
      <c r="V709" s="139">
        <f ca="1">VLOOKUP(Tableau4[[#This Row],[Décalage]],D:G,4,0)</f>
        <v>0</v>
      </c>
      <c r="AY709" s="88"/>
      <c r="AZ709" s="88"/>
      <c r="BA709" s="88"/>
      <c r="BB709" s="88"/>
      <c r="BC709" s="88"/>
    </row>
    <row r="710" spans="1:55" ht="15" x14ac:dyDescent="0.2">
      <c r="A710" s="100">
        <v>4694</v>
      </c>
      <c r="B710" s="95">
        <v>1</v>
      </c>
      <c r="C710" s="95" t="s">
        <v>534</v>
      </c>
      <c r="D710" s="95" t="s">
        <v>534</v>
      </c>
      <c r="E710" s="99" t="s">
        <v>499</v>
      </c>
      <c r="F710" s="95" t="s">
        <v>623</v>
      </c>
      <c r="G710" s="95">
        <v>104693</v>
      </c>
      <c r="H710" s="95">
        <v>1</v>
      </c>
      <c r="I710" s="95" t="s">
        <v>534</v>
      </c>
      <c r="J710" s="95">
        <v>299</v>
      </c>
      <c r="K710" s="95">
        <v>1</v>
      </c>
      <c r="L710" s="98">
        <v>0.41666666666666669</v>
      </c>
      <c r="M710" s="98">
        <v>0.45833333333333331</v>
      </c>
      <c r="N710" s="97" t="s">
        <v>476</v>
      </c>
      <c r="Q710" s="88" t="str">
        <f t="array" aca="1" ref="Q710" ca="1">IFERROR(INDEX(Tableau3[Num DECAL],SMALL(IF(Tableau3[Num DECAL]&lt;&gt;"",ROW(INDIRECT("1:"&amp;ROWS(Tableau3[Num DECAL])))),ROWS($1:699))),"")</f>
        <v/>
      </c>
      <c r="R710" s="88">
        <f t="shared" ca="1" si="10"/>
        <v>0</v>
      </c>
      <c r="S710" s="88">
        <f ca="1">COUNTIFS(Tableau3[PLAGE],R710)</f>
        <v>0</v>
      </c>
      <c r="T710" s="139">
        <f ca="1">INDEX(EXTRACT!DATE,MATCH(Tableau4[[#This Row],[Décalage]],D:D,0),0)</f>
        <v>0</v>
      </c>
      <c r="U710" s="139">
        <f ca="1">VLOOKUP(Tableau4[[#This Row],[Décalage]],D:E,2,0)</f>
        <v>0</v>
      </c>
      <c r="V710" s="139">
        <f ca="1">VLOOKUP(Tableau4[[#This Row],[Décalage]],D:G,4,0)</f>
        <v>0</v>
      </c>
      <c r="AY710" s="88"/>
      <c r="AZ710" s="88"/>
      <c r="BA710" s="88"/>
      <c r="BB710" s="88"/>
      <c r="BC710" s="88"/>
    </row>
    <row r="711" spans="1:55" ht="15" x14ac:dyDescent="0.2">
      <c r="A711" s="100">
        <v>4695</v>
      </c>
      <c r="B711" s="95">
        <v>1</v>
      </c>
      <c r="C711" s="95">
        <v>708</v>
      </c>
      <c r="D711" s="95">
        <v>713</v>
      </c>
      <c r="E711" s="99" t="s">
        <v>535</v>
      </c>
      <c r="F711" s="95" t="s">
        <v>623</v>
      </c>
      <c r="G711" s="95">
        <v>104694</v>
      </c>
      <c r="H711" s="95">
        <v>0</v>
      </c>
      <c r="I711" s="95">
        <v>1</v>
      </c>
      <c r="J711" s="95">
        <v>300</v>
      </c>
      <c r="K711" s="95">
        <v>2</v>
      </c>
      <c r="L711" s="98">
        <v>0.45833333333333331</v>
      </c>
      <c r="M711" s="98">
        <v>0.46875</v>
      </c>
      <c r="N711" s="97" t="s">
        <v>480</v>
      </c>
      <c r="Q711" s="88" t="str">
        <f t="array" aca="1" ref="Q711" ca="1">IFERROR(INDEX(Tableau3[Num DECAL],SMALL(IF(Tableau3[Num DECAL]&lt;&gt;"",ROW(INDIRECT("1:"&amp;ROWS(Tableau3[Num DECAL])))),ROWS($1:700))),"")</f>
        <v/>
      </c>
      <c r="R711" s="88">
        <f t="shared" ca="1" si="10"/>
        <v>0</v>
      </c>
      <c r="S711" s="88">
        <f ca="1">COUNTIFS(Tableau3[PLAGE],R711)</f>
        <v>0</v>
      </c>
      <c r="T711" s="139">
        <f ca="1">INDEX(EXTRACT!DATE,MATCH(Tableau4[[#This Row],[Décalage]],D:D,0),0)</f>
        <v>0</v>
      </c>
      <c r="U711" s="139">
        <f ca="1">VLOOKUP(Tableau4[[#This Row],[Décalage]],D:E,2,0)</f>
        <v>0</v>
      </c>
      <c r="V711" s="139">
        <f ca="1">VLOOKUP(Tableau4[[#This Row],[Décalage]],D:G,4,0)</f>
        <v>0</v>
      </c>
      <c r="AY711" s="88"/>
      <c r="AZ711" s="88"/>
      <c r="BA711" s="88"/>
      <c r="BB711" s="88"/>
      <c r="BC711" s="88"/>
    </row>
    <row r="712" spans="1:55" ht="15" x14ac:dyDescent="0.2">
      <c r="A712" s="100">
        <v>4696</v>
      </c>
      <c r="B712" s="95">
        <v>1</v>
      </c>
      <c r="C712" s="95" t="s">
        <v>534</v>
      </c>
      <c r="D712" s="95" t="s">
        <v>534</v>
      </c>
      <c r="E712" s="99" t="s">
        <v>535</v>
      </c>
      <c r="F712" s="95" t="s">
        <v>623</v>
      </c>
      <c r="G712" s="95">
        <v>104695</v>
      </c>
      <c r="H712" s="95">
        <v>1</v>
      </c>
      <c r="I712" s="95" t="s">
        <v>534</v>
      </c>
      <c r="J712" s="95">
        <v>300</v>
      </c>
      <c r="K712" s="95">
        <v>1</v>
      </c>
      <c r="L712" s="98">
        <v>0.46875</v>
      </c>
      <c r="M712" s="98">
        <v>0.49305555555555558</v>
      </c>
      <c r="N712" s="97" t="s">
        <v>488</v>
      </c>
      <c r="Q712" s="88" t="str">
        <f t="array" aca="1" ref="Q712" ca="1">IFERROR(INDEX(Tableau3[Num DECAL],SMALL(IF(Tableau3[Num DECAL]&lt;&gt;"",ROW(INDIRECT("1:"&amp;ROWS(Tableau3[Num DECAL])))),ROWS($1:701))),"")</f>
        <v/>
      </c>
      <c r="R712" s="88">
        <f t="shared" ca="1" si="10"/>
        <v>0</v>
      </c>
      <c r="S712" s="88">
        <f ca="1">COUNTIFS(Tableau3[PLAGE],R712)</f>
        <v>0</v>
      </c>
      <c r="T712" s="139">
        <f ca="1">INDEX(EXTRACT!DATE,MATCH(Tableau4[[#This Row],[Décalage]],D:D,0),0)</f>
        <v>0</v>
      </c>
      <c r="U712" s="139">
        <f ca="1">VLOOKUP(Tableau4[[#This Row],[Décalage]],D:E,2,0)</f>
        <v>0</v>
      </c>
      <c r="V712" s="139">
        <f ca="1">VLOOKUP(Tableau4[[#This Row],[Décalage]],D:G,4,0)</f>
        <v>0</v>
      </c>
      <c r="AY712" s="88"/>
      <c r="AZ712" s="88"/>
      <c r="BA712" s="88"/>
      <c r="BB712" s="88"/>
      <c r="BC712" s="88"/>
    </row>
    <row r="713" spans="1:55" ht="15" x14ac:dyDescent="0.2">
      <c r="A713" s="100">
        <v>4697</v>
      </c>
      <c r="B713" s="95">
        <v>1</v>
      </c>
      <c r="C713" s="95">
        <v>710</v>
      </c>
      <c r="D713" s="95">
        <v>715</v>
      </c>
      <c r="E713" s="99" t="s">
        <v>535</v>
      </c>
      <c r="F713" s="95" t="s">
        <v>624</v>
      </c>
      <c r="G713" s="95">
        <v>104696</v>
      </c>
      <c r="H713" s="95">
        <v>0</v>
      </c>
      <c r="I713" s="95">
        <v>1</v>
      </c>
      <c r="J713" s="95">
        <v>301</v>
      </c>
      <c r="K713" s="95">
        <v>2</v>
      </c>
      <c r="L713" s="98">
        <v>0.28472222222222221</v>
      </c>
      <c r="M713" s="98">
        <v>0.33333333333333331</v>
      </c>
      <c r="N713" s="97" t="s">
        <v>493</v>
      </c>
      <c r="Q713" s="88" t="str">
        <f t="array" aca="1" ref="Q713" ca="1">IFERROR(INDEX(Tableau3[Num DECAL],SMALL(IF(Tableau3[Num DECAL]&lt;&gt;"",ROW(INDIRECT("1:"&amp;ROWS(Tableau3[Num DECAL])))),ROWS($1:702))),"")</f>
        <v/>
      </c>
      <c r="R713" s="88">
        <f t="shared" ca="1" si="10"/>
        <v>0</v>
      </c>
      <c r="S713" s="88">
        <f ca="1">COUNTIFS(Tableau3[PLAGE],R713)</f>
        <v>0</v>
      </c>
      <c r="T713" s="139">
        <f ca="1">INDEX(EXTRACT!DATE,MATCH(Tableau4[[#This Row],[Décalage]],D:D,0),0)</f>
        <v>0</v>
      </c>
      <c r="U713" s="139">
        <f ca="1">VLOOKUP(Tableau4[[#This Row],[Décalage]],D:E,2,0)</f>
        <v>0</v>
      </c>
      <c r="V713" s="139">
        <f ca="1">VLOOKUP(Tableau4[[#This Row],[Décalage]],D:G,4,0)</f>
        <v>0</v>
      </c>
      <c r="AY713" s="88"/>
      <c r="AZ713" s="88"/>
      <c r="BA713" s="88"/>
      <c r="BB713" s="88"/>
      <c r="BC713" s="88"/>
    </row>
    <row r="714" spans="1:55" ht="15" x14ac:dyDescent="0.2">
      <c r="A714" s="100">
        <v>4698</v>
      </c>
      <c r="B714" s="95">
        <v>1</v>
      </c>
      <c r="C714" s="95" t="s">
        <v>534</v>
      </c>
      <c r="D714" s="95" t="s">
        <v>534</v>
      </c>
      <c r="E714" s="99" t="s">
        <v>535</v>
      </c>
      <c r="F714" s="95" t="s">
        <v>624</v>
      </c>
      <c r="G714" s="95">
        <v>104697</v>
      </c>
      <c r="H714" s="95">
        <v>1</v>
      </c>
      <c r="I714" s="95" t="s">
        <v>534</v>
      </c>
      <c r="J714" s="95">
        <v>301</v>
      </c>
      <c r="K714" s="95">
        <v>1</v>
      </c>
      <c r="L714" s="98">
        <v>0.33333333333333331</v>
      </c>
      <c r="M714" s="98">
        <v>0.35416666666666669</v>
      </c>
      <c r="N714" s="97" t="s">
        <v>482</v>
      </c>
      <c r="Q714" s="88" t="str">
        <f t="array" aca="1" ref="Q714" ca="1">IFERROR(INDEX(Tableau3[Num DECAL],SMALL(IF(Tableau3[Num DECAL]&lt;&gt;"",ROW(INDIRECT("1:"&amp;ROWS(Tableau3[Num DECAL])))),ROWS($1:703))),"")</f>
        <v/>
      </c>
      <c r="R714" s="88">
        <f t="shared" ca="1" si="10"/>
        <v>0</v>
      </c>
      <c r="S714" s="88">
        <f ca="1">COUNTIFS(Tableau3[PLAGE],R714)</f>
        <v>0</v>
      </c>
      <c r="T714" s="139">
        <f ca="1">INDEX(EXTRACT!DATE,MATCH(Tableau4[[#This Row],[Décalage]],D:D,0),0)</f>
        <v>0</v>
      </c>
      <c r="U714" s="139">
        <f ca="1">VLOOKUP(Tableau4[[#This Row],[Décalage]],D:E,2,0)</f>
        <v>0</v>
      </c>
      <c r="V714" s="139">
        <f ca="1">VLOOKUP(Tableau4[[#This Row],[Décalage]],D:G,4,0)</f>
        <v>0</v>
      </c>
      <c r="AY714" s="88"/>
      <c r="AZ714" s="88"/>
      <c r="BA714" s="88"/>
      <c r="BB714" s="88"/>
      <c r="BC714" s="88"/>
    </row>
    <row r="715" spans="1:55" ht="15" x14ac:dyDescent="0.2">
      <c r="A715" s="100">
        <v>4699</v>
      </c>
      <c r="B715" s="95">
        <v>1</v>
      </c>
      <c r="C715" s="95">
        <v>712</v>
      </c>
      <c r="D715" s="95">
        <v>717</v>
      </c>
      <c r="E715" s="99" t="s">
        <v>549</v>
      </c>
      <c r="F715" s="95" t="s">
        <v>624</v>
      </c>
      <c r="G715" s="95">
        <v>104698</v>
      </c>
      <c r="H715" s="95">
        <v>0</v>
      </c>
      <c r="I715" s="95">
        <v>1</v>
      </c>
      <c r="J715" s="95">
        <v>302</v>
      </c>
      <c r="K715" s="95">
        <v>2</v>
      </c>
      <c r="L715" s="98">
        <v>0.35416666666666669</v>
      </c>
      <c r="M715" s="98">
        <v>0.41666666666666669</v>
      </c>
      <c r="N715" s="97" t="s">
        <v>472</v>
      </c>
      <c r="Q715" s="88" t="str">
        <f t="array" aca="1" ref="Q715" ca="1">IFERROR(INDEX(Tableau3[Num DECAL],SMALL(IF(Tableau3[Num DECAL]&lt;&gt;"",ROW(INDIRECT("1:"&amp;ROWS(Tableau3[Num DECAL])))),ROWS($1:704))),"")</f>
        <v/>
      </c>
      <c r="R715" s="88">
        <f t="shared" ca="1" si="10"/>
        <v>0</v>
      </c>
      <c r="S715" s="88">
        <f ca="1">COUNTIFS(Tableau3[PLAGE],R715)</f>
        <v>0</v>
      </c>
      <c r="T715" s="139">
        <f ca="1">INDEX(EXTRACT!DATE,MATCH(Tableau4[[#This Row],[Décalage]],D:D,0),0)</f>
        <v>0</v>
      </c>
      <c r="U715" s="139">
        <f ca="1">VLOOKUP(Tableau4[[#This Row],[Décalage]],D:E,2,0)</f>
        <v>0</v>
      </c>
      <c r="V715" s="139">
        <f ca="1">VLOOKUP(Tableau4[[#This Row],[Décalage]],D:G,4,0)</f>
        <v>0</v>
      </c>
      <c r="AY715" s="88"/>
      <c r="AZ715" s="88"/>
      <c r="BA715" s="88"/>
      <c r="BB715" s="88"/>
      <c r="BC715" s="88"/>
    </row>
    <row r="716" spans="1:55" ht="15" x14ac:dyDescent="0.2">
      <c r="A716" s="100">
        <v>4700</v>
      </c>
      <c r="B716" s="95">
        <v>1</v>
      </c>
      <c r="C716" s="95" t="s">
        <v>534</v>
      </c>
      <c r="D716" s="95" t="s">
        <v>534</v>
      </c>
      <c r="E716" s="99" t="s">
        <v>549</v>
      </c>
      <c r="F716" s="95" t="s">
        <v>624</v>
      </c>
      <c r="G716" s="95">
        <v>104699</v>
      </c>
      <c r="H716" s="95">
        <v>1</v>
      </c>
      <c r="I716" s="95" t="s">
        <v>534</v>
      </c>
      <c r="J716" s="95">
        <v>302</v>
      </c>
      <c r="K716" s="95">
        <v>1</v>
      </c>
      <c r="L716" s="98">
        <v>0.41666666666666669</v>
      </c>
      <c r="M716" s="98">
        <v>0.4375</v>
      </c>
      <c r="N716" s="97" t="s">
        <v>482</v>
      </c>
      <c r="Q716" s="88" t="str">
        <f t="array" aca="1" ref="Q716" ca="1">IFERROR(INDEX(Tableau3[Num DECAL],SMALL(IF(Tableau3[Num DECAL]&lt;&gt;"",ROW(INDIRECT("1:"&amp;ROWS(Tableau3[Num DECAL])))),ROWS($1:705))),"")</f>
        <v/>
      </c>
      <c r="R716" s="88">
        <f t="shared" ref="R716:R779" ca="1" si="11">VLOOKUP(Q716,D:J,7,0)</f>
        <v>0</v>
      </c>
      <c r="S716" s="88">
        <f ca="1">COUNTIFS(Tableau3[PLAGE],R716)</f>
        <v>0</v>
      </c>
      <c r="T716" s="139">
        <f ca="1">INDEX(EXTRACT!DATE,MATCH(Tableau4[[#This Row],[Décalage]],D:D,0),0)</f>
        <v>0</v>
      </c>
      <c r="U716" s="139">
        <f ca="1">VLOOKUP(Tableau4[[#This Row],[Décalage]],D:E,2,0)</f>
        <v>0</v>
      </c>
      <c r="V716" s="139">
        <f ca="1">VLOOKUP(Tableau4[[#This Row],[Décalage]],D:G,4,0)</f>
        <v>0</v>
      </c>
      <c r="AY716" s="88"/>
      <c r="AZ716" s="88"/>
      <c r="BA716" s="88"/>
      <c r="BB716" s="88"/>
      <c r="BC716" s="88"/>
    </row>
    <row r="717" spans="1:55" ht="15" x14ac:dyDescent="0.2">
      <c r="A717" s="100">
        <v>4701</v>
      </c>
      <c r="B717" s="95">
        <v>1</v>
      </c>
      <c r="C717" s="95">
        <v>714</v>
      </c>
      <c r="D717" s="95">
        <v>718</v>
      </c>
      <c r="E717" s="99" t="s">
        <v>535</v>
      </c>
      <c r="F717" s="95" t="s">
        <v>624</v>
      </c>
      <c r="G717" s="95">
        <v>104700</v>
      </c>
      <c r="H717" s="95">
        <v>0</v>
      </c>
      <c r="I717" s="95">
        <v>1</v>
      </c>
      <c r="J717" s="95">
        <v>303</v>
      </c>
      <c r="K717" s="95">
        <v>1</v>
      </c>
      <c r="L717" s="98">
        <v>0.4375</v>
      </c>
      <c r="M717" s="98">
        <v>0.45833333333333331</v>
      </c>
      <c r="N717" s="97" t="s">
        <v>482</v>
      </c>
      <c r="Q717" s="88" t="str">
        <f t="array" aca="1" ref="Q717" ca="1">IFERROR(INDEX(Tableau3[Num DECAL],SMALL(IF(Tableau3[Num DECAL]&lt;&gt;"",ROW(INDIRECT("1:"&amp;ROWS(Tableau3[Num DECAL])))),ROWS($1:706))),"")</f>
        <v/>
      </c>
      <c r="R717" s="88">
        <f t="shared" ca="1" si="11"/>
        <v>0</v>
      </c>
      <c r="S717" s="88">
        <f ca="1">COUNTIFS(Tableau3[PLAGE],R717)</f>
        <v>0</v>
      </c>
      <c r="T717" s="139">
        <f ca="1">INDEX(EXTRACT!DATE,MATCH(Tableau4[[#This Row],[Décalage]],D:D,0),0)</f>
        <v>0</v>
      </c>
      <c r="U717" s="139">
        <f ca="1">VLOOKUP(Tableau4[[#This Row],[Décalage]],D:E,2,0)</f>
        <v>0</v>
      </c>
      <c r="V717" s="139">
        <f ca="1">VLOOKUP(Tableau4[[#This Row],[Décalage]],D:G,4,0)</f>
        <v>0</v>
      </c>
      <c r="AY717" s="88"/>
      <c r="AZ717" s="88"/>
      <c r="BA717" s="88"/>
      <c r="BB717" s="88"/>
      <c r="BC717" s="88"/>
    </row>
    <row r="718" spans="1:55" ht="15" x14ac:dyDescent="0.2">
      <c r="A718" s="100">
        <v>4702</v>
      </c>
      <c r="B718" s="95">
        <v>1</v>
      </c>
      <c r="C718" s="95">
        <v>715</v>
      </c>
      <c r="D718" s="95">
        <v>725</v>
      </c>
      <c r="E718" s="99" t="s">
        <v>549</v>
      </c>
      <c r="F718" s="95" t="s">
        <v>624</v>
      </c>
      <c r="G718" s="95">
        <v>104701</v>
      </c>
      <c r="H718" s="95">
        <v>0</v>
      </c>
      <c r="I718" s="95">
        <v>1</v>
      </c>
      <c r="J718" s="95">
        <v>304</v>
      </c>
      <c r="K718" s="95">
        <v>7</v>
      </c>
      <c r="L718" s="98">
        <v>0.45833333333333331</v>
      </c>
      <c r="M718" s="98">
        <v>0.5</v>
      </c>
      <c r="N718" s="97" t="s">
        <v>476</v>
      </c>
      <c r="Q718" s="88" t="str">
        <f t="array" aca="1" ref="Q718" ca="1">IFERROR(INDEX(Tableau3[Num DECAL],SMALL(IF(Tableau3[Num DECAL]&lt;&gt;"",ROW(INDIRECT("1:"&amp;ROWS(Tableau3[Num DECAL])))),ROWS($1:707))),"")</f>
        <v/>
      </c>
      <c r="R718" s="88">
        <f t="shared" ca="1" si="11"/>
        <v>0</v>
      </c>
      <c r="S718" s="88">
        <f ca="1">COUNTIFS(Tableau3[PLAGE],R718)</f>
        <v>0</v>
      </c>
      <c r="T718" s="139">
        <f ca="1">INDEX(EXTRACT!DATE,MATCH(Tableau4[[#This Row],[Décalage]],D:D,0),0)</f>
        <v>0</v>
      </c>
      <c r="U718" s="139">
        <f ca="1">VLOOKUP(Tableau4[[#This Row],[Décalage]],D:E,2,0)</f>
        <v>0</v>
      </c>
      <c r="V718" s="139">
        <f ca="1">VLOOKUP(Tableau4[[#This Row],[Décalage]],D:G,4,0)</f>
        <v>0</v>
      </c>
      <c r="AY718" s="88"/>
      <c r="AZ718" s="88"/>
      <c r="BA718" s="88"/>
      <c r="BB718" s="88"/>
      <c r="BC718" s="88"/>
    </row>
    <row r="719" spans="1:55" ht="15" x14ac:dyDescent="0.2">
      <c r="A719" s="100">
        <v>4703</v>
      </c>
      <c r="B719" s="95">
        <v>1</v>
      </c>
      <c r="C719" s="95" t="s">
        <v>534</v>
      </c>
      <c r="D719" s="95" t="s">
        <v>534</v>
      </c>
      <c r="E719" s="99" t="s">
        <v>549</v>
      </c>
      <c r="F719" s="95" t="s">
        <v>624</v>
      </c>
      <c r="G719" s="95">
        <v>104702</v>
      </c>
      <c r="H719" s="95">
        <v>1</v>
      </c>
      <c r="I719" s="95" t="s">
        <v>534</v>
      </c>
      <c r="J719" s="95">
        <v>304</v>
      </c>
      <c r="K719" s="95">
        <v>6</v>
      </c>
      <c r="L719" s="98">
        <v>0.5625</v>
      </c>
      <c r="M719" s="98">
        <v>0.59375</v>
      </c>
      <c r="N719" s="97" t="s">
        <v>485</v>
      </c>
      <c r="Q719" s="88" t="str">
        <f t="array" aca="1" ref="Q719" ca="1">IFERROR(INDEX(Tableau3[Num DECAL],SMALL(IF(Tableau3[Num DECAL]&lt;&gt;"",ROW(INDIRECT("1:"&amp;ROWS(Tableau3[Num DECAL])))),ROWS($1:708))),"")</f>
        <v/>
      </c>
      <c r="R719" s="88">
        <f t="shared" ca="1" si="11"/>
        <v>0</v>
      </c>
      <c r="S719" s="88">
        <f ca="1">COUNTIFS(Tableau3[PLAGE],R719)</f>
        <v>0</v>
      </c>
      <c r="T719" s="139">
        <f ca="1">INDEX(EXTRACT!DATE,MATCH(Tableau4[[#This Row],[Décalage]],D:D,0),0)</f>
        <v>0</v>
      </c>
      <c r="U719" s="139">
        <f ca="1">VLOOKUP(Tableau4[[#This Row],[Décalage]],D:E,2,0)</f>
        <v>0</v>
      </c>
      <c r="V719" s="139">
        <f ca="1">VLOOKUP(Tableau4[[#This Row],[Décalage]],D:G,4,0)</f>
        <v>0</v>
      </c>
      <c r="AY719" s="88"/>
      <c r="AZ719" s="88"/>
      <c r="BA719" s="88"/>
      <c r="BB719" s="88"/>
      <c r="BC719" s="88"/>
    </row>
    <row r="720" spans="1:55" ht="15" x14ac:dyDescent="0.2">
      <c r="A720" s="100">
        <v>4704</v>
      </c>
      <c r="B720" s="95">
        <v>1</v>
      </c>
      <c r="C720" s="95" t="s">
        <v>534</v>
      </c>
      <c r="D720" s="95" t="s">
        <v>534</v>
      </c>
      <c r="E720" s="99" t="s">
        <v>549</v>
      </c>
      <c r="F720" s="95" t="s">
        <v>624</v>
      </c>
      <c r="G720" s="95">
        <v>104703</v>
      </c>
      <c r="H720" s="95">
        <v>2</v>
      </c>
      <c r="I720" s="95" t="s">
        <v>534</v>
      </c>
      <c r="J720" s="95">
        <v>304</v>
      </c>
      <c r="K720" s="95">
        <v>5</v>
      </c>
      <c r="L720" s="98">
        <v>0.59375</v>
      </c>
      <c r="M720" s="98">
        <v>0.60416666666666663</v>
      </c>
      <c r="N720" s="97" t="s">
        <v>480</v>
      </c>
      <c r="Q720" s="88" t="str">
        <f t="array" aca="1" ref="Q720" ca="1">IFERROR(INDEX(Tableau3[Num DECAL],SMALL(IF(Tableau3[Num DECAL]&lt;&gt;"",ROW(INDIRECT("1:"&amp;ROWS(Tableau3[Num DECAL])))),ROWS($1:709))),"")</f>
        <v/>
      </c>
      <c r="R720" s="88">
        <f t="shared" ca="1" si="11"/>
        <v>0</v>
      </c>
      <c r="S720" s="88">
        <f ca="1">COUNTIFS(Tableau3[PLAGE],R720)</f>
        <v>0</v>
      </c>
      <c r="T720" s="139">
        <f ca="1">INDEX(EXTRACT!DATE,MATCH(Tableau4[[#This Row],[Décalage]],D:D,0),0)</f>
        <v>0</v>
      </c>
      <c r="U720" s="139">
        <f ca="1">VLOOKUP(Tableau4[[#This Row],[Décalage]],D:E,2,0)</f>
        <v>0</v>
      </c>
      <c r="V720" s="139">
        <f ca="1">VLOOKUP(Tableau4[[#This Row],[Décalage]],D:G,4,0)</f>
        <v>0</v>
      </c>
      <c r="AY720" s="88"/>
      <c r="AZ720" s="88"/>
      <c r="BA720" s="88"/>
      <c r="BB720" s="88"/>
      <c r="BC720" s="88"/>
    </row>
    <row r="721" spans="1:55" ht="15" x14ac:dyDescent="0.2">
      <c r="A721" s="100">
        <v>4705</v>
      </c>
      <c r="B721" s="95">
        <v>1</v>
      </c>
      <c r="C721" s="95" t="s">
        <v>534</v>
      </c>
      <c r="D721" s="95" t="s">
        <v>534</v>
      </c>
      <c r="E721" s="99" t="s">
        <v>549</v>
      </c>
      <c r="F721" s="95" t="s">
        <v>624</v>
      </c>
      <c r="G721" s="95">
        <v>104704</v>
      </c>
      <c r="H721" s="95">
        <v>3</v>
      </c>
      <c r="I721" s="95" t="s">
        <v>534</v>
      </c>
      <c r="J721" s="95">
        <v>304</v>
      </c>
      <c r="K721" s="95">
        <v>4</v>
      </c>
      <c r="L721" s="98">
        <v>0.60416666666666663</v>
      </c>
      <c r="M721" s="98">
        <v>0.625</v>
      </c>
      <c r="N721" s="97" t="s">
        <v>482</v>
      </c>
      <c r="Q721" s="88" t="str">
        <f t="array" aca="1" ref="Q721" ca="1">IFERROR(INDEX(Tableau3[Num DECAL],SMALL(IF(Tableau3[Num DECAL]&lt;&gt;"",ROW(INDIRECT("1:"&amp;ROWS(Tableau3[Num DECAL])))),ROWS($1:710))),"")</f>
        <v/>
      </c>
      <c r="R721" s="88">
        <f t="shared" ca="1" si="11"/>
        <v>0</v>
      </c>
      <c r="S721" s="88">
        <f ca="1">COUNTIFS(Tableau3[PLAGE],R721)</f>
        <v>0</v>
      </c>
      <c r="T721" s="139">
        <f ca="1">INDEX(EXTRACT!DATE,MATCH(Tableau4[[#This Row],[Décalage]],D:D,0),0)</f>
        <v>0</v>
      </c>
      <c r="U721" s="139">
        <f ca="1">VLOOKUP(Tableau4[[#This Row],[Décalage]],D:E,2,0)</f>
        <v>0</v>
      </c>
      <c r="V721" s="139">
        <f ca="1">VLOOKUP(Tableau4[[#This Row],[Décalage]],D:G,4,0)</f>
        <v>0</v>
      </c>
      <c r="AY721" s="88"/>
      <c r="AZ721" s="88"/>
      <c r="BA721" s="88"/>
      <c r="BB721" s="88"/>
      <c r="BC721" s="88"/>
    </row>
    <row r="722" spans="1:55" ht="15" x14ac:dyDescent="0.2">
      <c r="A722" s="100">
        <v>4706</v>
      </c>
      <c r="B722" s="95">
        <v>1</v>
      </c>
      <c r="C722" s="95" t="s">
        <v>534</v>
      </c>
      <c r="D722" s="95" t="s">
        <v>534</v>
      </c>
      <c r="E722" s="99" t="s">
        <v>549</v>
      </c>
      <c r="F722" s="95" t="s">
        <v>624</v>
      </c>
      <c r="G722" s="95">
        <v>104705</v>
      </c>
      <c r="H722" s="95">
        <v>4</v>
      </c>
      <c r="I722" s="95" t="s">
        <v>534</v>
      </c>
      <c r="J722" s="95">
        <v>304</v>
      </c>
      <c r="K722" s="95">
        <v>3</v>
      </c>
      <c r="L722" s="98">
        <v>0.625</v>
      </c>
      <c r="M722" s="98">
        <v>0.63541666666666663</v>
      </c>
      <c r="N722" s="97" t="s">
        <v>480</v>
      </c>
      <c r="Q722" s="88" t="str">
        <f t="array" aca="1" ref="Q722" ca="1">IFERROR(INDEX(Tableau3[Num DECAL],SMALL(IF(Tableau3[Num DECAL]&lt;&gt;"",ROW(INDIRECT("1:"&amp;ROWS(Tableau3[Num DECAL])))),ROWS($1:711))),"")</f>
        <v/>
      </c>
      <c r="R722" s="88">
        <f t="shared" ca="1" si="11"/>
        <v>0</v>
      </c>
      <c r="S722" s="88">
        <f ca="1">COUNTIFS(Tableau3[PLAGE],R722)</f>
        <v>0</v>
      </c>
      <c r="T722" s="139">
        <f ca="1">INDEX(EXTRACT!DATE,MATCH(Tableau4[[#This Row],[Décalage]],D:D,0),0)</f>
        <v>0</v>
      </c>
      <c r="U722" s="139">
        <f ca="1">VLOOKUP(Tableau4[[#This Row],[Décalage]],D:E,2,0)</f>
        <v>0</v>
      </c>
      <c r="V722" s="139">
        <f ca="1">VLOOKUP(Tableau4[[#This Row],[Décalage]],D:G,4,0)</f>
        <v>0</v>
      </c>
      <c r="AY722" s="88"/>
      <c r="AZ722" s="88"/>
      <c r="BA722" s="88"/>
      <c r="BB722" s="88"/>
      <c r="BC722" s="88"/>
    </row>
    <row r="723" spans="1:55" ht="15" x14ac:dyDescent="0.2">
      <c r="A723" s="100">
        <v>4707</v>
      </c>
      <c r="B723" s="95">
        <v>1</v>
      </c>
      <c r="C723" s="95" t="s">
        <v>534</v>
      </c>
      <c r="D723" s="95" t="s">
        <v>534</v>
      </c>
      <c r="E723" s="99" t="s">
        <v>549</v>
      </c>
      <c r="F723" s="95" t="s">
        <v>624</v>
      </c>
      <c r="G723" s="95">
        <v>104706</v>
      </c>
      <c r="H723" s="95">
        <v>5</v>
      </c>
      <c r="I723" s="95" t="s">
        <v>534</v>
      </c>
      <c r="J723" s="95">
        <v>304</v>
      </c>
      <c r="K723" s="95">
        <v>2</v>
      </c>
      <c r="L723" s="98">
        <v>0.63541666666666663</v>
      </c>
      <c r="M723" s="98">
        <v>0.66666666666666663</v>
      </c>
      <c r="N723" s="97" t="s">
        <v>485</v>
      </c>
      <c r="Q723" s="88" t="str">
        <f t="array" aca="1" ref="Q723" ca="1">IFERROR(INDEX(Tableau3[Num DECAL],SMALL(IF(Tableau3[Num DECAL]&lt;&gt;"",ROW(INDIRECT("1:"&amp;ROWS(Tableau3[Num DECAL])))),ROWS($1:712))),"")</f>
        <v/>
      </c>
      <c r="R723" s="88">
        <f t="shared" ca="1" si="11"/>
        <v>0</v>
      </c>
      <c r="S723" s="88">
        <f ca="1">COUNTIFS(Tableau3[PLAGE],R723)</f>
        <v>0</v>
      </c>
      <c r="T723" s="139">
        <f ca="1">INDEX(EXTRACT!DATE,MATCH(Tableau4[[#This Row],[Décalage]],D:D,0),0)</f>
        <v>0</v>
      </c>
      <c r="U723" s="139">
        <f ca="1">VLOOKUP(Tableau4[[#This Row],[Décalage]],D:E,2,0)</f>
        <v>0</v>
      </c>
      <c r="V723" s="139">
        <f ca="1">VLOOKUP(Tableau4[[#This Row],[Décalage]],D:G,4,0)</f>
        <v>0</v>
      </c>
      <c r="AY723" s="88"/>
      <c r="AZ723" s="88"/>
      <c r="BA723" s="88"/>
      <c r="BB723" s="88"/>
      <c r="BC723" s="88"/>
    </row>
    <row r="724" spans="1:55" ht="15" x14ac:dyDescent="0.2">
      <c r="A724" s="100">
        <v>4708</v>
      </c>
      <c r="B724" s="95">
        <v>1</v>
      </c>
      <c r="C724" s="95" t="s">
        <v>534</v>
      </c>
      <c r="D724" s="95" t="s">
        <v>534</v>
      </c>
      <c r="E724" s="99" t="s">
        <v>549</v>
      </c>
      <c r="F724" s="95" t="s">
        <v>624</v>
      </c>
      <c r="G724" s="95">
        <v>104707</v>
      </c>
      <c r="H724" s="95">
        <v>6</v>
      </c>
      <c r="I724" s="95" t="s">
        <v>534</v>
      </c>
      <c r="J724" s="95">
        <v>304</v>
      </c>
      <c r="K724" s="95">
        <v>1</v>
      </c>
      <c r="L724" s="98">
        <v>0.67361111111111116</v>
      </c>
      <c r="M724" s="98">
        <v>0.70833333333333337</v>
      </c>
      <c r="N724" s="97" t="s">
        <v>490</v>
      </c>
      <c r="Q724" s="88" t="str">
        <f t="array" aca="1" ref="Q724" ca="1">IFERROR(INDEX(Tableau3[Num DECAL],SMALL(IF(Tableau3[Num DECAL]&lt;&gt;"",ROW(INDIRECT("1:"&amp;ROWS(Tableau3[Num DECAL])))),ROWS($1:713))),"")</f>
        <v/>
      </c>
      <c r="R724" s="88">
        <f t="shared" ca="1" si="11"/>
        <v>0</v>
      </c>
      <c r="S724" s="88">
        <f ca="1">COUNTIFS(Tableau3[PLAGE],R724)</f>
        <v>0</v>
      </c>
      <c r="T724" s="139">
        <f ca="1">INDEX(EXTRACT!DATE,MATCH(Tableau4[[#This Row],[Décalage]],D:D,0),0)</f>
        <v>0</v>
      </c>
      <c r="U724" s="139">
        <f ca="1">VLOOKUP(Tableau4[[#This Row],[Décalage]],D:E,2,0)</f>
        <v>0</v>
      </c>
      <c r="V724" s="139">
        <f ca="1">VLOOKUP(Tableau4[[#This Row],[Décalage]],D:G,4,0)</f>
        <v>0</v>
      </c>
      <c r="AY724" s="88"/>
      <c r="AZ724" s="88"/>
      <c r="BA724" s="88"/>
      <c r="BB724" s="88"/>
      <c r="BC724" s="88"/>
    </row>
    <row r="725" spans="1:55" ht="15" x14ac:dyDescent="0.2">
      <c r="A725" s="100">
        <v>4709</v>
      </c>
      <c r="B725" s="95">
        <v>1</v>
      </c>
      <c r="C725" s="95">
        <v>722</v>
      </c>
      <c r="D725" s="95">
        <v>726</v>
      </c>
      <c r="E725" s="99" t="s">
        <v>535</v>
      </c>
      <c r="F725" s="95" t="s">
        <v>624</v>
      </c>
      <c r="G725" s="95">
        <v>104708</v>
      </c>
      <c r="H725" s="95">
        <v>0</v>
      </c>
      <c r="I725" s="95">
        <v>1</v>
      </c>
      <c r="J725" s="95">
        <v>305</v>
      </c>
      <c r="K725" s="95">
        <v>1</v>
      </c>
      <c r="L725" s="98">
        <v>0.70833333333333337</v>
      </c>
      <c r="M725" s="98">
        <v>0.72916666666666663</v>
      </c>
      <c r="N725" s="97" t="s">
        <v>482</v>
      </c>
      <c r="Q725" s="88" t="str">
        <f t="array" aca="1" ref="Q725" ca="1">IFERROR(INDEX(Tableau3[Num DECAL],SMALL(IF(Tableau3[Num DECAL]&lt;&gt;"",ROW(INDIRECT("1:"&amp;ROWS(Tableau3[Num DECAL])))),ROWS($1:714))),"")</f>
        <v/>
      </c>
      <c r="R725" s="88">
        <f t="shared" ca="1" si="11"/>
        <v>0</v>
      </c>
      <c r="S725" s="88">
        <f ca="1">COUNTIFS(Tableau3[PLAGE],R725)</f>
        <v>0</v>
      </c>
      <c r="T725" s="139">
        <f ca="1">INDEX(EXTRACT!DATE,MATCH(Tableau4[[#This Row],[Décalage]],D:D,0),0)</f>
        <v>0</v>
      </c>
      <c r="U725" s="139">
        <f ca="1">VLOOKUP(Tableau4[[#This Row],[Décalage]],D:E,2,0)</f>
        <v>0</v>
      </c>
      <c r="V725" s="139">
        <f ca="1">VLOOKUP(Tableau4[[#This Row],[Décalage]],D:G,4,0)</f>
        <v>0</v>
      </c>
      <c r="AY725" s="88"/>
      <c r="AZ725" s="88"/>
      <c r="BA725" s="88"/>
      <c r="BB725" s="88"/>
      <c r="BC725" s="88"/>
    </row>
    <row r="726" spans="1:55" ht="15" x14ac:dyDescent="0.2">
      <c r="A726" s="100">
        <v>4710</v>
      </c>
      <c r="B726" s="95">
        <v>1</v>
      </c>
      <c r="C726" s="95">
        <v>723</v>
      </c>
      <c r="D726" s="95">
        <v>728</v>
      </c>
      <c r="E726" s="99" t="s">
        <v>535</v>
      </c>
      <c r="F726" s="95" t="s">
        <v>625</v>
      </c>
      <c r="G726" s="95">
        <v>104709</v>
      </c>
      <c r="H726" s="95">
        <v>0</v>
      </c>
      <c r="I726" s="95">
        <v>1</v>
      </c>
      <c r="J726" s="95">
        <v>306</v>
      </c>
      <c r="K726" s="95">
        <v>2</v>
      </c>
      <c r="L726" s="98">
        <v>0.28472222222222221</v>
      </c>
      <c r="M726" s="98">
        <v>0.33333333333333331</v>
      </c>
      <c r="N726" s="97" t="s">
        <v>493</v>
      </c>
      <c r="Q726" s="88" t="str">
        <f t="array" aca="1" ref="Q726" ca="1">IFERROR(INDEX(Tableau3[Num DECAL],SMALL(IF(Tableau3[Num DECAL]&lt;&gt;"",ROW(INDIRECT("1:"&amp;ROWS(Tableau3[Num DECAL])))),ROWS($1:715))),"")</f>
        <v/>
      </c>
      <c r="R726" s="88">
        <f t="shared" ca="1" si="11"/>
        <v>0</v>
      </c>
      <c r="S726" s="88">
        <f ca="1">COUNTIFS(Tableau3[PLAGE],R726)</f>
        <v>0</v>
      </c>
      <c r="T726" s="139">
        <f ca="1">INDEX(EXTRACT!DATE,MATCH(Tableau4[[#This Row],[Décalage]],D:D,0),0)</f>
        <v>0</v>
      </c>
      <c r="U726" s="139">
        <f ca="1">VLOOKUP(Tableau4[[#This Row],[Décalage]],D:E,2,0)</f>
        <v>0</v>
      </c>
      <c r="V726" s="139">
        <f ca="1">VLOOKUP(Tableau4[[#This Row],[Décalage]],D:G,4,0)</f>
        <v>0</v>
      </c>
      <c r="AY726" s="88"/>
      <c r="AZ726" s="88"/>
      <c r="BA726" s="88"/>
      <c r="BB726" s="88"/>
      <c r="BC726" s="88"/>
    </row>
    <row r="727" spans="1:55" ht="15" x14ac:dyDescent="0.2">
      <c r="A727" s="100">
        <v>4711</v>
      </c>
      <c r="B727" s="95">
        <v>1</v>
      </c>
      <c r="C727" s="95" t="s">
        <v>534</v>
      </c>
      <c r="D727" s="95" t="s">
        <v>534</v>
      </c>
      <c r="E727" s="99" t="s">
        <v>535</v>
      </c>
      <c r="F727" s="95" t="s">
        <v>625</v>
      </c>
      <c r="G727" s="95">
        <v>104710</v>
      </c>
      <c r="H727" s="95">
        <v>1</v>
      </c>
      <c r="I727" s="95" t="s">
        <v>534</v>
      </c>
      <c r="J727" s="95">
        <v>306</v>
      </c>
      <c r="K727" s="95">
        <v>1</v>
      </c>
      <c r="L727" s="98">
        <v>0.33333333333333331</v>
      </c>
      <c r="M727" s="98">
        <v>0.34375</v>
      </c>
      <c r="N727" s="97" t="s">
        <v>480</v>
      </c>
      <c r="Q727" s="88" t="str">
        <f t="array" aca="1" ref="Q727" ca="1">IFERROR(INDEX(Tableau3[Num DECAL],SMALL(IF(Tableau3[Num DECAL]&lt;&gt;"",ROW(INDIRECT("1:"&amp;ROWS(Tableau3[Num DECAL])))),ROWS($1:716))),"")</f>
        <v/>
      </c>
      <c r="R727" s="88">
        <f t="shared" ca="1" si="11"/>
        <v>0</v>
      </c>
      <c r="S727" s="88">
        <f ca="1">COUNTIFS(Tableau3[PLAGE],R727)</f>
        <v>0</v>
      </c>
      <c r="T727" s="139">
        <f ca="1">INDEX(EXTRACT!DATE,MATCH(Tableau4[[#This Row],[Décalage]],D:D,0),0)</f>
        <v>0</v>
      </c>
      <c r="U727" s="139">
        <f ca="1">VLOOKUP(Tableau4[[#This Row],[Décalage]],D:E,2,0)</f>
        <v>0</v>
      </c>
      <c r="V727" s="139">
        <f ca="1">VLOOKUP(Tableau4[[#This Row],[Décalage]],D:G,4,0)</f>
        <v>0</v>
      </c>
      <c r="AY727" s="88"/>
      <c r="AZ727" s="88"/>
      <c r="BA727" s="88"/>
      <c r="BB727" s="88"/>
      <c r="BC727" s="88"/>
    </row>
    <row r="728" spans="1:55" ht="15" x14ac:dyDescent="0.2">
      <c r="A728" s="100">
        <v>4712</v>
      </c>
      <c r="B728" s="95">
        <v>1</v>
      </c>
      <c r="C728" s="95">
        <v>725</v>
      </c>
      <c r="D728" s="95">
        <v>736</v>
      </c>
      <c r="E728" s="99" t="s">
        <v>541</v>
      </c>
      <c r="F728" s="95" t="s">
        <v>625</v>
      </c>
      <c r="G728" s="95">
        <v>104711</v>
      </c>
      <c r="H728" s="95">
        <v>0</v>
      </c>
      <c r="I728" s="95">
        <v>1</v>
      </c>
      <c r="J728" s="95">
        <v>307</v>
      </c>
      <c r="K728" s="95">
        <v>8</v>
      </c>
      <c r="L728" s="98">
        <v>0.34375</v>
      </c>
      <c r="M728" s="98">
        <v>0.35416666666666669</v>
      </c>
      <c r="N728" s="97" t="s">
        <v>480</v>
      </c>
      <c r="Q728" s="88" t="str">
        <f t="array" aca="1" ref="Q728" ca="1">IFERROR(INDEX(Tableau3[Num DECAL],SMALL(IF(Tableau3[Num DECAL]&lt;&gt;"",ROW(INDIRECT("1:"&amp;ROWS(Tableau3[Num DECAL])))),ROWS($1:717))),"")</f>
        <v/>
      </c>
      <c r="R728" s="88">
        <f t="shared" ca="1" si="11"/>
        <v>0</v>
      </c>
      <c r="S728" s="88">
        <f ca="1">COUNTIFS(Tableau3[PLAGE],R728)</f>
        <v>0</v>
      </c>
      <c r="T728" s="139">
        <f ca="1">INDEX(EXTRACT!DATE,MATCH(Tableau4[[#This Row],[Décalage]],D:D,0),0)</f>
        <v>0</v>
      </c>
      <c r="U728" s="139">
        <f ca="1">VLOOKUP(Tableau4[[#This Row],[Décalage]],D:E,2,0)</f>
        <v>0</v>
      </c>
      <c r="V728" s="139">
        <f ca="1">VLOOKUP(Tableau4[[#This Row],[Décalage]],D:G,4,0)</f>
        <v>0</v>
      </c>
      <c r="AY728" s="88"/>
      <c r="AZ728" s="88"/>
      <c r="BA728" s="88"/>
      <c r="BB728" s="88"/>
      <c r="BC728" s="88"/>
    </row>
    <row r="729" spans="1:55" ht="15" x14ac:dyDescent="0.2">
      <c r="A729" s="100">
        <v>4713</v>
      </c>
      <c r="B729" s="95">
        <v>1</v>
      </c>
      <c r="C729" s="95" t="s">
        <v>534</v>
      </c>
      <c r="D729" s="95" t="s">
        <v>534</v>
      </c>
      <c r="E729" s="99" t="s">
        <v>541</v>
      </c>
      <c r="F729" s="95" t="s">
        <v>625</v>
      </c>
      <c r="G729" s="95">
        <v>104712</v>
      </c>
      <c r="H729" s="95">
        <v>1</v>
      </c>
      <c r="I729" s="95" t="s">
        <v>534</v>
      </c>
      <c r="J729" s="95">
        <v>307</v>
      </c>
      <c r="K729" s="95">
        <v>7</v>
      </c>
      <c r="L729" s="98">
        <v>0.35416666666666669</v>
      </c>
      <c r="M729" s="98">
        <v>0.36458333333333331</v>
      </c>
      <c r="N729" s="97" t="s">
        <v>480</v>
      </c>
      <c r="Q729" s="88" t="str">
        <f t="array" aca="1" ref="Q729" ca="1">IFERROR(INDEX(Tableau3[Num DECAL],SMALL(IF(Tableau3[Num DECAL]&lt;&gt;"",ROW(INDIRECT("1:"&amp;ROWS(Tableau3[Num DECAL])))),ROWS($1:718))),"")</f>
        <v/>
      </c>
      <c r="R729" s="88">
        <f t="shared" ca="1" si="11"/>
        <v>0</v>
      </c>
      <c r="S729" s="88">
        <f ca="1">COUNTIFS(Tableau3[PLAGE],R729)</f>
        <v>0</v>
      </c>
      <c r="T729" s="139">
        <f ca="1">INDEX(EXTRACT!DATE,MATCH(Tableau4[[#This Row],[Décalage]],D:D,0),0)</f>
        <v>0</v>
      </c>
      <c r="U729" s="139">
        <f ca="1">VLOOKUP(Tableau4[[#This Row],[Décalage]],D:E,2,0)</f>
        <v>0</v>
      </c>
      <c r="V729" s="139">
        <f ca="1">VLOOKUP(Tableau4[[#This Row],[Décalage]],D:G,4,0)</f>
        <v>0</v>
      </c>
      <c r="AY729" s="88"/>
      <c r="AZ729" s="88"/>
      <c r="BA729" s="88"/>
      <c r="BB729" s="88"/>
      <c r="BC729" s="88"/>
    </row>
    <row r="730" spans="1:55" ht="15" x14ac:dyDescent="0.2">
      <c r="A730" s="100">
        <v>4714</v>
      </c>
      <c r="B730" s="95">
        <v>1</v>
      </c>
      <c r="C730" s="95" t="s">
        <v>534</v>
      </c>
      <c r="D730" s="95" t="s">
        <v>534</v>
      </c>
      <c r="E730" s="99" t="s">
        <v>541</v>
      </c>
      <c r="F730" s="95" t="s">
        <v>625</v>
      </c>
      <c r="G730" s="95">
        <v>104713</v>
      </c>
      <c r="H730" s="95">
        <v>2</v>
      </c>
      <c r="I730" s="95" t="s">
        <v>534</v>
      </c>
      <c r="J730" s="95">
        <v>307</v>
      </c>
      <c r="K730" s="95">
        <v>6</v>
      </c>
      <c r="L730" s="98">
        <v>0.36458333333333331</v>
      </c>
      <c r="M730" s="98">
        <v>0.375</v>
      </c>
      <c r="N730" s="97" t="s">
        <v>480</v>
      </c>
      <c r="Q730" s="88" t="str">
        <f t="array" aca="1" ref="Q730" ca="1">IFERROR(INDEX(Tableau3[Num DECAL],SMALL(IF(Tableau3[Num DECAL]&lt;&gt;"",ROW(INDIRECT("1:"&amp;ROWS(Tableau3[Num DECAL])))),ROWS($1:719))),"")</f>
        <v/>
      </c>
      <c r="R730" s="88">
        <f t="shared" ca="1" si="11"/>
        <v>0</v>
      </c>
      <c r="S730" s="88">
        <f ca="1">COUNTIFS(Tableau3[PLAGE],R730)</f>
        <v>0</v>
      </c>
      <c r="T730" s="139">
        <f ca="1">INDEX(EXTRACT!DATE,MATCH(Tableau4[[#This Row],[Décalage]],D:D,0),0)</f>
        <v>0</v>
      </c>
      <c r="U730" s="139">
        <f ca="1">VLOOKUP(Tableau4[[#This Row],[Décalage]],D:E,2,0)</f>
        <v>0</v>
      </c>
      <c r="V730" s="139">
        <f ca="1">VLOOKUP(Tableau4[[#This Row],[Décalage]],D:G,4,0)</f>
        <v>0</v>
      </c>
      <c r="AY730" s="88"/>
      <c r="AZ730" s="88"/>
      <c r="BA730" s="88"/>
      <c r="BB730" s="88"/>
      <c r="BC730" s="88"/>
    </row>
    <row r="731" spans="1:55" ht="15" x14ac:dyDescent="0.2">
      <c r="A731" s="100">
        <v>4715</v>
      </c>
      <c r="B731" s="95">
        <v>1</v>
      </c>
      <c r="C731" s="95" t="s">
        <v>534</v>
      </c>
      <c r="D731" s="95" t="s">
        <v>534</v>
      </c>
      <c r="E731" s="99" t="s">
        <v>541</v>
      </c>
      <c r="F731" s="95" t="s">
        <v>625</v>
      </c>
      <c r="G731" s="95">
        <v>104714</v>
      </c>
      <c r="H731" s="95">
        <v>3</v>
      </c>
      <c r="I731" s="95" t="s">
        <v>534</v>
      </c>
      <c r="J731" s="95">
        <v>307</v>
      </c>
      <c r="K731" s="95">
        <v>5</v>
      </c>
      <c r="L731" s="98">
        <v>0.375</v>
      </c>
      <c r="M731" s="98">
        <v>0.38541666666666669</v>
      </c>
      <c r="N731" s="97" t="s">
        <v>480</v>
      </c>
      <c r="Q731" s="88" t="str">
        <f t="array" aca="1" ref="Q731" ca="1">IFERROR(INDEX(Tableau3[Num DECAL],SMALL(IF(Tableau3[Num DECAL]&lt;&gt;"",ROW(INDIRECT("1:"&amp;ROWS(Tableau3[Num DECAL])))),ROWS($1:720))),"")</f>
        <v/>
      </c>
      <c r="R731" s="88">
        <f t="shared" ca="1" si="11"/>
        <v>0</v>
      </c>
      <c r="S731" s="88">
        <f ca="1">COUNTIFS(Tableau3[PLAGE],R731)</f>
        <v>0</v>
      </c>
      <c r="T731" s="139">
        <f ca="1">INDEX(EXTRACT!DATE,MATCH(Tableau4[[#This Row],[Décalage]],D:D,0),0)</f>
        <v>0</v>
      </c>
      <c r="U731" s="139">
        <f ca="1">VLOOKUP(Tableau4[[#This Row],[Décalage]],D:E,2,0)</f>
        <v>0</v>
      </c>
      <c r="V731" s="139">
        <f ca="1">VLOOKUP(Tableau4[[#This Row],[Décalage]],D:G,4,0)</f>
        <v>0</v>
      </c>
      <c r="AY731" s="88"/>
      <c r="AZ731" s="88"/>
      <c r="BA731" s="88"/>
      <c r="BB731" s="88"/>
      <c r="BC731" s="88"/>
    </row>
    <row r="732" spans="1:55" ht="15" x14ac:dyDescent="0.2">
      <c r="A732" s="100">
        <v>4716</v>
      </c>
      <c r="B732" s="95">
        <v>1</v>
      </c>
      <c r="C732" s="95" t="s">
        <v>534</v>
      </c>
      <c r="D732" s="95" t="s">
        <v>534</v>
      </c>
      <c r="E732" s="99" t="s">
        <v>541</v>
      </c>
      <c r="F732" s="95" t="s">
        <v>625</v>
      </c>
      <c r="G732" s="95">
        <v>104715</v>
      </c>
      <c r="H732" s="95">
        <v>4</v>
      </c>
      <c r="I732" s="95" t="s">
        <v>534</v>
      </c>
      <c r="J732" s="95">
        <v>307</v>
      </c>
      <c r="K732" s="95">
        <v>4</v>
      </c>
      <c r="L732" s="98">
        <v>0.38541666666666669</v>
      </c>
      <c r="M732" s="98">
        <v>0.40625</v>
      </c>
      <c r="N732" s="97" t="s">
        <v>482</v>
      </c>
      <c r="Q732" s="88" t="str">
        <f t="array" aca="1" ref="Q732" ca="1">IFERROR(INDEX(Tableau3[Num DECAL],SMALL(IF(Tableau3[Num DECAL]&lt;&gt;"",ROW(INDIRECT("1:"&amp;ROWS(Tableau3[Num DECAL])))),ROWS($1:721))),"")</f>
        <v/>
      </c>
      <c r="R732" s="88">
        <f t="shared" ca="1" si="11"/>
        <v>0</v>
      </c>
      <c r="S732" s="88">
        <f ca="1">COUNTIFS(Tableau3[PLAGE],R732)</f>
        <v>0</v>
      </c>
      <c r="T732" s="139">
        <f ca="1">INDEX(EXTRACT!DATE,MATCH(Tableau4[[#This Row],[Décalage]],D:D,0),0)</f>
        <v>0</v>
      </c>
      <c r="U732" s="139">
        <f ca="1">VLOOKUP(Tableau4[[#This Row],[Décalage]],D:E,2,0)</f>
        <v>0</v>
      </c>
      <c r="V732" s="139">
        <f ca="1">VLOOKUP(Tableau4[[#This Row],[Décalage]],D:G,4,0)</f>
        <v>0</v>
      </c>
      <c r="AY732" s="88"/>
      <c r="AZ732" s="88"/>
      <c r="BA732" s="88"/>
      <c r="BB732" s="88"/>
      <c r="BC732" s="88"/>
    </row>
    <row r="733" spans="1:55" ht="15" x14ac:dyDescent="0.2">
      <c r="A733" s="100">
        <v>4717</v>
      </c>
      <c r="B733" s="95">
        <v>1</v>
      </c>
      <c r="C733" s="95" t="s">
        <v>534</v>
      </c>
      <c r="D733" s="95" t="s">
        <v>534</v>
      </c>
      <c r="E733" s="99" t="s">
        <v>541</v>
      </c>
      <c r="F733" s="95" t="s">
        <v>625</v>
      </c>
      <c r="G733" s="95">
        <v>104716</v>
      </c>
      <c r="H733" s="95">
        <v>5</v>
      </c>
      <c r="I733" s="95" t="s">
        <v>534</v>
      </c>
      <c r="J733" s="95">
        <v>307</v>
      </c>
      <c r="K733" s="95">
        <v>3</v>
      </c>
      <c r="L733" s="98">
        <v>0.40625</v>
      </c>
      <c r="M733" s="98">
        <v>0.40972222222222227</v>
      </c>
      <c r="N733" s="97" t="s">
        <v>491</v>
      </c>
      <c r="Q733" s="88" t="str">
        <f t="array" aca="1" ref="Q733" ca="1">IFERROR(INDEX(Tableau3[Num DECAL],SMALL(IF(Tableau3[Num DECAL]&lt;&gt;"",ROW(INDIRECT("1:"&amp;ROWS(Tableau3[Num DECAL])))),ROWS($1:722))),"")</f>
        <v/>
      </c>
      <c r="R733" s="88">
        <f t="shared" ca="1" si="11"/>
        <v>0</v>
      </c>
      <c r="S733" s="88">
        <f ca="1">COUNTIFS(Tableau3[PLAGE],R733)</f>
        <v>0</v>
      </c>
      <c r="T733" s="139">
        <f ca="1">INDEX(EXTRACT!DATE,MATCH(Tableau4[[#This Row],[Décalage]],D:D,0),0)</f>
        <v>0</v>
      </c>
      <c r="U733" s="139">
        <f ca="1">VLOOKUP(Tableau4[[#This Row],[Décalage]],D:E,2,0)</f>
        <v>0</v>
      </c>
      <c r="V733" s="139">
        <f ca="1">VLOOKUP(Tableau4[[#This Row],[Décalage]],D:G,4,0)</f>
        <v>0</v>
      </c>
      <c r="AY733" s="88"/>
      <c r="AZ733" s="88"/>
      <c r="BA733" s="88"/>
      <c r="BB733" s="88"/>
      <c r="BC733" s="88"/>
    </row>
    <row r="734" spans="1:55" ht="15" x14ac:dyDescent="0.2">
      <c r="A734" s="100">
        <v>4718</v>
      </c>
      <c r="B734" s="95">
        <v>1</v>
      </c>
      <c r="C734" s="95" t="s">
        <v>534</v>
      </c>
      <c r="D734" s="95" t="s">
        <v>534</v>
      </c>
      <c r="E734" s="99" t="s">
        <v>541</v>
      </c>
      <c r="F734" s="95" t="s">
        <v>625</v>
      </c>
      <c r="G734" s="95">
        <v>104717</v>
      </c>
      <c r="H734" s="95">
        <v>6</v>
      </c>
      <c r="I734" s="95" t="s">
        <v>534</v>
      </c>
      <c r="J734" s="95">
        <v>307</v>
      </c>
      <c r="K734" s="95">
        <v>2</v>
      </c>
      <c r="L734" s="98">
        <v>0.41319444444444442</v>
      </c>
      <c r="M734" s="98">
        <v>0.4236111111111111</v>
      </c>
      <c r="N734" s="97" t="s">
        <v>480</v>
      </c>
      <c r="Q734" s="88" t="str">
        <f t="array" aca="1" ref="Q734" ca="1">IFERROR(INDEX(Tableau3[Num DECAL],SMALL(IF(Tableau3[Num DECAL]&lt;&gt;"",ROW(INDIRECT("1:"&amp;ROWS(Tableau3[Num DECAL])))),ROWS($1:723))),"")</f>
        <v/>
      </c>
      <c r="R734" s="88">
        <f t="shared" ca="1" si="11"/>
        <v>0</v>
      </c>
      <c r="S734" s="88">
        <f ca="1">COUNTIFS(Tableau3[PLAGE],R734)</f>
        <v>0</v>
      </c>
      <c r="T734" s="139">
        <f ca="1">INDEX(EXTRACT!DATE,MATCH(Tableau4[[#This Row],[Décalage]],D:D,0),0)</f>
        <v>0</v>
      </c>
      <c r="U734" s="139">
        <f ca="1">VLOOKUP(Tableau4[[#This Row],[Décalage]],D:E,2,0)</f>
        <v>0</v>
      </c>
      <c r="V734" s="139">
        <f ca="1">VLOOKUP(Tableau4[[#This Row],[Décalage]],D:G,4,0)</f>
        <v>0</v>
      </c>
      <c r="AY734" s="88"/>
      <c r="AZ734" s="88"/>
      <c r="BA734" s="88"/>
      <c r="BB734" s="88"/>
      <c r="BC734" s="88"/>
    </row>
    <row r="735" spans="1:55" ht="15" x14ac:dyDescent="0.2">
      <c r="A735" s="100">
        <v>4719</v>
      </c>
      <c r="B735" s="95">
        <v>1</v>
      </c>
      <c r="C735" s="95" t="s">
        <v>534</v>
      </c>
      <c r="D735" s="95" t="s">
        <v>534</v>
      </c>
      <c r="E735" s="99" t="s">
        <v>541</v>
      </c>
      <c r="F735" s="95" t="s">
        <v>625</v>
      </c>
      <c r="G735" s="95">
        <v>104718</v>
      </c>
      <c r="H735" s="95">
        <v>7</v>
      </c>
      <c r="I735" s="95" t="s">
        <v>534</v>
      </c>
      <c r="J735" s="95">
        <v>307</v>
      </c>
      <c r="K735" s="95">
        <v>1</v>
      </c>
      <c r="L735" s="98">
        <v>0.45833333333333331</v>
      </c>
      <c r="M735" s="98">
        <v>0.46527777777777773</v>
      </c>
      <c r="N735" s="97" t="s">
        <v>481</v>
      </c>
      <c r="Q735" s="88" t="str">
        <f t="array" aca="1" ref="Q735" ca="1">IFERROR(INDEX(Tableau3[Num DECAL],SMALL(IF(Tableau3[Num DECAL]&lt;&gt;"",ROW(INDIRECT("1:"&amp;ROWS(Tableau3[Num DECAL])))),ROWS($1:724))),"")</f>
        <v/>
      </c>
      <c r="R735" s="88">
        <f t="shared" ca="1" si="11"/>
        <v>0</v>
      </c>
      <c r="S735" s="88">
        <f ca="1">COUNTIFS(Tableau3[PLAGE],R735)</f>
        <v>0</v>
      </c>
      <c r="T735" s="139">
        <f ca="1">INDEX(EXTRACT!DATE,MATCH(Tableau4[[#This Row],[Décalage]],D:D,0),0)</f>
        <v>0</v>
      </c>
      <c r="U735" s="139">
        <f ca="1">VLOOKUP(Tableau4[[#This Row],[Décalage]],D:E,2,0)</f>
        <v>0</v>
      </c>
      <c r="V735" s="139">
        <f ca="1">VLOOKUP(Tableau4[[#This Row],[Décalage]],D:G,4,0)</f>
        <v>0</v>
      </c>
      <c r="AY735" s="88"/>
      <c r="AZ735" s="88"/>
      <c r="BA735" s="88"/>
      <c r="BB735" s="88"/>
      <c r="BC735" s="88"/>
    </row>
    <row r="736" spans="1:55" ht="15" x14ac:dyDescent="0.2">
      <c r="A736" s="100">
        <v>4720</v>
      </c>
      <c r="B736" s="95">
        <v>1</v>
      </c>
      <c r="C736" s="95">
        <v>733</v>
      </c>
      <c r="D736" s="95">
        <v>737</v>
      </c>
      <c r="E736" s="99" t="s">
        <v>535</v>
      </c>
      <c r="F736" s="95" t="s">
        <v>625</v>
      </c>
      <c r="G736" s="95">
        <v>104719</v>
      </c>
      <c r="H736" s="95">
        <v>0</v>
      </c>
      <c r="I736" s="95">
        <v>1</v>
      </c>
      <c r="J736" s="95">
        <v>308</v>
      </c>
      <c r="K736" s="95">
        <v>1</v>
      </c>
      <c r="L736" s="98">
        <v>0.46875</v>
      </c>
      <c r="M736" s="98">
        <v>0.47916666666666669</v>
      </c>
      <c r="N736" s="97" t="s">
        <v>480</v>
      </c>
      <c r="Q736" s="88" t="str">
        <f t="array" aca="1" ref="Q736" ca="1">IFERROR(INDEX(Tableau3[Num DECAL],SMALL(IF(Tableau3[Num DECAL]&lt;&gt;"",ROW(INDIRECT("1:"&amp;ROWS(Tableau3[Num DECAL])))),ROWS($1:725))),"")</f>
        <v/>
      </c>
      <c r="R736" s="88">
        <f t="shared" ca="1" si="11"/>
        <v>0</v>
      </c>
      <c r="S736" s="88">
        <f ca="1">COUNTIFS(Tableau3[PLAGE],R736)</f>
        <v>0</v>
      </c>
      <c r="T736" s="139">
        <f ca="1">INDEX(EXTRACT!DATE,MATCH(Tableau4[[#This Row],[Décalage]],D:D,0),0)</f>
        <v>0</v>
      </c>
      <c r="U736" s="139">
        <f ca="1">VLOOKUP(Tableau4[[#This Row],[Décalage]],D:E,2,0)</f>
        <v>0</v>
      </c>
      <c r="V736" s="139">
        <f ca="1">VLOOKUP(Tableau4[[#This Row],[Décalage]],D:G,4,0)</f>
        <v>0</v>
      </c>
      <c r="AY736" s="88"/>
      <c r="AZ736" s="88"/>
      <c r="BA736" s="88"/>
      <c r="BB736" s="88"/>
      <c r="BC736" s="88"/>
    </row>
    <row r="737" spans="1:55" ht="15" x14ac:dyDescent="0.2">
      <c r="A737" s="100">
        <v>4721</v>
      </c>
      <c r="B737" s="95">
        <v>1</v>
      </c>
      <c r="C737" s="95">
        <v>734</v>
      </c>
      <c r="D737" s="95">
        <v>740</v>
      </c>
      <c r="E737" s="99" t="s">
        <v>541</v>
      </c>
      <c r="F737" s="95" t="s">
        <v>625</v>
      </c>
      <c r="G737" s="95">
        <v>104720</v>
      </c>
      <c r="H737" s="95">
        <v>0</v>
      </c>
      <c r="I737" s="95">
        <v>1</v>
      </c>
      <c r="J737" s="95">
        <v>309</v>
      </c>
      <c r="K737" s="95">
        <v>3</v>
      </c>
      <c r="L737" s="98">
        <v>0.47916666666666669</v>
      </c>
      <c r="M737" s="98">
        <v>0.50694444444444442</v>
      </c>
      <c r="N737" s="97" t="s">
        <v>489</v>
      </c>
      <c r="Q737" s="88" t="str">
        <f t="array" aca="1" ref="Q737" ca="1">IFERROR(INDEX(Tableau3[Num DECAL],SMALL(IF(Tableau3[Num DECAL]&lt;&gt;"",ROW(INDIRECT("1:"&amp;ROWS(Tableau3[Num DECAL])))),ROWS($1:726))),"")</f>
        <v/>
      </c>
      <c r="R737" s="88">
        <f t="shared" ca="1" si="11"/>
        <v>0</v>
      </c>
      <c r="S737" s="88">
        <f ca="1">COUNTIFS(Tableau3[PLAGE],R737)</f>
        <v>0</v>
      </c>
      <c r="T737" s="139">
        <f ca="1">INDEX(EXTRACT!DATE,MATCH(Tableau4[[#This Row],[Décalage]],D:D,0),0)</f>
        <v>0</v>
      </c>
      <c r="U737" s="139">
        <f ca="1">VLOOKUP(Tableau4[[#This Row],[Décalage]],D:E,2,0)</f>
        <v>0</v>
      </c>
      <c r="V737" s="139">
        <f ca="1">VLOOKUP(Tableau4[[#This Row],[Décalage]],D:G,4,0)</f>
        <v>0</v>
      </c>
      <c r="AY737" s="88"/>
      <c r="AZ737" s="88"/>
      <c r="BA737" s="88"/>
      <c r="BB737" s="88"/>
      <c r="BC737" s="88"/>
    </row>
    <row r="738" spans="1:55" ht="15" x14ac:dyDescent="0.2">
      <c r="A738" s="100">
        <v>4722</v>
      </c>
      <c r="B738" s="95">
        <v>1</v>
      </c>
      <c r="C738" s="95" t="s">
        <v>534</v>
      </c>
      <c r="D738" s="95" t="s">
        <v>534</v>
      </c>
      <c r="E738" s="99" t="s">
        <v>541</v>
      </c>
      <c r="F738" s="95" t="s">
        <v>625</v>
      </c>
      <c r="G738" s="95">
        <v>104721</v>
      </c>
      <c r="H738" s="95">
        <v>1</v>
      </c>
      <c r="I738" s="95" t="s">
        <v>534</v>
      </c>
      <c r="J738" s="95">
        <v>309</v>
      </c>
      <c r="K738" s="95">
        <v>2</v>
      </c>
      <c r="L738" s="98">
        <v>0.54861111111111105</v>
      </c>
      <c r="M738" s="98">
        <v>0.56944444444444442</v>
      </c>
      <c r="N738" s="97" t="s">
        <v>482</v>
      </c>
      <c r="Q738" s="88" t="str">
        <f t="array" aca="1" ref="Q738" ca="1">IFERROR(INDEX(Tableau3[Num DECAL],SMALL(IF(Tableau3[Num DECAL]&lt;&gt;"",ROW(INDIRECT("1:"&amp;ROWS(Tableau3[Num DECAL])))),ROWS($1:727))),"")</f>
        <v/>
      </c>
      <c r="R738" s="88">
        <f t="shared" ca="1" si="11"/>
        <v>0</v>
      </c>
      <c r="S738" s="88">
        <f ca="1">COUNTIFS(Tableau3[PLAGE],R738)</f>
        <v>0</v>
      </c>
      <c r="T738" s="139">
        <f ca="1">INDEX(EXTRACT!DATE,MATCH(Tableau4[[#This Row],[Décalage]],D:D,0),0)</f>
        <v>0</v>
      </c>
      <c r="U738" s="139">
        <f ca="1">VLOOKUP(Tableau4[[#This Row],[Décalage]],D:E,2,0)</f>
        <v>0</v>
      </c>
      <c r="V738" s="139">
        <f ca="1">VLOOKUP(Tableau4[[#This Row],[Décalage]],D:G,4,0)</f>
        <v>0</v>
      </c>
      <c r="AY738" s="88"/>
      <c r="AZ738" s="88"/>
      <c r="BA738" s="88"/>
      <c r="BB738" s="88"/>
      <c r="BC738" s="88"/>
    </row>
    <row r="739" spans="1:55" ht="15" x14ac:dyDescent="0.2">
      <c r="A739" s="100">
        <v>4723</v>
      </c>
      <c r="B739" s="95">
        <v>1</v>
      </c>
      <c r="C739" s="95" t="s">
        <v>534</v>
      </c>
      <c r="D739" s="95" t="s">
        <v>534</v>
      </c>
      <c r="E739" s="99" t="s">
        <v>541</v>
      </c>
      <c r="F739" s="95" t="s">
        <v>625</v>
      </c>
      <c r="G739" s="95">
        <v>104722</v>
      </c>
      <c r="H739" s="95">
        <v>2</v>
      </c>
      <c r="I739" s="95" t="s">
        <v>534</v>
      </c>
      <c r="J739" s="95">
        <v>309</v>
      </c>
      <c r="K739" s="95">
        <v>1</v>
      </c>
      <c r="L739" s="98">
        <v>0.57291666666666663</v>
      </c>
      <c r="M739" s="98">
        <v>0.64583333333333337</v>
      </c>
      <c r="N739" s="97" t="s">
        <v>478</v>
      </c>
      <c r="Q739" s="88" t="str">
        <f t="array" aca="1" ref="Q739" ca="1">IFERROR(INDEX(Tableau3[Num DECAL],SMALL(IF(Tableau3[Num DECAL]&lt;&gt;"",ROW(INDIRECT("1:"&amp;ROWS(Tableau3[Num DECAL])))),ROWS($1:728))),"")</f>
        <v/>
      </c>
      <c r="R739" s="88">
        <f t="shared" ca="1" si="11"/>
        <v>0</v>
      </c>
      <c r="S739" s="88">
        <f ca="1">COUNTIFS(Tableau3[PLAGE],R739)</f>
        <v>0</v>
      </c>
      <c r="T739" s="139">
        <f ca="1">INDEX(EXTRACT!DATE,MATCH(Tableau4[[#This Row],[Décalage]],D:D,0),0)</f>
        <v>0</v>
      </c>
      <c r="U739" s="139">
        <f ca="1">VLOOKUP(Tableau4[[#This Row],[Décalage]],D:E,2,0)</f>
        <v>0</v>
      </c>
      <c r="V739" s="139">
        <f ca="1">VLOOKUP(Tableau4[[#This Row],[Décalage]],D:G,4,0)</f>
        <v>0</v>
      </c>
      <c r="AY739" s="88"/>
      <c r="AZ739" s="88"/>
      <c r="BA739" s="88"/>
      <c r="BB739" s="88"/>
      <c r="BC739" s="88"/>
    </row>
    <row r="740" spans="1:55" ht="15" x14ac:dyDescent="0.2">
      <c r="A740" s="100">
        <v>4724</v>
      </c>
      <c r="B740" s="95">
        <v>1</v>
      </c>
      <c r="C740" s="95">
        <v>737</v>
      </c>
      <c r="D740" s="95">
        <v>742</v>
      </c>
      <c r="E740" s="99" t="s">
        <v>535</v>
      </c>
      <c r="F740" s="95" t="s">
        <v>625</v>
      </c>
      <c r="G740" s="95">
        <v>104723</v>
      </c>
      <c r="H740" s="95">
        <v>0</v>
      </c>
      <c r="I740" s="95">
        <v>1</v>
      </c>
      <c r="J740" s="95">
        <v>310</v>
      </c>
      <c r="K740" s="95">
        <v>2</v>
      </c>
      <c r="L740" s="98">
        <v>0.64583333333333337</v>
      </c>
      <c r="M740" s="98">
        <v>0.66666666666666663</v>
      </c>
      <c r="N740" s="97" t="s">
        <v>482</v>
      </c>
      <c r="Q740" s="88" t="str">
        <f t="array" aca="1" ref="Q740" ca="1">IFERROR(INDEX(Tableau3[Num DECAL],SMALL(IF(Tableau3[Num DECAL]&lt;&gt;"",ROW(INDIRECT("1:"&amp;ROWS(Tableau3[Num DECAL])))),ROWS($1:729))),"")</f>
        <v/>
      </c>
      <c r="R740" s="88">
        <f t="shared" ca="1" si="11"/>
        <v>0</v>
      </c>
      <c r="S740" s="88">
        <f ca="1">COUNTIFS(Tableau3[PLAGE],R740)</f>
        <v>0</v>
      </c>
      <c r="T740" s="139">
        <f ca="1">INDEX(EXTRACT!DATE,MATCH(Tableau4[[#This Row],[Décalage]],D:D,0),0)</f>
        <v>0</v>
      </c>
      <c r="U740" s="139">
        <f ca="1">VLOOKUP(Tableau4[[#This Row],[Décalage]],D:E,2,0)</f>
        <v>0</v>
      </c>
      <c r="V740" s="139">
        <f ca="1">VLOOKUP(Tableau4[[#This Row],[Décalage]],D:G,4,0)</f>
        <v>0</v>
      </c>
      <c r="AY740" s="88"/>
      <c r="AZ740" s="88"/>
      <c r="BA740" s="88"/>
      <c r="BB740" s="88"/>
      <c r="BC740" s="88"/>
    </row>
    <row r="741" spans="1:55" ht="15" x14ac:dyDescent="0.2">
      <c r="A741" s="100">
        <v>4725</v>
      </c>
      <c r="B741" s="95">
        <v>1</v>
      </c>
      <c r="C741" s="95" t="s">
        <v>534</v>
      </c>
      <c r="D741" s="95" t="s">
        <v>534</v>
      </c>
      <c r="E741" s="99" t="s">
        <v>535</v>
      </c>
      <c r="F741" s="95" t="s">
        <v>625</v>
      </c>
      <c r="G741" s="95">
        <v>104724</v>
      </c>
      <c r="H741" s="95">
        <v>1</v>
      </c>
      <c r="I741" s="95" t="s">
        <v>534</v>
      </c>
      <c r="J741" s="95">
        <v>310</v>
      </c>
      <c r="K741" s="95">
        <v>1</v>
      </c>
      <c r="L741" s="98">
        <v>0.66666666666666663</v>
      </c>
      <c r="M741" s="98">
        <v>0.67708333333333337</v>
      </c>
      <c r="N741" s="97" t="s">
        <v>480</v>
      </c>
      <c r="Q741" s="88" t="str">
        <f t="array" aca="1" ref="Q741" ca="1">IFERROR(INDEX(Tableau3[Num DECAL],SMALL(IF(Tableau3[Num DECAL]&lt;&gt;"",ROW(INDIRECT("1:"&amp;ROWS(Tableau3[Num DECAL])))),ROWS($1:730))),"")</f>
        <v/>
      </c>
      <c r="R741" s="88">
        <f t="shared" ca="1" si="11"/>
        <v>0</v>
      </c>
      <c r="S741" s="88">
        <f ca="1">COUNTIFS(Tableau3[PLAGE],R741)</f>
        <v>0</v>
      </c>
      <c r="T741" s="139">
        <f ca="1">INDEX(EXTRACT!DATE,MATCH(Tableau4[[#This Row],[Décalage]],D:D,0),0)</f>
        <v>0</v>
      </c>
      <c r="U741" s="139">
        <f ca="1">VLOOKUP(Tableau4[[#This Row],[Décalage]],D:E,2,0)</f>
        <v>0</v>
      </c>
      <c r="V741" s="139">
        <f ca="1">VLOOKUP(Tableau4[[#This Row],[Décalage]],D:G,4,0)</f>
        <v>0</v>
      </c>
      <c r="AY741" s="88"/>
      <c r="AZ741" s="88"/>
      <c r="BA741" s="88"/>
      <c r="BB741" s="88"/>
      <c r="BC741" s="88"/>
    </row>
    <row r="742" spans="1:55" ht="15" x14ac:dyDescent="0.2">
      <c r="A742" s="100">
        <v>4726</v>
      </c>
      <c r="B742" s="95">
        <v>1</v>
      </c>
      <c r="C742" s="95">
        <v>739</v>
      </c>
      <c r="D742" s="95">
        <v>744</v>
      </c>
      <c r="E742" s="99" t="s">
        <v>499</v>
      </c>
      <c r="F742" s="95" t="s">
        <v>625</v>
      </c>
      <c r="G742" s="95">
        <v>104725</v>
      </c>
      <c r="H742" s="95">
        <v>0</v>
      </c>
      <c r="I742" s="95">
        <v>1</v>
      </c>
      <c r="J742" s="95">
        <v>311</v>
      </c>
      <c r="K742" s="95">
        <v>2</v>
      </c>
      <c r="L742" s="98">
        <v>0.67708333333333337</v>
      </c>
      <c r="M742" s="98">
        <v>0.69791666666666663</v>
      </c>
      <c r="N742" s="97" t="s">
        <v>482</v>
      </c>
      <c r="Q742" s="88" t="str">
        <f t="array" aca="1" ref="Q742" ca="1">IFERROR(INDEX(Tableau3[Num DECAL],SMALL(IF(Tableau3[Num DECAL]&lt;&gt;"",ROW(INDIRECT("1:"&amp;ROWS(Tableau3[Num DECAL])))),ROWS($1:731))),"")</f>
        <v/>
      </c>
      <c r="R742" s="88">
        <f t="shared" ca="1" si="11"/>
        <v>0</v>
      </c>
      <c r="S742" s="88">
        <f ca="1">COUNTIFS(Tableau3[PLAGE],R742)</f>
        <v>0</v>
      </c>
      <c r="T742" s="139">
        <f ca="1">INDEX(EXTRACT!DATE,MATCH(Tableau4[[#This Row],[Décalage]],D:D,0),0)</f>
        <v>0</v>
      </c>
      <c r="U742" s="139">
        <f ca="1">VLOOKUP(Tableau4[[#This Row],[Décalage]],D:E,2,0)</f>
        <v>0</v>
      </c>
      <c r="V742" s="139">
        <f ca="1">VLOOKUP(Tableau4[[#This Row],[Décalage]],D:G,4,0)</f>
        <v>0</v>
      </c>
      <c r="AY742" s="88"/>
      <c r="AZ742" s="88"/>
      <c r="BA742" s="88"/>
      <c r="BB742" s="88"/>
      <c r="BC742" s="88"/>
    </row>
    <row r="743" spans="1:55" ht="15" x14ac:dyDescent="0.2">
      <c r="A743" s="100">
        <v>4727</v>
      </c>
      <c r="B743" s="95">
        <v>1</v>
      </c>
      <c r="C743" s="95" t="s">
        <v>534</v>
      </c>
      <c r="D743" s="95" t="s">
        <v>534</v>
      </c>
      <c r="E743" s="99" t="s">
        <v>499</v>
      </c>
      <c r="F743" s="95" t="s">
        <v>625</v>
      </c>
      <c r="G743" s="95">
        <v>104726</v>
      </c>
      <c r="H743" s="95">
        <v>1</v>
      </c>
      <c r="I743" s="95" t="s">
        <v>534</v>
      </c>
      <c r="J743" s="95">
        <v>311</v>
      </c>
      <c r="K743" s="95">
        <v>1</v>
      </c>
      <c r="L743" s="98">
        <v>0.69791666666666663</v>
      </c>
      <c r="M743" s="98">
        <v>0.71527777777777779</v>
      </c>
      <c r="N743" s="97" t="s">
        <v>486</v>
      </c>
      <c r="Q743" s="88" t="str">
        <f t="array" aca="1" ref="Q743" ca="1">IFERROR(INDEX(Tableau3[Num DECAL],SMALL(IF(Tableau3[Num DECAL]&lt;&gt;"",ROW(INDIRECT("1:"&amp;ROWS(Tableau3[Num DECAL])))),ROWS($1:732))),"")</f>
        <v/>
      </c>
      <c r="R743" s="88">
        <f t="shared" ca="1" si="11"/>
        <v>0</v>
      </c>
      <c r="S743" s="88">
        <f ca="1">COUNTIFS(Tableau3[PLAGE],R743)</f>
        <v>0</v>
      </c>
      <c r="T743" s="139">
        <f ca="1">INDEX(EXTRACT!DATE,MATCH(Tableau4[[#This Row],[Décalage]],D:D,0),0)</f>
        <v>0</v>
      </c>
      <c r="U743" s="139">
        <f ca="1">VLOOKUP(Tableau4[[#This Row],[Décalage]],D:E,2,0)</f>
        <v>0</v>
      </c>
      <c r="V743" s="139">
        <f ca="1">VLOOKUP(Tableau4[[#This Row],[Décalage]],D:G,4,0)</f>
        <v>0</v>
      </c>
      <c r="AY743" s="88"/>
      <c r="AZ743" s="88"/>
      <c r="BA743" s="88"/>
      <c r="BB743" s="88"/>
      <c r="BC743" s="88"/>
    </row>
    <row r="744" spans="1:55" ht="15" x14ac:dyDescent="0.2">
      <c r="A744" s="100">
        <v>4728</v>
      </c>
      <c r="B744" s="95">
        <v>1</v>
      </c>
      <c r="C744" s="95">
        <v>741</v>
      </c>
      <c r="D744" s="95">
        <v>745</v>
      </c>
      <c r="E744" s="99" t="s">
        <v>535</v>
      </c>
      <c r="F744" s="95" t="s">
        <v>625</v>
      </c>
      <c r="G744" s="95">
        <v>104727</v>
      </c>
      <c r="H744" s="95">
        <v>0</v>
      </c>
      <c r="I744" s="95">
        <v>1</v>
      </c>
      <c r="J744" s="95">
        <v>312</v>
      </c>
      <c r="K744" s="95">
        <v>1</v>
      </c>
      <c r="L744" s="98">
        <v>0.71875</v>
      </c>
      <c r="M744" s="98">
        <v>0.72916666666666663</v>
      </c>
      <c r="N744" s="97" t="s">
        <v>480</v>
      </c>
      <c r="Q744" s="88" t="str">
        <f t="array" aca="1" ref="Q744" ca="1">IFERROR(INDEX(Tableau3[Num DECAL],SMALL(IF(Tableau3[Num DECAL]&lt;&gt;"",ROW(INDIRECT("1:"&amp;ROWS(Tableau3[Num DECAL])))),ROWS($1:733))),"")</f>
        <v/>
      </c>
      <c r="R744" s="88">
        <f t="shared" ca="1" si="11"/>
        <v>0</v>
      </c>
      <c r="S744" s="88">
        <f ca="1">COUNTIFS(Tableau3[PLAGE],R744)</f>
        <v>0</v>
      </c>
      <c r="T744" s="139">
        <f ca="1">INDEX(EXTRACT!DATE,MATCH(Tableau4[[#This Row],[Décalage]],D:D,0),0)</f>
        <v>0</v>
      </c>
      <c r="U744" s="139">
        <f ca="1">VLOOKUP(Tableau4[[#This Row],[Décalage]],D:E,2,0)</f>
        <v>0</v>
      </c>
      <c r="V744" s="139">
        <f ca="1">VLOOKUP(Tableau4[[#This Row],[Décalage]],D:G,4,0)</f>
        <v>0</v>
      </c>
      <c r="AY744" s="88"/>
      <c r="AZ744" s="88"/>
      <c r="BA744" s="88"/>
      <c r="BB744" s="88"/>
      <c r="BC744" s="88"/>
    </row>
    <row r="745" spans="1:55" ht="15" x14ac:dyDescent="0.2">
      <c r="A745" s="100">
        <v>4729</v>
      </c>
      <c r="B745" s="95">
        <v>1</v>
      </c>
      <c r="C745" s="95">
        <v>742</v>
      </c>
      <c r="D745" s="95">
        <v>746</v>
      </c>
      <c r="E745" s="99" t="s">
        <v>535</v>
      </c>
      <c r="F745" s="95" t="s">
        <v>626</v>
      </c>
      <c r="G745" s="95">
        <v>104728</v>
      </c>
      <c r="H745" s="95">
        <v>0</v>
      </c>
      <c r="I745" s="95">
        <v>1</v>
      </c>
      <c r="J745" s="95">
        <v>313</v>
      </c>
      <c r="K745" s="95">
        <v>1</v>
      </c>
      <c r="L745" s="98">
        <v>0.33333333333333331</v>
      </c>
      <c r="M745" s="98">
        <v>0.34375</v>
      </c>
      <c r="N745" s="97" t="s">
        <v>480</v>
      </c>
      <c r="Q745" s="88" t="str">
        <f t="array" aca="1" ref="Q745" ca="1">IFERROR(INDEX(Tableau3[Num DECAL],SMALL(IF(Tableau3[Num DECAL]&lt;&gt;"",ROW(INDIRECT("1:"&amp;ROWS(Tableau3[Num DECAL])))),ROWS($1:734))),"")</f>
        <v/>
      </c>
      <c r="R745" s="88">
        <f t="shared" ca="1" si="11"/>
        <v>0</v>
      </c>
      <c r="S745" s="88">
        <f ca="1">COUNTIFS(Tableau3[PLAGE],R745)</f>
        <v>0</v>
      </c>
      <c r="T745" s="139">
        <f ca="1">INDEX(EXTRACT!DATE,MATCH(Tableau4[[#This Row],[Décalage]],D:D,0),0)</f>
        <v>0</v>
      </c>
      <c r="U745" s="139">
        <f ca="1">VLOOKUP(Tableau4[[#This Row],[Décalage]],D:E,2,0)</f>
        <v>0</v>
      </c>
      <c r="V745" s="139">
        <f ca="1">VLOOKUP(Tableau4[[#This Row],[Décalage]],D:G,4,0)</f>
        <v>0</v>
      </c>
      <c r="AY745" s="88"/>
      <c r="AZ745" s="88"/>
      <c r="BA745" s="88"/>
      <c r="BB745" s="88"/>
      <c r="BC745" s="88"/>
    </row>
    <row r="746" spans="1:55" ht="15" x14ac:dyDescent="0.2">
      <c r="A746" s="100">
        <v>4730</v>
      </c>
      <c r="B746" s="95">
        <v>1</v>
      </c>
      <c r="C746" s="95">
        <v>743</v>
      </c>
      <c r="D746" s="95">
        <v>755</v>
      </c>
      <c r="E746" s="99" t="s">
        <v>537</v>
      </c>
      <c r="F746" s="95" t="s">
        <v>626</v>
      </c>
      <c r="G746" s="95">
        <v>104729</v>
      </c>
      <c r="H746" s="95">
        <v>0</v>
      </c>
      <c r="I746" s="95">
        <v>1</v>
      </c>
      <c r="J746" s="95">
        <v>314</v>
      </c>
      <c r="K746" s="95">
        <v>9</v>
      </c>
      <c r="L746" s="98">
        <v>0.34375</v>
      </c>
      <c r="M746" s="98">
        <v>0.35416666666666669</v>
      </c>
      <c r="N746" s="97" t="s">
        <v>480</v>
      </c>
      <c r="Q746" s="88" t="str">
        <f t="array" aca="1" ref="Q746" ca="1">IFERROR(INDEX(Tableau3[Num DECAL],SMALL(IF(Tableau3[Num DECAL]&lt;&gt;"",ROW(INDIRECT("1:"&amp;ROWS(Tableau3[Num DECAL])))),ROWS($1:735))),"")</f>
        <v/>
      </c>
      <c r="R746" s="88">
        <f t="shared" ca="1" si="11"/>
        <v>0</v>
      </c>
      <c r="S746" s="88">
        <f ca="1">COUNTIFS(Tableau3[PLAGE],R746)</f>
        <v>0</v>
      </c>
      <c r="T746" s="139">
        <f ca="1">INDEX(EXTRACT!DATE,MATCH(Tableau4[[#This Row],[Décalage]],D:D,0),0)</f>
        <v>0</v>
      </c>
      <c r="U746" s="139">
        <f ca="1">VLOOKUP(Tableau4[[#This Row],[Décalage]],D:E,2,0)</f>
        <v>0</v>
      </c>
      <c r="V746" s="139">
        <f ca="1">VLOOKUP(Tableau4[[#This Row],[Décalage]],D:G,4,0)</f>
        <v>0</v>
      </c>
      <c r="AY746" s="88"/>
      <c r="AZ746" s="88"/>
      <c r="BA746" s="88"/>
      <c r="BB746" s="88"/>
      <c r="BC746" s="88"/>
    </row>
    <row r="747" spans="1:55" ht="15" x14ac:dyDescent="0.2">
      <c r="A747" s="100">
        <v>4731</v>
      </c>
      <c r="B747" s="95">
        <v>1</v>
      </c>
      <c r="C747" s="95" t="s">
        <v>534</v>
      </c>
      <c r="D747" s="95" t="s">
        <v>534</v>
      </c>
      <c r="E747" s="99" t="s">
        <v>537</v>
      </c>
      <c r="F747" s="95" t="s">
        <v>626</v>
      </c>
      <c r="G747" s="95">
        <v>104730</v>
      </c>
      <c r="H747" s="95">
        <v>1</v>
      </c>
      <c r="I747" s="95" t="s">
        <v>534</v>
      </c>
      <c r="J747" s="95">
        <v>314</v>
      </c>
      <c r="K747" s="95">
        <v>8</v>
      </c>
      <c r="L747" s="98">
        <v>0.35416666666666669</v>
      </c>
      <c r="M747" s="98">
        <v>0.375</v>
      </c>
      <c r="N747" s="97" t="s">
        <v>482</v>
      </c>
      <c r="Q747" s="88" t="str">
        <f t="array" aca="1" ref="Q747" ca="1">IFERROR(INDEX(Tableau3[Num DECAL],SMALL(IF(Tableau3[Num DECAL]&lt;&gt;"",ROW(INDIRECT("1:"&amp;ROWS(Tableau3[Num DECAL])))),ROWS($1:736))),"")</f>
        <v/>
      </c>
      <c r="R747" s="88">
        <f t="shared" ca="1" si="11"/>
        <v>0</v>
      </c>
      <c r="S747" s="88">
        <f ca="1">COUNTIFS(Tableau3[PLAGE],R747)</f>
        <v>0</v>
      </c>
      <c r="T747" s="139">
        <f ca="1">INDEX(EXTRACT!DATE,MATCH(Tableau4[[#This Row],[Décalage]],D:D,0),0)</f>
        <v>0</v>
      </c>
      <c r="U747" s="139">
        <f ca="1">VLOOKUP(Tableau4[[#This Row],[Décalage]],D:E,2,0)</f>
        <v>0</v>
      </c>
      <c r="V747" s="139">
        <f ca="1">VLOOKUP(Tableau4[[#This Row],[Décalage]],D:G,4,0)</f>
        <v>0</v>
      </c>
      <c r="AY747" s="88"/>
      <c r="AZ747" s="88"/>
      <c r="BA747" s="88"/>
      <c r="BB747" s="88"/>
      <c r="BC747" s="88"/>
    </row>
    <row r="748" spans="1:55" ht="15" x14ac:dyDescent="0.2">
      <c r="A748" s="100">
        <v>4732</v>
      </c>
      <c r="B748" s="95">
        <v>1</v>
      </c>
      <c r="C748" s="95" t="s">
        <v>534</v>
      </c>
      <c r="D748" s="95" t="s">
        <v>534</v>
      </c>
      <c r="E748" s="99" t="s">
        <v>537</v>
      </c>
      <c r="F748" s="95" t="s">
        <v>626</v>
      </c>
      <c r="G748" s="95">
        <v>104731</v>
      </c>
      <c r="H748" s="95">
        <v>2</v>
      </c>
      <c r="I748" s="95" t="s">
        <v>534</v>
      </c>
      <c r="J748" s="95">
        <v>314</v>
      </c>
      <c r="K748" s="95">
        <v>7</v>
      </c>
      <c r="L748" s="98">
        <v>0.375</v>
      </c>
      <c r="M748" s="98">
        <v>0.39583333333333331</v>
      </c>
      <c r="N748" s="97" t="s">
        <v>482</v>
      </c>
      <c r="Q748" s="88" t="str">
        <f t="array" aca="1" ref="Q748" ca="1">IFERROR(INDEX(Tableau3[Num DECAL],SMALL(IF(Tableau3[Num DECAL]&lt;&gt;"",ROW(INDIRECT("1:"&amp;ROWS(Tableau3[Num DECAL])))),ROWS($1:737))),"")</f>
        <v/>
      </c>
      <c r="R748" s="88">
        <f t="shared" ca="1" si="11"/>
        <v>0</v>
      </c>
      <c r="S748" s="88">
        <f ca="1">COUNTIFS(Tableau3[PLAGE],R748)</f>
        <v>0</v>
      </c>
      <c r="T748" s="139">
        <f ca="1">INDEX(EXTRACT!DATE,MATCH(Tableau4[[#This Row],[Décalage]],D:D,0),0)</f>
        <v>0</v>
      </c>
      <c r="U748" s="139">
        <f ca="1">VLOOKUP(Tableau4[[#This Row],[Décalage]],D:E,2,0)</f>
        <v>0</v>
      </c>
      <c r="V748" s="139">
        <f ca="1">VLOOKUP(Tableau4[[#This Row],[Décalage]],D:G,4,0)</f>
        <v>0</v>
      </c>
      <c r="AY748" s="88"/>
      <c r="AZ748" s="88"/>
      <c r="BA748" s="88"/>
      <c r="BB748" s="88"/>
      <c r="BC748" s="88"/>
    </row>
    <row r="749" spans="1:55" ht="15" x14ac:dyDescent="0.2">
      <c r="A749" s="100">
        <v>4733</v>
      </c>
      <c r="B749" s="95">
        <v>1</v>
      </c>
      <c r="C749" s="95" t="s">
        <v>534</v>
      </c>
      <c r="D749" s="95" t="s">
        <v>534</v>
      </c>
      <c r="E749" s="99" t="s">
        <v>537</v>
      </c>
      <c r="F749" s="95" t="s">
        <v>626</v>
      </c>
      <c r="G749" s="95">
        <v>104732</v>
      </c>
      <c r="H749" s="95">
        <v>3</v>
      </c>
      <c r="I749" s="95" t="s">
        <v>534</v>
      </c>
      <c r="J749" s="95">
        <v>314</v>
      </c>
      <c r="K749" s="95">
        <v>6</v>
      </c>
      <c r="L749" s="98">
        <v>0.40625</v>
      </c>
      <c r="M749" s="98">
        <v>0.42708333333333331</v>
      </c>
      <c r="N749" s="97" t="s">
        <v>482</v>
      </c>
      <c r="Q749" s="88" t="str">
        <f t="array" aca="1" ref="Q749" ca="1">IFERROR(INDEX(Tableau3[Num DECAL],SMALL(IF(Tableau3[Num DECAL]&lt;&gt;"",ROW(INDIRECT("1:"&amp;ROWS(Tableau3[Num DECAL])))),ROWS($1:738))),"")</f>
        <v/>
      </c>
      <c r="R749" s="88">
        <f t="shared" ca="1" si="11"/>
        <v>0</v>
      </c>
      <c r="S749" s="88">
        <f ca="1">COUNTIFS(Tableau3[PLAGE],R749)</f>
        <v>0</v>
      </c>
      <c r="T749" s="139">
        <f ca="1">INDEX(EXTRACT!DATE,MATCH(Tableau4[[#This Row],[Décalage]],D:D,0),0)</f>
        <v>0</v>
      </c>
      <c r="U749" s="139">
        <f ca="1">VLOOKUP(Tableau4[[#This Row],[Décalage]],D:E,2,0)</f>
        <v>0</v>
      </c>
      <c r="V749" s="139">
        <f ca="1">VLOOKUP(Tableau4[[#This Row],[Décalage]],D:G,4,0)</f>
        <v>0</v>
      </c>
      <c r="AY749" s="88"/>
      <c r="AZ749" s="88"/>
      <c r="BA749" s="88"/>
      <c r="BB749" s="88"/>
      <c r="BC749" s="88"/>
    </row>
    <row r="750" spans="1:55" ht="15" x14ac:dyDescent="0.2">
      <c r="A750" s="100">
        <v>4734</v>
      </c>
      <c r="B750" s="95">
        <v>1</v>
      </c>
      <c r="C750" s="95" t="s">
        <v>534</v>
      </c>
      <c r="D750" s="95" t="s">
        <v>534</v>
      </c>
      <c r="E750" s="99" t="s">
        <v>537</v>
      </c>
      <c r="F750" s="95" t="s">
        <v>626</v>
      </c>
      <c r="G750" s="95">
        <v>104733</v>
      </c>
      <c r="H750" s="95">
        <v>4</v>
      </c>
      <c r="I750" s="95" t="s">
        <v>534</v>
      </c>
      <c r="J750" s="95">
        <v>314</v>
      </c>
      <c r="K750" s="95">
        <v>5</v>
      </c>
      <c r="L750" s="98">
        <v>0.42708333333333331</v>
      </c>
      <c r="M750" s="98">
        <v>0.4375</v>
      </c>
      <c r="N750" s="97" t="s">
        <v>480</v>
      </c>
      <c r="Q750" s="88" t="str">
        <f t="array" aca="1" ref="Q750" ca="1">IFERROR(INDEX(Tableau3[Num DECAL],SMALL(IF(Tableau3[Num DECAL]&lt;&gt;"",ROW(INDIRECT("1:"&amp;ROWS(Tableau3[Num DECAL])))),ROWS($1:739))),"")</f>
        <v/>
      </c>
      <c r="R750" s="88">
        <f t="shared" ca="1" si="11"/>
        <v>0</v>
      </c>
      <c r="S750" s="88">
        <f ca="1">COUNTIFS(Tableau3[PLAGE],R750)</f>
        <v>0</v>
      </c>
      <c r="T750" s="139">
        <f ca="1">INDEX(EXTRACT!DATE,MATCH(Tableau4[[#This Row],[Décalage]],D:D,0),0)</f>
        <v>0</v>
      </c>
      <c r="U750" s="139">
        <f ca="1">VLOOKUP(Tableau4[[#This Row],[Décalage]],D:E,2,0)</f>
        <v>0</v>
      </c>
      <c r="V750" s="139">
        <f ca="1">VLOOKUP(Tableau4[[#This Row],[Décalage]],D:G,4,0)</f>
        <v>0</v>
      </c>
      <c r="AY750" s="88"/>
      <c r="AZ750" s="88"/>
      <c r="BA750" s="88"/>
      <c r="BB750" s="88"/>
      <c r="BC750" s="88"/>
    </row>
    <row r="751" spans="1:55" ht="15" x14ac:dyDescent="0.2">
      <c r="A751" s="100">
        <v>4735</v>
      </c>
      <c r="B751" s="95">
        <v>1</v>
      </c>
      <c r="C751" s="95" t="s">
        <v>534</v>
      </c>
      <c r="D751" s="95" t="s">
        <v>534</v>
      </c>
      <c r="E751" s="99" t="s">
        <v>537</v>
      </c>
      <c r="F751" s="95" t="s">
        <v>626</v>
      </c>
      <c r="G751" s="95">
        <v>104734</v>
      </c>
      <c r="H751" s="95">
        <v>5</v>
      </c>
      <c r="I751" s="95" t="s">
        <v>534</v>
      </c>
      <c r="J751" s="95">
        <v>314</v>
      </c>
      <c r="K751" s="95">
        <v>4</v>
      </c>
      <c r="L751" s="98">
        <v>0.4375</v>
      </c>
      <c r="M751" s="98">
        <v>0.46875</v>
      </c>
      <c r="N751" s="97" t="s">
        <v>485</v>
      </c>
      <c r="Q751" s="88" t="str">
        <f t="array" aca="1" ref="Q751" ca="1">IFERROR(INDEX(Tableau3[Num DECAL],SMALL(IF(Tableau3[Num DECAL]&lt;&gt;"",ROW(INDIRECT("1:"&amp;ROWS(Tableau3[Num DECAL])))),ROWS($1:740))),"")</f>
        <v/>
      </c>
      <c r="R751" s="88">
        <f t="shared" ca="1" si="11"/>
        <v>0</v>
      </c>
      <c r="S751" s="88">
        <f ca="1">COUNTIFS(Tableau3[PLAGE],R751)</f>
        <v>0</v>
      </c>
      <c r="T751" s="139">
        <f ca="1">INDEX(EXTRACT!DATE,MATCH(Tableau4[[#This Row],[Décalage]],D:D,0),0)</f>
        <v>0</v>
      </c>
      <c r="U751" s="139">
        <f ca="1">VLOOKUP(Tableau4[[#This Row],[Décalage]],D:E,2,0)</f>
        <v>0</v>
      </c>
      <c r="V751" s="139">
        <f ca="1">VLOOKUP(Tableau4[[#This Row],[Décalage]],D:G,4,0)</f>
        <v>0</v>
      </c>
      <c r="AY751" s="88"/>
      <c r="AZ751" s="88"/>
      <c r="BA751" s="88"/>
      <c r="BB751" s="88"/>
      <c r="BC751" s="88"/>
    </row>
    <row r="752" spans="1:55" ht="15" x14ac:dyDescent="0.2">
      <c r="A752" s="100">
        <v>4736</v>
      </c>
      <c r="B752" s="95">
        <v>1</v>
      </c>
      <c r="C752" s="95" t="s">
        <v>534</v>
      </c>
      <c r="D752" s="95" t="s">
        <v>534</v>
      </c>
      <c r="E752" s="99" t="s">
        <v>537</v>
      </c>
      <c r="F752" s="95" t="s">
        <v>626</v>
      </c>
      <c r="G752" s="95">
        <v>104735</v>
      </c>
      <c r="H752" s="95">
        <v>6</v>
      </c>
      <c r="I752" s="95" t="s">
        <v>534</v>
      </c>
      <c r="J752" s="95">
        <v>314</v>
      </c>
      <c r="K752" s="95">
        <v>3</v>
      </c>
      <c r="L752" s="98">
        <v>0.5625</v>
      </c>
      <c r="M752" s="98">
        <v>0.60416666666666663</v>
      </c>
      <c r="N752" s="97" t="s">
        <v>476</v>
      </c>
      <c r="Q752" s="88" t="str">
        <f t="array" aca="1" ref="Q752" ca="1">IFERROR(INDEX(Tableau3[Num DECAL],SMALL(IF(Tableau3[Num DECAL]&lt;&gt;"",ROW(INDIRECT("1:"&amp;ROWS(Tableau3[Num DECAL])))),ROWS($1:741))),"")</f>
        <v/>
      </c>
      <c r="R752" s="88">
        <f t="shared" ca="1" si="11"/>
        <v>0</v>
      </c>
      <c r="S752" s="88">
        <f ca="1">COUNTIFS(Tableau3[PLAGE],R752)</f>
        <v>0</v>
      </c>
      <c r="T752" s="139">
        <f ca="1">INDEX(EXTRACT!DATE,MATCH(Tableau4[[#This Row],[Décalage]],D:D,0),0)</f>
        <v>0</v>
      </c>
      <c r="U752" s="139">
        <f ca="1">VLOOKUP(Tableau4[[#This Row],[Décalage]],D:E,2,0)</f>
        <v>0</v>
      </c>
      <c r="V752" s="139">
        <f ca="1">VLOOKUP(Tableau4[[#This Row],[Décalage]],D:G,4,0)</f>
        <v>0</v>
      </c>
      <c r="AY752" s="88"/>
      <c r="AZ752" s="88"/>
      <c r="BA752" s="88"/>
      <c r="BB752" s="88"/>
      <c r="BC752" s="88"/>
    </row>
    <row r="753" spans="1:55" ht="15" x14ac:dyDescent="0.2">
      <c r="A753" s="100">
        <v>4737</v>
      </c>
      <c r="B753" s="95">
        <v>1</v>
      </c>
      <c r="C753" s="95" t="s">
        <v>534</v>
      </c>
      <c r="D753" s="95" t="s">
        <v>534</v>
      </c>
      <c r="E753" s="99" t="s">
        <v>537</v>
      </c>
      <c r="F753" s="95" t="s">
        <v>626</v>
      </c>
      <c r="G753" s="95">
        <v>104736</v>
      </c>
      <c r="H753" s="95">
        <v>7</v>
      </c>
      <c r="I753" s="95" t="s">
        <v>534</v>
      </c>
      <c r="J753" s="95">
        <v>314</v>
      </c>
      <c r="K753" s="95">
        <v>2</v>
      </c>
      <c r="L753" s="98">
        <v>0.60416666666666663</v>
      </c>
      <c r="M753" s="98">
        <v>0.61458333333333337</v>
      </c>
      <c r="N753" s="97" t="s">
        <v>480</v>
      </c>
      <c r="Q753" s="88" t="str">
        <f t="array" aca="1" ref="Q753" ca="1">IFERROR(INDEX(Tableau3[Num DECAL],SMALL(IF(Tableau3[Num DECAL]&lt;&gt;"",ROW(INDIRECT("1:"&amp;ROWS(Tableau3[Num DECAL])))),ROWS($1:742))),"")</f>
        <v/>
      </c>
      <c r="R753" s="88">
        <f t="shared" ca="1" si="11"/>
        <v>0</v>
      </c>
      <c r="S753" s="88">
        <f ca="1">COUNTIFS(Tableau3[PLAGE],R753)</f>
        <v>0</v>
      </c>
      <c r="T753" s="139">
        <f ca="1">INDEX(EXTRACT!DATE,MATCH(Tableau4[[#This Row],[Décalage]],D:D,0),0)</f>
        <v>0</v>
      </c>
      <c r="U753" s="139">
        <f ca="1">VLOOKUP(Tableau4[[#This Row],[Décalage]],D:E,2,0)</f>
        <v>0</v>
      </c>
      <c r="V753" s="139">
        <f ca="1">VLOOKUP(Tableau4[[#This Row],[Décalage]],D:G,4,0)</f>
        <v>0</v>
      </c>
      <c r="AY753" s="88"/>
      <c r="AZ753" s="88"/>
      <c r="BA753" s="88"/>
      <c r="BB753" s="88"/>
      <c r="BC753" s="88"/>
    </row>
    <row r="754" spans="1:55" ht="15" x14ac:dyDescent="0.2">
      <c r="A754" s="100">
        <v>4738</v>
      </c>
      <c r="B754" s="95">
        <v>1</v>
      </c>
      <c r="C754" s="95" t="s">
        <v>534</v>
      </c>
      <c r="D754" s="95" t="s">
        <v>534</v>
      </c>
      <c r="E754" s="99" t="s">
        <v>537</v>
      </c>
      <c r="F754" s="95" t="s">
        <v>626</v>
      </c>
      <c r="G754" s="95">
        <v>104737</v>
      </c>
      <c r="H754" s="95">
        <v>8</v>
      </c>
      <c r="I754" s="95" t="s">
        <v>534</v>
      </c>
      <c r="J754" s="95">
        <v>314</v>
      </c>
      <c r="K754" s="95">
        <v>1</v>
      </c>
      <c r="L754" s="98">
        <v>0.61458333333333337</v>
      </c>
      <c r="M754" s="98">
        <v>0.63541666666666663</v>
      </c>
      <c r="N754" s="97" t="s">
        <v>482</v>
      </c>
      <c r="Q754" s="88" t="str">
        <f t="array" aca="1" ref="Q754" ca="1">IFERROR(INDEX(Tableau3[Num DECAL],SMALL(IF(Tableau3[Num DECAL]&lt;&gt;"",ROW(INDIRECT("1:"&amp;ROWS(Tableau3[Num DECAL])))),ROWS($1:743))),"")</f>
        <v/>
      </c>
      <c r="R754" s="88">
        <f t="shared" ca="1" si="11"/>
        <v>0</v>
      </c>
      <c r="S754" s="88">
        <f ca="1">COUNTIFS(Tableau3[PLAGE],R754)</f>
        <v>0</v>
      </c>
      <c r="T754" s="139">
        <f ca="1">INDEX(EXTRACT!DATE,MATCH(Tableau4[[#This Row],[Décalage]],D:D,0),0)</f>
        <v>0</v>
      </c>
      <c r="U754" s="139">
        <f ca="1">VLOOKUP(Tableau4[[#This Row],[Décalage]],D:E,2,0)</f>
        <v>0</v>
      </c>
      <c r="V754" s="139">
        <f ca="1">VLOOKUP(Tableau4[[#This Row],[Décalage]],D:G,4,0)</f>
        <v>0</v>
      </c>
      <c r="AY754" s="88"/>
      <c r="AZ754" s="88"/>
      <c r="BA754" s="88"/>
      <c r="BB754" s="88"/>
      <c r="BC754" s="88"/>
    </row>
    <row r="755" spans="1:55" ht="15" x14ac:dyDescent="0.2">
      <c r="A755" s="100">
        <v>4739</v>
      </c>
      <c r="B755" s="95">
        <v>1</v>
      </c>
      <c r="C755" s="95">
        <v>752</v>
      </c>
      <c r="D755" s="95">
        <v>756</v>
      </c>
      <c r="E755" s="99" t="s">
        <v>535</v>
      </c>
      <c r="F755" s="95" t="s">
        <v>626</v>
      </c>
      <c r="G755" s="95">
        <v>104738</v>
      </c>
      <c r="H755" s="95">
        <v>0</v>
      </c>
      <c r="I755" s="95">
        <v>1</v>
      </c>
      <c r="J755" s="95">
        <v>315</v>
      </c>
      <c r="K755" s="95">
        <v>1</v>
      </c>
      <c r="L755" s="98">
        <v>0.63541666666666663</v>
      </c>
      <c r="M755" s="98">
        <v>0.65277777777777779</v>
      </c>
      <c r="N755" s="97" t="s">
        <v>486</v>
      </c>
      <c r="Q755" s="88" t="str">
        <f t="array" aca="1" ref="Q755" ca="1">IFERROR(INDEX(Tableau3[Num DECAL],SMALL(IF(Tableau3[Num DECAL]&lt;&gt;"",ROW(INDIRECT("1:"&amp;ROWS(Tableau3[Num DECAL])))),ROWS($1:744))),"")</f>
        <v/>
      </c>
      <c r="R755" s="88">
        <f t="shared" ca="1" si="11"/>
        <v>0</v>
      </c>
      <c r="S755" s="88">
        <f ca="1">COUNTIFS(Tableau3[PLAGE],R755)</f>
        <v>0</v>
      </c>
      <c r="T755" s="139">
        <f ca="1">INDEX(EXTRACT!DATE,MATCH(Tableau4[[#This Row],[Décalage]],D:D,0),0)</f>
        <v>0</v>
      </c>
      <c r="U755" s="139">
        <f ca="1">VLOOKUP(Tableau4[[#This Row],[Décalage]],D:E,2,0)</f>
        <v>0</v>
      </c>
      <c r="V755" s="139">
        <f ca="1">VLOOKUP(Tableau4[[#This Row],[Décalage]],D:G,4,0)</f>
        <v>0</v>
      </c>
      <c r="AY755" s="88"/>
      <c r="AZ755" s="88"/>
      <c r="BA755" s="88"/>
      <c r="BB755" s="88"/>
      <c r="BC755" s="88"/>
    </row>
    <row r="756" spans="1:55" ht="15" x14ac:dyDescent="0.2">
      <c r="A756" s="100">
        <v>4740</v>
      </c>
      <c r="B756" s="95">
        <v>1</v>
      </c>
      <c r="C756" s="95">
        <v>753</v>
      </c>
      <c r="D756" s="95">
        <v>757</v>
      </c>
      <c r="E756" s="99" t="s">
        <v>537</v>
      </c>
      <c r="F756" s="95" t="s">
        <v>626</v>
      </c>
      <c r="G756" s="95">
        <v>104739</v>
      </c>
      <c r="H756" s="95">
        <v>0</v>
      </c>
      <c r="I756" s="95">
        <v>1</v>
      </c>
      <c r="J756" s="95">
        <v>316</v>
      </c>
      <c r="K756" s="95">
        <v>1</v>
      </c>
      <c r="L756" s="98">
        <v>0.65625</v>
      </c>
      <c r="M756" s="98">
        <v>0.6875</v>
      </c>
      <c r="N756" s="97" t="s">
        <v>485</v>
      </c>
      <c r="Q756" s="88" t="str">
        <f t="array" aca="1" ref="Q756" ca="1">IFERROR(INDEX(Tableau3[Num DECAL],SMALL(IF(Tableau3[Num DECAL]&lt;&gt;"",ROW(INDIRECT("1:"&amp;ROWS(Tableau3[Num DECAL])))),ROWS($1:745))),"")</f>
        <v/>
      </c>
      <c r="R756" s="88">
        <f t="shared" ca="1" si="11"/>
        <v>0</v>
      </c>
      <c r="S756" s="88">
        <f ca="1">COUNTIFS(Tableau3[PLAGE],R756)</f>
        <v>0</v>
      </c>
      <c r="T756" s="139">
        <f ca="1">INDEX(EXTRACT!DATE,MATCH(Tableau4[[#This Row],[Décalage]],D:D,0),0)</f>
        <v>0</v>
      </c>
      <c r="U756" s="139">
        <f ca="1">VLOOKUP(Tableau4[[#This Row],[Décalage]],D:E,2,0)</f>
        <v>0</v>
      </c>
      <c r="V756" s="139">
        <f ca="1">VLOOKUP(Tableau4[[#This Row],[Décalage]],D:G,4,0)</f>
        <v>0</v>
      </c>
      <c r="AY756" s="88"/>
      <c r="AZ756" s="88"/>
      <c r="BA756" s="88"/>
      <c r="BB756" s="88"/>
      <c r="BC756" s="88"/>
    </row>
    <row r="757" spans="1:55" ht="15" x14ac:dyDescent="0.2">
      <c r="A757" s="100">
        <v>4741</v>
      </c>
      <c r="B757" s="95">
        <v>1</v>
      </c>
      <c r="C757" s="95">
        <v>754</v>
      </c>
      <c r="D757" s="95">
        <v>758</v>
      </c>
      <c r="E757" s="99" t="s">
        <v>535</v>
      </c>
      <c r="F757" s="95" t="s">
        <v>626</v>
      </c>
      <c r="G757" s="95">
        <v>104740</v>
      </c>
      <c r="H757" s="95">
        <v>0</v>
      </c>
      <c r="I757" s="95">
        <v>1</v>
      </c>
      <c r="J757" s="95">
        <v>317</v>
      </c>
      <c r="K757" s="95">
        <v>1</v>
      </c>
      <c r="L757" s="98">
        <v>0.6875</v>
      </c>
      <c r="M757" s="98">
        <v>0.70833333333333337</v>
      </c>
      <c r="N757" s="97" t="s">
        <v>482</v>
      </c>
      <c r="Q757" s="88" t="str">
        <f t="array" aca="1" ref="Q757" ca="1">IFERROR(INDEX(Tableau3[Num DECAL],SMALL(IF(Tableau3[Num DECAL]&lt;&gt;"",ROW(INDIRECT("1:"&amp;ROWS(Tableau3[Num DECAL])))),ROWS($1:746))),"")</f>
        <v/>
      </c>
      <c r="R757" s="88">
        <f t="shared" ca="1" si="11"/>
        <v>0</v>
      </c>
      <c r="S757" s="88">
        <f ca="1">COUNTIFS(Tableau3[PLAGE],R757)</f>
        <v>0</v>
      </c>
      <c r="T757" s="139">
        <f ca="1">INDEX(EXTRACT!DATE,MATCH(Tableau4[[#This Row],[Décalage]],D:D,0),0)</f>
        <v>0</v>
      </c>
      <c r="U757" s="139">
        <f ca="1">VLOOKUP(Tableau4[[#This Row],[Décalage]],D:E,2,0)</f>
        <v>0</v>
      </c>
      <c r="V757" s="139">
        <f ca="1">VLOOKUP(Tableau4[[#This Row],[Décalage]],D:G,4,0)</f>
        <v>0</v>
      </c>
      <c r="AY757" s="88"/>
      <c r="AZ757" s="88"/>
      <c r="BA757" s="88"/>
      <c r="BB757" s="88"/>
      <c r="BC757" s="88"/>
    </row>
    <row r="758" spans="1:55" ht="15" x14ac:dyDescent="0.2">
      <c r="A758" s="100">
        <v>4742</v>
      </c>
      <c r="B758" s="95">
        <v>1</v>
      </c>
      <c r="C758" s="95">
        <v>755</v>
      </c>
      <c r="D758" s="95">
        <v>759</v>
      </c>
      <c r="E758" s="99" t="s">
        <v>535</v>
      </c>
      <c r="F758" s="95" t="s">
        <v>627</v>
      </c>
      <c r="G758" s="95">
        <v>104741</v>
      </c>
      <c r="H758" s="95">
        <v>0</v>
      </c>
      <c r="I758" s="95">
        <v>1</v>
      </c>
      <c r="J758" s="95">
        <v>318</v>
      </c>
      <c r="K758" s="95">
        <v>1</v>
      </c>
      <c r="L758" s="98">
        <v>0.28472222222222221</v>
      </c>
      <c r="M758" s="98">
        <v>0.33333333333333331</v>
      </c>
      <c r="N758" s="97" t="s">
        <v>493</v>
      </c>
      <c r="Q758" s="88" t="str">
        <f t="array" aca="1" ref="Q758" ca="1">IFERROR(INDEX(Tableau3[Num DECAL],SMALL(IF(Tableau3[Num DECAL]&lt;&gt;"",ROW(INDIRECT("1:"&amp;ROWS(Tableau3[Num DECAL])))),ROWS($1:747))),"")</f>
        <v/>
      </c>
      <c r="R758" s="88">
        <f t="shared" ca="1" si="11"/>
        <v>0</v>
      </c>
      <c r="S758" s="88">
        <f ca="1">COUNTIFS(Tableau3[PLAGE],R758)</f>
        <v>0</v>
      </c>
      <c r="T758" s="139">
        <f ca="1">INDEX(EXTRACT!DATE,MATCH(Tableau4[[#This Row],[Décalage]],D:D,0),0)</f>
        <v>0</v>
      </c>
      <c r="U758" s="139">
        <f ca="1">VLOOKUP(Tableau4[[#This Row],[Décalage]],D:E,2,0)</f>
        <v>0</v>
      </c>
      <c r="V758" s="139">
        <f ca="1">VLOOKUP(Tableau4[[#This Row],[Décalage]],D:G,4,0)</f>
        <v>0</v>
      </c>
      <c r="AY758" s="88"/>
      <c r="AZ758" s="88"/>
      <c r="BA758" s="88"/>
      <c r="BB758" s="88"/>
      <c r="BC758" s="88"/>
    </row>
    <row r="759" spans="1:55" ht="15" x14ac:dyDescent="0.2">
      <c r="A759" s="100">
        <v>4743</v>
      </c>
      <c r="B759" s="95">
        <v>1</v>
      </c>
      <c r="C759" s="95">
        <v>756</v>
      </c>
      <c r="D759" s="95">
        <v>766</v>
      </c>
      <c r="E759" s="99" t="s">
        <v>499</v>
      </c>
      <c r="F759" s="95" t="s">
        <v>627</v>
      </c>
      <c r="G759" s="95">
        <v>104742</v>
      </c>
      <c r="H759" s="95">
        <v>0</v>
      </c>
      <c r="I759" s="95">
        <v>1</v>
      </c>
      <c r="J759" s="95">
        <v>319</v>
      </c>
      <c r="K759" s="95">
        <v>7</v>
      </c>
      <c r="L759" s="98">
        <v>0.33333333333333331</v>
      </c>
      <c r="M759" s="98">
        <v>0.34375</v>
      </c>
      <c r="N759" s="97" t="s">
        <v>480</v>
      </c>
      <c r="Q759" s="88" t="str">
        <f t="array" aca="1" ref="Q759" ca="1">IFERROR(INDEX(Tableau3[Num DECAL],SMALL(IF(Tableau3[Num DECAL]&lt;&gt;"",ROW(INDIRECT("1:"&amp;ROWS(Tableau3[Num DECAL])))),ROWS($1:748))),"")</f>
        <v/>
      </c>
      <c r="R759" s="88">
        <f t="shared" ca="1" si="11"/>
        <v>0</v>
      </c>
      <c r="S759" s="88">
        <f ca="1">COUNTIFS(Tableau3[PLAGE],R759)</f>
        <v>0</v>
      </c>
      <c r="T759" s="139">
        <f ca="1">INDEX(EXTRACT!DATE,MATCH(Tableau4[[#This Row],[Décalage]],D:D,0),0)</f>
        <v>0</v>
      </c>
      <c r="U759" s="139">
        <f ca="1">VLOOKUP(Tableau4[[#This Row],[Décalage]],D:E,2,0)</f>
        <v>0</v>
      </c>
      <c r="V759" s="139">
        <f ca="1">VLOOKUP(Tableau4[[#This Row],[Décalage]],D:G,4,0)</f>
        <v>0</v>
      </c>
      <c r="AY759" s="88"/>
      <c r="AZ759" s="88"/>
      <c r="BA759" s="88"/>
      <c r="BB759" s="88"/>
      <c r="BC759" s="88"/>
    </row>
    <row r="760" spans="1:55" ht="15" x14ac:dyDescent="0.2">
      <c r="A760" s="100">
        <v>4744</v>
      </c>
      <c r="B760" s="95">
        <v>1</v>
      </c>
      <c r="C760" s="95" t="s">
        <v>534</v>
      </c>
      <c r="D760" s="95" t="s">
        <v>534</v>
      </c>
      <c r="E760" s="99" t="s">
        <v>499</v>
      </c>
      <c r="F760" s="95" t="s">
        <v>627</v>
      </c>
      <c r="G760" s="95">
        <v>104743</v>
      </c>
      <c r="H760" s="95">
        <v>1</v>
      </c>
      <c r="I760" s="95" t="s">
        <v>534</v>
      </c>
      <c r="J760" s="95">
        <v>319</v>
      </c>
      <c r="K760" s="95">
        <v>6</v>
      </c>
      <c r="L760" s="98">
        <v>0.35416666666666669</v>
      </c>
      <c r="M760" s="98">
        <v>0.38541666666666669</v>
      </c>
      <c r="N760" s="97" t="s">
        <v>485</v>
      </c>
      <c r="Q760" s="88" t="str">
        <f t="array" aca="1" ref="Q760" ca="1">IFERROR(INDEX(Tableau3[Num DECAL],SMALL(IF(Tableau3[Num DECAL]&lt;&gt;"",ROW(INDIRECT("1:"&amp;ROWS(Tableau3[Num DECAL])))),ROWS($1:749))),"")</f>
        <v/>
      </c>
      <c r="R760" s="88">
        <f t="shared" ca="1" si="11"/>
        <v>0</v>
      </c>
      <c r="S760" s="88">
        <f ca="1">COUNTIFS(Tableau3[PLAGE],R760)</f>
        <v>0</v>
      </c>
      <c r="T760" s="139">
        <f ca="1">INDEX(EXTRACT!DATE,MATCH(Tableau4[[#This Row],[Décalage]],D:D,0),0)</f>
        <v>0</v>
      </c>
      <c r="U760" s="139">
        <f ca="1">VLOOKUP(Tableau4[[#This Row],[Décalage]],D:E,2,0)</f>
        <v>0</v>
      </c>
      <c r="V760" s="139">
        <f ca="1">VLOOKUP(Tableau4[[#This Row],[Décalage]],D:G,4,0)</f>
        <v>0</v>
      </c>
      <c r="AY760" s="88"/>
      <c r="AZ760" s="88"/>
      <c r="BA760" s="88"/>
      <c r="BB760" s="88"/>
      <c r="BC760" s="88"/>
    </row>
    <row r="761" spans="1:55" ht="15" x14ac:dyDescent="0.2">
      <c r="A761" s="100">
        <v>4745</v>
      </c>
      <c r="B761" s="95">
        <v>1</v>
      </c>
      <c r="C761" s="95" t="s">
        <v>534</v>
      </c>
      <c r="D761" s="95" t="s">
        <v>534</v>
      </c>
      <c r="E761" s="99" t="s">
        <v>499</v>
      </c>
      <c r="F761" s="95" t="s">
        <v>627</v>
      </c>
      <c r="G761" s="95">
        <v>104744</v>
      </c>
      <c r="H761" s="95">
        <v>2</v>
      </c>
      <c r="I761" s="95" t="s">
        <v>534</v>
      </c>
      <c r="J761" s="95">
        <v>319</v>
      </c>
      <c r="K761" s="95">
        <v>5</v>
      </c>
      <c r="L761" s="98">
        <v>0.38541666666666669</v>
      </c>
      <c r="M761" s="98">
        <v>0.41666666666666669</v>
      </c>
      <c r="N761" s="97" t="s">
        <v>485</v>
      </c>
      <c r="Q761" s="88" t="str">
        <f t="array" aca="1" ref="Q761" ca="1">IFERROR(INDEX(Tableau3[Num DECAL],SMALL(IF(Tableau3[Num DECAL]&lt;&gt;"",ROW(INDIRECT("1:"&amp;ROWS(Tableau3[Num DECAL])))),ROWS($1:750))),"")</f>
        <v/>
      </c>
      <c r="R761" s="88">
        <f t="shared" ca="1" si="11"/>
        <v>0</v>
      </c>
      <c r="S761" s="88">
        <f ca="1">COUNTIFS(Tableau3[PLAGE],R761)</f>
        <v>0</v>
      </c>
      <c r="T761" s="139">
        <f ca="1">INDEX(EXTRACT!DATE,MATCH(Tableau4[[#This Row],[Décalage]],D:D,0),0)</f>
        <v>0</v>
      </c>
      <c r="U761" s="139">
        <f ca="1">VLOOKUP(Tableau4[[#This Row],[Décalage]],D:E,2,0)</f>
        <v>0</v>
      </c>
      <c r="V761" s="139">
        <f ca="1">VLOOKUP(Tableau4[[#This Row],[Décalage]],D:G,4,0)</f>
        <v>0</v>
      </c>
      <c r="AY761" s="88"/>
      <c r="AZ761" s="88"/>
      <c r="BA761" s="88"/>
      <c r="BB761" s="88"/>
      <c r="BC761" s="88"/>
    </row>
    <row r="762" spans="1:55" ht="15" x14ac:dyDescent="0.2">
      <c r="A762" s="100">
        <v>4746</v>
      </c>
      <c r="B762" s="95">
        <v>1</v>
      </c>
      <c r="C762" s="95" t="s">
        <v>534</v>
      </c>
      <c r="D762" s="95" t="s">
        <v>534</v>
      </c>
      <c r="E762" s="99" t="s">
        <v>499</v>
      </c>
      <c r="F762" s="95" t="s">
        <v>627</v>
      </c>
      <c r="G762" s="95">
        <v>104745</v>
      </c>
      <c r="H762" s="95">
        <v>3</v>
      </c>
      <c r="I762" s="95" t="s">
        <v>534</v>
      </c>
      <c r="J762" s="95">
        <v>319</v>
      </c>
      <c r="K762" s="95">
        <v>4</v>
      </c>
      <c r="L762" s="98">
        <v>0.4375</v>
      </c>
      <c r="M762" s="98">
        <v>0.44791666666666669</v>
      </c>
      <c r="N762" s="97" t="s">
        <v>480</v>
      </c>
      <c r="Q762" s="88" t="str">
        <f t="array" aca="1" ref="Q762" ca="1">IFERROR(INDEX(Tableau3[Num DECAL],SMALL(IF(Tableau3[Num DECAL]&lt;&gt;"",ROW(INDIRECT("1:"&amp;ROWS(Tableau3[Num DECAL])))),ROWS($1:751))),"")</f>
        <v/>
      </c>
      <c r="R762" s="88">
        <f t="shared" ca="1" si="11"/>
        <v>0</v>
      </c>
      <c r="S762" s="88">
        <f ca="1">COUNTIFS(Tableau3[PLAGE],R762)</f>
        <v>0</v>
      </c>
      <c r="T762" s="139">
        <f ca="1">INDEX(EXTRACT!DATE,MATCH(Tableau4[[#This Row],[Décalage]],D:D,0),0)</f>
        <v>0</v>
      </c>
      <c r="U762" s="139">
        <f ca="1">VLOOKUP(Tableau4[[#This Row],[Décalage]],D:E,2,0)</f>
        <v>0</v>
      </c>
      <c r="V762" s="139">
        <f ca="1">VLOOKUP(Tableau4[[#This Row],[Décalage]],D:G,4,0)</f>
        <v>0</v>
      </c>
      <c r="AY762" s="88"/>
      <c r="AZ762" s="88"/>
      <c r="BA762" s="88"/>
      <c r="BB762" s="88"/>
      <c r="BC762" s="88"/>
    </row>
    <row r="763" spans="1:55" ht="15" x14ac:dyDescent="0.2">
      <c r="A763" s="100">
        <v>4747</v>
      </c>
      <c r="B763" s="95">
        <v>1</v>
      </c>
      <c r="C763" s="95" t="s">
        <v>534</v>
      </c>
      <c r="D763" s="95" t="s">
        <v>534</v>
      </c>
      <c r="E763" s="99" t="s">
        <v>499</v>
      </c>
      <c r="F763" s="95" t="s">
        <v>627</v>
      </c>
      <c r="G763" s="95">
        <v>104746</v>
      </c>
      <c r="H763" s="95">
        <v>4</v>
      </c>
      <c r="I763" s="95" t="s">
        <v>534</v>
      </c>
      <c r="J763" s="95">
        <v>319</v>
      </c>
      <c r="K763" s="95">
        <v>3</v>
      </c>
      <c r="L763" s="98">
        <v>0.44791666666666669</v>
      </c>
      <c r="M763" s="98">
        <v>0.45833333333333331</v>
      </c>
      <c r="N763" s="97" t="s">
        <v>480</v>
      </c>
      <c r="Q763" s="88" t="str">
        <f t="array" aca="1" ref="Q763" ca="1">IFERROR(INDEX(Tableau3[Num DECAL],SMALL(IF(Tableau3[Num DECAL]&lt;&gt;"",ROW(INDIRECT("1:"&amp;ROWS(Tableau3[Num DECAL])))),ROWS($1:752))),"")</f>
        <v/>
      </c>
      <c r="R763" s="88">
        <f t="shared" ca="1" si="11"/>
        <v>0</v>
      </c>
      <c r="S763" s="88">
        <f ca="1">COUNTIFS(Tableau3[PLAGE],R763)</f>
        <v>0</v>
      </c>
      <c r="T763" s="139">
        <f ca="1">INDEX(EXTRACT!DATE,MATCH(Tableau4[[#This Row],[Décalage]],D:D,0),0)</f>
        <v>0</v>
      </c>
      <c r="U763" s="139">
        <f ca="1">VLOOKUP(Tableau4[[#This Row],[Décalage]],D:E,2,0)</f>
        <v>0</v>
      </c>
      <c r="V763" s="139">
        <f ca="1">VLOOKUP(Tableau4[[#This Row],[Décalage]],D:G,4,0)</f>
        <v>0</v>
      </c>
      <c r="AY763" s="88"/>
      <c r="AZ763" s="88"/>
      <c r="BA763" s="88"/>
      <c r="BB763" s="88"/>
      <c r="BC763" s="88"/>
    </row>
    <row r="764" spans="1:55" ht="15" x14ac:dyDescent="0.2">
      <c r="A764" s="100">
        <v>4748</v>
      </c>
      <c r="B764" s="95">
        <v>1</v>
      </c>
      <c r="C764" s="95" t="s">
        <v>534</v>
      </c>
      <c r="D764" s="95" t="s">
        <v>534</v>
      </c>
      <c r="E764" s="99" t="s">
        <v>499</v>
      </c>
      <c r="F764" s="95" t="s">
        <v>627</v>
      </c>
      <c r="G764" s="95">
        <v>104747</v>
      </c>
      <c r="H764" s="95">
        <v>5</v>
      </c>
      <c r="I764" s="95" t="s">
        <v>534</v>
      </c>
      <c r="J764" s="95">
        <v>319</v>
      </c>
      <c r="K764" s="95">
        <v>2</v>
      </c>
      <c r="L764" s="98">
        <v>0.45833333333333331</v>
      </c>
      <c r="M764" s="98">
        <v>0.46875</v>
      </c>
      <c r="N764" s="97" t="s">
        <v>480</v>
      </c>
      <c r="Q764" s="88" t="str">
        <f t="array" aca="1" ref="Q764" ca="1">IFERROR(INDEX(Tableau3[Num DECAL],SMALL(IF(Tableau3[Num DECAL]&lt;&gt;"",ROW(INDIRECT("1:"&amp;ROWS(Tableau3[Num DECAL])))),ROWS($1:753))),"")</f>
        <v/>
      </c>
      <c r="R764" s="88">
        <f t="shared" ca="1" si="11"/>
        <v>0</v>
      </c>
      <c r="S764" s="88">
        <f ca="1">COUNTIFS(Tableau3[PLAGE],R764)</f>
        <v>0</v>
      </c>
      <c r="T764" s="139">
        <f ca="1">INDEX(EXTRACT!DATE,MATCH(Tableau4[[#This Row],[Décalage]],D:D,0),0)</f>
        <v>0</v>
      </c>
      <c r="U764" s="139">
        <f ca="1">VLOOKUP(Tableau4[[#This Row],[Décalage]],D:E,2,0)</f>
        <v>0</v>
      </c>
      <c r="V764" s="139">
        <f ca="1">VLOOKUP(Tableau4[[#This Row],[Décalage]],D:G,4,0)</f>
        <v>0</v>
      </c>
      <c r="AY764" s="88"/>
      <c r="AZ764" s="88"/>
      <c r="BA764" s="88"/>
      <c r="BB764" s="88"/>
      <c r="BC764" s="88"/>
    </row>
    <row r="765" spans="1:55" ht="15" x14ac:dyDescent="0.2">
      <c r="A765" s="100">
        <v>4749</v>
      </c>
      <c r="B765" s="95">
        <v>1</v>
      </c>
      <c r="C765" s="95" t="s">
        <v>534</v>
      </c>
      <c r="D765" s="95" t="s">
        <v>534</v>
      </c>
      <c r="E765" s="99" t="s">
        <v>499</v>
      </c>
      <c r="F765" s="95" t="s">
        <v>627</v>
      </c>
      <c r="G765" s="95">
        <v>104748</v>
      </c>
      <c r="H765" s="95">
        <v>6</v>
      </c>
      <c r="I765" s="95" t="s">
        <v>534</v>
      </c>
      <c r="J765" s="95">
        <v>319</v>
      </c>
      <c r="K765" s="95">
        <v>1</v>
      </c>
      <c r="L765" s="98">
        <v>0.47222222222222227</v>
      </c>
      <c r="M765" s="98">
        <v>0.5</v>
      </c>
      <c r="N765" s="97" t="s">
        <v>489</v>
      </c>
      <c r="Q765" s="88" t="str">
        <f t="array" aca="1" ref="Q765" ca="1">IFERROR(INDEX(Tableau3[Num DECAL],SMALL(IF(Tableau3[Num DECAL]&lt;&gt;"",ROW(INDIRECT("1:"&amp;ROWS(Tableau3[Num DECAL])))),ROWS($1:754))),"")</f>
        <v/>
      </c>
      <c r="R765" s="88">
        <f t="shared" ca="1" si="11"/>
        <v>0</v>
      </c>
      <c r="S765" s="88">
        <f ca="1">COUNTIFS(Tableau3[PLAGE],R765)</f>
        <v>0</v>
      </c>
      <c r="T765" s="139">
        <f ca="1">INDEX(EXTRACT!DATE,MATCH(Tableau4[[#This Row],[Décalage]],D:D,0),0)</f>
        <v>0</v>
      </c>
      <c r="U765" s="139">
        <f ca="1">VLOOKUP(Tableau4[[#This Row],[Décalage]],D:E,2,0)</f>
        <v>0</v>
      </c>
      <c r="V765" s="139">
        <f ca="1">VLOOKUP(Tableau4[[#This Row],[Décalage]],D:G,4,0)</f>
        <v>0</v>
      </c>
      <c r="AY765" s="88"/>
      <c r="AZ765" s="88"/>
      <c r="BA765" s="88"/>
      <c r="BB765" s="88"/>
      <c r="BC765" s="88"/>
    </row>
    <row r="766" spans="1:55" ht="15" x14ac:dyDescent="0.2">
      <c r="A766" s="100">
        <v>4750</v>
      </c>
      <c r="B766" s="95">
        <v>1</v>
      </c>
      <c r="C766" s="95">
        <v>763</v>
      </c>
      <c r="D766" s="95">
        <v>768</v>
      </c>
      <c r="E766" s="99" t="s">
        <v>535</v>
      </c>
      <c r="F766" s="95" t="s">
        <v>627</v>
      </c>
      <c r="G766" s="95">
        <v>104749</v>
      </c>
      <c r="H766" s="95">
        <v>0</v>
      </c>
      <c r="I766" s="95">
        <v>1</v>
      </c>
      <c r="J766" s="95">
        <v>320</v>
      </c>
      <c r="K766" s="95">
        <v>2</v>
      </c>
      <c r="L766" s="98">
        <v>0.54166666666666663</v>
      </c>
      <c r="M766" s="98">
        <v>0.55555555555555558</v>
      </c>
      <c r="N766" s="97" t="s">
        <v>483</v>
      </c>
      <c r="Q766" s="88" t="str">
        <f t="array" aca="1" ref="Q766" ca="1">IFERROR(INDEX(Tableau3[Num DECAL],SMALL(IF(Tableau3[Num DECAL]&lt;&gt;"",ROW(INDIRECT("1:"&amp;ROWS(Tableau3[Num DECAL])))),ROWS($1:755))),"")</f>
        <v/>
      </c>
      <c r="R766" s="88">
        <f t="shared" ca="1" si="11"/>
        <v>0</v>
      </c>
      <c r="S766" s="88">
        <f ca="1">COUNTIFS(Tableau3[PLAGE],R766)</f>
        <v>0</v>
      </c>
      <c r="T766" s="139">
        <f ca="1">INDEX(EXTRACT!DATE,MATCH(Tableau4[[#This Row],[Décalage]],D:D,0),0)</f>
        <v>0</v>
      </c>
      <c r="U766" s="139">
        <f ca="1">VLOOKUP(Tableau4[[#This Row],[Décalage]],D:E,2,0)</f>
        <v>0</v>
      </c>
      <c r="V766" s="139">
        <f ca="1">VLOOKUP(Tableau4[[#This Row],[Décalage]],D:G,4,0)</f>
        <v>0</v>
      </c>
      <c r="AY766" s="88"/>
      <c r="AZ766" s="88"/>
      <c r="BA766" s="88"/>
      <c r="BB766" s="88"/>
      <c r="BC766" s="88"/>
    </row>
    <row r="767" spans="1:55" ht="15" x14ac:dyDescent="0.2">
      <c r="A767" s="100">
        <v>4751</v>
      </c>
      <c r="B767" s="95">
        <v>1</v>
      </c>
      <c r="C767" s="95" t="s">
        <v>534</v>
      </c>
      <c r="D767" s="95" t="s">
        <v>534</v>
      </c>
      <c r="E767" s="99" t="s">
        <v>535</v>
      </c>
      <c r="F767" s="95" t="s">
        <v>627</v>
      </c>
      <c r="G767" s="95">
        <v>104750</v>
      </c>
      <c r="H767" s="95">
        <v>1</v>
      </c>
      <c r="I767" s="95" t="s">
        <v>534</v>
      </c>
      <c r="J767" s="95">
        <v>320</v>
      </c>
      <c r="K767" s="95">
        <v>1</v>
      </c>
      <c r="L767" s="98">
        <v>0.5625</v>
      </c>
      <c r="M767" s="98">
        <v>0.59722222222222221</v>
      </c>
      <c r="N767" s="97" t="s">
        <v>490</v>
      </c>
      <c r="Q767" s="88" t="str">
        <f t="array" aca="1" ref="Q767" ca="1">IFERROR(INDEX(Tableau3[Num DECAL],SMALL(IF(Tableau3[Num DECAL]&lt;&gt;"",ROW(INDIRECT("1:"&amp;ROWS(Tableau3[Num DECAL])))),ROWS($1:756))),"")</f>
        <v/>
      </c>
      <c r="R767" s="88">
        <f t="shared" ca="1" si="11"/>
        <v>0</v>
      </c>
      <c r="S767" s="88">
        <f ca="1">COUNTIFS(Tableau3[PLAGE],R767)</f>
        <v>0</v>
      </c>
      <c r="T767" s="139">
        <f ca="1">INDEX(EXTRACT!DATE,MATCH(Tableau4[[#This Row],[Décalage]],D:D,0),0)</f>
        <v>0</v>
      </c>
      <c r="U767" s="139">
        <f ca="1">VLOOKUP(Tableau4[[#This Row],[Décalage]],D:E,2,0)</f>
        <v>0</v>
      </c>
      <c r="V767" s="139">
        <f ca="1">VLOOKUP(Tableau4[[#This Row],[Décalage]],D:G,4,0)</f>
        <v>0</v>
      </c>
      <c r="AY767" s="88"/>
      <c r="AZ767" s="88"/>
      <c r="BA767" s="88"/>
      <c r="BB767" s="88"/>
      <c r="BC767" s="88"/>
    </row>
    <row r="768" spans="1:55" ht="15" x14ac:dyDescent="0.2">
      <c r="A768" s="100">
        <v>4752</v>
      </c>
      <c r="B768" s="95">
        <v>1</v>
      </c>
      <c r="C768" s="95">
        <v>765</v>
      </c>
      <c r="D768" s="95">
        <v>772</v>
      </c>
      <c r="E768" s="99" t="s">
        <v>539</v>
      </c>
      <c r="F768" s="95" t="s">
        <v>627</v>
      </c>
      <c r="G768" s="95">
        <v>104751</v>
      </c>
      <c r="H768" s="95">
        <v>0</v>
      </c>
      <c r="I768" s="95">
        <v>1</v>
      </c>
      <c r="J768" s="95">
        <v>321</v>
      </c>
      <c r="K768" s="95">
        <v>4</v>
      </c>
      <c r="L768" s="98">
        <v>0.60416666666666663</v>
      </c>
      <c r="M768" s="98">
        <v>0.61458333333333337</v>
      </c>
      <c r="N768" s="97" t="s">
        <v>480</v>
      </c>
      <c r="Q768" s="88" t="str">
        <f t="array" aca="1" ref="Q768" ca="1">IFERROR(INDEX(Tableau3[Num DECAL],SMALL(IF(Tableau3[Num DECAL]&lt;&gt;"",ROW(INDIRECT("1:"&amp;ROWS(Tableau3[Num DECAL])))),ROWS($1:757))),"")</f>
        <v/>
      </c>
      <c r="R768" s="88">
        <f t="shared" ca="1" si="11"/>
        <v>0</v>
      </c>
      <c r="S768" s="88">
        <f ca="1">COUNTIFS(Tableau3[PLAGE],R768)</f>
        <v>0</v>
      </c>
      <c r="T768" s="139">
        <f ca="1">INDEX(EXTRACT!DATE,MATCH(Tableau4[[#This Row],[Décalage]],D:D,0),0)</f>
        <v>0</v>
      </c>
      <c r="U768" s="139">
        <f ca="1">VLOOKUP(Tableau4[[#This Row],[Décalage]],D:E,2,0)</f>
        <v>0</v>
      </c>
      <c r="V768" s="139">
        <f ca="1">VLOOKUP(Tableau4[[#This Row],[Décalage]],D:G,4,0)</f>
        <v>0</v>
      </c>
      <c r="AY768" s="88"/>
      <c r="AZ768" s="88"/>
      <c r="BA768" s="88"/>
      <c r="BB768" s="88"/>
      <c r="BC768" s="88"/>
    </row>
    <row r="769" spans="1:55" ht="15" x14ac:dyDescent="0.2">
      <c r="A769" s="100">
        <v>4753</v>
      </c>
      <c r="B769" s="95">
        <v>1</v>
      </c>
      <c r="C769" s="95" t="s">
        <v>534</v>
      </c>
      <c r="D769" s="95" t="s">
        <v>534</v>
      </c>
      <c r="E769" s="99" t="s">
        <v>539</v>
      </c>
      <c r="F769" s="95" t="s">
        <v>627</v>
      </c>
      <c r="G769" s="95">
        <v>104752</v>
      </c>
      <c r="H769" s="95">
        <v>1</v>
      </c>
      <c r="I769" s="95" t="s">
        <v>534</v>
      </c>
      <c r="J769" s="95">
        <v>321</v>
      </c>
      <c r="K769" s="95">
        <v>3</v>
      </c>
      <c r="L769" s="98">
        <v>0.625</v>
      </c>
      <c r="M769" s="98">
        <v>0.63541666666666663</v>
      </c>
      <c r="N769" s="97" t="s">
        <v>480</v>
      </c>
      <c r="Q769" s="88" t="str">
        <f t="array" aca="1" ref="Q769" ca="1">IFERROR(INDEX(Tableau3[Num DECAL],SMALL(IF(Tableau3[Num DECAL]&lt;&gt;"",ROW(INDIRECT("1:"&amp;ROWS(Tableau3[Num DECAL])))),ROWS($1:758))),"")</f>
        <v/>
      </c>
      <c r="R769" s="88">
        <f t="shared" ca="1" si="11"/>
        <v>0</v>
      </c>
      <c r="S769" s="88">
        <f ca="1">COUNTIFS(Tableau3[PLAGE],R769)</f>
        <v>0</v>
      </c>
      <c r="T769" s="139">
        <f ca="1">INDEX(EXTRACT!DATE,MATCH(Tableau4[[#This Row],[Décalage]],D:D,0),0)</f>
        <v>0</v>
      </c>
      <c r="U769" s="139">
        <f ca="1">VLOOKUP(Tableau4[[#This Row],[Décalage]],D:E,2,0)</f>
        <v>0</v>
      </c>
      <c r="V769" s="139">
        <f ca="1">VLOOKUP(Tableau4[[#This Row],[Décalage]],D:G,4,0)</f>
        <v>0</v>
      </c>
      <c r="AY769" s="88"/>
      <c r="AZ769" s="88"/>
      <c r="BA769" s="88"/>
      <c r="BB769" s="88"/>
      <c r="BC769" s="88"/>
    </row>
    <row r="770" spans="1:55" ht="15" x14ac:dyDescent="0.2">
      <c r="A770" s="100">
        <v>4754</v>
      </c>
      <c r="B770" s="95">
        <v>1</v>
      </c>
      <c r="C770" s="95" t="s">
        <v>534</v>
      </c>
      <c r="D770" s="95" t="s">
        <v>534</v>
      </c>
      <c r="E770" s="99" t="s">
        <v>539</v>
      </c>
      <c r="F770" s="95" t="s">
        <v>627</v>
      </c>
      <c r="G770" s="95">
        <v>104753</v>
      </c>
      <c r="H770" s="95">
        <v>2</v>
      </c>
      <c r="I770" s="95" t="s">
        <v>534</v>
      </c>
      <c r="J770" s="95">
        <v>321</v>
      </c>
      <c r="K770" s="95">
        <v>2</v>
      </c>
      <c r="L770" s="98">
        <v>0.64583333333333337</v>
      </c>
      <c r="M770" s="98">
        <v>0.66666666666666663</v>
      </c>
      <c r="N770" s="97" t="s">
        <v>482</v>
      </c>
      <c r="Q770" s="88" t="str">
        <f t="array" aca="1" ref="Q770" ca="1">IFERROR(INDEX(Tableau3[Num DECAL],SMALL(IF(Tableau3[Num DECAL]&lt;&gt;"",ROW(INDIRECT("1:"&amp;ROWS(Tableau3[Num DECAL])))),ROWS($1:759))),"")</f>
        <v/>
      </c>
      <c r="R770" s="88">
        <f t="shared" ca="1" si="11"/>
        <v>0</v>
      </c>
      <c r="S770" s="88">
        <f ca="1">COUNTIFS(Tableau3[PLAGE],R770)</f>
        <v>0</v>
      </c>
      <c r="T770" s="139">
        <f ca="1">INDEX(EXTRACT!DATE,MATCH(Tableau4[[#This Row],[Décalage]],D:D,0),0)</f>
        <v>0</v>
      </c>
      <c r="U770" s="139">
        <f ca="1">VLOOKUP(Tableau4[[#This Row],[Décalage]],D:E,2,0)</f>
        <v>0</v>
      </c>
      <c r="V770" s="139">
        <f ca="1">VLOOKUP(Tableau4[[#This Row],[Décalage]],D:G,4,0)</f>
        <v>0</v>
      </c>
      <c r="AY770" s="88"/>
      <c r="AZ770" s="88"/>
      <c r="BA770" s="88"/>
      <c r="BB770" s="88"/>
      <c r="BC770" s="88"/>
    </row>
    <row r="771" spans="1:55" ht="15" x14ac:dyDescent="0.2">
      <c r="A771" s="100">
        <v>4755</v>
      </c>
      <c r="B771" s="95">
        <v>1</v>
      </c>
      <c r="C771" s="95" t="s">
        <v>534</v>
      </c>
      <c r="D771" s="95" t="s">
        <v>534</v>
      </c>
      <c r="E771" s="99" t="s">
        <v>539</v>
      </c>
      <c r="F771" s="95" t="s">
        <v>627</v>
      </c>
      <c r="G771" s="95">
        <v>104754</v>
      </c>
      <c r="H771" s="95">
        <v>3</v>
      </c>
      <c r="I771" s="95" t="s">
        <v>534</v>
      </c>
      <c r="J771" s="95">
        <v>321</v>
      </c>
      <c r="K771" s="95">
        <v>1</v>
      </c>
      <c r="L771" s="98">
        <v>0.67361111111111116</v>
      </c>
      <c r="M771" s="98">
        <v>0.69791666666666663</v>
      </c>
      <c r="N771" s="97" t="s">
        <v>488</v>
      </c>
      <c r="Q771" s="88" t="str">
        <f t="array" aca="1" ref="Q771" ca="1">IFERROR(INDEX(Tableau3[Num DECAL],SMALL(IF(Tableau3[Num DECAL]&lt;&gt;"",ROW(INDIRECT("1:"&amp;ROWS(Tableau3[Num DECAL])))),ROWS($1:760))),"")</f>
        <v/>
      </c>
      <c r="R771" s="88">
        <f t="shared" ca="1" si="11"/>
        <v>0</v>
      </c>
      <c r="S771" s="88">
        <f ca="1">COUNTIFS(Tableau3[PLAGE],R771)</f>
        <v>0</v>
      </c>
      <c r="T771" s="139">
        <f ca="1">INDEX(EXTRACT!DATE,MATCH(Tableau4[[#This Row],[Décalage]],D:D,0),0)</f>
        <v>0</v>
      </c>
      <c r="U771" s="139">
        <f ca="1">VLOOKUP(Tableau4[[#This Row],[Décalage]],D:E,2,0)</f>
        <v>0</v>
      </c>
      <c r="V771" s="139">
        <f ca="1">VLOOKUP(Tableau4[[#This Row],[Décalage]],D:G,4,0)</f>
        <v>0</v>
      </c>
      <c r="AY771" s="88"/>
      <c r="AZ771" s="88"/>
      <c r="BA771" s="88"/>
      <c r="BB771" s="88"/>
      <c r="BC771" s="88"/>
    </row>
    <row r="772" spans="1:55" ht="15" x14ac:dyDescent="0.2">
      <c r="A772" s="100">
        <v>4756</v>
      </c>
      <c r="B772" s="95">
        <v>1</v>
      </c>
      <c r="C772" s="95">
        <v>769</v>
      </c>
      <c r="D772" s="95">
        <v>774</v>
      </c>
      <c r="E772" s="99" t="s">
        <v>535</v>
      </c>
      <c r="F772" s="95" t="s">
        <v>627</v>
      </c>
      <c r="G772" s="95">
        <v>104755</v>
      </c>
      <c r="H772" s="95">
        <v>0</v>
      </c>
      <c r="I772" s="95">
        <v>1</v>
      </c>
      <c r="J772" s="95">
        <v>322</v>
      </c>
      <c r="K772" s="95">
        <v>2</v>
      </c>
      <c r="L772" s="98">
        <v>0.69791666666666663</v>
      </c>
      <c r="M772" s="98">
        <v>0.70833333333333337</v>
      </c>
      <c r="N772" s="97" t="s">
        <v>480</v>
      </c>
      <c r="Q772" s="88" t="str">
        <f t="array" aca="1" ref="Q772" ca="1">IFERROR(INDEX(Tableau3[Num DECAL],SMALL(IF(Tableau3[Num DECAL]&lt;&gt;"",ROW(INDIRECT("1:"&amp;ROWS(Tableau3[Num DECAL])))),ROWS($1:761))),"")</f>
        <v/>
      </c>
      <c r="R772" s="88">
        <f t="shared" ca="1" si="11"/>
        <v>0</v>
      </c>
      <c r="S772" s="88">
        <f ca="1">COUNTIFS(Tableau3[PLAGE],R772)</f>
        <v>0</v>
      </c>
      <c r="T772" s="139">
        <f ca="1">INDEX(EXTRACT!DATE,MATCH(Tableau4[[#This Row],[Décalage]],D:D,0),0)</f>
        <v>0</v>
      </c>
      <c r="U772" s="139">
        <f ca="1">VLOOKUP(Tableau4[[#This Row],[Décalage]],D:E,2,0)</f>
        <v>0</v>
      </c>
      <c r="V772" s="139">
        <f ca="1">VLOOKUP(Tableau4[[#This Row],[Décalage]],D:G,4,0)</f>
        <v>0</v>
      </c>
      <c r="AY772" s="88"/>
      <c r="AZ772" s="88"/>
      <c r="BA772" s="88"/>
      <c r="BB772" s="88"/>
      <c r="BC772" s="88"/>
    </row>
    <row r="773" spans="1:55" ht="15" x14ac:dyDescent="0.2">
      <c r="A773" s="100">
        <v>4757</v>
      </c>
      <c r="B773" s="95">
        <v>1</v>
      </c>
      <c r="C773" s="95" t="s">
        <v>534</v>
      </c>
      <c r="D773" s="95" t="s">
        <v>534</v>
      </c>
      <c r="E773" s="99" t="s">
        <v>535</v>
      </c>
      <c r="F773" s="95" t="s">
        <v>627</v>
      </c>
      <c r="G773" s="95">
        <v>104756</v>
      </c>
      <c r="H773" s="95">
        <v>1</v>
      </c>
      <c r="I773" s="95" t="s">
        <v>534</v>
      </c>
      <c r="J773" s="95">
        <v>322</v>
      </c>
      <c r="K773" s="95">
        <v>1</v>
      </c>
      <c r="L773" s="98">
        <v>0.70833333333333337</v>
      </c>
      <c r="M773" s="98">
        <v>0.76041666666666663</v>
      </c>
      <c r="N773" s="97" t="s">
        <v>492</v>
      </c>
      <c r="Q773" s="88" t="str">
        <f t="array" aca="1" ref="Q773" ca="1">IFERROR(INDEX(Tableau3[Num DECAL],SMALL(IF(Tableau3[Num DECAL]&lt;&gt;"",ROW(INDIRECT("1:"&amp;ROWS(Tableau3[Num DECAL])))),ROWS($1:762))),"")</f>
        <v/>
      </c>
      <c r="R773" s="88">
        <f t="shared" ca="1" si="11"/>
        <v>0</v>
      </c>
      <c r="S773" s="88">
        <f ca="1">COUNTIFS(Tableau3[PLAGE],R773)</f>
        <v>0</v>
      </c>
      <c r="T773" s="139">
        <f ca="1">INDEX(EXTRACT!DATE,MATCH(Tableau4[[#This Row],[Décalage]],D:D,0),0)</f>
        <v>0</v>
      </c>
      <c r="U773" s="139">
        <f ca="1">VLOOKUP(Tableau4[[#This Row],[Décalage]],D:E,2,0)</f>
        <v>0</v>
      </c>
      <c r="V773" s="139">
        <f ca="1">VLOOKUP(Tableau4[[#This Row],[Décalage]],D:G,4,0)</f>
        <v>0</v>
      </c>
      <c r="AY773" s="88"/>
      <c r="AZ773" s="88"/>
      <c r="BA773" s="88"/>
      <c r="BB773" s="88"/>
      <c r="BC773" s="88"/>
    </row>
    <row r="774" spans="1:55" ht="15" x14ac:dyDescent="0.2">
      <c r="A774" s="100">
        <v>4758</v>
      </c>
      <c r="B774" s="95">
        <v>1</v>
      </c>
      <c r="C774" s="95">
        <v>771</v>
      </c>
      <c r="D774" s="95">
        <v>775</v>
      </c>
      <c r="E774" s="99" t="s">
        <v>535</v>
      </c>
      <c r="F774" s="95" t="s">
        <v>628</v>
      </c>
      <c r="G774" s="95">
        <v>104757</v>
      </c>
      <c r="H774" s="95">
        <v>0</v>
      </c>
      <c r="I774" s="95">
        <v>1</v>
      </c>
      <c r="J774" s="95">
        <v>323</v>
      </c>
      <c r="K774" s="95">
        <v>1</v>
      </c>
      <c r="L774" s="98">
        <v>0.29166666666666669</v>
      </c>
      <c r="M774" s="98">
        <v>0.34027777777777773</v>
      </c>
      <c r="N774" s="97" t="s">
        <v>493</v>
      </c>
      <c r="Q774" s="88" t="str">
        <f t="array" aca="1" ref="Q774" ca="1">IFERROR(INDEX(Tableau3[Num DECAL],SMALL(IF(Tableau3[Num DECAL]&lt;&gt;"",ROW(INDIRECT("1:"&amp;ROWS(Tableau3[Num DECAL])))),ROWS($1:763))),"")</f>
        <v/>
      </c>
      <c r="R774" s="88">
        <f t="shared" ca="1" si="11"/>
        <v>0</v>
      </c>
      <c r="S774" s="88">
        <f ca="1">COUNTIFS(Tableau3[PLAGE],R774)</f>
        <v>0</v>
      </c>
      <c r="T774" s="139">
        <f ca="1">INDEX(EXTRACT!DATE,MATCH(Tableau4[[#This Row],[Décalage]],D:D,0),0)</f>
        <v>0</v>
      </c>
      <c r="U774" s="139">
        <f ca="1">VLOOKUP(Tableau4[[#This Row],[Décalage]],D:E,2,0)</f>
        <v>0</v>
      </c>
      <c r="V774" s="139">
        <f ca="1">VLOOKUP(Tableau4[[#This Row],[Décalage]],D:G,4,0)</f>
        <v>0</v>
      </c>
      <c r="AY774" s="88"/>
      <c r="AZ774" s="88"/>
      <c r="BA774" s="88"/>
      <c r="BB774" s="88"/>
      <c r="BC774" s="88"/>
    </row>
    <row r="775" spans="1:55" ht="15" x14ac:dyDescent="0.2">
      <c r="A775" s="100">
        <v>4759</v>
      </c>
      <c r="B775" s="95">
        <v>1</v>
      </c>
      <c r="C775" s="95">
        <v>772</v>
      </c>
      <c r="D775" s="95">
        <v>776</v>
      </c>
      <c r="E775" s="99" t="s">
        <v>537</v>
      </c>
      <c r="F775" s="95" t="s">
        <v>628</v>
      </c>
      <c r="G775" s="95">
        <v>104758</v>
      </c>
      <c r="H775" s="95">
        <v>0</v>
      </c>
      <c r="I775" s="95">
        <v>1</v>
      </c>
      <c r="J775" s="95">
        <v>324</v>
      </c>
      <c r="K775" s="95">
        <v>1</v>
      </c>
      <c r="L775" s="98">
        <v>0.34375</v>
      </c>
      <c r="M775" s="98">
        <v>0.38541666666666669</v>
      </c>
      <c r="N775" s="97" t="s">
        <v>476</v>
      </c>
      <c r="Q775" s="88" t="str">
        <f t="array" aca="1" ref="Q775" ca="1">IFERROR(INDEX(Tableau3[Num DECAL],SMALL(IF(Tableau3[Num DECAL]&lt;&gt;"",ROW(INDIRECT("1:"&amp;ROWS(Tableau3[Num DECAL])))),ROWS($1:764))),"")</f>
        <v/>
      </c>
      <c r="R775" s="88">
        <f t="shared" ca="1" si="11"/>
        <v>0</v>
      </c>
      <c r="S775" s="88">
        <f ca="1">COUNTIFS(Tableau3[PLAGE],R775)</f>
        <v>0</v>
      </c>
      <c r="T775" s="139">
        <f ca="1">INDEX(EXTRACT!DATE,MATCH(Tableau4[[#This Row],[Décalage]],D:D,0),0)</f>
        <v>0</v>
      </c>
      <c r="U775" s="139">
        <f ca="1">VLOOKUP(Tableau4[[#This Row],[Décalage]],D:E,2,0)</f>
        <v>0</v>
      </c>
      <c r="V775" s="139">
        <f ca="1">VLOOKUP(Tableau4[[#This Row],[Décalage]],D:G,4,0)</f>
        <v>0</v>
      </c>
      <c r="AY775" s="88"/>
      <c r="AZ775" s="88"/>
      <c r="BA775" s="88"/>
      <c r="BB775" s="88"/>
      <c r="BC775" s="88"/>
    </row>
    <row r="776" spans="1:55" ht="15" x14ac:dyDescent="0.2">
      <c r="A776" s="100">
        <v>4760</v>
      </c>
      <c r="B776" s="95">
        <v>1</v>
      </c>
      <c r="C776" s="95">
        <v>773</v>
      </c>
      <c r="D776" s="95">
        <v>777</v>
      </c>
      <c r="E776" s="99" t="s">
        <v>535</v>
      </c>
      <c r="F776" s="95" t="s">
        <v>628</v>
      </c>
      <c r="G776" s="95">
        <v>104759</v>
      </c>
      <c r="H776" s="95">
        <v>0</v>
      </c>
      <c r="I776" s="95">
        <v>1</v>
      </c>
      <c r="J776" s="95">
        <v>325</v>
      </c>
      <c r="K776" s="95">
        <v>1</v>
      </c>
      <c r="L776" s="98">
        <v>0.38541666666666669</v>
      </c>
      <c r="M776" s="98">
        <v>0.40625</v>
      </c>
      <c r="N776" s="97" t="s">
        <v>482</v>
      </c>
      <c r="Q776" s="88" t="str">
        <f t="array" aca="1" ref="Q776" ca="1">IFERROR(INDEX(Tableau3[Num DECAL],SMALL(IF(Tableau3[Num DECAL]&lt;&gt;"",ROW(INDIRECT("1:"&amp;ROWS(Tableau3[Num DECAL])))),ROWS($1:765))),"")</f>
        <v/>
      </c>
      <c r="R776" s="88">
        <f t="shared" ca="1" si="11"/>
        <v>0</v>
      </c>
      <c r="S776" s="88">
        <f ca="1">COUNTIFS(Tableau3[PLAGE],R776)</f>
        <v>0</v>
      </c>
      <c r="T776" s="139">
        <f ca="1">INDEX(EXTRACT!DATE,MATCH(Tableau4[[#This Row],[Décalage]],D:D,0),0)</f>
        <v>0</v>
      </c>
      <c r="U776" s="139">
        <f ca="1">VLOOKUP(Tableau4[[#This Row],[Décalage]],D:E,2,0)</f>
        <v>0</v>
      </c>
      <c r="V776" s="139">
        <f ca="1">VLOOKUP(Tableau4[[#This Row],[Décalage]],D:G,4,0)</f>
        <v>0</v>
      </c>
      <c r="AY776" s="88"/>
      <c r="AZ776" s="88"/>
      <c r="BA776" s="88"/>
      <c r="BB776" s="88"/>
      <c r="BC776" s="88"/>
    </row>
    <row r="777" spans="1:55" ht="15" x14ac:dyDescent="0.2">
      <c r="A777" s="100">
        <v>4761</v>
      </c>
      <c r="B777" s="95">
        <v>1</v>
      </c>
      <c r="C777" s="95">
        <v>774</v>
      </c>
      <c r="D777" s="95">
        <v>780</v>
      </c>
      <c r="E777" s="99" t="s">
        <v>537</v>
      </c>
      <c r="F777" s="95" t="s">
        <v>628</v>
      </c>
      <c r="G777" s="95">
        <v>104760</v>
      </c>
      <c r="H777" s="95">
        <v>0</v>
      </c>
      <c r="I777" s="95">
        <v>1</v>
      </c>
      <c r="J777" s="95">
        <v>326</v>
      </c>
      <c r="K777" s="95">
        <v>3</v>
      </c>
      <c r="L777" s="98">
        <v>0.40625</v>
      </c>
      <c r="M777" s="98">
        <v>0.4375</v>
      </c>
      <c r="N777" s="97" t="s">
        <v>485</v>
      </c>
      <c r="Q777" s="88" t="str">
        <f t="array" aca="1" ref="Q777" ca="1">IFERROR(INDEX(Tableau3[Num DECAL],SMALL(IF(Tableau3[Num DECAL]&lt;&gt;"",ROW(INDIRECT("1:"&amp;ROWS(Tableau3[Num DECAL])))),ROWS($1:766))),"")</f>
        <v/>
      </c>
      <c r="R777" s="88">
        <f t="shared" ca="1" si="11"/>
        <v>0</v>
      </c>
      <c r="S777" s="88">
        <f ca="1">COUNTIFS(Tableau3[PLAGE],R777)</f>
        <v>0</v>
      </c>
      <c r="T777" s="139">
        <f ca="1">INDEX(EXTRACT!DATE,MATCH(Tableau4[[#This Row],[Décalage]],D:D,0),0)</f>
        <v>0</v>
      </c>
      <c r="U777" s="139">
        <f ca="1">VLOOKUP(Tableau4[[#This Row],[Décalage]],D:E,2,0)</f>
        <v>0</v>
      </c>
      <c r="V777" s="139">
        <f ca="1">VLOOKUP(Tableau4[[#This Row],[Décalage]],D:G,4,0)</f>
        <v>0</v>
      </c>
      <c r="AY777" s="88"/>
      <c r="AZ777" s="88"/>
      <c r="BA777" s="88"/>
      <c r="BB777" s="88"/>
      <c r="BC777" s="88"/>
    </row>
    <row r="778" spans="1:55" ht="15" x14ac:dyDescent="0.2">
      <c r="A778" s="100">
        <v>4762</v>
      </c>
      <c r="B778" s="95">
        <v>1</v>
      </c>
      <c r="C778" s="95" t="s">
        <v>534</v>
      </c>
      <c r="D778" s="95" t="s">
        <v>534</v>
      </c>
      <c r="E778" s="99" t="s">
        <v>537</v>
      </c>
      <c r="F778" s="95" t="s">
        <v>628</v>
      </c>
      <c r="G778" s="95">
        <v>104761</v>
      </c>
      <c r="H778" s="95">
        <v>1</v>
      </c>
      <c r="I778" s="95" t="s">
        <v>534</v>
      </c>
      <c r="J778" s="95">
        <v>326</v>
      </c>
      <c r="K778" s="95">
        <v>2</v>
      </c>
      <c r="L778" s="98">
        <v>0.44097222222222227</v>
      </c>
      <c r="M778" s="98">
        <v>0.45833333333333331</v>
      </c>
      <c r="N778" s="97" t="s">
        <v>486</v>
      </c>
      <c r="Q778" s="88" t="str">
        <f t="array" aca="1" ref="Q778" ca="1">IFERROR(INDEX(Tableau3[Num DECAL],SMALL(IF(Tableau3[Num DECAL]&lt;&gt;"",ROW(INDIRECT("1:"&amp;ROWS(Tableau3[Num DECAL])))),ROWS($1:767))),"")</f>
        <v/>
      </c>
      <c r="R778" s="88">
        <f t="shared" ca="1" si="11"/>
        <v>0</v>
      </c>
      <c r="S778" s="88">
        <f ca="1">COUNTIFS(Tableau3[PLAGE],R778)</f>
        <v>0</v>
      </c>
      <c r="T778" s="139">
        <f ca="1">INDEX(EXTRACT!DATE,MATCH(Tableau4[[#This Row],[Décalage]],D:D,0),0)</f>
        <v>0</v>
      </c>
      <c r="U778" s="139">
        <f ca="1">VLOOKUP(Tableau4[[#This Row],[Décalage]],D:E,2,0)</f>
        <v>0</v>
      </c>
      <c r="V778" s="139">
        <f ca="1">VLOOKUP(Tableau4[[#This Row],[Décalage]],D:G,4,0)</f>
        <v>0</v>
      </c>
      <c r="AY778" s="88"/>
      <c r="AZ778" s="88"/>
      <c r="BA778" s="88"/>
      <c r="BB778" s="88"/>
      <c r="BC778" s="88"/>
    </row>
    <row r="779" spans="1:55" ht="15" x14ac:dyDescent="0.2">
      <c r="A779" s="100">
        <v>4763</v>
      </c>
      <c r="B779" s="95">
        <v>1</v>
      </c>
      <c r="C779" s="95" t="s">
        <v>534</v>
      </c>
      <c r="D779" s="95" t="s">
        <v>534</v>
      </c>
      <c r="E779" s="99" t="s">
        <v>537</v>
      </c>
      <c r="F779" s="95" t="s">
        <v>628</v>
      </c>
      <c r="G779" s="95">
        <v>104762</v>
      </c>
      <c r="H779" s="95">
        <v>2</v>
      </c>
      <c r="I779" s="95" t="s">
        <v>534</v>
      </c>
      <c r="J779" s="95">
        <v>326</v>
      </c>
      <c r="K779" s="95">
        <v>1</v>
      </c>
      <c r="L779" s="98">
        <v>0.46527777777777773</v>
      </c>
      <c r="M779" s="98">
        <v>0.5</v>
      </c>
      <c r="N779" s="97" t="s">
        <v>490</v>
      </c>
      <c r="Q779" s="88" t="str">
        <f t="array" aca="1" ref="Q779" ca="1">IFERROR(INDEX(Tableau3[Num DECAL],SMALL(IF(Tableau3[Num DECAL]&lt;&gt;"",ROW(INDIRECT("1:"&amp;ROWS(Tableau3[Num DECAL])))),ROWS($1:768))),"")</f>
        <v/>
      </c>
      <c r="R779" s="88">
        <f t="shared" ca="1" si="11"/>
        <v>0</v>
      </c>
      <c r="S779" s="88">
        <f ca="1">COUNTIFS(Tableau3[PLAGE],R779)</f>
        <v>0</v>
      </c>
      <c r="T779" s="139">
        <f ca="1">INDEX(EXTRACT!DATE,MATCH(Tableau4[[#This Row],[Décalage]],D:D,0),0)</f>
        <v>0</v>
      </c>
      <c r="U779" s="139">
        <f ca="1">VLOOKUP(Tableau4[[#This Row],[Décalage]],D:E,2,0)</f>
        <v>0</v>
      </c>
      <c r="V779" s="139">
        <f ca="1">VLOOKUP(Tableau4[[#This Row],[Décalage]],D:G,4,0)</f>
        <v>0</v>
      </c>
      <c r="AY779" s="88"/>
      <c r="AZ779" s="88"/>
      <c r="BA779" s="88"/>
      <c r="BB779" s="88"/>
      <c r="BC779" s="88"/>
    </row>
    <row r="780" spans="1:55" ht="15" x14ac:dyDescent="0.2">
      <c r="A780" s="100">
        <v>4764</v>
      </c>
      <c r="B780" s="95">
        <v>1</v>
      </c>
      <c r="C780" s="95">
        <v>777</v>
      </c>
      <c r="D780" s="95">
        <v>781</v>
      </c>
      <c r="E780" s="99" t="s">
        <v>535</v>
      </c>
      <c r="F780" s="95" t="s">
        <v>628</v>
      </c>
      <c r="G780" s="95">
        <v>104763</v>
      </c>
      <c r="H780" s="95">
        <v>0</v>
      </c>
      <c r="I780" s="95">
        <v>1</v>
      </c>
      <c r="J780" s="95">
        <v>327</v>
      </c>
      <c r="K780" s="95">
        <v>1</v>
      </c>
      <c r="L780" s="98">
        <v>0.5</v>
      </c>
      <c r="M780" s="98">
        <v>0.51041666666666663</v>
      </c>
      <c r="N780" s="97" t="s">
        <v>480</v>
      </c>
      <c r="Q780" s="88" t="str">
        <f t="array" aca="1" ref="Q780" ca="1">IFERROR(INDEX(Tableau3[Num DECAL],SMALL(IF(Tableau3[Num DECAL]&lt;&gt;"",ROW(INDIRECT("1:"&amp;ROWS(Tableau3[Num DECAL])))),ROWS($1:769))),"")</f>
        <v/>
      </c>
      <c r="R780" s="88">
        <f t="shared" ref="R780:R843" ca="1" si="12">VLOOKUP(Q780,D:J,7,0)</f>
        <v>0</v>
      </c>
      <c r="S780" s="88">
        <f ca="1">COUNTIFS(Tableau3[PLAGE],R780)</f>
        <v>0</v>
      </c>
      <c r="T780" s="139">
        <f ca="1">INDEX(EXTRACT!DATE,MATCH(Tableau4[[#This Row],[Décalage]],D:D,0),0)</f>
        <v>0</v>
      </c>
      <c r="U780" s="139">
        <f ca="1">VLOOKUP(Tableau4[[#This Row],[Décalage]],D:E,2,0)</f>
        <v>0</v>
      </c>
      <c r="V780" s="139">
        <f ca="1">VLOOKUP(Tableau4[[#This Row],[Décalage]],D:G,4,0)</f>
        <v>0</v>
      </c>
      <c r="AY780" s="88"/>
      <c r="AZ780" s="88"/>
      <c r="BA780" s="88"/>
      <c r="BB780" s="88"/>
      <c r="BC780" s="88"/>
    </row>
    <row r="781" spans="1:55" ht="15" x14ac:dyDescent="0.2">
      <c r="A781" s="100">
        <v>4765</v>
      </c>
      <c r="B781" s="95">
        <v>1</v>
      </c>
      <c r="C781" s="95">
        <v>778</v>
      </c>
      <c r="D781" s="95">
        <v>783</v>
      </c>
      <c r="E781" s="99" t="s">
        <v>535</v>
      </c>
      <c r="F781" s="95" t="s">
        <v>629</v>
      </c>
      <c r="G781" s="95">
        <v>104764</v>
      </c>
      <c r="H781" s="95">
        <v>0</v>
      </c>
      <c r="I781" s="95">
        <v>1</v>
      </c>
      <c r="J781" s="95">
        <v>328</v>
      </c>
      <c r="K781" s="95">
        <v>2</v>
      </c>
      <c r="L781" s="98">
        <v>0.28472222222222221</v>
      </c>
      <c r="M781" s="98">
        <v>0.3125</v>
      </c>
      <c r="N781" s="97" t="s">
        <v>489</v>
      </c>
      <c r="Q781" s="88" t="str">
        <f t="array" aca="1" ref="Q781" ca="1">IFERROR(INDEX(Tableau3[Num DECAL],SMALL(IF(Tableau3[Num DECAL]&lt;&gt;"",ROW(INDIRECT("1:"&amp;ROWS(Tableau3[Num DECAL])))),ROWS($1:770))),"")</f>
        <v/>
      </c>
      <c r="R781" s="88">
        <f t="shared" ca="1" si="12"/>
        <v>0</v>
      </c>
      <c r="S781" s="88">
        <f ca="1">COUNTIFS(Tableau3[PLAGE],R781)</f>
        <v>0</v>
      </c>
      <c r="T781" s="139">
        <f ca="1">INDEX(EXTRACT!DATE,MATCH(Tableau4[[#This Row],[Décalage]],D:D,0),0)</f>
        <v>0</v>
      </c>
      <c r="U781" s="139">
        <f ca="1">VLOOKUP(Tableau4[[#This Row],[Décalage]],D:E,2,0)</f>
        <v>0</v>
      </c>
      <c r="V781" s="139">
        <f ca="1">VLOOKUP(Tableau4[[#This Row],[Décalage]],D:G,4,0)</f>
        <v>0</v>
      </c>
      <c r="AY781" s="88"/>
      <c r="AZ781" s="88"/>
      <c r="BA781" s="88"/>
      <c r="BB781" s="88"/>
      <c r="BC781" s="88"/>
    </row>
    <row r="782" spans="1:55" ht="15" x14ac:dyDescent="0.2">
      <c r="A782" s="100">
        <v>4766</v>
      </c>
      <c r="B782" s="95">
        <v>1</v>
      </c>
      <c r="C782" s="95" t="s">
        <v>534</v>
      </c>
      <c r="D782" s="95" t="s">
        <v>534</v>
      </c>
      <c r="E782" s="99" t="s">
        <v>535</v>
      </c>
      <c r="F782" s="95" t="s">
        <v>629</v>
      </c>
      <c r="G782" s="95">
        <v>104765</v>
      </c>
      <c r="H782" s="95">
        <v>1</v>
      </c>
      <c r="I782" s="95" t="s">
        <v>534</v>
      </c>
      <c r="J782" s="95">
        <v>328</v>
      </c>
      <c r="K782" s="95">
        <v>1</v>
      </c>
      <c r="L782" s="98">
        <v>0.3125</v>
      </c>
      <c r="M782" s="98">
        <v>0.39583333333333331</v>
      </c>
      <c r="N782" s="97" t="s">
        <v>473</v>
      </c>
      <c r="Q782" s="88" t="str">
        <f t="array" aca="1" ref="Q782" ca="1">IFERROR(INDEX(Tableau3[Num DECAL],SMALL(IF(Tableau3[Num DECAL]&lt;&gt;"",ROW(INDIRECT("1:"&amp;ROWS(Tableau3[Num DECAL])))),ROWS($1:771))),"")</f>
        <v/>
      </c>
      <c r="R782" s="88">
        <f t="shared" ca="1" si="12"/>
        <v>0</v>
      </c>
      <c r="S782" s="88">
        <f ca="1">COUNTIFS(Tableau3[PLAGE],R782)</f>
        <v>0</v>
      </c>
      <c r="T782" s="139">
        <f ca="1">INDEX(EXTRACT!DATE,MATCH(Tableau4[[#This Row],[Décalage]],D:D,0),0)</f>
        <v>0</v>
      </c>
      <c r="U782" s="139">
        <f ca="1">VLOOKUP(Tableau4[[#This Row],[Décalage]],D:E,2,0)</f>
        <v>0</v>
      </c>
      <c r="V782" s="139">
        <f ca="1">VLOOKUP(Tableau4[[#This Row],[Décalage]],D:G,4,0)</f>
        <v>0</v>
      </c>
      <c r="AY782" s="88"/>
      <c r="AZ782" s="88"/>
      <c r="BA782" s="88"/>
      <c r="BB782" s="88"/>
      <c r="BC782" s="88"/>
    </row>
    <row r="783" spans="1:55" ht="15" x14ac:dyDescent="0.2">
      <c r="A783" s="100">
        <v>4767</v>
      </c>
      <c r="B783" s="95">
        <v>1</v>
      </c>
      <c r="C783" s="95">
        <v>780</v>
      </c>
      <c r="D783" s="95">
        <v>784</v>
      </c>
      <c r="E783" s="99" t="s">
        <v>557</v>
      </c>
      <c r="F783" s="95" t="s">
        <v>629</v>
      </c>
      <c r="G783" s="95">
        <v>104766</v>
      </c>
      <c r="H783" s="95">
        <v>0</v>
      </c>
      <c r="I783" s="95">
        <v>1</v>
      </c>
      <c r="J783" s="95">
        <v>329</v>
      </c>
      <c r="K783" s="95">
        <v>1</v>
      </c>
      <c r="L783" s="98">
        <v>0.33333333333333331</v>
      </c>
      <c r="M783" s="98">
        <v>0.41666666666666669</v>
      </c>
      <c r="N783" s="97" t="s">
        <v>473</v>
      </c>
      <c r="Q783" s="88" t="str">
        <f t="array" aca="1" ref="Q783" ca="1">IFERROR(INDEX(Tableau3[Num DECAL],SMALL(IF(Tableau3[Num DECAL]&lt;&gt;"",ROW(INDIRECT("1:"&amp;ROWS(Tableau3[Num DECAL])))),ROWS($1:772))),"")</f>
        <v/>
      </c>
      <c r="R783" s="88">
        <f t="shared" ca="1" si="12"/>
        <v>0</v>
      </c>
      <c r="S783" s="88">
        <f ca="1">COUNTIFS(Tableau3[PLAGE],R783)</f>
        <v>0</v>
      </c>
      <c r="T783" s="139">
        <f ca="1">INDEX(EXTRACT!DATE,MATCH(Tableau4[[#This Row],[Décalage]],D:D,0),0)</f>
        <v>0</v>
      </c>
      <c r="U783" s="139">
        <f ca="1">VLOOKUP(Tableau4[[#This Row],[Décalage]],D:E,2,0)</f>
        <v>0</v>
      </c>
      <c r="V783" s="139">
        <f ca="1">VLOOKUP(Tableau4[[#This Row],[Décalage]],D:G,4,0)</f>
        <v>0</v>
      </c>
      <c r="AY783" s="88"/>
      <c r="AZ783" s="88"/>
      <c r="BA783" s="88"/>
      <c r="BB783" s="88"/>
      <c r="BC783" s="88"/>
    </row>
    <row r="784" spans="1:55" ht="15" x14ac:dyDescent="0.2">
      <c r="A784" s="100">
        <v>4768</v>
      </c>
      <c r="B784" s="95">
        <v>1</v>
      </c>
      <c r="C784" s="95">
        <v>781</v>
      </c>
      <c r="D784" s="95">
        <v>786</v>
      </c>
      <c r="E784" s="99" t="s">
        <v>535</v>
      </c>
      <c r="F784" s="95" t="s">
        <v>629</v>
      </c>
      <c r="G784" s="95">
        <v>104767</v>
      </c>
      <c r="H784" s="95">
        <v>0</v>
      </c>
      <c r="I784" s="95">
        <v>1</v>
      </c>
      <c r="J784" s="95">
        <v>330</v>
      </c>
      <c r="K784" s="95">
        <v>2</v>
      </c>
      <c r="L784" s="98">
        <v>0.39583333333333331</v>
      </c>
      <c r="M784" s="98">
        <v>0.45833333333333331</v>
      </c>
      <c r="N784" s="97" t="s">
        <v>472</v>
      </c>
      <c r="Q784" s="88" t="str">
        <f t="array" aca="1" ref="Q784" ca="1">IFERROR(INDEX(Tableau3[Num DECAL],SMALL(IF(Tableau3[Num DECAL]&lt;&gt;"",ROW(INDIRECT("1:"&amp;ROWS(Tableau3[Num DECAL])))),ROWS($1:773))),"")</f>
        <v/>
      </c>
      <c r="R784" s="88">
        <f t="shared" ca="1" si="12"/>
        <v>0</v>
      </c>
      <c r="S784" s="88">
        <f ca="1">COUNTIFS(Tableau3[PLAGE],R784)</f>
        <v>0</v>
      </c>
      <c r="T784" s="139">
        <f ca="1">INDEX(EXTRACT!DATE,MATCH(Tableau4[[#This Row],[Décalage]],D:D,0),0)</f>
        <v>0</v>
      </c>
      <c r="U784" s="139">
        <f ca="1">VLOOKUP(Tableau4[[#This Row],[Décalage]],D:E,2,0)</f>
        <v>0</v>
      </c>
      <c r="V784" s="139">
        <f ca="1">VLOOKUP(Tableau4[[#This Row],[Décalage]],D:G,4,0)</f>
        <v>0</v>
      </c>
      <c r="AY784" s="88"/>
      <c r="AZ784" s="88"/>
      <c r="BA784" s="88"/>
      <c r="BB784" s="88"/>
      <c r="BC784" s="88"/>
    </row>
    <row r="785" spans="1:55" ht="15" x14ac:dyDescent="0.2">
      <c r="A785" s="100">
        <v>4769</v>
      </c>
      <c r="B785" s="95">
        <v>1</v>
      </c>
      <c r="C785" s="95" t="s">
        <v>534</v>
      </c>
      <c r="D785" s="95" t="s">
        <v>534</v>
      </c>
      <c r="E785" s="99" t="s">
        <v>535</v>
      </c>
      <c r="F785" s="95" t="s">
        <v>629</v>
      </c>
      <c r="G785" s="95">
        <v>104768</v>
      </c>
      <c r="H785" s="95">
        <v>1</v>
      </c>
      <c r="I785" s="95" t="s">
        <v>534</v>
      </c>
      <c r="J785" s="95">
        <v>330</v>
      </c>
      <c r="K785" s="95">
        <v>1</v>
      </c>
      <c r="L785" s="98">
        <v>0.45833333333333331</v>
      </c>
      <c r="M785" s="98">
        <v>0.5</v>
      </c>
      <c r="N785" s="97" t="s">
        <v>476</v>
      </c>
      <c r="Q785" s="88" t="str">
        <f t="array" aca="1" ref="Q785" ca="1">IFERROR(INDEX(Tableau3[Num DECAL],SMALL(IF(Tableau3[Num DECAL]&lt;&gt;"",ROW(INDIRECT("1:"&amp;ROWS(Tableau3[Num DECAL])))),ROWS($1:774))),"")</f>
        <v/>
      </c>
      <c r="R785" s="88">
        <f t="shared" ca="1" si="12"/>
        <v>0</v>
      </c>
      <c r="S785" s="88">
        <f ca="1">COUNTIFS(Tableau3[PLAGE],R785)</f>
        <v>0</v>
      </c>
      <c r="T785" s="139">
        <f ca="1">INDEX(EXTRACT!DATE,MATCH(Tableau4[[#This Row],[Décalage]],D:D,0),0)</f>
        <v>0</v>
      </c>
      <c r="U785" s="139">
        <f ca="1">VLOOKUP(Tableau4[[#This Row],[Décalage]],D:E,2,0)</f>
        <v>0</v>
      </c>
      <c r="V785" s="139">
        <f ca="1">VLOOKUP(Tableau4[[#This Row],[Décalage]],D:G,4,0)</f>
        <v>0</v>
      </c>
      <c r="AY785" s="88"/>
      <c r="AZ785" s="88"/>
      <c r="BA785" s="88"/>
      <c r="BB785" s="88"/>
      <c r="BC785" s="88"/>
    </row>
    <row r="786" spans="1:55" ht="15" x14ac:dyDescent="0.2">
      <c r="A786" s="100">
        <v>4770</v>
      </c>
      <c r="B786" s="95">
        <v>1</v>
      </c>
      <c r="C786" s="95">
        <v>783</v>
      </c>
      <c r="D786" s="95">
        <v>791</v>
      </c>
      <c r="E786" s="99" t="s">
        <v>541</v>
      </c>
      <c r="F786" s="95" t="s">
        <v>629</v>
      </c>
      <c r="G786" s="95">
        <v>104769</v>
      </c>
      <c r="H786" s="95">
        <v>0</v>
      </c>
      <c r="I786" s="95">
        <v>1</v>
      </c>
      <c r="J786" s="95">
        <v>331</v>
      </c>
      <c r="K786" s="95">
        <v>5</v>
      </c>
      <c r="L786" s="98">
        <v>0.5625</v>
      </c>
      <c r="M786" s="98">
        <v>0.59027777777777779</v>
      </c>
      <c r="N786" s="97" t="s">
        <v>489</v>
      </c>
      <c r="Q786" s="88" t="str">
        <f t="array" aca="1" ref="Q786" ca="1">IFERROR(INDEX(Tableau3[Num DECAL],SMALL(IF(Tableau3[Num DECAL]&lt;&gt;"",ROW(INDIRECT("1:"&amp;ROWS(Tableau3[Num DECAL])))),ROWS($1:775))),"")</f>
        <v/>
      </c>
      <c r="R786" s="88">
        <f t="shared" ca="1" si="12"/>
        <v>0</v>
      </c>
      <c r="S786" s="88">
        <f ca="1">COUNTIFS(Tableau3[PLAGE],R786)</f>
        <v>0</v>
      </c>
      <c r="T786" s="139">
        <f ca="1">INDEX(EXTRACT!DATE,MATCH(Tableau4[[#This Row],[Décalage]],D:D,0),0)</f>
        <v>0</v>
      </c>
      <c r="U786" s="139">
        <f ca="1">VLOOKUP(Tableau4[[#This Row],[Décalage]],D:E,2,0)</f>
        <v>0</v>
      </c>
      <c r="V786" s="139">
        <f ca="1">VLOOKUP(Tableau4[[#This Row],[Décalage]],D:G,4,0)</f>
        <v>0</v>
      </c>
      <c r="AY786" s="88"/>
      <c r="AZ786" s="88"/>
      <c r="BA786" s="88"/>
      <c r="BB786" s="88"/>
      <c r="BC786" s="88"/>
    </row>
    <row r="787" spans="1:55" ht="15" x14ac:dyDescent="0.2">
      <c r="A787" s="100">
        <v>4771</v>
      </c>
      <c r="B787" s="95">
        <v>1</v>
      </c>
      <c r="C787" s="95" t="s">
        <v>534</v>
      </c>
      <c r="D787" s="95" t="s">
        <v>534</v>
      </c>
      <c r="E787" s="99" t="s">
        <v>541</v>
      </c>
      <c r="F787" s="95" t="s">
        <v>629</v>
      </c>
      <c r="G787" s="95">
        <v>104770</v>
      </c>
      <c r="H787" s="95">
        <v>1</v>
      </c>
      <c r="I787" s="95" t="s">
        <v>534</v>
      </c>
      <c r="J787" s="95">
        <v>331</v>
      </c>
      <c r="K787" s="95">
        <v>4</v>
      </c>
      <c r="L787" s="98">
        <v>0.59722222222222221</v>
      </c>
      <c r="M787" s="98">
        <v>0.625</v>
      </c>
      <c r="N787" s="97" t="s">
        <v>489</v>
      </c>
      <c r="Q787" s="88" t="str">
        <f t="array" aca="1" ref="Q787" ca="1">IFERROR(INDEX(Tableau3[Num DECAL],SMALL(IF(Tableau3[Num DECAL]&lt;&gt;"",ROW(INDIRECT("1:"&amp;ROWS(Tableau3[Num DECAL])))),ROWS($1:776))),"")</f>
        <v/>
      </c>
      <c r="R787" s="88">
        <f t="shared" ca="1" si="12"/>
        <v>0</v>
      </c>
      <c r="S787" s="88">
        <f ca="1">COUNTIFS(Tableau3[PLAGE],R787)</f>
        <v>0</v>
      </c>
      <c r="T787" s="139">
        <f ca="1">INDEX(EXTRACT!DATE,MATCH(Tableau4[[#This Row],[Décalage]],D:D,0),0)</f>
        <v>0</v>
      </c>
      <c r="U787" s="139">
        <f ca="1">VLOOKUP(Tableau4[[#This Row],[Décalage]],D:E,2,0)</f>
        <v>0</v>
      </c>
      <c r="V787" s="139">
        <f ca="1">VLOOKUP(Tableau4[[#This Row],[Décalage]],D:G,4,0)</f>
        <v>0</v>
      </c>
      <c r="AY787" s="88"/>
      <c r="AZ787" s="88"/>
      <c r="BA787" s="88"/>
      <c r="BB787" s="88"/>
      <c r="BC787" s="88"/>
    </row>
    <row r="788" spans="1:55" ht="15" x14ac:dyDescent="0.2">
      <c r="A788" s="100">
        <v>4772</v>
      </c>
      <c r="B788" s="95">
        <v>1</v>
      </c>
      <c r="C788" s="95" t="s">
        <v>534</v>
      </c>
      <c r="D788" s="95" t="s">
        <v>534</v>
      </c>
      <c r="E788" s="99" t="s">
        <v>541</v>
      </c>
      <c r="F788" s="95" t="s">
        <v>629</v>
      </c>
      <c r="G788" s="95">
        <v>104771</v>
      </c>
      <c r="H788" s="95">
        <v>2</v>
      </c>
      <c r="I788" s="95" t="s">
        <v>534</v>
      </c>
      <c r="J788" s="95">
        <v>331</v>
      </c>
      <c r="K788" s="95">
        <v>3</v>
      </c>
      <c r="L788" s="98">
        <v>0.625</v>
      </c>
      <c r="M788" s="98">
        <v>0.65625</v>
      </c>
      <c r="N788" s="97" t="s">
        <v>485</v>
      </c>
      <c r="Q788" s="88" t="str">
        <f t="array" aca="1" ref="Q788" ca="1">IFERROR(INDEX(Tableau3[Num DECAL],SMALL(IF(Tableau3[Num DECAL]&lt;&gt;"",ROW(INDIRECT("1:"&amp;ROWS(Tableau3[Num DECAL])))),ROWS($1:777))),"")</f>
        <v/>
      </c>
      <c r="R788" s="88">
        <f t="shared" ca="1" si="12"/>
        <v>0</v>
      </c>
      <c r="S788" s="88">
        <f ca="1">COUNTIFS(Tableau3[PLAGE],R788)</f>
        <v>0</v>
      </c>
      <c r="T788" s="139">
        <f ca="1">INDEX(EXTRACT!DATE,MATCH(Tableau4[[#This Row],[Décalage]],D:D,0),0)</f>
        <v>0</v>
      </c>
      <c r="U788" s="139">
        <f ca="1">VLOOKUP(Tableau4[[#This Row],[Décalage]],D:E,2,0)</f>
        <v>0</v>
      </c>
      <c r="V788" s="139">
        <f ca="1">VLOOKUP(Tableau4[[#This Row],[Décalage]],D:G,4,0)</f>
        <v>0</v>
      </c>
      <c r="AY788" s="88"/>
      <c r="AZ788" s="88"/>
      <c r="BA788" s="88"/>
      <c r="BB788" s="88"/>
      <c r="BC788" s="88"/>
    </row>
    <row r="789" spans="1:55" ht="15" x14ac:dyDescent="0.2">
      <c r="A789" s="100">
        <v>4773</v>
      </c>
      <c r="B789" s="95">
        <v>1</v>
      </c>
      <c r="C789" s="95" t="s">
        <v>534</v>
      </c>
      <c r="D789" s="95" t="s">
        <v>534</v>
      </c>
      <c r="E789" s="99" t="s">
        <v>541</v>
      </c>
      <c r="F789" s="95" t="s">
        <v>629</v>
      </c>
      <c r="G789" s="95">
        <v>104772</v>
      </c>
      <c r="H789" s="95">
        <v>3</v>
      </c>
      <c r="I789" s="95" t="s">
        <v>534</v>
      </c>
      <c r="J789" s="95">
        <v>331</v>
      </c>
      <c r="K789" s="95">
        <v>2</v>
      </c>
      <c r="L789" s="98">
        <v>0.65625</v>
      </c>
      <c r="M789" s="98">
        <v>0.6875</v>
      </c>
      <c r="N789" s="97" t="s">
        <v>485</v>
      </c>
      <c r="Q789" s="88" t="str">
        <f t="array" aca="1" ref="Q789" ca="1">IFERROR(INDEX(Tableau3[Num DECAL],SMALL(IF(Tableau3[Num DECAL]&lt;&gt;"",ROW(INDIRECT("1:"&amp;ROWS(Tableau3[Num DECAL])))),ROWS($1:778))),"")</f>
        <v/>
      </c>
      <c r="R789" s="88">
        <f t="shared" ca="1" si="12"/>
        <v>0</v>
      </c>
      <c r="S789" s="88">
        <f ca="1">COUNTIFS(Tableau3[PLAGE],R789)</f>
        <v>0</v>
      </c>
      <c r="T789" s="139">
        <f ca="1">INDEX(EXTRACT!DATE,MATCH(Tableau4[[#This Row],[Décalage]],D:D,0),0)</f>
        <v>0</v>
      </c>
      <c r="U789" s="139">
        <f ca="1">VLOOKUP(Tableau4[[#This Row],[Décalage]],D:E,2,0)</f>
        <v>0</v>
      </c>
      <c r="V789" s="139">
        <f ca="1">VLOOKUP(Tableau4[[#This Row],[Décalage]],D:G,4,0)</f>
        <v>0</v>
      </c>
      <c r="AY789" s="88"/>
      <c r="AZ789" s="88"/>
      <c r="BA789" s="88"/>
      <c r="BB789" s="88"/>
      <c r="BC789" s="88"/>
    </row>
    <row r="790" spans="1:55" ht="15" x14ac:dyDescent="0.2">
      <c r="A790" s="100">
        <v>4774</v>
      </c>
      <c r="B790" s="95">
        <v>1</v>
      </c>
      <c r="C790" s="95" t="s">
        <v>534</v>
      </c>
      <c r="D790" s="95" t="s">
        <v>534</v>
      </c>
      <c r="E790" s="99" t="s">
        <v>541</v>
      </c>
      <c r="F790" s="95" t="s">
        <v>629</v>
      </c>
      <c r="G790" s="95">
        <v>104773</v>
      </c>
      <c r="H790" s="95">
        <v>4</v>
      </c>
      <c r="I790" s="95" t="s">
        <v>534</v>
      </c>
      <c r="J790" s="95">
        <v>331</v>
      </c>
      <c r="K790" s="95">
        <v>1</v>
      </c>
      <c r="L790" s="98">
        <v>0.69444444444444453</v>
      </c>
      <c r="M790" s="98">
        <v>0.71527777777777779</v>
      </c>
      <c r="N790" s="97" t="s">
        <v>482</v>
      </c>
      <c r="Q790" s="88" t="str">
        <f t="array" aca="1" ref="Q790" ca="1">IFERROR(INDEX(Tableau3[Num DECAL],SMALL(IF(Tableau3[Num DECAL]&lt;&gt;"",ROW(INDIRECT("1:"&amp;ROWS(Tableau3[Num DECAL])))),ROWS($1:779))),"")</f>
        <v/>
      </c>
      <c r="R790" s="88">
        <f t="shared" ca="1" si="12"/>
        <v>0</v>
      </c>
      <c r="S790" s="88">
        <f ca="1">COUNTIFS(Tableau3[PLAGE],R790)</f>
        <v>0</v>
      </c>
      <c r="T790" s="139">
        <f ca="1">INDEX(EXTRACT!DATE,MATCH(Tableau4[[#This Row],[Décalage]],D:D,0),0)</f>
        <v>0</v>
      </c>
      <c r="U790" s="139">
        <f ca="1">VLOOKUP(Tableau4[[#This Row],[Décalage]],D:E,2,0)</f>
        <v>0</v>
      </c>
      <c r="V790" s="139">
        <f ca="1">VLOOKUP(Tableau4[[#This Row],[Décalage]],D:G,4,0)</f>
        <v>0</v>
      </c>
      <c r="AY790" s="88"/>
      <c r="AZ790" s="88"/>
      <c r="BA790" s="88"/>
      <c r="BB790" s="88"/>
      <c r="BC790" s="88"/>
    </row>
    <row r="791" spans="1:55" ht="15" x14ac:dyDescent="0.2">
      <c r="A791" s="100">
        <v>4775</v>
      </c>
      <c r="B791" s="95">
        <v>1</v>
      </c>
      <c r="C791" s="95">
        <v>788</v>
      </c>
      <c r="D791" s="95">
        <v>792</v>
      </c>
      <c r="E791" s="99" t="s">
        <v>535</v>
      </c>
      <c r="F791" s="95" t="s">
        <v>630</v>
      </c>
      <c r="G791" s="95">
        <v>104774</v>
      </c>
      <c r="H791" s="95">
        <v>0</v>
      </c>
      <c r="I791" s="95">
        <v>1</v>
      </c>
      <c r="J791" s="95">
        <v>332</v>
      </c>
      <c r="K791" s="95">
        <v>1</v>
      </c>
      <c r="L791" s="98">
        <v>0.33333333333333331</v>
      </c>
      <c r="M791" s="98">
        <v>0.41666666666666669</v>
      </c>
      <c r="N791" s="97" t="s">
        <v>473</v>
      </c>
      <c r="Q791" s="88" t="str">
        <f t="array" aca="1" ref="Q791" ca="1">IFERROR(INDEX(Tableau3[Num DECAL],SMALL(IF(Tableau3[Num DECAL]&lt;&gt;"",ROW(INDIRECT("1:"&amp;ROWS(Tableau3[Num DECAL])))),ROWS($1:780))),"")</f>
        <v/>
      </c>
      <c r="R791" s="88">
        <f t="shared" ca="1" si="12"/>
        <v>0</v>
      </c>
      <c r="S791" s="88">
        <f ca="1">COUNTIFS(Tableau3[PLAGE],R791)</f>
        <v>0</v>
      </c>
      <c r="T791" s="139">
        <f ca="1">INDEX(EXTRACT!DATE,MATCH(Tableau4[[#This Row],[Décalage]],D:D,0),0)</f>
        <v>0</v>
      </c>
      <c r="U791" s="139">
        <f ca="1">VLOOKUP(Tableau4[[#This Row],[Décalage]],D:E,2,0)</f>
        <v>0</v>
      </c>
      <c r="V791" s="139">
        <f ca="1">VLOOKUP(Tableau4[[#This Row],[Décalage]],D:G,4,0)</f>
        <v>0</v>
      </c>
      <c r="AY791" s="88"/>
      <c r="AZ791" s="88"/>
      <c r="BA791" s="88"/>
      <c r="BB791" s="88"/>
      <c r="BC791" s="88"/>
    </row>
    <row r="792" spans="1:55" ht="15" x14ac:dyDescent="0.2">
      <c r="A792" s="100">
        <v>4776</v>
      </c>
      <c r="B792" s="95">
        <v>1</v>
      </c>
      <c r="C792" s="95">
        <v>789</v>
      </c>
      <c r="D792" s="95">
        <v>793</v>
      </c>
      <c r="E792" s="99" t="s">
        <v>539</v>
      </c>
      <c r="F792" s="95" t="s">
        <v>630</v>
      </c>
      <c r="G792" s="95">
        <v>104775</v>
      </c>
      <c r="H792" s="95">
        <v>0</v>
      </c>
      <c r="I792" s="95">
        <v>1</v>
      </c>
      <c r="J792" s="95">
        <v>333</v>
      </c>
      <c r="K792" s="95">
        <v>1</v>
      </c>
      <c r="L792" s="98">
        <v>0.45833333333333331</v>
      </c>
      <c r="M792" s="98">
        <v>0.48958333333333331</v>
      </c>
      <c r="N792" s="97" t="s">
        <v>485</v>
      </c>
      <c r="Q792" s="88" t="str">
        <f t="array" aca="1" ref="Q792" ca="1">IFERROR(INDEX(Tableau3[Num DECAL],SMALL(IF(Tableau3[Num DECAL]&lt;&gt;"",ROW(INDIRECT("1:"&amp;ROWS(Tableau3[Num DECAL])))),ROWS($1:781))),"")</f>
        <v/>
      </c>
      <c r="R792" s="88">
        <f t="shared" ca="1" si="12"/>
        <v>0</v>
      </c>
      <c r="S792" s="88">
        <f ca="1">COUNTIFS(Tableau3[PLAGE],R792)</f>
        <v>0</v>
      </c>
      <c r="T792" s="139">
        <f ca="1">INDEX(EXTRACT!DATE,MATCH(Tableau4[[#This Row],[Décalage]],D:D,0),0)</f>
        <v>0</v>
      </c>
      <c r="U792" s="139">
        <f ca="1">VLOOKUP(Tableau4[[#This Row],[Décalage]],D:E,2,0)</f>
        <v>0</v>
      </c>
      <c r="V792" s="139">
        <f ca="1">VLOOKUP(Tableau4[[#This Row],[Décalage]],D:G,4,0)</f>
        <v>0</v>
      </c>
      <c r="AY792" s="88"/>
      <c r="AZ792" s="88"/>
      <c r="BA792" s="88"/>
      <c r="BB792" s="88"/>
      <c r="BC792" s="88"/>
    </row>
    <row r="793" spans="1:55" ht="15" x14ac:dyDescent="0.2">
      <c r="A793" s="100">
        <v>4777</v>
      </c>
      <c r="B793" s="95">
        <v>1</v>
      </c>
      <c r="C793" s="95">
        <v>790</v>
      </c>
      <c r="D793" s="95">
        <v>795</v>
      </c>
      <c r="E793" s="99" t="s">
        <v>537</v>
      </c>
      <c r="F793" s="95" t="s">
        <v>630</v>
      </c>
      <c r="G793" s="95">
        <v>104776</v>
      </c>
      <c r="H793" s="95">
        <v>0</v>
      </c>
      <c r="I793" s="95">
        <v>1</v>
      </c>
      <c r="J793" s="95">
        <v>334</v>
      </c>
      <c r="K793" s="95">
        <v>2</v>
      </c>
      <c r="L793" s="98">
        <v>0.625</v>
      </c>
      <c r="M793" s="98">
        <v>0.65625</v>
      </c>
      <c r="N793" s="97" t="s">
        <v>485</v>
      </c>
      <c r="Q793" s="88" t="str">
        <f t="array" aca="1" ref="Q793" ca="1">IFERROR(INDEX(Tableau3[Num DECAL],SMALL(IF(Tableau3[Num DECAL]&lt;&gt;"",ROW(INDIRECT("1:"&amp;ROWS(Tableau3[Num DECAL])))),ROWS($1:782))),"")</f>
        <v/>
      </c>
      <c r="R793" s="88">
        <f t="shared" ca="1" si="12"/>
        <v>0</v>
      </c>
      <c r="S793" s="88">
        <f ca="1">COUNTIFS(Tableau3[PLAGE],R793)</f>
        <v>0</v>
      </c>
      <c r="T793" s="139">
        <f ca="1">INDEX(EXTRACT!DATE,MATCH(Tableau4[[#This Row],[Décalage]],D:D,0),0)</f>
        <v>0</v>
      </c>
      <c r="U793" s="139">
        <f ca="1">VLOOKUP(Tableau4[[#This Row],[Décalage]],D:E,2,0)</f>
        <v>0</v>
      </c>
      <c r="V793" s="139">
        <f ca="1">VLOOKUP(Tableau4[[#This Row],[Décalage]],D:G,4,0)</f>
        <v>0</v>
      </c>
      <c r="AY793" s="88"/>
      <c r="AZ793" s="88"/>
      <c r="BA793" s="88"/>
      <c r="BB793" s="88"/>
      <c r="BC793" s="88"/>
    </row>
    <row r="794" spans="1:55" ht="15" x14ac:dyDescent="0.2">
      <c r="A794" s="100">
        <v>4778</v>
      </c>
      <c r="B794" s="95">
        <v>1</v>
      </c>
      <c r="C794" s="95" t="s">
        <v>534</v>
      </c>
      <c r="D794" s="95" t="s">
        <v>534</v>
      </c>
      <c r="E794" s="99" t="s">
        <v>537</v>
      </c>
      <c r="F794" s="95" t="s">
        <v>630</v>
      </c>
      <c r="G794" s="95">
        <v>104777</v>
      </c>
      <c r="H794" s="95">
        <v>1</v>
      </c>
      <c r="I794" s="95" t="s">
        <v>534</v>
      </c>
      <c r="J794" s="95">
        <v>334</v>
      </c>
      <c r="K794" s="95">
        <v>1</v>
      </c>
      <c r="L794" s="98">
        <v>0.65625</v>
      </c>
      <c r="M794" s="98">
        <v>0.67708333333333337</v>
      </c>
      <c r="N794" s="97" t="s">
        <v>482</v>
      </c>
      <c r="Q794" s="88" t="str">
        <f t="array" aca="1" ref="Q794" ca="1">IFERROR(INDEX(Tableau3[Num DECAL],SMALL(IF(Tableau3[Num DECAL]&lt;&gt;"",ROW(INDIRECT("1:"&amp;ROWS(Tableau3[Num DECAL])))),ROWS($1:783))),"")</f>
        <v/>
      </c>
      <c r="R794" s="88">
        <f t="shared" ca="1" si="12"/>
        <v>0</v>
      </c>
      <c r="S794" s="88">
        <f ca="1">COUNTIFS(Tableau3[PLAGE],R794)</f>
        <v>0</v>
      </c>
      <c r="T794" s="139">
        <f ca="1">INDEX(EXTRACT!DATE,MATCH(Tableau4[[#This Row],[Décalage]],D:D,0),0)</f>
        <v>0</v>
      </c>
      <c r="U794" s="139">
        <f ca="1">VLOOKUP(Tableau4[[#This Row],[Décalage]],D:E,2,0)</f>
        <v>0</v>
      </c>
      <c r="V794" s="139">
        <f ca="1">VLOOKUP(Tableau4[[#This Row],[Décalage]],D:G,4,0)</f>
        <v>0</v>
      </c>
      <c r="AY794" s="88"/>
      <c r="AZ794" s="88"/>
      <c r="BA794" s="88"/>
      <c r="BB794" s="88"/>
      <c r="BC794" s="88"/>
    </row>
    <row r="795" spans="1:55" ht="15" x14ac:dyDescent="0.2">
      <c r="A795" s="100">
        <v>4779</v>
      </c>
      <c r="B795" s="95">
        <v>1</v>
      </c>
      <c r="C795" s="95">
        <v>792</v>
      </c>
      <c r="D795" s="95">
        <v>797</v>
      </c>
      <c r="E795" s="99" t="s">
        <v>535</v>
      </c>
      <c r="F795" s="95" t="s">
        <v>631</v>
      </c>
      <c r="G795" s="95">
        <v>104778</v>
      </c>
      <c r="H795" s="95">
        <v>0</v>
      </c>
      <c r="I795" s="95">
        <v>1</v>
      </c>
      <c r="J795" s="95">
        <v>335</v>
      </c>
      <c r="K795" s="95">
        <v>2</v>
      </c>
      <c r="L795" s="98">
        <v>0.28472222222222221</v>
      </c>
      <c r="M795" s="98">
        <v>0.33333333333333331</v>
      </c>
      <c r="N795" s="97" t="s">
        <v>493</v>
      </c>
      <c r="Q795" s="88" t="str">
        <f t="array" aca="1" ref="Q795" ca="1">IFERROR(INDEX(Tableau3[Num DECAL],SMALL(IF(Tableau3[Num DECAL]&lt;&gt;"",ROW(INDIRECT("1:"&amp;ROWS(Tableau3[Num DECAL])))),ROWS($1:784))),"")</f>
        <v/>
      </c>
      <c r="R795" s="88">
        <f t="shared" ca="1" si="12"/>
        <v>0</v>
      </c>
      <c r="S795" s="88">
        <f ca="1">COUNTIFS(Tableau3[PLAGE],R795)</f>
        <v>0</v>
      </c>
      <c r="T795" s="139">
        <f ca="1">INDEX(EXTRACT!DATE,MATCH(Tableau4[[#This Row],[Décalage]],D:D,0),0)</f>
        <v>0</v>
      </c>
      <c r="U795" s="139">
        <f ca="1">VLOOKUP(Tableau4[[#This Row],[Décalage]],D:E,2,0)</f>
        <v>0</v>
      </c>
      <c r="V795" s="139">
        <f ca="1">VLOOKUP(Tableau4[[#This Row],[Décalage]],D:G,4,0)</f>
        <v>0</v>
      </c>
      <c r="AY795" s="88"/>
      <c r="AZ795" s="88"/>
      <c r="BA795" s="88"/>
      <c r="BB795" s="88"/>
      <c r="BC795" s="88"/>
    </row>
    <row r="796" spans="1:55" ht="15" x14ac:dyDescent="0.2">
      <c r="A796" s="100">
        <v>4780</v>
      </c>
      <c r="B796" s="95">
        <v>1</v>
      </c>
      <c r="C796" s="95" t="s">
        <v>534</v>
      </c>
      <c r="D796" s="95" t="s">
        <v>534</v>
      </c>
      <c r="E796" s="99" t="s">
        <v>535</v>
      </c>
      <c r="F796" s="95" t="s">
        <v>631</v>
      </c>
      <c r="G796" s="95">
        <v>104779</v>
      </c>
      <c r="H796" s="95">
        <v>1</v>
      </c>
      <c r="I796" s="95" t="s">
        <v>534</v>
      </c>
      <c r="J796" s="95">
        <v>335</v>
      </c>
      <c r="K796" s="95">
        <v>1</v>
      </c>
      <c r="L796" s="98">
        <v>0.33333333333333331</v>
      </c>
      <c r="M796" s="98">
        <v>0.41666666666666669</v>
      </c>
      <c r="N796" s="97" t="s">
        <v>473</v>
      </c>
      <c r="Q796" s="88" t="str">
        <f t="array" aca="1" ref="Q796" ca="1">IFERROR(INDEX(Tableau3[Num DECAL],SMALL(IF(Tableau3[Num DECAL]&lt;&gt;"",ROW(INDIRECT("1:"&amp;ROWS(Tableau3[Num DECAL])))),ROWS($1:785))),"")</f>
        <v/>
      </c>
      <c r="R796" s="88">
        <f t="shared" ca="1" si="12"/>
        <v>0</v>
      </c>
      <c r="S796" s="88">
        <f ca="1">COUNTIFS(Tableau3[PLAGE],R796)</f>
        <v>0</v>
      </c>
      <c r="T796" s="139">
        <f ca="1">INDEX(EXTRACT!DATE,MATCH(Tableau4[[#This Row],[Décalage]],D:D,0),0)</f>
        <v>0</v>
      </c>
      <c r="U796" s="139">
        <f ca="1">VLOOKUP(Tableau4[[#This Row],[Décalage]],D:E,2,0)</f>
        <v>0</v>
      </c>
      <c r="V796" s="139">
        <f ca="1">VLOOKUP(Tableau4[[#This Row],[Décalage]],D:G,4,0)</f>
        <v>0</v>
      </c>
      <c r="AY796" s="88"/>
      <c r="AZ796" s="88"/>
      <c r="BA796" s="88"/>
      <c r="BB796" s="88"/>
      <c r="BC796" s="88"/>
    </row>
    <row r="797" spans="1:55" ht="15" x14ac:dyDescent="0.2">
      <c r="A797" s="100">
        <v>4781</v>
      </c>
      <c r="B797" s="95">
        <v>1</v>
      </c>
      <c r="C797" s="95">
        <v>794</v>
      </c>
      <c r="D797" s="95">
        <v>799</v>
      </c>
      <c r="E797" s="99" t="s">
        <v>557</v>
      </c>
      <c r="F797" s="95" t="s">
        <v>631</v>
      </c>
      <c r="G797" s="95">
        <v>104780</v>
      </c>
      <c r="H797" s="95">
        <v>0</v>
      </c>
      <c r="I797" s="95">
        <v>1</v>
      </c>
      <c r="J797" s="95">
        <v>336</v>
      </c>
      <c r="K797" s="95">
        <v>2</v>
      </c>
      <c r="L797" s="98">
        <v>0.4236111111111111</v>
      </c>
      <c r="M797" s="98">
        <v>0.44791666666666669</v>
      </c>
      <c r="N797" s="97" t="s">
        <v>488</v>
      </c>
      <c r="Q797" s="88" t="str">
        <f t="array" aca="1" ref="Q797" ca="1">IFERROR(INDEX(Tableau3[Num DECAL],SMALL(IF(Tableau3[Num DECAL]&lt;&gt;"",ROW(INDIRECT("1:"&amp;ROWS(Tableau3[Num DECAL])))),ROWS($1:786))),"")</f>
        <v/>
      </c>
      <c r="R797" s="88">
        <f t="shared" ca="1" si="12"/>
        <v>0</v>
      </c>
      <c r="S797" s="88">
        <f ca="1">COUNTIFS(Tableau3[PLAGE],R797)</f>
        <v>0</v>
      </c>
      <c r="T797" s="139">
        <f ca="1">INDEX(EXTRACT!DATE,MATCH(Tableau4[[#This Row],[Décalage]],D:D,0),0)</f>
        <v>0</v>
      </c>
      <c r="U797" s="139">
        <f ca="1">VLOOKUP(Tableau4[[#This Row],[Décalage]],D:E,2,0)</f>
        <v>0</v>
      </c>
      <c r="V797" s="139">
        <f ca="1">VLOOKUP(Tableau4[[#This Row],[Décalage]],D:G,4,0)</f>
        <v>0</v>
      </c>
      <c r="AY797" s="88"/>
      <c r="AZ797" s="88"/>
      <c r="BA797" s="88"/>
      <c r="BB797" s="88"/>
      <c r="BC797" s="88"/>
    </row>
    <row r="798" spans="1:55" ht="15" x14ac:dyDescent="0.2">
      <c r="A798" s="100">
        <v>4782</v>
      </c>
      <c r="B798" s="95">
        <v>1</v>
      </c>
      <c r="C798" s="95" t="s">
        <v>534</v>
      </c>
      <c r="D798" s="95" t="s">
        <v>534</v>
      </c>
      <c r="E798" s="99" t="s">
        <v>557</v>
      </c>
      <c r="F798" s="95" t="s">
        <v>631</v>
      </c>
      <c r="G798" s="95">
        <v>104781</v>
      </c>
      <c r="H798" s="95">
        <v>1</v>
      </c>
      <c r="I798" s="95" t="s">
        <v>534</v>
      </c>
      <c r="J798" s="95">
        <v>336</v>
      </c>
      <c r="K798" s="95">
        <v>1</v>
      </c>
      <c r="L798" s="98">
        <v>0.54166666666666663</v>
      </c>
      <c r="M798" s="98">
        <v>0.57291666666666663</v>
      </c>
      <c r="N798" s="97" t="s">
        <v>485</v>
      </c>
      <c r="Q798" s="88" t="str">
        <f t="array" aca="1" ref="Q798" ca="1">IFERROR(INDEX(Tableau3[Num DECAL],SMALL(IF(Tableau3[Num DECAL]&lt;&gt;"",ROW(INDIRECT("1:"&amp;ROWS(Tableau3[Num DECAL])))),ROWS($1:787))),"")</f>
        <v/>
      </c>
      <c r="R798" s="88">
        <f t="shared" ca="1" si="12"/>
        <v>0</v>
      </c>
      <c r="S798" s="88">
        <f ca="1">COUNTIFS(Tableau3[PLAGE],R798)</f>
        <v>0</v>
      </c>
      <c r="T798" s="139">
        <f ca="1">INDEX(EXTRACT!DATE,MATCH(Tableau4[[#This Row],[Décalage]],D:D,0),0)</f>
        <v>0</v>
      </c>
      <c r="U798" s="139">
        <f ca="1">VLOOKUP(Tableau4[[#This Row],[Décalage]],D:E,2,0)</f>
        <v>0</v>
      </c>
      <c r="V798" s="139">
        <f ca="1">VLOOKUP(Tableau4[[#This Row],[Décalage]],D:G,4,0)</f>
        <v>0</v>
      </c>
      <c r="AY798" s="88"/>
      <c r="AZ798" s="88"/>
      <c r="BA798" s="88"/>
      <c r="BB798" s="88"/>
      <c r="BC798" s="88"/>
    </row>
    <row r="799" spans="1:55" ht="15" x14ac:dyDescent="0.2">
      <c r="A799" s="100">
        <v>4783</v>
      </c>
      <c r="B799" s="95">
        <v>1</v>
      </c>
      <c r="C799" s="95">
        <v>796</v>
      </c>
      <c r="D799" s="95">
        <v>801</v>
      </c>
      <c r="E799" s="99" t="s">
        <v>539</v>
      </c>
      <c r="F799" s="95" t="s">
        <v>631</v>
      </c>
      <c r="G799" s="95">
        <v>104782</v>
      </c>
      <c r="H799" s="95">
        <v>0</v>
      </c>
      <c r="I799" s="95">
        <v>1</v>
      </c>
      <c r="J799" s="95">
        <v>337</v>
      </c>
      <c r="K799" s="95">
        <v>2</v>
      </c>
      <c r="L799" s="98">
        <v>0.5625</v>
      </c>
      <c r="M799" s="98">
        <v>0.57291666666666663</v>
      </c>
      <c r="N799" s="97" t="s">
        <v>480</v>
      </c>
      <c r="Q799" s="88" t="str">
        <f t="array" aca="1" ref="Q799" ca="1">IFERROR(INDEX(Tableau3[Num DECAL],SMALL(IF(Tableau3[Num DECAL]&lt;&gt;"",ROW(INDIRECT("1:"&amp;ROWS(Tableau3[Num DECAL])))),ROWS($1:788))),"")</f>
        <v/>
      </c>
      <c r="R799" s="88">
        <f t="shared" ca="1" si="12"/>
        <v>0</v>
      </c>
      <c r="S799" s="88">
        <f ca="1">COUNTIFS(Tableau3[PLAGE],R799)</f>
        <v>0</v>
      </c>
      <c r="T799" s="139">
        <f ca="1">INDEX(EXTRACT!DATE,MATCH(Tableau4[[#This Row],[Décalage]],D:D,0),0)</f>
        <v>0</v>
      </c>
      <c r="U799" s="139">
        <f ca="1">VLOOKUP(Tableau4[[#This Row],[Décalage]],D:E,2,0)</f>
        <v>0</v>
      </c>
      <c r="V799" s="139">
        <f ca="1">VLOOKUP(Tableau4[[#This Row],[Décalage]],D:G,4,0)</f>
        <v>0</v>
      </c>
      <c r="AY799" s="88"/>
      <c r="AZ799" s="88"/>
      <c r="BA799" s="88"/>
      <c r="BB799" s="88"/>
      <c r="BC799" s="88"/>
    </row>
    <row r="800" spans="1:55" ht="15" x14ac:dyDescent="0.2">
      <c r="A800" s="100">
        <v>4784</v>
      </c>
      <c r="B800" s="95">
        <v>1</v>
      </c>
      <c r="C800" s="95" t="s">
        <v>534</v>
      </c>
      <c r="D800" s="95" t="s">
        <v>534</v>
      </c>
      <c r="E800" s="99" t="s">
        <v>539</v>
      </c>
      <c r="F800" s="95" t="s">
        <v>631</v>
      </c>
      <c r="G800" s="95">
        <v>104783</v>
      </c>
      <c r="H800" s="95">
        <v>1</v>
      </c>
      <c r="I800" s="95" t="s">
        <v>534</v>
      </c>
      <c r="J800" s="95">
        <v>337</v>
      </c>
      <c r="K800" s="95">
        <v>1</v>
      </c>
      <c r="L800" s="98">
        <v>0.57638888888888895</v>
      </c>
      <c r="M800" s="98">
        <v>0.59027777777777779</v>
      </c>
      <c r="N800" s="97" t="s">
        <v>483</v>
      </c>
      <c r="Q800" s="88" t="str">
        <f t="array" aca="1" ref="Q800" ca="1">IFERROR(INDEX(Tableau3[Num DECAL],SMALL(IF(Tableau3[Num DECAL]&lt;&gt;"",ROW(INDIRECT("1:"&amp;ROWS(Tableau3[Num DECAL])))),ROWS($1:789))),"")</f>
        <v/>
      </c>
      <c r="R800" s="88">
        <f t="shared" ca="1" si="12"/>
        <v>0</v>
      </c>
      <c r="S800" s="88">
        <f ca="1">COUNTIFS(Tableau3[PLAGE],R800)</f>
        <v>0</v>
      </c>
      <c r="T800" s="139">
        <f ca="1">INDEX(EXTRACT!DATE,MATCH(Tableau4[[#This Row],[Décalage]],D:D,0),0)</f>
        <v>0</v>
      </c>
      <c r="U800" s="139">
        <f ca="1">VLOOKUP(Tableau4[[#This Row],[Décalage]],D:E,2,0)</f>
        <v>0</v>
      </c>
      <c r="V800" s="139">
        <f ca="1">VLOOKUP(Tableau4[[#This Row],[Décalage]],D:G,4,0)</f>
        <v>0</v>
      </c>
      <c r="AY800" s="88"/>
      <c r="AZ800" s="88"/>
      <c r="BA800" s="88"/>
      <c r="BB800" s="88"/>
      <c r="BC800" s="88"/>
    </row>
    <row r="801" spans="1:55" ht="15" x14ac:dyDescent="0.2">
      <c r="A801" s="100">
        <v>4785</v>
      </c>
      <c r="B801" s="95">
        <v>1</v>
      </c>
      <c r="C801" s="95">
        <v>798</v>
      </c>
      <c r="D801" s="95">
        <v>804</v>
      </c>
      <c r="E801" s="99" t="s">
        <v>537</v>
      </c>
      <c r="F801" s="95" t="s">
        <v>631</v>
      </c>
      <c r="G801" s="95">
        <v>104784</v>
      </c>
      <c r="H801" s="95">
        <v>0</v>
      </c>
      <c r="I801" s="95">
        <v>1</v>
      </c>
      <c r="J801" s="95">
        <v>338</v>
      </c>
      <c r="K801" s="95">
        <v>3</v>
      </c>
      <c r="L801" s="98">
        <v>0.60416666666666663</v>
      </c>
      <c r="M801" s="98">
        <v>0.64583333333333337</v>
      </c>
      <c r="N801" s="97" t="s">
        <v>476</v>
      </c>
      <c r="Q801" s="88" t="str">
        <f t="array" aca="1" ref="Q801" ca="1">IFERROR(INDEX(Tableau3[Num DECAL],SMALL(IF(Tableau3[Num DECAL]&lt;&gt;"",ROW(INDIRECT("1:"&amp;ROWS(Tableau3[Num DECAL])))),ROWS($1:790))),"")</f>
        <v/>
      </c>
      <c r="R801" s="88">
        <f t="shared" ca="1" si="12"/>
        <v>0</v>
      </c>
      <c r="S801" s="88">
        <f ca="1">COUNTIFS(Tableau3[PLAGE],R801)</f>
        <v>0</v>
      </c>
      <c r="T801" s="139">
        <f ca="1">INDEX(EXTRACT!DATE,MATCH(Tableau4[[#This Row],[Décalage]],D:D,0),0)</f>
        <v>0</v>
      </c>
      <c r="U801" s="139">
        <f ca="1">VLOOKUP(Tableau4[[#This Row],[Décalage]],D:E,2,0)</f>
        <v>0</v>
      </c>
      <c r="V801" s="139">
        <f ca="1">VLOOKUP(Tableau4[[#This Row],[Décalage]],D:G,4,0)</f>
        <v>0</v>
      </c>
      <c r="AY801" s="88"/>
      <c r="AZ801" s="88"/>
      <c r="BA801" s="88"/>
      <c r="BB801" s="88"/>
      <c r="BC801" s="88"/>
    </row>
    <row r="802" spans="1:55" ht="15" x14ac:dyDescent="0.2">
      <c r="A802" s="100">
        <v>4786</v>
      </c>
      <c r="B802" s="95">
        <v>1</v>
      </c>
      <c r="C802" s="95" t="s">
        <v>534</v>
      </c>
      <c r="D802" s="95" t="s">
        <v>534</v>
      </c>
      <c r="E802" s="99" t="s">
        <v>537</v>
      </c>
      <c r="F802" s="95" t="s">
        <v>631</v>
      </c>
      <c r="G802" s="95">
        <v>104785</v>
      </c>
      <c r="H802" s="95">
        <v>1</v>
      </c>
      <c r="I802" s="95" t="s">
        <v>534</v>
      </c>
      <c r="J802" s="95">
        <v>338</v>
      </c>
      <c r="K802" s="95">
        <v>2</v>
      </c>
      <c r="L802" s="98">
        <v>0.64583333333333337</v>
      </c>
      <c r="M802" s="98">
        <v>0.70833333333333337</v>
      </c>
      <c r="N802" s="97" t="s">
        <v>472</v>
      </c>
      <c r="Q802" s="88" t="str">
        <f t="array" aca="1" ref="Q802" ca="1">IFERROR(INDEX(Tableau3[Num DECAL],SMALL(IF(Tableau3[Num DECAL]&lt;&gt;"",ROW(INDIRECT("1:"&amp;ROWS(Tableau3[Num DECAL])))),ROWS($1:791))),"")</f>
        <v/>
      </c>
      <c r="R802" s="88">
        <f t="shared" ca="1" si="12"/>
        <v>0</v>
      </c>
      <c r="S802" s="88">
        <f ca="1">COUNTIFS(Tableau3[PLAGE],R802)</f>
        <v>0</v>
      </c>
      <c r="T802" s="139">
        <f ca="1">INDEX(EXTRACT!DATE,MATCH(Tableau4[[#This Row],[Décalage]],D:D,0),0)</f>
        <v>0</v>
      </c>
      <c r="U802" s="139">
        <f ca="1">VLOOKUP(Tableau4[[#This Row],[Décalage]],D:E,2,0)</f>
        <v>0</v>
      </c>
      <c r="V802" s="139">
        <f ca="1">VLOOKUP(Tableau4[[#This Row],[Décalage]],D:G,4,0)</f>
        <v>0</v>
      </c>
      <c r="AY802" s="88"/>
      <c r="AZ802" s="88"/>
      <c r="BA802" s="88"/>
      <c r="BB802" s="88"/>
      <c r="BC802" s="88"/>
    </row>
    <row r="803" spans="1:55" ht="15" x14ac:dyDescent="0.2">
      <c r="A803" s="100">
        <v>4787</v>
      </c>
      <c r="B803" s="95">
        <v>1</v>
      </c>
      <c r="C803" s="95" t="s">
        <v>534</v>
      </c>
      <c r="D803" s="95" t="s">
        <v>534</v>
      </c>
      <c r="E803" s="99" t="s">
        <v>537</v>
      </c>
      <c r="F803" s="95" t="s">
        <v>631</v>
      </c>
      <c r="G803" s="95">
        <v>104786</v>
      </c>
      <c r="H803" s="95">
        <v>2</v>
      </c>
      <c r="I803" s="95" t="s">
        <v>534</v>
      </c>
      <c r="J803" s="95">
        <v>338</v>
      </c>
      <c r="K803" s="95">
        <v>1</v>
      </c>
      <c r="L803" s="98">
        <v>0.70833333333333337</v>
      </c>
      <c r="M803" s="98">
        <v>0.72916666666666663</v>
      </c>
      <c r="N803" s="97" t="s">
        <v>482</v>
      </c>
      <c r="Q803" s="88" t="str">
        <f t="array" aca="1" ref="Q803" ca="1">IFERROR(INDEX(Tableau3[Num DECAL],SMALL(IF(Tableau3[Num DECAL]&lt;&gt;"",ROW(INDIRECT("1:"&amp;ROWS(Tableau3[Num DECAL])))),ROWS($1:792))),"")</f>
        <v/>
      </c>
      <c r="R803" s="88">
        <f t="shared" ca="1" si="12"/>
        <v>0</v>
      </c>
      <c r="S803" s="88">
        <f ca="1">COUNTIFS(Tableau3[PLAGE],R803)</f>
        <v>0</v>
      </c>
      <c r="T803" s="139">
        <f ca="1">INDEX(EXTRACT!DATE,MATCH(Tableau4[[#This Row],[Décalage]],D:D,0),0)</f>
        <v>0</v>
      </c>
      <c r="U803" s="139">
        <f ca="1">VLOOKUP(Tableau4[[#This Row],[Décalage]],D:E,2,0)</f>
        <v>0</v>
      </c>
      <c r="V803" s="139">
        <f ca="1">VLOOKUP(Tableau4[[#This Row],[Décalage]],D:G,4,0)</f>
        <v>0</v>
      </c>
      <c r="AY803" s="88"/>
      <c r="AZ803" s="88"/>
      <c r="BA803" s="88"/>
      <c r="BB803" s="88"/>
      <c r="BC803" s="88"/>
    </row>
    <row r="804" spans="1:55" ht="15" x14ac:dyDescent="0.2">
      <c r="A804" s="100">
        <v>4788</v>
      </c>
      <c r="B804" s="95">
        <v>1</v>
      </c>
      <c r="C804" s="95">
        <v>801</v>
      </c>
      <c r="D804" s="95">
        <v>805</v>
      </c>
      <c r="E804" s="99" t="s">
        <v>535</v>
      </c>
      <c r="F804" s="95" t="s">
        <v>631</v>
      </c>
      <c r="G804" s="95">
        <v>104787</v>
      </c>
      <c r="H804" s="95">
        <v>0</v>
      </c>
      <c r="I804" s="95">
        <v>1</v>
      </c>
      <c r="J804" s="95">
        <v>339</v>
      </c>
      <c r="K804" s="95">
        <v>1</v>
      </c>
      <c r="L804" s="98">
        <v>0.72916666666666663</v>
      </c>
      <c r="M804" s="98">
        <v>0.75</v>
      </c>
      <c r="N804" s="97" t="s">
        <v>482</v>
      </c>
      <c r="Q804" s="88" t="str">
        <f t="array" aca="1" ref="Q804" ca="1">IFERROR(INDEX(Tableau3[Num DECAL],SMALL(IF(Tableau3[Num DECAL]&lt;&gt;"",ROW(INDIRECT("1:"&amp;ROWS(Tableau3[Num DECAL])))),ROWS($1:793))),"")</f>
        <v/>
      </c>
      <c r="R804" s="88">
        <f t="shared" ca="1" si="12"/>
        <v>0</v>
      </c>
      <c r="S804" s="88">
        <f ca="1">COUNTIFS(Tableau3[PLAGE],R804)</f>
        <v>0</v>
      </c>
      <c r="T804" s="139">
        <f ca="1">INDEX(EXTRACT!DATE,MATCH(Tableau4[[#This Row],[Décalage]],D:D,0),0)</f>
        <v>0</v>
      </c>
      <c r="U804" s="139">
        <f ca="1">VLOOKUP(Tableau4[[#This Row],[Décalage]],D:E,2,0)</f>
        <v>0</v>
      </c>
      <c r="V804" s="139">
        <f ca="1">VLOOKUP(Tableau4[[#This Row],[Décalage]],D:G,4,0)</f>
        <v>0</v>
      </c>
      <c r="AY804" s="88"/>
      <c r="AZ804" s="88"/>
      <c r="BA804" s="88"/>
      <c r="BB804" s="88"/>
      <c r="BC804" s="88"/>
    </row>
    <row r="805" spans="1:55" ht="15" x14ac:dyDescent="0.2">
      <c r="A805" s="100">
        <v>4789</v>
      </c>
      <c r="B805" s="95">
        <v>1</v>
      </c>
      <c r="C805" s="95">
        <v>802</v>
      </c>
      <c r="D805" s="95">
        <v>808</v>
      </c>
      <c r="E805" s="99" t="s">
        <v>608</v>
      </c>
      <c r="F805" s="95" t="s">
        <v>632</v>
      </c>
      <c r="G805" s="95">
        <v>104788</v>
      </c>
      <c r="H805" s="95">
        <v>0</v>
      </c>
      <c r="I805" s="95">
        <v>1</v>
      </c>
      <c r="J805" s="95">
        <v>340</v>
      </c>
      <c r="K805" s="95">
        <v>3</v>
      </c>
      <c r="L805" s="98">
        <v>0.35416666666666669</v>
      </c>
      <c r="M805" s="98">
        <v>0.375</v>
      </c>
      <c r="N805" s="97" t="s">
        <v>482</v>
      </c>
      <c r="Q805" s="88" t="str">
        <f t="array" aca="1" ref="Q805" ca="1">IFERROR(INDEX(Tableau3[Num DECAL],SMALL(IF(Tableau3[Num DECAL]&lt;&gt;"",ROW(INDIRECT("1:"&amp;ROWS(Tableau3[Num DECAL])))),ROWS($1:794))),"")</f>
        <v/>
      </c>
      <c r="R805" s="88">
        <f t="shared" ca="1" si="12"/>
        <v>0</v>
      </c>
      <c r="S805" s="88">
        <f ca="1">COUNTIFS(Tableau3[PLAGE],R805)</f>
        <v>0</v>
      </c>
      <c r="T805" s="139">
        <f ca="1">INDEX(EXTRACT!DATE,MATCH(Tableau4[[#This Row],[Décalage]],D:D,0),0)</f>
        <v>0</v>
      </c>
      <c r="U805" s="139">
        <f ca="1">VLOOKUP(Tableau4[[#This Row],[Décalage]],D:E,2,0)</f>
        <v>0</v>
      </c>
      <c r="V805" s="139">
        <f ca="1">VLOOKUP(Tableau4[[#This Row],[Décalage]],D:G,4,0)</f>
        <v>0</v>
      </c>
      <c r="AY805" s="88"/>
      <c r="AZ805" s="88"/>
      <c r="BA805" s="88"/>
      <c r="BB805" s="88"/>
      <c r="BC805" s="88"/>
    </row>
    <row r="806" spans="1:55" ht="15" x14ac:dyDescent="0.2">
      <c r="A806" s="100">
        <v>4790</v>
      </c>
      <c r="B806" s="95">
        <v>1</v>
      </c>
      <c r="C806" s="95" t="s">
        <v>534</v>
      </c>
      <c r="D806" s="95" t="s">
        <v>534</v>
      </c>
      <c r="E806" s="99" t="s">
        <v>608</v>
      </c>
      <c r="F806" s="95" t="s">
        <v>632</v>
      </c>
      <c r="G806" s="95">
        <v>104789</v>
      </c>
      <c r="H806" s="95">
        <v>1</v>
      </c>
      <c r="I806" s="95" t="s">
        <v>534</v>
      </c>
      <c r="J806" s="95">
        <v>340</v>
      </c>
      <c r="K806" s="95">
        <v>2</v>
      </c>
      <c r="L806" s="98">
        <v>0.375</v>
      </c>
      <c r="M806" s="98">
        <v>0.40625</v>
      </c>
      <c r="N806" s="97" t="s">
        <v>485</v>
      </c>
      <c r="Q806" s="88" t="str">
        <f t="array" aca="1" ref="Q806" ca="1">IFERROR(INDEX(Tableau3[Num DECAL],SMALL(IF(Tableau3[Num DECAL]&lt;&gt;"",ROW(INDIRECT("1:"&amp;ROWS(Tableau3[Num DECAL])))),ROWS($1:795))),"")</f>
        <v/>
      </c>
      <c r="R806" s="88">
        <f t="shared" ca="1" si="12"/>
        <v>0</v>
      </c>
      <c r="S806" s="88">
        <f ca="1">COUNTIFS(Tableau3[PLAGE],R806)</f>
        <v>0</v>
      </c>
      <c r="T806" s="139">
        <f ca="1">INDEX(EXTRACT!DATE,MATCH(Tableau4[[#This Row],[Décalage]],D:D,0),0)</f>
        <v>0</v>
      </c>
      <c r="U806" s="139">
        <f ca="1">VLOOKUP(Tableau4[[#This Row],[Décalage]],D:E,2,0)</f>
        <v>0</v>
      </c>
      <c r="V806" s="139">
        <f ca="1">VLOOKUP(Tableau4[[#This Row],[Décalage]],D:G,4,0)</f>
        <v>0</v>
      </c>
      <c r="AY806" s="88"/>
      <c r="AZ806" s="88"/>
      <c r="BA806" s="88"/>
      <c r="BB806" s="88"/>
      <c r="BC806" s="88"/>
    </row>
    <row r="807" spans="1:55" ht="15" x14ac:dyDescent="0.2">
      <c r="A807" s="100">
        <v>4791</v>
      </c>
      <c r="B807" s="95">
        <v>1</v>
      </c>
      <c r="C807" s="95" t="s">
        <v>534</v>
      </c>
      <c r="D807" s="95" t="s">
        <v>534</v>
      </c>
      <c r="E807" s="99" t="s">
        <v>608</v>
      </c>
      <c r="F807" s="95" t="s">
        <v>632</v>
      </c>
      <c r="G807" s="95">
        <v>104790</v>
      </c>
      <c r="H807" s="95">
        <v>2</v>
      </c>
      <c r="I807" s="95" t="s">
        <v>534</v>
      </c>
      <c r="J807" s="95">
        <v>340</v>
      </c>
      <c r="K807" s="95">
        <v>1</v>
      </c>
      <c r="L807" s="98">
        <v>0.41666666666666669</v>
      </c>
      <c r="M807" s="98">
        <v>0.45833333333333331</v>
      </c>
      <c r="N807" s="97" t="s">
        <v>476</v>
      </c>
      <c r="Q807" s="88" t="str">
        <f t="array" aca="1" ref="Q807" ca="1">IFERROR(INDEX(Tableau3[Num DECAL],SMALL(IF(Tableau3[Num DECAL]&lt;&gt;"",ROW(INDIRECT("1:"&amp;ROWS(Tableau3[Num DECAL])))),ROWS($1:796))),"")</f>
        <v/>
      </c>
      <c r="R807" s="88">
        <f t="shared" ca="1" si="12"/>
        <v>0</v>
      </c>
      <c r="S807" s="88">
        <f ca="1">COUNTIFS(Tableau3[PLAGE],R807)</f>
        <v>0</v>
      </c>
      <c r="T807" s="139">
        <f ca="1">INDEX(EXTRACT!DATE,MATCH(Tableau4[[#This Row],[Décalage]],D:D,0),0)</f>
        <v>0</v>
      </c>
      <c r="U807" s="139">
        <f ca="1">VLOOKUP(Tableau4[[#This Row],[Décalage]],D:E,2,0)</f>
        <v>0</v>
      </c>
      <c r="V807" s="139">
        <f ca="1">VLOOKUP(Tableau4[[#This Row],[Décalage]],D:G,4,0)</f>
        <v>0</v>
      </c>
      <c r="AY807" s="88"/>
      <c r="AZ807" s="88"/>
      <c r="BA807" s="88"/>
      <c r="BB807" s="88"/>
      <c r="BC807" s="88"/>
    </row>
    <row r="808" spans="1:55" ht="15" x14ac:dyDescent="0.2">
      <c r="A808" s="100" t="s">
        <v>534</v>
      </c>
      <c r="B808" s="95" t="s">
        <v>534</v>
      </c>
      <c r="C808" s="95">
        <v>805</v>
      </c>
      <c r="D808" s="95" t="s">
        <v>534</v>
      </c>
      <c r="E808" s="99" t="s">
        <v>534</v>
      </c>
      <c r="F808" s="95" t="s">
        <v>534</v>
      </c>
      <c r="G808" s="95" t="s">
        <v>534</v>
      </c>
      <c r="H808" s="95">
        <v>0</v>
      </c>
      <c r="I808" s="95">
        <v>1</v>
      </c>
      <c r="J808" s="95">
        <v>341</v>
      </c>
      <c r="K808" s="95" t="s">
        <v>534</v>
      </c>
      <c r="L808" s="98" t="s">
        <v>534</v>
      </c>
      <c r="M808" s="98" t="s">
        <v>534</v>
      </c>
      <c r="N808" s="97" t="s">
        <v>534</v>
      </c>
      <c r="Q808" s="88" t="str">
        <f t="array" aca="1" ref="Q808" ca="1">IFERROR(INDEX(Tableau3[Num DECAL],SMALL(IF(Tableau3[Num DECAL]&lt;&gt;"",ROW(INDIRECT("1:"&amp;ROWS(Tableau3[Num DECAL])))),ROWS($1:797))),"")</f>
        <v/>
      </c>
      <c r="R808" s="88">
        <f t="shared" ca="1" si="12"/>
        <v>0</v>
      </c>
      <c r="S808" s="88">
        <f ca="1">COUNTIFS(Tableau3[PLAGE],R808)</f>
        <v>0</v>
      </c>
      <c r="T808" s="139">
        <f ca="1">INDEX(EXTRACT!DATE,MATCH(Tableau4[[#This Row],[Décalage]],D:D,0),0)</f>
        <v>0</v>
      </c>
      <c r="U808" s="139">
        <f ca="1">VLOOKUP(Tableau4[[#This Row],[Décalage]],D:E,2,0)</f>
        <v>0</v>
      </c>
      <c r="V808" s="139">
        <f ca="1">VLOOKUP(Tableau4[[#This Row],[Décalage]],D:G,4,0)</f>
        <v>0</v>
      </c>
      <c r="AY808" s="88"/>
      <c r="AZ808" s="88"/>
      <c r="BA808" s="88"/>
      <c r="BB808" s="88"/>
      <c r="BC808" s="88"/>
    </row>
    <row r="809" spans="1:55" ht="15" x14ac:dyDescent="0.2">
      <c r="A809" s="100" t="s">
        <v>534</v>
      </c>
      <c r="B809" s="95" t="s">
        <v>534</v>
      </c>
      <c r="C809" s="95">
        <v>806</v>
      </c>
      <c r="D809" s="95" t="s">
        <v>534</v>
      </c>
      <c r="E809" s="99" t="s">
        <v>534</v>
      </c>
      <c r="F809" s="95" t="s">
        <v>534</v>
      </c>
      <c r="G809" s="95" t="s">
        <v>534</v>
      </c>
      <c r="H809" s="95">
        <v>0</v>
      </c>
      <c r="I809" s="95">
        <v>1</v>
      </c>
      <c r="J809" s="95">
        <v>342</v>
      </c>
      <c r="K809" s="95" t="s">
        <v>534</v>
      </c>
      <c r="L809" s="98" t="s">
        <v>534</v>
      </c>
      <c r="M809" s="98" t="s">
        <v>534</v>
      </c>
      <c r="N809" s="97" t="s">
        <v>534</v>
      </c>
      <c r="Q809" s="88" t="str">
        <f t="array" aca="1" ref="Q809" ca="1">IFERROR(INDEX(Tableau3[Num DECAL],SMALL(IF(Tableau3[Num DECAL]&lt;&gt;"",ROW(INDIRECT("1:"&amp;ROWS(Tableau3[Num DECAL])))),ROWS($1:798))),"")</f>
        <v/>
      </c>
      <c r="R809" s="88">
        <f t="shared" ca="1" si="12"/>
        <v>0</v>
      </c>
      <c r="S809" s="88">
        <f ca="1">COUNTIFS(Tableau3[PLAGE],R809)</f>
        <v>0</v>
      </c>
      <c r="T809" s="139">
        <f ca="1">INDEX(EXTRACT!DATE,MATCH(Tableau4[[#This Row],[Décalage]],D:D,0),0)</f>
        <v>0</v>
      </c>
      <c r="U809" s="139">
        <f ca="1">VLOOKUP(Tableau4[[#This Row],[Décalage]],D:E,2,0)</f>
        <v>0</v>
      </c>
      <c r="V809" s="139">
        <f ca="1">VLOOKUP(Tableau4[[#This Row],[Décalage]],D:G,4,0)</f>
        <v>0</v>
      </c>
      <c r="AY809" s="88"/>
      <c r="AZ809" s="88"/>
      <c r="BA809" s="88"/>
      <c r="BB809" s="88"/>
      <c r="BC809" s="88"/>
    </row>
    <row r="810" spans="1:55" ht="15" x14ac:dyDescent="0.2">
      <c r="A810" s="100" t="s">
        <v>534</v>
      </c>
      <c r="B810" s="95" t="s">
        <v>534</v>
      </c>
      <c r="C810" s="95">
        <v>807</v>
      </c>
      <c r="D810" s="95" t="s">
        <v>534</v>
      </c>
      <c r="E810" s="99" t="s">
        <v>534</v>
      </c>
      <c r="F810" s="95" t="s">
        <v>534</v>
      </c>
      <c r="G810" s="95" t="s">
        <v>534</v>
      </c>
      <c r="H810" s="95">
        <v>0</v>
      </c>
      <c r="I810" s="95">
        <v>1</v>
      </c>
      <c r="J810" s="95">
        <v>343</v>
      </c>
      <c r="K810" s="95" t="s">
        <v>534</v>
      </c>
      <c r="L810" s="98" t="s">
        <v>534</v>
      </c>
      <c r="M810" s="98" t="s">
        <v>534</v>
      </c>
      <c r="N810" s="97" t="s">
        <v>534</v>
      </c>
      <c r="Q810" s="88" t="str">
        <f t="array" aca="1" ref="Q810" ca="1">IFERROR(INDEX(Tableau3[Num DECAL],SMALL(IF(Tableau3[Num DECAL]&lt;&gt;"",ROW(INDIRECT("1:"&amp;ROWS(Tableau3[Num DECAL])))),ROWS($1:799))),"")</f>
        <v/>
      </c>
      <c r="R810" s="88">
        <f t="shared" ca="1" si="12"/>
        <v>0</v>
      </c>
      <c r="S810" s="88">
        <f ca="1">COUNTIFS(Tableau3[PLAGE],R810)</f>
        <v>0</v>
      </c>
      <c r="T810" s="139">
        <f ca="1">INDEX(EXTRACT!DATE,MATCH(Tableau4[[#This Row],[Décalage]],D:D,0),0)</f>
        <v>0</v>
      </c>
      <c r="U810" s="139">
        <f ca="1">VLOOKUP(Tableau4[[#This Row],[Décalage]],D:E,2,0)</f>
        <v>0</v>
      </c>
      <c r="V810" s="139">
        <f ca="1">VLOOKUP(Tableau4[[#This Row],[Décalage]],D:G,4,0)</f>
        <v>0</v>
      </c>
      <c r="AY810" s="88"/>
      <c r="AZ810" s="88"/>
      <c r="BA810" s="88"/>
      <c r="BB810" s="88"/>
      <c r="BC810" s="88"/>
    </row>
    <row r="811" spans="1:55" ht="15" x14ac:dyDescent="0.2">
      <c r="A811" s="100" t="s">
        <v>534</v>
      </c>
      <c r="B811" s="95" t="s">
        <v>534</v>
      </c>
      <c r="C811" s="95">
        <v>808</v>
      </c>
      <c r="D811" s="95" t="s">
        <v>534</v>
      </c>
      <c r="E811" s="99" t="s">
        <v>534</v>
      </c>
      <c r="F811" s="95" t="s">
        <v>534</v>
      </c>
      <c r="G811" s="95" t="s">
        <v>534</v>
      </c>
      <c r="H811" s="95">
        <v>0</v>
      </c>
      <c r="I811" s="95">
        <v>1</v>
      </c>
      <c r="J811" s="95">
        <v>344</v>
      </c>
      <c r="K811" s="95" t="s">
        <v>534</v>
      </c>
      <c r="L811" s="98" t="s">
        <v>534</v>
      </c>
      <c r="M811" s="98" t="s">
        <v>534</v>
      </c>
      <c r="N811" s="97" t="s">
        <v>534</v>
      </c>
      <c r="Q811" s="88" t="str">
        <f t="array" aca="1" ref="Q811" ca="1">IFERROR(INDEX(Tableau3[Num DECAL],SMALL(IF(Tableau3[Num DECAL]&lt;&gt;"",ROW(INDIRECT("1:"&amp;ROWS(Tableau3[Num DECAL])))),ROWS($1:800))),"")</f>
        <v/>
      </c>
      <c r="R811" s="88">
        <f t="shared" ca="1" si="12"/>
        <v>0</v>
      </c>
      <c r="S811" s="88">
        <f ca="1">COUNTIFS(Tableau3[PLAGE],R811)</f>
        <v>0</v>
      </c>
      <c r="T811" s="139">
        <f ca="1">INDEX(EXTRACT!DATE,MATCH(Tableau4[[#This Row],[Décalage]],D:D,0),0)</f>
        <v>0</v>
      </c>
      <c r="U811" s="139">
        <f ca="1">VLOOKUP(Tableau4[[#This Row],[Décalage]],D:E,2,0)</f>
        <v>0</v>
      </c>
      <c r="V811" s="139">
        <f ca="1">VLOOKUP(Tableau4[[#This Row],[Décalage]],D:G,4,0)</f>
        <v>0</v>
      </c>
      <c r="AY811" s="88"/>
      <c r="AZ811" s="88"/>
      <c r="BA811" s="88"/>
      <c r="BB811" s="88"/>
      <c r="BC811" s="88"/>
    </row>
    <row r="812" spans="1:55" ht="15" x14ac:dyDescent="0.2">
      <c r="A812" s="100" t="s">
        <v>534</v>
      </c>
      <c r="B812" s="95" t="s">
        <v>534</v>
      </c>
      <c r="C812" s="95">
        <v>809</v>
      </c>
      <c r="D812" s="95" t="s">
        <v>534</v>
      </c>
      <c r="E812" s="99" t="s">
        <v>534</v>
      </c>
      <c r="F812" s="95" t="s">
        <v>534</v>
      </c>
      <c r="G812" s="95" t="s">
        <v>534</v>
      </c>
      <c r="H812" s="95">
        <v>0</v>
      </c>
      <c r="I812" s="95">
        <v>1</v>
      </c>
      <c r="J812" s="95">
        <v>345</v>
      </c>
      <c r="K812" s="95" t="s">
        <v>534</v>
      </c>
      <c r="L812" s="98" t="s">
        <v>534</v>
      </c>
      <c r="M812" s="98" t="s">
        <v>534</v>
      </c>
      <c r="N812" s="97" t="s">
        <v>534</v>
      </c>
      <c r="Q812" s="88" t="str">
        <f t="array" aca="1" ref="Q812" ca="1">IFERROR(INDEX(Tableau3[Num DECAL],SMALL(IF(Tableau3[Num DECAL]&lt;&gt;"",ROW(INDIRECT("1:"&amp;ROWS(Tableau3[Num DECAL])))),ROWS($1:801))),"")</f>
        <v/>
      </c>
      <c r="R812" s="88">
        <f t="shared" ca="1" si="12"/>
        <v>0</v>
      </c>
      <c r="S812" s="88">
        <f ca="1">COUNTIFS(Tableau3[PLAGE],R812)</f>
        <v>0</v>
      </c>
      <c r="T812" s="139">
        <f ca="1">INDEX(EXTRACT!DATE,MATCH(Tableau4[[#This Row],[Décalage]],D:D,0),0)</f>
        <v>0</v>
      </c>
      <c r="U812" s="139">
        <f ca="1">VLOOKUP(Tableau4[[#This Row],[Décalage]],D:E,2,0)</f>
        <v>0</v>
      </c>
      <c r="V812" s="139">
        <f ca="1">VLOOKUP(Tableau4[[#This Row],[Décalage]],D:G,4,0)</f>
        <v>0</v>
      </c>
      <c r="AY812" s="88"/>
      <c r="AZ812" s="88"/>
      <c r="BA812" s="88"/>
      <c r="BB812" s="88"/>
      <c r="BC812" s="88"/>
    </row>
    <row r="813" spans="1:55" ht="15" x14ac:dyDescent="0.2">
      <c r="A813" s="100" t="s">
        <v>534</v>
      </c>
      <c r="B813" s="95" t="s">
        <v>534</v>
      </c>
      <c r="C813" s="95">
        <v>810</v>
      </c>
      <c r="D813" s="95" t="s">
        <v>534</v>
      </c>
      <c r="E813" s="99" t="s">
        <v>534</v>
      </c>
      <c r="F813" s="95" t="s">
        <v>534</v>
      </c>
      <c r="G813" s="95" t="s">
        <v>534</v>
      </c>
      <c r="H813" s="95">
        <v>0</v>
      </c>
      <c r="I813" s="95">
        <v>1</v>
      </c>
      <c r="J813" s="95">
        <v>346</v>
      </c>
      <c r="K813" s="95" t="s">
        <v>534</v>
      </c>
      <c r="L813" s="98" t="s">
        <v>534</v>
      </c>
      <c r="M813" s="98" t="s">
        <v>534</v>
      </c>
      <c r="N813" s="97" t="s">
        <v>534</v>
      </c>
      <c r="Q813" s="88" t="str">
        <f t="array" aca="1" ref="Q813" ca="1">IFERROR(INDEX(Tableau3[Num DECAL],SMALL(IF(Tableau3[Num DECAL]&lt;&gt;"",ROW(INDIRECT("1:"&amp;ROWS(Tableau3[Num DECAL])))),ROWS($1:802))),"")</f>
        <v/>
      </c>
      <c r="R813" s="88">
        <f t="shared" ca="1" si="12"/>
        <v>0</v>
      </c>
      <c r="S813" s="88">
        <f ca="1">COUNTIFS(Tableau3[PLAGE],R813)</f>
        <v>0</v>
      </c>
      <c r="T813" s="139">
        <f ca="1">INDEX(EXTRACT!DATE,MATCH(Tableau4[[#This Row],[Décalage]],D:D,0),0)</f>
        <v>0</v>
      </c>
      <c r="U813" s="139">
        <f ca="1">VLOOKUP(Tableau4[[#This Row],[Décalage]],D:E,2,0)</f>
        <v>0</v>
      </c>
      <c r="V813" s="139">
        <f ca="1">VLOOKUP(Tableau4[[#This Row],[Décalage]],D:G,4,0)</f>
        <v>0</v>
      </c>
      <c r="AY813" s="88"/>
      <c r="AZ813" s="88"/>
      <c r="BA813" s="88"/>
      <c r="BB813" s="88"/>
      <c r="BC813" s="88"/>
    </row>
    <row r="814" spans="1:55" ht="15" x14ac:dyDescent="0.2">
      <c r="A814" s="100" t="s">
        <v>534</v>
      </c>
      <c r="B814" s="95" t="s">
        <v>534</v>
      </c>
      <c r="C814" s="95">
        <v>811</v>
      </c>
      <c r="D814" s="95" t="s">
        <v>534</v>
      </c>
      <c r="E814" s="99" t="s">
        <v>534</v>
      </c>
      <c r="F814" s="95" t="s">
        <v>534</v>
      </c>
      <c r="G814" s="95" t="s">
        <v>534</v>
      </c>
      <c r="H814" s="95">
        <v>0</v>
      </c>
      <c r="I814" s="95">
        <v>1</v>
      </c>
      <c r="J814" s="95">
        <v>347</v>
      </c>
      <c r="K814" s="95" t="s">
        <v>534</v>
      </c>
      <c r="L814" s="98" t="s">
        <v>534</v>
      </c>
      <c r="M814" s="98" t="s">
        <v>534</v>
      </c>
      <c r="N814" s="97" t="s">
        <v>534</v>
      </c>
      <c r="Q814" s="88" t="str">
        <f t="array" aca="1" ref="Q814" ca="1">IFERROR(INDEX(Tableau3[Num DECAL],SMALL(IF(Tableau3[Num DECAL]&lt;&gt;"",ROW(INDIRECT("1:"&amp;ROWS(Tableau3[Num DECAL])))),ROWS($1:803))),"")</f>
        <v/>
      </c>
      <c r="R814" s="88">
        <f t="shared" ca="1" si="12"/>
        <v>0</v>
      </c>
      <c r="S814" s="88">
        <f ca="1">COUNTIFS(Tableau3[PLAGE],R814)</f>
        <v>0</v>
      </c>
      <c r="T814" s="139">
        <f ca="1">INDEX(EXTRACT!DATE,MATCH(Tableau4[[#This Row],[Décalage]],D:D,0),0)</f>
        <v>0</v>
      </c>
      <c r="U814" s="139">
        <f ca="1">VLOOKUP(Tableau4[[#This Row],[Décalage]],D:E,2,0)</f>
        <v>0</v>
      </c>
      <c r="V814" s="139">
        <f ca="1">VLOOKUP(Tableau4[[#This Row],[Décalage]],D:G,4,0)</f>
        <v>0</v>
      </c>
      <c r="AY814" s="88"/>
      <c r="AZ814" s="88"/>
      <c r="BA814" s="88"/>
      <c r="BB814" s="88"/>
      <c r="BC814" s="88"/>
    </row>
    <row r="815" spans="1:55" ht="15" x14ac:dyDescent="0.2">
      <c r="A815" s="100" t="s">
        <v>534</v>
      </c>
      <c r="B815" s="95" t="s">
        <v>534</v>
      </c>
      <c r="C815" s="95">
        <v>812</v>
      </c>
      <c r="D815" s="95" t="s">
        <v>534</v>
      </c>
      <c r="E815" s="99" t="s">
        <v>534</v>
      </c>
      <c r="F815" s="95" t="s">
        <v>534</v>
      </c>
      <c r="G815" s="95" t="s">
        <v>534</v>
      </c>
      <c r="H815" s="95">
        <v>0</v>
      </c>
      <c r="I815" s="95">
        <v>1</v>
      </c>
      <c r="J815" s="95">
        <v>348</v>
      </c>
      <c r="K815" s="95" t="s">
        <v>534</v>
      </c>
      <c r="L815" s="98" t="s">
        <v>534</v>
      </c>
      <c r="M815" s="98" t="s">
        <v>534</v>
      </c>
      <c r="N815" s="97" t="s">
        <v>534</v>
      </c>
      <c r="Q815" s="88" t="str">
        <f t="array" aca="1" ref="Q815" ca="1">IFERROR(INDEX(Tableau3[Num DECAL],SMALL(IF(Tableau3[Num DECAL]&lt;&gt;"",ROW(INDIRECT("1:"&amp;ROWS(Tableau3[Num DECAL])))),ROWS($1:804))),"")</f>
        <v/>
      </c>
      <c r="R815" s="88">
        <f t="shared" ca="1" si="12"/>
        <v>0</v>
      </c>
      <c r="S815" s="88">
        <f ca="1">COUNTIFS(Tableau3[PLAGE],R815)</f>
        <v>0</v>
      </c>
      <c r="T815" s="139">
        <f ca="1">INDEX(EXTRACT!DATE,MATCH(Tableau4[[#This Row],[Décalage]],D:D,0),0)</f>
        <v>0</v>
      </c>
      <c r="U815" s="139">
        <f ca="1">VLOOKUP(Tableau4[[#This Row],[Décalage]],D:E,2,0)</f>
        <v>0</v>
      </c>
      <c r="V815" s="139">
        <f ca="1">VLOOKUP(Tableau4[[#This Row],[Décalage]],D:G,4,0)</f>
        <v>0</v>
      </c>
      <c r="AY815" s="88"/>
      <c r="AZ815" s="88"/>
      <c r="BA815" s="88"/>
      <c r="BB815" s="88"/>
      <c r="BC815" s="88"/>
    </row>
    <row r="816" spans="1:55" ht="15" x14ac:dyDescent="0.2">
      <c r="A816" s="100" t="s">
        <v>534</v>
      </c>
      <c r="B816" s="95" t="s">
        <v>534</v>
      </c>
      <c r="C816" s="95">
        <v>813</v>
      </c>
      <c r="D816" s="95" t="s">
        <v>534</v>
      </c>
      <c r="E816" s="99" t="s">
        <v>534</v>
      </c>
      <c r="F816" s="95" t="s">
        <v>534</v>
      </c>
      <c r="G816" s="95" t="s">
        <v>534</v>
      </c>
      <c r="H816" s="95">
        <v>0</v>
      </c>
      <c r="I816" s="95">
        <v>1</v>
      </c>
      <c r="J816" s="95">
        <v>349</v>
      </c>
      <c r="K816" s="95" t="s">
        <v>534</v>
      </c>
      <c r="L816" s="98" t="s">
        <v>534</v>
      </c>
      <c r="M816" s="98" t="s">
        <v>534</v>
      </c>
      <c r="N816" s="97" t="s">
        <v>534</v>
      </c>
      <c r="Q816" s="88" t="str">
        <f t="array" aca="1" ref="Q816" ca="1">IFERROR(INDEX(Tableau3[Num DECAL],SMALL(IF(Tableau3[Num DECAL]&lt;&gt;"",ROW(INDIRECT("1:"&amp;ROWS(Tableau3[Num DECAL])))),ROWS($1:805))),"")</f>
        <v/>
      </c>
      <c r="R816" s="88">
        <f t="shared" ca="1" si="12"/>
        <v>0</v>
      </c>
      <c r="S816" s="88">
        <f ca="1">COUNTIFS(Tableau3[PLAGE],R816)</f>
        <v>0</v>
      </c>
      <c r="T816" s="139">
        <f ca="1">INDEX(EXTRACT!DATE,MATCH(Tableau4[[#This Row],[Décalage]],D:D,0),0)</f>
        <v>0</v>
      </c>
      <c r="U816" s="139">
        <f ca="1">VLOOKUP(Tableau4[[#This Row],[Décalage]],D:E,2,0)</f>
        <v>0</v>
      </c>
      <c r="V816" s="139">
        <f ca="1">VLOOKUP(Tableau4[[#This Row],[Décalage]],D:G,4,0)</f>
        <v>0</v>
      </c>
      <c r="AY816" s="88"/>
      <c r="AZ816" s="88"/>
      <c r="BA816" s="88"/>
      <c r="BB816" s="88"/>
      <c r="BC816" s="88"/>
    </row>
    <row r="817" spans="1:55" ht="15" x14ac:dyDescent="0.2">
      <c r="A817" s="100" t="s">
        <v>534</v>
      </c>
      <c r="B817" s="95" t="s">
        <v>534</v>
      </c>
      <c r="C817" s="95">
        <v>814</v>
      </c>
      <c r="D817" s="95" t="s">
        <v>534</v>
      </c>
      <c r="E817" s="99" t="s">
        <v>534</v>
      </c>
      <c r="F817" s="95" t="s">
        <v>534</v>
      </c>
      <c r="G817" s="95" t="s">
        <v>534</v>
      </c>
      <c r="H817" s="95">
        <v>0</v>
      </c>
      <c r="I817" s="95">
        <v>1</v>
      </c>
      <c r="J817" s="95">
        <v>350</v>
      </c>
      <c r="K817" s="95" t="s">
        <v>534</v>
      </c>
      <c r="L817" s="98" t="s">
        <v>534</v>
      </c>
      <c r="M817" s="98" t="s">
        <v>534</v>
      </c>
      <c r="N817" s="97" t="s">
        <v>534</v>
      </c>
      <c r="Q817" s="88" t="str">
        <f t="array" aca="1" ref="Q817" ca="1">IFERROR(INDEX(Tableau3[Num DECAL],SMALL(IF(Tableau3[Num DECAL]&lt;&gt;"",ROW(INDIRECT("1:"&amp;ROWS(Tableau3[Num DECAL])))),ROWS($1:806))),"")</f>
        <v/>
      </c>
      <c r="R817" s="88">
        <f t="shared" ca="1" si="12"/>
        <v>0</v>
      </c>
      <c r="S817" s="88">
        <f ca="1">COUNTIFS(Tableau3[PLAGE],R817)</f>
        <v>0</v>
      </c>
      <c r="T817" s="139">
        <f ca="1">INDEX(EXTRACT!DATE,MATCH(Tableau4[[#This Row],[Décalage]],D:D,0),0)</f>
        <v>0</v>
      </c>
      <c r="U817" s="139">
        <f ca="1">VLOOKUP(Tableau4[[#This Row],[Décalage]],D:E,2,0)</f>
        <v>0</v>
      </c>
      <c r="V817" s="139">
        <f ca="1">VLOOKUP(Tableau4[[#This Row],[Décalage]],D:G,4,0)</f>
        <v>0</v>
      </c>
      <c r="AY817" s="88"/>
      <c r="AZ817" s="88"/>
      <c r="BA817" s="88"/>
      <c r="BB817" s="88"/>
      <c r="BC817" s="88"/>
    </row>
    <row r="818" spans="1:55" ht="15" x14ac:dyDescent="0.2">
      <c r="A818" s="100" t="s">
        <v>534</v>
      </c>
      <c r="B818" s="95" t="s">
        <v>534</v>
      </c>
      <c r="C818" s="95">
        <v>815</v>
      </c>
      <c r="D818" s="95" t="s">
        <v>534</v>
      </c>
      <c r="E818" s="99" t="s">
        <v>534</v>
      </c>
      <c r="F818" s="95" t="s">
        <v>534</v>
      </c>
      <c r="G818" s="95" t="s">
        <v>534</v>
      </c>
      <c r="H818" s="95">
        <v>0</v>
      </c>
      <c r="I818" s="95">
        <v>1</v>
      </c>
      <c r="J818" s="95">
        <v>351</v>
      </c>
      <c r="K818" s="95" t="s">
        <v>534</v>
      </c>
      <c r="L818" s="98" t="s">
        <v>534</v>
      </c>
      <c r="M818" s="98" t="s">
        <v>534</v>
      </c>
      <c r="N818" s="97" t="s">
        <v>534</v>
      </c>
      <c r="Q818" s="88" t="str">
        <f t="array" aca="1" ref="Q818" ca="1">IFERROR(INDEX(Tableau3[Num DECAL],SMALL(IF(Tableau3[Num DECAL]&lt;&gt;"",ROW(INDIRECT("1:"&amp;ROWS(Tableau3[Num DECAL])))),ROWS($1:807))),"")</f>
        <v/>
      </c>
      <c r="R818" s="88">
        <f t="shared" ca="1" si="12"/>
        <v>0</v>
      </c>
      <c r="S818" s="88">
        <f ca="1">COUNTIFS(Tableau3[PLAGE],R818)</f>
        <v>0</v>
      </c>
      <c r="T818" s="139">
        <f ca="1">INDEX(EXTRACT!DATE,MATCH(Tableau4[[#This Row],[Décalage]],D:D,0),0)</f>
        <v>0</v>
      </c>
      <c r="U818" s="139">
        <f ca="1">VLOOKUP(Tableau4[[#This Row],[Décalage]],D:E,2,0)</f>
        <v>0</v>
      </c>
      <c r="V818" s="139">
        <f ca="1">VLOOKUP(Tableau4[[#This Row],[Décalage]],D:G,4,0)</f>
        <v>0</v>
      </c>
      <c r="AY818" s="88"/>
      <c r="AZ818" s="88"/>
      <c r="BA818" s="88"/>
      <c r="BB818" s="88"/>
      <c r="BC818" s="88"/>
    </row>
    <row r="819" spans="1:55" ht="15" x14ac:dyDescent="0.2">
      <c r="A819" s="100" t="s">
        <v>534</v>
      </c>
      <c r="B819" s="95" t="s">
        <v>534</v>
      </c>
      <c r="C819" s="95">
        <v>816</v>
      </c>
      <c r="D819" s="95" t="s">
        <v>534</v>
      </c>
      <c r="E819" s="99" t="s">
        <v>534</v>
      </c>
      <c r="F819" s="95" t="s">
        <v>534</v>
      </c>
      <c r="G819" s="95" t="s">
        <v>534</v>
      </c>
      <c r="H819" s="95">
        <v>0</v>
      </c>
      <c r="I819" s="95">
        <v>1</v>
      </c>
      <c r="J819" s="95">
        <v>352</v>
      </c>
      <c r="K819" s="95" t="s">
        <v>534</v>
      </c>
      <c r="L819" s="98" t="s">
        <v>534</v>
      </c>
      <c r="M819" s="98" t="s">
        <v>534</v>
      </c>
      <c r="N819" s="97" t="s">
        <v>534</v>
      </c>
      <c r="Q819" s="88" t="str">
        <f t="array" aca="1" ref="Q819" ca="1">IFERROR(INDEX(Tableau3[Num DECAL],SMALL(IF(Tableau3[Num DECAL]&lt;&gt;"",ROW(INDIRECT("1:"&amp;ROWS(Tableau3[Num DECAL])))),ROWS($1:808))),"")</f>
        <v/>
      </c>
      <c r="R819" s="88">
        <f t="shared" ca="1" si="12"/>
        <v>0</v>
      </c>
      <c r="S819" s="88">
        <f ca="1">COUNTIFS(Tableau3[PLAGE],R819)</f>
        <v>0</v>
      </c>
      <c r="T819" s="139">
        <f ca="1">INDEX(EXTRACT!DATE,MATCH(Tableau4[[#This Row],[Décalage]],D:D,0),0)</f>
        <v>0</v>
      </c>
      <c r="U819" s="139">
        <f ca="1">VLOOKUP(Tableau4[[#This Row],[Décalage]],D:E,2,0)</f>
        <v>0</v>
      </c>
      <c r="V819" s="139">
        <f ca="1">VLOOKUP(Tableau4[[#This Row],[Décalage]],D:G,4,0)</f>
        <v>0</v>
      </c>
      <c r="AY819" s="88"/>
      <c r="AZ819" s="88"/>
      <c r="BA819" s="88"/>
      <c r="BB819" s="88"/>
      <c r="BC819" s="88"/>
    </row>
    <row r="820" spans="1:55" ht="15" x14ac:dyDescent="0.2">
      <c r="A820" s="100" t="s">
        <v>534</v>
      </c>
      <c r="B820" s="95" t="s">
        <v>534</v>
      </c>
      <c r="C820" s="95">
        <v>817</v>
      </c>
      <c r="D820" s="95" t="s">
        <v>534</v>
      </c>
      <c r="E820" s="99" t="s">
        <v>534</v>
      </c>
      <c r="F820" s="95" t="s">
        <v>534</v>
      </c>
      <c r="G820" s="95" t="s">
        <v>534</v>
      </c>
      <c r="H820" s="95">
        <v>0</v>
      </c>
      <c r="I820" s="95">
        <v>1</v>
      </c>
      <c r="J820" s="95">
        <v>353</v>
      </c>
      <c r="K820" s="95" t="s">
        <v>534</v>
      </c>
      <c r="L820" s="98" t="s">
        <v>534</v>
      </c>
      <c r="M820" s="98" t="s">
        <v>534</v>
      </c>
      <c r="N820" s="97" t="s">
        <v>534</v>
      </c>
      <c r="Q820" s="88" t="str">
        <f t="array" aca="1" ref="Q820" ca="1">IFERROR(INDEX(Tableau3[Num DECAL],SMALL(IF(Tableau3[Num DECAL]&lt;&gt;"",ROW(INDIRECT("1:"&amp;ROWS(Tableau3[Num DECAL])))),ROWS($1:809))),"")</f>
        <v/>
      </c>
      <c r="R820" s="88">
        <f t="shared" ca="1" si="12"/>
        <v>0</v>
      </c>
      <c r="S820" s="88">
        <f ca="1">COUNTIFS(Tableau3[PLAGE],R820)</f>
        <v>0</v>
      </c>
      <c r="T820" s="139">
        <f ca="1">INDEX(EXTRACT!DATE,MATCH(Tableau4[[#This Row],[Décalage]],D:D,0),0)</f>
        <v>0</v>
      </c>
      <c r="U820" s="139">
        <f ca="1">VLOOKUP(Tableau4[[#This Row],[Décalage]],D:E,2,0)</f>
        <v>0</v>
      </c>
      <c r="V820" s="139">
        <f ca="1">VLOOKUP(Tableau4[[#This Row],[Décalage]],D:G,4,0)</f>
        <v>0</v>
      </c>
      <c r="AY820" s="88"/>
      <c r="AZ820" s="88"/>
      <c r="BA820" s="88"/>
      <c r="BB820" s="88"/>
      <c r="BC820" s="88"/>
    </row>
    <row r="821" spans="1:55" ht="15" x14ac:dyDescent="0.2">
      <c r="A821" s="100" t="s">
        <v>534</v>
      </c>
      <c r="B821" s="95" t="s">
        <v>534</v>
      </c>
      <c r="C821" s="95">
        <v>818</v>
      </c>
      <c r="D821" s="95" t="s">
        <v>534</v>
      </c>
      <c r="E821" s="99" t="s">
        <v>534</v>
      </c>
      <c r="F821" s="95" t="s">
        <v>534</v>
      </c>
      <c r="G821" s="95" t="s">
        <v>534</v>
      </c>
      <c r="H821" s="95">
        <v>0</v>
      </c>
      <c r="I821" s="95">
        <v>1</v>
      </c>
      <c r="J821" s="95">
        <v>354</v>
      </c>
      <c r="K821" s="95" t="s">
        <v>534</v>
      </c>
      <c r="L821" s="98" t="s">
        <v>534</v>
      </c>
      <c r="M821" s="98" t="s">
        <v>534</v>
      </c>
      <c r="N821" s="97" t="s">
        <v>534</v>
      </c>
      <c r="Q821" s="88" t="str">
        <f t="array" aca="1" ref="Q821" ca="1">IFERROR(INDEX(Tableau3[Num DECAL],SMALL(IF(Tableau3[Num DECAL]&lt;&gt;"",ROW(INDIRECT("1:"&amp;ROWS(Tableau3[Num DECAL])))),ROWS($1:810))),"")</f>
        <v/>
      </c>
      <c r="R821" s="88">
        <f t="shared" ca="1" si="12"/>
        <v>0</v>
      </c>
      <c r="S821" s="88">
        <f ca="1">COUNTIFS(Tableau3[PLAGE],R821)</f>
        <v>0</v>
      </c>
      <c r="T821" s="139">
        <f ca="1">INDEX(EXTRACT!DATE,MATCH(Tableau4[[#This Row],[Décalage]],D:D,0),0)</f>
        <v>0</v>
      </c>
      <c r="U821" s="139">
        <f ca="1">VLOOKUP(Tableau4[[#This Row],[Décalage]],D:E,2,0)</f>
        <v>0</v>
      </c>
      <c r="V821" s="139">
        <f ca="1">VLOOKUP(Tableau4[[#This Row],[Décalage]],D:G,4,0)</f>
        <v>0</v>
      </c>
      <c r="AY821" s="88"/>
      <c r="AZ821" s="88"/>
      <c r="BA821" s="88"/>
      <c r="BB821" s="88"/>
      <c r="BC821" s="88"/>
    </row>
    <row r="822" spans="1:55" ht="15" x14ac:dyDescent="0.2">
      <c r="A822" s="100" t="s">
        <v>534</v>
      </c>
      <c r="B822" s="95" t="s">
        <v>534</v>
      </c>
      <c r="C822" s="95">
        <v>819</v>
      </c>
      <c r="D822" s="95" t="s">
        <v>534</v>
      </c>
      <c r="E822" s="99" t="s">
        <v>534</v>
      </c>
      <c r="F822" s="95" t="s">
        <v>534</v>
      </c>
      <c r="G822" s="95" t="s">
        <v>534</v>
      </c>
      <c r="H822" s="95">
        <v>0</v>
      </c>
      <c r="I822" s="95">
        <v>1</v>
      </c>
      <c r="J822" s="95">
        <v>355</v>
      </c>
      <c r="K822" s="95" t="s">
        <v>534</v>
      </c>
      <c r="L822" s="98" t="s">
        <v>534</v>
      </c>
      <c r="M822" s="98" t="s">
        <v>534</v>
      </c>
      <c r="N822" s="97" t="s">
        <v>534</v>
      </c>
      <c r="Q822" s="88" t="str">
        <f t="array" aca="1" ref="Q822" ca="1">IFERROR(INDEX(Tableau3[Num DECAL],SMALL(IF(Tableau3[Num DECAL]&lt;&gt;"",ROW(INDIRECT("1:"&amp;ROWS(Tableau3[Num DECAL])))),ROWS($1:811))),"")</f>
        <v/>
      </c>
      <c r="R822" s="88">
        <f t="shared" ca="1" si="12"/>
        <v>0</v>
      </c>
      <c r="S822" s="88">
        <f ca="1">COUNTIFS(Tableau3[PLAGE],R822)</f>
        <v>0</v>
      </c>
      <c r="T822" s="139">
        <f ca="1">INDEX(EXTRACT!DATE,MATCH(Tableau4[[#This Row],[Décalage]],D:D,0),0)</f>
        <v>0</v>
      </c>
      <c r="U822" s="139">
        <f ca="1">VLOOKUP(Tableau4[[#This Row],[Décalage]],D:E,2,0)</f>
        <v>0</v>
      </c>
      <c r="V822" s="139">
        <f ca="1">VLOOKUP(Tableau4[[#This Row],[Décalage]],D:G,4,0)</f>
        <v>0</v>
      </c>
      <c r="AY822" s="88"/>
      <c r="AZ822" s="88"/>
      <c r="BA822" s="88"/>
      <c r="BB822" s="88"/>
      <c r="BC822" s="88"/>
    </row>
    <row r="823" spans="1:55" ht="15" x14ac:dyDescent="0.2">
      <c r="A823" s="100" t="s">
        <v>534</v>
      </c>
      <c r="B823" s="95" t="s">
        <v>534</v>
      </c>
      <c r="C823" s="95">
        <v>820</v>
      </c>
      <c r="D823" s="95" t="s">
        <v>534</v>
      </c>
      <c r="E823" s="99" t="s">
        <v>534</v>
      </c>
      <c r="F823" s="95" t="s">
        <v>534</v>
      </c>
      <c r="G823" s="95" t="s">
        <v>534</v>
      </c>
      <c r="H823" s="95">
        <v>0</v>
      </c>
      <c r="I823" s="95">
        <v>1</v>
      </c>
      <c r="J823" s="95">
        <v>356</v>
      </c>
      <c r="K823" s="95" t="s">
        <v>534</v>
      </c>
      <c r="L823" s="98" t="s">
        <v>534</v>
      </c>
      <c r="M823" s="98" t="s">
        <v>534</v>
      </c>
      <c r="N823" s="97" t="s">
        <v>534</v>
      </c>
      <c r="Q823" s="88" t="str">
        <f t="array" aca="1" ref="Q823" ca="1">IFERROR(INDEX(Tableau3[Num DECAL],SMALL(IF(Tableau3[Num DECAL]&lt;&gt;"",ROW(INDIRECT("1:"&amp;ROWS(Tableau3[Num DECAL])))),ROWS($1:812))),"")</f>
        <v/>
      </c>
      <c r="R823" s="88">
        <f t="shared" ca="1" si="12"/>
        <v>0</v>
      </c>
      <c r="S823" s="88">
        <f ca="1">COUNTIFS(Tableau3[PLAGE],R823)</f>
        <v>0</v>
      </c>
      <c r="T823" s="139">
        <f ca="1">INDEX(EXTRACT!DATE,MATCH(Tableau4[[#This Row],[Décalage]],D:D,0),0)</f>
        <v>0</v>
      </c>
      <c r="U823" s="139">
        <f ca="1">VLOOKUP(Tableau4[[#This Row],[Décalage]],D:E,2,0)</f>
        <v>0</v>
      </c>
      <c r="V823" s="139">
        <f ca="1">VLOOKUP(Tableau4[[#This Row],[Décalage]],D:G,4,0)</f>
        <v>0</v>
      </c>
      <c r="AY823" s="88"/>
      <c r="AZ823" s="88"/>
      <c r="BA823" s="88"/>
      <c r="BB823" s="88"/>
      <c r="BC823" s="88"/>
    </row>
    <row r="824" spans="1:55" ht="15" x14ac:dyDescent="0.2">
      <c r="A824" s="100" t="s">
        <v>534</v>
      </c>
      <c r="B824" s="95" t="s">
        <v>534</v>
      </c>
      <c r="C824" s="95">
        <v>821</v>
      </c>
      <c r="D824" s="95" t="s">
        <v>534</v>
      </c>
      <c r="E824" s="99" t="s">
        <v>534</v>
      </c>
      <c r="F824" s="95" t="s">
        <v>534</v>
      </c>
      <c r="G824" s="95" t="s">
        <v>534</v>
      </c>
      <c r="H824" s="95">
        <v>0</v>
      </c>
      <c r="I824" s="95">
        <v>1</v>
      </c>
      <c r="J824" s="95">
        <v>357</v>
      </c>
      <c r="K824" s="95" t="s">
        <v>534</v>
      </c>
      <c r="L824" s="98" t="s">
        <v>534</v>
      </c>
      <c r="M824" s="98" t="s">
        <v>534</v>
      </c>
      <c r="N824" s="97" t="s">
        <v>534</v>
      </c>
      <c r="Q824" s="88" t="str">
        <f t="array" aca="1" ref="Q824" ca="1">IFERROR(INDEX(Tableau3[Num DECAL],SMALL(IF(Tableau3[Num DECAL]&lt;&gt;"",ROW(INDIRECT("1:"&amp;ROWS(Tableau3[Num DECAL])))),ROWS($1:813))),"")</f>
        <v/>
      </c>
      <c r="R824" s="88">
        <f t="shared" ca="1" si="12"/>
        <v>0</v>
      </c>
      <c r="S824" s="88">
        <f ca="1">COUNTIFS(Tableau3[PLAGE],R824)</f>
        <v>0</v>
      </c>
      <c r="T824" s="139">
        <f ca="1">INDEX(EXTRACT!DATE,MATCH(Tableau4[[#This Row],[Décalage]],D:D,0),0)</f>
        <v>0</v>
      </c>
      <c r="U824" s="139">
        <f ca="1">VLOOKUP(Tableau4[[#This Row],[Décalage]],D:E,2,0)</f>
        <v>0</v>
      </c>
      <c r="V824" s="139">
        <f ca="1">VLOOKUP(Tableau4[[#This Row],[Décalage]],D:G,4,0)</f>
        <v>0</v>
      </c>
      <c r="AY824" s="88"/>
      <c r="AZ824" s="88"/>
      <c r="BA824" s="88"/>
      <c r="BB824" s="88"/>
      <c r="BC824" s="88"/>
    </row>
    <row r="825" spans="1:55" ht="15" x14ac:dyDescent="0.2">
      <c r="A825" s="100" t="s">
        <v>534</v>
      </c>
      <c r="B825" s="95" t="s">
        <v>534</v>
      </c>
      <c r="C825" s="95">
        <v>822</v>
      </c>
      <c r="D825" s="95" t="s">
        <v>534</v>
      </c>
      <c r="E825" s="99" t="s">
        <v>534</v>
      </c>
      <c r="F825" s="95" t="s">
        <v>534</v>
      </c>
      <c r="G825" s="95" t="s">
        <v>534</v>
      </c>
      <c r="H825" s="95">
        <v>0</v>
      </c>
      <c r="I825" s="95">
        <v>1</v>
      </c>
      <c r="J825" s="95">
        <v>358</v>
      </c>
      <c r="K825" s="95" t="s">
        <v>534</v>
      </c>
      <c r="L825" s="98" t="s">
        <v>534</v>
      </c>
      <c r="M825" s="98" t="s">
        <v>534</v>
      </c>
      <c r="N825" s="97" t="s">
        <v>534</v>
      </c>
      <c r="Q825" s="88" t="str">
        <f t="array" aca="1" ref="Q825" ca="1">IFERROR(INDEX(Tableau3[Num DECAL],SMALL(IF(Tableau3[Num DECAL]&lt;&gt;"",ROW(INDIRECT("1:"&amp;ROWS(Tableau3[Num DECAL])))),ROWS($1:814))),"")</f>
        <v/>
      </c>
      <c r="R825" s="88">
        <f t="shared" ca="1" si="12"/>
        <v>0</v>
      </c>
      <c r="S825" s="88">
        <f ca="1">COUNTIFS(Tableau3[PLAGE],R825)</f>
        <v>0</v>
      </c>
      <c r="T825" s="139">
        <f ca="1">INDEX(EXTRACT!DATE,MATCH(Tableau4[[#This Row],[Décalage]],D:D,0),0)</f>
        <v>0</v>
      </c>
      <c r="U825" s="139">
        <f ca="1">VLOOKUP(Tableau4[[#This Row],[Décalage]],D:E,2,0)</f>
        <v>0</v>
      </c>
      <c r="V825" s="139">
        <f ca="1">VLOOKUP(Tableau4[[#This Row],[Décalage]],D:G,4,0)</f>
        <v>0</v>
      </c>
      <c r="AY825" s="88"/>
      <c r="AZ825" s="88"/>
      <c r="BA825" s="88"/>
      <c r="BB825" s="88"/>
      <c r="BC825" s="88"/>
    </row>
    <row r="826" spans="1:55" ht="15" x14ac:dyDescent="0.2">
      <c r="A826" s="100" t="s">
        <v>534</v>
      </c>
      <c r="B826" s="95" t="s">
        <v>534</v>
      </c>
      <c r="C826" s="95">
        <v>823</v>
      </c>
      <c r="D826" s="95" t="s">
        <v>534</v>
      </c>
      <c r="E826" s="99" t="s">
        <v>534</v>
      </c>
      <c r="F826" s="95" t="s">
        <v>534</v>
      </c>
      <c r="G826" s="95" t="s">
        <v>534</v>
      </c>
      <c r="H826" s="95">
        <v>0</v>
      </c>
      <c r="I826" s="95">
        <v>1</v>
      </c>
      <c r="J826" s="95">
        <v>359</v>
      </c>
      <c r="K826" s="95" t="s">
        <v>534</v>
      </c>
      <c r="L826" s="98" t="s">
        <v>534</v>
      </c>
      <c r="M826" s="98" t="s">
        <v>534</v>
      </c>
      <c r="N826" s="97" t="s">
        <v>534</v>
      </c>
      <c r="Q826" s="88" t="str">
        <f t="array" aca="1" ref="Q826" ca="1">IFERROR(INDEX(Tableau3[Num DECAL],SMALL(IF(Tableau3[Num DECAL]&lt;&gt;"",ROW(INDIRECT("1:"&amp;ROWS(Tableau3[Num DECAL])))),ROWS($1:815))),"")</f>
        <v/>
      </c>
      <c r="R826" s="88">
        <f t="shared" ca="1" si="12"/>
        <v>0</v>
      </c>
      <c r="S826" s="88">
        <f ca="1">COUNTIFS(Tableau3[PLAGE],R826)</f>
        <v>0</v>
      </c>
      <c r="T826" s="139">
        <f ca="1">INDEX(EXTRACT!DATE,MATCH(Tableau4[[#This Row],[Décalage]],D:D,0),0)</f>
        <v>0</v>
      </c>
      <c r="U826" s="139">
        <f ca="1">VLOOKUP(Tableau4[[#This Row],[Décalage]],D:E,2,0)</f>
        <v>0</v>
      </c>
      <c r="V826" s="139">
        <f ca="1">VLOOKUP(Tableau4[[#This Row],[Décalage]],D:G,4,0)</f>
        <v>0</v>
      </c>
      <c r="AY826" s="88"/>
      <c r="AZ826" s="88"/>
      <c r="BA826" s="88"/>
      <c r="BB826" s="88"/>
      <c r="BC826" s="88"/>
    </row>
    <row r="827" spans="1:55" ht="15" x14ac:dyDescent="0.2">
      <c r="A827" s="100" t="s">
        <v>534</v>
      </c>
      <c r="B827" s="95" t="s">
        <v>534</v>
      </c>
      <c r="C827" s="95">
        <v>824</v>
      </c>
      <c r="D827" s="95" t="s">
        <v>534</v>
      </c>
      <c r="E827" s="99" t="s">
        <v>534</v>
      </c>
      <c r="F827" s="95" t="s">
        <v>534</v>
      </c>
      <c r="G827" s="95" t="s">
        <v>534</v>
      </c>
      <c r="H827" s="95">
        <v>0</v>
      </c>
      <c r="I827" s="95">
        <v>1</v>
      </c>
      <c r="J827" s="95">
        <v>360</v>
      </c>
      <c r="K827" s="95" t="s">
        <v>534</v>
      </c>
      <c r="L827" s="98" t="s">
        <v>534</v>
      </c>
      <c r="M827" s="98" t="s">
        <v>534</v>
      </c>
      <c r="N827" s="97" t="s">
        <v>534</v>
      </c>
      <c r="Q827" s="88" t="str">
        <f t="array" aca="1" ref="Q827" ca="1">IFERROR(INDEX(Tableau3[Num DECAL],SMALL(IF(Tableau3[Num DECAL]&lt;&gt;"",ROW(INDIRECT("1:"&amp;ROWS(Tableau3[Num DECAL])))),ROWS($1:816))),"")</f>
        <v/>
      </c>
      <c r="R827" s="88">
        <f t="shared" ca="1" si="12"/>
        <v>0</v>
      </c>
      <c r="S827" s="88">
        <f ca="1">COUNTIFS(Tableau3[PLAGE],R827)</f>
        <v>0</v>
      </c>
      <c r="T827" s="139">
        <f ca="1">INDEX(EXTRACT!DATE,MATCH(Tableau4[[#This Row],[Décalage]],D:D,0),0)</f>
        <v>0</v>
      </c>
      <c r="U827" s="139">
        <f ca="1">VLOOKUP(Tableau4[[#This Row],[Décalage]],D:E,2,0)</f>
        <v>0</v>
      </c>
      <c r="V827" s="139">
        <f ca="1">VLOOKUP(Tableau4[[#This Row],[Décalage]],D:G,4,0)</f>
        <v>0</v>
      </c>
      <c r="AY827" s="88"/>
      <c r="AZ827" s="88"/>
      <c r="BA827" s="88"/>
      <c r="BB827" s="88"/>
      <c r="BC827" s="88"/>
    </row>
    <row r="828" spans="1:55" ht="15" x14ac:dyDescent="0.2">
      <c r="A828" s="100" t="s">
        <v>534</v>
      </c>
      <c r="B828" s="95" t="s">
        <v>534</v>
      </c>
      <c r="C828" s="95">
        <v>825</v>
      </c>
      <c r="D828" s="95" t="s">
        <v>534</v>
      </c>
      <c r="E828" s="99" t="s">
        <v>534</v>
      </c>
      <c r="F828" s="95" t="s">
        <v>534</v>
      </c>
      <c r="G828" s="95" t="s">
        <v>534</v>
      </c>
      <c r="H828" s="95">
        <v>0</v>
      </c>
      <c r="I828" s="95">
        <v>1</v>
      </c>
      <c r="J828" s="95">
        <v>361</v>
      </c>
      <c r="K828" s="95" t="s">
        <v>534</v>
      </c>
      <c r="L828" s="98" t="s">
        <v>534</v>
      </c>
      <c r="M828" s="98" t="s">
        <v>534</v>
      </c>
      <c r="N828" s="97" t="s">
        <v>534</v>
      </c>
      <c r="Q828" s="88" t="str">
        <f t="array" aca="1" ref="Q828" ca="1">IFERROR(INDEX(Tableau3[Num DECAL],SMALL(IF(Tableau3[Num DECAL]&lt;&gt;"",ROW(INDIRECT("1:"&amp;ROWS(Tableau3[Num DECAL])))),ROWS($1:817))),"")</f>
        <v/>
      </c>
      <c r="R828" s="88">
        <f t="shared" ca="1" si="12"/>
        <v>0</v>
      </c>
      <c r="S828" s="88">
        <f ca="1">COUNTIFS(Tableau3[PLAGE],R828)</f>
        <v>0</v>
      </c>
      <c r="T828" s="139">
        <f ca="1">INDEX(EXTRACT!DATE,MATCH(Tableau4[[#This Row],[Décalage]],D:D,0),0)</f>
        <v>0</v>
      </c>
      <c r="U828" s="139">
        <f ca="1">VLOOKUP(Tableau4[[#This Row],[Décalage]],D:E,2,0)</f>
        <v>0</v>
      </c>
      <c r="V828" s="139">
        <f ca="1">VLOOKUP(Tableau4[[#This Row],[Décalage]],D:G,4,0)</f>
        <v>0</v>
      </c>
      <c r="AY828" s="88"/>
      <c r="AZ828" s="88"/>
      <c r="BA828" s="88"/>
      <c r="BB828" s="88"/>
      <c r="BC828" s="88"/>
    </row>
    <row r="829" spans="1:55" ht="15" x14ac:dyDescent="0.2">
      <c r="A829" s="100" t="s">
        <v>534</v>
      </c>
      <c r="B829" s="95" t="s">
        <v>534</v>
      </c>
      <c r="C829" s="95">
        <v>826</v>
      </c>
      <c r="D829" s="95" t="s">
        <v>534</v>
      </c>
      <c r="E829" s="99" t="s">
        <v>534</v>
      </c>
      <c r="F829" s="95" t="s">
        <v>534</v>
      </c>
      <c r="G829" s="95" t="s">
        <v>534</v>
      </c>
      <c r="H829" s="95">
        <v>0</v>
      </c>
      <c r="I829" s="95">
        <v>1</v>
      </c>
      <c r="J829" s="95">
        <v>362</v>
      </c>
      <c r="K829" s="95" t="s">
        <v>534</v>
      </c>
      <c r="L829" s="98" t="s">
        <v>534</v>
      </c>
      <c r="M829" s="98" t="s">
        <v>534</v>
      </c>
      <c r="N829" s="97" t="s">
        <v>534</v>
      </c>
      <c r="Q829" s="88" t="str">
        <f t="array" aca="1" ref="Q829" ca="1">IFERROR(INDEX(Tableau3[Num DECAL],SMALL(IF(Tableau3[Num DECAL]&lt;&gt;"",ROW(INDIRECT("1:"&amp;ROWS(Tableau3[Num DECAL])))),ROWS($1:818))),"")</f>
        <v/>
      </c>
      <c r="R829" s="88">
        <f t="shared" ca="1" si="12"/>
        <v>0</v>
      </c>
      <c r="S829" s="88">
        <f ca="1">COUNTIFS(Tableau3[PLAGE],R829)</f>
        <v>0</v>
      </c>
      <c r="T829" s="139">
        <f ca="1">INDEX(EXTRACT!DATE,MATCH(Tableau4[[#This Row],[Décalage]],D:D,0),0)</f>
        <v>0</v>
      </c>
      <c r="U829" s="139">
        <f ca="1">VLOOKUP(Tableau4[[#This Row],[Décalage]],D:E,2,0)</f>
        <v>0</v>
      </c>
      <c r="V829" s="139">
        <f ca="1">VLOOKUP(Tableau4[[#This Row],[Décalage]],D:G,4,0)</f>
        <v>0</v>
      </c>
      <c r="AY829" s="88"/>
      <c r="AZ829" s="88"/>
      <c r="BA829" s="88"/>
      <c r="BB829" s="88"/>
      <c r="BC829" s="88"/>
    </row>
    <row r="830" spans="1:55" ht="15" x14ac:dyDescent="0.2">
      <c r="A830" s="100" t="s">
        <v>534</v>
      </c>
      <c r="B830" s="95" t="s">
        <v>534</v>
      </c>
      <c r="C830" s="95">
        <v>827</v>
      </c>
      <c r="D830" s="95" t="s">
        <v>534</v>
      </c>
      <c r="E830" s="99" t="s">
        <v>534</v>
      </c>
      <c r="F830" s="95" t="s">
        <v>534</v>
      </c>
      <c r="G830" s="95" t="s">
        <v>534</v>
      </c>
      <c r="H830" s="95">
        <v>0</v>
      </c>
      <c r="I830" s="95">
        <v>1</v>
      </c>
      <c r="J830" s="95">
        <v>363</v>
      </c>
      <c r="K830" s="95" t="s">
        <v>534</v>
      </c>
      <c r="L830" s="98" t="s">
        <v>534</v>
      </c>
      <c r="M830" s="98" t="s">
        <v>534</v>
      </c>
      <c r="N830" s="97" t="s">
        <v>534</v>
      </c>
      <c r="Q830" s="88" t="str">
        <f t="array" aca="1" ref="Q830" ca="1">IFERROR(INDEX(Tableau3[Num DECAL],SMALL(IF(Tableau3[Num DECAL]&lt;&gt;"",ROW(INDIRECT("1:"&amp;ROWS(Tableau3[Num DECAL])))),ROWS($1:819))),"")</f>
        <v/>
      </c>
      <c r="R830" s="88">
        <f t="shared" ca="1" si="12"/>
        <v>0</v>
      </c>
      <c r="S830" s="88">
        <f ca="1">COUNTIFS(Tableau3[PLAGE],R830)</f>
        <v>0</v>
      </c>
      <c r="T830" s="139">
        <f ca="1">INDEX(EXTRACT!DATE,MATCH(Tableau4[[#This Row],[Décalage]],D:D,0),0)</f>
        <v>0</v>
      </c>
      <c r="U830" s="139">
        <f ca="1">VLOOKUP(Tableau4[[#This Row],[Décalage]],D:E,2,0)</f>
        <v>0</v>
      </c>
      <c r="V830" s="139">
        <f ca="1">VLOOKUP(Tableau4[[#This Row],[Décalage]],D:G,4,0)</f>
        <v>0</v>
      </c>
      <c r="AY830" s="88"/>
      <c r="AZ830" s="88"/>
      <c r="BA830" s="88"/>
      <c r="BB830" s="88"/>
      <c r="BC830" s="88"/>
    </row>
    <row r="831" spans="1:55" ht="15" x14ac:dyDescent="0.2">
      <c r="A831" s="100" t="s">
        <v>534</v>
      </c>
      <c r="B831" s="95" t="s">
        <v>534</v>
      </c>
      <c r="C831" s="95">
        <v>828</v>
      </c>
      <c r="D831" s="95" t="s">
        <v>534</v>
      </c>
      <c r="E831" s="99" t="s">
        <v>534</v>
      </c>
      <c r="F831" s="95" t="s">
        <v>534</v>
      </c>
      <c r="G831" s="95" t="s">
        <v>534</v>
      </c>
      <c r="H831" s="95">
        <v>0</v>
      </c>
      <c r="I831" s="95">
        <v>1</v>
      </c>
      <c r="J831" s="95">
        <v>364</v>
      </c>
      <c r="K831" s="95" t="s">
        <v>534</v>
      </c>
      <c r="L831" s="98" t="s">
        <v>534</v>
      </c>
      <c r="M831" s="98" t="s">
        <v>534</v>
      </c>
      <c r="N831" s="97" t="s">
        <v>534</v>
      </c>
      <c r="Q831" s="88" t="str">
        <f t="array" aca="1" ref="Q831" ca="1">IFERROR(INDEX(Tableau3[Num DECAL],SMALL(IF(Tableau3[Num DECAL]&lt;&gt;"",ROW(INDIRECT("1:"&amp;ROWS(Tableau3[Num DECAL])))),ROWS($1:820))),"")</f>
        <v/>
      </c>
      <c r="R831" s="88">
        <f t="shared" ca="1" si="12"/>
        <v>0</v>
      </c>
      <c r="S831" s="88">
        <f ca="1">COUNTIFS(Tableau3[PLAGE],R831)</f>
        <v>0</v>
      </c>
      <c r="T831" s="139">
        <f ca="1">INDEX(EXTRACT!DATE,MATCH(Tableau4[[#This Row],[Décalage]],D:D,0),0)</f>
        <v>0</v>
      </c>
      <c r="U831" s="139">
        <f ca="1">VLOOKUP(Tableau4[[#This Row],[Décalage]],D:E,2,0)</f>
        <v>0</v>
      </c>
      <c r="V831" s="139">
        <f ca="1">VLOOKUP(Tableau4[[#This Row],[Décalage]],D:G,4,0)</f>
        <v>0</v>
      </c>
      <c r="AY831" s="88"/>
      <c r="AZ831" s="88"/>
      <c r="BA831" s="88"/>
      <c r="BB831" s="88"/>
      <c r="BC831" s="88"/>
    </row>
    <row r="832" spans="1:55" ht="15" x14ac:dyDescent="0.2">
      <c r="A832" s="100" t="s">
        <v>534</v>
      </c>
      <c r="B832" s="95" t="s">
        <v>534</v>
      </c>
      <c r="C832" s="95">
        <v>829</v>
      </c>
      <c r="D832" s="95" t="s">
        <v>534</v>
      </c>
      <c r="E832" s="99" t="s">
        <v>534</v>
      </c>
      <c r="F832" s="95" t="s">
        <v>534</v>
      </c>
      <c r="G832" s="95" t="s">
        <v>534</v>
      </c>
      <c r="H832" s="95">
        <v>0</v>
      </c>
      <c r="I832" s="95">
        <v>1</v>
      </c>
      <c r="J832" s="95">
        <v>365</v>
      </c>
      <c r="K832" s="95" t="s">
        <v>534</v>
      </c>
      <c r="L832" s="98" t="s">
        <v>534</v>
      </c>
      <c r="M832" s="98" t="s">
        <v>534</v>
      </c>
      <c r="N832" s="97" t="s">
        <v>534</v>
      </c>
      <c r="Q832" s="88" t="str">
        <f t="array" aca="1" ref="Q832" ca="1">IFERROR(INDEX(Tableau3[Num DECAL],SMALL(IF(Tableau3[Num DECAL]&lt;&gt;"",ROW(INDIRECT("1:"&amp;ROWS(Tableau3[Num DECAL])))),ROWS($1:821))),"")</f>
        <v/>
      </c>
      <c r="R832" s="88">
        <f t="shared" ca="1" si="12"/>
        <v>0</v>
      </c>
      <c r="S832" s="88">
        <f ca="1">COUNTIFS(Tableau3[PLAGE],R832)</f>
        <v>0</v>
      </c>
      <c r="T832" s="139">
        <f ca="1">INDEX(EXTRACT!DATE,MATCH(Tableau4[[#This Row],[Décalage]],D:D,0),0)</f>
        <v>0</v>
      </c>
      <c r="U832" s="139">
        <f ca="1">VLOOKUP(Tableau4[[#This Row],[Décalage]],D:E,2,0)</f>
        <v>0</v>
      </c>
      <c r="V832" s="139">
        <f ca="1">VLOOKUP(Tableau4[[#This Row],[Décalage]],D:G,4,0)</f>
        <v>0</v>
      </c>
      <c r="AY832" s="88"/>
      <c r="AZ832" s="88"/>
      <c r="BA832" s="88"/>
      <c r="BB832" s="88"/>
      <c r="BC832" s="88"/>
    </row>
    <row r="833" spans="1:55" ht="15" x14ac:dyDescent="0.2">
      <c r="A833" s="100" t="s">
        <v>534</v>
      </c>
      <c r="B833" s="95" t="s">
        <v>534</v>
      </c>
      <c r="C833" s="95">
        <v>830</v>
      </c>
      <c r="D833" s="95" t="s">
        <v>534</v>
      </c>
      <c r="E833" s="99" t="s">
        <v>534</v>
      </c>
      <c r="F833" s="95" t="s">
        <v>534</v>
      </c>
      <c r="G833" s="95" t="s">
        <v>534</v>
      </c>
      <c r="H833" s="95">
        <v>0</v>
      </c>
      <c r="I833" s="95">
        <v>1</v>
      </c>
      <c r="J833" s="95">
        <v>366</v>
      </c>
      <c r="K833" s="95" t="s">
        <v>534</v>
      </c>
      <c r="L833" s="98" t="s">
        <v>534</v>
      </c>
      <c r="M833" s="98" t="s">
        <v>534</v>
      </c>
      <c r="N833" s="97" t="s">
        <v>534</v>
      </c>
      <c r="Q833" s="88" t="str">
        <f t="array" aca="1" ref="Q833" ca="1">IFERROR(INDEX(Tableau3[Num DECAL],SMALL(IF(Tableau3[Num DECAL]&lt;&gt;"",ROW(INDIRECT("1:"&amp;ROWS(Tableau3[Num DECAL])))),ROWS($1:822))),"")</f>
        <v/>
      </c>
      <c r="R833" s="88">
        <f t="shared" ca="1" si="12"/>
        <v>0</v>
      </c>
      <c r="S833" s="88">
        <f ca="1">COUNTIFS(Tableau3[PLAGE],R833)</f>
        <v>0</v>
      </c>
      <c r="T833" s="139">
        <f ca="1">INDEX(EXTRACT!DATE,MATCH(Tableau4[[#This Row],[Décalage]],D:D,0),0)</f>
        <v>0</v>
      </c>
      <c r="U833" s="139">
        <f ca="1">VLOOKUP(Tableau4[[#This Row],[Décalage]],D:E,2,0)</f>
        <v>0</v>
      </c>
      <c r="V833" s="139">
        <f ca="1">VLOOKUP(Tableau4[[#This Row],[Décalage]],D:G,4,0)</f>
        <v>0</v>
      </c>
      <c r="AY833" s="88"/>
      <c r="AZ833" s="88"/>
      <c r="BA833" s="88"/>
      <c r="BB833" s="88"/>
      <c r="BC833" s="88"/>
    </row>
    <row r="834" spans="1:55" ht="15" x14ac:dyDescent="0.2">
      <c r="A834" s="100" t="s">
        <v>534</v>
      </c>
      <c r="B834" s="95" t="s">
        <v>534</v>
      </c>
      <c r="C834" s="95">
        <v>831</v>
      </c>
      <c r="D834" s="95" t="s">
        <v>534</v>
      </c>
      <c r="E834" s="99" t="s">
        <v>534</v>
      </c>
      <c r="F834" s="95" t="s">
        <v>534</v>
      </c>
      <c r="G834" s="95" t="s">
        <v>534</v>
      </c>
      <c r="H834" s="95">
        <v>0</v>
      </c>
      <c r="I834" s="95">
        <v>1</v>
      </c>
      <c r="J834" s="95">
        <v>367</v>
      </c>
      <c r="K834" s="95" t="s">
        <v>534</v>
      </c>
      <c r="L834" s="98" t="s">
        <v>534</v>
      </c>
      <c r="M834" s="98" t="s">
        <v>534</v>
      </c>
      <c r="N834" s="97" t="s">
        <v>534</v>
      </c>
      <c r="Q834" s="88" t="str">
        <f t="array" aca="1" ref="Q834" ca="1">IFERROR(INDEX(Tableau3[Num DECAL],SMALL(IF(Tableau3[Num DECAL]&lt;&gt;"",ROW(INDIRECT("1:"&amp;ROWS(Tableau3[Num DECAL])))),ROWS($1:823))),"")</f>
        <v/>
      </c>
      <c r="R834" s="88">
        <f t="shared" ca="1" si="12"/>
        <v>0</v>
      </c>
      <c r="S834" s="88">
        <f ca="1">COUNTIFS(Tableau3[PLAGE],R834)</f>
        <v>0</v>
      </c>
      <c r="T834" s="139">
        <f ca="1">INDEX(EXTRACT!DATE,MATCH(Tableau4[[#This Row],[Décalage]],D:D,0),0)</f>
        <v>0</v>
      </c>
      <c r="U834" s="139">
        <f ca="1">VLOOKUP(Tableau4[[#This Row],[Décalage]],D:E,2,0)</f>
        <v>0</v>
      </c>
      <c r="V834" s="139">
        <f ca="1">VLOOKUP(Tableau4[[#This Row],[Décalage]],D:G,4,0)</f>
        <v>0</v>
      </c>
      <c r="AY834" s="88"/>
      <c r="AZ834" s="88"/>
      <c r="BA834" s="88"/>
      <c r="BB834" s="88"/>
      <c r="BC834" s="88"/>
    </row>
    <row r="835" spans="1:55" ht="15" x14ac:dyDescent="0.2">
      <c r="A835" s="100" t="s">
        <v>534</v>
      </c>
      <c r="B835" s="95" t="s">
        <v>534</v>
      </c>
      <c r="C835" s="95">
        <v>832</v>
      </c>
      <c r="D835" s="95" t="s">
        <v>534</v>
      </c>
      <c r="E835" s="99" t="s">
        <v>534</v>
      </c>
      <c r="F835" s="95" t="s">
        <v>534</v>
      </c>
      <c r="G835" s="95" t="s">
        <v>534</v>
      </c>
      <c r="H835" s="95">
        <v>0</v>
      </c>
      <c r="I835" s="95">
        <v>1</v>
      </c>
      <c r="J835" s="95">
        <v>368</v>
      </c>
      <c r="K835" s="95" t="s">
        <v>534</v>
      </c>
      <c r="L835" s="98" t="s">
        <v>534</v>
      </c>
      <c r="M835" s="98" t="s">
        <v>534</v>
      </c>
      <c r="N835" s="97" t="s">
        <v>534</v>
      </c>
      <c r="Q835" s="88" t="str">
        <f t="array" aca="1" ref="Q835" ca="1">IFERROR(INDEX(Tableau3[Num DECAL],SMALL(IF(Tableau3[Num DECAL]&lt;&gt;"",ROW(INDIRECT("1:"&amp;ROWS(Tableau3[Num DECAL])))),ROWS($1:824))),"")</f>
        <v/>
      </c>
      <c r="R835" s="88">
        <f t="shared" ca="1" si="12"/>
        <v>0</v>
      </c>
      <c r="S835" s="88">
        <f ca="1">COUNTIFS(Tableau3[PLAGE],R835)</f>
        <v>0</v>
      </c>
      <c r="T835" s="139">
        <f ca="1">INDEX(EXTRACT!DATE,MATCH(Tableau4[[#This Row],[Décalage]],D:D,0),0)</f>
        <v>0</v>
      </c>
      <c r="U835" s="139">
        <f ca="1">VLOOKUP(Tableau4[[#This Row],[Décalage]],D:E,2,0)</f>
        <v>0</v>
      </c>
      <c r="V835" s="139">
        <f ca="1">VLOOKUP(Tableau4[[#This Row],[Décalage]],D:G,4,0)</f>
        <v>0</v>
      </c>
      <c r="AY835" s="88"/>
      <c r="AZ835" s="88"/>
      <c r="BA835" s="88"/>
      <c r="BB835" s="88"/>
      <c r="BC835" s="88"/>
    </row>
    <row r="836" spans="1:55" ht="15" x14ac:dyDescent="0.2">
      <c r="A836" s="100" t="s">
        <v>534</v>
      </c>
      <c r="B836" s="95" t="s">
        <v>534</v>
      </c>
      <c r="C836" s="95">
        <v>833</v>
      </c>
      <c r="D836" s="95" t="s">
        <v>534</v>
      </c>
      <c r="E836" s="99" t="s">
        <v>534</v>
      </c>
      <c r="F836" s="95" t="s">
        <v>534</v>
      </c>
      <c r="G836" s="95" t="s">
        <v>534</v>
      </c>
      <c r="H836" s="95">
        <v>0</v>
      </c>
      <c r="I836" s="95">
        <v>1</v>
      </c>
      <c r="J836" s="95">
        <v>369</v>
      </c>
      <c r="K836" s="95" t="s">
        <v>534</v>
      </c>
      <c r="L836" s="98" t="s">
        <v>534</v>
      </c>
      <c r="M836" s="98" t="s">
        <v>534</v>
      </c>
      <c r="N836" s="97" t="s">
        <v>534</v>
      </c>
      <c r="Q836" s="88" t="str">
        <f t="array" aca="1" ref="Q836" ca="1">IFERROR(INDEX(Tableau3[Num DECAL],SMALL(IF(Tableau3[Num DECAL]&lt;&gt;"",ROW(INDIRECT("1:"&amp;ROWS(Tableau3[Num DECAL])))),ROWS($1:825))),"")</f>
        <v/>
      </c>
      <c r="R836" s="88">
        <f t="shared" ca="1" si="12"/>
        <v>0</v>
      </c>
      <c r="S836" s="88">
        <f ca="1">COUNTIFS(Tableau3[PLAGE],R836)</f>
        <v>0</v>
      </c>
      <c r="T836" s="139">
        <f ca="1">INDEX(EXTRACT!DATE,MATCH(Tableau4[[#This Row],[Décalage]],D:D,0),0)</f>
        <v>0</v>
      </c>
      <c r="U836" s="139">
        <f ca="1">VLOOKUP(Tableau4[[#This Row],[Décalage]],D:E,2,0)</f>
        <v>0</v>
      </c>
      <c r="V836" s="139">
        <f ca="1">VLOOKUP(Tableau4[[#This Row],[Décalage]],D:G,4,0)</f>
        <v>0</v>
      </c>
      <c r="AY836" s="88"/>
      <c r="AZ836" s="88"/>
      <c r="BA836" s="88"/>
      <c r="BB836" s="88"/>
      <c r="BC836" s="88"/>
    </row>
    <row r="837" spans="1:55" ht="15" x14ac:dyDescent="0.2">
      <c r="A837" s="100" t="s">
        <v>534</v>
      </c>
      <c r="B837" s="95" t="s">
        <v>534</v>
      </c>
      <c r="C837" s="95">
        <v>834</v>
      </c>
      <c r="D837" s="95" t="s">
        <v>534</v>
      </c>
      <c r="E837" s="99" t="s">
        <v>534</v>
      </c>
      <c r="F837" s="95" t="s">
        <v>534</v>
      </c>
      <c r="G837" s="95" t="s">
        <v>534</v>
      </c>
      <c r="H837" s="95">
        <v>0</v>
      </c>
      <c r="I837" s="95">
        <v>1</v>
      </c>
      <c r="J837" s="95">
        <v>370</v>
      </c>
      <c r="K837" s="95" t="s">
        <v>534</v>
      </c>
      <c r="L837" s="98" t="s">
        <v>534</v>
      </c>
      <c r="M837" s="98" t="s">
        <v>534</v>
      </c>
      <c r="N837" s="97" t="s">
        <v>534</v>
      </c>
      <c r="Q837" s="88" t="str">
        <f t="array" aca="1" ref="Q837" ca="1">IFERROR(INDEX(Tableau3[Num DECAL],SMALL(IF(Tableau3[Num DECAL]&lt;&gt;"",ROW(INDIRECT("1:"&amp;ROWS(Tableau3[Num DECAL])))),ROWS($1:826))),"")</f>
        <v/>
      </c>
      <c r="R837" s="88">
        <f t="shared" ca="1" si="12"/>
        <v>0</v>
      </c>
      <c r="S837" s="88">
        <f ca="1">COUNTIFS(Tableau3[PLAGE],R837)</f>
        <v>0</v>
      </c>
      <c r="T837" s="139">
        <f ca="1">INDEX(EXTRACT!DATE,MATCH(Tableau4[[#This Row],[Décalage]],D:D,0),0)</f>
        <v>0</v>
      </c>
      <c r="U837" s="139">
        <f ca="1">VLOOKUP(Tableau4[[#This Row],[Décalage]],D:E,2,0)</f>
        <v>0</v>
      </c>
      <c r="V837" s="139">
        <f ca="1">VLOOKUP(Tableau4[[#This Row],[Décalage]],D:G,4,0)</f>
        <v>0</v>
      </c>
      <c r="AY837" s="88"/>
      <c r="AZ837" s="88"/>
      <c r="BA837" s="88"/>
      <c r="BB837" s="88"/>
      <c r="BC837" s="88"/>
    </row>
    <row r="838" spans="1:55" ht="15" x14ac:dyDescent="0.2">
      <c r="A838" s="100" t="s">
        <v>534</v>
      </c>
      <c r="B838" s="95" t="s">
        <v>534</v>
      </c>
      <c r="C838" s="95">
        <v>835</v>
      </c>
      <c r="D838" s="95" t="s">
        <v>534</v>
      </c>
      <c r="E838" s="99" t="s">
        <v>534</v>
      </c>
      <c r="F838" s="95" t="s">
        <v>534</v>
      </c>
      <c r="G838" s="95" t="s">
        <v>534</v>
      </c>
      <c r="H838" s="95">
        <v>0</v>
      </c>
      <c r="I838" s="95">
        <v>1</v>
      </c>
      <c r="J838" s="95">
        <v>371</v>
      </c>
      <c r="K838" s="95" t="s">
        <v>534</v>
      </c>
      <c r="L838" s="98" t="s">
        <v>534</v>
      </c>
      <c r="M838" s="98" t="s">
        <v>534</v>
      </c>
      <c r="N838" s="97" t="s">
        <v>534</v>
      </c>
      <c r="Q838" s="88" t="str">
        <f t="array" aca="1" ref="Q838" ca="1">IFERROR(INDEX(Tableau3[Num DECAL],SMALL(IF(Tableau3[Num DECAL]&lt;&gt;"",ROW(INDIRECT("1:"&amp;ROWS(Tableau3[Num DECAL])))),ROWS($1:827))),"")</f>
        <v/>
      </c>
      <c r="R838" s="88">
        <f t="shared" ca="1" si="12"/>
        <v>0</v>
      </c>
      <c r="S838" s="88">
        <f ca="1">COUNTIFS(Tableau3[PLAGE],R838)</f>
        <v>0</v>
      </c>
      <c r="T838" s="139">
        <f ca="1">INDEX(EXTRACT!DATE,MATCH(Tableau4[[#This Row],[Décalage]],D:D,0),0)</f>
        <v>0</v>
      </c>
      <c r="U838" s="139">
        <f ca="1">VLOOKUP(Tableau4[[#This Row],[Décalage]],D:E,2,0)</f>
        <v>0</v>
      </c>
      <c r="V838" s="139">
        <f ca="1">VLOOKUP(Tableau4[[#This Row],[Décalage]],D:G,4,0)</f>
        <v>0</v>
      </c>
      <c r="AY838" s="88"/>
      <c r="AZ838" s="88"/>
      <c r="BA838" s="88"/>
      <c r="BB838" s="88"/>
      <c r="BC838" s="88"/>
    </row>
    <row r="839" spans="1:55" ht="15" x14ac:dyDescent="0.2">
      <c r="A839" s="100" t="s">
        <v>534</v>
      </c>
      <c r="B839" s="95" t="s">
        <v>534</v>
      </c>
      <c r="C839" s="95">
        <v>836</v>
      </c>
      <c r="D839" s="95" t="s">
        <v>534</v>
      </c>
      <c r="E839" s="99" t="s">
        <v>534</v>
      </c>
      <c r="F839" s="95" t="s">
        <v>534</v>
      </c>
      <c r="G839" s="95" t="s">
        <v>534</v>
      </c>
      <c r="H839" s="95">
        <v>0</v>
      </c>
      <c r="I839" s="95">
        <v>1</v>
      </c>
      <c r="J839" s="95">
        <v>372</v>
      </c>
      <c r="K839" s="95" t="s">
        <v>534</v>
      </c>
      <c r="L839" s="98" t="s">
        <v>534</v>
      </c>
      <c r="M839" s="98" t="s">
        <v>534</v>
      </c>
      <c r="N839" s="97" t="s">
        <v>534</v>
      </c>
      <c r="Q839" s="88" t="str">
        <f t="array" aca="1" ref="Q839" ca="1">IFERROR(INDEX(Tableau3[Num DECAL],SMALL(IF(Tableau3[Num DECAL]&lt;&gt;"",ROW(INDIRECT("1:"&amp;ROWS(Tableau3[Num DECAL])))),ROWS($1:828))),"")</f>
        <v/>
      </c>
      <c r="R839" s="88">
        <f t="shared" ca="1" si="12"/>
        <v>0</v>
      </c>
      <c r="S839" s="88">
        <f ca="1">COUNTIFS(Tableau3[PLAGE],R839)</f>
        <v>0</v>
      </c>
      <c r="T839" s="139">
        <f ca="1">INDEX(EXTRACT!DATE,MATCH(Tableau4[[#This Row],[Décalage]],D:D,0),0)</f>
        <v>0</v>
      </c>
      <c r="U839" s="139">
        <f ca="1">VLOOKUP(Tableau4[[#This Row],[Décalage]],D:E,2,0)</f>
        <v>0</v>
      </c>
      <c r="V839" s="139">
        <f ca="1">VLOOKUP(Tableau4[[#This Row],[Décalage]],D:G,4,0)</f>
        <v>0</v>
      </c>
      <c r="AY839" s="88"/>
      <c r="AZ839" s="88"/>
      <c r="BA839" s="88"/>
      <c r="BB839" s="88"/>
      <c r="BC839" s="88"/>
    </row>
    <row r="840" spans="1:55" ht="15" x14ac:dyDescent="0.2">
      <c r="A840" s="100" t="s">
        <v>534</v>
      </c>
      <c r="B840" s="95" t="s">
        <v>534</v>
      </c>
      <c r="C840" s="95">
        <v>837</v>
      </c>
      <c r="D840" s="95" t="s">
        <v>534</v>
      </c>
      <c r="E840" s="99" t="s">
        <v>534</v>
      </c>
      <c r="F840" s="95" t="s">
        <v>534</v>
      </c>
      <c r="G840" s="95" t="s">
        <v>534</v>
      </c>
      <c r="H840" s="95">
        <v>0</v>
      </c>
      <c r="I840" s="95">
        <v>1</v>
      </c>
      <c r="J840" s="95">
        <v>373</v>
      </c>
      <c r="K840" s="95" t="s">
        <v>534</v>
      </c>
      <c r="L840" s="98" t="s">
        <v>534</v>
      </c>
      <c r="M840" s="98" t="s">
        <v>534</v>
      </c>
      <c r="N840" s="97" t="s">
        <v>534</v>
      </c>
      <c r="Q840" s="88" t="str">
        <f t="array" aca="1" ref="Q840" ca="1">IFERROR(INDEX(Tableau3[Num DECAL],SMALL(IF(Tableau3[Num DECAL]&lt;&gt;"",ROW(INDIRECT("1:"&amp;ROWS(Tableau3[Num DECAL])))),ROWS($1:829))),"")</f>
        <v/>
      </c>
      <c r="R840" s="88">
        <f t="shared" ca="1" si="12"/>
        <v>0</v>
      </c>
      <c r="S840" s="88">
        <f ca="1">COUNTIFS(Tableau3[PLAGE],R840)</f>
        <v>0</v>
      </c>
      <c r="T840" s="139">
        <f ca="1">INDEX(EXTRACT!DATE,MATCH(Tableau4[[#This Row],[Décalage]],D:D,0),0)</f>
        <v>0</v>
      </c>
      <c r="U840" s="139">
        <f ca="1">VLOOKUP(Tableau4[[#This Row],[Décalage]],D:E,2,0)</f>
        <v>0</v>
      </c>
      <c r="V840" s="139">
        <f ca="1">VLOOKUP(Tableau4[[#This Row],[Décalage]],D:G,4,0)</f>
        <v>0</v>
      </c>
      <c r="AY840" s="88"/>
      <c r="AZ840" s="88"/>
      <c r="BA840" s="88"/>
      <c r="BB840" s="88"/>
      <c r="BC840" s="88"/>
    </row>
    <row r="841" spans="1:55" ht="15" x14ac:dyDescent="0.2">
      <c r="A841" s="100" t="s">
        <v>534</v>
      </c>
      <c r="B841" s="95" t="s">
        <v>534</v>
      </c>
      <c r="C841" s="95">
        <v>838</v>
      </c>
      <c r="D841" s="95" t="s">
        <v>534</v>
      </c>
      <c r="E841" s="99" t="s">
        <v>534</v>
      </c>
      <c r="F841" s="95" t="s">
        <v>534</v>
      </c>
      <c r="G841" s="95" t="s">
        <v>534</v>
      </c>
      <c r="H841" s="95">
        <v>0</v>
      </c>
      <c r="I841" s="95">
        <v>1</v>
      </c>
      <c r="J841" s="95">
        <v>374</v>
      </c>
      <c r="K841" s="95" t="s">
        <v>534</v>
      </c>
      <c r="L841" s="98" t="s">
        <v>534</v>
      </c>
      <c r="M841" s="98" t="s">
        <v>534</v>
      </c>
      <c r="N841" s="97" t="s">
        <v>534</v>
      </c>
      <c r="Q841" s="88" t="str">
        <f t="array" aca="1" ref="Q841" ca="1">IFERROR(INDEX(Tableau3[Num DECAL],SMALL(IF(Tableau3[Num DECAL]&lt;&gt;"",ROW(INDIRECT("1:"&amp;ROWS(Tableau3[Num DECAL])))),ROWS($1:830))),"")</f>
        <v/>
      </c>
      <c r="R841" s="88">
        <f t="shared" ca="1" si="12"/>
        <v>0</v>
      </c>
      <c r="S841" s="88">
        <f ca="1">COUNTIFS(Tableau3[PLAGE],R841)</f>
        <v>0</v>
      </c>
      <c r="T841" s="139">
        <f ca="1">INDEX(EXTRACT!DATE,MATCH(Tableau4[[#This Row],[Décalage]],D:D,0),0)</f>
        <v>0</v>
      </c>
      <c r="U841" s="139">
        <f ca="1">VLOOKUP(Tableau4[[#This Row],[Décalage]],D:E,2,0)</f>
        <v>0</v>
      </c>
      <c r="V841" s="139">
        <f ca="1">VLOOKUP(Tableau4[[#This Row],[Décalage]],D:G,4,0)</f>
        <v>0</v>
      </c>
      <c r="AY841" s="88"/>
      <c r="AZ841" s="88"/>
      <c r="BA841" s="88"/>
      <c r="BB841" s="88"/>
      <c r="BC841" s="88"/>
    </row>
    <row r="842" spans="1:55" ht="15" x14ac:dyDescent="0.2">
      <c r="A842" s="100" t="s">
        <v>534</v>
      </c>
      <c r="B842" s="95" t="s">
        <v>534</v>
      </c>
      <c r="C842" s="95">
        <v>839</v>
      </c>
      <c r="D842" s="95" t="s">
        <v>534</v>
      </c>
      <c r="E842" s="99" t="s">
        <v>534</v>
      </c>
      <c r="F842" s="95" t="s">
        <v>534</v>
      </c>
      <c r="G842" s="95" t="s">
        <v>534</v>
      </c>
      <c r="H842" s="95">
        <v>0</v>
      </c>
      <c r="I842" s="95">
        <v>1</v>
      </c>
      <c r="J842" s="95">
        <v>375</v>
      </c>
      <c r="K842" s="95" t="s">
        <v>534</v>
      </c>
      <c r="L842" s="98" t="s">
        <v>534</v>
      </c>
      <c r="M842" s="98" t="s">
        <v>534</v>
      </c>
      <c r="N842" s="97" t="s">
        <v>534</v>
      </c>
      <c r="Q842" s="88" t="str">
        <f t="array" aca="1" ref="Q842" ca="1">IFERROR(INDEX(Tableau3[Num DECAL],SMALL(IF(Tableau3[Num DECAL]&lt;&gt;"",ROW(INDIRECT("1:"&amp;ROWS(Tableau3[Num DECAL])))),ROWS($1:831))),"")</f>
        <v/>
      </c>
      <c r="R842" s="88">
        <f t="shared" ca="1" si="12"/>
        <v>0</v>
      </c>
      <c r="S842" s="88">
        <f ca="1">COUNTIFS(Tableau3[PLAGE],R842)</f>
        <v>0</v>
      </c>
      <c r="T842" s="139">
        <f ca="1">INDEX(EXTRACT!DATE,MATCH(Tableau4[[#This Row],[Décalage]],D:D,0),0)</f>
        <v>0</v>
      </c>
      <c r="U842" s="139">
        <f ca="1">VLOOKUP(Tableau4[[#This Row],[Décalage]],D:E,2,0)</f>
        <v>0</v>
      </c>
      <c r="V842" s="139">
        <f ca="1">VLOOKUP(Tableau4[[#This Row],[Décalage]],D:G,4,0)</f>
        <v>0</v>
      </c>
      <c r="AY842" s="88"/>
      <c r="AZ842" s="88"/>
      <c r="BA842" s="88"/>
      <c r="BB842" s="88"/>
      <c r="BC842" s="88"/>
    </row>
    <row r="843" spans="1:55" ht="15" x14ac:dyDescent="0.2">
      <c r="A843" s="100" t="s">
        <v>534</v>
      </c>
      <c r="B843" s="95" t="s">
        <v>534</v>
      </c>
      <c r="C843" s="95">
        <v>840</v>
      </c>
      <c r="D843" s="95" t="s">
        <v>534</v>
      </c>
      <c r="E843" s="99" t="s">
        <v>534</v>
      </c>
      <c r="F843" s="95" t="s">
        <v>534</v>
      </c>
      <c r="G843" s="95" t="s">
        <v>534</v>
      </c>
      <c r="H843" s="95">
        <v>0</v>
      </c>
      <c r="I843" s="95">
        <v>1</v>
      </c>
      <c r="J843" s="95">
        <v>376</v>
      </c>
      <c r="K843" s="95" t="s">
        <v>534</v>
      </c>
      <c r="L843" s="98" t="s">
        <v>534</v>
      </c>
      <c r="M843" s="98" t="s">
        <v>534</v>
      </c>
      <c r="N843" s="97" t="s">
        <v>534</v>
      </c>
      <c r="Q843" s="88" t="str">
        <f t="array" aca="1" ref="Q843" ca="1">IFERROR(INDEX(Tableau3[Num DECAL],SMALL(IF(Tableau3[Num DECAL]&lt;&gt;"",ROW(INDIRECT("1:"&amp;ROWS(Tableau3[Num DECAL])))),ROWS($1:832))),"")</f>
        <v/>
      </c>
      <c r="R843" s="88">
        <f t="shared" ca="1" si="12"/>
        <v>0</v>
      </c>
      <c r="S843" s="88">
        <f ca="1">COUNTIFS(Tableau3[PLAGE],R843)</f>
        <v>0</v>
      </c>
      <c r="T843" s="139">
        <f ca="1">INDEX(EXTRACT!DATE,MATCH(Tableau4[[#This Row],[Décalage]],D:D,0),0)</f>
        <v>0</v>
      </c>
      <c r="U843" s="139">
        <f ca="1">VLOOKUP(Tableau4[[#This Row],[Décalage]],D:E,2,0)</f>
        <v>0</v>
      </c>
      <c r="V843" s="139">
        <f ca="1">VLOOKUP(Tableau4[[#This Row],[Décalage]],D:G,4,0)</f>
        <v>0</v>
      </c>
      <c r="AY843" s="88"/>
      <c r="AZ843" s="88"/>
      <c r="BA843" s="88"/>
      <c r="BB843" s="88"/>
      <c r="BC843" s="88"/>
    </row>
    <row r="844" spans="1:55" ht="15" x14ac:dyDescent="0.2">
      <c r="A844" s="100" t="s">
        <v>534</v>
      </c>
      <c r="B844" s="95" t="s">
        <v>534</v>
      </c>
      <c r="C844" s="95">
        <v>841</v>
      </c>
      <c r="D844" s="95" t="s">
        <v>534</v>
      </c>
      <c r="E844" s="99" t="s">
        <v>534</v>
      </c>
      <c r="F844" s="95" t="s">
        <v>534</v>
      </c>
      <c r="G844" s="95" t="s">
        <v>534</v>
      </c>
      <c r="H844" s="95">
        <v>0</v>
      </c>
      <c r="I844" s="95">
        <v>1</v>
      </c>
      <c r="J844" s="95">
        <v>377</v>
      </c>
      <c r="K844" s="95" t="s">
        <v>534</v>
      </c>
      <c r="L844" s="98" t="s">
        <v>534</v>
      </c>
      <c r="M844" s="98" t="s">
        <v>534</v>
      </c>
      <c r="N844" s="97" t="s">
        <v>534</v>
      </c>
      <c r="Q844" s="88" t="str">
        <f t="array" aca="1" ref="Q844" ca="1">IFERROR(INDEX(Tableau3[Num DECAL],SMALL(IF(Tableau3[Num DECAL]&lt;&gt;"",ROW(INDIRECT("1:"&amp;ROWS(Tableau3[Num DECAL])))),ROWS($1:833))),"")</f>
        <v/>
      </c>
      <c r="R844" s="88">
        <f t="shared" ref="R844:R907" ca="1" si="13">VLOOKUP(Q844,D:J,7,0)</f>
        <v>0</v>
      </c>
      <c r="S844" s="88">
        <f ca="1">COUNTIFS(Tableau3[PLAGE],R844)</f>
        <v>0</v>
      </c>
      <c r="T844" s="139">
        <f ca="1">INDEX(EXTRACT!DATE,MATCH(Tableau4[[#This Row],[Décalage]],D:D,0),0)</f>
        <v>0</v>
      </c>
      <c r="U844" s="139">
        <f ca="1">VLOOKUP(Tableau4[[#This Row],[Décalage]],D:E,2,0)</f>
        <v>0</v>
      </c>
      <c r="V844" s="139">
        <f ca="1">VLOOKUP(Tableau4[[#This Row],[Décalage]],D:G,4,0)</f>
        <v>0</v>
      </c>
      <c r="AY844" s="88"/>
      <c r="AZ844" s="88"/>
      <c r="BA844" s="88"/>
      <c r="BB844" s="88"/>
      <c r="BC844" s="88"/>
    </row>
    <row r="845" spans="1:55" ht="15" x14ac:dyDescent="0.2">
      <c r="A845" s="100" t="s">
        <v>534</v>
      </c>
      <c r="B845" s="95" t="s">
        <v>534</v>
      </c>
      <c r="C845" s="95">
        <v>842</v>
      </c>
      <c r="D845" s="95" t="s">
        <v>534</v>
      </c>
      <c r="E845" s="99" t="s">
        <v>534</v>
      </c>
      <c r="F845" s="95" t="s">
        <v>534</v>
      </c>
      <c r="G845" s="95" t="s">
        <v>534</v>
      </c>
      <c r="H845" s="95">
        <v>0</v>
      </c>
      <c r="I845" s="95">
        <v>1</v>
      </c>
      <c r="J845" s="95">
        <v>378</v>
      </c>
      <c r="K845" s="95" t="s">
        <v>534</v>
      </c>
      <c r="L845" s="98" t="s">
        <v>534</v>
      </c>
      <c r="M845" s="98" t="s">
        <v>534</v>
      </c>
      <c r="N845" s="97" t="s">
        <v>534</v>
      </c>
      <c r="Q845" s="88" t="str">
        <f t="array" aca="1" ref="Q845" ca="1">IFERROR(INDEX(Tableau3[Num DECAL],SMALL(IF(Tableau3[Num DECAL]&lt;&gt;"",ROW(INDIRECT("1:"&amp;ROWS(Tableau3[Num DECAL])))),ROWS($1:834))),"")</f>
        <v/>
      </c>
      <c r="R845" s="88">
        <f t="shared" ca="1" si="13"/>
        <v>0</v>
      </c>
      <c r="S845" s="88">
        <f ca="1">COUNTIFS(Tableau3[PLAGE],R845)</f>
        <v>0</v>
      </c>
      <c r="T845" s="139">
        <f ca="1">INDEX(EXTRACT!DATE,MATCH(Tableau4[[#This Row],[Décalage]],D:D,0),0)</f>
        <v>0</v>
      </c>
      <c r="U845" s="139">
        <f ca="1">VLOOKUP(Tableau4[[#This Row],[Décalage]],D:E,2,0)</f>
        <v>0</v>
      </c>
      <c r="V845" s="139">
        <f ca="1">VLOOKUP(Tableau4[[#This Row],[Décalage]],D:G,4,0)</f>
        <v>0</v>
      </c>
      <c r="AY845" s="88"/>
      <c r="AZ845" s="88"/>
      <c r="BA845" s="88"/>
      <c r="BB845" s="88"/>
      <c r="BC845" s="88"/>
    </row>
    <row r="846" spans="1:55" ht="15" x14ac:dyDescent="0.2">
      <c r="A846" s="100" t="s">
        <v>534</v>
      </c>
      <c r="B846" s="95" t="s">
        <v>534</v>
      </c>
      <c r="C846" s="95">
        <v>843</v>
      </c>
      <c r="D846" s="95" t="s">
        <v>534</v>
      </c>
      <c r="E846" s="99" t="s">
        <v>534</v>
      </c>
      <c r="F846" s="95" t="s">
        <v>534</v>
      </c>
      <c r="G846" s="95" t="s">
        <v>534</v>
      </c>
      <c r="H846" s="95">
        <v>0</v>
      </c>
      <c r="I846" s="95">
        <v>1</v>
      </c>
      <c r="J846" s="95">
        <v>379</v>
      </c>
      <c r="K846" s="95" t="s">
        <v>534</v>
      </c>
      <c r="L846" s="98" t="s">
        <v>534</v>
      </c>
      <c r="M846" s="98" t="s">
        <v>534</v>
      </c>
      <c r="N846" s="97" t="s">
        <v>534</v>
      </c>
      <c r="Q846" s="88" t="str">
        <f t="array" aca="1" ref="Q846" ca="1">IFERROR(INDEX(Tableau3[Num DECAL],SMALL(IF(Tableau3[Num DECAL]&lt;&gt;"",ROW(INDIRECT("1:"&amp;ROWS(Tableau3[Num DECAL])))),ROWS($1:835))),"")</f>
        <v/>
      </c>
      <c r="R846" s="88">
        <f t="shared" ca="1" si="13"/>
        <v>0</v>
      </c>
      <c r="S846" s="88">
        <f ca="1">COUNTIFS(Tableau3[PLAGE],R846)</f>
        <v>0</v>
      </c>
      <c r="T846" s="139">
        <f ca="1">INDEX(EXTRACT!DATE,MATCH(Tableau4[[#This Row],[Décalage]],D:D,0),0)</f>
        <v>0</v>
      </c>
      <c r="U846" s="139">
        <f ca="1">VLOOKUP(Tableau4[[#This Row],[Décalage]],D:E,2,0)</f>
        <v>0</v>
      </c>
      <c r="V846" s="139">
        <f ca="1">VLOOKUP(Tableau4[[#This Row],[Décalage]],D:G,4,0)</f>
        <v>0</v>
      </c>
      <c r="AY846" s="88"/>
      <c r="AZ846" s="88"/>
      <c r="BA846" s="88"/>
      <c r="BB846" s="88"/>
      <c r="BC846" s="88"/>
    </row>
    <row r="847" spans="1:55" ht="15" x14ac:dyDescent="0.2">
      <c r="A847" s="100" t="s">
        <v>534</v>
      </c>
      <c r="B847" s="95" t="s">
        <v>534</v>
      </c>
      <c r="C847" s="95">
        <v>844</v>
      </c>
      <c r="D847" s="95" t="s">
        <v>534</v>
      </c>
      <c r="E847" s="99" t="s">
        <v>534</v>
      </c>
      <c r="F847" s="95" t="s">
        <v>534</v>
      </c>
      <c r="G847" s="95" t="s">
        <v>534</v>
      </c>
      <c r="H847" s="95">
        <v>0</v>
      </c>
      <c r="I847" s="95">
        <v>1</v>
      </c>
      <c r="J847" s="95">
        <v>380</v>
      </c>
      <c r="K847" s="95" t="s">
        <v>534</v>
      </c>
      <c r="L847" s="98" t="s">
        <v>534</v>
      </c>
      <c r="M847" s="98" t="s">
        <v>534</v>
      </c>
      <c r="N847" s="97" t="s">
        <v>534</v>
      </c>
      <c r="Q847" s="88" t="str">
        <f t="array" aca="1" ref="Q847" ca="1">IFERROR(INDEX(Tableau3[Num DECAL],SMALL(IF(Tableau3[Num DECAL]&lt;&gt;"",ROW(INDIRECT("1:"&amp;ROWS(Tableau3[Num DECAL])))),ROWS($1:836))),"")</f>
        <v/>
      </c>
      <c r="R847" s="88">
        <f t="shared" ca="1" si="13"/>
        <v>0</v>
      </c>
      <c r="S847" s="88">
        <f ca="1">COUNTIFS(Tableau3[PLAGE],R847)</f>
        <v>0</v>
      </c>
      <c r="T847" s="139">
        <f ca="1">INDEX(EXTRACT!DATE,MATCH(Tableau4[[#This Row],[Décalage]],D:D,0),0)</f>
        <v>0</v>
      </c>
      <c r="U847" s="139">
        <f ca="1">VLOOKUP(Tableau4[[#This Row],[Décalage]],D:E,2,0)</f>
        <v>0</v>
      </c>
      <c r="V847" s="139">
        <f ca="1">VLOOKUP(Tableau4[[#This Row],[Décalage]],D:G,4,0)</f>
        <v>0</v>
      </c>
      <c r="AY847" s="88"/>
      <c r="AZ847" s="88"/>
      <c r="BA847" s="88"/>
      <c r="BB847" s="88"/>
      <c r="BC847" s="88"/>
    </row>
    <row r="848" spans="1:55" ht="15" x14ac:dyDescent="0.2">
      <c r="A848" s="100" t="s">
        <v>534</v>
      </c>
      <c r="B848" s="95" t="s">
        <v>534</v>
      </c>
      <c r="C848" s="95">
        <v>845</v>
      </c>
      <c r="D848" s="95" t="s">
        <v>534</v>
      </c>
      <c r="E848" s="99" t="s">
        <v>534</v>
      </c>
      <c r="F848" s="95" t="s">
        <v>534</v>
      </c>
      <c r="G848" s="95" t="s">
        <v>534</v>
      </c>
      <c r="H848" s="95">
        <v>0</v>
      </c>
      <c r="I848" s="95">
        <v>1</v>
      </c>
      <c r="J848" s="95">
        <v>381</v>
      </c>
      <c r="K848" s="95" t="s">
        <v>534</v>
      </c>
      <c r="L848" s="98" t="s">
        <v>534</v>
      </c>
      <c r="M848" s="98" t="s">
        <v>534</v>
      </c>
      <c r="N848" s="97" t="s">
        <v>534</v>
      </c>
      <c r="Q848" s="88" t="str">
        <f t="array" aca="1" ref="Q848" ca="1">IFERROR(INDEX(Tableau3[Num DECAL],SMALL(IF(Tableau3[Num DECAL]&lt;&gt;"",ROW(INDIRECT("1:"&amp;ROWS(Tableau3[Num DECAL])))),ROWS($1:837))),"")</f>
        <v/>
      </c>
      <c r="R848" s="88">
        <f t="shared" ca="1" si="13"/>
        <v>0</v>
      </c>
      <c r="S848" s="88">
        <f ca="1">COUNTIFS(Tableau3[PLAGE],R848)</f>
        <v>0</v>
      </c>
      <c r="T848" s="139">
        <f ca="1">INDEX(EXTRACT!DATE,MATCH(Tableau4[[#This Row],[Décalage]],D:D,0),0)</f>
        <v>0</v>
      </c>
      <c r="U848" s="139">
        <f ca="1">VLOOKUP(Tableau4[[#This Row],[Décalage]],D:E,2,0)</f>
        <v>0</v>
      </c>
      <c r="V848" s="139">
        <f ca="1">VLOOKUP(Tableau4[[#This Row],[Décalage]],D:G,4,0)</f>
        <v>0</v>
      </c>
      <c r="AY848" s="88"/>
      <c r="AZ848" s="88"/>
      <c r="BA848" s="88"/>
      <c r="BB848" s="88"/>
      <c r="BC848" s="88"/>
    </row>
    <row r="849" spans="1:55" ht="15" x14ac:dyDescent="0.2">
      <c r="A849" s="100" t="s">
        <v>534</v>
      </c>
      <c r="B849" s="95" t="s">
        <v>534</v>
      </c>
      <c r="C849" s="95">
        <v>846</v>
      </c>
      <c r="D849" s="95" t="s">
        <v>534</v>
      </c>
      <c r="E849" s="99" t="s">
        <v>534</v>
      </c>
      <c r="F849" s="95" t="s">
        <v>534</v>
      </c>
      <c r="G849" s="95" t="s">
        <v>534</v>
      </c>
      <c r="H849" s="95">
        <v>0</v>
      </c>
      <c r="I849" s="95">
        <v>1</v>
      </c>
      <c r="J849" s="95">
        <v>382</v>
      </c>
      <c r="K849" s="95" t="s">
        <v>534</v>
      </c>
      <c r="L849" s="98" t="s">
        <v>534</v>
      </c>
      <c r="M849" s="98" t="s">
        <v>534</v>
      </c>
      <c r="N849" s="97" t="s">
        <v>534</v>
      </c>
      <c r="Q849" s="88" t="str">
        <f t="array" aca="1" ref="Q849" ca="1">IFERROR(INDEX(Tableau3[Num DECAL],SMALL(IF(Tableau3[Num DECAL]&lt;&gt;"",ROW(INDIRECT("1:"&amp;ROWS(Tableau3[Num DECAL])))),ROWS($1:838))),"")</f>
        <v/>
      </c>
      <c r="R849" s="88">
        <f t="shared" ca="1" si="13"/>
        <v>0</v>
      </c>
      <c r="S849" s="88">
        <f ca="1">COUNTIFS(Tableau3[PLAGE],R849)</f>
        <v>0</v>
      </c>
      <c r="T849" s="139">
        <f ca="1">INDEX(EXTRACT!DATE,MATCH(Tableau4[[#This Row],[Décalage]],D:D,0),0)</f>
        <v>0</v>
      </c>
      <c r="U849" s="139">
        <f ca="1">VLOOKUP(Tableau4[[#This Row],[Décalage]],D:E,2,0)</f>
        <v>0</v>
      </c>
      <c r="V849" s="139">
        <f ca="1">VLOOKUP(Tableau4[[#This Row],[Décalage]],D:G,4,0)</f>
        <v>0</v>
      </c>
      <c r="AY849" s="88"/>
      <c r="AZ849" s="88"/>
      <c r="BA849" s="88"/>
      <c r="BB849" s="88"/>
      <c r="BC849" s="88"/>
    </row>
    <row r="850" spans="1:55" ht="15" x14ac:dyDescent="0.2">
      <c r="A850" s="100" t="s">
        <v>534</v>
      </c>
      <c r="B850" s="95" t="s">
        <v>534</v>
      </c>
      <c r="C850" s="95">
        <v>847</v>
      </c>
      <c r="D850" s="95" t="s">
        <v>534</v>
      </c>
      <c r="E850" s="99" t="s">
        <v>534</v>
      </c>
      <c r="F850" s="95" t="s">
        <v>534</v>
      </c>
      <c r="G850" s="95" t="s">
        <v>534</v>
      </c>
      <c r="H850" s="95">
        <v>0</v>
      </c>
      <c r="I850" s="95">
        <v>1</v>
      </c>
      <c r="J850" s="95">
        <v>383</v>
      </c>
      <c r="K850" s="95" t="s">
        <v>534</v>
      </c>
      <c r="L850" s="98" t="s">
        <v>534</v>
      </c>
      <c r="M850" s="98" t="s">
        <v>534</v>
      </c>
      <c r="N850" s="97" t="s">
        <v>534</v>
      </c>
      <c r="Q850" s="88" t="str">
        <f t="array" aca="1" ref="Q850" ca="1">IFERROR(INDEX(Tableau3[Num DECAL],SMALL(IF(Tableau3[Num DECAL]&lt;&gt;"",ROW(INDIRECT("1:"&amp;ROWS(Tableau3[Num DECAL])))),ROWS($1:839))),"")</f>
        <v/>
      </c>
      <c r="R850" s="88">
        <f t="shared" ca="1" si="13"/>
        <v>0</v>
      </c>
      <c r="S850" s="88">
        <f ca="1">COUNTIFS(Tableau3[PLAGE],R850)</f>
        <v>0</v>
      </c>
      <c r="T850" s="139">
        <f ca="1">INDEX(EXTRACT!DATE,MATCH(Tableau4[[#This Row],[Décalage]],D:D,0),0)</f>
        <v>0</v>
      </c>
      <c r="U850" s="139">
        <f ca="1">VLOOKUP(Tableau4[[#This Row],[Décalage]],D:E,2,0)</f>
        <v>0</v>
      </c>
      <c r="V850" s="139">
        <f ca="1">VLOOKUP(Tableau4[[#This Row],[Décalage]],D:G,4,0)</f>
        <v>0</v>
      </c>
      <c r="AY850" s="88"/>
      <c r="AZ850" s="88"/>
      <c r="BA850" s="88"/>
      <c r="BB850" s="88"/>
      <c r="BC850" s="88"/>
    </row>
    <row r="851" spans="1:55" ht="15" x14ac:dyDescent="0.2">
      <c r="A851" s="100" t="s">
        <v>534</v>
      </c>
      <c r="B851" s="95" t="s">
        <v>534</v>
      </c>
      <c r="C851" s="95">
        <v>848</v>
      </c>
      <c r="D851" s="95" t="s">
        <v>534</v>
      </c>
      <c r="E851" s="99" t="s">
        <v>534</v>
      </c>
      <c r="F851" s="95" t="s">
        <v>534</v>
      </c>
      <c r="G851" s="95" t="s">
        <v>534</v>
      </c>
      <c r="H851" s="95">
        <v>0</v>
      </c>
      <c r="I851" s="95">
        <v>1</v>
      </c>
      <c r="J851" s="95">
        <v>384</v>
      </c>
      <c r="K851" s="95" t="s">
        <v>534</v>
      </c>
      <c r="L851" s="98" t="s">
        <v>534</v>
      </c>
      <c r="M851" s="98" t="s">
        <v>534</v>
      </c>
      <c r="N851" s="97" t="s">
        <v>534</v>
      </c>
      <c r="Q851" s="88" t="str">
        <f t="array" aca="1" ref="Q851" ca="1">IFERROR(INDEX(Tableau3[Num DECAL],SMALL(IF(Tableau3[Num DECAL]&lt;&gt;"",ROW(INDIRECT("1:"&amp;ROWS(Tableau3[Num DECAL])))),ROWS($1:840))),"")</f>
        <v/>
      </c>
      <c r="R851" s="88">
        <f t="shared" ca="1" si="13"/>
        <v>0</v>
      </c>
      <c r="S851" s="88">
        <f ca="1">COUNTIFS(Tableau3[PLAGE],R851)</f>
        <v>0</v>
      </c>
      <c r="T851" s="139">
        <f ca="1">INDEX(EXTRACT!DATE,MATCH(Tableau4[[#This Row],[Décalage]],D:D,0),0)</f>
        <v>0</v>
      </c>
      <c r="U851" s="139">
        <f ca="1">VLOOKUP(Tableau4[[#This Row],[Décalage]],D:E,2,0)</f>
        <v>0</v>
      </c>
      <c r="V851" s="139">
        <f ca="1">VLOOKUP(Tableau4[[#This Row],[Décalage]],D:G,4,0)</f>
        <v>0</v>
      </c>
      <c r="AY851" s="88"/>
      <c r="AZ851" s="88"/>
      <c r="BA851" s="88"/>
      <c r="BB851" s="88"/>
      <c r="BC851" s="88"/>
    </row>
    <row r="852" spans="1:55" ht="15" x14ac:dyDescent="0.2">
      <c r="A852" s="100" t="s">
        <v>534</v>
      </c>
      <c r="B852" s="95" t="s">
        <v>534</v>
      </c>
      <c r="C852" s="95">
        <v>849</v>
      </c>
      <c r="D852" s="95" t="s">
        <v>534</v>
      </c>
      <c r="E852" s="99" t="s">
        <v>534</v>
      </c>
      <c r="F852" s="95" t="s">
        <v>534</v>
      </c>
      <c r="G852" s="95" t="s">
        <v>534</v>
      </c>
      <c r="H852" s="95">
        <v>0</v>
      </c>
      <c r="I852" s="95">
        <v>1</v>
      </c>
      <c r="J852" s="95">
        <v>385</v>
      </c>
      <c r="K852" s="95" t="s">
        <v>534</v>
      </c>
      <c r="L852" s="98" t="s">
        <v>534</v>
      </c>
      <c r="M852" s="98" t="s">
        <v>534</v>
      </c>
      <c r="N852" s="97" t="s">
        <v>534</v>
      </c>
      <c r="Q852" s="88" t="str">
        <f t="array" aca="1" ref="Q852" ca="1">IFERROR(INDEX(Tableau3[Num DECAL],SMALL(IF(Tableau3[Num DECAL]&lt;&gt;"",ROW(INDIRECT("1:"&amp;ROWS(Tableau3[Num DECAL])))),ROWS($1:841))),"")</f>
        <v/>
      </c>
      <c r="R852" s="88">
        <f t="shared" ca="1" si="13"/>
        <v>0</v>
      </c>
      <c r="S852" s="88">
        <f ca="1">COUNTIFS(Tableau3[PLAGE],R852)</f>
        <v>0</v>
      </c>
      <c r="T852" s="139">
        <f ca="1">INDEX(EXTRACT!DATE,MATCH(Tableau4[[#This Row],[Décalage]],D:D,0),0)</f>
        <v>0</v>
      </c>
      <c r="U852" s="139">
        <f ca="1">VLOOKUP(Tableau4[[#This Row],[Décalage]],D:E,2,0)</f>
        <v>0</v>
      </c>
      <c r="V852" s="139">
        <f ca="1">VLOOKUP(Tableau4[[#This Row],[Décalage]],D:G,4,0)</f>
        <v>0</v>
      </c>
      <c r="AY852" s="88"/>
      <c r="AZ852" s="88"/>
      <c r="BA852" s="88"/>
      <c r="BB852" s="88"/>
      <c r="BC852" s="88"/>
    </row>
    <row r="853" spans="1:55" ht="15" x14ac:dyDescent="0.2">
      <c r="A853" s="100" t="s">
        <v>534</v>
      </c>
      <c r="B853" s="95" t="s">
        <v>534</v>
      </c>
      <c r="C853" s="95">
        <v>850</v>
      </c>
      <c r="D853" s="95" t="s">
        <v>534</v>
      </c>
      <c r="E853" s="99" t="s">
        <v>534</v>
      </c>
      <c r="F853" s="95" t="s">
        <v>534</v>
      </c>
      <c r="G853" s="95" t="s">
        <v>534</v>
      </c>
      <c r="H853" s="95">
        <v>0</v>
      </c>
      <c r="I853" s="95">
        <v>1</v>
      </c>
      <c r="J853" s="95">
        <v>386</v>
      </c>
      <c r="K853" s="95" t="s">
        <v>534</v>
      </c>
      <c r="L853" s="98" t="s">
        <v>534</v>
      </c>
      <c r="M853" s="98" t="s">
        <v>534</v>
      </c>
      <c r="N853" s="97" t="s">
        <v>534</v>
      </c>
      <c r="Q853" s="88" t="str">
        <f t="array" aca="1" ref="Q853" ca="1">IFERROR(INDEX(Tableau3[Num DECAL],SMALL(IF(Tableau3[Num DECAL]&lt;&gt;"",ROW(INDIRECT("1:"&amp;ROWS(Tableau3[Num DECAL])))),ROWS($1:842))),"")</f>
        <v/>
      </c>
      <c r="R853" s="88">
        <f t="shared" ca="1" si="13"/>
        <v>0</v>
      </c>
      <c r="S853" s="88">
        <f ca="1">COUNTIFS(Tableau3[PLAGE],R853)</f>
        <v>0</v>
      </c>
      <c r="T853" s="139">
        <f ca="1">INDEX(EXTRACT!DATE,MATCH(Tableau4[[#This Row],[Décalage]],D:D,0),0)</f>
        <v>0</v>
      </c>
      <c r="U853" s="139">
        <f ca="1">VLOOKUP(Tableau4[[#This Row],[Décalage]],D:E,2,0)</f>
        <v>0</v>
      </c>
      <c r="V853" s="139">
        <f ca="1">VLOOKUP(Tableau4[[#This Row],[Décalage]],D:G,4,0)</f>
        <v>0</v>
      </c>
      <c r="AY853" s="88"/>
      <c r="AZ853" s="88"/>
      <c r="BA853" s="88"/>
      <c r="BB853" s="88"/>
      <c r="BC853" s="88"/>
    </row>
    <row r="854" spans="1:55" ht="15" x14ac:dyDescent="0.2">
      <c r="A854" s="100" t="s">
        <v>534</v>
      </c>
      <c r="B854" s="95" t="s">
        <v>534</v>
      </c>
      <c r="C854" s="95">
        <v>851</v>
      </c>
      <c r="D854" s="95" t="s">
        <v>534</v>
      </c>
      <c r="E854" s="99" t="s">
        <v>534</v>
      </c>
      <c r="F854" s="95" t="s">
        <v>534</v>
      </c>
      <c r="G854" s="95" t="s">
        <v>534</v>
      </c>
      <c r="H854" s="95">
        <v>0</v>
      </c>
      <c r="I854" s="95">
        <v>1</v>
      </c>
      <c r="J854" s="95">
        <v>387</v>
      </c>
      <c r="K854" s="95" t="s">
        <v>534</v>
      </c>
      <c r="L854" s="98" t="s">
        <v>534</v>
      </c>
      <c r="M854" s="98" t="s">
        <v>534</v>
      </c>
      <c r="N854" s="97" t="s">
        <v>534</v>
      </c>
      <c r="Q854" s="88" t="str">
        <f t="array" aca="1" ref="Q854" ca="1">IFERROR(INDEX(Tableau3[Num DECAL],SMALL(IF(Tableau3[Num DECAL]&lt;&gt;"",ROW(INDIRECT("1:"&amp;ROWS(Tableau3[Num DECAL])))),ROWS($1:843))),"")</f>
        <v/>
      </c>
      <c r="R854" s="88">
        <f t="shared" ca="1" si="13"/>
        <v>0</v>
      </c>
      <c r="S854" s="88">
        <f ca="1">COUNTIFS(Tableau3[PLAGE],R854)</f>
        <v>0</v>
      </c>
      <c r="T854" s="139">
        <f ca="1">INDEX(EXTRACT!DATE,MATCH(Tableau4[[#This Row],[Décalage]],D:D,0),0)</f>
        <v>0</v>
      </c>
      <c r="U854" s="139">
        <f ca="1">VLOOKUP(Tableau4[[#This Row],[Décalage]],D:E,2,0)</f>
        <v>0</v>
      </c>
      <c r="V854" s="139">
        <f ca="1">VLOOKUP(Tableau4[[#This Row],[Décalage]],D:G,4,0)</f>
        <v>0</v>
      </c>
      <c r="AY854" s="88"/>
      <c r="AZ854" s="88"/>
      <c r="BA854" s="88"/>
      <c r="BB854" s="88"/>
      <c r="BC854" s="88"/>
    </row>
    <row r="855" spans="1:55" ht="15" x14ac:dyDescent="0.2">
      <c r="A855" s="100" t="s">
        <v>534</v>
      </c>
      <c r="B855" s="95" t="s">
        <v>534</v>
      </c>
      <c r="C855" s="95">
        <v>852</v>
      </c>
      <c r="D855" s="95" t="s">
        <v>534</v>
      </c>
      <c r="E855" s="99" t="s">
        <v>534</v>
      </c>
      <c r="F855" s="95" t="s">
        <v>534</v>
      </c>
      <c r="G855" s="95" t="s">
        <v>534</v>
      </c>
      <c r="H855" s="95">
        <v>0</v>
      </c>
      <c r="I855" s="95">
        <v>1</v>
      </c>
      <c r="J855" s="95">
        <v>388</v>
      </c>
      <c r="K855" s="95" t="s">
        <v>534</v>
      </c>
      <c r="L855" s="98" t="s">
        <v>534</v>
      </c>
      <c r="M855" s="98" t="s">
        <v>534</v>
      </c>
      <c r="N855" s="97" t="s">
        <v>534</v>
      </c>
      <c r="Q855" s="88" t="str">
        <f t="array" aca="1" ref="Q855" ca="1">IFERROR(INDEX(Tableau3[Num DECAL],SMALL(IF(Tableau3[Num DECAL]&lt;&gt;"",ROW(INDIRECT("1:"&amp;ROWS(Tableau3[Num DECAL])))),ROWS($1:844))),"")</f>
        <v/>
      </c>
      <c r="R855" s="88">
        <f t="shared" ca="1" si="13"/>
        <v>0</v>
      </c>
      <c r="S855" s="88">
        <f ca="1">COUNTIFS(Tableau3[PLAGE],R855)</f>
        <v>0</v>
      </c>
      <c r="T855" s="139">
        <f ca="1">INDEX(EXTRACT!DATE,MATCH(Tableau4[[#This Row],[Décalage]],D:D,0),0)</f>
        <v>0</v>
      </c>
      <c r="U855" s="139">
        <f ca="1">VLOOKUP(Tableau4[[#This Row],[Décalage]],D:E,2,0)</f>
        <v>0</v>
      </c>
      <c r="V855" s="139">
        <f ca="1">VLOOKUP(Tableau4[[#This Row],[Décalage]],D:G,4,0)</f>
        <v>0</v>
      </c>
      <c r="AY855" s="88"/>
      <c r="AZ855" s="88"/>
      <c r="BA855" s="88"/>
      <c r="BB855" s="88"/>
      <c r="BC855" s="88"/>
    </row>
    <row r="856" spans="1:55" ht="15" x14ac:dyDescent="0.2">
      <c r="A856" s="100" t="s">
        <v>534</v>
      </c>
      <c r="B856" s="95" t="s">
        <v>534</v>
      </c>
      <c r="C856" s="95">
        <v>853</v>
      </c>
      <c r="D856" s="95" t="s">
        <v>534</v>
      </c>
      <c r="E856" s="99" t="s">
        <v>534</v>
      </c>
      <c r="F856" s="95" t="s">
        <v>534</v>
      </c>
      <c r="G856" s="95" t="s">
        <v>534</v>
      </c>
      <c r="H856" s="95">
        <v>0</v>
      </c>
      <c r="I856" s="95">
        <v>1</v>
      </c>
      <c r="J856" s="95">
        <v>389</v>
      </c>
      <c r="K856" s="95" t="s">
        <v>534</v>
      </c>
      <c r="L856" s="98" t="s">
        <v>534</v>
      </c>
      <c r="M856" s="98" t="s">
        <v>534</v>
      </c>
      <c r="N856" s="97" t="s">
        <v>534</v>
      </c>
      <c r="Q856" s="88" t="str">
        <f t="array" aca="1" ref="Q856" ca="1">IFERROR(INDEX(Tableau3[Num DECAL],SMALL(IF(Tableau3[Num DECAL]&lt;&gt;"",ROW(INDIRECT("1:"&amp;ROWS(Tableau3[Num DECAL])))),ROWS($1:845))),"")</f>
        <v/>
      </c>
      <c r="R856" s="88">
        <f t="shared" ca="1" si="13"/>
        <v>0</v>
      </c>
      <c r="S856" s="88">
        <f ca="1">COUNTIFS(Tableau3[PLAGE],R856)</f>
        <v>0</v>
      </c>
      <c r="T856" s="139">
        <f ca="1">INDEX(EXTRACT!DATE,MATCH(Tableau4[[#This Row],[Décalage]],D:D,0),0)</f>
        <v>0</v>
      </c>
      <c r="U856" s="139">
        <f ca="1">VLOOKUP(Tableau4[[#This Row],[Décalage]],D:E,2,0)</f>
        <v>0</v>
      </c>
      <c r="V856" s="139">
        <f ca="1">VLOOKUP(Tableau4[[#This Row],[Décalage]],D:G,4,0)</f>
        <v>0</v>
      </c>
      <c r="AY856" s="88"/>
      <c r="AZ856" s="88"/>
      <c r="BA856" s="88"/>
      <c r="BB856" s="88"/>
      <c r="BC856" s="88"/>
    </row>
    <row r="857" spans="1:55" ht="15" x14ac:dyDescent="0.2">
      <c r="A857" s="100" t="s">
        <v>534</v>
      </c>
      <c r="B857" s="95" t="s">
        <v>534</v>
      </c>
      <c r="C857" s="95">
        <v>854</v>
      </c>
      <c r="D857" s="95" t="s">
        <v>534</v>
      </c>
      <c r="E857" s="99" t="s">
        <v>534</v>
      </c>
      <c r="F857" s="95" t="s">
        <v>534</v>
      </c>
      <c r="G857" s="95" t="s">
        <v>534</v>
      </c>
      <c r="H857" s="95">
        <v>0</v>
      </c>
      <c r="I857" s="95">
        <v>1</v>
      </c>
      <c r="J857" s="95">
        <v>390</v>
      </c>
      <c r="K857" s="95" t="s">
        <v>534</v>
      </c>
      <c r="L857" s="98" t="s">
        <v>534</v>
      </c>
      <c r="M857" s="98" t="s">
        <v>534</v>
      </c>
      <c r="N857" s="97" t="s">
        <v>534</v>
      </c>
      <c r="Q857" s="88" t="str">
        <f t="array" aca="1" ref="Q857" ca="1">IFERROR(INDEX(Tableau3[Num DECAL],SMALL(IF(Tableau3[Num DECAL]&lt;&gt;"",ROW(INDIRECT("1:"&amp;ROWS(Tableau3[Num DECAL])))),ROWS($1:846))),"")</f>
        <v/>
      </c>
      <c r="R857" s="88">
        <f t="shared" ca="1" si="13"/>
        <v>0</v>
      </c>
      <c r="S857" s="88">
        <f ca="1">COUNTIFS(Tableau3[PLAGE],R857)</f>
        <v>0</v>
      </c>
      <c r="T857" s="139">
        <f ca="1">INDEX(EXTRACT!DATE,MATCH(Tableau4[[#This Row],[Décalage]],D:D,0),0)</f>
        <v>0</v>
      </c>
      <c r="U857" s="139">
        <f ca="1">VLOOKUP(Tableau4[[#This Row],[Décalage]],D:E,2,0)</f>
        <v>0</v>
      </c>
      <c r="V857" s="139">
        <f ca="1">VLOOKUP(Tableau4[[#This Row],[Décalage]],D:G,4,0)</f>
        <v>0</v>
      </c>
      <c r="AY857" s="88"/>
      <c r="AZ857" s="88"/>
      <c r="BA857" s="88"/>
      <c r="BB857" s="88"/>
      <c r="BC857" s="88"/>
    </row>
    <row r="858" spans="1:55" ht="15" x14ac:dyDescent="0.2">
      <c r="A858" s="100" t="s">
        <v>534</v>
      </c>
      <c r="B858" s="95" t="s">
        <v>534</v>
      </c>
      <c r="C858" s="95">
        <v>855</v>
      </c>
      <c r="D858" s="95" t="s">
        <v>534</v>
      </c>
      <c r="E858" s="99" t="s">
        <v>534</v>
      </c>
      <c r="F858" s="95" t="s">
        <v>534</v>
      </c>
      <c r="G858" s="95" t="s">
        <v>534</v>
      </c>
      <c r="H858" s="95">
        <v>0</v>
      </c>
      <c r="I858" s="95">
        <v>1</v>
      </c>
      <c r="J858" s="95">
        <v>391</v>
      </c>
      <c r="K858" s="95" t="s">
        <v>534</v>
      </c>
      <c r="L858" s="98" t="s">
        <v>534</v>
      </c>
      <c r="M858" s="98" t="s">
        <v>534</v>
      </c>
      <c r="N858" s="97" t="s">
        <v>534</v>
      </c>
      <c r="Q858" s="88" t="str">
        <f t="array" aca="1" ref="Q858" ca="1">IFERROR(INDEX(Tableau3[Num DECAL],SMALL(IF(Tableau3[Num DECAL]&lt;&gt;"",ROW(INDIRECT("1:"&amp;ROWS(Tableau3[Num DECAL])))),ROWS($1:847))),"")</f>
        <v/>
      </c>
      <c r="R858" s="88">
        <f t="shared" ca="1" si="13"/>
        <v>0</v>
      </c>
      <c r="S858" s="88">
        <f ca="1">COUNTIFS(Tableau3[PLAGE],R858)</f>
        <v>0</v>
      </c>
      <c r="T858" s="139">
        <f ca="1">INDEX(EXTRACT!DATE,MATCH(Tableau4[[#This Row],[Décalage]],D:D,0),0)</f>
        <v>0</v>
      </c>
      <c r="U858" s="139">
        <f ca="1">VLOOKUP(Tableau4[[#This Row],[Décalage]],D:E,2,0)</f>
        <v>0</v>
      </c>
      <c r="V858" s="139">
        <f ca="1">VLOOKUP(Tableau4[[#This Row],[Décalage]],D:G,4,0)</f>
        <v>0</v>
      </c>
      <c r="AY858" s="88"/>
      <c r="AZ858" s="88"/>
      <c r="BA858" s="88"/>
      <c r="BB858" s="88"/>
      <c r="BC858" s="88"/>
    </row>
    <row r="859" spans="1:55" ht="15" x14ac:dyDescent="0.2">
      <c r="A859" s="100" t="s">
        <v>534</v>
      </c>
      <c r="B859" s="95" t="s">
        <v>534</v>
      </c>
      <c r="C859" s="95">
        <v>856</v>
      </c>
      <c r="D859" s="95" t="s">
        <v>534</v>
      </c>
      <c r="E859" s="99" t="s">
        <v>534</v>
      </c>
      <c r="F859" s="95" t="s">
        <v>534</v>
      </c>
      <c r="G859" s="95" t="s">
        <v>534</v>
      </c>
      <c r="H859" s="95">
        <v>0</v>
      </c>
      <c r="I859" s="95">
        <v>1</v>
      </c>
      <c r="J859" s="95">
        <v>392</v>
      </c>
      <c r="K859" s="95" t="s">
        <v>534</v>
      </c>
      <c r="L859" s="98" t="s">
        <v>534</v>
      </c>
      <c r="M859" s="98" t="s">
        <v>534</v>
      </c>
      <c r="N859" s="97" t="s">
        <v>534</v>
      </c>
      <c r="Q859" s="88" t="str">
        <f t="array" aca="1" ref="Q859" ca="1">IFERROR(INDEX(Tableau3[Num DECAL],SMALL(IF(Tableau3[Num DECAL]&lt;&gt;"",ROW(INDIRECT("1:"&amp;ROWS(Tableau3[Num DECAL])))),ROWS($1:848))),"")</f>
        <v/>
      </c>
      <c r="R859" s="88">
        <f t="shared" ca="1" si="13"/>
        <v>0</v>
      </c>
      <c r="S859" s="88">
        <f ca="1">COUNTIFS(Tableau3[PLAGE],R859)</f>
        <v>0</v>
      </c>
      <c r="T859" s="139">
        <f ca="1">INDEX(EXTRACT!DATE,MATCH(Tableau4[[#This Row],[Décalage]],D:D,0),0)</f>
        <v>0</v>
      </c>
      <c r="U859" s="139">
        <f ca="1">VLOOKUP(Tableau4[[#This Row],[Décalage]],D:E,2,0)</f>
        <v>0</v>
      </c>
      <c r="V859" s="139">
        <f ca="1">VLOOKUP(Tableau4[[#This Row],[Décalage]],D:G,4,0)</f>
        <v>0</v>
      </c>
      <c r="AY859" s="88"/>
      <c r="AZ859" s="88"/>
      <c r="BA859" s="88"/>
      <c r="BB859" s="88"/>
      <c r="BC859" s="88"/>
    </row>
    <row r="860" spans="1:55" ht="15" x14ac:dyDescent="0.2">
      <c r="A860" s="100" t="s">
        <v>534</v>
      </c>
      <c r="B860" s="95" t="s">
        <v>534</v>
      </c>
      <c r="C860" s="95">
        <v>857</v>
      </c>
      <c r="D860" s="95" t="s">
        <v>534</v>
      </c>
      <c r="E860" s="99" t="s">
        <v>534</v>
      </c>
      <c r="F860" s="95" t="s">
        <v>534</v>
      </c>
      <c r="G860" s="95" t="s">
        <v>534</v>
      </c>
      <c r="H860" s="95">
        <v>0</v>
      </c>
      <c r="I860" s="95">
        <v>1</v>
      </c>
      <c r="J860" s="95">
        <v>393</v>
      </c>
      <c r="K860" s="95" t="s">
        <v>534</v>
      </c>
      <c r="L860" s="98" t="s">
        <v>534</v>
      </c>
      <c r="M860" s="98" t="s">
        <v>534</v>
      </c>
      <c r="N860" s="97" t="s">
        <v>534</v>
      </c>
      <c r="Q860" s="88" t="str">
        <f t="array" aca="1" ref="Q860" ca="1">IFERROR(INDEX(Tableau3[Num DECAL],SMALL(IF(Tableau3[Num DECAL]&lt;&gt;"",ROW(INDIRECT("1:"&amp;ROWS(Tableau3[Num DECAL])))),ROWS($1:849))),"")</f>
        <v/>
      </c>
      <c r="R860" s="88">
        <f t="shared" ca="1" si="13"/>
        <v>0</v>
      </c>
      <c r="S860" s="88">
        <f ca="1">COUNTIFS(Tableau3[PLAGE],R860)</f>
        <v>0</v>
      </c>
      <c r="T860" s="139">
        <f ca="1">INDEX(EXTRACT!DATE,MATCH(Tableau4[[#This Row],[Décalage]],D:D,0),0)</f>
        <v>0</v>
      </c>
      <c r="U860" s="139">
        <f ca="1">VLOOKUP(Tableau4[[#This Row],[Décalage]],D:E,2,0)</f>
        <v>0</v>
      </c>
      <c r="V860" s="139">
        <f ca="1">VLOOKUP(Tableau4[[#This Row],[Décalage]],D:G,4,0)</f>
        <v>0</v>
      </c>
      <c r="AY860" s="88"/>
      <c r="AZ860" s="88"/>
      <c r="BA860" s="88"/>
      <c r="BB860" s="88"/>
      <c r="BC860" s="88"/>
    </row>
    <row r="861" spans="1:55" ht="15" x14ac:dyDescent="0.2">
      <c r="A861" s="100" t="s">
        <v>534</v>
      </c>
      <c r="B861" s="95" t="s">
        <v>534</v>
      </c>
      <c r="C861" s="95">
        <v>858</v>
      </c>
      <c r="D861" s="95" t="s">
        <v>534</v>
      </c>
      <c r="E861" s="99" t="s">
        <v>534</v>
      </c>
      <c r="F861" s="95" t="s">
        <v>534</v>
      </c>
      <c r="G861" s="95" t="s">
        <v>534</v>
      </c>
      <c r="H861" s="95">
        <v>0</v>
      </c>
      <c r="I861" s="95">
        <v>1</v>
      </c>
      <c r="J861" s="95">
        <v>394</v>
      </c>
      <c r="K861" s="95" t="s">
        <v>534</v>
      </c>
      <c r="L861" s="98" t="s">
        <v>534</v>
      </c>
      <c r="M861" s="98" t="s">
        <v>534</v>
      </c>
      <c r="N861" s="97" t="s">
        <v>534</v>
      </c>
      <c r="Q861" s="88" t="str">
        <f t="array" aca="1" ref="Q861" ca="1">IFERROR(INDEX(Tableau3[Num DECAL],SMALL(IF(Tableau3[Num DECAL]&lt;&gt;"",ROW(INDIRECT("1:"&amp;ROWS(Tableau3[Num DECAL])))),ROWS($1:850))),"")</f>
        <v/>
      </c>
      <c r="R861" s="88">
        <f t="shared" ca="1" si="13"/>
        <v>0</v>
      </c>
      <c r="S861" s="88">
        <f ca="1">COUNTIFS(Tableau3[PLAGE],R861)</f>
        <v>0</v>
      </c>
      <c r="T861" s="139">
        <f ca="1">INDEX(EXTRACT!DATE,MATCH(Tableau4[[#This Row],[Décalage]],D:D,0),0)</f>
        <v>0</v>
      </c>
      <c r="U861" s="139">
        <f ca="1">VLOOKUP(Tableau4[[#This Row],[Décalage]],D:E,2,0)</f>
        <v>0</v>
      </c>
      <c r="V861" s="139">
        <f ca="1">VLOOKUP(Tableau4[[#This Row],[Décalage]],D:G,4,0)</f>
        <v>0</v>
      </c>
      <c r="AY861" s="88"/>
      <c r="AZ861" s="88"/>
      <c r="BA861" s="88"/>
      <c r="BB861" s="88"/>
      <c r="BC861" s="88"/>
    </row>
    <row r="862" spans="1:55" ht="15" x14ac:dyDescent="0.2">
      <c r="A862" s="100" t="s">
        <v>534</v>
      </c>
      <c r="B862" s="95" t="s">
        <v>534</v>
      </c>
      <c r="C862" s="95">
        <v>859</v>
      </c>
      <c r="D862" s="95" t="s">
        <v>534</v>
      </c>
      <c r="E862" s="99" t="s">
        <v>534</v>
      </c>
      <c r="F862" s="95" t="s">
        <v>534</v>
      </c>
      <c r="G862" s="95" t="s">
        <v>534</v>
      </c>
      <c r="H862" s="95">
        <v>0</v>
      </c>
      <c r="I862" s="95">
        <v>1</v>
      </c>
      <c r="J862" s="95">
        <v>395</v>
      </c>
      <c r="K862" s="95" t="s">
        <v>534</v>
      </c>
      <c r="L862" s="98" t="s">
        <v>534</v>
      </c>
      <c r="M862" s="98" t="s">
        <v>534</v>
      </c>
      <c r="N862" s="97" t="s">
        <v>534</v>
      </c>
      <c r="Q862" s="88" t="str">
        <f t="array" aca="1" ref="Q862" ca="1">IFERROR(INDEX(Tableau3[Num DECAL],SMALL(IF(Tableau3[Num DECAL]&lt;&gt;"",ROW(INDIRECT("1:"&amp;ROWS(Tableau3[Num DECAL])))),ROWS($1:851))),"")</f>
        <v/>
      </c>
      <c r="R862" s="88">
        <f t="shared" ca="1" si="13"/>
        <v>0</v>
      </c>
      <c r="S862" s="88">
        <f ca="1">COUNTIFS(Tableau3[PLAGE],R862)</f>
        <v>0</v>
      </c>
      <c r="T862" s="139">
        <f ca="1">INDEX(EXTRACT!DATE,MATCH(Tableau4[[#This Row],[Décalage]],D:D,0),0)</f>
        <v>0</v>
      </c>
      <c r="U862" s="139">
        <f ca="1">VLOOKUP(Tableau4[[#This Row],[Décalage]],D:E,2,0)</f>
        <v>0</v>
      </c>
      <c r="V862" s="139">
        <f ca="1">VLOOKUP(Tableau4[[#This Row],[Décalage]],D:G,4,0)</f>
        <v>0</v>
      </c>
      <c r="AY862" s="88"/>
      <c r="AZ862" s="88"/>
      <c r="BA862" s="88"/>
      <c r="BB862" s="88"/>
      <c r="BC862" s="88"/>
    </row>
    <row r="863" spans="1:55" ht="15" x14ac:dyDescent="0.2">
      <c r="A863" s="100" t="s">
        <v>534</v>
      </c>
      <c r="B863" s="95" t="s">
        <v>534</v>
      </c>
      <c r="C863" s="95">
        <v>860</v>
      </c>
      <c r="D863" s="95" t="s">
        <v>534</v>
      </c>
      <c r="E863" s="99" t="s">
        <v>534</v>
      </c>
      <c r="F863" s="95" t="s">
        <v>534</v>
      </c>
      <c r="G863" s="95" t="s">
        <v>534</v>
      </c>
      <c r="H863" s="95">
        <v>0</v>
      </c>
      <c r="I863" s="95">
        <v>1</v>
      </c>
      <c r="J863" s="95">
        <v>396</v>
      </c>
      <c r="K863" s="95" t="s">
        <v>534</v>
      </c>
      <c r="L863" s="98" t="s">
        <v>534</v>
      </c>
      <c r="M863" s="98" t="s">
        <v>534</v>
      </c>
      <c r="N863" s="97" t="s">
        <v>534</v>
      </c>
      <c r="Q863" s="88" t="str">
        <f t="array" aca="1" ref="Q863" ca="1">IFERROR(INDEX(Tableau3[Num DECAL],SMALL(IF(Tableau3[Num DECAL]&lt;&gt;"",ROW(INDIRECT("1:"&amp;ROWS(Tableau3[Num DECAL])))),ROWS($1:852))),"")</f>
        <v/>
      </c>
      <c r="R863" s="88">
        <f t="shared" ca="1" si="13"/>
        <v>0</v>
      </c>
      <c r="S863" s="88">
        <f ca="1">COUNTIFS(Tableau3[PLAGE],R863)</f>
        <v>0</v>
      </c>
      <c r="T863" s="139">
        <f ca="1">INDEX(EXTRACT!DATE,MATCH(Tableau4[[#This Row],[Décalage]],D:D,0),0)</f>
        <v>0</v>
      </c>
      <c r="U863" s="139">
        <f ca="1">VLOOKUP(Tableau4[[#This Row],[Décalage]],D:E,2,0)</f>
        <v>0</v>
      </c>
      <c r="V863" s="139">
        <f ca="1">VLOOKUP(Tableau4[[#This Row],[Décalage]],D:G,4,0)</f>
        <v>0</v>
      </c>
      <c r="AY863" s="88"/>
      <c r="AZ863" s="88"/>
      <c r="BA863" s="88"/>
      <c r="BB863" s="88"/>
      <c r="BC863" s="88"/>
    </row>
    <row r="864" spans="1:55" ht="15" x14ac:dyDescent="0.2">
      <c r="A864" s="100" t="s">
        <v>534</v>
      </c>
      <c r="B864" s="95" t="s">
        <v>534</v>
      </c>
      <c r="C864" s="95">
        <v>861</v>
      </c>
      <c r="D864" s="95" t="s">
        <v>534</v>
      </c>
      <c r="E864" s="99" t="s">
        <v>534</v>
      </c>
      <c r="F864" s="95" t="s">
        <v>534</v>
      </c>
      <c r="G864" s="95" t="s">
        <v>534</v>
      </c>
      <c r="H864" s="95">
        <v>0</v>
      </c>
      <c r="I864" s="95">
        <v>1</v>
      </c>
      <c r="J864" s="95">
        <v>397</v>
      </c>
      <c r="K864" s="95" t="s">
        <v>534</v>
      </c>
      <c r="L864" s="98" t="s">
        <v>534</v>
      </c>
      <c r="M864" s="98" t="s">
        <v>534</v>
      </c>
      <c r="N864" s="97" t="s">
        <v>534</v>
      </c>
      <c r="Q864" s="88" t="str">
        <f t="array" aca="1" ref="Q864" ca="1">IFERROR(INDEX(Tableau3[Num DECAL],SMALL(IF(Tableau3[Num DECAL]&lt;&gt;"",ROW(INDIRECT("1:"&amp;ROWS(Tableau3[Num DECAL])))),ROWS($1:853))),"")</f>
        <v/>
      </c>
      <c r="R864" s="88">
        <f t="shared" ca="1" si="13"/>
        <v>0</v>
      </c>
      <c r="S864" s="88">
        <f ca="1">COUNTIFS(Tableau3[PLAGE],R864)</f>
        <v>0</v>
      </c>
      <c r="T864" s="139">
        <f ca="1">INDEX(EXTRACT!DATE,MATCH(Tableau4[[#This Row],[Décalage]],D:D,0),0)</f>
        <v>0</v>
      </c>
      <c r="U864" s="139">
        <f ca="1">VLOOKUP(Tableau4[[#This Row],[Décalage]],D:E,2,0)</f>
        <v>0</v>
      </c>
      <c r="V864" s="139">
        <f ca="1">VLOOKUP(Tableau4[[#This Row],[Décalage]],D:G,4,0)</f>
        <v>0</v>
      </c>
      <c r="AY864" s="88"/>
      <c r="AZ864" s="88"/>
      <c r="BA864" s="88"/>
      <c r="BB864" s="88"/>
      <c r="BC864" s="88"/>
    </row>
    <row r="865" spans="1:55" ht="15" x14ac:dyDescent="0.2">
      <c r="A865" s="100" t="s">
        <v>534</v>
      </c>
      <c r="B865" s="95" t="s">
        <v>534</v>
      </c>
      <c r="C865" s="95">
        <v>862</v>
      </c>
      <c r="D865" s="95" t="s">
        <v>534</v>
      </c>
      <c r="E865" s="99" t="s">
        <v>534</v>
      </c>
      <c r="F865" s="95" t="s">
        <v>534</v>
      </c>
      <c r="G865" s="95" t="s">
        <v>534</v>
      </c>
      <c r="H865" s="95">
        <v>0</v>
      </c>
      <c r="I865" s="95">
        <v>1</v>
      </c>
      <c r="J865" s="95">
        <v>398</v>
      </c>
      <c r="K865" s="95" t="s">
        <v>534</v>
      </c>
      <c r="L865" s="98" t="s">
        <v>534</v>
      </c>
      <c r="M865" s="98" t="s">
        <v>534</v>
      </c>
      <c r="N865" s="97" t="s">
        <v>534</v>
      </c>
      <c r="Q865" s="88" t="str">
        <f t="array" aca="1" ref="Q865" ca="1">IFERROR(INDEX(Tableau3[Num DECAL],SMALL(IF(Tableau3[Num DECAL]&lt;&gt;"",ROW(INDIRECT("1:"&amp;ROWS(Tableau3[Num DECAL])))),ROWS($1:854))),"")</f>
        <v/>
      </c>
      <c r="R865" s="88">
        <f t="shared" ca="1" si="13"/>
        <v>0</v>
      </c>
      <c r="S865" s="88">
        <f ca="1">COUNTIFS(Tableau3[PLAGE],R865)</f>
        <v>0</v>
      </c>
      <c r="T865" s="139">
        <f ca="1">INDEX(EXTRACT!DATE,MATCH(Tableau4[[#This Row],[Décalage]],D:D,0),0)</f>
        <v>0</v>
      </c>
      <c r="U865" s="139">
        <f ca="1">VLOOKUP(Tableau4[[#This Row],[Décalage]],D:E,2,0)</f>
        <v>0</v>
      </c>
      <c r="V865" s="139">
        <f ca="1">VLOOKUP(Tableau4[[#This Row],[Décalage]],D:G,4,0)</f>
        <v>0</v>
      </c>
      <c r="AY865" s="88"/>
      <c r="AZ865" s="88"/>
      <c r="BA865" s="88"/>
      <c r="BB865" s="88"/>
      <c r="BC865" s="88"/>
    </row>
    <row r="866" spans="1:55" ht="15" x14ac:dyDescent="0.2">
      <c r="A866" s="100" t="s">
        <v>534</v>
      </c>
      <c r="B866" s="95" t="s">
        <v>534</v>
      </c>
      <c r="C866" s="95">
        <v>863</v>
      </c>
      <c r="D866" s="95" t="s">
        <v>534</v>
      </c>
      <c r="E866" s="99" t="s">
        <v>534</v>
      </c>
      <c r="F866" s="95" t="s">
        <v>534</v>
      </c>
      <c r="G866" s="95" t="s">
        <v>534</v>
      </c>
      <c r="H866" s="95">
        <v>0</v>
      </c>
      <c r="I866" s="95">
        <v>1</v>
      </c>
      <c r="J866" s="95">
        <v>399</v>
      </c>
      <c r="K866" s="95" t="s">
        <v>534</v>
      </c>
      <c r="L866" s="98" t="s">
        <v>534</v>
      </c>
      <c r="M866" s="98" t="s">
        <v>534</v>
      </c>
      <c r="N866" s="97" t="s">
        <v>534</v>
      </c>
      <c r="Q866" s="88" t="str">
        <f t="array" aca="1" ref="Q866" ca="1">IFERROR(INDEX(Tableau3[Num DECAL],SMALL(IF(Tableau3[Num DECAL]&lt;&gt;"",ROW(INDIRECT("1:"&amp;ROWS(Tableau3[Num DECAL])))),ROWS($1:855))),"")</f>
        <v/>
      </c>
      <c r="R866" s="88">
        <f t="shared" ca="1" si="13"/>
        <v>0</v>
      </c>
      <c r="S866" s="88">
        <f ca="1">COUNTIFS(Tableau3[PLAGE],R866)</f>
        <v>0</v>
      </c>
      <c r="T866" s="139">
        <f ca="1">INDEX(EXTRACT!DATE,MATCH(Tableau4[[#This Row],[Décalage]],D:D,0),0)</f>
        <v>0</v>
      </c>
      <c r="U866" s="139">
        <f ca="1">VLOOKUP(Tableau4[[#This Row],[Décalage]],D:E,2,0)</f>
        <v>0</v>
      </c>
      <c r="V866" s="139">
        <f ca="1">VLOOKUP(Tableau4[[#This Row],[Décalage]],D:G,4,0)</f>
        <v>0</v>
      </c>
      <c r="AY866" s="88"/>
      <c r="AZ866" s="88"/>
      <c r="BA866" s="88"/>
      <c r="BB866" s="88"/>
      <c r="BC866" s="88"/>
    </row>
    <row r="867" spans="1:55" ht="15" x14ac:dyDescent="0.2">
      <c r="A867" s="100" t="s">
        <v>534</v>
      </c>
      <c r="B867" s="95" t="s">
        <v>534</v>
      </c>
      <c r="C867" s="95">
        <v>864</v>
      </c>
      <c r="D867" s="95" t="s">
        <v>534</v>
      </c>
      <c r="E867" s="99" t="s">
        <v>534</v>
      </c>
      <c r="F867" s="95" t="s">
        <v>534</v>
      </c>
      <c r="G867" s="95" t="s">
        <v>534</v>
      </c>
      <c r="H867" s="95">
        <v>0</v>
      </c>
      <c r="I867" s="95">
        <v>1</v>
      </c>
      <c r="J867" s="95">
        <v>400</v>
      </c>
      <c r="K867" s="95" t="s">
        <v>534</v>
      </c>
      <c r="L867" s="98" t="s">
        <v>534</v>
      </c>
      <c r="M867" s="98" t="s">
        <v>534</v>
      </c>
      <c r="N867" s="97" t="s">
        <v>534</v>
      </c>
      <c r="Q867" s="88" t="str">
        <f t="array" aca="1" ref="Q867" ca="1">IFERROR(INDEX(Tableau3[Num DECAL],SMALL(IF(Tableau3[Num DECAL]&lt;&gt;"",ROW(INDIRECT("1:"&amp;ROWS(Tableau3[Num DECAL])))),ROWS($1:856))),"")</f>
        <v/>
      </c>
      <c r="R867" s="88">
        <f t="shared" ca="1" si="13"/>
        <v>0</v>
      </c>
      <c r="S867" s="88">
        <f ca="1">COUNTIFS(Tableau3[PLAGE],R867)</f>
        <v>0</v>
      </c>
      <c r="T867" s="139">
        <f ca="1">INDEX(EXTRACT!DATE,MATCH(Tableau4[[#This Row],[Décalage]],D:D,0),0)</f>
        <v>0</v>
      </c>
      <c r="U867" s="139">
        <f ca="1">VLOOKUP(Tableau4[[#This Row],[Décalage]],D:E,2,0)</f>
        <v>0</v>
      </c>
      <c r="V867" s="139">
        <f ca="1">VLOOKUP(Tableau4[[#This Row],[Décalage]],D:G,4,0)</f>
        <v>0</v>
      </c>
      <c r="AY867" s="88"/>
      <c r="AZ867" s="88"/>
      <c r="BA867" s="88"/>
      <c r="BB867" s="88"/>
      <c r="BC867" s="88"/>
    </row>
    <row r="868" spans="1:55" ht="15" x14ac:dyDescent="0.2">
      <c r="A868" s="100" t="s">
        <v>534</v>
      </c>
      <c r="B868" s="95" t="s">
        <v>534</v>
      </c>
      <c r="C868" s="95">
        <v>865</v>
      </c>
      <c r="D868" s="95" t="s">
        <v>534</v>
      </c>
      <c r="E868" s="99" t="s">
        <v>534</v>
      </c>
      <c r="F868" s="95" t="s">
        <v>534</v>
      </c>
      <c r="G868" s="95" t="s">
        <v>534</v>
      </c>
      <c r="H868" s="95">
        <v>0</v>
      </c>
      <c r="I868" s="95">
        <v>1</v>
      </c>
      <c r="J868" s="95">
        <v>401</v>
      </c>
      <c r="K868" s="95" t="s">
        <v>534</v>
      </c>
      <c r="L868" s="98" t="s">
        <v>534</v>
      </c>
      <c r="M868" s="98" t="s">
        <v>534</v>
      </c>
      <c r="N868" s="97" t="s">
        <v>534</v>
      </c>
      <c r="Q868" s="88" t="str">
        <f t="array" aca="1" ref="Q868" ca="1">IFERROR(INDEX(Tableau3[Num DECAL],SMALL(IF(Tableau3[Num DECAL]&lt;&gt;"",ROW(INDIRECT("1:"&amp;ROWS(Tableau3[Num DECAL])))),ROWS($1:857))),"")</f>
        <v/>
      </c>
      <c r="R868" s="88">
        <f t="shared" ca="1" si="13"/>
        <v>0</v>
      </c>
      <c r="S868" s="88">
        <f ca="1">COUNTIFS(Tableau3[PLAGE],R868)</f>
        <v>0</v>
      </c>
      <c r="T868" s="139">
        <f ca="1">INDEX(EXTRACT!DATE,MATCH(Tableau4[[#This Row],[Décalage]],D:D,0),0)</f>
        <v>0</v>
      </c>
      <c r="U868" s="139">
        <f ca="1">VLOOKUP(Tableau4[[#This Row],[Décalage]],D:E,2,0)</f>
        <v>0</v>
      </c>
      <c r="V868" s="139">
        <f ca="1">VLOOKUP(Tableau4[[#This Row],[Décalage]],D:G,4,0)</f>
        <v>0</v>
      </c>
      <c r="AY868" s="88"/>
      <c r="AZ868" s="88"/>
      <c r="BA868" s="88"/>
      <c r="BB868" s="88"/>
      <c r="BC868" s="88"/>
    </row>
    <row r="869" spans="1:55" ht="15" x14ac:dyDescent="0.2">
      <c r="A869" s="100" t="s">
        <v>534</v>
      </c>
      <c r="B869" s="95" t="s">
        <v>534</v>
      </c>
      <c r="C869" s="95">
        <v>866</v>
      </c>
      <c r="D869" s="95" t="s">
        <v>534</v>
      </c>
      <c r="E869" s="99" t="s">
        <v>534</v>
      </c>
      <c r="F869" s="95" t="s">
        <v>534</v>
      </c>
      <c r="G869" s="95" t="s">
        <v>534</v>
      </c>
      <c r="H869" s="95">
        <v>0</v>
      </c>
      <c r="I869" s="95">
        <v>1</v>
      </c>
      <c r="J869" s="95">
        <v>402</v>
      </c>
      <c r="K869" s="95" t="s">
        <v>534</v>
      </c>
      <c r="L869" s="98" t="s">
        <v>534</v>
      </c>
      <c r="M869" s="98" t="s">
        <v>534</v>
      </c>
      <c r="N869" s="97" t="s">
        <v>534</v>
      </c>
      <c r="Q869" s="88" t="str">
        <f t="array" aca="1" ref="Q869" ca="1">IFERROR(INDEX(Tableau3[Num DECAL],SMALL(IF(Tableau3[Num DECAL]&lt;&gt;"",ROW(INDIRECT("1:"&amp;ROWS(Tableau3[Num DECAL])))),ROWS($1:858))),"")</f>
        <v/>
      </c>
      <c r="R869" s="88">
        <f t="shared" ca="1" si="13"/>
        <v>0</v>
      </c>
      <c r="S869" s="88">
        <f ca="1">COUNTIFS(Tableau3[PLAGE],R869)</f>
        <v>0</v>
      </c>
      <c r="T869" s="139">
        <f ca="1">INDEX(EXTRACT!DATE,MATCH(Tableau4[[#This Row],[Décalage]],D:D,0),0)</f>
        <v>0</v>
      </c>
      <c r="U869" s="139">
        <f ca="1">VLOOKUP(Tableau4[[#This Row],[Décalage]],D:E,2,0)</f>
        <v>0</v>
      </c>
      <c r="V869" s="139">
        <f ca="1">VLOOKUP(Tableau4[[#This Row],[Décalage]],D:G,4,0)</f>
        <v>0</v>
      </c>
      <c r="AY869" s="88"/>
      <c r="AZ869" s="88"/>
      <c r="BA869" s="88"/>
      <c r="BB869" s="88"/>
      <c r="BC869" s="88"/>
    </row>
    <row r="870" spans="1:55" ht="15" x14ac:dyDescent="0.2">
      <c r="A870" s="100" t="s">
        <v>534</v>
      </c>
      <c r="B870" s="95" t="s">
        <v>534</v>
      </c>
      <c r="C870" s="95">
        <v>867</v>
      </c>
      <c r="D870" s="95" t="s">
        <v>534</v>
      </c>
      <c r="E870" s="99" t="s">
        <v>534</v>
      </c>
      <c r="F870" s="95" t="s">
        <v>534</v>
      </c>
      <c r="G870" s="95" t="s">
        <v>534</v>
      </c>
      <c r="H870" s="95">
        <v>0</v>
      </c>
      <c r="I870" s="95">
        <v>1</v>
      </c>
      <c r="J870" s="95">
        <v>403</v>
      </c>
      <c r="K870" s="95" t="s">
        <v>534</v>
      </c>
      <c r="L870" s="98" t="s">
        <v>534</v>
      </c>
      <c r="M870" s="98" t="s">
        <v>534</v>
      </c>
      <c r="N870" s="97" t="s">
        <v>534</v>
      </c>
      <c r="Q870" s="88" t="str">
        <f t="array" aca="1" ref="Q870" ca="1">IFERROR(INDEX(Tableau3[Num DECAL],SMALL(IF(Tableau3[Num DECAL]&lt;&gt;"",ROW(INDIRECT("1:"&amp;ROWS(Tableau3[Num DECAL])))),ROWS($1:859))),"")</f>
        <v/>
      </c>
      <c r="R870" s="88">
        <f t="shared" ca="1" si="13"/>
        <v>0</v>
      </c>
      <c r="S870" s="88">
        <f ca="1">COUNTIFS(Tableau3[PLAGE],R870)</f>
        <v>0</v>
      </c>
      <c r="T870" s="139">
        <f ca="1">INDEX(EXTRACT!DATE,MATCH(Tableau4[[#This Row],[Décalage]],D:D,0),0)</f>
        <v>0</v>
      </c>
      <c r="U870" s="139">
        <f ca="1">VLOOKUP(Tableau4[[#This Row],[Décalage]],D:E,2,0)</f>
        <v>0</v>
      </c>
      <c r="V870" s="139">
        <f ca="1">VLOOKUP(Tableau4[[#This Row],[Décalage]],D:G,4,0)</f>
        <v>0</v>
      </c>
      <c r="AY870" s="88"/>
      <c r="AZ870" s="88"/>
      <c r="BA870" s="88"/>
      <c r="BB870" s="88"/>
      <c r="BC870" s="88"/>
    </row>
    <row r="871" spans="1:55" ht="15" x14ac:dyDescent="0.2">
      <c r="A871" s="100" t="s">
        <v>534</v>
      </c>
      <c r="B871" s="95" t="s">
        <v>534</v>
      </c>
      <c r="C871" s="95">
        <v>868</v>
      </c>
      <c r="D871" s="95" t="s">
        <v>534</v>
      </c>
      <c r="E871" s="99" t="s">
        <v>534</v>
      </c>
      <c r="F871" s="95" t="s">
        <v>534</v>
      </c>
      <c r="G871" s="95" t="s">
        <v>534</v>
      </c>
      <c r="H871" s="95">
        <v>0</v>
      </c>
      <c r="I871" s="95">
        <v>1</v>
      </c>
      <c r="J871" s="95">
        <v>404</v>
      </c>
      <c r="K871" s="95" t="s">
        <v>534</v>
      </c>
      <c r="L871" s="98" t="s">
        <v>534</v>
      </c>
      <c r="M871" s="98" t="s">
        <v>534</v>
      </c>
      <c r="N871" s="97" t="s">
        <v>534</v>
      </c>
      <c r="Q871" s="88" t="str">
        <f t="array" aca="1" ref="Q871" ca="1">IFERROR(INDEX(Tableau3[Num DECAL],SMALL(IF(Tableau3[Num DECAL]&lt;&gt;"",ROW(INDIRECT("1:"&amp;ROWS(Tableau3[Num DECAL])))),ROWS($1:860))),"")</f>
        <v/>
      </c>
      <c r="R871" s="88">
        <f t="shared" ca="1" si="13"/>
        <v>0</v>
      </c>
      <c r="S871" s="88">
        <f ca="1">COUNTIFS(Tableau3[PLAGE],R871)</f>
        <v>0</v>
      </c>
      <c r="T871" s="139">
        <f ca="1">INDEX(EXTRACT!DATE,MATCH(Tableau4[[#This Row],[Décalage]],D:D,0),0)</f>
        <v>0</v>
      </c>
      <c r="U871" s="139">
        <f ca="1">VLOOKUP(Tableau4[[#This Row],[Décalage]],D:E,2,0)</f>
        <v>0</v>
      </c>
      <c r="V871" s="139">
        <f ca="1">VLOOKUP(Tableau4[[#This Row],[Décalage]],D:G,4,0)</f>
        <v>0</v>
      </c>
      <c r="AY871" s="88"/>
      <c r="AZ871" s="88"/>
      <c r="BA871" s="88"/>
      <c r="BB871" s="88"/>
      <c r="BC871" s="88"/>
    </row>
    <row r="872" spans="1:55" ht="15" x14ac:dyDescent="0.2">
      <c r="A872" s="100" t="s">
        <v>534</v>
      </c>
      <c r="B872" s="95" t="s">
        <v>534</v>
      </c>
      <c r="C872" s="95">
        <v>869</v>
      </c>
      <c r="D872" s="95" t="s">
        <v>534</v>
      </c>
      <c r="E872" s="99" t="s">
        <v>534</v>
      </c>
      <c r="F872" s="95" t="s">
        <v>534</v>
      </c>
      <c r="G872" s="95" t="s">
        <v>534</v>
      </c>
      <c r="H872" s="95">
        <v>0</v>
      </c>
      <c r="I872" s="95">
        <v>1</v>
      </c>
      <c r="J872" s="95">
        <v>405</v>
      </c>
      <c r="K872" s="95" t="s">
        <v>534</v>
      </c>
      <c r="L872" s="98" t="s">
        <v>534</v>
      </c>
      <c r="M872" s="98" t="s">
        <v>534</v>
      </c>
      <c r="N872" s="97" t="s">
        <v>534</v>
      </c>
      <c r="Q872" s="88" t="str">
        <f t="array" aca="1" ref="Q872" ca="1">IFERROR(INDEX(Tableau3[Num DECAL],SMALL(IF(Tableau3[Num DECAL]&lt;&gt;"",ROW(INDIRECT("1:"&amp;ROWS(Tableau3[Num DECAL])))),ROWS($1:861))),"")</f>
        <v/>
      </c>
      <c r="R872" s="88">
        <f t="shared" ca="1" si="13"/>
        <v>0</v>
      </c>
      <c r="S872" s="88">
        <f ca="1">COUNTIFS(Tableau3[PLAGE],R872)</f>
        <v>0</v>
      </c>
      <c r="T872" s="139">
        <f ca="1">INDEX(EXTRACT!DATE,MATCH(Tableau4[[#This Row],[Décalage]],D:D,0),0)</f>
        <v>0</v>
      </c>
      <c r="U872" s="139">
        <f ca="1">VLOOKUP(Tableau4[[#This Row],[Décalage]],D:E,2,0)</f>
        <v>0</v>
      </c>
      <c r="V872" s="139">
        <f ca="1">VLOOKUP(Tableau4[[#This Row],[Décalage]],D:G,4,0)</f>
        <v>0</v>
      </c>
      <c r="AY872" s="88"/>
      <c r="AZ872" s="88"/>
      <c r="BA872" s="88"/>
      <c r="BB872" s="88"/>
      <c r="BC872" s="88"/>
    </row>
    <row r="873" spans="1:55" ht="15" x14ac:dyDescent="0.2">
      <c r="A873" s="100" t="s">
        <v>534</v>
      </c>
      <c r="B873" s="95" t="s">
        <v>534</v>
      </c>
      <c r="C873" s="95">
        <v>870</v>
      </c>
      <c r="D873" s="95" t="s">
        <v>534</v>
      </c>
      <c r="E873" s="99" t="s">
        <v>534</v>
      </c>
      <c r="F873" s="95" t="s">
        <v>534</v>
      </c>
      <c r="G873" s="95" t="s">
        <v>534</v>
      </c>
      <c r="H873" s="95">
        <v>0</v>
      </c>
      <c r="I873" s="95">
        <v>1</v>
      </c>
      <c r="J873" s="95">
        <v>406</v>
      </c>
      <c r="K873" s="95" t="s">
        <v>534</v>
      </c>
      <c r="L873" s="98" t="s">
        <v>534</v>
      </c>
      <c r="M873" s="98" t="s">
        <v>534</v>
      </c>
      <c r="N873" s="97" t="s">
        <v>534</v>
      </c>
      <c r="Q873" s="88" t="str">
        <f t="array" aca="1" ref="Q873" ca="1">IFERROR(INDEX(Tableau3[Num DECAL],SMALL(IF(Tableau3[Num DECAL]&lt;&gt;"",ROW(INDIRECT("1:"&amp;ROWS(Tableau3[Num DECAL])))),ROWS($1:862))),"")</f>
        <v/>
      </c>
      <c r="R873" s="88">
        <f t="shared" ca="1" si="13"/>
        <v>0</v>
      </c>
      <c r="S873" s="88">
        <f ca="1">COUNTIFS(Tableau3[PLAGE],R873)</f>
        <v>0</v>
      </c>
      <c r="T873" s="139">
        <f ca="1">INDEX(EXTRACT!DATE,MATCH(Tableau4[[#This Row],[Décalage]],D:D,0),0)</f>
        <v>0</v>
      </c>
      <c r="U873" s="139">
        <f ca="1">VLOOKUP(Tableau4[[#This Row],[Décalage]],D:E,2,0)</f>
        <v>0</v>
      </c>
      <c r="V873" s="139">
        <f ca="1">VLOOKUP(Tableau4[[#This Row],[Décalage]],D:G,4,0)</f>
        <v>0</v>
      </c>
      <c r="AY873" s="88"/>
      <c r="AZ873" s="88"/>
      <c r="BA873" s="88"/>
      <c r="BB873" s="88"/>
      <c r="BC873" s="88"/>
    </row>
    <row r="874" spans="1:55" ht="15" x14ac:dyDescent="0.2">
      <c r="A874" s="100" t="s">
        <v>534</v>
      </c>
      <c r="B874" s="95" t="s">
        <v>534</v>
      </c>
      <c r="C874" s="95">
        <v>871</v>
      </c>
      <c r="D874" s="95" t="s">
        <v>534</v>
      </c>
      <c r="E874" s="99" t="s">
        <v>534</v>
      </c>
      <c r="F874" s="95" t="s">
        <v>534</v>
      </c>
      <c r="G874" s="95" t="s">
        <v>534</v>
      </c>
      <c r="H874" s="95">
        <v>0</v>
      </c>
      <c r="I874" s="95">
        <v>1</v>
      </c>
      <c r="J874" s="95">
        <v>407</v>
      </c>
      <c r="K874" s="95" t="s">
        <v>534</v>
      </c>
      <c r="L874" s="98" t="s">
        <v>534</v>
      </c>
      <c r="M874" s="98" t="s">
        <v>534</v>
      </c>
      <c r="N874" s="97" t="s">
        <v>534</v>
      </c>
      <c r="Q874" s="88" t="str">
        <f t="array" aca="1" ref="Q874" ca="1">IFERROR(INDEX(Tableau3[Num DECAL],SMALL(IF(Tableau3[Num DECAL]&lt;&gt;"",ROW(INDIRECT("1:"&amp;ROWS(Tableau3[Num DECAL])))),ROWS($1:863))),"")</f>
        <v/>
      </c>
      <c r="R874" s="88">
        <f t="shared" ca="1" si="13"/>
        <v>0</v>
      </c>
      <c r="S874" s="88">
        <f ca="1">COUNTIFS(Tableau3[PLAGE],R874)</f>
        <v>0</v>
      </c>
      <c r="T874" s="139">
        <f ca="1">INDEX(EXTRACT!DATE,MATCH(Tableau4[[#This Row],[Décalage]],D:D,0),0)</f>
        <v>0</v>
      </c>
      <c r="U874" s="139">
        <f ca="1">VLOOKUP(Tableau4[[#This Row],[Décalage]],D:E,2,0)</f>
        <v>0</v>
      </c>
      <c r="V874" s="139">
        <f ca="1">VLOOKUP(Tableau4[[#This Row],[Décalage]],D:G,4,0)</f>
        <v>0</v>
      </c>
      <c r="AY874" s="88"/>
      <c r="AZ874" s="88"/>
      <c r="BA874" s="88"/>
      <c r="BB874" s="88"/>
      <c r="BC874" s="88"/>
    </row>
    <row r="875" spans="1:55" ht="15" x14ac:dyDescent="0.2">
      <c r="A875" s="100" t="s">
        <v>534</v>
      </c>
      <c r="B875" s="95" t="s">
        <v>534</v>
      </c>
      <c r="C875" s="95">
        <v>872</v>
      </c>
      <c r="D875" s="95" t="s">
        <v>534</v>
      </c>
      <c r="E875" s="99" t="s">
        <v>534</v>
      </c>
      <c r="F875" s="95" t="s">
        <v>534</v>
      </c>
      <c r="G875" s="95" t="s">
        <v>534</v>
      </c>
      <c r="H875" s="95">
        <v>0</v>
      </c>
      <c r="I875" s="95">
        <v>1</v>
      </c>
      <c r="J875" s="95">
        <v>408</v>
      </c>
      <c r="K875" s="95" t="s">
        <v>534</v>
      </c>
      <c r="L875" s="98" t="s">
        <v>534</v>
      </c>
      <c r="M875" s="98" t="s">
        <v>534</v>
      </c>
      <c r="N875" s="97" t="s">
        <v>534</v>
      </c>
      <c r="Q875" s="88" t="str">
        <f t="array" aca="1" ref="Q875" ca="1">IFERROR(INDEX(Tableau3[Num DECAL],SMALL(IF(Tableau3[Num DECAL]&lt;&gt;"",ROW(INDIRECT("1:"&amp;ROWS(Tableau3[Num DECAL])))),ROWS($1:864))),"")</f>
        <v/>
      </c>
      <c r="R875" s="88">
        <f t="shared" ca="1" si="13"/>
        <v>0</v>
      </c>
      <c r="S875" s="88">
        <f ca="1">COUNTIFS(Tableau3[PLAGE],R875)</f>
        <v>0</v>
      </c>
      <c r="T875" s="139">
        <f ca="1">INDEX(EXTRACT!DATE,MATCH(Tableau4[[#This Row],[Décalage]],D:D,0),0)</f>
        <v>0</v>
      </c>
      <c r="U875" s="139">
        <f ca="1">VLOOKUP(Tableau4[[#This Row],[Décalage]],D:E,2,0)</f>
        <v>0</v>
      </c>
      <c r="V875" s="139">
        <f ca="1">VLOOKUP(Tableau4[[#This Row],[Décalage]],D:G,4,0)</f>
        <v>0</v>
      </c>
      <c r="AY875" s="88"/>
      <c r="AZ875" s="88"/>
      <c r="BA875" s="88"/>
      <c r="BB875" s="88"/>
      <c r="BC875" s="88"/>
    </row>
    <row r="876" spans="1:55" ht="15" x14ac:dyDescent="0.2">
      <c r="A876" s="100" t="s">
        <v>534</v>
      </c>
      <c r="B876" s="95" t="s">
        <v>534</v>
      </c>
      <c r="C876" s="95">
        <v>873</v>
      </c>
      <c r="D876" s="95" t="s">
        <v>534</v>
      </c>
      <c r="E876" s="99" t="s">
        <v>534</v>
      </c>
      <c r="F876" s="95" t="s">
        <v>534</v>
      </c>
      <c r="G876" s="95" t="s">
        <v>534</v>
      </c>
      <c r="H876" s="95">
        <v>0</v>
      </c>
      <c r="I876" s="95">
        <v>1</v>
      </c>
      <c r="J876" s="95">
        <v>409</v>
      </c>
      <c r="K876" s="95" t="s">
        <v>534</v>
      </c>
      <c r="L876" s="98" t="s">
        <v>534</v>
      </c>
      <c r="M876" s="98" t="s">
        <v>534</v>
      </c>
      <c r="N876" s="97" t="s">
        <v>534</v>
      </c>
      <c r="Q876" s="88" t="str">
        <f t="array" aca="1" ref="Q876" ca="1">IFERROR(INDEX(Tableau3[Num DECAL],SMALL(IF(Tableau3[Num DECAL]&lt;&gt;"",ROW(INDIRECT("1:"&amp;ROWS(Tableau3[Num DECAL])))),ROWS($1:865))),"")</f>
        <v/>
      </c>
      <c r="R876" s="88">
        <f t="shared" ca="1" si="13"/>
        <v>0</v>
      </c>
      <c r="S876" s="88">
        <f ca="1">COUNTIFS(Tableau3[PLAGE],R876)</f>
        <v>0</v>
      </c>
      <c r="T876" s="139">
        <f ca="1">INDEX(EXTRACT!DATE,MATCH(Tableau4[[#This Row],[Décalage]],D:D,0),0)</f>
        <v>0</v>
      </c>
      <c r="U876" s="139">
        <f ca="1">VLOOKUP(Tableau4[[#This Row],[Décalage]],D:E,2,0)</f>
        <v>0</v>
      </c>
      <c r="V876" s="139">
        <f ca="1">VLOOKUP(Tableau4[[#This Row],[Décalage]],D:G,4,0)</f>
        <v>0</v>
      </c>
      <c r="AY876" s="88"/>
      <c r="AZ876" s="88"/>
      <c r="BA876" s="88"/>
      <c r="BB876" s="88"/>
      <c r="BC876" s="88"/>
    </row>
    <row r="877" spans="1:55" ht="15" x14ac:dyDescent="0.2">
      <c r="A877" s="100" t="s">
        <v>534</v>
      </c>
      <c r="B877" s="95" t="s">
        <v>534</v>
      </c>
      <c r="C877" s="95">
        <v>874</v>
      </c>
      <c r="D877" s="95" t="s">
        <v>534</v>
      </c>
      <c r="E877" s="99" t="s">
        <v>534</v>
      </c>
      <c r="F877" s="95" t="s">
        <v>534</v>
      </c>
      <c r="G877" s="95" t="s">
        <v>534</v>
      </c>
      <c r="H877" s="95">
        <v>0</v>
      </c>
      <c r="I877" s="95">
        <v>1</v>
      </c>
      <c r="J877" s="95">
        <v>410</v>
      </c>
      <c r="K877" s="95" t="s">
        <v>534</v>
      </c>
      <c r="L877" s="98" t="s">
        <v>534</v>
      </c>
      <c r="M877" s="98" t="s">
        <v>534</v>
      </c>
      <c r="N877" s="97" t="s">
        <v>534</v>
      </c>
      <c r="Q877" s="88" t="str">
        <f t="array" aca="1" ref="Q877" ca="1">IFERROR(INDEX(Tableau3[Num DECAL],SMALL(IF(Tableau3[Num DECAL]&lt;&gt;"",ROW(INDIRECT("1:"&amp;ROWS(Tableau3[Num DECAL])))),ROWS($1:866))),"")</f>
        <v/>
      </c>
      <c r="R877" s="88">
        <f t="shared" ca="1" si="13"/>
        <v>0</v>
      </c>
      <c r="S877" s="88">
        <f ca="1">COUNTIFS(Tableau3[PLAGE],R877)</f>
        <v>0</v>
      </c>
      <c r="T877" s="139">
        <f ca="1">INDEX(EXTRACT!DATE,MATCH(Tableau4[[#This Row],[Décalage]],D:D,0),0)</f>
        <v>0</v>
      </c>
      <c r="U877" s="139">
        <f ca="1">VLOOKUP(Tableau4[[#This Row],[Décalage]],D:E,2,0)</f>
        <v>0</v>
      </c>
      <c r="V877" s="139">
        <f ca="1">VLOOKUP(Tableau4[[#This Row],[Décalage]],D:G,4,0)</f>
        <v>0</v>
      </c>
      <c r="AY877" s="88"/>
      <c r="AZ877" s="88"/>
      <c r="BA877" s="88"/>
      <c r="BB877" s="88"/>
      <c r="BC877" s="88"/>
    </row>
    <row r="878" spans="1:55" ht="15" x14ac:dyDescent="0.2">
      <c r="A878" s="100" t="s">
        <v>534</v>
      </c>
      <c r="B878" s="95" t="s">
        <v>534</v>
      </c>
      <c r="C878" s="95">
        <v>875</v>
      </c>
      <c r="D878" s="95" t="s">
        <v>534</v>
      </c>
      <c r="E878" s="99" t="s">
        <v>534</v>
      </c>
      <c r="F878" s="95" t="s">
        <v>534</v>
      </c>
      <c r="G878" s="95" t="s">
        <v>534</v>
      </c>
      <c r="H878" s="95">
        <v>0</v>
      </c>
      <c r="I878" s="95">
        <v>1</v>
      </c>
      <c r="J878" s="95">
        <v>411</v>
      </c>
      <c r="K878" s="95" t="s">
        <v>534</v>
      </c>
      <c r="L878" s="98" t="s">
        <v>534</v>
      </c>
      <c r="M878" s="98" t="s">
        <v>534</v>
      </c>
      <c r="N878" s="97" t="s">
        <v>534</v>
      </c>
      <c r="Q878" s="88" t="str">
        <f t="array" aca="1" ref="Q878" ca="1">IFERROR(INDEX(Tableau3[Num DECAL],SMALL(IF(Tableau3[Num DECAL]&lt;&gt;"",ROW(INDIRECT("1:"&amp;ROWS(Tableau3[Num DECAL])))),ROWS($1:867))),"")</f>
        <v/>
      </c>
      <c r="R878" s="88">
        <f t="shared" ca="1" si="13"/>
        <v>0</v>
      </c>
      <c r="S878" s="88">
        <f ca="1">COUNTIFS(Tableau3[PLAGE],R878)</f>
        <v>0</v>
      </c>
      <c r="T878" s="139">
        <f ca="1">INDEX(EXTRACT!DATE,MATCH(Tableau4[[#This Row],[Décalage]],D:D,0),0)</f>
        <v>0</v>
      </c>
      <c r="U878" s="139">
        <f ca="1">VLOOKUP(Tableau4[[#This Row],[Décalage]],D:E,2,0)</f>
        <v>0</v>
      </c>
      <c r="V878" s="139">
        <f ca="1">VLOOKUP(Tableau4[[#This Row],[Décalage]],D:G,4,0)</f>
        <v>0</v>
      </c>
      <c r="AY878" s="88"/>
      <c r="AZ878" s="88"/>
      <c r="BA878" s="88"/>
      <c r="BB878" s="88"/>
      <c r="BC878" s="88"/>
    </row>
    <row r="879" spans="1:55" ht="15" x14ac:dyDescent="0.2">
      <c r="A879" s="100" t="s">
        <v>534</v>
      </c>
      <c r="B879" s="95" t="s">
        <v>534</v>
      </c>
      <c r="C879" s="95">
        <v>876</v>
      </c>
      <c r="D879" s="95" t="s">
        <v>534</v>
      </c>
      <c r="E879" s="99" t="s">
        <v>534</v>
      </c>
      <c r="F879" s="95" t="s">
        <v>534</v>
      </c>
      <c r="G879" s="95" t="s">
        <v>534</v>
      </c>
      <c r="H879" s="95">
        <v>0</v>
      </c>
      <c r="I879" s="95">
        <v>1</v>
      </c>
      <c r="J879" s="95">
        <v>412</v>
      </c>
      <c r="K879" s="95" t="s">
        <v>534</v>
      </c>
      <c r="L879" s="98" t="s">
        <v>534</v>
      </c>
      <c r="M879" s="98" t="s">
        <v>534</v>
      </c>
      <c r="N879" s="97" t="s">
        <v>534</v>
      </c>
      <c r="Q879" s="88" t="str">
        <f t="array" aca="1" ref="Q879" ca="1">IFERROR(INDEX(Tableau3[Num DECAL],SMALL(IF(Tableau3[Num DECAL]&lt;&gt;"",ROW(INDIRECT("1:"&amp;ROWS(Tableau3[Num DECAL])))),ROWS($1:868))),"")</f>
        <v/>
      </c>
      <c r="R879" s="88">
        <f t="shared" ca="1" si="13"/>
        <v>0</v>
      </c>
      <c r="S879" s="88">
        <f ca="1">COUNTIFS(Tableau3[PLAGE],R879)</f>
        <v>0</v>
      </c>
      <c r="T879" s="139">
        <f ca="1">INDEX(EXTRACT!DATE,MATCH(Tableau4[[#This Row],[Décalage]],D:D,0),0)</f>
        <v>0</v>
      </c>
      <c r="U879" s="139">
        <f ca="1">VLOOKUP(Tableau4[[#This Row],[Décalage]],D:E,2,0)</f>
        <v>0</v>
      </c>
      <c r="V879" s="139">
        <f ca="1">VLOOKUP(Tableau4[[#This Row],[Décalage]],D:G,4,0)</f>
        <v>0</v>
      </c>
      <c r="AY879" s="88"/>
      <c r="AZ879" s="88"/>
      <c r="BA879" s="88"/>
      <c r="BB879" s="88"/>
      <c r="BC879" s="88"/>
    </row>
    <row r="880" spans="1:55" ht="15" x14ac:dyDescent="0.2">
      <c r="A880" s="100" t="s">
        <v>534</v>
      </c>
      <c r="B880" s="95" t="s">
        <v>534</v>
      </c>
      <c r="C880" s="95">
        <v>877</v>
      </c>
      <c r="D880" s="95" t="s">
        <v>534</v>
      </c>
      <c r="E880" s="99" t="s">
        <v>534</v>
      </c>
      <c r="F880" s="95" t="s">
        <v>534</v>
      </c>
      <c r="G880" s="95" t="s">
        <v>534</v>
      </c>
      <c r="H880" s="95">
        <v>0</v>
      </c>
      <c r="I880" s="95">
        <v>1</v>
      </c>
      <c r="J880" s="95">
        <v>413</v>
      </c>
      <c r="K880" s="95" t="s">
        <v>534</v>
      </c>
      <c r="L880" s="98" t="s">
        <v>534</v>
      </c>
      <c r="M880" s="98" t="s">
        <v>534</v>
      </c>
      <c r="N880" s="97" t="s">
        <v>534</v>
      </c>
      <c r="Q880" s="88" t="str">
        <f t="array" aca="1" ref="Q880" ca="1">IFERROR(INDEX(Tableau3[Num DECAL],SMALL(IF(Tableau3[Num DECAL]&lt;&gt;"",ROW(INDIRECT("1:"&amp;ROWS(Tableau3[Num DECAL])))),ROWS($1:869))),"")</f>
        <v/>
      </c>
      <c r="R880" s="88">
        <f t="shared" ca="1" si="13"/>
        <v>0</v>
      </c>
      <c r="S880" s="88">
        <f ca="1">COUNTIFS(Tableau3[PLAGE],R880)</f>
        <v>0</v>
      </c>
      <c r="T880" s="139">
        <f ca="1">INDEX(EXTRACT!DATE,MATCH(Tableau4[[#This Row],[Décalage]],D:D,0),0)</f>
        <v>0</v>
      </c>
      <c r="U880" s="139">
        <f ca="1">VLOOKUP(Tableau4[[#This Row],[Décalage]],D:E,2,0)</f>
        <v>0</v>
      </c>
      <c r="V880" s="139">
        <f ca="1">VLOOKUP(Tableau4[[#This Row],[Décalage]],D:G,4,0)</f>
        <v>0</v>
      </c>
      <c r="AY880" s="88"/>
      <c r="AZ880" s="88"/>
      <c r="BA880" s="88"/>
      <c r="BB880" s="88"/>
      <c r="BC880" s="88"/>
    </row>
    <row r="881" spans="1:55" ht="15" x14ac:dyDescent="0.2">
      <c r="A881" s="100" t="s">
        <v>534</v>
      </c>
      <c r="B881" s="95" t="s">
        <v>534</v>
      </c>
      <c r="C881" s="95">
        <v>878</v>
      </c>
      <c r="D881" s="95" t="s">
        <v>534</v>
      </c>
      <c r="E881" s="99" t="s">
        <v>534</v>
      </c>
      <c r="F881" s="95" t="s">
        <v>534</v>
      </c>
      <c r="G881" s="95" t="s">
        <v>534</v>
      </c>
      <c r="H881" s="95">
        <v>0</v>
      </c>
      <c r="I881" s="95">
        <v>1</v>
      </c>
      <c r="J881" s="95">
        <v>414</v>
      </c>
      <c r="K881" s="95" t="s">
        <v>534</v>
      </c>
      <c r="L881" s="98" t="s">
        <v>534</v>
      </c>
      <c r="M881" s="98" t="s">
        <v>534</v>
      </c>
      <c r="N881" s="97" t="s">
        <v>534</v>
      </c>
      <c r="Q881" s="88" t="str">
        <f t="array" aca="1" ref="Q881" ca="1">IFERROR(INDEX(Tableau3[Num DECAL],SMALL(IF(Tableau3[Num DECAL]&lt;&gt;"",ROW(INDIRECT("1:"&amp;ROWS(Tableau3[Num DECAL])))),ROWS($1:870))),"")</f>
        <v/>
      </c>
      <c r="R881" s="88">
        <f t="shared" ca="1" si="13"/>
        <v>0</v>
      </c>
      <c r="S881" s="88">
        <f ca="1">COUNTIFS(Tableau3[PLAGE],R881)</f>
        <v>0</v>
      </c>
      <c r="T881" s="139">
        <f ca="1">INDEX(EXTRACT!DATE,MATCH(Tableau4[[#This Row],[Décalage]],D:D,0),0)</f>
        <v>0</v>
      </c>
      <c r="U881" s="139">
        <f ca="1">VLOOKUP(Tableau4[[#This Row],[Décalage]],D:E,2,0)</f>
        <v>0</v>
      </c>
      <c r="V881" s="139">
        <f ca="1">VLOOKUP(Tableau4[[#This Row],[Décalage]],D:G,4,0)</f>
        <v>0</v>
      </c>
      <c r="AY881" s="88"/>
      <c r="AZ881" s="88"/>
      <c r="BA881" s="88"/>
      <c r="BB881" s="88"/>
      <c r="BC881" s="88"/>
    </row>
    <row r="882" spans="1:55" ht="15" x14ac:dyDescent="0.2">
      <c r="A882" s="100" t="s">
        <v>534</v>
      </c>
      <c r="B882" s="95" t="s">
        <v>534</v>
      </c>
      <c r="C882" s="95">
        <v>879</v>
      </c>
      <c r="D882" s="95" t="s">
        <v>534</v>
      </c>
      <c r="E882" s="99" t="s">
        <v>534</v>
      </c>
      <c r="F882" s="95" t="s">
        <v>534</v>
      </c>
      <c r="G882" s="95" t="s">
        <v>534</v>
      </c>
      <c r="H882" s="95">
        <v>0</v>
      </c>
      <c r="I882" s="95">
        <v>1</v>
      </c>
      <c r="J882" s="95">
        <v>415</v>
      </c>
      <c r="K882" s="95" t="s">
        <v>534</v>
      </c>
      <c r="L882" s="98" t="s">
        <v>534</v>
      </c>
      <c r="M882" s="98" t="s">
        <v>534</v>
      </c>
      <c r="N882" s="97" t="s">
        <v>534</v>
      </c>
      <c r="Q882" s="88" t="str">
        <f t="array" aca="1" ref="Q882" ca="1">IFERROR(INDEX(Tableau3[Num DECAL],SMALL(IF(Tableau3[Num DECAL]&lt;&gt;"",ROW(INDIRECT("1:"&amp;ROWS(Tableau3[Num DECAL])))),ROWS($1:871))),"")</f>
        <v/>
      </c>
      <c r="R882" s="88">
        <f t="shared" ca="1" si="13"/>
        <v>0</v>
      </c>
      <c r="S882" s="88">
        <f ca="1">COUNTIFS(Tableau3[PLAGE],R882)</f>
        <v>0</v>
      </c>
      <c r="T882" s="139">
        <f ca="1">INDEX(EXTRACT!DATE,MATCH(Tableau4[[#This Row],[Décalage]],D:D,0),0)</f>
        <v>0</v>
      </c>
      <c r="U882" s="139">
        <f ca="1">VLOOKUP(Tableau4[[#This Row],[Décalage]],D:E,2,0)</f>
        <v>0</v>
      </c>
      <c r="V882" s="139">
        <f ca="1">VLOOKUP(Tableau4[[#This Row],[Décalage]],D:G,4,0)</f>
        <v>0</v>
      </c>
      <c r="AY882" s="88"/>
      <c r="AZ882" s="88"/>
      <c r="BA882" s="88"/>
      <c r="BB882" s="88"/>
      <c r="BC882" s="88"/>
    </row>
    <row r="883" spans="1:55" ht="15" x14ac:dyDescent="0.2">
      <c r="A883" s="100" t="s">
        <v>534</v>
      </c>
      <c r="B883" s="95" t="s">
        <v>534</v>
      </c>
      <c r="C883" s="95">
        <v>880</v>
      </c>
      <c r="D883" s="95" t="s">
        <v>534</v>
      </c>
      <c r="E883" s="99" t="s">
        <v>534</v>
      </c>
      <c r="F883" s="95" t="s">
        <v>534</v>
      </c>
      <c r="G883" s="95" t="s">
        <v>534</v>
      </c>
      <c r="H883" s="95">
        <v>0</v>
      </c>
      <c r="I883" s="95">
        <v>1</v>
      </c>
      <c r="J883" s="95">
        <v>416</v>
      </c>
      <c r="K883" s="95" t="s">
        <v>534</v>
      </c>
      <c r="L883" s="98" t="s">
        <v>534</v>
      </c>
      <c r="M883" s="98" t="s">
        <v>534</v>
      </c>
      <c r="N883" s="97" t="s">
        <v>534</v>
      </c>
      <c r="Q883" s="88" t="str">
        <f t="array" aca="1" ref="Q883" ca="1">IFERROR(INDEX(Tableau3[Num DECAL],SMALL(IF(Tableau3[Num DECAL]&lt;&gt;"",ROW(INDIRECT("1:"&amp;ROWS(Tableau3[Num DECAL])))),ROWS($1:872))),"")</f>
        <v/>
      </c>
      <c r="R883" s="88">
        <f t="shared" ca="1" si="13"/>
        <v>0</v>
      </c>
      <c r="S883" s="88">
        <f ca="1">COUNTIFS(Tableau3[PLAGE],R883)</f>
        <v>0</v>
      </c>
      <c r="T883" s="139">
        <f ca="1">INDEX(EXTRACT!DATE,MATCH(Tableau4[[#This Row],[Décalage]],D:D,0),0)</f>
        <v>0</v>
      </c>
      <c r="U883" s="139">
        <f ca="1">VLOOKUP(Tableau4[[#This Row],[Décalage]],D:E,2,0)</f>
        <v>0</v>
      </c>
      <c r="V883" s="139">
        <f ca="1">VLOOKUP(Tableau4[[#This Row],[Décalage]],D:G,4,0)</f>
        <v>0</v>
      </c>
      <c r="AY883" s="88"/>
      <c r="AZ883" s="88"/>
      <c r="BA883" s="88"/>
      <c r="BB883" s="88"/>
      <c r="BC883" s="88"/>
    </row>
    <row r="884" spans="1:55" ht="15" x14ac:dyDescent="0.2">
      <c r="A884" s="100" t="s">
        <v>534</v>
      </c>
      <c r="B884" s="95" t="s">
        <v>534</v>
      </c>
      <c r="C884" s="95">
        <v>881</v>
      </c>
      <c r="D884" s="95" t="s">
        <v>534</v>
      </c>
      <c r="E884" s="99" t="s">
        <v>534</v>
      </c>
      <c r="F884" s="95" t="s">
        <v>534</v>
      </c>
      <c r="G884" s="95" t="s">
        <v>534</v>
      </c>
      <c r="H884" s="95">
        <v>0</v>
      </c>
      <c r="I884" s="95">
        <v>1</v>
      </c>
      <c r="J884" s="95">
        <v>417</v>
      </c>
      <c r="K884" s="95" t="s">
        <v>534</v>
      </c>
      <c r="L884" s="98" t="s">
        <v>534</v>
      </c>
      <c r="M884" s="98" t="s">
        <v>534</v>
      </c>
      <c r="N884" s="97" t="s">
        <v>534</v>
      </c>
      <c r="Q884" s="88" t="str">
        <f t="array" aca="1" ref="Q884" ca="1">IFERROR(INDEX(Tableau3[Num DECAL],SMALL(IF(Tableau3[Num DECAL]&lt;&gt;"",ROW(INDIRECT("1:"&amp;ROWS(Tableau3[Num DECAL])))),ROWS($1:873))),"")</f>
        <v/>
      </c>
      <c r="R884" s="88">
        <f t="shared" ca="1" si="13"/>
        <v>0</v>
      </c>
      <c r="S884" s="88">
        <f ca="1">COUNTIFS(Tableau3[PLAGE],R884)</f>
        <v>0</v>
      </c>
      <c r="T884" s="139">
        <f ca="1">INDEX(EXTRACT!DATE,MATCH(Tableau4[[#This Row],[Décalage]],D:D,0),0)</f>
        <v>0</v>
      </c>
      <c r="U884" s="139">
        <f ca="1">VLOOKUP(Tableau4[[#This Row],[Décalage]],D:E,2,0)</f>
        <v>0</v>
      </c>
      <c r="V884" s="139">
        <f ca="1">VLOOKUP(Tableau4[[#This Row],[Décalage]],D:G,4,0)</f>
        <v>0</v>
      </c>
      <c r="AY884" s="88"/>
      <c r="AZ884" s="88"/>
      <c r="BA884" s="88"/>
      <c r="BB884" s="88"/>
      <c r="BC884" s="88"/>
    </row>
    <row r="885" spans="1:55" ht="15" x14ac:dyDescent="0.2">
      <c r="A885" s="100" t="s">
        <v>534</v>
      </c>
      <c r="B885" s="95" t="s">
        <v>534</v>
      </c>
      <c r="C885" s="95">
        <v>882</v>
      </c>
      <c r="D885" s="95" t="s">
        <v>534</v>
      </c>
      <c r="E885" s="99" t="s">
        <v>534</v>
      </c>
      <c r="F885" s="95" t="s">
        <v>534</v>
      </c>
      <c r="G885" s="95" t="s">
        <v>534</v>
      </c>
      <c r="H885" s="95">
        <v>0</v>
      </c>
      <c r="I885" s="95">
        <v>1</v>
      </c>
      <c r="J885" s="95">
        <v>418</v>
      </c>
      <c r="K885" s="95" t="s">
        <v>534</v>
      </c>
      <c r="L885" s="98" t="s">
        <v>534</v>
      </c>
      <c r="M885" s="98" t="s">
        <v>534</v>
      </c>
      <c r="N885" s="97" t="s">
        <v>534</v>
      </c>
      <c r="Q885" s="88" t="str">
        <f t="array" aca="1" ref="Q885" ca="1">IFERROR(INDEX(Tableau3[Num DECAL],SMALL(IF(Tableau3[Num DECAL]&lt;&gt;"",ROW(INDIRECT("1:"&amp;ROWS(Tableau3[Num DECAL])))),ROWS($1:874))),"")</f>
        <v/>
      </c>
      <c r="R885" s="88">
        <f t="shared" ca="1" si="13"/>
        <v>0</v>
      </c>
      <c r="S885" s="88">
        <f ca="1">COUNTIFS(Tableau3[PLAGE],R885)</f>
        <v>0</v>
      </c>
      <c r="T885" s="139">
        <f ca="1">INDEX(EXTRACT!DATE,MATCH(Tableau4[[#This Row],[Décalage]],D:D,0),0)</f>
        <v>0</v>
      </c>
      <c r="U885" s="139">
        <f ca="1">VLOOKUP(Tableau4[[#This Row],[Décalage]],D:E,2,0)</f>
        <v>0</v>
      </c>
      <c r="V885" s="139">
        <f ca="1">VLOOKUP(Tableau4[[#This Row],[Décalage]],D:G,4,0)</f>
        <v>0</v>
      </c>
      <c r="AY885" s="88"/>
      <c r="AZ885" s="88"/>
      <c r="BA885" s="88"/>
      <c r="BB885" s="88"/>
      <c r="BC885" s="88"/>
    </row>
    <row r="886" spans="1:55" ht="15" x14ac:dyDescent="0.2">
      <c r="A886" s="100" t="s">
        <v>534</v>
      </c>
      <c r="B886" s="95" t="s">
        <v>534</v>
      </c>
      <c r="C886" s="95">
        <v>883</v>
      </c>
      <c r="D886" s="95" t="s">
        <v>534</v>
      </c>
      <c r="E886" s="99" t="s">
        <v>534</v>
      </c>
      <c r="F886" s="95" t="s">
        <v>534</v>
      </c>
      <c r="G886" s="95" t="s">
        <v>534</v>
      </c>
      <c r="H886" s="95">
        <v>0</v>
      </c>
      <c r="I886" s="95">
        <v>1</v>
      </c>
      <c r="J886" s="95">
        <v>419</v>
      </c>
      <c r="K886" s="95" t="s">
        <v>534</v>
      </c>
      <c r="L886" s="98" t="s">
        <v>534</v>
      </c>
      <c r="M886" s="98" t="s">
        <v>534</v>
      </c>
      <c r="N886" s="97" t="s">
        <v>534</v>
      </c>
      <c r="Q886" s="88" t="str">
        <f t="array" aca="1" ref="Q886" ca="1">IFERROR(INDEX(Tableau3[Num DECAL],SMALL(IF(Tableau3[Num DECAL]&lt;&gt;"",ROW(INDIRECT("1:"&amp;ROWS(Tableau3[Num DECAL])))),ROWS($1:875))),"")</f>
        <v/>
      </c>
      <c r="R886" s="88">
        <f t="shared" ca="1" si="13"/>
        <v>0</v>
      </c>
      <c r="S886" s="88">
        <f ca="1">COUNTIFS(Tableau3[PLAGE],R886)</f>
        <v>0</v>
      </c>
      <c r="T886" s="139">
        <f ca="1">INDEX(EXTRACT!DATE,MATCH(Tableau4[[#This Row],[Décalage]],D:D,0),0)</f>
        <v>0</v>
      </c>
      <c r="U886" s="139">
        <f ca="1">VLOOKUP(Tableau4[[#This Row],[Décalage]],D:E,2,0)</f>
        <v>0</v>
      </c>
      <c r="V886" s="139">
        <f ca="1">VLOOKUP(Tableau4[[#This Row],[Décalage]],D:G,4,0)</f>
        <v>0</v>
      </c>
      <c r="AY886" s="88"/>
      <c r="AZ886" s="88"/>
      <c r="BA886" s="88"/>
      <c r="BB886" s="88"/>
      <c r="BC886" s="88"/>
    </row>
    <row r="887" spans="1:55" ht="15" x14ac:dyDescent="0.2">
      <c r="A887" s="100" t="s">
        <v>534</v>
      </c>
      <c r="B887" s="95" t="s">
        <v>534</v>
      </c>
      <c r="C887" s="95">
        <v>884</v>
      </c>
      <c r="D887" s="95" t="s">
        <v>534</v>
      </c>
      <c r="E887" s="99" t="s">
        <v>534</v>
      </c>
      <c r="F887" s="95" t="s">
        <v>534</v>
      </c>
      <c r="G887" s="95" t="s">
        <v>534</v>
      </c>
      <c r="H887" s="95">
        <v>0</v>
      </c>
      <c r="I887" s="95">
        <v>1</v>
      </c>
      <c r="J887" s="95">
        <v>420</v>
      </c>
      <c r="K887" s="95" t="s">
        <v>534</v>
      </c>
      <c r="L887" s="98" t="s">
        <v>534</v>
      </c>
      <c r="M887" s="98" t="s">
        <v>534</v>
      </c>
      <c r="N887" s="97" t="s">
        <v>534</v>
      </c>
      <c r="Q887" s="88" t="str">
        <f t="array" aca="1" ref="Q887" ca="1">IFERROR(INDEX(Tableau3[Num DECAL],SMALL(IF(Tableau3[Num DECAL]&lt;&gt;"",ROW(INDIRECT("1:"&amp;ROWS(Tableau3[Num DECAL])))),ROWS($1:876))),"")</f>
        <v/>
      </c>
      <c r="R887" s="88">
        <f t="shared" ca="1" si="13"/>
        <v>0</v>
      </c>
      <c r="S887" s="88">
        <f ca="1">COUNTIFS(Tableau3[PLAGE],R887)</f>
        <v>0</v>
      </c>
      <c r="T887" s="139">
        <f ca="1">INDEX(EXTRACT!DATE,MATCH(Tableau4[[#This Row],[Décalage]],D:D,0),0)</f>
        <v>0</v>
      </c>
      <c r="U887" s="139">
        <f ca="1">VLOOKUP(Tableau4[[#This Row],[Décalage]],D:E,2,0)</f>
        <v>0</v>
      </c>
      <c r="V887" s="139">
        <f ca="1">VLOOKUP(Tableau4[[#This Row],[Décalage]],D:G,4,0)</f>
        <v>0</v>
      </c>
      <c r="AY887" s="88"/>
      <c r="AZ887" s="88"/>
      <c r="BA887" s="88"/>
      <c r="BB887" s="88"/>
      <c r="BC887" s="88"/>
    </row>
    <row r="888" spans="1:55" ht="15" x14ac:dyDescent="0.2">
      <c r="A888" s="100" t="s">
        <v>534</v>
      </c>
      <c r="B888" s="95" t="s">
        <v>534</v>
      </c>
      <c r="C888" s="95">
        <v>885</v>
      </c>
      <c r="D888" s="95" t="s">
        <v>534</v>
      </c>
      <c r="E888" s="99" t="s">
        <v>534</v>
      </c>
      <c r="F888" s="95" t="s">
        <v>534</v>
      </c>
      <c r="G888" s="95" t="s">
        <v>534</v>
      </c>
      <c r="H888" s="95">
        <v>0</v>
      </c>
      <c r="I888" s="95">
        <v>1</v>
      </c>
      <c r="J888" s="95">
        <v>421</v>
      </c>
      <c r="K888" s="95" t="s">
        <v>534</v>
      </c>
      <c r="L888" s="98" t="s">
        <v>534</v>
      </c>
      <c r="M888" s="98" t="s">
        <v>534</v>
      </c>
      <c r="N888" s="97" t="s">
        <v>534</v>
      </c>
      <c r="Q888" s="88" t="str">
        <f t="array" aca="1" ref="Q888" ca="1">IFERROR(INDEX(Tableau3[Num DECAL],SMALL(IF(Tableau3[Num DECAL]&lt;&gt;"",ROW(INDIRECT("1:"&amp;ROWS(Tableau3[Num DECAL])))),ROWS($1:877))),"")</f>
        <v/>
      </c>
      <c r="R888" s="88">
        <f t="shared" ca="1" si="13"/>
        <v>0</v>
      </c>
      <c r="S888" s="88">
        <f ca="1">COUNTIFS(Tableau3[PLAGE],R888)</f>
        <v>0</v>
      </c>
      <c r="T888" s="139">
        <f ca="1">INDEX(EXTRACT!DATE,MATCH(Tableau4[[#This Row],[Décalage]],D:D,0),0)</f>
        <v>0</v>
      </c>
      <c r="U888" s="139">
        <f ca="1">VLOOKUP(Tableau4[[#This Row],[Décalage]],D:E,2,0)</f>
        <v>0</v>
      </c>
      <c r="V888" s="139">
        <f ca="1">VLOOKUP(Tableau4[[#This Row],[Décalage]],D:G,4,0)</f>
        <v>0</v>
      </c>
      <c r="AY888" s="88"/>
      <c r="AZ888" s="88"/>
      <c r="BA888" s="88"/>
      <c r="BB888" s="88"/>
      <c r="BC888" s="88"/>
    </row>
    <row r="889" spans="1:55" ht="15" x14ac:dyDescent="0.2">
      <c r="A889" s="100" t="s">
        <v>534</v>
      </c>
      <c r="B889" s="95" t="s">
        <v>534</v>
      </c>
      <c r="C889" s="95">
        <v>886</v>
      </c>
      <c r="D889" s="95" t="s">
        <v>534</v>
      </c>
      <c r="E889" s="99" t="s">
        <v>534</v>
      </c>
      <c r="F889" s="95" t="s">
        <v>534</v>
      </c>
      <c r="G889" s="95" t="s">
        <v>534</v>
      </c>
      <c r="H889" s="95">
        <v>0</v>
      </c>
      <c r="I889" s="95">
        <v>1</v>
      </c>
      <c r="J889" s="95">
        <v>422</v>
      </c>
      <c r="K889" s="95" t="s">
        <v>534</v>
      </c>
      <c r="L889" s="98" t="s">
        <v>534</v>
      </c>
      <c r="M889" s="98" t="s">
        <v>534</v>
      </c>
      <c r="N889" s="97" t="s">
        <v>534</v>
      </c>
      <c r="Q889" s="88" t="str">
        <f t="array" aca="1" ref="Q889" ca="1">IFERROR(INDEX(Tableau3[Num DECAL],SMALL(IF(Tableau3[Num DECAL]&lt;&gt;"",ROW(INDIRECT("1:"&amp;ROWS(Tableau3[Num DECAL])))),ROWS($1:878))),"")</f>
        <v/>
      </c>
      <c r="R889" s="88">
        <f t="shared" ca="1" si="13"/>
        <v>0</v>
      </c>
      <c r="S889" s="88">
        <f ca="1">COUNTIFS(Tableau3[PLAGE],R889)</f>
        <v>0</v>
      </c>
      <c r="T889" s="139">
        <f ca="1">INDEX(EXTRACT!DATE,MATCH(Tableau4[[#This Row],[Décalage]],D:D,0),0)</f>
        <v>0</v>
      </c>
      <c r="U889" s="139">
        <f ca="1">VLOOKUP(Tableau4[[#This Row],[Décalage]],D:E,2,0)</f>
        <v>0</v>
      </c>
      <c r="V889" s="139">
        <f ca="1">VLOOKUP(Tableau4[[#This Row],[Décalage]],D:G,4,0)</f>
        <v>0</v>
      </c>
      <c r="AY889" s="88"/>
      <c r="AZ889" s="88"/>
      <c r="BA889" s="88"/>
      <c r="BB889" s="88"/>
      <c r="BC889" s="88"/>
    </row>
    <row r="890" spans="1:55" ht="15" x14ac:dyDescent="0.2">
      <c r="A890" s="100" t="s">
        <v>534</v>
      </c>
      <c r="B890" s="95" t="s">
        <v>534</v>
      </c>
      <c r="C890" s="95">
        <v>887</v>
      </c>
      <c r="D890" s="95" t="s">
        <v>534</v>
      </c>
      <c r="E890" s="99" t="s">
        <v>534</v>
      </c>
      <c r="F890" s="95" t="s">
        <v>534</v>
      </c>
      <c r="G890" s="95" t="s">
        <v>534</v>
      </c>
      <c r="H890" s="95">
        <v>0</v>
      </c>
      <c r="I890" s="95">
        <v>1</v>
      </c>
      <c r="J890" s="95">
        <v>423</v>
      </c>
      <c r="K890" s="95" t="s">
        <v>534</v>
      </c>
      <c r="L890" s="98" t="s">
        <v>534</v>
      </c>
      <c r="M890" s="98" t="s">
        <v>534</v>
      </c>
      <c r="N890" s="97" t="s">
        <v>534</v>
      </c>
      <c r="Q890" s="88" t="str">
        <f t="array" aca="1" ref="Q890" ca="1">IFERROR(INDEX(Tableau3[Num DECAL],SMALL(IF(Tableau3[Num DECAL]&lt;&gt;"",ROW(INDIRECT("1:"&amp;ROWS(Tableau3[Num DECAL])))),ROWS($1:879))),"")</f>
        <v/>
      </c>
      <c r="R890" s="88">
        <f t="shared" ca="1" si="13"/>
        <v>0</v>
      </c>
      <c r="S890" s="88">
        <f ca="1">COUNTIFS(Tableau3[PLAGE],R890)</f>
        <v>0</v>
      </c>
      <c r="T890" s="139">
        <f ca="1">INDEX(EXTRACT!DATE,MATCH(Tableau4[[#This Row],[Décalage]],D:D,0),0)</f>
        <v>0</v>
      </c>
      <c r="U890" s="139">
        <f ca="1">VLOOKUP(Tableau4[[#This Row],[Décalage]],D:E,2,0)</f>
        <v>0</v>
      </c>
      <c r="V890" s="139">
        <f ca="1">VLOOKUP(Tableau4[[#This Row],[Décalage]],D:G,4,0)</f>
        <v>0</v>
      </c>
      <c r="AY890" s="88"/>
      <c r="AZ890" s="88"/>
      <c r="BA890" s="88"/>
      <c r="BB890" s="88"/>
      <c r="BC890" s="88"/>
    </row>
    <row r="891" spans="1:55" ht="15" x14ac:dyDescent="0.2">
      <c r="A891" s="100" t="s">
        <v>534</v>
      </c>
      <c r="B891" s="95" t="s">
        <v>534</v>
      </c>
      <c r="C891" s="95">
        <v>888</v>
      </c>
      <c r="D891" s="95" t="s">
        <v>534</v>
      </c>
      <c r="E891" s="99" t="s">
        <v>534</v>
      </c>
      <c r="F891" s="95" t="s">
        <v>534</v>
      </c>
      <c r="G891" s="95" t="s">
        <v>534</v>
      </c>
      <c r="H891" s="95">
        <v>0</v>
      </c>
      <c r="I891" s="95">
        <v>1</v>
      </c>
      <c r="J891" s="95">
        <v>424</v>
      </c>
      <c r="K891" s="95" t="s">
        <v>534</v>
      </c>
      <c r="L891" s="98" t="s">
        <v>534</v>
      </c>
      <c r="M891" s="98" t="s">
        <v>534</v>
      </c>
      <c r="N891" s="97" t="s">
        <v>534</v>
      </c>
      <c r="Q891" s="88" t="str">
        <f t="array" aca="1" ref="Q891" ca="1">IFERROR(INDEX(Tableau3[Num DECAL],SMALL(IF(Tableau3[Num DECAL]&lt;&gt;"",ROW(INDIRECT("1:"&amp;ROWS(Tableau3[Num DECAL])))),ROWS($1:880))),"")</f>
        <v/>
      </c>
      <c r="R891" s="88">
        <f t="shared" ca="1" si="13"/>
        <v>0</v>
      </c>
      <c r="S891" s="88">
        <f ca="1">COUNTIFS(Tableau3[PLAGE],R891)</f>
        <v>0</v>
      </c>
      <c r="T891" s="139">
        <f ca="1">INDEX(EXTRACT!DATE,MATCH(Tableau4[[#This Row],[Décalage]],D:D,0),0)</f>
        <v>0</v>
      </c>
      <c r="U891" s="139">
        <f ca="1">VLOOKUP(Tableau4[[#This Row],[Décalage]],D:E,2,0)</f>
        <v>0</v>
      </c>
      <c r="V891" s="139">
        <f ca="1">VLOOKUP(Tableau4[[#This Row],[Décalage]],D:G,4,0)</f>
        <v>0</v>
      </c>
      <c r="AY891" s="88"/>
      <c r="AZ891" s="88"/>
      <c r="BA891" s="88"/>
      <c r="BB891" s="88"/>
      <c r="BC891" s="88"/>
    </row>
    <row r="892" spans="1:55" ht="15" x14ac:dyDescent="0.2">
      <c r="A892" s="100" t="s">
        <v>534</v>
      </c>
      <c r="B892" s="95" t="s">
        <v>534</v>
      </c>
      <c r="C892" s="95">
        <v>889</v>
      </c>
      <c r="D892" s="95" t="s">
        <v>534</v>
      </c>
      <c r="E892" s="99" t="s">
        <v>534</v>
      </c>
      <c r="F892" s="95" t="s">
        <v>534</v>
      </c>
      <c r="G892" s="95" t="s">
        <v>534</v>
      </c>
      <c r="H892" s="95">
        <v>0</v>
      </c>
      <c r="I892" s="95">
        <v>1</v>
      </c>
      <c r="J892" s="95">
        <v>425</v>
      </c>
      <c r="K892" s="95" t="s">
        <v>534</v>
      </c>
      <c r="L892" s="98" t="s">
        <v>534</v>
      </c>
      <c r="M892" s="98" t="s">
        <v>534</v>
      </c>
      <c r="N892" s="97" t="s">
        <v>534</v>
      </c>
      <c r="Q892" s="88" t="str">
        <f t="array" aca="1" ref="Q892" ca="1">IFERROR(INDEX(Tableau3[Num DECAL],SMALL(IF(Tableau3[Num DECAL]&lt;&gt;"",ROW(INDIRECT("1:"&amp;ROWS(Tableau3[Num DECAL])))),ROWS($1:881))),"")</f>
        <v/>
      </c>
      <c r="R892" s="88">
        <f t="shared" ca="1" si="13"/>
        <v>0</v>
      </c>
      <c r="S892" s="88">
        <f ca="1">COUNTIFS(Tableau3[PLAGE],R892)</f>
        <v>0</v>
      </c>
      <c r="T892" s="139">
        <f ca="1">INDEX(EXTRACT!DATE,MATCH(Tableau4[[#This Row],[Décalage]],D:D,0),0)</f>
        <v>0</v>
      </c>
      <c r="U892" s="139">
        <f ca="1">VLOOKUP(Tableau4[[#This Row],[Décalage]],D:E,2,0)</f>
        <v>0</v>
      </c>
      <c r="V892" s="139">
        <f ca="1">VLOOKUP(Tableau4[[#This Row],[Décalage]],D:G,4,0)</f>
        <v>0</v>
      </c>
      <c r="AY892" s="88"/>
      <c r="AZ892" s="88"/>
      <c r="BA892" s="88"/>
      <c r="BB892" s="88"/>
      <c r="BC892" s="88"/>
    </row>
    <row r="893" spans="1:55" ht="15" x14ac:dyDescent="0.2">
      <c r="A893" s="100" t="s">
        <v>534</v>
      </c>
      <c r="B893" s="95" t="s">
        <v>534</v>
      </c>
      <c r="C893" s="95">
        <v>890</v>
      </c>
      <c r="D893" s="95" t="s">
        <v>534</v>
      </c>
      <c r="E893" s="99" t="s">
        <v>534</v>
      </c>
      <c r="F893" s="95" t="s">
        <v>534</v>
      </c>
      <c r="G893" s="95" t="s">
        <v>534</v>
      </c>
      <c r="H893" s="95">
        <v>0</v>
      </c>
      <c r="I893" s="95">
        <v>1</v>
      </c>
      <c r="J893" s="95">
        <v>426</v>
      </c>
      <c r="K893" s="95" t="s">
        <v>534</v>
      </c>
      <c r="L893" s="98" t="s">
        <v>534</v>
      </c>
      <c r="M893" s="98" t="s">
        <v>534</v>
      </c>
      <c r="N893" s="97" t="s">
        <v>534</v>
      </c>
      <c r="Q893" s="88" t="str">
        <f t="array" aca="1" ref="Q893" ca="1">IFERROR(INDEX(Tableau3[Num DECAL],SMALL(IF(Tableau3[Num DECAL]&lt;&gt;"",ROW(INDIRECT("1:"&amp;ROWS(Tableau3[Num DECAL])))),ROWS($1:882))),"")</f>
        <v/>
      </c>
      <c r="R893" s="88">
        <f t="shared" ca="1" si="13"/>
        <v>0</v>
      </c>
      <c r="S893" s="88">
        <f ca="1">COUNTIFS(Tableau3[PLAGE],R893)</f>
        <v>0</v>
      </c>
      <c r="T893" s="139">
        <f ca="1">INDEX(EXTRACT!DATE,MATCH(Tableau4[[#This Row],[Décalage]],D:D,0),0)</f>
        <v>0</v>
      </c>
      <c r="U893" s="139">
        <f ca="1">VLOOKUP(Tableau4[[#This Row],[Décalage]],D:E,2,0)</f>
        <v>0</v>
      </c>
      <c r="V893" s="139">
        <f ca="1">VLOOKUP(Tableau4[[#This Row],[Décalage]],D:G,4,0)</f>
        <v>0</v>
      </c>
      <c r="AY893" s="88"/>
      <c r="AZ893" s="88"/>
      <c r="BA893" s="88"/>
      <c r="BB893" s="88"/>
      <c r="BC893" s="88"/>
    </row>
    <row r="894" spans="1:55" ht="15" x14ac:dyDescent="0.2">
      <c r="A894" s="100" t="s">
        <v>534</v>
      </c>
      <c r="B894" s="95" t="s">
        <v>534</v>
      </c>
      <c r="C894" s="95">
        <v>891</v>
      </c>
      <c r="D894" s="95" t="s">
        <v>534</v>
      </c>
      <c r="E894" s="99" t="s">
        <v>534</v>
      </c>
      <c r="F894" s="95" t="s">
        <v>534</v>
      </c>
      <c r="G894" s="95" t="s">
        <v>534</v>
      </c>
      <c r="H894" s="95">
        <v>0</v>
      </c>
      <c r="I894" s="95">
        <v>1</v>
      </c>
      <c r="J894" s="95">
        <v>427</v>
      </c>
      <c r="K894" s="95" t="s">
        <v>534</v>
      </c>
      <c r="L894" s="98" t="s">
        <v>534</v>
      </c>
      <c r="M894" s="98" t="s">
        <v>534</v>
      </c>
      <c r="N894" s="97" t="s">
        <v>534</v>
      </c>
      <c r="Q894" s="88" t="str">
        <f t="array" aca="1" ref="Q894" ca="1">IFERROR(INDEX(Tableau3[Num DECAL],SMALL(IF(Tableau3[Num DECAL]&lt;&gt;"",ROW(INDIRECT("1:"&amp;ROWS(Tableau3[Num DECAL])))),ROWS($1:883))),"")</f>
        <v/>
      </c>
      <c r="R894" s="88">
        <f t="shared" ca="1" si="13"/>
        <v>0</v>
      </c>
      <c r="S894" s="88">
        <f ca="1">COUNTIFS(Tableau3[PLAGE],R894)</f>
        <v>0</v>
      </c>
      <c r="T894" s="139">
        <f ca="1">INDEX(EXTRACT!DATE,MATCH(Tableau4[[#This Row],[Décalage]],D:D,0),0)</f>
        <v>0</v>
      </c>
      <c r="U894" s="139">
        <f ca="1">VLOOKUP(Tableau4[[#This Row],[Décalage]],D:E,2,0)</f>
        <v>0</v>
      </c>
      <c r="V894" s="139">
        <f ca="1">VLOOKUP(Tableau4[[#This Row],[Décalage]],D:G,4,0)</f>
        <v>0</v>
      </c>
      <c r="AY894" s="88"/>
      <c r="AZ894" s="88"/>
      <c r="BA894" s="88"/>
      <c r="BB894" s="88"/>
      <c r="BC894" s="88"/>
    </row>
    <row r="895" spans="1:55" ht="15" x14ac:dyDescent="0.2">
      <c r="A895" s="100" t="s">
        <v>534</v>
      </c>
      <c r="B895" s="95" t="s">
        <v>534</v>
      </c>
      <c r="C895" s="95">
        <v>892</v>
      </c>
      <c r="D895" s="95" t="s">
        <v>534</v>
      </c>
      <c r="E895" s="99" t="s">
        <v>534</v>
      </c>
      <c r="F895" s="95" t="s">
        <v>534</v>
      </c>
      <c r="G895" s="95" t="s">
        <v>534</v>
      </c>
      <c r="H895" s="95">
        <v>0</v>
      </c>
      <c r="I895" s="95">
        <v>1</v>
      </c>
      <c r="J895" s="95">
        <v>428</v>
      </c>
      <c r="K895" s="95" t="s">
        <v>534</v>
      </c>
      <c r="L895" s="98" t="s">
        <v>534</v>
      </c>
      <c r="M895" s="98" t="s">
        <v>534</v>
      </c>
      <c r="N895" s="97" t="s">
        <v>534</v>
      </c>
      <c r="Q895" s="88" t="str">
        <f t="array" aca="1" ref="Q895" ca="1">IFERROR(INDEX(Tableau3[Num DECAL],SMALL(IF(Tableau3[Num DECAL]&lt;&gt;"",ROW(INDIRECT("1:"&amp;ROWS(Tableau3[Num DECAL])))),ROWS($1:884))),"")</f>
        <v/>
      </c>
      <c r="R895" s="88">
        <f t="shared" ca="1" si="13"/>
        <v>0</v>
      </c>
      <c r="S895" s="88">
        <f ca="1">COUNTIFS(Tableau3[PLAGE],R895)</f>
        <v>0</v>
      </c>
      <c r="T895" s="139">
        <f ca="1">INDEX(EXTRACT!DATE,MATCH(Tableau4[[#This Row],[Décalage]],D:D,0),0)</f>
        <v>0</v>
      </c>
      <c r="U895" s="139">
        <f ca="1">VLOOKUP(Tableau4[[#This Row],[Décalage]],D:E,2,0)</f>
        <v>0</v>
      </c>
      <c r="V895" s="139">
        <f ca="1">VLOOKUP(Tableau4[[#This Row],[Décalage]],D:G,4,0)</f>
        <v>0</v>
      </c>
      <c r="AY895" s="88"/>
      <c r="AZ895" s="88"/>
      <c r="BA895" s="88"/>
      <c r="BB895" s="88"/>
      <c r="BC895" s="88"/>
    </row>
    <row r="896" spans="1:55" ht="15" x14ac:dyDescent="0.2">
      <c r="A896" s="100" t="s">
        <v>534</v>
      </c>
      <c r="B896" s="95" t="s">
        <v>534</v>
      </c>
      <c r="C896" s="95">
        <v>893</v>
      </c>
      <c r="D896" s="95" t="s">
        <v>534</v>
      </c>
      <c r="E896" s="99" t="s">
        <v>534</v>
      </c>
      <c r="F896" s="95" t="s">
        <v>534</v>
      </c>
      <c r="G896" s="95" t="s">
        <v>534</v>
      </c>
      <c r="H896" s="95">
        <v>0</v>
      </c>
      <c r="I896" s="95">
        <v>1</v>
      </c>
      <c r="J896" s="95">
        <v>429</v>
      </c>
      <c r="K896" s="95" t="s">
        <v>534</v>
      </c>
      <c r="L896" s="98" t="s">
        <v>534</v>
      </c>
      <c r="M896" s="98" t="s">
        <v>534</v>
      </c>
      <c r="N896" s="97" t="s">
        <v>534</v>
      </c>
      <c r="Q896" s="88" t="str">
        <f t="array" aca="1" ref="Q896" ca="1">IFERROR(INDEX(Tableau3[Num DECAL],SMALL(IF(Tableau3[Num DECAL]&lt;&gt;"",ROW(INDIRECT("1:"&amp;ROWS(Tableau3[Num DECAL])))),ROWS($1:885))),"")</f>
        <v/>
      </c>
      <c r="R896" s="88">
        <f t="shared" ca="1" si="13"/>
        <v>0</v>
      </c>
      <c r="S896" s="88">
        <f ca="1">COUNTIFS(Tableau3[PLAGE],R896)</f>
        <v>0</v>
      </c>
      <c r="T896" s="139">
        <f ca="1">INDEX(EXTRACT!DATE,MATCH(Tableau4[[#This Row],[Décalage]],D:D,0),0)</f>
        <v>0</v>
      </c>
      <c r="U896" s="139">
        <f ca="1">VLOOKUP(Tableau4[[#This Row],[Décalage]],D:E,2,0)</f>
        <v>0</v>
      </c>
      <c r="V896" s="139">
        <f ca="1">VLOOKUP(Tableau4[[#This Row],[Décalage]],D:G,4,0)</f>
        <v>0</v>
      </c>
      <c r="AY896" s="88"/>
      <c r="AZ896" s="88"/>
      <c r="BA896" s="88"/>
      <c r="BB896" s="88"/>
      <c r="BC896" s="88"/>
    </row>
    <row r="897" spans="1:55" ht="15" x14ac:dyDescent="0.2">
      <c r="A897" s="100" t="s">
        <v>534</v>
      </c>
      <c r="B897" s="95" t="s">
        <v>534</v>
      </c>
      <c r="C897" s="95">
        <v>894</v>
      </c>
      <c r="D897" s="95" t="s">
        <v>534</v>
      </c>
      <c r="E897" s="99" t="s">
        <v>534</v>
      </c>
      <c r="F897" s="95" t="s">
        <v>534</v>
      </c>
      <c r="G897" s="95" t="s">
        <v>534</v>
      </c>
      <c r="H897" s="95">
        <v>0</v>
      </c>
      <c r="I897" s="95">
        <v>1</v>
      </c>
      <c r="J897" s="95">
        <v>430</v>
      </c>
      <c r="K897" s="95" t="s">
        <v>534</v>
      </c>
      <c r="L897" s="98" t="s">
        <v>534</v>
      </c>
      <c r="M897" s="98" t="s">
        <v>534</v>
      </c>
      <c r="N897" s="97" t="s">
        <v>534</v>
      </c>
      <c r="Q897" s="88" t="str">
        <f t="array" aca="1" ref="Q897" ca="1">IFERROR(INDEX(Tableau3[Num DECAL],SMALL(IF(Tableau3[Num DECAL]&lt;&gt;"",ROW(INDIRECT("1:"&amp;ROWS(Tableau3[Num DECAL])))),ROWS($1:886))),"")</f>
        <v/>
      </c>
      <c r="R897" s="88">
        <f t="shared" ca="1" si="13"/>
        <v>0</v>
      </c>
      <c r="S897" s="88">
        <f ca="1">COUNTIFS(Tableau3[PLAGE],R897)</f>
        <v>0</v>
      </c>
      <c r="T897" s="139">
        <f ca="1">INDEX(EXTRACT!DATE,MATCH(Tableau4[[#This Row],[Décalage]],D:D,0),0)</f>
        <v>0</v>
      </c>
      <c r="U897" s="139">
        <f ca="1">VLOOKUP(Tableau4[[#This Row],[Décalage]],D:E,2,0)</f>
        <v>0</v>
      </c>
      <c r="V897" s="139">
        <f ca="1">VLOOKUP(Tableau4[[#This Row],[Décalage]],D:G,4,0)</f>
        <v>0</v>
      </c>
      <c r="AY897" s="88"/>
      <c r="AZ897" s="88"/>
      <c r="BA897" s="88"/>
      <c r="BB897" s="88"/>
      <c r="BC897" s="88"/>
    </row>
    <row r="898" spans="1:55" ht="15" x14ac:dyDescent="0.2">
      <c r="A898" s="100" t="s">
        <v>534</v>
      </c>
      <c r="B898" s="95" t="s">
        <v>534</v>
      </c>
      <c r="C898" s="95">
        <v>895</v>
      </c>
      <c r="D898" s="95" t="s">
        <v>534</v>
      </c>
      <c r="E898" s="99" t="s">
        <v>534</v>
      </c>
      <c r="F898" s="95" t="s">
        <v>534</v>
      </c>
      <c r="G898" s="95" t="s">
        <v>534</v>
      </c>
      <c r="H898" s="95">
        <v>0</v>
      </c>
      <c r="I898" s="95">
        <v>1</v>
      </c>
      <c r="J898" s="95">
        <v>431</v>
      </c>
      <c r="K898" s="95" t="s">
        <v>534</v>
      </c>
      <c r="L898" s="98" t="s">
        <v>534</v>
      </c>
      <c r="M898" s="98" t="s">
        <v>534</v>
      </c>
      <c r="N898" s="97" t="s">
        <v>534</v>
      </c>
      <c r="Q898" s="88" t="str">
        <f t="array" aca="1" ref="Q898" ca="1">IFERROR(INDEX(Tableau3[Num DECAL],SMALL(IF(Tableau3[Num DECAL]&lt;&gt;"",ROW(INDIRECT("1:"&amp;ROWS(Tableau3[Num DECAL])))),ROWS($1:887))),"")</f>
        <v/>
      </c>
      <c r="R898" s="88">
        <f t="shared" ca="1" si="13"/>
        <v>0</v>
      </c>
      <c r="S898" s="88">
        <f ca="1">COUNTIFS(Tableau3[PLAGE],R898)</f>
        <v>0</v>
      </c>
      <c r="T898" s="139">
        <f ca="1">INDEX(EXTRACT!DATE,MATCH(Tableau4[[#This Row],[Décalage]],D:D,0),0)</f>
        <v>0</v>
      </c>
      <c r="U898" s="139">
        <f ca="1">VLOOKUP(Tableau4[[#This Row],[Décalage]],D:E,2,0)</f>
        <v>0</v>
      </c>
      <c r="V898" s="139">
        <f ca="1">VLOOKUP(Tableau4[[#This Row],[Décalage]],D:G,4,0)</f>
        <v>0</v>
      </c>
      <c r="AY898" s="88"/>
      <c r="AZ898" s="88"/>
      <c r="BA898" s="88"/>
      <c r="BB898" s="88"/>
      <c r="BC898" s="88"/>
    </row>
    <row r="899" spans="1:55" ht="15" x14ac:dyDescent="0.2">
      <c r="A899" s="100" t="s">
        <v>534</v>
      </c>
      <c r="B899" s="95" t="s">
        <v>534</v>
      </c>
      <c r="C899" s="95">
        <v>896</v>
      </c>
      <c r="D899" s="95" t="s">
        <v>534</v>
      </c>
      <c r="E899" s="99" t="s">
        <v>534</v>
      </c>
      <c r="F899" s="95" t="s">
        <v>534</v>
      </c>
      <c r="G899" s="95" t="s">
        <v>534</v>
      </c>
      <c r="H899" s="95">
        <v>0</v>
      </c>
      <c r="I899" s="95">
        <v>1</v>
      </c>
      <c r="J899" s="95">
        <v>432</v>
      </c>
      <c r="K899" s="95" t="s">
        <v>534</v>
      </c>
      <c r="L899" s="98" t="s">
        <v>534</v>
      </c>
      <c r="M899" s="98" t="s">
        <v>534</v>
      </c>
      <c r="N899" s="97" t="s">
        <v>534</v>
      </c>
      <c r="Q899" s="88" t="str">
        <f t="array" aca="1" ref="Q899" ca="1">IFERROR(INDEX(Tableau3[Num DECAL],SMALL(IF(Tableau3[Num DECAL]&lt;&gt;"",ROW(INDIRECT("1:"&amp;ROWS(Tableau3[Num DECAL])))),ROWS($1:888))),"")</f>
        <v/>
      </c>
      <c r="R899" s="88">
        <f t="shared" ca="1" si="13"/>
        <v>0</v>
      </c>
      <c r="S899" s="88">
        <f ca="1">COUNTIFS(Tableau3[PLAGE],R899)</f>
        <v>0</v>
      </c>
      <c r="T899" s="139">
        <f ca="1">INDEX(EXTRACT!DATE,MATCH(Tableau4[[#This Row],[Décalage]],D:D,0),0)</f>
        <v>0</v>
      </c>
      <c r="U899" s="139">
        <f ca="1">VLOOKUP(Tableau4[[#This Row],[Décalage]],D:E,2,0)</f>
        <v>0</v>
      </c>
      <c r="V899" s="139">
        <f ca="1">VLOOKUP(Tableau4[[#This Row],[Décalage]],D:G,4,0)</f>
        <v>0</v>
      </c>
      <c r="AY899" s="88"/>
      <c r="AZ899" s="88"/>
      <c r="BA899" s="88"/>
      <c r="BB899" s="88"/>
      <c r="BC899" s="88"/>
    </row>
    <row r="900" spans="1:55" ht="15" x14ac:dyDescent="0.2">
      <c r="A900" s="100" t="s">
        <v>534</v>
      </c>
      <c r="B900" s="95" t="s">
        <v>534</v>
      </c>
      <c r="C900" s="95">
        <v>897</v>
      </c>
      <c r="D900" s="95" t="s">
        <v>534</v>
      </c>
      <c r="E900" s="99" t="s">
        <v>534</v>
      </c>
      <c r="F900" s="95" t="s">
        <v>534</v>
      </c>
      <c r="G900" s="95" t="s">
        <v>534</v>
      </c>
      <c r="H900" s="95">
        <v>0</v>
      </c>
      <c r="I900" s="95">
        <v>1</v>
      </c>
      <c r="J900" s="95">
        <v>433</v>
      </c>
      <c r="K900" s="95" t="s">
        <v>534</v>
      </c>
      <c r="L900" s="98" t="s">
        <v>534</v>
      </c>
      <c r="M900" s="98" t="s">
        <v>534</v>
      </c>
      <c r="N900" s="97" t="s">
        <v>534</v>
      </c>
      <c r="Q900" s="88" t="str">
        <f t="array" aca="1" ref="Q900" ca="1">IFERROR(INDEX(Tableau3[Num DECAL],SMALL(IF(Tableau3[Num DECAL]&lt;&gt;"",ROW(INDIRECT("1:"&amp;ROWS(Tableau3[Num DECAL])))),ROWS($1:889))),"")</f>
        <v/>
      </c>
      <c r="R900" s="88">
        <f t="shared" ca="1" si="13"/>
        <v>0</v>
      </c>
      <c r="S900" s="88">
        <f ca="1">COUNTIFS(Tableau3[PLAGE],R900)</f>
        <v>0</v>
      </c>
      <c r="T900" s="139">
        <f ca="1">INDEX(EXTRACT!DATE,MATCH(Tableau4[[#This Row],[Décalage]],D:D,0),0)</f>
        <v>0</v>
      </c>
      <c r="U900" s="139">
        <f ca="1">VLOOKUP(Tableau4[[#This Row],[Décalage]],D:E,2,0)</f>
        <v>0</v>
      </c>
      <c r="V900" s="139">
        <f ca="1">VLOOKUP(Tableau4[[#This Row],[Décalage]],D:G,4,0)</f>
        <v>0</v>
      </c>
      <c r="AY900" s="88"/>
      <c r="AZ900" s="88"/>
      <c r="BA900" s="88"/>
      <c r="BB900" s="88"/>
      <c r="BC900" s="88"/>
    </row>
    <row r="901" spans="1:55" ht="15" x14ac:dyDescent="0.2">
      <c r="A901" s="100" t="s">
        <v>534</v>
      </c>
      <c r="B901" s="95" t="s">
        <v>534</v>
      </c>
      <c r="C901" s="95">
        <v>898</v>
      </c>
      <c r="D901" s="95" t="s">
        <v>534</v>
      </c>
      <c r="E901" s="99" t="s">
        <v>534</v>
      </c>
      <c r="F901" s="95" t="s">
        <v>534</v>
      </c>
      <c r="G901" s="95" t="s">
        <v>534</v>
      </c>
      <c r="H901" s="95">
        <v>0</v>
      </c>
      <c r="I901" s="95">
        <v>1</v>
      </c>
      <c r="J901" s="95">
        <v>434</v>
      </c>
      <c r="K901" s="95" t="s">
        <v>534</v>
      </c>
      <c r="L901" s="98" t="s">
        <v>534</v>
      </c>
      <c r="M901" s="98" t="s">
        <v>534</v>
      </c>
      <c r="N901" s="97" t="s">
        <v>534</v>
      </c>
      <c r="Q901" s="88" t="str">
        <f t="array" aca="1" ref="Q901" ca="1">IFERROR(INDEX(Tableau3[Num DECAL],SMALL(IF(Tableau3[Num DECAL]&lt;&gt;"",ROW(INDIRECT("1:"&amp;ROWS(Tableau3[Num DECAL])))),ROWS($1:890))),"")</f>
        <v/>
      </c>
      <c r="R901" s="88">
        <f t="shared" ca="1" si="13"/>
        <v>0</v>
      </c>
      <c r="S901" s="88">
        <f ca="1">COUNTIFS(Tableau3[PLAGE],R901)</f>
        <v>0</v>
      </c>
      <c r="T901" s="139">
        <f ca="1">INDEX(EXTRACT!DATE,MATCH(Tableau4[[#This Row],[Décalage]],D:D,0),0)</f>
        <v>0</v>
      </c>
      <c r="U901" s="139">
        <f ca="1">VLOOKUP(Tableau4[[#This Row],[Décalage]],D:E,2,0)</f>
        <v>0</v>
      </c>
      <c r="V901" s="139">
        <f ca="1">VLOOKUP(Tableau4[[#This Row],[Décalage]],D:G,4,0)</f>
        <v>0</v>
      </c>
      <c r="AY901" s="88"/>
      <c r="AZ901" s="88"/>
      <c r="BA901" s="88"/>
      <c r="BB901" s="88"/>
      <c r="BC901" s="88"/>
    </row>
    <row r="902" spans="1:55" ht="15" x14ac:dyDescent="0.2">
      <c r="A902" s="100" t="s">
        <v>534</v>
      </c>
      <c r="B902" s="95" t="s">
        <v>534</v>
      </c>
      <c r="C902" s="95">
        <v>899</v>
      </c>
      <c r="D902" s="95" t="s">
        <v>534</v>
      </c>
      <c r="E902" s="99" t="s">
        <v>534</v>
      </c>
      <c r="F902" s="95" t="s">
        <v>534</v>
      </c>
      <c r="G902" s="95" t="s">
        <v>534</v>
      </c>
      <c r="H902" s="95">
        <v>0</v>
      </c>
      <c r="I902" s="95">
        <v>1</v>
      </c>
      <c r="J902" s="95">
        <v>435</v>
      </c>
      <c r="K902" s="95" t="s">
        <v>534</v>
      </c>
      <c r="L902" s="98" t="s">
        <v>534</v>
      </c>
      <c r="M902" s="98" t="s">
        <v>534</v>
      </c>
      <c r="N902" s="97" t="s">
        <v>534</v>
      </c>
      <c r="Q902" s="88" t="str">
        <f t="array" aca="1" ref="Q902" ca="1">IFERROR(INDEX(Tableau3[Num DECAL],SMALL(IF(Tableau3[Num DECAL]&lt;&gt;"",ROW(INDIRECT("1:"&amp;ROWS(Tableau3[Num DECAL])))),ROWS($1:891))),"")</f>
        <v/>
      </c>
      <c r="R902" s="88">
        <f t="shared" ca="1" si="13"/>
        <v>0</v>
      </c>
      <c r="S902" s="88">
        <f ca="1">COUNTIFS(Tableau3[PLAGE],R902)</f>
        <v>0</v>
      </c>
      <c r="T902" s="139">
        <f ca="1">INDEX(EXTRACT!DATE,MATCH(Tableau4[[#This Row],[Décalage]],D:D,0),0)</f>
        <v>0</v>
      </c>
      <c r="U902" s="139">
        <f ca="1">VLOOKUP(Tableau4[[#This Row],[Décalage]],D:E,2,0)</f>
        <v>0</v>
      </c>
      <c r="V902" s="139">
        <f ca="1">VLOOKUP(Tableau4[[#This Row],[Décalage]],D:G,4,0)</f>
        <v>0</v>
      </c>
      <c r="AY902" s="88"/>
      <c r="AZ902" s="88"/>
      <c r="BA902" s="88"/>
      <c r="BB902" s="88"/>
      <c r="BC902" s="88"/>
    </row>
    <row r="903" spans="1:55" ht="15" x14ac:dyDescent="0.2">
      <c r="A903" s="100" t="s">
        <v>534</v>
      </c>
      <c r="B903" s="95" t="s">
        <v>534</v>
      </c>
      <c r="C903" s="95">
        <v>900</v>
      </c>
      <c r="D903" s="95" t="s">
        <v>534</v>
      </c>
      <c r="E903" s="99" t="s">
        <v>534</v>
      </c>
      <c r="F903" s="95" t="s">
        <v>534</v>
      </c>
      <c r="G903" s="95" t="s">
        <v>534</v>
      </c>
      <c r="H903" s="95">
        <v>0</v>
      </c>
      <c r="I903" s="95">
        <v>1</v>
      </c>
      <c r="J903" s="95">
        <v>436</v>
      </c>
      <c r="K903" s="95" t="s">
        <v>534</v>
      </c>
      <c r="L903" s="98" t="s">
        <v>534</v>
      </c>
      <c r="M903" s="98" t="s">
        <v>534</v>
      </c>
      <c r="N903" s="97" t="s">
        <v>534</v>
      </c>
      <c r="Q903" s="88" t="str">
        <f t="array" aca="1" ref="Q903" ca="1">IFERROR(INDEX(Tableau3[Num DECAL],SMALL(IF(Tableau3[Num DECAL]&lt;&gt;"",ROW(INDIRECT("1:"&amp;ROWS(Tableau3[Num DECAL])))),ROWS($1:892))),"")</f>
        <v/>
      </c>
      <c r="R903" s="88">
        <f t="shared" ca="1" si="13"/>
        <v>0</v>
      </c>
      <c r="S903" s="88">
        <f ca="1">COUNTIFS(Tableau3[PLAGE],R903)</f>
        <v>0</v>
      </c>
      <c r="T903" s="139">
        <f ca="1">INDEX(EXTRACT!DATE,MATCH(Tableau4[[#This Row],[Décalage]],D:D,0),0)</f>
        <v>0</v>
      </c>
      <c r="U903" s="139">
        <f ca="1">VLOOKUP(Tableau4[[#This Row],[Décalage]],D:E,2,0)</f>
        <v>0</v>
      </c>
      <c r="V903" s="139">
        <f ca="1">VLOOKUP(Tableau4[[#This Row],[Décalage]],D:G,4,0)</f>
        <v>0</v>
      </c>
      <c r="AY903" s="88"/>
      <c r="AZ903" s="88"/>
      <c r="BA903" s="88"/>
      <c r="BB903" s="88"/>
      <c r="BC903" s="88"/>
    </row>
    <row r="904" spans="1:55" ht="15" x14ac:dyDescent="0.2">
      <c r="A904" s="100" t="s">
        <v>534</v>
      </c>
      <c r="B904" s="95" t="s">
        <v>534</v>
      </c>
      <c r="C904" s="95">
        <v>901</v>
      </c>
      <c r="D904" s="95" t="s">
        <v>534</v>
      </c>
      <c r="E904" s="99" t="s">
        <v>534</v>
      </c>
      <c r="F904" s="95" t="s">
        <v>534</v>
      </c>
      <c r="G904" s="95" t="s">
        <v>534</v>
      </c>
      <c r="H904" s="95">
        <v>0</v>
      </c>
      <c r="I904" s="95">
        <v>1</v>
      </c>
      <c r="J904" s="95">
        <v>437</v>
      </c>
      <c r="K904" s="95" t="s">
        <v>534</v>
      </c>
      <c r="L904" s="98" t="s">
        <v>534</v>
      </c>
      <c r="M904" s="98" t="s">
        <v>534</v>
      </c>
      <c r="N904" s="97" t="s">
        <v>534</v>
      </c>
      <c r="Q904" s="88" t="str">
        <f t="array" aca="1" ref="Q904" ca="1">IFERROR(INDEX(Tableau3[Num DECAL],SMALL(IF(Tableau3[Num DECAL]&lt;&gt;"",ROW(INDIRECT("1:"&amp;ROWS(Tableau3[Num DECAL])))),ROWS($1:893))),"")</f>
        <v/>
      </c>
      <c r="R904" s="88">
        <f t="shared" ca="1" si="13"/>
        <v>0</v>
      </c>
      <c r="S904" s="88">
        <f ca="1">COUNTIFS(Tableau3[PLAGE],R904)</f>
        <v>0</v>
      </c>
      <c r="T904" s="139">
        <f ca="1">INDEX(EXTRACT!DATE,MATCH(Tableau4[[#This Row],[Décalage]],D:D,0),0)</f>
        <v>0</v>
      </c>
      <c r="U904" s="139">
        <f ca="1">VLOOKUP(Tableau4[[#This Row],[Décalage]],D:E,2,0)</f>
        <v>0</v>
      </c>
      <c r="V904" s="139">
        <f ca="1">VLOOKUP(Tableau4[[#This Row],[Décalage]],D:G,4,0)</f>
        <v>0</v>
      </c>
      <c r="AY904" s="88"/>
      <c r="AZ904" s="88"/>
      <c r="BA904" s="88"/>
      <c r="BB904" s="88"/>
      <c r="BC904" s="88"/>
    </row>
    <row r="905" spans="1:55" ht="15" x14ac:dyDescent="0.2">
      <c r="A905" s="100" t="s">
        <v>534</v>
      </c>
      <c r="B905" s="95" t="s">
        <v>534</v>
      </c>
      <c r="C905" s="95">
        <v>902</v>
      </c>
      <c r="D905" s="95" t="s">
        <v>534</v>
      </c>
      <c r="E905" s="99" t="s">
        <v>534</v>
      </c>
      <c r="F905" s="95" t="s">
        <v>534</v>
      </c>
      <c r="G905" s="95" t="s">
        <v>534</v>
      </c>
      <c r="H905" s="95">
        <v>0</v>
      </c>
      <c r="I905" s="95">
        <v>1</v>
      </c>
      <c r="J905" s="95">
        <v>438</v>
      </c>
      <c r="K905" s="95" t="s">
        <v>534</v>
      </c>
      <c r="L905" s="98" t="s">
        <v>534</v>
      </c>
      <c r="M905" s="98" t="s">
        <v>534</v>
      </c>
      <c r="N905" s="97" t="s">
        <v>534</v>
      </c>
      <c r="Q905" s="88" t="str">
        <f t="array" aca="1" ref="Q905" ca="1">IFERROR(INDEX(Tableau3[Num DECAL],SMALL(IF(Tableau3[Num DECAL]&lt;&gt;"",ROW(INDIRECT("1:"&amp;ROWS(Tableau3[Num DECAL])))),ROWS($1:894))),"")</f>
        <v/>
      </c>
      <c r="R905" s="88">
        <f t="shared" ca="1" si="13"/>
        <v>0</v>
      </c>
      <c r="S905" s="88">
        <f ca="1">COUNTIFS(Tableau3[PLAGE],R905)</f>
        <v>0</v>
      </c>
      <c r="T905" s="139">
        <f ca="1">INDEX(EXTRACT!DATE,MATCH(Tableau4[[#This Row],[Décalage]],D:D,0),0)</f>
        <v>0</v>
      </c>
      <c r="U905" s="139">
        <f ca="1">VLOOKUP(Tableau4[[#This Row],[Décalage]],D:E,2,0)</f>
        <v>0</v>
      </c>
      <c r="V905" s="139">
        <f ca="1">VLOOKUP(Tableau4[[#This Row],[Décalage]],D:G,4,0)</f>
        <v>0</v>
      </c>
      <c r="AY905" s="88"/>
      <c r="AZ905" s="88"/>
      <c r="BA905" s="88"/>
      <c r="BB905" s="88"/>
      <c r="BC905" s="88"/>
    </row>
    <row r="906" spans="1:55" ht="15" x14ac:dyDescent="0.2">
      <c r="A906" s="100" t="s">
        <v>534</v>
      </c>
      <c r="B906" s="95" t="s">
        <v>534</v>
      </c>
      <c r="C906" s="95">
        <v>903</v>
      </c>
      <c r="D906" s="95" t="s">
        <v>534</v>
      </c>
      <c r="E906" s="99" t="s">
        <v>534</v>
      </c>
      <c r="F906" s="95" t="s">
        <v>534</v>
      </c>
      <c r="G906" s="95" t="s">
        <v>534</v>
      </c>
      <c r="H906" s="95">
        <v>0</v>
      </c>
      <c r="I906" s="95">
        <v>1</v>
      </c>
      <c r="J906" s="95">
        <v>439</v>
      </c>
      <c r="K906" s="95" t="s">
        <v>534</v>
      </c>
      <c r="L906" s="98" t="s">
        <v>534</v>
      </c>
      <c r="M906" s="98" t="s">
        <v>534</v>
      </c>
      <c r="N906" s="97" t="s">
        <v>534</v>
      </c>
      <c r="Q906" s="88" t="str">
        <f t="array" aca="1" ref="Q906" ca="1">IFERROR(INDEX(Tableau3[Num DECAL],SMALL(IF(Tableau3[Num DECAL]&lt;&gt;"",ROW(INDIRECT("1:"&amp;ROWS(Tableau3[Num DECAL])))),ROWS($1:895))),"")</f>
        <v/>
      </c>
      <c r="R906" s="88">
        <f t="shared" ca="1" si="13"/>
        <v>0</v>
      </c>
      <c r="S906" s="88">
        <f ca="1">COUNTIFS(Tableau3[PLAGE],R906)</f>
        <v>0</v>
      </c>
      <c r="T906" s="139">
        <f ca="1">INDEX(EXTRACT!DATE,MATCH(Tableau4[[#This Row],[Décalage]],D:D,0),0)</f>
        <v>0</v>
      </c>
      <c r="U906" s="139">
        <f ca="1">VLOOKUP(Tableau4[[#This Row],[Décalage]],D:E,2,0)</f>
        <v>0</v>
      </c>
      <c r="V906" s="139">
        <f ca="1">VLOOKUP(Tableau4[[#This Row],[Décalage]],D:G,4,0)</f>
        <v>0</v>
      </c>
      <c r="AY906" s="88"/>
      <c r="AZ906" s="88"/>
      <c r="BA906" s="88"/>
      <c r="BB906" s="88"/>
      <c r="BC906" s="88"/>
    </row>
    <row r="907" spans="1:55" ht="15" x14ac:dyDescent="0.2">
      <c r="A907" s="100" t="s">
        <v>534</v>
      </c>
      <c r="B907" s="95" t="s">
        <v>534</v>
      </c>
      <c r="C907" s="95">
        <v>904</v>
      </c>
      <c r="D907" s="95" t="s">
        <v>534</v>
      </c>
      <c r="E907" s="99" t="s">
        <v>534</v>
      </c>
      <c r="F907" s="95" t="s">
        <v>534</v>
      </c>
      <c r="G907" s="95" t="s">
        <v>534</v>
      </c>
      <c r="H907" s="95">
        <v>0</v>
      </c>
      <c r="I907" s="95">
        <v>1</v>
      </c>
      <c r="J907" s="95">
        <v>440</v>
      </c>
      <c r="K907" s="95" t="s">
        <v>534</v>
      </c>
      <c r="L907" s="98" t="s">
        <v>534</v>
      </c>
      <c r="M907" s="98" t="s">
        <v>534</v>
      </c>
      <c r="N907" s="97" t="s">
        <v>534</v>
      </c>
      <c r="Q907" s="88" t="str">
        <f t="array" aca="1" ref="Q907" ca="1">IFERROR(INDEX(Tableau3[Num DECAL],SMALL(IF(Tableau3[Num DECAL]&lt;&gt;"",ROW(INDIRECT("1:"&amp;ROWS(Tableau3[Num DECAL])))),ROWS($1:896))),"")</f>
        <v/>
      </c>
      <c r="R907" s="88">
        <f t="shared" ca="1" si="13"/>
        <v>0</v>
      </c>
      <c r="S907" s="88">
        <f ca="1">COUNTIFS(Tableau3[PLAGE],R907)</f>
        <v>0</v>
      </c>
      <c r="T907" s="139">
        <f ca="1">INDEX(EXTRACT!DATE,MATCH(Tableau4[[#This Row],[Décalage]],D:D,0),0)</f>
        <v>0</v>
      </c>
      <c r="U907" s="139">
        <f ca="1">VLOOKUP(Tableau4[[#This Row],[Décalage]],D:E,2,0)</f>
        <v>0</v>
      </c>
      <c r="V907" s="139">
        <f ca="1">VLOOKUP(Tableau4[[#This Row],[Décalage]],D:G,4,0)</f>
        <v>0</v>
      </c>
      <c r="AY907" s="88"/>
      <c r="AZ907" s="88"/>
      <c r="BA907" s="88"/>
      <c r="BB907" s="88"/>
      <c r="BC907" s="88"/>
    </row>
    <row r="908" spans="1:55" ht="15" x14ac:dyDescent="0.2">
      <c r="A908" s="100" t="s">
        <v>534</v>
      </c>
      <c r="B908" s="95" t="s">
        <v>534</v>
      </c>
      <c r="C908" s="95">
        <v>905</v>
      </c>
      <c r="D908" s="95" t="s">
        <v>534</v>
      </c>
      <c r="E908" s="99" t="s">
        <v>534</v>
      </c>
      <c r="F908" s="95" t="s">
        <v>534</v>
      </c>
      <c r="G908" s="95" t="s">
        <v>534</v>
      </c>
      <c r="H908" s="95">
        <v>0</v>
      </c>
      <c r="I908" s="95">
        <v>1</v>
      </c>
      <c r="J908" s="95">
        <v>441</v>
      </c>
      <c r="K908" s="95" t="s">
        <v>534</v>
      </c>
      <c r="L908" s="98" t="s">
        <v>534</v>
      </c>
      <c r="M908" s="98" t="s">
        <v>534</v>
      </c>
      <c r="N908" s="97" t="s">
        <v>534</v>
      </c>
      <c r="Q908" s="88" t="str">
        <f t="array" aca="1" ref="Q908" ca="1">IFERROR(INDEX(Tableau3[Num DECAL],SMALL(IF(Tableau3[Num DECAL]&lt;&gt;"",ROW(INDIRECT("1:"&amp;ROWS(Tableau3[Num DECAL])))),ROWS($1:897))),"")</f>
        <v/>
      </c>
      <c r="R908" s="88">
        <f t="shared" ref="R908:R971" ca="1" si="14">VLOOKUP(Q908,D:J,7,0)</f>
        <v>0</v>
      </c>
      <c r="S908" s="88">
        <f ca="1">COUNTIFS(Tableau3[PLAGE],R908)</f>
        <v>0</v>
      </c>
      <c r="T908" s="139">
        <f ca="1">INDEX(EXTRACT!DATE,MATCH(Tableau4[[#This Row],[Décalage]],D:D,0),0)</f>
        <v>0</v>
      </c>
      <c r="U908" s="139">
        <f ca="1">VLOOKUP(Tableau4[[#This Row],[Décalage]],D:E,2,0)</f>
        <v>0</v>
      </c>
      <c r="V908" s="139">
        <f ca="1">VLOOKUP(Tableau4[[#This Row],[Décalage]],D:G,4,0)</f>
        <v>0</v>
      </c>
      <c r="AY908" s="88"/>
      <c r="AZ908" s="88"/>
      <c r="BA908" s="88"/>
      <c r="BB908" s="88"/>
      <c r="BC908" s="88"/>
    </row>
    <row r="909" spans="1:55" ht="15" x14ac:dyDescent="0.2">
      <c r="A909" s="100" t="s">
        <v>534</v>
      </c>
      <c r="B909" s="95" t="s">
        <v>534</v>
      </c>
      <c r="C909" s="95">
        <v>906</v>
      </c>
      <c r="D909" s="95" t="s">
        <v>534</v>
      </c>
      <c r="E909" s="99" t="s">
        <v>534</v>
      </c>
      <c r="F909" s="95" t="s">
        <v>534</v>
      </c>
      <c r="G909" s="95" t="s">
        <v>534</v>
      </c>
      <c r="H909" s="95">
        <v>0</v>
      </c>
      <c r="I909" s="95">
        <v>1</v>
      </c>
      <c r="J909" s="95">
        <v>442</v>
      </c>
      <c r="K909" s="95" t="s">
        <v>534</v>
      </c>
      <c r="L909" s="98" t="s">
        <v>534</v>
      </c>
      <c r="M909" s="98" t="s">
        <v>534</v>
      </c>
      <c r="N909" s="97" t="s">
        <v>534</v>
      </c>
      <c r="Q909" s="88" t="str">
        <f t="array" aca="1" ref="Q909" ca="1">IFERROR(INDEX(Tableau3[Num DECAL],SMALL(IF(Tableau3[Num DECAL]&lt;&gt;"",ROW(INDIRECT("1:"&amp;ROWS(Tableau3[Num DECAL])))),ROWS($1:898))),"")</f>
        <v/>
      </c>
      <c r="R909" s="88">
        <f t="shared" ca="1" si="14"/>
        <v>0</v>
      </c>
      <c r="S909" s="88">
        <f ca="1">COUNTIFS(Tableau3[PLAGE],R909)</f>
        <v>0</v>
      </c>
      <c r="T909" s="139">
        <f ca="1">INDEX(EXTRACT!DATE,MATCH(Tableau4[[#This Row],[Décalage]],D:D,0),0)</f>
        <v>0</v>
      </c>
      <c r="U909" s="139">
        <f ca="1">VLOOKUP(Tableau4[[#This Row],[Décalage]],D:E,2,0)</f>
        <v>0</v>
      </c>
      <c r="V909" s="139">
        <f ca="1">VLOOKUP(Tableau4[[#This Row],[Décalage]],D:G,4,0)</f>
        <v>0</v>
      </c>
      <c r="AY909" s="88"/>
      <c r="AZ909" s="88"/>
      <c r="BA909" s="88"/>
      <c r="BB909" s="88"/>
      <c r="BC909" s="88"/>
    </row>
    <row r="910" spans="1:55" ht="15" x14ac:dyDescent="0.2">
      <c r="A910" s="100" t="s">
        <v>534</v>
      </c>
      <c r="B910" s="95" t="s">
        <v>534</v>
      </c>
      <c r="C910" s="95">
        <v>907</v>
      </c>
      <c r="D910" s="95" t="s">
        <v>534</v>
      </c>
      <c r="E910" s="99" t="s">
        <v>534</v>
      </c>
      <c r="F910" s="95" t="s">
        <v>534</v>
      </c>
      <c r="G910" s="95" t="s">
        <v>534</v>
      </c>
      <c r="H910" s="95">
        <v>0</v>
      </c>
      <c r="I910" s="95">
        <v>1</v>
      </c>
      <c r="J910" s="95">
        <v>443</v>
      </c>
      <c r="K910" s="95" t="s">
        <v>534</v>
      </c>
      <c r="L910" s="98" t="s">
        <v>534</v>
      </c>
      <c r="M910" s="98" t="s">
        <v>534</v>
      </c>
      <c r="N910" s="97" t="s">
        <v>534</v>
      </c>
      <c r="Q910" s="88" t="str">
        <f t="array" aca="1" ref="Q910" ca="1">IFERROR(INDEX(Tableau3[Num DECAL],SMALL(IF(Tableau3[Num DECAL]&lt;&gt;"",ROW(INDIRECT("1:"&amp;ROWS(Tableau3[Num DECAL])))),ROWS($1:899))),"")</f>
        <v/>
      </c>
      <c r="R910" s="88">
        <f t="shared" ca="1" si="14"/>
        <v>0</v>
      </c>
      <c r="S910" s="88">
        <f ca="1">COUNTIFS(Tableau3[PLAGE],R910)</f>
        <v>0</v>
      </c>
      <c r="T910" s="139">
        <f ca="1">INDEX(EXTRACT!DATE,MATCH(Tableau4[[#This Row],[Décalage]],D:D,0),0)</f>
        <v>0</v>
      </c>
      <c r="U910" s="139">
        <f ca="1">VLOOKUP(Tableau4[[#This Row],[Décalage]],D:E,2,0)</f>
        <v>0</v>
      </c>
      <c r="V910" s="139">
        <f ca="1">VLOOKUP(Tableau4[[#This Row],[Décalage]],D:G,4,0)</f>
        <v>0</v>
      </c>
      <c r="AY910" s="88"/>
      <c r="AZ910" s="88"/>
      <c r="BA910" s="88"/>
      <c r="BB910" s="88"/>
      <c r="BC910" s="88"/>
    </row>
    <row r="911" spans="1:55" ht="15" x14ac:dyDescent="0.2">
      <c r="A911" s="100" t="s">
        <v>534</v>
      </c>
      <c r="B911" s="95" t="s">
        <v>534</v>
      </c>
      <c r="C911" s="95">
        <v>908</v>
      </c>
      <c r="D911" s="95" t="s">
        <v>534</v>
      </c>
      <c r="E911" s="99" t="s">
        <v>534</v>
      </c>
      <c r="F911" s="95" t="s">
        <v>534</v>
      </c>
      <c r="G911" s="95" t="s">
        <v>534</v>
      </c>
      <c r="H911" s="95">
        <v>0</v>
      </c>
      <c r="I911" s="95">
        <v>1</v>
      </c>
      <c r="J911" s="95">
        <v>444</v>
      </c>
      <c r="K911" s="95" t="s">
        <v>534</v>
      </c>
      <c r="L911" s="98" t="s">
        <v>534</v>
      </c>
      <c r="M911" s="98" t="s">
        <v>534</v>
      </c>
      <c r="N911" s="97" t="s">
        <v>534</v>
      </c>
      <c r="Q911" s="88" t="str">
        <f t="array" aca="1" ref="Q911" ca="1">IFERROR(INDEX(Tableau3[Num DECAL],SMALL(IF(Tableau3[Num DECAL]&lt;&gt;"",ROW(INDIRECT("1:"&amp;ROWS(Tableau3[Num DECAL])))),ROWS($1:900))),"")</f>
        <v/>
      </c>
      <c r="R911" s="88">
        <f t="shared" ca="1" si="14"/>
        <v>0</v>
      </c>
      <c r="S911" s="88">
        <f ca="1">COUNTIFS(Tableau3[PLAGE],R911)</f>
        <v>0</v>
      </c>
      <c r="T911" s="139">
        <f ca="1">INDEX(EXTRACT!DATE,MATCH(Tableau4[[#This Row],[Décalage]],D:D,0),0)</f>
        <v>0</v>
      </c>
      <c r="U911" s="139">
        <f ca="1">VLOOKUP(Tableau4[[#This Row],[Décalage]],D:E,2,0)</f>
        <v>0</v>
      </c>
      <c r="V911" s="139">
        <f ca="1">VLOOKUP(Tableau4[[#This Row],[Décalage]],D:G,4,0)</f>
        <v>0</v>
      </c>
      <c r="AY911" s="88"/>
      <c r="AZ911" s="88"/>
      <c r="BA911" s="88"/>
      <c r="BB911" s="88"/>
      <c r="BC911" s="88"/>
    </row>
    <row r="912" spans="1:55" ht="15" x14ac:dyDescent="0.2">
      <c r="A912" s="100" t="s">
        <v>534</v>
      </c>
      <c r="B912" s="95" t="s">
        <v>534</v>
      </c>
      <c r="C912" s="95">
        <v>909</v>
      </c>
      <c r="D912" s="95" t="s">
        <v>534</v>
      </c>
      <c r="E912" s="99" t="s">
        <v>534</v>
      </c>
      <c r="F912" s="95" t="s">
        <v>534</v>
      </c>
      <c r="G912" s="95" t="s">
        <v>534</v>
      </c>
      <c r="H912" s="95">
        <v>0</v>
      </c>
      <c r="I912" s="95">
        <v>1</v>
      </c>
      <c r="J912" s="95">
        <v>445</v>
      </c>
      <c r="K912" s="95" t="s">
        <v>534</v>
      </c>
      <c r="L912" s="98" t="s">
        <v>534</v>
      </c>
      <c r="M912" s="98" t="s">
        <v>534</v>
      </c>
      <c r="N912" s="97" t="s">
        <v>534</v>
      </c>
      <c r="Q912" s="88" t="str">
        <f t="array" aca="1" ref="Q912" ca="1">IFERROR(INDEX(Tableau3[Num DECAL],SMALL(IF(Tableau3[Num DECAL]&lt;&gt;"",ROW(INDIRECT("1:"&amp;ROWS(Tableau3[Num DECAL])))),ROWS($1:901))),"")</f>
        <v/>
      </c>
      <c r="R912" s="88">
        <f t="shared" ca="1" si="14"/>
        <v>0</v>
      </c>
      <c r="S912" s="88">
        <f ca="1">COUNTIFS(Tableau3[PLAGE],R912)</f>
        <v>0</v>
      </c>
      <c r="T912" s="139">
        <f ca="1">INDEX(EXTRACT!DATE,MATCH(Tableau4[[#This Row],[Décalage]],D:D,0),0)</f>
        <v>0</v>
      </c>
      <c r="U912" s="139">
        <f ca="1">VLOOKUP(Tableau4[[#This Row],[Décalage]],D:E,2,0)</f>
        <v>0</v>
      </c>
      <c r="V912" s="139">
        <f ca="1">VLOOKUP(Tableau4[[#This Row],[Décalage]],D:G,4,0)</f>
        <v>0</v>
      </c>
      <c r="AY912" s="88"/>
      <c r="AZ912" s="88"/>
      <c r="BA912" s="88"/>
      <c r="BB912" s="88"/>
      <c r="BC912" s="88"/>
    </row>
    <row r="913" spans="1:55" ht="15" x14ac:dyDescent="0.2">
      <c r="A913" s="100" t="s">
        <v>534</v>
      </c>
      <c r="B913" s="95" t="s">
        <v>534</v>
      </c>
      <c r="C913" s="95">
        <v>910</v>
      </c>
      <c r="D913" s="95" t="s">
        <v>534</v>
      </c>
      <c r="E913" s="99" t="s">
        <v>534</v>
      </c>
      <c r="F913" s="95" t="s">
        <v>534</v>
      </c>
      <c r="G913" s="95" t="s">
        <v>534</v>
      </c>
      <c r="H913" s="95">
        <v>0</v>
      </c>
      <c r="I913" s="95">
        <v>1</v>
      </c>
      <c r="J913" s="95">
        <v>446</v>
      </c>
      <c r="K913" s="95" t="s">
        <v>534</v>
      </c>
      <c r="L913" s="98" t="s">
        <v>534</v>
      </c>
      <c r="M913" s="98" t="s">
        <v>534</v>
      </c>
      <c r="N913" s="97" t="s">
        <v>534</v>
      </c>
      <c r="Q913" s="88" t="str">
        <f t="array" aca="1" ref="Q913" ca="1">IFERROR(INDEX(Tableau3[Num DECAL],SMALL(IF(Tableau3[Num DECAL]&lt;&gt;"",ROW(INDIRECT("1:"&amp;ROWS(Tableau3[Num DECAL])))),ROWS($1:902))),"")</f>
        <v/>
      </c>
      <c r="R913" s="88">
        <f t="shared" ca="1" si="14"/>
        <v>0</v>
      </c>
      <c r="S913" s="88">
        <f ca="1">COUNTIFS(Tableau3[PLAGE],R913)</f>
        <v>0</v>
      </c>
      <c r="T913" s="139">
        <f ca="1">INDEX(EXTRACT!DATE,MATCH(Tableau4[[#This Row],[Décalage]],D:D,0),0)</f>
        <v>0</v>
      </c>
      <c r="U913" s="139">
        <f ca="1">VLOOKUP(Tableau4[[#This Row],[Décalage]],D:E,2,0)</f>
        <v>0</v>
      </c>
      <c r="V913" s="139">
        <f ca="1">VLOOKUP(Tableau4[[#This Row],[Décalage]],D:G,4,0)</f>
        <v>0</v>
      </c>
      <c r="AY913" s="88"/>
      <c r="AZ913" s="88"/>
      <c r="BA913" s="88"/>
      <c r="BB913" s="88"/>
      <c r="BC913" s="88"/>
    </row>
    <row r="914" spans="1:55" ht="15" x14ac:dyDescent="0.2">
      <c r="A914" s="100" t="s">
        <v>534</v>
      </c>
      <c r="B914" s="95" t="s">
        <v>534</v>
      </c>
      <c r="C914" s="95">
        <v>911</v>
      </c>
      <c r="D914" s="95" t="s">
        <v>534</v>
      </c>
      <c r="E914" s="99" t="s">
        <v>534</v>
      </c>
      <c r="F914" s="95" t="s">
        <v>534</v>
      </c>
      <c r="G914" s="95" t="s">
        <v>534</v>
      </c>
      <c r="H914" s="95">
        <v>0</v>
      </c>
      <c r="I914" s="95">
        <v>1</v>
      </c>
      <c r="J914" s="95">
        <v>447</v>
      </c>
      <c r="K914" s="95" t="s">
        <v>534</v>
      </c>
      <c r="L914" s="98" t="s">
        <v>534</v>
      </c>
      <c r="M914" s="98" t="s">
        <v>534</v>
      </c>
      <c r="N914" s="97" t="s">
        <v>534</v>
      </c>
      <c r="Q914" s="88" t="str">
        <f t="array" aca="1" ref="Q914" ca="1">IFERROR(INDEX(Tableau3[Num DECAL],SMALL(IF(Tableau3[Num DECAL]&lt;&gt;"",ROW(INDIRECT("1:"&amp;ROWS(Tableau3[Num DECAL])))),ROWS($1:903))),"")</f>
        <v/>
      </c>
      <c r="R914" s="88">
        <f t="shared" ca="1" si="14"/>
        <v>0</v>
      </c>
      <c r="S914" s="88">
        <f ca="1">COUNTIFS(Tableau3[PLAGE],R914)</f>
        <v>0</v>
      </c>
      <c r="T914" s="139">
        <f ca="1">INDEX(EXTRACT!DATE,MATCH(Tableau4[[#This Row],[Décalage]],D:D,0),0)</f>
        <v>0</v>
      </c>
      <c r="U914" s="139">
        <f ca="1">VLOOKUP(Tableau4[[#This Row],[Décalage]],D:E,2,0)</f>
        <v>0</v>
      </c>
      <c r="V914" s="139">
        <f ca="1">VLOOKUP(Tableau4[[#This Row],[Décalage]],D:G,4,0)</f>
        <v>0</v>
      </c>
      <c r="AY914" s="88"/>
      <c r="AZ914" s="88"/>
      <c r="BA914" s="88"/>
      <c r="BB914" s="88"/>
      <c r="BC914" s="88"/>
    </row>
    <row r="915" spans="1:55" ht="15" x14ac:dyDescent="0.2">
      <c r="A915" s="100" t="s">
        <v>534</v>
      </c>
      <c r="B915" s="95" t="s">
        <v>534</v>
      </c>
      <c r="C915" s="95">
        <v>912</v>
      </c>
      <c r="D915" s="95" t="s">
        <v>534</v>
      </c>
      <c r="E915" s="99" t="s">
        <v>534</v>
      </c>
      <c r="F915" s="95" t="s">
        <v>534</v>
      </c>
      <c r="G915" s="95" t="s">
        <v>534</v>
      </c>
      <c r="H915" s="95">
        <v>0</v>
      </c>
      <c r="I915" s="95">
        <v>1</v>
      </c>
      <c r="J915" s="95">
        <v>448</v>
      </c>
      <c r="K915" s="95" t="s">
        <v>534</v>
      </c>
      <c r="L915" s="98" t="s">
        <v>534</v>
      </c>
      <c r="M915" s="98" t="s">
        <v>534</v>
      </c>
      <c r="N915" s="97" t="s">
        <v>534</v>
      </c>
      <c r="Q915" s="88" t="str">
        <f t="array" aca="1" ref="Q915" ca="1">IFERROR(INDEX(Tableau3[Num DECAL],SMALL(IF(Tableau3[Num DECAL]&lt;&gt;"",ROW(INDIRECT("1:"&amp;ROWS(Tableau3[Num DECAL])))),ROWS($1:904))),"")</f>
        <v/>
      </c>
      <c r="R915" s="88">
        <f t="shared" ca="1" si="14"/>
        <v>0</v>
      </c>
      <c r="S915" s="88">
        <f ca="1">COUNTIFS(Tableau3[PLAGE],R915)</f>
        <v>0</v>
      </c>
      <c r="T915" s="139">
        <f ca="1">INDEX(EXTRACT!DATE,MATCH(Tableau4[[#This Row],[Décalage]],D:D,0),0)</f>
        <v>0</v>
      </c>
      <c r="U915" s="139">
        <f ca="1">VLOOKUP(Tableau4[[#This Row],[Décalage]],D:E,2,0)</f>
        <v>0</v>
      </c>
      <c r="V915" s="139">
        <f ca="1">VLOOKUP(Tableau4[[#This Row],[Décalage]],D:G,4,0)</f>
        <v>0</v>
      </c>
      <c r="AY915" s="88"/>
      <c r="AZ915" s="88"/>
      <c r="BA915" s="88"/>
      <c r="BB915" s="88"/>
      <c r="BC915" s="88"/>
    </row>
    <row r="916" spans="1:55" ht="15" x14ac:dyDescent="0.2">
      <c r="A916" s="100" t="s">
        <v>534</v>
      </c>
      <c r="B916" s="95" t="s">
        <v>534</v>
      </c>
      <c r="C916" s="95">
        <v>913</v>
      </c>
      <c r="D916" s="95" t="s">
        <v>534</v>
      </c>
      <c r="E916" s="99" t="s">
        <v>534</v>
      </c>
      <c r="F916" s="95" t="s">
        <v>534</v>
      </c>
      <c r="G916" s="95" t="s">
        <v>534</v>
      </c>
      <c r="H916" s="95">
        <v>0</v>
      </c>
      <c r="I916" s="95">
        <v>1</v>
      </c>
      <c r="J916" s="95">
        <v>449</v>
      </c>
      <c r="K916" s="95" t="s">
        <v>534</v>
      </c>
      <c r="L916" s="98" t="s">
        <v>534</v>
      </c>
      <c r="M916" s="98" t="s">
        <v>534</v>
      </c>
      <c r="N916" s="97" t="s">
        <v>534</v>
      </c>
      <c r="Q916" s="88" t="str">
        <f t="array" aca="1" ref="Q916" ca="1">IFERROR(INDEX(Tableau3[Num DECAL],SMALL(IF(Tableau3[Num DECAL]&lt;&gt;"",ROW(INDIRECT("1:"&amp;ROWS(Tableau3[Num DECAL])))),ROWS($1:905))),"")</f>
        <v/>
      </c>
      <c r="R916" s="88">
        <f t="shared" ca="1" si="14"/>
        <v>0</v>
      </c>
      <c r="S916" s="88">
        <f ca="1">COUNTIFS(Tableau3[PLAGE],R916)</f>
        <v>0</v>
      </c>
      <c r="T916" s="139">
        <f ca="1">INDEX(EXTRACT!DATE,MATCH(Tableau4[[#This Row],[Décalage]],D:D,0),0)</f>
        <v>0</v>
      </c>
      <c r="U916" s="139">
        <f ca="1">VLOOKUP(Tableau4[[#This Row],[Décalage]],D:E,2,0)</f>
        <v>0</v>
      </c>
      <c r="V916" s="139">
        <f ca="1">VLOOKUP(Tableau4[[#This Row],[Décalage]],D:G,4,0)</f>
        <v>0</v>
      </c>
      <c r="AY916" s="88"/>
      <c r="AZ916" s="88"/>
      <c r="BA916" s="88"/>
      <c r="BB916" s="88"/>
      <c r="BC916" s="88"/>
    </row>
    <row r="917" spans="1:55" ht="15" x14ac:dyDescent="0.2">
      <c r="A917" s="100" t="s">
        <v>534</v>
      </c>
      <c r="B917" s="95" t="s">
        <v>534</v>
      </c>
      <c r="C917" s="95">
        <v>914</v>
      </c>
      <c r="D917" s="95" t="s">
        <v>534</v>
      </c>
      <c r="E917" s="99" t="s">
        <v>534</v>
      </c>
      <c r="F917" s="95" t="s">
        <v>534</v>
      </c>
      <c r="G917" s="95" t="s">
        <v>534</v>
      </c>
      <c r="H917" s="95">
        <v>0</v>
      </c>
      <c r="I917" s="95">
        <v>1</v>
      </c>
      <c r="J917" s="95">
        <v>450</v>
      </c>
      <c r="K917" s="95" t="s">
        <v>534</v>
      </c>
      <c r="L917" s="98" t="s">
        <v>534</v>
      </c>
      <c r="M917" s="98" t="s">
        <v>534</v>
      </c>
      <c r="N917" s="97" t="s">
        <v>534</v>
      </c>
      <c r="Q917" s="88" t="str">
        <f t="array" aca="1" ref="Q917" ca="1">IFERROR(INDEX(Tableau3[Num DECAL],SMALL(IF(Tableau3[Num DECAL]&lt;&gt;"",ROW(INDIRECT("1:"&amp;ROWS(Tableau3[Num DECAL])))),ROWS($1:906))),"")</f>
        <v/>
      </c>
      <c r="R917" s="88">
        <f t="shared" ca="1" si="14"/>
        <v>0</v>
      </c>
      <c r="S917" s="88">
        <f ca="1">COUNTIFS(Tableau3[PLAGE],R917)</f>
        <v>0</v>
      </c>
      <c r="T917" s="139">
        <f ca="1">INDEX(EXTRACT!DATE,MATCH(Tableau4[[#This Row],[Décalage]],D:D,0),0)</f>
        <v>0</v>
      </c>
      <c r="U917" s="139">
        <f ca="1">VLOOKUP(Tableau4[[#This Row],[Décalage]],D:E,2,0)</f>
        <v>0</v>
      </c>
      <c r="V917" s="139">
        <f ca="1">VLOOKUP(Tableau4[[#This Row],[Décalage]],D:G,4,0)</f>
        <v>0</v>
      </c>
      <c r="AY917" s="88"/>
      <c r="AZ917" s="88"/>
      <c r="BA917" s="88"/>
      <c r="BB917" s="88"/>
      <c r="BC917" s="88"/>
    </row>
    <row r="918" spans="1:55" ht="15" x14ac:dyDescent="0.2">
      <c r="A918" s="100" t="s">
        <v>534</v>
      </c>
      <c r="B918" s="95" t="s">
        <v>534</v>
      </c>
      <c r="C918" s="95">
        <v>915</v>
      </c>
      <c r="D918" s="95" t="s">
        <v>534</v>
      </c>
      <c r="E918" s="99" t="s">
        <v>534</v>
      </c>
      <c r="F918" s="95" t="s">
        <v>534</v>
      </c>
      <c r="G918" s="95" t="s">
        <v>534</v>
      </c>
      <c r="H918" s="95">
        <v>0</v>
      </c>
      <c r="I918" s="95">
        <v>1</v>
      </c>
      <c r="J918" s="95">
        <v>451</v>
      </c>
      <c r="K918" s="95" t="s">
        <v>534</v>
      </c>
      <c r="L918" s="98" t="s">
        <v>534</v>
      </c>
      <c r="M918" s="98" t="s">
        <v>534</v>
      </c>
      <c r="N918" s="97" t="s">
        <v>534</v>
      </c>
      <c r="Q918" s="88" t="str">
        <f t="array" aca="1" ref="Q918" ca="1">IFERROR(INDEX(Tableau3[Num DECAL],SMALL(IF(Tableau3[Num DECAL]&lt;&gt;"",ROW(INDIRECT("1:"&amp;ROWS(Tableau3[Num DECAL])))),ROWS($1:907))),"")</f>
        <v/>
      </c>
      <c r="R918" s="88">
        <f t="shared" ca="1" si="14"/>
        <v>0</v>
      </c>
      <c r="S918" s="88">
        <f ca="1">COUNTIFS(Tableau3[PLAGE],R918)</f>
        <v>0</v>
      </c>
      <c r="T918" s="139">
        <f ca="1">INDEX(EXTRACT!DATE,MATCH(Tableau4[[#This Row],[Décalage]],D:D,0),0)</f>
        <v>0</v>
      </c>
      <c r="U918" s="139">
        <f ca="1">VLOOKUP(Tableau4[[#This Row],[Décalage]],D:E,2,0)</f>
        <v>0</v>
      </c>
      <c r="V918" s="139">
        <f ca="1">VLOOKUP(Tableau4[[#This Row],[Décalage]],D:G,4,0)</f>
        <v>0</v>
      </c>
      <c r="AY918" s="88"/>
      <c r="AZ918" s="88"/>
      <c r="BA918" s="88"/>
      <c r="BB918" s="88"/>
      <c r="BC918" s="88"/>
    </row>
    <row r="919" spans="1:55" ht="15" x14ac:dyDescent="0.2">
      <c r="A919" s="100" t="s">
        <v>534</v>
      </c>
      <c r="B919" s="95" t="s">
        <v>534</v>
      </c>
      <c r="C919" s="95">
        <v>916</v>
      </c>
      <c r="D919" s="95" t="s">
        <v>534</v>
      </c>
      <c r="E919" s="99" t="s">
        <v>534</v>
      </c>
      <c r="F919" s="95" t="s">
        <v>534</v>
      </c>
      <c r="G919" s="95" t="s">
        <v>534</v>
      </c>
      <c r="H919" s="95">
        <v>0</v>
      </c>
      <c r="I919" s="95">
        <v>1</v>
      </c>
      <c r="J919" s="95">
        <v>452</v>
      </c>
      <c r="K919" s="95" t="s">
        <v>534</v>
      </c>
      <c r="L919" s="98" t="s">
        <v>534</v>
      </c>
      <c r="M919" s="98" t="s">
        <v>534</v>
      </c>
      <c r="N919" s="97" t="s">
        <v>534</v>
      </c>
      <c r="Q919" s="88" t="str">
        <f t="array" aca="1" ref="Q919" ca="1">IFERROR(INDEX(Tableau3[Num DECAL],SMALL(IF(Tableau3[Num DECAL]&lt;&gt;"",ROW(INDIRECT("1:"&amp;ROWS(Tableau3[Num DECAL])))),ROWS($1:908))),"")</f>
        <v/>
      </c>
      <c r="R919" s="88">
        <f t="shared" ca="1" si="14"/>
        <v>0</v>
      </c>
      <c r="S919" s="88">
        <f ca="1">COUNTIFS(Tableau3[PLAGE],R919)</f>
        <v>0</v>
      </c>
      <c r="T919" s="139">
        <f ca="1">INDEX(EXTRACT!DATE,MATCH(Tableau4[[#This Row],[Décalage]],D:D,0),0)</f>
        <v>0</v>
      </c>
      <c r="U919" s="139">
        <f ca="1">VLOOKUP(Tableau4[[#This Row],[Décalage]],D:E,2,0)</f>
        <v>0</v>
      </c>
      <c r="V919" s="139">
        <f ca="1">VLOOKUP(Tableau4[[#This Row],[Décalage]],D:G,4,0)</f>
        <v>0</v>
      </c>
      <c r="AY919" s="88"/>
      <c r="AZ919" s="88"/>
      <c r="BA919" s="88"/>
      <c r="BB919" s="88"/>
      <c r="BC919" s="88"/>
    </row>
    <row r="920" spans="1:55" ht="15" x14ac:dyDescent="0.2">
      <c r="A920" s="100" t="s">
        <v>534</v>
      </c>
      <c r="B920" s="95" t="s">
        <v>534</v>
      </c>
      <c r="C920" s="95">
        <v>917</v>
      </c>
      <c r="D920" s="95" t="s">
        <v>534</v>
      </c>
      <c r="E920" s="99" t="s">
        <v>534</v>
      </c>
      <c r="F920" s="95" t="s">
        <v>534</v>
      </c>
      <c r="G920" s="95" t="s">
        <v>534</v>
      </c>
      <c r="H920" s="95">
        <v>0</v>
      </c>
      <c r="I920" s="95">
        <v>1</v>
      </c>
      <c r="J920" s="95">
        <v>453</v>
      </c>
      <c r="K920" s="95" t="s">
        <v>534</v>
      </c>
      <c r="L920" s="98" t="s">
        <v>534</v>
      </c>
      <c r="M920" s="98" t="s">
        <v>534</v>
      </c>
      <c r="N920" s="97" t="s">
        <v>534</v>
      </c>
      <c r="Q920" s="88" t="str">
        <f t="array" aca="1" ref="Q920" ca="1">IFERROR(INDEX(Tableau3[Num DECAL],SMALL(IF(Tableau3[Num DECAL]&lt;&gt;"",ROW(INDIRECT("1:"&amp;ROWS(Tableau3[Num DECAL])))),ROWS($1:909))),"")</f>
        <v/>
      </c>
      <c r="R920" s="88">
        <f t="shared" ca="1" si="14"/>
        <v>0</v>
      </c>
      <c r="S920" s="88">
        <f ca="1">COUNTIFS(Tableau3[PLAGE],R920)</f>
        <v>0</v>
      </c>
      <c r="T920" s="139">
        <f ca="1">INDEX(EXTRACT!DATE,MATCH(Tableau4[[#This Row],[Décalage]],D:D,0),0)</f>
        <v>0</v>
      </c>
      <c r="U920" s="139">
        <f ca="1">VLOOKUP(Tableau4[[#This Row],[Décalage]],D:E,2,0)</f>
        <v>0</v>
      </c>
      <c r="V920" s="139">
        <f ca="1">VLOOKUP(Tableau4[[#This Row],[Décalage]],D:G,4,0)</f>
        <v>0</v>
      </c>
      <c r="AY920" s="88"/>
      <c r="AZ920" s="88"/>
      <c r="BA920" s="88"/>
      <c r="BB920" s="88"/>
      <c r="BC920" s="88"/>
    </row>
    <row r="921" spans="1:55" ht="15" x14ac:dyDescent="0.2">
      <c r="A921" s="100" t="s">
        <v>534</v>
      </c>
      <c r="B921" s="95" t="s">
        <v>534</v>
      </c>
      <c r="C921" s="95">
        <v>918</v>
      </c>
      <c r="D921" s="95" t="s">
        <v>534</v>
      </c>
      <c r="E921" s="99" t="s">
        <v>534</v>
      </c>
      <c r="F921" s="95" t="s">
        <v>534</v>
      </c>
      <c r="G921" s="95" t="s">
        <v>534</v>
      </c>
      <c r="H921" s="95">
        <v>0</v>
      </c>
      <c r="I921" s="95">
        <v>1</v>
      </c>
      <c r="J921" s="95">
        <v>454</v>
      </c>
      <c r="K921" s="95" t="s">
        <v>534</v>
      </c>
      <c r="L921" s="98" t="s">
        <v>534</v>
      </c>
      <c r="M921" s="98" t="s">
        <v>534</v>
      </c>
      <c r="N921" s="97" t="s">
        <v>534</v>
      </c>
      <c r="Q921" s="88" t="str">
        <f t="array" aca="1" ref="Q921" ca="1">IFERROR(INDEX(Tableau3[Num DECAL],SMALL(IF(Tableau3[Num DECAL]&lt;&gt;"",ROW(INDIRECT("1:"&amp;ROWS(Tableau3[Num DECAL])))),ROWS($1:910))),"")</f>
        <v/>
      </c>
      <c r="R921" s="88">
        <f t="shared" ca="1" si="14"/>
        <v>0</v>
      </c>
      <c r="S921" s="88">
        <f ca="1">COUNTIFS(Tableau3[PLAGE],R921)</f>
        <v>0</v>
      </c>
      <c r="T921" s="139">
        <f ca="1">INDEX(EXTRACT!DATE,MATCH(Tableau4[[#This Row],[Décalage]],D:D,0),0)</f>
        <v>0</v>
      </c>
      <c r="U921" s="139">
        <f ca="1">VLOOKUP(Tableau4[[#This Row],[Décalage]],D:E,2,0)</f>
        <v>0</v>
      </c>
      <c r="V921" s="139">
        <f ca="1">VLOOKUP(Tableau4[[#This Row],[Décalage]],D:G,4,0)</f>
        <v>0</v>
      </c>
      <c r="AY921" s="88"/>
      <c r="AZ921" s="88"/>
      <c r="BA921" s="88"/>
      <c r="BB921" s="88"/>
      <c r="BC921" s="88"/>
    </row>
    <row r="922" spans="1:55" ht="15" x14ac:dyDescent="0.2">
      <c r="A922" s="100" t="s">
        <v>534</v>
      </c>
      <c r="B922" s="95" t="s">
        <v>534</v>
      </c>
      <c r="C922" s="95">
        <v>919</v>
      </c>
      <c r="D922" s="95" t="s">
        <v>534</v>
      </c>
      <c r="E922" s="99" t="s">
        <v>534</v>
      </c>
      <c r="F922" s="95" t="s">
        <v>534</v>
      </c>
      <c r="G922" s="95" t="s">
        <v>534</v>
      </c>
      <c r="H922" s="95">
        <v>0</v>
      </c>
      <c r="I922" s="95">
        <v>1</v>
      </c>
      <c r="J922" s="95">
        <v>455</v>
      </c>
      <c r="K922" s="95" t="s">
        <v>534</v>
      </c>
      <c r="L922" s="98" t="s">
        <v>534</v>
      </c>
      <c r="M922" s="98" t="s">
        <v>534</v>
      </c>
      <c r="N922" s="97" t="s">
        <v>534</v>
      </c>
      <c r="Q922" s="88" t="str">
        <f t="array" aca="1" ref="Q922" ca="1">IFERROR(INDEX(Tableau3[Num DECAL],SMALL(IF(Tableau3[Num DECAL]&lt;&gt;"",ROW(INDIRECT("1:"&amp;ROWS(Tableau3[Num DECAL])))),ROWS($1:911))),"")</f>
        <v/>
      </c>
      <c r="R922" s="88">
        <f t="shared" ca="1" si="14"/>
        <v>0</v>
      </c>
      <c r="S922" s="88">
        <f ca="1">COUNTIFS(Tableau3[PLAGE],R922)</f>
        <v>0</v>
      </c>
      <c r="T922" s="139">
        <f ca="1">INDEX(EXTRACT!DATE,MATCH(Tableau4[[#This Row],[Décalage]],D:D,0),0)</f>
        <v>0</v>
      </c>
      <c r="U922" s="139">
        <f ca="1">VLOOKUP(Tableau4[[#This Row],[Décalage]],D:E,2,0)</f>
        <v>0</v>
      </c>
      <c r="V922" s="139">
        <f ca="1">VLOOKUP(Tableau4[[#This Row],[Décalage]],D:G,4,0)</f>
        <v>0</v>
      </c>
      <c r="AY922" s="88"/>
      <c r="AZ922" s="88"/>
      <c r="BA922" s="88"/>
      <c r="BB922" s="88"/>
      <c r="BC922" s="88"/>
    </row>
    <row r="923" spans="1:55" ht="15" x14ac:dyDescent="0.2">
      <c r="A923" s="100" t="s">
        <v>534</v>
      </c>
      <c r="B923" s="95" t="s">
        <v>534</v>
      </c>
      <c r="C923" s="95">
        <v>920</v>
      </c>
      <c r="D923" s="95" t="s">
        <v>534</v>
      </c>
      <c r="E923" s="99" t="s">
        <v>534</v>
      </c>
      <c r="F923" s="95" t="s">
        <v>534</v>
      </c>
      <c r="G923" s="95" t="s">
        <v>534</v>
      </c>
      <c r="H923" s="95">
        <v>0</v>
      </c>
      <c r="I923" s="95">
        <v>1</v>
      </c>
      <c r="J923" s="95">
        <v>456</v>
      </c>
      <c r="K923" s="95" t="s">
        <v>534</v>
      </c>
      <c r="L923" s="98" t="s">
        <v>534</v>
      </c>
      <c r="M923" s="98" t="s">
        <v>534</v>
      </c>
      <c r="N923" s="97" t="s">
        <v>534</v>
      </c>
      <c r="Q923" s="88" t="str">
        <f t="array" aca="1" ref="Q923" ca="1">IFERROR(INDEX(Tableau3[Num DECAL],SMALL(IF(Tableau3[Num DECAL]&lt;&gt;"",ROW(INDIRECT("1:"&amp;ROWS(Tableau3[Num DECAL])))),ROWS($1:912))),"")</f>
        <v/>
      </c>
      <c r="R923" s="88">
        <f t="shared" ca="1" si="14"/>
        <v>0</v>
      </c>
      <c r="S923" s="88">
        <f ca="1">COUNTIFS(Tableau3[PLAGE],R923)</f>
        <v>0</v>
      </c>
      <c r="T923" s="139">
        <f ca="1">INDEX(EXTRACT!DATE,MATCH(Tableau4[[#This Row],[Décalage]],D:D,0),0)</f>
        <v>0</v>
      </c>
      <c r="U923" s="139">
        <f ca="1">VLOOKUP(Tableau4[[#This Row],[Décalage]],D:E,2,0)</f>
        <v>0</v>
      </c>
      <c r="V923" s="139">
        <f ca="1">VLOOKUP(Tableau4[[#This Row],[Décalage]],D:G,4,0)</f>
        <v>0</v>
      </c>
      <c r="AY923" s="88"/>
      <c r="AZ923" s="88"/>
      <c r="BA923" s="88"/>
      <c r="BB923" s="88"/>
      <c r="BC923" s="88"/>
    </row>
    <row r="924" spans="1:55" ht="15" x14ac:dyDescent="0.2">
      <c r="A924" s="100" t="s">
        <v>534</v>
      </c>
      <c r="B924" s="95" t="s">
        <v>534</v>
      </c>
      <c r="C924" s="95">
        <v>921</v>
      </c>
      <c r="D924" s="95" t="s">
        <v>534</v>
      </c>
      <c r="E924" s="99" t="s">
        <v>534</v>
      </c>
      <c r="F924" s="95" t="s">
        <v>534</v>
      </c>
      <c r="G924" s="95" t="s">
        <v>534</v>
      </c>
      <c r="H924" s="95">
        <v>0</v>
      </c>
      <c r="I924" s="95">
        <v>1</v>
      </c>
      <c r="J924" s="95">
        <v>457</v>
      </c>
      <c r="K924" s="95" t="s">
        <v>534</v>
      </c>
      <c r="L924" s="98" t="s">
        <v>534</v>
      </c>
      <c r="M924" s="98" t="s">
        <v>534</v>
      </c>
      <c r="N924" s="97" t="s">
        <v>534</v>
      </c>
      <c r="Q924" s="88" t="str">
        <f t="array" aca="1" ref="Q924" ca="1">IFERROR(INDEX(Tableau3[Num DECAL],SMALL(IF(Tableau3[Num DECAL]&lt;&gt;"",ROW(INDIRECT("1:"&amp;ROWS(Tableau3[Num DECAL])))),ROWS($1:913))),"")</f>
        <v/>
      </c>
      <c r="R924" s="88">
        <f t="shared" ca="1" si="14"/>
        <v>0</v>
      </c>
      <c r="S924" s="88">
        <f ca="1">COUNTIFS(Tableau3[PLAGE],R924)</f>
        <v>0</v>
      </c>
      <c r="T924" s="139">
        <f ca="1">INDEX(EXTRACT!DATE,MATCH(Tableau4[[#This Row],[Décalage]],D:D,0),0)</f>
        <v>0</v>
      </c>
      <c r="U924" s="139">
        <f ca="1">VLOOKUP(Tableau4[[#This Row],[Décalage]],D:E,2,0)</f>
        <v>0</v>
      </c>
      <c r="V924" s="139">
        <f ca="1">VLOOKUP(Tableau4[[#This Row],[Décalage]],D:G,4,0)</f>
        <v>0</v>
      </c>
      <c r="AY924" s="88"/>
      <c r="AZ924" s="88"/>
      <c r="BA924" s="88"/>
      <c r="BB924" s="88"/>
      <c r="BC924" s="88"/>
    </row>
    <row r="925" spans="1:55" ht="15" x14ac:dyDescent="0.2">
      <c r="A925" s="100" t="s">
        <v>534</v>
      </c>
      <c r="B925" s="95" t="s">
        <v>534</v>
      </c>
      <c r="C925" s="95">
        <v>922</v>
      </c>
      <c r="D925" s="95" t="s">
        <v>534</v>
      </c>
      <c r="E925" s="99" t="s">
        <v>534</v>
      </c>
      <c r="F925" s="95" t="s">
        <v>534</v>
      </c>
      <c r="G925" s="95" t="s">
        <v>534</v>
      </c>
      <c r="H925" s="95">
        <v>0</v>
      </c>
      <c r="I925" s="95">
        <v>1</v>
      </c>
      <c r="J925" s="95">
        <v>458</v>
      </c>
      <c r="K925" s="95" t="s">
        <v>534</v>
      </c>
      <c r="L925" s="98" t="s">
        <v>534</v>
      </c>
      <c r="M925" s="98" t="s">
        <v>534</v>
      </c>
      <c r="N925" s="97" t="s">
        <v>534</v>
      </c>
      <c r="Q925" s="88" t="str">
        <f t="array" aca="1" ref="Q925" ca="1">IFERROR(INDEX(Tableau3[Num DECAL],SMALL(IF(Tableau3[Num DECAL]&lt;&gt;"",ROW(INDIRECT("1:"&amp;ROWS(Tableau3[Num DECAL])))),ROWS($1:914))),"")</f>
        <v/>
      </c>
      <c r="R925" s="88">
        <f t="shared" ca="1" si="14"/>
        <v>0</v>
      </c>
      <c r="S925" s="88">
        <f ca="1">COUNTIFS(Tableau3[PLAGE],R925)</f>
        <v>0</v>
      </c>
      <c r="T925" s="139">
        <f ca="1">INDEX(EXTRACT!DATE,MATCH(Tableau4[[#This Row],[Décalage]],D:D,0),0)</f>
        <v>0</v>
      </c>
      <c r="U925" s="139">
        <f ca="1">VLOOKUP(Tableau4[[#This Row],[Décalage]],D:E,2,0)</f>
        <v>0</v>
      </c>
      <c r="V925" s="139">
        <f ca="1">VLOOKUP(Tableau4[[#This Row],[Décalage]],D:G,4,0)</f>
        <v>0</v>
      </c>
      <c r="AY925" s="88"/>
      <c r="AZ925" s="88"/>
      <c r="BA925" s="88"/>
      <c r="BB925" s="88"/>
      <c r="BC925" s="88"/>
    </row>
    <row r="926" spans="1:55" ht="15" x14ac:dyDescent="0.2">
      <c r="A926" s="100" t="s">
        <v>534</v>
      </c>
      <c r="B926" s="95" t="s">
        <v>534</v>
      </c>
      <c r="C926" s="95">
        <v>923</v>
      </c>
      <c r="D926" s="95" t="s">
        <v>534</v>
      </c>
      <c r="E926" s="99" t="s">
        <v>534</v>
      </c>
      <c r="F926" s="95" t="s">
        <v>534</v>
      </c>
      <c r="G926" s="95" t="s">
        <v>534</v>
      </c>
      <c r="H926" s="95">
        <v>0</v>
      </c>
      <c r="I926" s="95">
        <v>1</v>
      </c>
      <c r="J926" s="95">
        <v>459</v>
      </c>
      <c r="K926" s="95" t="s">
        <v>534</v>
      </c>
      <c r="L926" s="98" t="s">
        <v>534</v>
      </c>
      <c r="M926" s="98" t="s">
        <v>534</v>
      </c>
      <c r="N926" s="97" t="s">
        <v>534</v>
      </c>
      <c r="Q926" s="88" t="str">
        <f t="array" aca="1" ref="Q926" ca="1">IFERROR(INDEX(Tableau3[Num DECAL],SMALL(IF(Tableau3[Num DECAL]&lt;&gt;"",ROW(INDIRECT("1:"&amp;ROWS(Tableau3[Num DECAL])))),ROWS($1:915))),"")</f>
        <v/>
      </c>
      <c r="R926" s="88">
        <f t="shared" ca="1" si="14"/>
        <v>0</v>
      </c>
      <c r="S926" s="88">
        <f ca="1">COUNTIFS(Tableau3[PLAGE],R926)</f>
        <v>0</v>
      </c>
      <c r="T926" s="139">
        <f ca="1">INDEX(EXTRACT!DATE,MATCH(Tableau4[[#This Row],[Décalage]],D:D,0),0)</f>
        <v>0</v>
      </c>
      <c r="U926" s="139">
        <f ca="1">VLOOKUP(Tableau4[[#This Row],[Décalage]],D:E,2,0)</f>
        <v>0</v>
      </c>
      <c r="V926" s="139">
        <f ca="1">VLOOKUP(Tableau4[[#This Row],[Décalage]],D:G,4,0)</f>
        <v>0</v>
      </c>
      <c r="AY926" s="88"/>
      <c r="AZ926" s="88"/>
      <c r="BA926" s="88"/>
      <c r="BB926" s="88"/>
      <c r="BC926" s="88"/>
    </row>
    <row r="927" spans="1:55" ht="15" x14ac:dyDescent="0.2">
      <c r="A927" s="100" t="s">
        <v>534</v>
      </c>
      <c r="B927" s="95" t="s">
        <v>534</v>
      </c>
      <c r="C927" s="95">
        <v>924</v>
      </c>
      <c r="D927" s="95" t="s">
        <v>534</v>
      </c>
      <c r="E927" s="99" t="s">
        <v>534</v>
      </c>
      <c r="F927" s="95" t="s">
        <v>534</v>
      </c>
      <c r="G927" s="95" t="s">
        <v>534</v>
      </c>
      <c r="H927" s="95">
        <v>0</v>
      </c>
      <c r="I927" s="95">
        <v>1</v>
      </c>
      <c r="J927" s="95">
        <v>460</v>
      </c>
      <c r="K927" s="95" t="s">
        <v>534</v>
      </c>
      <c r="L927" s="98" t="s">
        <v>534</v>
      </c>
      <c r="M927" s="98" t="s">
        <v>534</v>
      </c>
      <c r="N927" s="97" t="s">
        <v>534</v>
      </c>
      <c r="Q927" s="88" t="str">
        <f t="array" aca="1" ref="Q927" ca="1">IFERROR(INDEX(Tableau3[Num DECAL],SMALL(IF(Tableau3[Num DECAL]&lt;&gt;"",ROW(INDIRECT("1:"&amp;ROWS(Tableau3[Num DECAL])))),ROWS($1:916))),"")</f>
        <v/>
      </c>
      <c r="R927" s="88">
        <f t="shared" ca="1" si="14"/>
        <v>0</v>
      </c>
      <c r="S927" s="88">
        <f ca="1">COUNTIFS(Tableau3[PLAGE],R927)</f>
        <v>0</v>
      </c>
      <c r="T927" s="139">
        <f ca="1">INDEX(EXTRACT!DATE,MATCH(Tableau4[[#This Row],[Décalage]],D:D,0),0)</f>
        <v>0</v>
      </c>
      <c r="U927" s="139">
        <f ca="1">VLOOKUP(Tableau4[[#This Row],[Décalage]],D:E,2,0)</f>
        <v>0</v>
      </c>
      <c r="V927" s="139">
        <f ca="1">VLOOKUP(Tableau4[[#This Row],[Décalage]],D:G,4,0)</f>
        <v>0</v>
      </c>
      <c r="AY927" s="88"/>
      <c r="AZ927" s="88"/>
      <c r="BA927" s="88"/>
      <c r="BB927" s="88"/>
      <c r="BC927" s="88"/>
    </row>
    <row r="928" spans="1:55" ht="15" x14ac:dyDescent="0.2">
      <c r="A928" s="100" t="s">
        <v>534</v>
      </c>
      <c r="B928" s="95" t="s">
        <v>534</v>
      </c>
      <c r="C928" s="95">
        <v>925</v>
      </c>
      <c r="D928" s="95" t="s">
        <v>534</v>
      </c>
      <c r="E928" s="99" t="s">
        <v>534</v>
      </c>
      <c r="F928" s="95" t="s">
        <v>534</v>
      </c>
      <c r="G928" s="95" t="s">
        <v>534</v>
      </c>
      <c r="H928" s="95">
        <v>0</v>
      </c>
      <c r="I928" s="95">
        <v>1</v>
      </c>
      <c r="J928" s="95">
        <v>461</v>
      </c>
      <c r="K928" s="95" t="s">
        <v>534</v>
      </c>
      <c r="L928" s="98" t="s">
        <v>534</v>
      </c>
      <c r="M928" s="98" t="s">
        <v>534</v>
      </c>
      <c r="N928" s="97" t="s">
        <v>534</v>
      </c>
      <c r="Q928" s="88" t="str">
        <f t="array" aca="1" ref="Q928" ca="1">IFERROR(INDEX(Tableau3[Num DECAL],SMALL(IF(Tableau3[Num DECAL]&lt;&gt;"",ROW(INDIRECT("1:"&amp;ROWS(Tableau3[Num DECAL])))),ROWS($1:917))),"")</f>
        <v/>
      </c>
      <c r="R928" s="88">
        <f t="shared" ca="1" si="14"/>
        <v>0</v>
      </c>
      <c r="S928" s="88">
        <f ca="1">COUNTIFS(Tableau3[PLAGE],R928)</f>
        <v>0</v>
      </c>
      <c r="T928" s="139">
        <f ca="1">INDEX(EXTRACT!DATE,MATCH(Tableau4[[#This Row],[Décalage]],D:D,0),0)</f>
        <v>0</v>
      </c>
      <c r="U928" s="139">
        <f ca="1">VLOOKUP(Tableau4[[#This Row],[Décalage]],D:E,2,0)</f>
        <v>0</v>
      </c>
      <c r="V928" s="139">
        <f ca="1">VLOOKUP(Tableau4[[#This Row],[Décalage]],D:G,4,0)</f>
        <v>0</v>
      </c>
      <c r="AY928" s="88"/>
      <c r="AZ928" s="88"/>
      <c r="BA928" s="88"/>
      <c r="BB928" s="88"/>
      <c r="BC928" s="88"/>
    </row>
    <row r="929" spans="1:55" ht="15" x14ac:dyDescent="0.2">
      <c r="A929" s="100" t="s">
        <v>534</v>
      </c>
      <c r="B929" s="95" t="s">
        <v>534</v>
      </c>
      <c r="C929" s="95">
        <v>926</v>
      </c>
      <c r="D929" s="95" t="s">
        <v>534</v>
      </c>
      <c r="E929" s="99" t="s">
        <v>534</v>
      </c>
      <c r="F929" s="95" t="s">
        <v>534</v>
      </c>
      <c r="G929" s="95" t="s">
        <v>534</v>
      </c>
      <c r="H929" s="95">
        <v>0</v>
      </c>
      <c r="I929" s="95">
        <v>1</v>
      </c>
      <c r="J929" s="95">
        <v>462</v>
      </c>
      <c r="K929" s="95" t="s">
        <v>534</v>
      </c>
      <c r="L929" s="98" t="s">
        <v>534</v>
      </c>
      <c r="M929" s="98" t="s">
        <v>534</v>
      </c>
      <c r="N929" s="97" t="s">
        <v>534</v>
      </c>
      <c r="Q929" s="88" t="str">
        <f t="array" aca="1" ref="Q929" ca="1">IFERROR(INDEX(Tableau3[Num DECAL],SMALL(IF(Tableau3[Num DECAL]&lt;&gt;"",ROW(INDIRECT("1:"&amp;ROWS(Tableau3[Num DECAL])))),ROWS($1:918))),"")</f>
        <v/>
      </c>
      <c r="R929" s="88">
        <f t="shared" ca="1" si="14"/>
        <v>0</v>
      </c>
      <c r="S929" s="88">
        <f ca="1">COUNTIFS(Tableau3[PLAGE],R929)</f>
        <v>0</v>
      </c>
      <c r="T929" s="139">
        <f ca="1">INDEX(EXTRACT!DATE,MATCH(Tableau4[[#This Row],[Décalage]],D:D,0),0)</f>
        <v>0</v>
      </c>
      <c r="U929" s="139">
        <f ca="1">VLOOKUP(Tableau4[[#This Row],[Décalage]],D:E,2,0)</f>
        <v>0</v>
      </c>
      <c r="V929" s="139">
        <f ca="1">VLOOKUP(Tableau4[[#This Row],[Décalage]],D:G,4,0)</f>
        <v>0</v>
      </c>
      <c r="AY929" s="88"/>
      <c r="AZ929" s="88"/>
      <c r="BA929" s="88"/>
      <c r="BB929" s="88"/>
      <c r="BC929" s="88"/>
    </row>
    <row r="930" spans="1:55" ht="15" x14ac:dyDescent="0.2">
      <c r="A930" s="100" t="s">
        <v>534</v>
      </c>
      <c r="B930" s="95" t="s">
        <v>534</v>
      </c>
      <c r="C930" s="95">
        <v>927</v>
      </c>
      <c r="D930" s="95" t="s">
        <v>534</v>
      </c>
      <c r="E930" s="99" t="s">
        <v>534</v>
      </c>
      <c r="F930" s="95" t="s">
        <v>534</v>
      </c>
      <c r="G930" s="95" t="s">
        <v>534</v>
      </c>
      <c r="H930" s="95">
        <v>0</v>
      </c>
      <c r="I930" s="95">
        <v>1</v>
      </c>
      <c r="J930" s="95">
        <v>463</v>
      </c>
      <c r="K930" s="95" t="s">
        <v>534</v>
      </c>
      <c r="L930" s="98" t="s">
        <v>534</v>
      </c>
      <c r="M930" s="98" t="s">
        <v>534</v>
      </c>
      <c r="N930" s="97" t="s">
        <v>534</v>
      </c>
      <c r="Q930" s="88" t="str">
        <f t="array" aca="1" ref="Q930" ca="1">IFERROR(INDEX(Tableau3[Num DECAL],SMALL(IF(Tableau3[Num DECAL]&lt;&gt;"",ROW(INDIRECT("1:"&amp;ROWS(Tableau3[Num DECAL])))),ROWS($1:919))),"")</f>
        <v/>
      </c>
      <c r="R930" s="88">
        <f t="shared" ca="1" si="14"/>
        <v>0</v>
      </c>
      <c r="S930" s="88">
        <f ca="1">COUNTIFS(Tableau3[PLAGE],R930)</f>
        <v>0</v>
      </c>
      <c r="T930" s="139">
        <f ca="1">INDEX(EXTRACT!DATE,MATCH(Tableau4[[#This Row],[Décalage]],D:D,0),0)</f>
        <v>0</v>
      </c>
      <c r="U930" s="139">
        <f ca="1">VLOOKUP(Tableau4[[#This Row],[Décalage]],D:E,2,0)</f>
        <v>0</v>
      </c>
      <c r="V930" s="139">
        <f ca="1">VLOOKUP(Tableau4[[#This Row],[Décalage]],D:G,4,0)</f>
        <v>0</v>
      </c>
      <c r="AY930" s="88"/>
      <c r="AZ930" s="88"/>
      <c r="BA930" s="88"/>
      <c r="BB930" s="88"/>
      <c r="BC930" s="88"/>
    </row>
    <row r="931" spans="1:55" ht="15" x14ac:dyDescent="0.2">
      <c r="A931" s="100" t="s">
        <v>534</v>
      </c>
      <c r="B931" s="95" t="s">
        <v>534</v>
      </c>
      <c r="C931" s="95">
        <v>928</v>
      </c>
      <c r="D931" s="95" t="s">
        <v>534</v>
      </c>
      <c r="E931" s="99" t="s">
        <v>534</v>
      </c>
      <c r="F931" s="95" t="s">
        <v>534</v>
      </c>
      <c r="G931" s="95" t="s">
        <v>534</v>
      </c>
      <c r="H931" s="95">
        <v>0</v>
      </c>
      <c r="I931" s="95">
        <v>1</v>
      </c>
      <c r="J931" s="95">
        <v>464</v>
      </c>
      <c r="K931" s="95" t="s">
        <v>534</v>
      </c>
      <c r="L931" s="98" t="s">
        <v>534</v>
      </c>
      <c r="M931" s="98" t="s">
        <v>534</v>
      </c>
      <c r="N931" s="97" t="s">
        <v>534</v>
      </c>
      <c r="Q931" s="88" t="str">
        <f t="array" aca="1" ref="Q931" ca="1">IFERROR(INDEX(Tableau3[Num DECAL],SMALL(IF(Tableau3[Num DECAL]&lt;&gt;"",ROW(INDIRECT("1:"&amp;ROWS(Tableau3[Num DECAL])))),ROWS($1:920))),"")</f>
        <v/>
      </c>
      <c r="R931" s="88">
        <f t="shared" ca="1" si="14"/>
        <v>0</v>
      </c>
      <c r="S931" s="88">
        <f ca="1">COUNTIFS(Tableau3[PLAGE],R931)</f>
        <v>0</v>
      </c>
      <c r="T931" s="139">
        <f ca="1">INDEX(EXTRACT!DATE,MATCH(Tableau4[[#This Row],[Décalage]],D:D,0),0)</f>
        <v>0</v>
      </c>
      <c r="U931" s="139">
        <f ca="1">VLOOKUP(Tableau4[[#This Row],[Décalage]],D:E,2,0)</f>
        <v>0</v>
      </c>
      <c r="V931" s="139">
        <f ca="1">VLOOKUP(Tableau4[[#This Row],[Décalage]],D:G,4,0)</f>
        <v>0</v>
      </c>
      <c r="AY931" s="88"/>
      <c r="AZ931" s="88"/>
      <c r="BA931" s="88"/>
      <c r="BB931" s="88"/>
      <c r="BC931" s="88"/>
    </row>
    <row r="932" spans="1:55" ht="15" x14ac:dyDescent="0.2">
      <c r="A932" s="100" t="s">
        <v>534</v>
      </c>
      <c r="B932" s="95" t="s">
        <v>534</v>
      </c>
      <c r="C932" s="95">
        <v>929</v>
      </c>
      <c r="D932" s="95" t="s">
        <v>534</v>
      </c>
      <c r="E932" s="99" t="s">
        <v>534</v>
      </c>
      <c r="F932" s="95" t="s">
        <v>534</v>
      </c>
      <c r="G932" s="95" t="s">
        <v>534</v>
      </c>
      <c r="H932" s="95">
        <v>0</v>
      </c>
      <c r="I932" s="95">
        <v>1</v>
      </c>
      <c r="J932" s="95">
        <v>465</v>
      </c>
      <c r="K932" s="95" t="s">
        <v>534</v>
      </c>
      <c r="L932" s="98" t="s">
        <v>534</v>
      </c>
      <c r="M932" s="98" t="s">
        <v>534</v>
      </c>
      <c r="N932" s="97" t="s">
        <v>534</v>
      </c>
      <c r="Q932" s="88" t="str">
        <f t="array" aca="1" ref="Q932" ca="1">IFERROR(INDEX(Tableau3[Num DECAL],SMALL(IF(Tableau3[Num DECAL]&lt;&gt;"",ROW(INDIRECT("1:"&amp;ROWS(Tableau3[Num DECAL])))),ROWS($1:921))),"")</f>
        <v/>
      </c>
      <c r="R932" s="88">
        <f t="shared" ca="1" si="14"/>
        <v>0</v>
      </c>
      <c r="S932" s="88">
        <f ca="1">COUNTIFS(Tableau3[PLAGE],R932)</f>
        <v>0</v>
      </c>
      <c r="T932" s="139">
        <f ca="1">INDEX(EXTRACT!DATE,MATCH(Tableau4[[#This Row],[Décalage]],D:D,0),0)</f>
        <v>0</v>
      </c>
      <c r="U932" s="139">
        <f ca="1">VLOOKUP(Tableau4[[#This Row],[Décalage]],D:E,2,0)</f>
        <v>0</v>
      </c>
      <c r="V932" s="139">
        <f ca="1">VLOOKUP(Tableau4[[#This Row],[Décalage]],D:G,4,0)</f>
        <v>0</v>
      </c>
      <c r="AY932" s="88"/>
      <c r="AZ932" s="88"/>
      <c r="BA932" s="88"/>
      <c r="BB932" s="88"/>
      <c r="BC932" s="88"/>
    </row>
    <row r="933" spans="1:55" ht="15" x14ac:dyDescent="0.2">
      <c r="A933" s="100" t="s">
        <v>534</v>
      </c>
      <c r="B933" s="95" t="s">
        <v>534</v>
      </c>
      <c r="C933" s="95">
        <v>930</v>
      </c>
      <c r="D933" s="95" t="s">
        <v>534</v>
      </c>
      <c r="E933" s="99" t="s">
        <v>534</v>
      </c>
      <c r="F933" s="95" t="s">
        <v>534</v>
      </c>
      <c r="G933" s="95" t="s">
        <v>534</v>
      </c>
      <c r="H933" s="95">
        <v>0</v>
      </c>
      <c r="I933" s="95">
        <v>1</v>
      </c>
      <c r="J933" s="95">
        <v>466</v>
      </c>
      <c r="K933" s="95" t="s">
        <v>534</v>
      </c>
      <c r="L933" s="98" t="s">
        <v>534</v>
      </c>
      <c r="M933" s="98" t="s">
        <v>534</v>
      </c>
      <c r="N933" s="97" t="s">
        <v>534</v>
      </c>
      <c r="Q933" s="88" t="str">
        <f t="array" aca="1" ref="Q933" ca="1">IFERROR(INDEX(Tableau3[Num DECAL],SMALL(IF(Tableau3[Num DECAL]&lt;&gt;"",ROW(INDIRECT("1:"&amp;ROWS(Tableau3[Num DECAL])))),ROWS($1:922))),"")</f>
        <v/>
      </c>
      <c r="R933" s="88">
        <f t="shared" ca="1" si="14"/>
        <v>0</v>
      </c>
      <c r="S933" s="88">
        <f ca="1">COUNTIFS(Tableau3[PLAGE],R933)</f>
        <v>0</v>
      </c>
      <c r="T933" s="139">
        <f ca="1">INDEX(EXTRACT!DATE,MATCH(Tableau4[[#This Row],[Décalage]],D:D,0),0)</f>
        <v>0</v>
      </c>
      <c r="U933" s="139">
        <f ca="1">VLOOKUP(Tableau4[[#This Row],[Décalage]],D:E,2,0)</f>
        <v>0</v>
      </c>
      <c r="V933" s="139">
        <f ca="1">VLOOKUP(Tableau4[[#This Row],[Décalage]],D:G,4,0)</f>
        <v>0</v>
      </c>
      <c r="AY933" s="88"/>
      <c r="AZ933" s="88"/>
      <c r="BA933" s="88"/>
      <c r="BB933" s="88"/>
      <c r="BC933" s="88"/>
    </row>
    <row r="934" spans="1:55" ht="15" x14ac:dyDescent="0.2">
      <c r="A934" s="100" t="s">
        <v>534</v>
      </c>
      <c r="B934" s="95" t="s">
        <v>534</v>
      </c>
      <c r="C934" s="95">
        <v>931</v>
      </c>
      <c r="D934" s="95" t="s">
        <v>534</v>
      </c>
      <c r="E934" s="99" t="s">
        <v>534</v>
      </c>
      <c r="F934" s="95" t="s">
        <v>534</v>
      </c>
      <c r="G934" s="95" t="s">
        <v>534</v>
      </c>
      <c r="H934" s="95">
        <v>0</v>
      </c>
      <c r="I934" s="95">
        <v>1</v>
      </c>
      <c r="J934" s="95">
        <v>467</v>
      </c>
      <c r="K934" s="95" t="s">
        <v>534</v>
      </c>
      <c r="L934" s="98" t="s">
        <v>534</v>
      </c>
      <c r="M934" s="98" t="s">
        <v>534</v>
      </c>
      <c r="N934" s="97" t="s">
        <v>534</v>
      </c>
      <c r="Q934" s="88" t="str">
        <f t="array" aca="1" ref="Q934" ca="1">IFERROR(INDEX(Tableau3[Num DECAL],SMALL(IF(Tableau3[Num DECAL]&lt;&gt;"",ROW(INDIRECT("1:"&amp;ROWS(Tableau3[Num DECAL])))),ROWS($1:923))),"")</f>
        <v/>
      </c>
      <c r="R934" s="88">
        <f t="shared" ca="1" si="14"/>
        <v>0</v>
      </c>
      <c r="S934" s="88">
        <f ca="1">COUNTIFS(Tableau3[PLAGE],R934)</f>
        <v>0</v>
      </c>
      <c r="T934" s="139">
        <f ca="1">INDEX(EXTRACT!DATE,MATCH(Tableau4[[#This Row],[Décalage]],D:D,0),0)</f>
        <v>0</v>
      </c>
      <c r="U934" s="139">
        <f ca="1">VLOOKUP(Tableau4[[#This Row],[Décalage]],D:E,2,0)</f>
        <v>0</v>
      </c>
      <c r="V934" s="139">
        <f ca="1">VLOOKUP(Tableau4[[#This Row],[Décalage]],D:G,4,0)</f>
        <v>0</v>
      </c>
      <c r="AY934" s="88"/>
      <c r="AZ934" s="88"/>
      <c r="BA934" s="88"/>
      <c r="BB934" s="88"/>
      <c r="BC934" s="88"/>
    </row>
    <row r="935" spans="1:55" ht="15" x14ac:dyDescent="0.2">
      <c r="A935" s="100" t="s">
        <v>534</v>
      </c>
      <c r="B935" s="95" t="s">
        <v>534</v>
      </c>
      <c r="C935" s="95">
        <v>932</v>
      </c>
      <c r="D935" s="95" t="s">
        <v>534</v>
      </c>
      <c r="E935" s="99" t="s">
        <v>534</v>
      </c>
      <c r="F935" s="95" t="s">
        <v>534</v>
      </c>
      <c r="G935" s="95" t="s">
        <v>534</v>
      </c>
      <c r="H935" s="95">
        <v>0</v>
      </c>
      <c r="I935" s="95">
        <v>1</v>
      </c>
      <c r="J935" s="95">
        <v>468</v>
      </c>
      <c r="K935" s="95" t="s">
        <v>534</v>
      </c>
      <c r="L935" s="98" t="s">
        <v>534</v>
      </c>
      <c r="M935" s="98" t="s">
        <v>534</v>
      </c>
      <c r="N935" s="97" t="s">
        <v>534</v>
      </c>
      <c r="Q935" s="88" t="str">
        <f t="array" aca="1" ref="Q935" ca="1">IFERROR(INDEX(Tableau3[Num DECAL],SMALL(IF(Tableau3[Num DECAL]&lt;&gt;"",ROW(INDIRECT("1:"&amp;ROWS(Tableau3[Num DECAL])))),ROWS($1:924))),"")</f>
        <v/>
      </c>
      <c r="R935" s="88">
        <f t="shared" ca="1" si="14"/>
        <v>0</v>
      </c>
      <c r="S935" s="88">
        <f ca="1">COUNTIFS(Tableau3[PLAGE],R935)</f>
        <v>0</v>
      </c>
      <c r="T935" s="139">
        <f ca="1">INDEX(EXTRACT!DATE,MATCH(Tableau4[[#This Row],[Décalage]],D:D,0),0)</f>
        <v>0</v>
      </c>
      <c r="U935" s="139">
        <f ca="1">VLOOKUP(Tableau4[[#This Row],[Décalage]],D:E,2,0)</f>
        <v>0</v>
      </c>
      <c r="V935" s="139">
        <f ca="1">VLOOKUP(Tableau4[[#This Row],[Décalage]],D:G,4,0)</f>
        <v>0</v>
      </c>
      <c r="AY935" s="88"/>
      <c r="AZ935" s="88"/>
      <c r="BA935" s="88"/>
      <c r="BB935" s="88"/>
      <c r="BC935" s="88"/>
    </row>
    <row r="936" spans="1:55" ht="15" x14ac:dyDescent="0.2">
      <c r="A936" s="100" t="s">
        <v>534</v>
      </c>
      <c r="B936" s="95" t="s">
        <v>534</v>
      </c>
      <c r="C936" s="95">
        <v>933</v>
      </c>
      <c r="D936" s="95" t="s">
        <v>534</v>
      </c>
      <c r="E936" s="99" t="s">
        <v>534</v>
      </c>
      <c r="F936" s="95" t="s">
        <v>534</v>
      </c>
      <c r="G936" s="95" t="s">
        <v>534</v>
      </c>
      <c r="H936" s="95">
        <v>0</v>
      </c>
      <c r="I936" s="95">
        <v>1</v>
      </c>
      <c r="J936" s="95">
        <v>469</v>
      </c>
      <c r="K936" s="95" t="s">
        <v>534</v>
      </c>
      <c r="L936" s="98" t="s">
        <v>534</v>
      </c>
      <c r="M936" s="98" t="s">
        <v>534</v>
      </c>
      <c r="N936" s="97" t="s">
        <v>534</v>
      </c>
      <c r="Q936" s="88" t="str">
        <f t="array" aca="1" ref="Q936" ca="1">IFERROR(INDEX(Tableau3[Num DECAL],SMALL(IF(Tableau3[Num DECAL]&lt;&gt;"",ROW(INDIRECT("1:"&amp;ROWS(Tableau3[Num DECAL])))),ROWS($1:925))),"")</f>
        <v/>
      </c>
      <c r="R936" s="88">
        <f t="shared" ca="1" si="14"/>
        <v>0</v>
      </c>
      <c r="S936" s="88">
        <f ca="1">COUNTIFS(Tableau3[PLAGE],R936)</f>
        <v>0</v>
      </c>
      <c r="T936" s="139">
        <f ca="1">INDEX(EXTRACT!DATE,MATCH(Tableau4[[#This Row],[Décalage]],D:D,0),0)</f>
        <v>0</v>
      </c>
      <c r="U936" s="139">
        <f ca="1">VLOOKUP(Tableau4[[#This Row],[Décalage]],D:E,2,0)</f>
        <v>0</v>
      </c>
      <c r="V936" s="139">
        <f ca="1">VLOOKUP(Tableau4[[#This Row],[Décalage]],D:G,4,0)</f>
        <v>0</v>
      </c>
      <c r="AY936" s="88"/>
      <c r="AZ936" s="88"/>
      <c r="BA936" s="88"/>
      <c r="BB936" s="88"/>
      <c r="BC936" s="88"/>
    </row>
    <row r="937" spans="1:55" ht="15" x14ac:dyDescent="0.2">
      <c r="A937" s="100" t="s">
        <v>534</v>
      </c>
      <c r="B937" s="95" t="s">
        <v>534</v>
      </c>
      <c r="C937" s="95">
        <v>934</v>
      </c>
      <c r="D937" s="95" t="s">
        <v>534</v>
      </c>
      <c r="E937" s="99" t="s">
        <v>534</v>
      </c>
      <c r="F937" s="95" t="s">
        <v>534</v>
      </c>
      <c r="G937" s="95" t="s">
        <v>534</v>
      </c>
      <c r="H937" s="95">
        <v>0</v>
      </c>
      <c r="I937" s="95">
        <v>1</v>
      </c>
      <c r="J937" s="95">
        <v>470</v>
      </c>
      <c r="K937" s="95" t="s">
        <v>534</v>
      </c>
      <c r="L937" s="98" t="s">
        <v>534</v>
      </c>
      <c r="M937" s="98" t="s">
        <v>534</v>
      </c>
      <c r="N937" s="97" t="s">
        <v>534</v>
      </c>
      <c r="Q937" s="88" t="str">
        <f t="array" aca="1" ref="Q937" ca="1">IFERROR(INDEX(Tableau3[Num DECAL],SMALL(IF(Tableau3[Num DECAL]&lt;&gt;"",ROW(INDIRECT("1:"&amp;ROWS(Tableau3[Num DECAL])))),ROWS($1:926))),"")</f>
        <v/>
      </c>
      <c r="R937" s="88">
        <f t="shared" ca="1" si="14"/>
        <v>0</v>
      </c>
      <c r="S937" s="88">
        <f ca="1">COUNTIFS(Tableau3[PLAGE],R937)</f>
        <v>0</v>
      </c>
      <c r="T937" s="139">
        <f ca="1">INDEX(EXTRACT!DATE,MATCH(Tableau4[[#This Row],[Décalage]],D:D,0),0)</f>
        <v>0</v>
      </c>
      <c r="U937" s="139">
        <f ca="1">VLOOKUP(Tableau4[[#This Row],[Décalage]],D:E,2,0)</f>
        <v>0</v>
      </c>
      <c r="V937" s="139">
        <f ca="1">VLOOKUP(Tableau4[[#This Row],[Décalage]],D:G,4,0)</f>
        <v>0</v>
      </c>
      <c r="AY937" s="88"/>
      <c r="AZ937" s="88"/>
      <c r="BA937" s="88"/>
      <c r="BB937" s="88"/>
      <c r="BC937" s="88"/>
    </row>
    <row r="938" spans="1:55" ht="15" x14ac:dyDescent="0.2">
      <c r="A938" s="100" t="s">
        <v>534</v>
      </c>
      <c r="B938" s="95" t="s">
        <v>534</v>
      </c>
      <c r="C938" s="95">
        <v>935</v>
      </c>
      <c r="D938" s="95" t="s">
        <v>534</v>
      </c>
      <c r="E938" s="99" t="s">
        <v>534</v>
      </c>
      <c r="F938" s="95" t="s">
        <v>534</v>
      </c>
      <c r="G938" s="95" t="s">
        <v>534</v>
      </c>
      <c r="H938" s="95">
        <v>0</v>
      </c>
      <c r="I938" s="95">
        <v>1</v>
      </c>
      <c r="J938" s="95">
        <v>471</v>
      </c>
      <c r="K938" s="95" t="s">
        <v>534</v>
      </c>
      <c r="L938" s="98" t="s">
        <v>534</v>
      </c>
      <c r="M938" s="98" t="s">
        <v>534</v>
      </c>
      <c r="N938" s="97" t="s">
        <v>534</v>
      </c>
      <c r="Q938" s="88" t="str">
        <f t="array" aca="1" ref="Q938" ca="1">IFERROR(INDEX(Tableau3[Num DECAL],SMALL(IF(Tableau3[Num DECAL]&lt;&gt;"",ROW(INDIRECT("1:"&amp;ROWS(Tableau3[Num DECAL])))),ROWS($1:927))),"")</f>
        <v/>
      </c>
      <c r="R938" s="88">
        <f t="shared" ca="1" si="14"/>
        <v>0</v>
      </c>
      <c r="S938" s="88">
        <f ca="1">COUNTIFS(Tableau3[PLAGE],R938)</f>
        <v>0</v>
      </c>
      <c r="T938" s="139">
        <f ca="1">INDEX(EXTRACT!DATE,MATCH(Tableau4[[#This Row],[Décalage]],D:D,0),0)</f>
        <v>0</v>
      </c>
      <c r="U938" s="139">
        <f ca="1">VLOOKUP(Tableau4[[#This Row],[Décalage]],D:E,2,0)</f>
        <v>0</v>
      </c>
      <c r="V938" s="139">
        <f ca="1">VLOOKUP(Tableau4[[#This Row],[Décalage]],D:G,4,0)</f>
        <v>0</v>
      </c>
      <c r="AY938" s="88"/>
      <c r="AZ938" s="88"/>
      <c r="BA938" s="88"/>
      <c r="BB938" s="88"/>
      <c r="BC938" s="88"/>
    </row>
    <row r="939" spans="1:55" ht="15" x14ac:dyDescent="0.2">
      <c r="A939" s="100" t="s">
        <v>534</v>
      </c>
      <c r="B939" s="95" t="s">
        <v>534</v>
      </c>
      <c r="C939" s="95">
        <v>936</v>
      </c>
      <c r="D939" s="95" t="s">
        <v>534</v>
      </c>
      <c r="E939" s="99" t="s">
        <v>534</v>
      </c>
      <c r="F939" s="95" t="s">
        <v>534</v>
      </c>
      <c r="G939" s="95" t="s">
        <v>534</v>
      </c>
      <c r="H939" s="95">
        <v>0</v>
      </c>
      <c r="I939" s="95">
        <v>1</v>
      </c>
      <c r="J939" s="95">
        <v>472</v>
      </c>
      <c r="K939" s="95" t="s">
        <v>534</v>
      </c>
      <c r="L939" s="98" t="s">
        <v>534</v>
      </c>
      <c r="M939" s="98" t="s">
        <v>534</v>
      </c>
      <c r="N939" s="97" t="s">
        <v>534</v>
      </c>
      <c r="Q939" s="88" t="str">
        <f t="array" aca="1" ref="Q939" ca="1">IFERROR(INDEX(Tableau3[Num DECAL],SMALL(IF(Tableau3[Num DECAL]&lt;&gt;"",ROW(INDIRECT("1:"&amp;ROWS(Tableau3[Num DECAL])))),ROWS($1:928))),"")</f>
        <v/>
      </c>
      <c r="R939" s="88">
        <f t="shared" ca="1" si="14"/>
        <v>0</v>
      </c>
      <c r="S939" s="88">
        <f ca="1">COUNTIFS(Tableau3[PLAGE],R939)</f>
        <v>0</v>
      </c>
      <c r="T939" s="139">
        <f ca="1">INDEX(EXTRACT!DATE,MATCH(Tableau4[[#This Row],[Décalage]],D:D,0),0)</f>
        <v>0</v>
      </c>
      <c r="U939" s="139">
        <f ca="1">VLOOKUP(Tableau4[[#This Row],[Décalage]],D:E,2,0)</f>
        <v>0</v>
      </c>
      <c r="V939" s="139">
        <f ca="1">VLOOKUP(Tableau4[[#This Row],[Décalage]],D:G,4,0)</f>
        <v>0</v>
      </c>
      <c r="AY939" s="88"/>
      <c r="AZ939" s="88"/>
      <c r="BA939" s="88"/>
      <c r="BB939" s="88"/>
      <c r="BC939" s="88"/>
    </row>
    <row r="940" spans="1:55" ht="15" x14ac:dyDescent="0.2">
      <c r="A940" s="100" t="s">
        <v>534</v>
      </c>
      <c r="B940" s="95" t="s">
        <v>534</v>
      </c>
      <c r="C940" s="95">
        <v>937</v>
      </c>
      <c r="D940" s="95" t="s">
        <v>534</v>
      </c>
      <c r="E940" s="99" t="s">
        <v>534</v>
      </c>
      <c r="F940" s="95" t="s">
        <v>534</v>
      </c>
      <c r="G940" s="95" t="s">
        <v>534</v>
      </c>
      <c r="H940" s="95">
        <v>0</v>
      </c>
      <c r="I940" s="95">
        <v>1</v>
      </c>
      <c r="J940" s="95">
        <v>473</v>
      </c>
      <c r="K940" s="95" t="s">
        <v>534</v>
      </c>
      <c r="L940" s="98" t="s">
        <v>534</v>
      </c>
      <c r="M940" s="98" t="s">
        <v>534</v>
      </c>
      <c r="N940" s="97" t="s">
        <v>534</v>
      </c>
      <c r="Q940" s="88" t="str">
        <f t="array" aca="1" ref="Q940" ca="1">IFERROR(INDEX(Tableau3[Num DECAL],SMALL(IF(Tableau3[Num DECAL]&lt;&gt;"",ROW(INDIRECT("1:"&amp;ROWS(Tableau3[Num DECAL])))),ROWS($1:929))),"")</f>
        <v/>
      </c>
      <c r="R940" s="88">
        <f t="shared" ca="1" si="14"/>
        <v>0</v>
      </c>
      <c r="S940" s="88">
        <f ca="1">COUNTIFS(Tableau3[PLAGE],R940)</f>
        <v>0</v>
      </c>
      <c r="T940" s="139">
        <f ca="1">INDEX(EXTRACT!DATE,MATCH(Tableau4[[#This Row],[Décalage]],D:D,0),0)</f>
        <v>0</v>
      </c>
      <c r="U940" s="139">
        <f ca="1">VLOOKUP(Tableau4[[#This Row],[Décalage]],D:E,2,0)</f>
        <v>0</v>
      </c>
      <c r="V940" s="139">
        <f ca="1">VLOOKUP(Tableau4[[#This Row],[Décalage]],D:G,4,0)</f>
        <v>0</v>
      </c>
      <c r="AY940" s="88"/>
      <c r="AZ940" s="88"/>
      <c r="BA940" s="88"/>
      <c r="BB940" s="88"/>
      <c r="BC940" s="88"/>
    </row>
    <row r="941" spans="1:55" ht="15" x14ac:dyDescent="0.2">
      <c r="A941" s="100" t="s">
        <v>534</v>
      </c>
      <c r="B941" s="95" t="s">
        <v>534</v>
      </c>
      <c r="C941" s="95">
        <v>938</v>
      </c>
      <c r="D941" s="95" t="s">
        <v>534</v>
      </c>
      <c r="E941" s="99" t="s">
        <v>534</v>
      </c>
      <c r="F941" s="95" t="s">
        <v>534</v>
      </c>
      <c r="G941" s="95" t="s">
        <v>534</v>
      </c>
      <c r="H941" s="95">
        <v>0</v>
      </c>
      <c r="I941" s="95">
        <v>1</v>
      </c>
      <c r="J941" s="95">
        <v>474</v>
      </c>
      <c r="K941" s="95" t="s">
        <v>534</v>
      </c>
      <c r="L941" s="98" t="s">
        <v>534</v>
      </c>
      <c r="M941" s="98" t="s">
        <v>534</v>
      </c>
      <c r="N941" s="97" t="s">
        <v>534</v>
      </c>
      <c r="Q941" s="88" t="str">
        <f t="array" aca="1" ref="Q941" ca="1">IFERROR(INDEX(Tableau3[Num DECAL],SMALL(IF(Tableau3[Num DECAL]&lt;&gt;"",ROW(INDIRECT("1:"&amp;ROWS(Tableau3[Num DECAL])))),ROWS($1:930))),"")</f>
        <v/>
      </c>
      <c r="R941" s="88">
        <f t="shared" ca="1" si="14"/>
        <v>0</v>
      </c>
      <c r="S941" s="88">
        <f ca="1">COUNTIFS(Tableau3[PLAGE],R941)</f>
        <v>0</v>
      </c>
      <c r="T941" s="139">
        <f ca="1">INDEX(EXTRACT!DATE,MATCH(Tableau4[[#This Row],[Décalage]],D:D,0),0)</f>
        <v>0</v>
      </c>
      <c r="U941" s="139">
        <f ca="1">VLOOKUP(Tableau4[[#This Row],[Décalage]],D:E,2,0)</f>
        <v>0</v>
      </c>
      <c r="V941" s="139">
        <f ca="1">VLOOKUP(Tableau4[[#This Row],[Décalage]],D:G,4,0)</f>
        <v>0</v>
      </c>
      <c r="AY941" s="88"/>
      <c r="AZ941" s="88"/>
      <c r="BA941" s="88"/>
      <c r="BB941" s="88"/>
      <c r="BC941" s="88"/>
    </row>
    <row r="942" spans="1:55" ht="15" x14ac:dyDescent="0.2">
      <c r="A942" s="100" t="s">
        <v>534</v>
      </c>
      <c r="B942" s="95" t="s">
        <v>534</v>
      </c>
      <c r="C942" s="95">
        <v>939</v>
      </c>
      <c r="D942" s="95" t="s">
        <v>534</v>
      </c>
      <c r="E942" s="99" t="s">
        <v>534</v>
      </c>
      <c r="F942" s="95" t="s">
        <v>534</v>
      </c>
      <c r="G942" s="95" t="s">
        <v>534</v>
      </c>
      <c r="H942" s="95">
        <v>0</v>
      </c>
      <c r="I942" s="95">
        <v>1</v>
      </c>
      <c r="J942" s="95">
        <v>475</v>
      </c>
      <c r="K942" s="95" t="s">
        <v>534</v>
      </c>
      <c r="L942" s="98" t="s">
        <v>534</v>
      </c>
      <c r="M942" s="98" t="s">
        <v>534</v>
      </c>
      <c r="N942" s="97" t="s">
        <v>534</v>
      </c>
      <c r="Q942" s="88" t="str">
        <f t="array" aca="1" ref="Q942" ca="1">IFERROR(INDEX(Tableau3[Num DECAL],SMALL(IF(Tableau3[Num DECAL]&lt;&gt;"",ROW(INDIRECT("1:"&amp;ROWS(Tableau3[Num DECAL])))),ROWS($1:931))),"")</f>
        <v/>
      </c>
      <c r="R942" s="88">
        <f t="shared" ca="1" si="14"/>
        <v>0</v>
      </c>
      <c r="S942" s="88">
        <f ca="1">COUNTIFS(Tableau3[PLAGE],R942)</f>
        <v>0</v>
      </c>
      <c r="T942" s="139">
        <f ca="1">INDEX(EXTRACT!DATE,MATCH(Tableau4[[#This Row],[Décalage]],D:D,0),0)</f>
        <v>0</v>
      </c>
      <c r="U942" s="139">
        <f ca="1">VLOOKUP(Tableau4[[#This Row],[Décalage]],D:E,2,0)</f>
        <v>0</v>
      </c>
      <c r="V942" s="139">
        <f ca="1">VLOOKUP(Tableau4[[#This Row],[Décalage]],D:G,4,0)</f>
        <v>0</v>
      </c>
      <c r="AY942" s="88"/>
      <c r="AZ942" s="88"/>
      <c r="BA942" s="88"/>
      <c r="BB942" s="88"/>
      <c r="BC942" s="88"/>
    </row>
    <row r="943" spans="1:55" ht="15" x14ac:dyDescent="0.2">
      <c r="A943" s="100" t="s">
        <v>534</v>
      </c>
      <c r="B943" s="95" t="s">
        <v>534</v>
      </c>
      <c r="C943" s="95">
        <v>940</v>
      </c>
      <c r="D943" s="95" t="s">
        <v>534</v>
      </c>
      <c r="E943" s="99" t="s">
        <v>534</v>
      </c>
      <c r="F943" s="95" t="s">
        <v>534</v>
      </c>
      <c r="G943" s="95" t="s">
        <v>534</v>
      </c>
      <c r="H943" s="95">
        <v>0</v>
      </c>
      <c r="I943" s="95">
        <v>1</v>
      </c>
      <c r="J943" s="95">
        <v>476</v>
      </c>
      <c r="K943" s="95" t="s">
        <v>534</v>
      </c>
      <c r="L943" s="98" t="s">
        <v>534</v>
      </c>
      <c r="M943" s="98" t="s">
        <v>534</v>
      </c>
      <c r="N943" s="97" t="s">
        <v>534</v>
      </c>
      <c r="Q943" s="88" t="str">
        <f t="array" aca="1" ref="Q943" ca="1">IFERROR(INDEX(Tableau3[Num DECAL],SMALL(IF(Tableau3[Num DECAL]&lt;&gt;"",ROW(INDIRECT("1:"&amp;ROWS(Tableau3[Num DECAL])))),ROWS($1:932))),"")</f>
        <v/>
      </c>
      <c r="R943" s="88">
        <f t="shared" ca="1" si="14"/>
        <v>0</v>
      </c>
      <c r="S943" s="88">
        <f ca="1">COUNTIFS(Tableau3[PLAGE],R943)</f>
        <v>0</v>
      </c>
      <c r="T943" s="139">
        <f ca="1">INDEX(EXTRACT!DATE,MATCH(Tableau4[[#This Row],[Décalage]],D:D,0),0)</f>
        <v>0</v>
      </c>
      <c r="U943" s="139">
        <f ca="1">VLOOKUP(Tableau4[[#This Row],[Décalage]],D:E,2,0)</f>
        <v>0</v>
      </c>
      <c r="V943" s="139">
        <f ca="1">VLOOKUP(Tableau4[[#This Row],[Décalage]],D:G,4,0)</f>
        <v>0</v>
      </c>
      <c r="AY943" s="88"/>
      <c r="AZ943" s="88"/>
      <c r="BA943" s="88"/>
      <c r="BB943" s="88"/>
      <c r="BC943" s="88"/>
    </row>
    <row r="944" spans="1:55" ht="15" x14ac:dyDescent="0.2">
      <c r="A944" s="100" t="s">
        <v>534</v>
      </c>
      <c r="B944" s="95" t="s">
        <v>534</v>
      </c>
      <c r="C944" s="95">
        <v>941</v>
      </c>
      <c r="D944" s="95" t="s">
        <v>534</v>
      </c>
      <c r="E944" s="99" t="s">
        <v>534</v>
      </c>
      <c r="F944" s="95" t="s">
        <v>534</v>
      </c>
      <c r="G944" s="95" t="s">
        <v>534</v>
      </c>
      <c r="H944" s="95">
        <v>0</v>
      </c>
      <c r="I944" s="95">
        <v>1</v>
      </c>
      <c r="J944" s="95">
        <v>477</v>
      </c>
      <c r="K944" s="95" t="s">
        <v>534</v>
      </c>
      <c r="L944" s="98" t="s">
        <v>534</v>
      </c>
      <c r="M944" s="98" t="s">
        <v>534</v>
      </c>
      <c r="N944" s="97" t="s">
        <v>534</v>
      </c>
      <c r="Q944" s="88" t="str">
        <f t="array" aca="1" ref="Q944" ca="1">IFERROR(INDEX(Tableau3[Num DECAL],SMALL(IF(Tableau3[Num DECAL]&lt;&gt;"",ROW(INDIRECT("1:"&amp;ROWS(Tableau3[Num DECAL])))),ROWS($1:933))),"")</f>
        <v/>
      </c>
      <c r="R944" s="88">
        <f t="shared" ca="1" si="14"/>
        <v>0</v>
      </c>
      <c r="S944" s="88">
        <f ca="1">COUNTIFS(Tableau3[PLAGE],R944)</f>
        <v>0</v>
      </c>
      <c r="T944" s="139">
        <f ca="1">INDEX(EXTRACT!DATE,MATCH(Tableau4[[#This Row],[Décalage]],D:D,0),0)</f>
        <v>0</v>
      </c>
      <c r="U944" s="139">
        <f ca="1">VLOOKUP(Tableau4[[#This Row],[Décalage]],D:E,2,0)</f>
        <v>0</v>
      </c>
      <c r="V944" s="139">
        <f ca="1">VLOOKUP(Tableau4[[#This Row],[Décalage]],D:G,4,0)</f>
        <v>0</v>
      </c>
      <c r="AY944" s="88"/>
      <c r="AZ944" s="88"/>
      <c r="BA944" s="88"/>
      <c r="BB944" s="88"/>
      <c r="BC944" s="88"/>
    </row>
    <row r="945" spans="1:55" ht="15" x14ac:dyDescent="0.2">
      <c r="A945" s="100" t="s">
        <v>534</v>
      </c>
      <c r="B945" s="95" t="s">
        <v>534</v>
      </c>
      <c r="C945" s="95">
        <v>942</v>
      </c>
      <c r="D945" s="95" t="s">
        <v>534</v>
      </c>
      <c r="E945" s="99" t="s">
        <v>534</v>
      </c>
      <c r="F945" s="95" t="s">
        <v>534</v>
      </c>
      <c r="G945" s="95" t="s">
        <v>534</v>
      </c>
      <c r="H945" s="95">
        <v>0</v>
      </c>
      <c r="I945" s="95">
        <v>1</v>
      </c>
      <c r="J945" s="95">
        <v>478</v>
      </c>
      <c r="K945" s="95" t="s">
        <v>534</v>
      </c>
      <c r="L945" s="98" t="s">
        <v>534</v>
      </c>
      <c r="M945" s="98" t="s">
        <v>534</v>
      </c>
      <c r="N945" s="97" t="s">
        <v>534</v>
      </c>
      <c r="Q945" s="88" t="str">
        <f t="array" aca="1" ref="Q945" ca="1">IFERROR(INDEX(Tableau3[Num DECAL],SMALL(IF(Tableau3[Num DECAL]&lt;&gt;"",ROW(INDIRECT("1:"&amp;ROWS(Tableau3[Num DECAL])))),ROWS($1:934))),"")</f>
        <v/>
      </c>
      <c r="R945" s="88">
        <f t="shared" ca="1" si="14"/>
        <v>0</v>
      </c>
      <c r="S945" s="88">
        <f ca="1">COUNTIFS(Tableau3[PLAGE],R945)</f>
        <v>0</v>
      </c>
      <c r="T945" s="139">
        <f ca="1">INDEX(EXTRACT!DATE,MATCH(Tableau4[[#This Row],[Décalage]],D:D,0),0)</f>
        <v>0</v>
      </c>
      <c r="U945" s="139">
        <f ca="1">VLOOKUP(Tableau4[[#This Row],[Décalage]],D:E,2,0)</f>
        <v>0</v>
      </c>
      <c r="V945" s="139">
        <f ca="1">VLOOKUP(Tableau4[[#This Row],[Décalage]],D:G,4,0)</f>
        <v>0</v>
      </c>
      <c r="AY945" s="88"/>
      <c r="AZ945" s="88"/>
      <c r="BA945" s="88"/>
      <c r="BB945" s="88"/>
      <c r="BC945" s="88"/>
    </row>
    <row r="946" spans="1:55" ht="15" x14ac:dyDescent="0.2">
      <c r="A946" s="100" t="s">
        <v>534</v>
      </c>
      <c r="B946" s="95" t="s">
        <v>534</v>
      </c>
      <c r="C946" s="95">
        <v>943</v>
      </c>
      <c r="D946" s="95" t="s">
        <v>534</v>
      </c>
      <c r="E946" s="99" t="s">
        <v>534</v>
      </c>
      <c r="F946" s="95" t="s">
        <v>534</v>
      </c>
      <c r="G946" s="95" t="s">
        <v>534</v>
      </c>
      <c r="H946" s="95">
        <v>0</v>
      </c>
      <c r="I946" s="95">
        <v>1</v>
      </c>
      <c r="J946" s="95">
        <v>479</v>
      </c>
      <c r="K946" s="95" t="s">
        <v>534</v>
      </c>
      <c r="L946" s="98" t="s">
        <v>534</v>
      </c>
      <c r="M946" s="98" t="s">
        <v>534</v>
      </c>
      <c r="N946" s="97" t="s">
        <v>534</v>
      </c>
      <c r="Q946" s="88" t="str">
        <f t="array" aca="1" ref="Q946" ca="1">IFERROR(INDEX(Tableau3[Num DECAL],SMALL(IF(Tableau3[Num DECAL]&lt;&gt;"",ROW(INDIRECT("1:"&amp;ROWS(Tableau3[Num DECAL])))),ROWS($1:935))),"")</f>
        <v/>
      </c>
      <c r="R946" s="88">
        <f t="shared" ca="1" si="14"/>
        <v>0</v>
      </c>
      <c r="S946" s="88">
        <f ca="1">COUNTIFS(Tableau3[PLAGE],R946)</f>
        <v>0</v>
      </c>
      <c r="T946" s="139">
        <f ca="1">INDEX(EXTRACT!DATE,MATCH(Tableau4[[#This Row],[Décalage]],D:D,0),0)</f>
        <v>0</v>
      </c>
      <c r="U946" s="139">
        <f ca="1">VLOOKUP(Tableau4[[#This Row],[Décalage]],D:E,2,0)</f>
        <v>0</v>
      </c>
      <c r="V946" s="139">
        <f ca="1">VLOOKUP(Tableau4[[#This Row],[Décalage]],D:G,4,0)</f>
        <v>0</v>
      </c>
      <c r="AY946" s="88"/>
      <c r="AZ946" s="88"/>
      <c r="BA946" s="88"/>
      <c r="BB946" s="88"/>
      <c r="BC946" s="88"/>
    </row>
    <row r="947" spans="1:55" ht="15" x14ac:dyDescent="0.2">
      <c r="A947" s="100" t="s">
        <v>534</v>
      </c>
      <c r="B947" s="95" t="s">
        <v>534</v>
      </c>
      <c r="C947" s="95">
        <v>944</v>
      </c>
      <c r="D947" s="95" t="s">
        <v>534</v>
      </c>
      <c r="E947" s="99" t="s">
        <v>534</v>
      </c>
      <c r="F947" s="95" t="s">
        <v>534</v>
      </c>
      <c r="G947" s="95" t="s">
        <v>534</v>
      </c>
      <c r="H947" s="95">
        <v>0</v>
      </c>
      <c r="I947" s="95">
        <v>1</v>
      </c>
      <c r="J947" s="95">
        <v>480</v>
      </c>
      <c r="K947" s="95" t="s">
        <v>534</v>
      </c>
      <c r="L947" s="98" t="s">
        <v>534</v>
      </c>
      <c r="M947" s="98" t="s">
        <v>534</v>
      </c>
      <c r="N947" s="97" t="s">
        <v>534</v>
      </c>
      <c r="Q947" s="88" t="str">
        <f t="array" aca="1" ref="Q947" ca="1">IFERROR(INDEX(Tableau3[Num DECAL],SMALL(IF(Tableau3[Num DECAL]&lt;&gt;"",ROW(INDIRECT("1:"&amp;ROWS(Tableau3[Num DECAL])))),ROWS($1:936))),"")</f>
        <v/>
      </c>
      <c r="R947" s="88">
        <f t="shared" ca="1" si="14"/>
        <v>0</v>
      </c>
      <c r="S947" s="88">
        <f ca="1">COUNTIFS(Tableau3[PLAGE],R947)</f>
        <v>0</v>
      </c>
      <c r="T947" s="139">
        <f ca="1">INDEX(EXTRACT!DATE,MATCH(Tableau4[[#This Row],[Décalage]],D:D,0),0)</f>
        <v>0</v>
      </c>
      <c r="U947" s="139">
        <f ca="1">VLOOKUP(Tableau4[[#This Row],[Décalage]],D:E,2,0)</f>
        <v>0</v>
      </c>
      <c r="V947" s="139">
        <f ca="1">VLOOKUP(Tableau4[[#This Row],[Décalage]],D:G,4,0)</f>
        <v>0</v>
      </c>
      <c r="AY947" s="88"/>
      <c r="AZ947" s="88"/>
      <c r="BA947" s="88"/>
      <c r="BB947" s="88"/>
      <c r="BC947" s="88"/>
    </row>
    <row r="948" spans="1:55" ht="15" x14ac:dyDescent="0.2">
      <c r="A948" s="100" t="s">
        <v>534</v>
      </c>
      <c r="B948" s="95" t="s">
        <v>534</v>
      </c>
      <c r="C948" s="95">
        <v>945</v>
      </c>
      <c r="D948" s="95" t="s">
        <v>534</v>
      </c>
      <c r="E948" s="99" t="s">
        <v>534</v>
      </c>
      <c r="F948" s="95" t="s">
        <v>534</v>
      </c>
      <c r="G948" s="95" t="s">
        <v>534</v>
      </c>
      <c r="H948" s="95">
        <v>0</v>
      </c>
      <c r="I948" s="95">
        <v>1</v>
      </c>
      <c r="J948" s="95">
        <v>481</v>
      </c>
      <c r="K948" s="95" t="s">
        <v>534</v>
      </c>
      <c r="L948" s="98" t="s">
        <v>534</v>
      </c>
      <c r="M948" s="98" t="s">
        <v>534</v>
      </c>
      <c r="N948" s="97" t="s">
        <v>534</v>
      </c>
      <c r="Q948" s="88" t="str">
        <f t="array" aca="1" ref="Q948" ca="1">IFERROR(INDEX(Tableau3[Num DECAL],SMALL(IF(Tableau3[Num DECAL]&lt;&gt;"",ROW(INDIRECT("1:"&amp;ROWS(Tableau3[Num DECAL])))),ROWS($1:937))),"")</f>
        <v/>
      </c>
      <c r="R948" s="88">
        <f t="shared" ca="1" si="14"/>
        <v>0</v>
      </c>
      <c r="S948" s="88">
        <f ca="1">COUNTIFS(Tableau3[PLAGE],R948)</f>
        <v>0</v>
      </c>
      <c r="T948" s="139">
        <f ca="1">INDEX(EXTRACT!DATE,MATCH(Tableau4[[#This Row],[Décalage]],D:D,0),0)</f>
        <v>0</v>
      </c>
      <c r="U948" s="139">
        <f ca="1">VLOOKUP(Tableau4[[#This Row],[Décalage]],D:E,2,0)</f>
        <v>0</v>
      </c>
      <c r="V948" s="139">
        <f ca="1">VLOOKUP(Tableau4[[#This Row],[Décalage]],D:G,4,0)</f>
        <v>0</v>
      </c>
      <c r="AY948" s="88"/>
      <c r="AZ948" s="88"/>
      <c r="BA948" s="88"/>
      <c r="BB948" s="88"/>
      <c r="BC948" s="88"/>
    </row>
    <row r="949" spans="1:55" ht="15" x14ac:dyDescent="0.2">
      <c r="A949" s="100" t="s">
        <v>534</v>
      </c>
      <c r="B949" s="95" t="s">
        <v>534</v>
      </c>
      <c r="C949" s="95">
        <v>946</v>
      </c>
      <c r="D949" s="95" t="s">
        <v>534</v>
      </c>
      <c r="E949" s="99" t="s">
        <v>534</v>
      </c>
      <c r="F949" s="95" t="s">
        <v>534</v>
      </c>
      <c r="G949" s="95" t="s">
        <v>534</v>
      </c>
      <c r="H949" s="95">
        <v>0</v>
      </c>
      <c r="I949" s="95">
        <v>1</v>
      </c>
      <c r="J949" s="95">
        <v>482</v>
      </c>
      <c r="K949" s="95" t="s">
        <v>534</v>
      </c>
      <c r="L949" s="98" t="s">
        <v>534</v>
      </c>
      <c r="M949" s="98" t="s">
        <v>534</v>
      </c>
      <c r="N949" s="97" t="s">
        <v>534</v>
      </c>
      <c r="Q949" s="88" t="str">
        <f t="array" aca="1" ref="Q949" ca="1">IFERROR(INDEX(Tableau3[Num DECAL],SMALL(IF(Tableau3[Num DECAL]&lt;&gt;"",ROW(INDIRECT("1:"&amp;ROWS(Tableau3[Num DECAL])))),ROWS($1:938))),"")</f>
        <v/>
      </c>
      <c r="R949" s="88">
        <f t="shared" ca="1" si="14"/>
        <v>0</v>
      </c>
      <c r="S949" s="88">
        <f ca="1">COUNTIFS(Tableau3[PLAGE],R949)</f>
        <v>0</v>
      </c>
      <c r="T949" s="139">
        <f ca="1">INDEX(EXTRACT!DATE,MATCH(Tableau4[[#This Row],[Décalage]],D:D,0),0)</f>
        <v>0</v>
      </c>
      <c r="U949" s="139">
        <f ca="1">VLOOKUP(Tableau4[[#This Row],[Décalage]],D:E,2,0)</f>
        <v>0</v>
      </c>
      <c r="V949" s="139">
        <f ca="1">VLOOKUP(Tableau4[[#This Row],[Décalage]],D:G,4,0)</f>
        <v>0</v>
      </c>
      <c r="AY949" s="88"/>
      <c r="AZ949" s="88"/>
      <c r="BA949" s="88"/>
      <c r="BB949" s="88"/>
      <c r="BC949" s="88"/>
    </row>
    <row r="950" spans="1:55" ht="15" x14ac:dyDescent="0.2">
      <c r="A950" s="100" t="s">
        <v>534</v>
      </c>
      <c r="B950" s="95" t="s">
        <v>534</v>
      </c>
      <c r="C950" s="95">
        <v>947</v>
      </c>
      <c r="D950" s="95" t="s">
        <v>534</v>
      </c>
      <c r="E950" s="99" t="s">
        <v>534</v>
      </c>
      <c r="F950" s="95" t="s">
        <v>534</v>
      </c>
      <c r="G950" s="95" t="s">
        <v>534</v>
      </c>
      <c r="H950" s="95">
        <v>0</v>
      </c>
      <c r="I950" s="95">
        <v>1</v>
      </c>
      <c r="J950" s="95">
        <v>483</v>
      </c>
      <c r="K950" s="95" t="s">
        <v>534</v>
      </c>
      <c r="L950" s="98" t="s">
        <v>534</v>
      </c>
      <c r="M950" s="98" t="s">
        <v>534</v>
      </c>
      <c r="N950" s="97" t="s">
        <v>534</v>
      </c>
      <c r="Q950" s="88" t="str">
        <f t="array" aca="1" ref="Q950" ca="1">IFERROR(INDEX(Tableau3[Num DECAL],SMALL(IF(Tableau3[Num DECAL]&lt;&gt;"",ROW(INDIRECT("1:"&amp;ROWS(Tableau3[Num DECAL])))),ROWS($1:939))),"")</f>
        <v/>
      </c>
      <c r="R950" s="88">
        <f t="shared" ca="1" si="14"/>
        <v>0</v>
      </c>
      <c r="S950" s="88">
        <f ca="1">COUNTIFS(Tableau3[PLAGE],R950)</f>
        <v>0</v>
      </c>
      <c r="T950" s="139">
        <f ca="1">INDEX(EXTRACT!DATE,MATCH(Tableau4[[#This Row],[Décalage]],D:D,0),0)</f>
        <v>0</v>
      </c>
      <c r="U950" s="139">
        <f ca="1">VLOOKUP(Tableau4[[#This Row],[Décalage]],D:E,2,0)</f>
        <v>0</v>
      </c>
      <c r="V950" s="139">
        <f ca="1">VLOOKUP(Tableau4[[#This Row],[Décalage]],D:G,4,0)</f>
        <v>0</v>
      </c>
      <c r="AY950" s="88"/>
      <c r="AZ950" s="88"/>
      <c r="BA950" s="88"/>
      <c r="BB950" s="88"/>
      <c r="BC950" s="88"/>
    </row>
    <row r="951" spans="1:55" ht="15" x14ac:dyDescent="0.2">
      <c r="A951" s="100" t="s">
        <v>534</v>
      </c>
      <c r="B951" s="95" t="s">
        <v>534</v>
      </c>
      <c r="C951" s="95">
        <v>948</v>
      </c>
      <c r="D951" s="95" t="s">
        <v>534</v>
      </c>
      <c r="E951" s="99" t="s">
        <v>534</v>
      </c>
      <c r="F951" s="95" t="s">
        <v>534</v>
      </c>
      <c r="G951" s="95" t="s">
        <v>534</v>
      </c>
      <c r="H951" s="95">
        <v>0</v>
      </c>
      <c r="I951" s="95">
        <v>1</v>
      </c>
      <c r="J951" s="95">
        <v>484</v>
      </c>
      <c r="K951" s="95" t="s">
        <v>534</v>
      </c>
      <c r="L951" s="98" t="s">
        <v>534</v>
      </c>
      <c r="M951" s="98" t="s">
        <v>534</v>
      </c>
      <c r="N951" s="97" t="s">
        <v>534</v>
      </c>
      <c r="Q951" s="88" t="str">
        <f t="array" aca="1" ref="Q951" ca="1">IFERROR(INDEX(Tableau3[Num DECAL],SMALL(IF(Tableau3[Num DECAL]&lt;&gt;"",ROW(INDIRECT("1:"&amp;ROWS(Tableau3[Num DECAL])))),ROWS($1:940))),"")</f>
        <v/>
      </c>
      <c r="R951" s="88">
        <f t="shared" ca="1" si="14"/>
        <v>0</v>
      </c>
      <c r="S951" s="88">
        <f ca="1">COUNTIFS(Tableau3[PLAGE],R951)</f>
        <v>0</v>
      </c>
      <c r="T951" s="139">
        <f ca="1">INDEX(EXTRACT!DATE,MATCH(Tableau4[[#This Row],[Décalage]],D:D,0),0)</f>
        <v>0</v>
      </c>
      <c r="U951" s="139">
        <f ca="1">VLOOKUP(Tableau4[[#This Row],[Décalage]],D:E,2,0)</f>
        <v>0</v>
      </c>
      <c r="V951" s="139">
        <f ca="1">VLOOKUP(Tableau4[[#This Row],[Décalage]],D:G,4,0)</f>
        <v>0</v>
      </c>
      <c r="AY951" s="88"/>
      <c r="AZ951" s="88"/>
      <c r="BA951" s="88"/>
      <c r="BB951" s="88"/>
      <c r="BC951" s="88"/>
    </row>
    <row r="952" spans="1:55" ht="15" x14ac:dyDescent="0.2">
      <c r="A952" s="100" t="s">
        <v>534</v>
      </c>
      <c r="B952" s="95" t="s">
        <v>534</v>
      </c>
      <c r="C952" s="95">
        <v>949</v>
      </c>
      <c r="D952" s="95" t="s">
        <v>534</v>
      </c>
      <c r="E952" s="99" t="s">
        <v>534</v>
      </c>
      <c r="F952" s="95" t="s">
        <v>534</v>
      </c>
      <c r="G952" s="95" t="s">
        <v>534</v>
      </c>
      <c r="H952" s="95">
        <v>0</v>
      </c>
      <c r="I952" s="95">
        <v>1</v>
      </c>
      <c r="J952" s="95">
        <v>485</v>
      </c>
      <c r="K952" s="95" t="s">
        <v>534</v>
      </c>
      <c r="L952" s="98" t="s">
        <v>534</v>
      </c>
      <c r="M952" s="98" t="s">
        <v>534</v>
      </c>
      <c r="N952" s="97" t="s">
        <v>534</v>
      </c>
      <c r="Q952" s="88" t="str">
        <f t="array" aca="1" ref="Q952" ca="1">IFERROR(INDEX(Tableau3[Num DECAL],SMALL(IF(Tableau3[Num DECAL]&lt;&gt;"",ROW(INDIRECT("1:"&amp;ROWS(Tableau3[Num DECAL])))),ROWS($1:941))),"")</f>
        <v/>
      </c>
      <c r="R952" s="88">
        <f t="shared" ca="1" si="14"/>
        <v>0</v>
      </c>
      <c r="S952" s="88">
        <f ca="1">COUNTIFS(Tableau3[PLAGE],R952)</f>
        <v>0</v>
      </c>
      <c r="T952" s="139">
        <f ca="1">INDEX(EXTRACT!DATE,MATCH(Tableau4[[#This Row],[Décalage]],D:D,0),0)</f>
        <v>0</v>
      </c>
      <c r="U952" s="139">
        <f ca="1">VLOOKUP(Tableau4[[#This Row],[Décalage]],D:E,2,0)</f>
        <v>0</v>
      </c>
      <c r="V952" s="139">
        <f ca="1">VLOOKUP(Tableau4[[#This Row],[Décalage]],D:G,4,0)</f>
        <v>0</v>
      </c>
      <c r="AY952" s="88"/>
      <c r="AZ952" s="88"/>
      <c r="BA952" s="88"/>
      <c r="BB952" s="88"/>
      <c r="BC952" s="88"/>
    </row>
    <row r="953" spans="1:55" ht="15" x14ac:dyDescent="0.2">
      <c r="A953" s="100" t="s">
        <v>534</v>
      </c>
      <c r="B953" s="95" t="s">
        <v>534</v>
      </c>
      <c r="C953" s="95">
        <v>950</v>
      </c>
      <c r="D953" s="95" t="s">
        <v>534</v>
      </c>
      <c r="E953" s="99" t="s">
        <v>534</v>
      </c>
      <c r="F953" s="95" t="s">
        <v>534</v>
      </c>
      <c r="G953" s="95" t="s">
        <v>534</v>
      </c>
      <c r="H953" s="95">
        <v>0</v>
      </c>
      <c r="I953" s="95">
        <v>1</v>
      </c>
      <c r="J953" s="95">
        <v>486</v>
      </c>
      <c r="K953" s="95" t="s">
        <v>534</v>
      </c>
      <c r="L953" s="98" t="s">
        <v>534</v>
      </c>
      <c r="M953" s="98" t="s">
        <v>534</v>
      </c>
      <c r="N953" s="97" t="s">
        <v>534</v>
      </c>
      <c r="Q953" s="88" t="str">
        <f t="array" aca="1" ref="Q953" ca="1">IFERROR(INDEX(Tableau3[Num DECAL],SMALL(IF(Tableau3[Num DECAL]&lt;&gt;"",ROW(INDIRECT("1:"&amp;ROWS(Tableau3[Num DECAL])))),ROWS($1:942))),"")</f>
        <v/>
      </c>
      <c r="R953" s="88">
        <f t="shared" ca="1" si="14"/>
        <v>0</v>
      </c>
      <c r="S953" s="88">
        <f ca="1">COUNTIFS(Tableau3[PLAGE],R953)</f>
        <v>0</v>
      </c>
      <c r="T953" s="139">
        <f ca="1">INDEX(EXTRACT!DATE,MATCH(Tableau4[[#This Row],[Décalage]],D:D,0),0)</f>
        <v>0</v>
      </c>
      <c r="U953" s="139">
        <f ca="1">VLOOKUP(Tableau4[[#This Row],[Décalage]],D:E,2,0)</f>
        <v>0</v>
      </c>
      <c r="V953" s="139">
        <f ca="1">VLOOKUP(Tableau4[[#This Row],[Décalage]],D:G,4,0)</f>
        <v>0</v>
      </c>
      <c r="AY953" s="88"/>
      <c r="AZ953" s="88"/>
      <c r="BA953" s="88"/>
      <c r="BB953" s="88"/>
      <c r="BC953" s="88"/>
    </row>
    <row r="954" spans="1:55" ht="15" x14ac:dyDescent="0.2">
      <c r="A954" s="100" t="s">
        <v>534</v>
      </c>
      <c r="B954" s="95" t="s">
        <v>534</v>
      </c>
      <c r="C954" s="95">
        <v>951</v>
      </c>
      <c r="D954" s="95" t="s">
        <v>534</v>
      </c>
      <c r="E954" s="99" t="s">
        <v>534</v>
      </c>
      <c r="F954" s="95" t="s">
        <v>534</v>
      </c>
      <c r="G954" s="95" t="s">
        <v>534</v>
      </c>
      <c r="H954" s="95">
        <v>0</v>
      </c>
      <c r="I954" s="95">
        <v>1</v>
      </c>
      <c r="J954" s="95">
        <v>487</v>
      </c>
      <c r="K954" s="95" t="s">
        <v>534</v>
      </c>
      <c r="L954" s="98" t="s">
        <v>534</v>
      </c>
      <c r="M954" s="98" t="s">
        <v>534</v>
      </c>
      <c r="N954" s="97" t="s">
        <v>534</v>
      </c>
      <c r="Q954" s="88" t="str">
        <f t="array" aca="1" ref="Q954" ca="1">IFERROR(INDEX(Tableau3[Num DECAL],SMALL(IF(Tableau3[Num DECAL]&lt;&gt;"",ROW(INDIRECT("1:"&amp;ROWS(Tableau3[Num DECAL])))),ROWS($1:943))),"")</f>
        <v/>
      </c>
      <c r="R954" s="88">
        <f t="shared" ca="1" si="14"/>
        <v>0</v>
      </c>
      <c r="S954" s="88">
        <f ca="1">COUNTIFS(Tableau3[PLAGE],R954)</f>
        <v>0</v>
      </c>
      <c r="T954" s="139">
        <f ca="1">INDEX(EXTRACT!DATE,MATCH(Tableau4[[#This Row],[Décalage]],D:D,0),0)</f>
        <v>0</v>
      </c>
      <c r="U954" s="139">
        <f ca="1">VLOOKUP(Tableau4[[#This Row],[Décalage]],D:E,2,0)</f>
        <v>0</v>
      </c>
      <c r="V954" s="139">
        <f ca="1">VLOOKUP(Tableau4[[#This Row],[Décalage]],D:G,4,0)</f>
        <v>0</v>
      </c>
      <c r="AY954" s="88"/>
      <c r="AZ954" s="88"/>
      <c r="BA954" s="88"/>
      <c r="BB954" s="88"/>
      <c r="BC954" s="88"/>
    </row>
    <row r="955" spans="1:55" ht="15" x14ac:dyDescent="0.2">
      <c r="A955" s="100" t="s">
        <v>534</v>
      </c>
      <c r="B955" s="95" t="s">
        <v>534</v>
      </c>
      <c r="C955" s="95">
        <v>952</v>
      </c>
      <c r="D955" s="95" t="s">
        <v>534</v>
      </c>
      <c r="E955" s="99" t="s">
        <v>534</v>
      </c>
      <c r="F955" s="95" t="s">
        <v>534</v>
      </c>
      <c r="G955" s="95" t="s">
        <v>534</v>
      </c>
      <c r="H955" s="95">
        <v>0</v>
      </c>
      <c r="I955" s="95">
        <v>1</v>
      </c>
      <c r="J955" s="95">
        <v>488</v>
      </c>
      <c r="K955" s="95" t="s">
        <v>534</v>
      </c>
      <c r="L955" s="98" t="s">
        <v>534</v>
      </c>
      <c r="M955" s="98" t="s">
        <v>534</v>
      </c>
      <c r="N955" s="97" t="s">
        <v>534</v>
      </c>
      <c r="Q955" s="88" t="str">
        <f t="array" aca="1" ref="Q955" ca="1">IFERROR(INDEX(Tableau3[Num DECAL],SMALL(IF(Tableau3[Num DECAL]&lt;&gt;"",ROW(INDIRECT("1:"&amp;ROWS(Tableau3[Num DECAL])))),ROWS($1:944))),"")</f>
        <v/>
      </c>
      <c r="R955" s="88">
        <f t="shared" ca="1" si="14"/>
        <v>0</v>
      </c>
      <c r="S955" s="88">
        <f ca="1">COUNTIFS(Tableau3[PLAGE],R955)</f>
        <v>0</v>
      </c>
      <c r="T955" s="139">
        <f ca="1">INDEX(EXTRACT!DATE,MATCH(Tableau4[[#This Row],[Décalage]],D:D,0),0)</f>
        <v>0</v>
      </c>
      <c r="U955" s="139">
        <f ca="1">VLOOKUP(Tableau4[[#This Row],[Décalage]],D:E,2,0)</f>
        <v>0</v>
      </c>
      <c r="V955" s="139">
        <f ca="1">VLOOKUP(Tableau4[[#This Row],[Décalage]],D:G,4,0)</f>
        <v>0</v>
      </c>
      <c r="AY955" s="88"/>
      <c r="AZ955" s="88"/>
      <c r="BA955" s="88"/>
      <c r="BB955" s="88"/>
      <c r="BC955" s="88"/>
    </row>
    <row r="956" spans="1:55" ht="15" x14ac:dyDescent="0.2">
      <c r="A956" s="100" t="s">
        <v>534</v>
      </c>
      <c r="B956" s="95" t="s">
        <v>534</v>
      </c>
      <c r="C956" s="95">
        <v>953</v>
      </c>
      <c r="D956" s="95" t="s">
        <v>534</v>
      </c>
      <c r="E956" s="99" t="s">
        <v>534</v>
      </c>
      <c r="F956" s="95" t="s">
        <v>534</v>
      </c>
      <c r="G956" s="95" t="s">
        <v>534</v>
      </c>
      <c r="H956" s="95">
        <v>0</v>
      </c>
      <c r="I956" s="95">
        <v>1</v>
      </c>
      <c r="J956" s="95">
        <v>489</v>
      </c>
      <c r="K956" s="95" t="s">
        <v>534</v>
      </c>
      <c r="L956" s="98" t="s">
        <v>534</v>
      </c>
      <c r="M956" s="98" t="s">
        <v>534</v>
      </c>
      <c r="N956" s="97" t="s">
        <v>534</v>
      </c>
      <c r="Q956" s="88" t="str">
        <f t="array" aca="1" ref="Q956" ca="1">IFERROR(INDEX(Tableau3[Num DECAL],SMALL(IF(Tableau3[Num DECAL]&lt;&gt;"",ROW(INDIRECT("1:"&amp;ROWS(Tableau3[Num DECAL])))),ROWS($1:945))),"")</f>
        <v/>
      </c>
      <c r="R956" s="88">
        <f t="shared" ca="1" si="14"/>
        <v>0</v>
      </c>
      <c r="S956" s="88">
        <f ca="1">COUNTIFS(Tableau3[PLAGE],R956)</f>
        <v>0</v>
      </c>
      <c r="T956" s="139">
        <f ca="1">INDEX(EXTRACT!DATE,MATCH(Tableau4[[#This Row],[Décalage]],D:D,0),0)</f>
        <v>0</v>
      </c>
      <c r="U956" s="139">
        <f ca="1">VLOOKUP(Tableau4[[#This Row],[Décalage]],D:E,2,0)</f>
        <v>0</v>
      </c>
      <c r="V956" s="139">
        <f ca="1">VLOOKUP(Tableau4[[#This Row],[Décalage]],D:G,4,0)</f>
        <v>0</v>
      </c>
      <c r="AY956" s="88"/>
      <c r="AZ956" s="88"/>
      <c r="BA956" s="88"/>
      <c r="BB956" s="88"/>
      <c r="BC956" s="88"/>
    </row>
    <row r="957" spans="1:55" ht="15" x14ac:dyDescent="0.2">
      <c r="A957" s="100" t="s">
        <v>534</v>
      </c>
      <c r="B957" s="95" t="s">
        <v>534</v>
      </c>
      <c r="C957" s="95">
        <v>954</v>
      </c>
      <c r="D957" s="95" t="s">
        <v>534</v>
      </c>
      <c r="E957" s="99" t="s">
        <v>534</v>
      </c>
      <c r="F957" s="95" t="s">
        <v>534</v>
      </c>
      <c r="G957" s="95" t="s">
        <v>534</v>
      </c>
      <c r="H957" s="95">
        <v>0</v>
      </c>
      <c r="I957" s="95">
        <v>1</v>
      </c>
      <c r="J957" s="95">
        <v>490</v>
      </c>
      <c r="K957" s="95" t="s">
        <v>534</v>
      </c>
      <c r="L957" s="98" t="s">
        <v>534</v>
      </c>
      <c r="M957" s="98" t="s">
        <v>534</v>
      </c>
      <c r="N957" s="97" t="s">
        <v>534</v>
      </c>
      <c r="Q957" s="88" t="str">
        <f t="array" aca="1" ref="Q957" ca="1">IFERROR(INDEX(Tableau3[Num DECAL],SMALL(IF(Tableau3[Num DECAL]&lt;&gt;"",ROW(INDIRECT("1:"&amp;ROWS(Tableau3[Num DECAL])))),ROWS($1:946))),"")</f>
        <v/>
      </c>
      <c r="R957" s="88">
        <f t="shared" ca="1" si="14"/>
        <v>0</v>
      </c>
      <c r="S957" s="88">
        <f ca="1">COUNTIFS(Tableau3[PLAGE],R957)</f>
        <v>0</v>
      </c>
      <c r="T957" s="139">
        <f ca="1">INDEX(EXTRACT!DATE,MATCH(Tableau4[[#This Row],[Décalage]],D:D,0),0)</f>
        <v>0</v>
      </c>
      <c r="U957" s="139">
        <f ca="1">VLOOKUP(Tableau4[[#This Row],[Décalage]],D:E,2,0)</f>
        <v>0</v>
      </c>
      <c r="V957" s="139">
        <f ca="1">VLOOKUP(Tableau4[[#This Row],[Décalage]],D:G,4,0)</f>
        <v>0</v>
      </c>
      <c r="AY957" s="88"/>
      <c r="AZ957" s="88"/>
      <c r="BA957" s="88"/>
      <c r="BB957" s="88"/>
      <c r="BC957" s="88"/>
    </row>
    <row r="958" spans="1:55" ht="15" x14ac:dyDescent="0.2">
      <c r="A958" s="100" t="s">
        <v>534</v>
      </c>
      <c r="B958" s="95" t="s">
        <v>534</v>
      </c>
      <c r="C958" s="95">
        <v>955</v>
      </c>
      <c r="D958" s="95" t="s">
        <v>534</v>
      </c>
      <c r="E958" s="99" t="s">
        <v>534</v>
      </c>
      <c r="F958" s="95" t="s">
        <v>534</v>
      </c>
      <c r="G958" s="95" t="s">
        <v>534</v>
      </c>
      <c r="H958" s="95">
        <v>0</v>
      </c>
      <c r="I958" s="95">
        <v>1</v>
      </c>
      <c r="J958" s="95">
        <v>491</v>
      </c>
      <c r="K958" s="95" t="s">
        <v>534</v>
      </c>
      <c r="L958" s="98" t="s">
        <v>534</v>
      </c>
      <c r="M958" s="98" t="s">
        <v>534</v>
      </c>
      <c r="N958" s="97" t="s">
        <v>534</v>
      </c>
      <c r="Q958" s="88" t="str">
        <f t="array" aca="1" ref="Q958" ca="1">IFERROR(INDEX(Tableau3[Num DECAL],SMALL(IF(Tableau3[Num DECAL]&lt;&gt;"",ROW(INDIRECT("1:"&amp;ROWS(Tableau3[Num DECAL])))),ROWS($1:947))),"")</f>
        <v/>
      </c>
      <c r="R958" s="88">
        <f t="shared" ca="1" si="14"/>
        <v>0</v>
      </c>
      <c r="S958" s="88">
        <f ca="1">COUNTIFS(Tableau3[PLAGE],R958)</f>
        <v>0</v>
      </c>
      <c r="T958" s="139">
        <f ca="1">INDEX(EXTRACT!DATE,MATCH(Tableau4[[#This Row],[Décalage]],D:D,0),0)</f>
        <v>0</v>
      </c>
      <c r="U958" s="139">
        <f ca="1">VLOOKUP(Tableau4[[#This Row],[Décalage]],D:E,2,0)</f>
        <v>0</v>
      </c>
      <c r="V958" s="139">
        <f ca="1">VLOOKUP(Tableau4[[#This Row],[Décalage]],D:G,4,0)</f>
        <v>0</v>
      </c>
      <c r="AY958" s="88"/>
      <c r="AZ958" s="88"/>
      <c r="BA958" s="88"/>
      <c r="BB958" s="88"/>
      <c r="BC958" s="88"/>
    </row>
    <row r="959" spans="1:55" ht="15" x14ac:dyDescent="0.2">
      <c r="A959" s="100" t="s">
        <v>534</v>
      </c>
      <c r="B959" s="95" t="s">
        <v>534</v>
      </c>
      <c r="C959" s="95">
        <v>956</v>
      </c>
      <c r="D959" s="95" t="s">
        <v>534</v>
      </c>
      <c r="E959" s="99" t="s">
        <v>534</v>
      </c>
      <c r="F959" s="95" t="s">
        <v>534</v>
      </c>
      <c r="G959" s="95" t="s">
        <v>534</v>
      </c>
      <c r="H959" s="95">
        <v>0</v>
      </c>
      <c r="I959" s="95">
        <v>1</v>
      </c>
      <c r="J959" s="95">
        <v>492</v>
      </c>
      <c r="K959" s="95" t="s">
        <v>534</v>
      </c>
      <c r="L959" s="98" t="s">
        <v>534</v>
      </c>
      <c r="M959" s="98" t="s">
        <v>534</v>
      </c>
      <c r="N959" s="97" t="s">
        <v>534</v>
      </c>
      <c r="Q959" s="88" t="str">
        <f t="array" aca="1" ref="Q959" ca="1">IFERROR(INDEX(Tableau3[Num DECAL],SMALL(IF(Tableau3[Num DECAL]&lt;&gt;"",ROW(INDIRECT("1:"&amp;ROWS(Tableau3[Num DECAL])))),ROWS($1:948))),"")</f>
        <v/>
      </c>
      <c r="R959" s="88">
        <f t="shared" ca="1" si="14"/>
        <v>0</v>
      </c>
      <c r="S959" s="88">
        <f ca="1">COUNTIFS(Tableau3[PLAGE],R959)</f>
        <v>0</v>
      </c>
      <c r="T959" s="139">
        <f ca="1">INDEX(EXTRACT!DATE,MATCH(Tableau4[[#This Row],[Décalage]],D:D,0),0)</f>
        <v>0</v>
      </c>
      <c r="U959" s="139">
        <f ca="1">VLOOKUP(Tableau4[[#This Row],[Décalage]],D:E,2,0)</f>
        <v>0</v>
      </c>
      <c r="V959" s="139">
        <f ca="1">VLOOKUP(Tableau4[[#This Row],[Décalage]],D:G,4,0)</f>
        <v>0</v>
      </c>
      <c r="AY959" s="88"/>
      <c r="AZ959" s="88"/>
      <c r="BA959" s="88"/>
      <c r="BB959" s="88"/>
      <c r="BC959" s="88"/>
    </row>
    <row r="960" spans="1:55" ht="15" x14ac:dyDescent="0.2">
      <c r="A960" s="100" t="s">
        <v>534</v>
      </c>
      <c r="B960" s="95" t="s">
        <v>534</v>
      </c>
      <c r="C960" s="95">
        <v>957</v>
      </c>
      <c r="D960" s="95" t="s">
        <v>534</v>
      </c>
      <c r="E960" s="99" t="s">
        <v>534</v>
      </c>
      <c r="F960" s="95" t="s">
        <v>534</v>
      </c>
      <c r="G960" s="95" t="s">
        <v>534</v>
      </c>
      <c r="H960" s="95">
        <v>0</v>
      </c>
      <c r="I960" s="95">
        <v>1</v>
      </c>
      <c r="J960" s="95">
        <v>493</v>
      </c>
      <c r="K960" s="95" t="s">
        <v>534</v>
      </c>
      <c r="L960" s="98" t="s">
        <v>534</v>
      </c>
      <c r="M960" s="98" t="s">
        <v>534</v>
      </c>
      <c r="N960" s="97" t="s">
        <v>534</v>
      </c>
      <c r="Q960" s="88" t="str">
        <f t="array" aca="1" ref="Q960" ca="1">IFERROR(INDEX(Tableau3[Num DECAL],SMALL(IF(Tableau3[Num DECAL]&lt;&gt;"",ROW(INDIRECT("1:"&amp;ROWS(Tableau3[Num DECAL])))),ROWS($1:949))),"")</f>
        <v/>
      </c>
      <c r="R960" s="88">
        <f t="shared" ca="1" si="14"/>
        <v>0</v>
      </c>
      <c r="S960" s="88">
        <f ca="1">COUNTIFS(Tableau3[PLAGE],R960)</f>
        <v>0</v>
      </c>
      <c r="T960" s="139">
        <f ca="1">INDEX(EXTRACT!DATE,MATCH(Tableau4[[#This Row],[Décalage]],D:D,0),0)</f>
        <v>0</v>
      </c>
      <c r="U960" s="139">
        <f ca="1">VLOOKUP(Tableau4[[#This Row],[Décalage]],D:E,2,0)</f>
        <v>0</v>
      </c>
      <c r="V960" s="139">
        <f ca="1">VLOOKUP(Tableau4[[#This Row],[Décalage]],D:G,4,0)</f>
        <v>0</v>
      </c>
      <c r="AY960" s="88"/>
      <c r="AZ960" s="88"/>
      <c r="BA960" s="88"/>
      <c r="BB960" s="88"/>
      <c r="BC960" s="88"/>
    </row>
    <row r="961" spans="1:55" ht="15" x14ac:dyDescent="0.2">
      <c r="A961" s="100" t="s">
        <v>534</v>
      </c>
      <c r="B961" s="95" t="s">
        <v>534</v>
      </c>
      <c r="C961" s="95">
        <v>958</v>
      </c>
      <c r="D961" s="95" t="s">
        <v>534</v>
      </c>
      <c r="E961" s="99" t="s">
        <v>534</v>
      </c>
      <c r="F961" s="95" t="s">
        <v>534</v>
      </c>
      <c r="G961" s="95" t="s">
        <v>534</v>
      </c>
      <c r="H961" s="95">
        <v>0</v>
      </c>
      <c r="I961" s="95">
        <v>1</v>
      </c>
      <c r="J961" s="95">
        <v>494</v>
      </c>
      <c r="K961" s="95" t="s">
        <v>534</v>
      </c>
      <c r="L961" s="98" t="s">
        <v>534</v>
      </c>
      <c r="M961" s="98" t="s">
        <v>534</v>
      </c>
      <c r="N961" s="97" t="s">
        <v>534</v>
      </c>
      <c r="Q961" s="88" t="str">
        <f t="array" aca="1" ref="Q961" ca="1">IFERROR(INDEX(Tableau3[Num DECAL],SMALL(IF(Tableau3[Num DECAL]&lt;&gt;"",ROW(INDIRECT("1:"&amp;ROWS(Tableau3[Num DECAL])))),ROWS($1:950))),"")</f>
        <v/>
      </c>
      <c r="R961" s="88">
        <f t="shared" ca="1" si="14"/>
        <v>0</v>
      </c>
      <c r="S961" s="88">
        <f ca="1">COUNTIFS(Tableau3[PLAGE],R961)</f>
        <v>0</v>
      </c>
      <c r="T961" s="139">
        <f ca="1">INDEX(EXTRACT!DATE,MATCH(Tableau4[[#This Row],[Décalage]],D:D,0),0)</f>
        <v>0</v>
      </c>
      <c r="U961" s="139">
        <f ca="1">VLOOKUP(Tableau4[[#This Row],[Décalage]],D:E,2,0)</f>
        <v>0</v>
      </c>
      <c r="V961" s="139">
        <f ca="1">VLOOKUP(Tableau4[[#This Row],[Décalage]],D:G,4,0)</f>
        <v>0</v>
      </c>
      <c r="AY961" s="88"/>
      <c r="AZ961" s="88"/>
      <c r="BA961" s="88"/>
      <c r="BB961" s="88"/>
      <c r="BC961" s="88"/>
    </row>
    <row r="962" spans="1:55" ht="15" x14ac:dyDescent="0.2">
      <c r="A962" s="100" t="s">
        <v>534</v>
      </c>
      <c r="B962" s="95" t="s">
        <v>534</v>
      </c>
      <c r="C962" s="95">
        <v>959</v>
      </c>
      <c r="D962" s="95" t="s">
        <v>534</v>
      </c>
      <c r="E962" s="99" t="s">
        <v>534</v>
      </c>
      <c r="F962" s="95" t="s">
        <v>534</v>
      </c>
      <c r="G962" s="95" t="s">
        <v>534</v>
      </c>
      <c r="H962" s="95">
        <v>0</v>
      </c>
      <c r="I962" s="95">
        <v>1</v>
      </c>
      <c r="J962" s="95">
        <v>495</v>
      </c>
      <c r="K962" s="95" t="s">
        <v>534</v>
      </c>
      <c r="L962" s="98" t="s">
        <v>534</v>
      </c>
      <c r="M962" s="98" t="s">
        <v>534</v>
      </c>
      <c r="N962" s="97" t="s">
        <v>534</v>
      </c>
      <c r="Q962" s="88" t="str">
        <f t="array" aca="1" ref="Q962" ca="1">IFERROR(INDEX(Tableau3[Num DECAL],SMALL(IF(Tableau3[Num DECAL]&lt;&gt;"",ROW(INDIRECT("1:"&amp;ROWS(Tableau3[Num DECAL])))),ROWS($1:951))),"")</f>
        <v/>
      </c>
      <c r="R962" s="88">
        <f t="shared" ca="1" si="14"/>
        <v>0</v>
      </c>
      <c r="S962" s="88">
        <f ca="1">COUNTIFS(Tableau3[PLAGE],R962)</f>
        <v>0</v>
      </c>
      <c r="T962" s="139">
        <f ca="1">INDEX(EXTRACT!DATE,MATCH(Tableau4[[#This Row],[Décalage]],D:D,0),0)</f>
        <v>0</v>
      </c>
      <c r="U962" s="139">
        <f ca="1">VLOOKUP(Tableau4[[#This Row],[Décalage]],D:E,2,0)</f>
        <v>0</v>
      </c>
      <c r="V962" s="139">
        <f ca="1">VLOOKUP(Tableau4[[#This Row],[Décalage]],D:G,4,0)</f>
        <v>0</v>
      </c>
      <c r="AY962" s="88"/>
      <c r="AZ962" s="88"/>
      <c r="BA962" s="88"/>
      <c r="BB962" s="88"/>
      <c r="BC962" s="88"/>
    </row>
    <row r="963" spans="1:55" ht="15" x14ac:dyDescent="0.2">
      <c r="A963" s="100" t="s">
        <v>534</v>
      </c>
      <c r="B963" s="95" t="s">
        <v>534</v>
      </c>
      <c r="C963" s="95">
        <v>960</v>
      </c>
      <c r="D963" s="95" t="s">
        <v>534</v>
      </c>
      <c r="E963" s="99" t="s">
        <v>534</v>
      </c>
      <c r="F963" s="95" t="s">
        <v>534</v>
      </c>
      <c r="G963" s="95" t="s">
        <v>534</v>
      </c>
      <c r="H963" s="95">
        <v>0</v>
      </c>
      <c r="I963" s="95">
        <v>1</v>
      </c>
      <c r="J963" s="95">
        <v>496</v>
      </c>
      <c r="K963" s="95" t="s">
        <v>534</v>
      </c>
      <c r="L963" s="98" t="s">
        <v>534</v>
      </c>
      <c r="M963" s="98" t="s">
        <v>534</v>
      </c>
      <c r="N963" s="97" t="s">
        <v>534</v>
      </c>
      <c r="Q963" s="88" t="str">
        <f t="array" aca="1" ref="Q963" ca="1">IFERROR(INDEX(Tableau3[Num DECAL],SMALL(IF(Tableau3[Num DECAL]&lt;&gt;"",ROW(INDIRECT("1:"&amp;ROWS(Tableau3[Num DECAL])))),ROWS($1:952))),"")</f>
        <v/>
      </c>
      <c r="R963" s="88">
        <f t="shared" ca="1" si="14"/>
        <v>0</v>
      </c>
      <c r="S963" s="88">
        <f ca="1">COUNTIFS(Tableau3[PLAGE],R963)</f>
        <v>0</v>
      </c>
      <c r="T963" s="139">
        <f ca="1">INDEX(EXTRACT!DATE,MATCH(Tableau4[[#This Row],[Décalage]],D:D,0),0)</f>
        <v>0</v>
      </c>
      <c r="U963" s="139">
        <f ca="1">VLOOKUP(Tableau4[[#This Row],[Décalage]],D:E,2,0)</f>
        <v>0</v>
      </c>
      <c r="V963" s="139">
        <f ca="1">VLOOKUP(Tableau4[[#This Row],[Décalage]],D:G,4,0)</f>
        <v>0</v>
      </c>
      <c r="AY963" s="88"/>
      <c r="AZ963" s="88"/>
      <c r="BA963" s="88"/>
      <c r="BB963" s="88"/>
      <c r="BC963" s="88"/>
    </row>
    <row r="964" spans="1:55" ht="15" x14ac:dyDescent="0.2">
      <c r="A964" s="100" t="s">
        <v>534</v>
      </c>
      <c r="B964" s="95" t="s">
        <v>534</v>
      </c>
      <c r="C964" s="95">
        <v>961</v>
      </c>
      <c r="D964" s="95" t="s">
        <v>534</v>
      </c>
      <c r="E964" s="99" t="s">
        <v>534</v>
      </c>
      <c r="F964" s="95" t="s">
        <v>534</v>
      </c>
      <c r="G964" s="95" t="s">
        <v>534</v>
      </c>
      <c r="H964" s="95">
        <v>0</v>
      </c>
      <c r="I964" s="95">
        <v>1</v>
      </c>
      <c r="J964" s="95">
        <v>497</v>
      </c>
      <c r="K964" s="95" t="s">
        <v>534</v>
      </c>
      <c r="L964" s="98" t="s">
        <v>534</v>
      </c>
      <c r="M964" s="98" t="s">
        <v>534</v>
      </c>
      <c r="N964" s="97" t="s">
        <v>534</v>
      </c>
      <c r="Q964" s="88" t="str">
        <f t="array" aca="1" ref="Q964" ca="1">IFERROR(INDEX(Tableau3[Num DECAL],SMALL(IF(Tableau3[Num DECAL]&lt;&gt;"",ROW(INDIRECT("1:"&amp;ROWS(Tableau3[Num DECAL])))),ROWS($1:953))),"")</f>
        <v/>
      </c>
      <c r="R964" s="88">
        <f t="shared" ca="1" si="14"/>
        <v>0</v>
      </c>
      <c r="S964" s="88">
        <f ca="1">COUNTIFS(Tableau3[PLAGE],R964)</f>
        <v>0</v>
      </c>
      <c r="T964" s="139">
        <f ca="1">INDEX(EXTRACT!DATE,MATCH(Tableau4[[#This Row],[Décalage]],D:D,0),0)</f>
        <v>0</v>
      </c>
      <c r="U964" s="139">
        <f ca="1">VLOOKUP(Tableau4[[#This Row],[Décalage]],D:E,2,0)</f>
        <v>0</v>
      </c>
      <c r="V964" s="139">
        <f ca="1">VLOOKUP(Tableau4[[#This Row],[Décalage]],D:G,4,0)</f>
        <v>0</v>
      </c>
      <c r="AY964" s="88"/>
      <c r="AZ964" s="88"/>
      <c r="BA964" s="88"/>
      <c r="BB964" s="88"/>
      <c r="BC964" s="88"/>
    </row>
    <row r="965" spans="1:55" ht="15" x14ac:dyDescent="0.2">
      <c r="A965" s="100" t="s">
        <v>534</v>
      </c>
      <c r="B965" s="95" t="s">
        <v>534</v>
      </c>
      <c r="C965" s="95">
        <v>962</v>
      </c>
      <c r="D965" s="95" t="s">
        <v>534</v>
      </c>
      <c r="E965" s="99" t="s">
        <v>534</v>
      </c>
      <c r="F965" s="95" t="s">
        <v>534</v>
      </c>
      <c r="G965" s="95" t="s">
        <v>534</v>
      </c>
      <c r="H965" s="95">
        <v>0</v>
      </c>
      <c r="I965" s="95">
        <v>1</v>
      </c>
      <c r="J965" s="95">
        <v>498</v>
      </c>
      <c r="K965" s="95" t="s">
        <v>534</v>
      </c>
      <c r="L965" s="98" t="s">
        <v>534</v>
      </c>
      <c r="M965" s="98" t="s">
        <v>534</v>
      </c>
      <c r="N965" s="97" t="s">
        <v>534</v>
      </c>
      <c r="Q965" s="88" t="str">
        <f t="array" aca="1" ref="Q965" ca="1">IFERROR(INDEX(Tableau3[Num DECAL],SMALL(IF(Tableau3[Num DECAL]&lt;&gt;"",ROW(INDIRECT("1:"&amp;ROWS(Tableau3[Num DECAL])))),ROWS($1:954))),"")</f>
        <v/>
      </c>
      <c r="R965" s="88">
        <f t="shared" ca="1" si="14"/>
        <v>0</v>
      </c>
      <c r="S965" s="88">
        <f ca="1">COUNTIFS(Tableau3[PLAGE],R965)</f>
        <v>0</v>
      </c>
      <c r="T965" s="139">
        <f ca="1">INDEX(EXTRACT!DATE,MATCH(Tableau4[[#This Row],[Décalage]],D:D,0),0)</f>
        <v>0</v>
      </c>
      <c r="U965" s="139">
        <f ca="1">VLOOKUP(Tableau4[[#This Row],[Décalage]],D:E,2,0)</f>
        <v>0</v>
      </c>
      <c r="V965" s="139">
        <f ca="1">VLOOKUP(Tableau4[[#This Row],[Décalage]],D:G,4,0)</f>
        <v>0</v>
      </c>
      <c r="AY965" s="88"/>
      <c r="AZ965" s="88"/>
      <c r="BA965" s="88"/>
      <c r="BB965" s="88"/>
      <c r="BC965" s="88"/>
    </row>
    <row r="966" spans="1:55" ht="15" x14ac:dyDescent="0.2">
      <c r="A966" s="100" t="s">
        <v>534</v>
      </c>
      <c r="B966" s="95" t="s">
        <v>534</v>
      </c>
      <c r="C966" s="95">
        <v>963</v>
      </c>
      <c r="D966" s="95" t="s">
        <v>534</v>
      </c>
      <c r="E966" s="99" t="s">
        <v>534</v>
      </c>
      <c r="F966" s="95" t="s">
        <v>534</v>
      </c>
      <c r="G966" s="95" t="s">
        <v>534</v>
      </c>
      <c r="H966" s="95">
        <v>0</v>
      </c>
      <c r="I966" s="95">
        <v>1</v>
      </c>
      <c r="J966" s="95">
        <v>499</v>
      </c>
      <c r="K966" s="95" t="s">
        <v>534</v>
      </c>
      <c r="L966" s="98" t="s">
        <v>534</v>
      </c>
      <c r="M966" s="98" t="s">
        <v>534</v>
      </c>
      <c r="N966" s="97" t="s">
        <v>534</v>
      </c>
      <c r="Q966" s="88" t="str">
        <f t="array" aca="1" ref="Q966" ca="1">IFERROR(INDEX(Tableau3[Num DECAL],SMALL(IF(Tableau3[Num DECAL]&lt;&gt;"",ROW(INDIRECT("1:"&amp;ROWS(Tableau3[Num DECAL])))),ROWS($1:955))),"")</f>
        <v/>
      </c>
      <c r="R966" s="88">
        <f t="shared" ca="1" si="14"/>
        <v>0</v>
      </c>
      <c r="S966" s="88">
        <f ca="1">COUNTIFS(Tableau3[PLAGE],R966)</f>
        <v>0</v>
      </c>
      <c r="T966" s="139">
        <f ca="1">INDEX(EXTRACT!DATE,MATCH(Tableau4[[#This Row],[Décalage]],D:D,0),0)</f>
        <v>0</v>
      </c>
      <c r="U966" s="139">
        <f ca="1">VLOOKUP(Tableau4[[#This Row],[Décalage]],D:E,2,0)</f>
        <v>0</v>
      </c>
      <c r="V966" s="139">
        <f ca="1">VLOOKUP(Tableau4[[#This Row],[Décalage]],D:G,4,0)</f>
        <v>0</v>
      </c>
      <c r="AY966" s="88"/>
      <c r="AZ966" s="88"/>
      <c r="BA966" s="88"/>
      <c r="BB966" s="88"/>
      <c r="BC966" s="88"/>
    </row>
    <row r="967" spans="1:55" ht="15" x14ac:dyDescent="0.2">
      <c r="A967" s="100" t="s">
        <v>534</v>
      </c>
      <c r="B967" s="95" t="s">
        <v>534</v>
      </c>
      <c r="C967" s="95">
        <v>964</v>
      </c>
      <c r="D967" s="95" t="s">
        <v>534</v>
      </c>
      <c r="E967" s="99" t="s">
        <v>534</v>
      </c>
      <c r="F967" s="95" t="s">
        <v>534</v>
      </c>
      <c r="G967" s="95" t="s">
        <v>534</v>
      </c>
      <c r="H967" s="95">
        <v>0</v>
      </c>
      <c r="I967" s="95">
        <v>1</v>
      </c>
      <c r="J967" s="95">
        <v>500</v>
      </c>
      <c r="K967" s="95" t="s">
        <v>534</v>
      </c>
      <c r="L967" s="98" t="s">
        <v>534</v>
      </c>
      <c r="M967" s="98" t="s">
        <v>534</v>
      </c>
      <c r="N967" s="97" t="s">
        <v>534</v>
      </c>
      <c r="Q967" s="88" t="str">
        <f t="array" aca="1" ref="Q967" ca="1">IFERROR(INDEX(Tableau3[Num DECAL],SMALL(IF(Tableau3[Num DECAL]&lt;&gt;"",ROW(INDIRECT("1:"&amp;ROWS(Tableau3[Num DECAL])))),ROWS($1:956))),"")</f>
        <v/>
      </c>
      <c r="R967" s="88">
        <f t="shared" ca="1" si="14"/>
        <v>0</v>
      </c>
      <c r="S967" s="88">
        <f ca="1">COUNTIFS(Tableau3[PLAGE],R967)</f>
        <v>0</v>
      </c>
      <c r="T967" s="139">
        <f ca="1">INDEX(EXTRACT!DATE,MATCH(Tableau4[[#This Row],[Décalage]],D:D,0),0)</f>
        <v>0</v>
      </c>
      <c r="U967" s="139">
        <f ca="1">VLOOKUP(Tableau4[[#This Row],[Décalage]],D:E,2,0)</f>
        <v>0</v>
      </c>
      <c r="V967" s="139">
        <f ca="1">VLOOKUP(Tableau4[[#This Row],[Décalage]],D:G,4,0)</f>
        <v>0</v>
      </c>
      <c r="AY967" s="88"/>
      <c r="AZ967" s="88"/>
      <c r="BA967" s="88"/>
      <c r="BB967" s="88"/>
      <c r="BC967" s="88"/>
    </row>
    <row r="968" spans="1:55" ht="15" x14ac:dyDescent="0.2">
      <c r="A968" s="100" t="s">
        <v>534</v>
      </c>
      <c r="B968" s="95" t="s">
        <v>534</v>
      </c>
      <c r="C968" s="95">
        <v>965</v>
      </c>
      <c r="D968" s="95" t="s">
        <v>534</v>
      </c>
      <c r="E968" s="99" t="s">
        <v>534</v>
      </c>
      <c r="F968" s="95" t="s">
        <v>534</v>
      </c>
      <c r="G968" s="95" t="s">
        <v>534</v>
      </c>
      <c r="H968" s="95">
        <v>0</v>
      </c>
      <c r="I968" s="95">
        <v>1</v>
      </c>
      <c r="J968" s="95">
        <v>501</v>
      </c>
      <c r="K968" s="95" t="s">
        <v>534</v>
      </c>
      <c r="L968" s="98" t="s">
        <v>534</v>
      </c>
      <c r="M968" s="98" t="s">
        <v>534</v>
      </c>
      <c r="N968" s="97" t="s">
        <v>534</v>
      </c>
      <c r="Q968" s="88" t="str">
        <f t="array" aca="1" ref="Q968" ca="1">IFERROR(INDEX(Tableau3[Num DECAL],SMALL(IF(Tableau3[Num DECAL]&lt;&gt;"",ROW(INDIRECT("1:"&amp;ROWS(Tableau3[Num DECAL])))),ROWS($1:957))),"")</f>
        <v/>
      </c>
      <c r="R968" s="88">
        <f t="shared" ca="1" si="14"/>
        <v>0</v>
      </c>
      <c r="S968" s="88">
        <f ca="1">COUNTIFS(Tableau3[PLAGE],R968)</f>
        <v>0</v>
      </c>
      <c r="T968" s="139">
        <f ca="1">INDEX(EXTRACT!DATE,MATCH(Tableau4[[#This Row],[Décalage]],D:D,0),0)</f>
        <v>0</v>
      </c>
      <c r="U968" s="139">
        <f ca="1">VLOOKUP(Tableau4[[#This Row],[Décalage]],D:E,2,0)</f>
        <v>0</v>
      </c>
      <c r="V968" s="139">
        <f ca="1">VLOOKUP(Tableau4[[#This Row],[Décalage]],D:G,4,0)</f>
        <v>0</v>
      </c>
      <c r="AY968" s="88"/>
      <c r="AZ968" s="88"/>
      <c r="BA968" s="88"/>
      <c r="BB968" s="88"/>
      <c r="BC968" s="88"/>
    </row>
    <row r="969" spans="1:55" ht="15" x14ac:dyDescent="0.2">
      <c r="A969" s="100" t="s">
        <v>534</v>
      </c>
      <c r="B969" s="95" t="s">
        <v>534</v>
      </c>
      <c r="C969" s="95">
        <v>966</v>
      </c>
      <c r="D969" s="95" t="s">
        <v>534</v>
      </c>
      <c r="E969" s="99" t="s">
        <v>534</v>
      </c>
      <c r="F969" s="95" t="s">
        <v>534</v>
      </c>
      <c r="G969" s="95" t="s">
        <v>534</v>
      </c>
      <c r="H969" s="95">
        <v>0</v>
      </c>
      <c r="I969" s="95">
        <v>1</v>
      </c>
      <c r="J969" s="95">
        <v>502</v>
      </c>
      <c r="K969" s="95" t="s">
        <v>534</v>
      </c>
      <c r="L969" s="98" t="s">
        <v>534</v>
      </c>
      <c r="M969" s="98" t="s">
        <v>534</v>
      </c>
      <c r="N969" s="97" t="s">
        <v>534</v>
      </c>
      <c r="Q969" s="88" t="str">
        <f t="array" aca="1" ref="Q969" ca="1">IFERROR(INDEX(Tableau3[Num DECAL],SMALL(IF(Tableau3[Num DECAL]&lt;&gt;"",ROW(INDIRECT("1:"&amp;ROWS(Tableau3[Num DECAL])))),ROWS($1:958))),"")</f>
        <v/>
      </c>
      <c r="R969" s="88">
        <f t="shared" ca="1" si="14"/>
        <v>0</v>
      </c>
      <c r="S969" s="88">
        <f ca="1">COUNTIFS(Tableau3[PLAGE],R969)</f>
        <v>0</v>
      </c>
      <c r="T969" s="139">
        <f ca="1">INDEX(EXTRACT!DATE,MATCH(Tableau4[[#This Row],[Décalage]],D:D,0),0)</f>
        <v>0</v>
      </c>
      <c r="U969" s="139">
        <f ca="1">VLOOKUP(Tableau4[[#This Row],[Décalage]],D:E,2,0)</f>
        <v>0</v>
      </c>
      <c r="V969" s="139">
        <f ca="1">VLOOKUP(Tableau4[[#This Row],[Décalage]],D:G,4,0)</f>
        <v>0</v>
      </c>
      <c r="AY969" s="88"/>
      <c r="AZ969" s="88"/>
      <c r="BA969" s="88"/>
      <c r="BB969" s="88"/>
      <c r="BC969" s="88"/>
    </row>
    <row r="970" spans="1:55" ht="15" x14ac:dyDescent="0.2">
      <c r="A970" s="100" t="s">
        <v>534</v>
      </c>
      <c r="B970" s="95" t="s">
        <v>534</v>
      </c>
      <c r="C970" s="95">
        <v>967</v>
      </c>
      <c r="D970" s="95" t="s">
        <v>534</v>
      </c>
      <c r="E970" s="99" t="s">
        <v>534</v>
      </c>
      <c r="F970" s="95" t="s">
        <v>534</v>
      </c>
      <c r="G970" s="95" t="s">
        <v>534</v>
      </c>
      <c r="H970" s="95">
        <v>0</v>
      </c>
      <c r="I970" s="95">
        <v>1</v>
      </c>
      <c r="J970" s="95">
        <v>503</v>
      </c>
      <c r="K970" s="95" t="s">
        <v>534</v>
      </c>
      <c r="L970" s="98" t="s">
        <v>534</v>
      </c>
      <c r="M970" s="98" t="s">
        <v>534</v>
      </c>
      <c r="N970" s="97" t="s">
        <v>534</v>
      </c>
      <c r="Q970" s="88" t="str">
        <f t="array" aca="1" ref="Q970" ca="1">IFERROR(INDEX(Tableau3[Num DECAL],SMALL(IF(Tableau3[Num DECAL]&lt;&gt;"",ROW(INDIRECT("1:"&amp;ROWS(Tableau3[Num DECAL])))),ROWS($1:959))),"")</f>
        <v/>
      </c>
      <c r="R970" s="88">
        <f t="shared" ca="1" si="14"/>
        <v>0</v>
      </c>
      <c r="S970" s="88">
        <f ca="1">COUNTIFS(Tableau3[PLAGE],R970)</f>
        <v>0</v>
      </c>
      <c r="T970" s="139">
        <f ca="1">INDEX(EXTRACT!DATE,MATCH(Tableau4[[#This Row],[Décalage]],D:D,0),0)</f>
        <v>0</v>
      </c>
      <c r="U970" s="139">
        <f ca="1">VLOOKUP(Tableau4[[#This Row],[Décalage]],D:E,2,0)</f>
        <v>0</v>
      </c>
      <c r="V970" s="139">
        <f ca="1">VLOOKUP(Tableau4[[#This Row],[Décalage]],D:G,4,0)</f>
        <v>0</v>
      </c>
      <c r="AY970" s="88"/>
      <c r="AZ970" s="88"/>
      <c r="BA970" s="88"/>
      <c r="BB970" s="88"/>
      <c r="BC970" s="88"/>
    </row>
    <row r="971" spans="1:55" ht="15" x14ac:dyDescent="0.2">
      <c r="A971" s="100" t="s">
        <v>534</v>
      </c>
      <c r="B971" s="95" t="s">
        <v>534</v>
      </c>
      <c r="C971" s="95">
        <v>968</v>
      </c>
      <c r="D971" s="95" t="s">
        <v>534</v>
      </c>
      <c r="E971" s="99" t="s">
        <v>534</v>
      </c>
      <c r="F971" s="95" t="s">
        <v>534</v>
      </c>
      <c r="G971" s="95" t="s">
        <v>534</v>
      </c>
      <c r="H971" s="95">
        <v>0</v>
      </c>
      <c r="I971" s="95">
        <v>1</v>
      </c>
      <c r="J971" s="95">
        <v>504</v>
      </c>
      <c r="K971" s="95" t="s">
        <v>534</v>
      </c>
      <c r="L971" s="98" t="s">
        <v>534</v>
      </c>
      <c r="M971" s="98" t="s">
        <v>534</v>
      </c>
      <c r="N971" s="97" t="s">
        <v>534</v>
      </c>
      <c r="Q971" s="88" t="str">
        <f t="array" aca="1" ref="Q971" ca="1">IFERROR(INDEX(Tableau3[Num DECAL],SMALL(IF(Tableau3[Num DECAL]&lt;&gt;"",ROW(INDIRECT("1:"&amp;ROWS(Tableau3[Num DECAL])))),ROWS($1:960))),"")</f>
        <v/>
      </c>
      <c r="R971" s="88">
        <f t="shared" ca="1" si="14"/>
        <v>0</v>
      </c>
      <c r="S971" s="88">
        <f ca="1">COUNTIFS(Tableau3[PLAGE],R971)</f>
        <v>0</v>
      </c>
      <c r="T971" s="139">
        <f ca="1">INDEX(EXTRACT!DATE,MATCH(Tableau4[[#This Row],[Décalage]],D:D,0),0)</f>
        <v>0</v>
      </c>
      <c r="U971" s="139">
        <f ca="1">VLOOKUP(Tableau4[[#This Row],[Décalage]],D:E,2,0)</f>
        <v>0</v>
      </c>
      <c r="V971" s="139">
        <f ca="1">VLOOKUP(Tableau4[[#This Row],[Décalage]],D:G,4,0)</f>
        <v>0</v>
      </c>
      <c r="AY971" s="88"/>
      <c r="AZ971" s="88"/>
      <c r="BA971" s="88"/>
      <c r="BB971" s="88"/>
      <c r="BC971" s="88"/>
    </row>
    <row r="972" spans="1:55" ht="15" x14ac:dyDescent="0.2">
      <c r="A972" s="100" t="s">
        <v>534</v>
      </c>
      <c r="B972" s="95" t="s">
        <v>534</v>
      </c>
      <c r="C972" s="95">
        <v>969</v>
      </c>
      <c r="D972" s="95" t="s">
        <v>534</v>
      </c>
      <c r="E972" s="99" t="s">
        <v>534</v>
      </c>
      <c r="F972" s="95" t="s">
        <v>534</v>
      </c>
      <c r="G972" s="95" t="s">
        <v>534</v>
      </c>
      <c r="H972" s="95">
        <v>0</v>
      </c>
      <c r="I972" s="95">
        <v>1</v>
      </c>
      <c r="J972" s="95">
        <v>505</v>
      </c>
      <c r="K972" s="95" t="s">
        <v>534</v>
      </c>
      <c r="L972" s="98" t="s">
        <v>534</v>
      </c>
      <c r="M972" s="98" t="s">
        <v>534</v>
      </c>
      <c r="N972" s="97" t="s">
        <v>534</v>
      </c>
      <c r="Q972" s="88" t="str">
        <f t="array" aca="1" ref="Q972" ca="1">IFERROR(INDEX(Tableau3[Num DECAL],SMALL(IF(Tableau3[Num DECAL]&lt;&gt;"",ROW(INDIRECT("1:"&amp;ROWS(Tableau3[Num DECAL])))),ROWS($1:961))),"")</f>
        <v/>
      </c>
      <c r="R972" s="88">
        <f t="shared" ref="R972:R1035" ca="1" si="15">VLOOKUP(Q972,D:J,7,0)</f>
        <v>0</v>
      </c>
      <c r="S972" s="88">
        <f ca="1">COUNTIFS(Tableau3[PLAGE],R972)</f>
        <v>0</v>
      </c>
      <c r="T972" s="139">
        <f ca="1">INDEX(EXTRACT!DATE,MATCH(Tableau4[[#This Row],[Décalage]],D:D,0),0)</f>
        <v>0</v>
      </c>
      <c r="U972" s="139">
        <f ca="1">VLOOKUP(Tableau4[[#This Row],[Décalage]],D:E,2,0)</f>
        <v>0</v>
      </c>
      <c r="V972" s="139">
        <f ca="1">VLOOKUP(Tableau4[[#This Row],[Décalage]],D:G,4,0)</f>
        <v>0</v>
      </c>
      <c r="AY972" s="88"/>
      <c r="AZ972" s="88"/>
      <c r="BA972" s="88"/>
      <c r="BB972" s="88"/>
      <c r="BC972" s="88"/>
    </row>
    <row r="973" spans="1:55" ht="15" x14ac:dyDescent="0.2">
      <c r="A973" s="100" t="s">
        <v>534</v>
      </c>
      <c r="B973" s="95" t="s">
        <v>534</v>
      </c>
      <c r="C973" s="95">
        <v>970</v>
      </c>
      <c r="D973" s="95" t="s">
        <v>534</v>
      </c>
      <c r="E973" s="99" t="s">
        <v>534</v>
      </c>
      <c r="F973" s="95" t="s">
        <v>534</v>
      </c>
      <c r="G973" s="95" t="s">
        <v>534</v>
      </c>
      <c r="H973" s="95">
        <v>0</v>
      </c>
      <c r="I973" s="95">
        <v>1</v>
      </c>
      <c r="J973" s="95">
        <v>506</v>
      </c>
      <c r="K973" s="95" t="s">
        <v>534</v>
      </c>
      <c r="L973" s="98" t="s">
        <v>534</v>
      </c>
      <c r="M973" s="98" t="s">
        <v>534</v>
      </c>
      <c r="N973" s="97" t="s">
        <v>534</v>
      </c>
      <c r="Q973" s="88" t="str">
        <f t="array" aca="1" ref="Q973" ca="1">IFERROR(INDEX(Tableau3[Num DECAL],SMALL(IF(Tableau3[Num DECAL]&lt;&gt;"",ROW(INDIRECT("1:"&amp;ROWS(Tableau3[Num DECAL])))),ROWS($1:962))),"")</f>
        <v/>
      </c>
      <c r="R973" s="88">
        <f t="shared" ca="1" si="15"/>
        <v>0</v>
      </c>
      <c r="S973" s="88">
        <f ca="1">COUNTIFS(Tableau3[PLAGE],R973)</f>
        <v>0</v>
      </c>
      <c r="T973" s="139">
        <f ca="1">INDEX(EXTRACT!DATE,MATCH(Tableau4[[#This Row],[Décalage]],D:D,0),0)</f>
        <v>0</v>
      </c>
      <c r="U973" s="139">
        <f ca="1">VLOOKUP(Tableau4[[#This Row],[Décalage]],D:E,2,0)</f>
        <v>0</v>
      </c>
      <c r="V973" s="139">
        <f ca="1">VLOOKUP(Tableau4[[#This Row],[Décalage]],D:G,4,0)</f>
        <v>0</v>
      </c>
      <c r="AY973" s="88"/>
      <c r="AZ973" s="88"/>
      <c r="BA973" s="88"/>
      <c r="BB973" s="88"/>
      <c r="BC973" s="88"/>
    </row>
    <row r="974" spans="1:55" ht="15" x14ac:dyDescent="0.2">
      <c r="A974" s="100" t="s">
        <v>534</v>
      </c>
      <c r="B974" s="95" t="s">
        <v>534</v>
      </c>
      <c r="C974" s="95">
        <v>971</v>
      </c>
      <c r="D974" s="95" t="s">
        <v>534</v>
      </c>
      <c r="E974" s="99" t="s">
        <v>534</v>
      </c>
      <c r="F974" s="95" t="s">
        <v>534</v>
      </c>
      <c r="G974" s="95" t="s">
        <v>534</v>
      </c>
      <c r="H974" s="95">
        <v>0</v>
      </c>
      <c r="I974" s="95">
        <v>1</v>
      </c>
      <c r="J974" s="95">
        <v>507</v>
      </c>
      <c r="K974" s="95" t="s">
        <v>534</v>
      </c>
      <c r="L974" s="98" t="s">
        <v>534</v>
      </c>
      <c r="M974" s="98" t="s">
        <v>534</v>
      </c>
      <c r="N974" s="97" t="s">
        <v>534</v>
      </c>
      <c r="Q974" s="88" t="str">
        <f t="array" aca="1" ref="Q974" ca="1">IFERROR(INDEX(Tableau3[Num DECAL],SMALL(IF(Tableau3[Num DECAL]&lt;&gt;"",ROW(INDIRECT("1:"&amp;ROWS(Tableau3[Num DECAL])))),ROWS($1:963))),"")</f>
        <v/>
      </c>
      <c r="R974" s="88">
        <f t="shared" ca="1" si="15"/>
        <v>0</v>
      </c>
      <c r="S974" s="88">
        <f ca="1">COUNTIFS(Tableau3[PLAGE],R974)</f>
        <v>0</v>
      </c>
      <c r="T974" s="139">
        <f ca="1">INDEX(EXTRACT!DATE,MATCH(Tableau4[[#This Row],[Décalage]],D:D,0),0)</f>
        <v>0</v>
      </c>
      <c r="U974" s="139">
        <f ca="1">VLOOKUP(Tableau4[[#This Row],[Décalage]],D:E,2,0)</f>
        <v>0</v>
      </c>
      <c r="V974" s="139">
        <f ca="1">VLOOKUP(Tableau4[[#This Row],[Décalage]],D:G,4,0)</f>
        <v>0</v>
      </c>
      <c r="AY974" s="88"/>
      <c r="AZ974" s="88"/>
      <c r="BA974" s="88"/>
      <c r="BB974" s="88"/>
      <c r="BC974" s="88"/>
    </row>
    <row r="975" spans="1:55" ht="15" x14ac:dyDescent="0.2">
      <c r="A975" s="100" t="s">
        <v>534</v>
      </c>
      <c r="B975" s="95" t="s">
        <v>534</v>
      </c>
      <c r="C975" s="95">
        <v>972</v>
      </c>
      <c r="D975" s="95" t="s">
        <v>534</v>
      </c>
      <c r="E975" s="99" t="s">
        <v>534</v>
      </c>
      <c r="F975" s="95" t="s">
        <v>534</v>
      </c>
      <c r="G975" s="95" t="s">
        <v>534</v>
      </c>
      <c r="H975" s="95">
        <v>0</v>
      </c>
      <c r="I975" s="95">
        <v>1</v>
      </c>
      <c r="J975" s="95">
        <v>508</v>
      </c>
      <c r="K975" s="95" t="s">
        <v>534</v>
      </c>
      <c r="L975" s="98" t="s">
        <v>534</v>
      </c>
      <c r="M975" s="98" t="s">
        <v>534</v>
      </c>
      <c r="N975" s="97" t="s">
        <v>534</v>
      </c>
      <c r="Q975" s="88" t="str">
        <f t="array" aca="1" ref="Q975" ca="1">IFERROR(INDEX(Tableau3[Num DECAL],SMALL(IF(Tableau3[Num DECAL]&lt;&gt;"",ROW(INDIRECT("1:"&amp;ROWS(Tableau3[Num DECAL])))),ROWS($1:964))),"")</f>
        <v/>
      </c>
      <c r="R975" s="88">
        <f t="shared" ca="1" si="15"/>
        <v>0</v>
      </c>
      <c r="S975" s="88">
        <f ca="1">COUNTIFS(Tableau3[PLAGE],R975)</f>
        <v>0</v>
      </c>
      <c r="T975" s="139">
        <f ca="1">INDEX(EXTRACT!DATE,MATCH(Tableau4[[#This Row],[Décalage]],D:D,0),0)</f>
        <v>0</v>
      </c>
      <c r="U975" s="139">
        <f ca="1">VLOOKUP(Tableau4[[#This Row],[Décalage]],D:E,2,0)</f>
        <v>0</v>
      </c>
      <c r="V975" s="139">
        <f ca="1">VLOOKUP(Tableau4[[#This Row],[Décalage]],D:G,4,0)</f>
        <v>0</v>
      </c>
      <c r="AY975" s="88"/>
      <c r="AZ975" s="88"/>
      <c r="BA975" s="88"/>
      <c r="BB975" s="88"/>
      <c r="BC975" s="88"/>
    </row>
    <row r="976" spans="1:55" ht="15" x14ac:dyDescent="0.2">
      <c r="A976" s="100" t="s">
        <v>534</v>
      </c>
      <c r="B976" s="95" t="s">
        <v>534</v>
      </c>
      <c r="C976" s="95">
        <v>973</v>
      </c>
      <c r="D976" s="95" t="s">
        <v>534</v>
      </c>
      <c r="E976" s="99" t="s">
        <v>534</v>
      </c>
      <c r="F976" s="95" t="s">
        <v>534</v>
      </c>
      <c r="G976" s="95" t="s">
        <v>534</v>
      </c>
      <c r="H976" s="95">
        <v>0</v>
      </c>
      <c r="I976" s="95">
        <v>1</v>
      </c>
      <c r="J976" s="95">
        <v>509</v>
      </c>
      <c r="K976" s="95" t="s">
        <v>534</v>
      </c>
      <c r="L976" s="98" t="s">
        <v>534</v>
      </c>
      <c r="M976" s="98" t="s">
        <v>534</v>
      </c>
      <c r="N976" s="97" t="s">
        <v>534</v>
      </c>
      <c r="Q976" s="88" t="str">
        <f t="array" aca="1" ref="Q976" ca="1">IFERROR(INDEX(Tableau3[Num DECAL],SMALL(IF(Tableau3[Num DECAL]&lt;&gt;"",ROW(INDIRECT("1:"&amp;ROWS(Tableau3[Num DECAL])))),ROWS($1:965))),"")</f>
        <v/>
      </c>
      <c r="R976" s="88">
        <f t="shared" ca="1" si="15"/>
        <v>0</v>
      </c>
      <c r="S976" s="88">
        <f ca="1">COUNTIFS(Tableau3[PLAGE],R976)</f>
        <v>0</v>
      </c>
      <c r="T976" s="139">
        <f ca="1">INDEX(EXTRACT!DATE,MATCH(Tableau4[[#This Row],[Décalage]],D:D,0),0)</f>
        <v>0</v>
      </c>
      <c r="U976" s="139">
        <f ca="1">VLOOKUP(Tableau4[[#This Row],[Décalage]],D:E,2,0)</f>
        <v>0</v>
      </c>
      <c r="V976" s="139">
        <f ca="1">VLOOKUP(Tableau4[[#This Row],[Décalage]],D:G,4,0)</f>
        <v>0</v>
      </c>
      <c r="AY976" s="88"/>
      <c r="AZ976" s="88"/>
      <c r="BA976" s="88"/>
      <c r="BB976" s="88"/>
      <c r="BC976" s="88"/>
    </row>
    <row r="977" spans="1:55" ht="15" x14ac:dyDescent="0.2">
      <c r="A977" s="100" t="s">
        <v>534</v>
      </c>
      <c r="B977" s="95" t="s">
        <v>534</v>
      </c>
      <c r="C977" s="95">
        <v>974</v>
      </c>
      <c r="D977" s="95" t="s">
        <v>534</v>
      </c>
      <c r="E977" s="99" t="s">
        <v>534</v>
      </c>
      <c r="F977" s="95" t="s">
        <v>534</v>
      </c>
      <c r="G977" s="95" t="s">
        <v>534</v>
      </c>
      <c r="H977" s="95">
        <v>0</v>
      </c>
      <c r="I977" s="95">
        <v>1</v>
      </c>
      <c r="J977" s="95">
        <v>510</v>
      </c>
      <c r="K977" s="95" t="s">
        <v>534</v>
      </c>
      <c r="L977" s="98" t="s">
        <v>534</v>
      </c>
      <c r="M977" s="98" t="s">
        <v>534</v>
      </c>
      <c r="N977" s="97" t="s">
        <v>534</v>
      </c>
      <c r="Q977" s="88" t="str">
        <f t="array" aca="1" ref="Q977" ca="1">IFERROR(INDEX(Tableau3[Num DECAL],SMALL(IF(Tableau3[Num DECAL]&lt;&gt;"",ROW(INDIRECT("1:"&amp;ROWS(Tableau3[Num DECAL])))),ROWS($1:966))),"")</f>
        <v/>
      </c>
      <c r="R977" s="88">
        <f t="shared" ca="1" si="15"/>
        <v>0</v>
      </c>
      <c r="S977" s="88">
        <f ca="1">COUNTIFS(Tableau3[PLAGE],R977)</f>
        <v>0</v>
      </c>
      <c r="T977" s="139">
        <f ca="1">INDEX(EXTRACT!DATE,MATCH(Tableau4[[#This Row],[Décalage]],D:D,0),0)</f>
        <v>0</v>
      </c>
      <c r="U977" s="139">
        <f ca="1">VLOOKUP(Tableau4[[#This Row],[Décalage]],D:E,2,0)</f>
        <v>0</v>
      </c>
      <c r="V977" s="139">
        <f ca="1">VLOOKUP(Tableau4[[#This Row],[Décalage]],D:G,4,0)</f>
        <v>0</v>
      </c>
      <c r="AY977" s="88"/>
      <c r="AZ977" s="88"/>
      <c r="BA977" s="88"/>
      <c r="BB977" s="88"/>
      <c r="BC977" s="88"/>
    </row>
    <row r="978" spans="1:55" ht="15" x14ac:dyDescent="0.2">
      <c r="A978" s="100" t="s">
        <v>534</v>
      </c>
      <c r="B978" s="95" t="s">
        <v>534</v>
      </c>
      <c r="C978" s="95">
        <v>975</v>
      </c>
      <c r="D978" s="95" t="s">
        <v>534</v>
      </c>
      <c r="E978" s="99" t="s">
        <v>534</v>
      </c>
      <c r="F978" s="95" t="s">
        <v>534</v>
      </c>
      <c r="G978" s="95" t="s">
        <v>534</v>
      </c>
      <c r="H978" s="95">
        <v>0</v>
      </c>
      <c r="I978" s="95">
        <v>1</v>
      </c>
      <c r="J978" s="95">
        <v>511</v>
      </c>
      <c r="K978" s="95" t="s">
        <v>534</v>
      </c>
      <c r="L978" s="98" t="s">
        <v>534</v>
      </c>
      <c r="M978" s="98" t="s">
        <v>534</v>
      </c>
      <c r="N978" s="97" t="s">
        <v>534</v>
      </c>
      <c r="Q978" s="88" t="str">
        <f t="array" aca="1" ref="Q978" ca="1">IFERROR(INDEX(Tableau3[Num DECAL],SMALL(IF(Tableau3[Num DECAL]&lt;&gt;"",ROW(INDIRECT("1:"&amp;ROWS(Tableau3[Num DECAL])))),ROWS($1:967))),"")</f>
        <v/>
      </c>
      <c r="R978" s="88">
        <f t="shared" ca="1" si="15"/>
        <v>0</v>
      </c>
      <c r="S978" s="88">
        <f ca="1">COUNTIFS(Tableau3[PLAGE],R978)</f>
        <v>0</v>
      </c>
      <c r="T978" s="139">
        <f ca="1">INDEX(EXTRACT!DATE,MATCH(Tableau4[[#This Row],[Décalage]],D:D,0),0)</f>
        <v>0</v>
      </c>
      <c r="U978" s="139">
        <f ca="1">VLOOKUP(Tableau4[[#This Row],[Décalage]],D:E,2,0)</f>
        <v>0</v>
      </c>
      <c r="V978" s="139">
        <f ca="1">VLOOKUP(Tableau4[[#This Row],[Décalage]],D:G,4,0)</f>
        <v>0</v>
      </c>
      <c r="AY978" s="88"/>
      <c r="AZ978" s="88"/>
      <c r="BA978" s="88"/>
      <c r="BB978" s="88"/>
      <c r="BC978" s="88"/>
    </row>
    <row r="979" spans="1:55" ht="15" x14ac:dyDescent="0.2">
      <c r="A979" s="100" t="s">
        <v>534</v>
      </c>
      <c r="B979" s="95" t="s">
        <v>534</v>
      </c>
      <c r="C979" s="95">
        <v>976</v>
      </c>
      <c r="D979" s="95" t="s">
        <v>534</v>
      </c>
      <c r="E979" s="99" t="s">
        <v>534</v>
      </c>
      <c r="F979" s="95" t="s">
        <v>534</v>
      </c>
      <c r="G979" s="95" t="s">
        <v>534</v>
      </c>
      <c r="H979" s="95">
        <v>0</v>
      </c>
      <c r="I979" s="95">
        <v>1</v>
      </c>
      <c r="J979" s="95">
        <v>512</v>
      </c>
      <c r="K979" s="95" t="s">
        <v>534</v>
      </c>
      <c r="L979" s="98" t="s">
        <v>534</v>
      </c>
      <c r="M979" s="98" t="s">
        <v>534</v>
      </c>
      <c r="N979" s="97" t="s">
        <v>534</v>
      </c>
      <c r="Q979" s="88" t="str">
        <f t="array" aca="1" ref="Q979" ca="1">IFERROR(INDEX(Tableau3[Num DECAL],SMALL(IF(Tableau3[Num DECAL]&lt;&gt;"",ROW(INDIRECT("1:"&amp;ROWS(Tableau3[Num DECAL])))),ROWS($1:968))),"")</f>
        <v/>
      </c>
      <c r="R979" s="88">
        <f t="shared" ca="1" si="15"/>
        <v>0</v>
      </c>
      <c r="S979" s="88">
        <f ca="1">COUNTIFS(Tableau3[PLAGE],R979)</f>
        <v>0</v>
      </c>
      <c r="T979" s="139">
        <f ca="1">INDEX(EXTRACT!DATE,MATCH(Tableau4[[#This Row],[Décalage]],D:D,0),0)</f>
        <v>0</v>
      </c>
      <c r="U979" s="139">
        <f ca="1">VLOOKUP(Tableau4[[#This Row],[Décalage]],D:E,2,0)</f>
        <v>0</v>
      </c>
      <c r="V979" s="139">
        <f ca="1">VLOOKUP(Tableau4[[#This Row],[Décalage]],D:G,4,0)</f>
        <v>0</v>
      </c>
      <c r="AY979" s="88"/>
      <c r="AZ979" s="88"/>
      <c r="BA979" s="88"/>
      <c r="BB979" s="88"/>
      <c r="BC979" s="88"/>
    </row>
    <row r="980" spans="1:55" ht="15" x14ac:dyDescent="0.2">
      <c r="A980" s="100" t="s">
        <v>534</v>
      </c>
      <c r="B980" s="95" t="s">
        <v>534</v>
      </c>
      <c r="C980" s="95">
        <v>977</v>
      </c>
      <c r="D980" s="95" t="s">
        <v>534</v>
      </c>
      <c r="E980" s="99" t="s">
        <v>534</v>
      </c>
      <c r="F980" s="95" t="s">
        <v>534</v>
      </c>
      <c r="G980" s="95" t="s">
        <v>534</v>
      </c>
      <c r="H980" s="95">
        <v>0</v>
      </c>
      <c r="I980" s="95">
        <v>1</v>
      </c>
      <c r="J980" s="95">
        <v>513</v>
      </c>
      <c r="K980" s="95" t="s">
        <v>534</v>
      </c>
      <c r="L980" s="98" t="s">
        <v>534</v>
      </c>
      <c r="M980" s="98" t="s">
        <v>534</v>
      </c>
      <c r="N980" s="97" t="s">
        <v>534</v>
      </c>
      <c r="Q980" s="88" t="str">
        <f t="array" aca="1" ref="Q980" ca="1">IFERROR(INDEX(Tableau3[Num DECAL],SMALL(IF(Tableau3[Num DECAL]&lt;&gt;"",ROW(INDIRECT("1:"&amp;ROWS(Tableau3[Num DECAL])))),ROWS($1:969))),"")</f>
        <v/>
      </c>
      <c r="R980" s="88">
        <f t="shared" ca="1" si="15"/>
        <v>0</v>
      </c>
      <c r="S980" s="88">
        <f ca="1">COUNTIFS(Tableau3[PLAGE],R980)</f>
        <v>0</v>
      </c>
      <c r="T980" s="139">
        <f ca="1">INDEX(EXTRACT!DATE,MATCH(Tableau4[[#This Row],[Décalage]],D:D,0),0)</f>
        <v>0</v>
      </c>
      <c r="U980" s="139">
        <f ca="1">VLOOKUP(Tableau4[[#This Row],[Décalage]],D:E,2,0)</f>
        <v>0</v>
      </c>
      <c r="V980" s="139">
        <f ca="1">VLOOKUP(Tableau4[[#This Row],[Décalage]],D:G,4,0)</f>
        <v>0</v>
      </c>
      <c r="AY980" s="88"/>
      <c r="AZ980" s="88"/>
      <c r="BA980" s="88"/>
      <c r="BB980" s="88"/>
      <c r="BC980" s="88"/>
    </row>
    <row r="981" spans="1:55" ht="15" x14ac:dyDescent="0.2">
      <c r="A981" s="100" t="s">
        <v>534</v>
      </c>
      <c r="B981" s="95" t="s">
        <v>534</v>
      </c>
      <c r="C981" s="95">
        <v>978</v>
      </c>
      <c r="D981" s="95" t="s">
        <v>534</v>
      </c>
      <c r="E981" s="99" t="s">
        <v>534</v>
      </c>
      <c r="F981" s="95" t="s">
        <v>534</v>
      </c>
      <c r="G981" s="95" t="s">
        <v>534</v>
      </c>
      <c r="H981" s="95">
        <v>0</v>
      </c>
      <c r="I981" s="95">
        <v>1</v>
      </c>
      <c r="J981" s="95">
        <v>514</v>
      </c>
      <c r="K981" s="95" t="s">
        <v>534</v>
      </c>
      <c r="L981" s="98" t="s">
        <v>534</v>
      </c>
      <c r="M981" s="98" t="s">
        <v>534</v>
      </c>
      <c r="N981" s="97" t="s">
        <v>534</v>
      </c>
      <c r="Q981" s="88" t="str">
        <f t="array" aca="1" ref="Q981" ca="1">IFERROR(INDEX(Tableau3[Num DECAL],SMALL(IF(Tableau3[Num DECAL]&lt;&gt;"",ROW(INDIRECT("1:"&amp;ROWS(Tableau3[Num DECAL])))),ROWS($1:970))),"")</f>
        <v/>
      </c>
      <c r="R981" s="88">
        <f t="shared" ca="1" si="15"/>
        <v>0</v>
      </c>
      <c r="S981" s="88">
        <f ca="1">COUNTIFS(Tableau3[PLAGE],R981)</f>
        <v>0</v>
      </c>
      <c r="T981" s="139">
        <f ca="1">INDEX(EXTRACT!DATE,MATCH(Tableau4[[#This Row],[Décalage]],D:D,0),0)</f>
        <v>0</v>
      </c>
      <c r="U981" s="139">
        <f ca="1">VLOOKUP(Tableau4[[#This Row],[Décalage]],D:E,2,0)</f>
        <v>0</v>
      </c>
      <c r="V981" s="139">
        <f ca="1">VLOOKUP(Tableau4[[#This Row],[Décalage]],D:G,4,0)</f>
        <v>0</v>
      </c>
      <c r="AY981" s="88"/>
      <c r="AZ981" s="88"/>
      <c r="BA981" s="88"/>
      <c r="BB981" s="88"/>
      <c r="BC981" s="88"/>
    </row>
    <row r="982" spans="1:55" ht="15" x14ac:dyDescent="0.2">
      <c r="A982" s="100" t="s">
        <v>534</v>
      </c>
      <c r="B982" s="95" t="s">
        <v>534</v>
      </c>
      <c r="C982" s="95">
        <v>979</v>
      </c>
      <c r="D982" s="95" t="s">
        <v>534</v>
      </c>
      <c r="E982" s="99" t="s">
        <v>534</v>
      </c>
      <c r="F982" s="95" t="s">
        <v>534</v>
      </c>
      <c r="G982" s="95" t="s">
        <v>534</v>
      </c>
      <c r="H982" s="95">
        <v>0</v>
      </c>
      <c r="I982" s="95">
        <v>1</v>
      </c>
      <c r="J982" s="95">
        <v>515</v>
      </c>
      <c r="K982" s="95" t="s">
        <v>534</v>
      </c>
      <c r="L982" s="98" t="s">
        <v>534</v>
      </c>
      <c r="M982" s="98" t="s">
        <v>534</v>
      </c>
      <c r="N982" s="97" t="s">
        <v>534</v>
      </c>
      <c r="Q982" s="88" t="str">
        <f t="array" aca="1" ref="Q982" ca="1">IFERROR(INDEX(Tableau3[Num DECAL],SMALL(IF(Tableau3[Num DECAL]&lt;&gt;"",ROW(INDIRECT("1:"&amp;ROWS(Tableau3[Num DECAL])))),ROWS($1:971))),"")</f>
        <v/>
      </c>
      <c r="R982" s="88">
        <f t="shared" ca="1" si="15"/>
        <v>0</v>
      </c>
      <c r="S982" s="88">
        <f ca="1">COUNTIFS(Tableau3[PLAGE],R982)</f>
        <v>0</v>
      </c>
      <c r="T982" s="139">
        <f ca="1">INDEX(EXTRACT!DATE,MATCH(Tableau4[[#This Row],[Décalage]],D:D,0),0)</f>
        <v>0</v>
      </c>
      <c r="U982" s="139">
        <f ca="1">VLOOKUP(Tableau4[[#This Row],[Décalage]],D:E,2,0)</f>
        <v>0</v>
      </c>
      <c r="V982" s="139">
        <f ca="1">VLOOKUP(Tableau4[[#This Row],[Décalage]],D:G,4,0)</f>
        <v>0</v>
      </c>
      <c r="AY982" s="88"/>
      <c r="AZ982" s="88"/>
      <c r="BA982" s="88"/>
      <c r="BB982" s="88"/>
      <c r="BC982" s="88"/>
    </row>
    <row r="983" spans="1:55" ht="15" x14ac:dyDescent="0.2">
      <c r="A983" s="100" t="s">
        <v>534</v>
      </c>
      <c r="B983" s="95" t="s">
        <v>534</v>
      </c>
      <c r="C983" s="95">
        <v>980</v>
      </c>
      <c r="D983" s="95" t="s">
        <v>534</v>
      </c>
      <c r="E983" s="99" t="s">
        <v>534</v>
      </c>
      <c r="F983" s="95" t="s">
        <v>534</v>
      </c>
      <c r="G983" s="95" t="s">
        <v>534</v>
      </c>
      <c r="H983" s="95">
        <v>0</v>
      </c>
      <c r="I983" s="95">
        <v>1</v>
      </c>
      <c r="J983" s="95">
        <v>516</v>
      </c>
      <c r="K983" s="95" t="s">
        <v>534</v>
      </c>
      <c r="L983" s="98" t="s">
        <v>534</v>
      </c>
      <c r="M983" s="98" t="s">
        <v>534</v>
      </c>
      <c r="N983" s="97" t="s">
        <v>534</v>
      </c>
      <c r="Q983" s="88" t="str">
        <f t="array" aca="1" ref="Q983" ca="1">IFERROR(INDEX(Tableau3[Num DECAL],SMALL(IF(Tableau3[Num DECAL]&lt;&gt;"",ROW(INDIRECT("1:"&amp;ROWS(Tableau3[Num DECAL])))),ROWS($1:972))),"")</f>
        <v/>
      </c>
      <c r="R983" s="88">
        <f t="shared" ca="1" si="15"/>
        <v>0</v>
      </c>
      <c r="S983" s="88">
        <f ca="1">COUNTIFS(Tableau3[PLAGE],R983)</f>
        <v>0</v>
      </c>
      <c r="T983" s="139">
        <f ca="1">INDEX(EXTRACT!DATE,MATCH(Tableau4[[#This Row],[Décalage]],D:D,0),0)</f>
        <v>0</v>
      </c>
      <c r="U983" s="139">
        <f ca="1">VLOOKUP(Tableau4[[#This Row],[Décalage]],D:E,2,0)</f>
        <v>0</v>
      </c>
      <c r="V983" s="139">
        <f ca="1">VLOOKUP(Tableau4[[#This Row],[Décalage]],D:G,4,0)</f>
        <v>0</v>
      </c>
      <c r="AY983" s="88"/>
      <c r="AZ983" s="88"/>
      <c r="BA983" s="88"/>
      <c r="BB983" s="88"/>
      <c r="BC983" s="88"/>
    </row>
    <row r="984" spans="1:55" ht="15" x14ac:dyDescent="0.2">
      <c r="A984" s="100" t="s">
        <v>534</v>
      </c>
      <c r="B984" s="95" t="s">
        <v>534</v>
      </c>
      <c r="C984" s="95">
        <v>981</v>
      </c>
      <c r="D984" s="95" t="s">
        <v>534</v>
      </c>
      <c r="E984" s="99" t="s">
        <v>534</v>
      </c>
      <c r="F984" s="95" t="s">
        <v>534</v>
      </c>
      <c r="G984" s="95" t="s">
        <v>534</v>
      </c>
      <c r="H984" s="95">
        <v>0</v>
      </c>
      <c r="I984" s="95">
        <v>1</v>
      </c>
      <c r="J984" s="95">
        <v>517</v>
      </c>
      <c r="K984" s="95" t="s">
        <v>534</v>
      </c>
      <c r="L984" s="98" t="s">
        <v>534</v>
      </c>
      <c r="M984" s="98" t="s">
        <v>534</v>
      </c>
      <c r="N984" s="97" t="s">
        <v>534</v>
      </c>
      <c r="Q984" s="88" t="str">
        <f t="array" aca="1" ref="Q984" ca="1">IFERROR(INDEX(Tableau3[Num DECAL],SMALL(IF(Tableau3[Num DECAL]&lt;&gt;"",ROW(INDIRECT("1:"&amp;ROWS(Tableau3[Num DECAL])))),ROWS($1:973))),"")</f>
        <v/>
      </c>
      <c r="R984" s="88">
        <f t="shared" ca="1" si="15"/>
        <v>0</v>
      </c>
      <c r="S984" s="88">
        <f ca="1">COUNTIFS(Tableau3[PLAGE],R984)</f>
        <v>0</v>
      </c>
      <c r="T984" s="139">
        <f ca="1">INDEX(EXTRACT!DATE,MATCH(Tableau4[[#This Row],[Décalage]],D:D,0),0)</f>
        <v>0</v>
      </c>
      <c r="U984" s="139">
        <f ca="1">VLOOKUP(Tableau4[[#This Row],[Décalage]],D:E,2,0)</f>
        <v>0</v>
      </c>
      <c r="V984" s="139">
        <f ca="1">VLOOKUP(Tableau4[[#This Row],[Décalage]],D:G,4,0)</f>
        <v>0</v>
      </c>
      <c r="AY984" s="88"/>
      <c r="AZ984" s="88"/>
      <c r="BA984" s="88"/>
      <c r="BB984" s="88"/>
      <c r="BC984" s="88"/>
    </row>
    <row r="985" spans="1:55" ht="15" x14ac:dyDescent="0.2">
      <c r="A985" s="100" t="s">
        <v>534</v>
      </c>
      <c r="B985" s="95" t="s">
        <v>534</v>
      </c>
      <c r="C985" s="95">
        <v>982</v>
      </c>
      <c r="D985" s="95" t="s">
        <v>534</v>
      </c>
      <c r="E985" s="99" t="s">
        <v>534</v>
      </c>
      <c r="F985" s="95" t="s">
        <v>534</v>
      </c>
      <c r="G985" s="95" t="s">
        <v>534</v>
      </c>
      <c r="H985" s="95">
        <v>0</v>
      </c>
      <c r="I985" s="95">
        <v>1</v>
      </c>
      <c r="J985" s="95">
        <v>518</v>
      </c>
      <c r="K985" s="95" t="s">
        <v>534</v>
      </c>
      <c r="L985" s="98" t="s">
        <v>534</v>
      </c>
      <c r="M985" s="98" t="s">
        <v>534</v>
      </c>
      <c r="N985" s="97" t="s">
        <v>534</v>
      </c>
      <c r="Q985" s="88" t="str">
        <f t="array" aca="1" ref="Q985" ca="1">IFERROR(INDEX(Tableau3[Num DECAL],SMALL(IF(Tableau3[Num DECAL]&lt;&gt;"",ROW(INDIRECT("1:"&amp;ROWS(Tableau3[Num DECAL])))),ROWS($1:974))),"")</f>
        <v/>
      </c>
      <c r="R985" s="88">
        <f t="shared" ca="1" si="15"/>
        <v>0</v>
      </c>
      <c r="S985" s="88">
        <f ca="1">COUNTIFS(Tableau3[PLAGE],R985)</f>
        <v>0</v>
      </c>
      <c r="T985" s="139">
        <f ca="1">INDEX(EXTRACT!DATE,MATCH(Tableau4[[#This Row],[Décalage]],D:D,0),0)</f>
        <v>0</v>
      </c>
      <c r="U985" s="139">
        <f ca="1">VLOOKUP(Tableau4[[#This Row],[Décalage]],D:E,2,0)</f>
        <v>0</v>
      </c>
      <c r="V985" s="139">
        <f ca="1">VLOOKUP(Tableau4[[#This Row],[Décalage]],D:G,4,0)</f>
        <v>0</v>
      </c>
      <c r="AY985" s="88"/>
      <c r="AZ985" s="88"/>
      <c r="BA985" s="88"/>
      <c r="BB985" s="88"/>
      <c r="BC985" s="88"/>
    </row>
    <row r="986" spans="1:55" ht="15" x14ac:dyDescent="0.2">
      <c r="A986" s="100" t="s">
        <v>534</v>
      </c>
      <c r="B986" s="95" t="s">
        <v>534</v>
      </c>
      <c r="C986" s="95">
        <v>983</v>
      </c>
      <c r="D986" s="95" t="s">
        <v>534</v>
      </c>
      <c r="E986" s="99" t="s">
        <v>534</v>
      </c>
      <c r="F986" s="95" t="s">
        <v>534</v>
      </c>
      <c r="G986" s="95" t="s">
        <v>534</v>
      </c>
      <c r="H986" s="95">
        <v>0</v>
      </c>
      <c r="I986" s="95">
        <v>1</v>
      </c>
      <c r="J986" s="95">
        <v>519</v>
      </c>
      <c r="K986" s="95" t="s">
        <v>534</v>
      </c>
      <c r="L986" s="98" t="s">
        <v>534</v>
      </c>
      <c r="M986" s="98" t="s">
        <v>534</v>
      </c>
      <c r="N986" s="97" t="s">
        <v>534</v>
      </c>
      <c r="Q986" s="88" t="str">
        <f t="array" aca="1" ref="Q986" ca="1">IFERROR(INDEX(Tableau3[Num DECAL],SMALL(IF(Tableau3[Num DECAL]&lt;&gt;"",ROW(INDIRECT("1:"&amp;ROWS(Tableau3[Num DECAL])))),ROWS($1:975))),"")</f>
        <v/>
      </c>
      <c r="R986" s="88">
        <f t="shared" ca="1" si="15"/>
        <v>0</v>
      </c>
      <c r="S986" s="88">
        <f ca="1">COUNTIFS(Tableau3[PLAGE],R986)</f>
        <v>0</v>
      </c>
      <c r="T986" s="139">
        <f ca="1">INDEX(EXTRACT!DATE,MATCH(Tableau4[[#This Row],[Décalage]],D:D,0),0)</f>
        <v>0</v>
      </c>
      <c r="U986" s="139">
        <f ca="1">VLOOKUP(Tableau4[[#This Row],[Décalage]],D:E,2,0)</f>
        <v>0</v>
      </c>
      <c r="V986" s="139">
        <f ca="1">VLOOKUP(Tableau4[[#This Row],[Décalage]],D:G,4,0)</f>
        <v>0</v>
      </c>
      <c r="AY986" s="88"/>
      <c r="AZ986" s="88"/>
      <c r="BA986" s="88"/>
      <c r="BB986" s="88"/>
      <c r="BC986" s="88"/>
    </row>
    <row r="987" spans="1:55" ht="15" x14ac:dyDescent="0.2">
      <c r="A987" s="100" t="s">
        <v>534</v>
      </c>
      <c r="B987" s="95" t="s">
        <v>534</v>
      </c>
      <c r="C987" s="95">
        <v>984</v>
      </c>
      <c r="D987" s="95" t="s">
        <v>534</v>
      </c>
      <c r="E987" s="99" t="s">
        <v>534</v>
      </c>
      <c r="F987" s="95" t="s">
        <v>534</v>
      </c>
      <c r="G987" s="95" t="s">
        <v>534</v>
      </c>
      <c r="H987" s="95">
        <v>0</v>
      </c>
      <c r="I987" s="95">
        <v>1</v>
      </c>
      <c r="J987" s="95">
        <v>520</v>
      </c>
      <c r="K987" s="95" t="s">
        <v>534</v>
      </c>
      <c r="L987" s="98" t="s">
        <v>534</v>
      </c>
      <c r="M987" s="98" t="s">
        <v>534</v>
      </c>
      <c r="N987" s="97" t="s">
        <v>534</v>
      </c>
      <c r="Q987" s="88" t="str">
        <f t="array" aca="1" ref="Q987" ca="1">IFERROR(INDEX(Tableau3[Num DECAL],SMALL(IF(Tableau3[Num DECAL]&lt;&gt;"",ROW(INDIRECT("1:"&amp;ROWS(Tableau3[Num DECAL])))),ROWS($1:976))),"")</f>
        <v/>
      </c>
      <c r="R987" s="88">
        <f t="shared" ca="1" si="15"/>
        <v>0</v>
      </c>
      <c r="S987" s="88">
        <f ca="1">COUNTIFS(Tableau3[PLAGE],R987)</f>
        <v>0</v>
      </c>
      <c r="T987" s="139">
        <f ca="1">INDEX(EXTRACT!DATE,MATCH(Tableau4[[#This Row],[Décalage]],D:D,0),0)</f>
        <v>0</v>
      </c>
      <c r="U987" s="139">
        <f ca="1">VLOOKUP(Tableau4[[#This Row],[Décalage]],D:E,2,0)</f>
        <v>0</v>
      </c>
      <c r="V987" s="139">
        <f ca="1">VLOOKUP(Tableau4[[#This Row],[Décalage]],D:G,4,0)</f>
        <v>0</v>
      </c>
      <c r="AY987" s="88"/>
      <c r="AZ987" s="88"/>
      <c r="BA987" s="88"/>
      <c r="BB987" s="88"/>
      <c r="BC987" s="88"/>
    </row>
    <row r="988" spans="1:55" ht="15" x14ac:dyDescent="0.2">
      <c r="A988" s="100" t="s">
        <v>534</v>
      </c>
      <c r="B988" s="95" t="s">
        <v>534</v>
      </c>
      <c r="C988" s="95">
        <v>985</v>
      </c>
      <c r="D988" s="95" t="s">
        <v>534</v>
      </c>
      <c r="E988" s="99" t="s">
        <v>534</v>
      </c>
      <c r="F988" s="95" t="s">
        <v>534</v>
      </c>
      <c r="G988" s="95" t="s">
        <v>534</v>
      </c>
      <c r="H988" s="95">
        <v>0</v>
      </c>
      <c r="I988" s="95">
        <v>1</v>
      </c>
      <c r="J988" s="95">
        <v>521</v>
      </c>
      <c r="K988" s="95" t="s">
        <v>534</v>
      </c>
      <c r="L988" s="98" t="s">
        <v>534</v>
      </c>
      <c r="M988" s="98" t="s">
        <v>534</v>
      </c>
      <c r="N988" s="97" t="s">
        <v>534</v>
      </c>
      <c r="Q988" s="88" t="str">
        <f t="array" aca="1" ref="Q988" ca="1">IFERROR(INDEX(Tableau3[Num DECAL],SMALL(IF(Tableau3[Num DECAL]&lt;&gt;"",ROW(INDIRECT("1:"&amp;ROWS(Tableau3[Num DECAL])))),ROWS($1:977))),"")</f>
        <v/>
      </c>
      <c r="R988" s="88">
        <f t="shared" ca="1" si="15"/>
        <v>0</v>
      </c>
      <c r="S988" s="88">
        <f ca="1">COUNTIFS(Tableau3[PLAGE],R988)</f>
        <v>0</v>
      </c>
      <c r="T988" s="139">
        <f ca="1">INDEX(EXTRACT!DATE,MATCH(Tableau4[[#This Row],[Décalage]],D:D,0),0)</f>
        <v>0</v>
      </c>
      <c r="U988" s="139">
        <f ca="1">VLOOKUP(Tableau4[[#This Row],[Décalage]],D:E,2,0)</f>
        <v>0</v>
      </c>
      <c r="V988" s="139">
        <f ca="1">VLOOKUP(Tableau4[[#This Row],[Décalage]],D:G,4,0)</f>
        <v>0</v>
      </c>
      <c r="AY988" s="88"/>
      <c r="AZ988" s="88"/>
      <c r="BA988" s="88"/>
      <c r="BB988" s="88"/>
      <c r="BC988" s="88"/>
    </row>
    <row r="989" spans="1:55" ht="15" x14ac:dyDescent="0.2">
      <c r="A989" s="100" t="s">
        <v>534</v>
      </c>
      <c r="B989" s="95" t="s">
        <v>534</v>
      </c>
      <c r="C989" s="95">
        <v>986</v>
      </c>
      <c r="D989" s="95" t="s">
        <v>534</v>
      </c>
      <c r="E989" s="99" t="s">
        <v>534</v>
      </c>
      <c r="F989" s="95" t="s">
        <v>534</v>
      </c>
      <c r="G989" s="95" t="s">
        <v>534</v>
      </c>
      <c r="H989" s="95">
        <v>0</v>
      </c>
      <c r="I989" s="95">
        <v>1</v>
      </c>
      <c r="J989" s="95">
        <v>522</v>
      </c>
      <c r="K989" s="95" t="s">
        <v>534</v>
      </c>
      <c r="L989" s="98" t="s">
        <v>534</v>
      </c>
      <c r="M989" s="98" t="s">
        <v>534</v>
      </c>
      <c r="N989" s="97" t="s">
        <v>534</v>
      </c>
      <c r="Q989" s="88" t="str">
        <f t="array" aca="1" ref="Q989" ca="1">IFERROR(INDEX(Tableau3[Num DECAL],SMALL(IF(Tableau3[Num DECAL]&lt;&gt;"",ROW(INDIRECT("1:"&amp;ROWS(Tableau3[Num DECAL])))),ROWS($1:978))),"")</f>
        <v/>
      </c>
      <c r="R989" s="88">
        <f t="shared" ca="1" si="15"/>
        <v>0</v>
      </c>
      <c r="S989" s="88">
        <f ca="1">COUNTIFS(Tableau3[PLAGE],R989)</f>
        <v>0</v>
      </c>
      <c r="T989" s="139">
        <f ca="1">INDEX(EXTRACT!DATE,MATCH(Tableau4[[#This Row],[Décalage]],D:D,0),0)</f>
        <v>0</v>
      </c>
      <c r="U989" s="139">
        <f ca="1">VLOOKUP(Tableau4[[#This Row],[Décalage]],D:E,2,0)</f>
        <v>0</v>
      </c>
      <c r="V989" s="139">
        <f ca="1">VLOOKUP(Tableau4[[#This Row],[Décalage]],D:G,4,0)</f>
        <v>0</v>
      </c>
      <c r="AY989" s="88"/>
      <c r="AZ989" s="88"/>
      <c r="BA989" s="88"/>
      <c r="BB989" s="88"/>
      <c r="BC989" s="88"/>
    </row>
    <row r="990" spans="1:55" ht="15" x14ac:dyDescent="0.2">
      <c r="A990" s="100" t="s">
        <v>534</v>
      </c>
      <c r="B990" s="95" t="s">
        <v>534</v>
      </c>
      <c r="C990" s="95">
        <v>987</v>
      </c>
      <c r="D990" s="95" t="s">
        <v>534</v>
      </c>
      <c r="E990" s="99" t="s">
        <v>534</v>
      </c>
      <c r="F990" s="95" t="s">
        <v>534</v>
      </c>
      <c r="G990" s="95" t="s">
        <v>534</v>
      </c>
      <c r="H990" s="95">
        <v>0</v>
      </c>
      <c r="I990" s="95">
        <v>1</v>
      </c>
      <c r="J990" s="95">
        <v>523</v>
      </c>
      <c r="K990" s="95" t="s">
        <v>534</v>
      </c>
      <c r="L990" s="98" t="s">
        <v>534</v>
      </c>
      <c r="M990" s="98" t="s">
        <v>534</v>
      </c>
      <c r="N990" s="97" t="s">
        <v>534</v>
      </c>
      <c r="Q990" s="88" t="str">
        <f t="array" aca="1" ref="Q990" ca="1">IFERROR(INDEX(Tableau3[Num DECAL],SMALL(IF(Tableau3[Num DECAL]&lt;&gt;"",ROW(INDIRECT("1:"&amp;ROWS(Tableau3[Num DECAL])))),ROWS($1:979))),"")</f>
        <v/>
      </c>
      <c r="R990" s="88">
        <f t="shared" ca="1" si="15"/>
        <v>0</v>
      </c>
      <c r="S990" s="88">
        <f ca="1">COUNTIFS(Tableau3[PLAGE],R990)</f>
        <v>0</v>
      </c>
      <c r="T990" s="139">
        <f ca="1">INDEX(EXTRACT!DATE,MATCH(Tableau4[[#This Row],[Décalage]],D:D,0),0)</f>
        <v>0</v>
      </c>
      <c r="U990" s="139">
        <f ca="1">VLOOKUP(Tableau4[[#This Row],[Décalage]],D:E,2,0)</f>
        <v>0</v>
      </c>
      <c r="V990" s="139">
        <f ca="1">VLOOKUP(Tableau4[[#This Row],[Décalage]],D:G,4,0)</f>
        <v>0</v>
      </c>
      <c r="AY990" s="88"/>
      <c r="AZ990" s="88"/>
      <c r="BA990" s="88"/>
      <c r="BB990" s="88"/>
      <c r="BC990" s="88"/>
    </row>
    <row r="991" spans="1:55" ht="15" x14ac:dyDescent="0.2">
      <c r="A991" s="100" t="s">
        <v>534</v>
      </c>
      <c r="B991" s="95" t="s">
        <v>534</v>
      </c>
      <c r="C991" s="95">
        <v>988</v>
      </c>
      <c r="D991" s="95" t="s">
        <v>534</v>
      </c>
      <c r="E991" s="99" t="s">
        <v>534</v>
      </c>
      <c r="F991" s="95" t="s">
        <v>534</v>
      </c>
      <c r="G991" s="95" t="s">
        <v>534</v>
      </c>
      <c r="H991" s="95">
        <v>0</v>
      </c>
      <c r="I991" s="95">
        <v>1</v>
      </c>
      <c r="J991" s="95">
        <v>524</v>
      </c>
      <c r="K991" s="95" t="s">
        <v>534</v>
      </c>
      <c r="L991" s="98" t="s">
        <v>534</v>
      </c>
      <c r="M991" s="98" t="s">
        <v>534</v>
      </c>
      <c r="N991" s="97" t="s">
        <v>534</v>
      </c>
      <c r="Q991" s="88" t="str">
        <f t="array" aca="1" ref="Q991" ca="1">IFERROR(INDEX(Tableau3[Num DECAL],SMALL(IF(Tableau3[Num DECAL]&lt;&gt;"",ROW(INDIRECT("1:"&amp;ROWS(Tableau3[Num DECAL])))),ROWS($1:980))),"")</f>
        <v/>
      </c>
      <c r="R991" s="88">
        <f t="shared" ca="1" si="15"/>
        <v>0</v>
      </c>
      <c r="S991" s="88">
        <f ca="1">COUNTIFS(Tableau3[PLAGE],R991)</f>
        <v>0</v>
      </c>
      <c r="T991" s="139">
        <f ca="1">INDEX(EXTRACT!DATE,MATCH(Tableau4[[#This Row],[Décalage]],D:D,0),0)</f>
        <v>0</v>
      </c>
      <c r="U991" s="139">
        <f ca="1">VLOOKUP(Tableau4[[#This Row],[Décalage]],D:E,2,0)</f>
        <v>0</v>
      </c>
      <c r="V991" s="139">
        <f ca="1">VLOOKUP(Tableau4[[#This Row],[Décalage]],D:G,4,0)</f>
        <v>0</v>
      </c>
      <c r="AY991" s="88"/>
      <c r="AZ991" s="88"/>
      <c r="BA991" s="88"/>
      <c r="BB991" s="88"/>
      <c r="BC991" s="88"/>
    </row>
    <row r="992" spans="1:55" ht="15" x14ac:dyDescent="0.2">
      <c r="A992" s="100" t="s">
        <v>534</v>
      </c>
      <c r="B992" s="95" t="s">
        <v>534</v>
      </c>
      <c r="C992" s="95">
        <v>989</v>
      </c>
      <c r="D992" s="95" t="s">
        <v>534</v>
      </c>
      <c r="E992" s="99" t="s">
        <v>534</v>
      </c>
      <c r="F992" s="95" t="s">
        <v>534</v>
      </c>
      <c r="G992" s="95" t="s">
        <v>534</v>
      </c>
      <c r="H992" s="95">
        <v>0</v>
      </c>
      <c r="I992" s="95">
        <v>1</v>
      </c>
      <c r="J992" s="95">
        <v>525</v>
      </c>
      <c r="K992" s="95" t="s">
        <v>534</v>
      </c>
      <c r="L992" s="98" t="s">
        <v>534</v>
      </c>
      <c r="M992" s="98" t="s">
        <v>534</v>
      </c>
      <c r="N992" s="97" t="s">
        <v>534</v>
      </c>
      <c r="Q992" s="88" t="str">
        <f t="array" aca="1" ref="Q992" ca="1">IFERROR(INDEX(Tableau3[Num DECAL],SMALL(IF(Tableau3[Num DECAL]&lt;&gt;"",ROW(INDIRECT("1:"&amp;ROWS(Tableau3[Num DECAL])))),ROWS($1:981))),"")</f>
        <v/>
      </c>
      <c r="R992" s="88">
        <f t="shared" ca="1" si="15"/>
        <v>0</v>
      </c>
      <c r="S992" s="88">
        <f ca="1">COUNTIFS(Tableau3[PLAGE],R992)</f>
        <v>0</v>
      </c>
      <c r="T992" s="139">
        <f ca="1">INDEX(EXTRACT!DATE,MATCH(Tableau4[[#This Row],[Décalage]],D:D,0),0)</f>
        <v>0</v>
      </c>
      <c r="U992" s="139">
        <f ca="1">VLOOKUP(Tableau4[[#This Row],[Décalage]],D:E,2,0)</f>
        <v>0</v>
      </c>
      <c r="V992" s="139">
        <f ca="1">VLOOKUP(Tableau4[[#This Row],[Décalage]],D:G,4,0)</f>
        <v>0</v>
      </c>
      <c r="AY992" s="88"/>
      <c r="AZ992" s="88"/>
      <c r="BA992" s="88"/>
      <c r="BB992" s="88"/>
      <c r="BC992" s="88"/>
    </row>
    <row r="993" spans="1:55" ht="15" x14ac:dyDescent="0.2">
      <c r="A993" s="100" t="s">
        <v>534</v>
      </c>
      <c r="B993" s="95" t="s">
        <v>534</v>
      </c>
      <c r="C993" s="95">
        <v>990</v>
      </c>
      <c r="D993" s="95" t="s">
        <v>534</v>
      </c>
      <c r="E993" s="99" t="s">
        <v>534</v>
      </c>
      <c r="F993" s="95" t="s">
        <v>534</v>
      </c>
      <c r="G993" s="95" t="s">
        <v>534</v>
      </c>
      <c r="H993" s="95">
        <v>0</v>
      </c>
      <c r="I993" s="95">
        <v>1</v>
      </c>
      <c r="J993" s="95">
        <v>526</v>
      </c>
      <c r="K993" s="95" t="s">
        <v>534</v>
      </c>
      <c r="L993" s="98" t="s">
        <v>534</v>
      </c>
      <c r="M993" s="98" t="s">
        <v>534</v>
      </c>
      <c r="N993" s="97" t="s">
        <v>534</v>
      </c>
      <c r="Q993" s="88" t="str">
        <f t="array" aca="1" ref="Q993" ca="1">IFERROR(INDEX(Tableau3[Num DECAL],SMALL(IF(Tableau3[Num DECAL]&lt;&gt;"",ROW(INDIRECT("1:"&amp;ROWS(Tableau3[Num DECAL])))),ROWS($1:982))),"")</f>
        <v/>
      </c>
      <c r="R993" s="88">
        <f t="shared" ca="1" si="15"/>
        <v>0</v>
      </c>
      <c r="S993" s="88">
        <f ca="1">COUNTIFS(Tableau3[PLAGE],R993)</f>
        <v>0</v>
      </c>
      <c r="T993" s="139">
        <f ca="1">INDEX(EXTRACT!DATE,MATCH(Tableau4[[#This Row],[Décalage]],D:D,0),0)</f>
        <v>0</v>
      </c>
      <c r="U993" s="139">
        <f ca="1">VLOOKUP(Tableau4[[#This Row],[Décalage]],D:E,2,0)</f>
        <v>0</v>
      </c>
      <c r="V993" s="139">
        <f ca="1">VLOOKUP(Tableau4[[#This Row],[Décalage]],D:G,4,0)</f>
        <v>0</v>
      </c>
      <c r="AY993" s="88"/>
      <c r="AZ993" s="88"/>
      <c r="BA993" s="88"/>
      <c r="BB993" s="88"/>
      <c r="BC993" s="88"/>
    </row>
    <row r="994" spans="1:55" ht="15" x14ac:dyDescent="0.2">
      <c r="A994" s="100" t="s">
        <v>534</v>
      </c>
      <c r="B994" s="95" t="s">
        <v>534</v>
      </c>
      <c r="C994" s="95">
        <v>991</v>
      </c>
      <c r="D994" s="95" t="s">
        <v>534</v>
      </c>
      <c r="E994" s="99" t="s">
        <v>534</v>
      </c>
      <c r="F994" s="95" t="s">
        <v>534</v>
      </c>
      <c r="G994" s="95" t="s">
        <v>534</v>
      </c>
      <c r="H994" s="95">
        <v>0</v>
      </c>
      <c r="I994" s="95">
        <v>1</v>
      </c>
      <c r="J994" s="95">
        <v>527</v>
      </c>
      <c r="K994" s="95" t="s">
        <v>534</v>
      </c>
      <c r="L994" s="98" t="s">
        <v>534</v>
      </c>
      <c r="M994" s="98" t="s">
        <v>534</v>
      </c>
      <c r="N994" s="97" t="s">
        <v>534</v>
      </c>
      <c r="Q994" s="88" t="str">
        <f t="array" aca="1" ref="Q994" ca="1">IFERROR(INDEX(Tableau3[Num DECAL],SMALL(IF(Tableau3[Num DECAL]&lt;&gt;"",ROW(INDIRECT("1:"&amp;ROWS(Tableau3[Num DECAL])))),ROWS($1:983))),"")</f>
        <v/>
      </c>
      <c r="R994" s="88">
        <f t="shared" ca="1" si="15"/>
        <v>0</v>
      </c>
      <c r="S994" s="88">
        <f ca="1">COUNTIFS(Tableau3[PLAGE],R994)</f>
        <v>0</v>
      </c>
      <c r="T994" s="139">
        <f ca="1">INDEX(EXTRACT!DATE,MATCH(Tableau4[[#This Row],[Décalage]],D:D,0),0)</f>
        <v>0</v>
      </c>
      <c r="U994" s="139">
        <f ca="1">VLOOKUP(Tableau4[[#This Row],[Décalage]],D:E,2,0)</f>
        <v>0</v>
      </c>
      <c r="V994" s="139">
        <f ca="1">VLOOKUP(Tableau4[[#This Row],[Décalage]],D:G,4,0)</f>
        <v>0</v>
      </c>
      <c r="AY994" s="88"/>
      <c r="AZ994" s="88"/>
      <c r="BA994" s="88"/>
      <c r="BB994" s="88"/>
      <c r="BC994" s="88"/>
    </row>
    <row r="995" spans="1:55" ht="15" x14ac:dyDescent="0.2">
      <c r="A995" s="100" t="s">
        <v>534</v>
      </c>
      <c r="B995" s="95" t="s">
        <v>534</v>
      </c>
      <c r="C995" s="95">
        <v>992</v>
      </c>
      <c r="D995" s="95" t="s">
        <v>534</v>
      </c>
      <c r="E995" s="99" t="s">
        <v>534</v>
      </c>
      <c r="F995" s="95" t="s">
        <v>534</v>
      </c>
      <c r="G995" s="95" t="s">
        <v>534</v>
      </c>
      <c r="H995" s="95">
        <v>0</v>
      </c>
      <c r="I995" s="95">
        <v>1</v>
      </c>
      <c r="J995" s="95">
        <v>528</v>
      </c>
      <c r="K995" s="95" t="s">
        <v>534</v>
      </c>
      <c r="L995" s="98" t="s">
        <v>534</v>
      </c>
      <c r="M995" s="98" t="s">
        <v>534</v>
      </c>
      <c r="N995" s="97" t="s">
        <v>534</v>
      </c>
      <c r="Q995" s="88" t="str">
        <f t="array" aca="1" ref="Q995" ca="1">IFERROR(INDEX(Tableau3[Num DECAL],SMALL(IF(Tableau3[Num DECAL]&lt;&gt;"",ROW(INDIRECT("1:"&amp;ROWS(Tableau3[Num DECAL])))),ROWS($1:984))),"")</f>
        <v/>
      </c>
      <c r="R995" s="88">
        <f t="shared" ca="1" si="15"/>
        <v>0</v>
      </c>
      <c r="S995" s="88">
        <f ca="1">COUNTIFS(Tableau3[PLAGE],R995)</f>
        <v>0</v>
      </c>
      <c r="T995" s="139">
        <f ca="1">INDEX(EXTRACT!DATE,MATCH(Tableau4[[#This Row],[Décalage]],D:D,0),0)</f>
        <v>0</v>
      </c>
      <c r="U995" s="139">
        <f ca="1">VLOOKUP(Tableau4[[#This Row],[Décalage]],D:E,2,0)</f>
        <v>0</v>
      </c>
      <c r="V995" s="139">
        <f ca="1">VLOOKUP(Tableau4[[#This Row],[Décalage]],D:G,4,0)</f>
        <v>0</v>
      </c>
      <c r="AY995" s="88"/>
      <c r="AZ995" s="88"/>
      <c r="BA995" s="88"/>
      <c r="BB995" s="88"/>
      <c r="BC995" s="88"/>
    </row>
    <row r="996" spans="1:55" ht="15" x14ac:dyDescent="0.2">
      <c r="A996" s="100" t="s">
        <v>534</v>
      </c>
      <c r="B996" s="95" t="s">
        <v>534</v>
      </c>
      <c r="C996" s="95">
        <v>993</v>
      </c>
      <c r="D996" s="95" t="s">
        <v>534</v>
      </c>
      <c r="E996" s="99" t="s">
        <v>534</v>
      </c>
      <c r="F996" s="95" t="s">
        <v>534</v>
      </c>
      <c r="G996" s="95" t="s">
        <v>534</v>
      </c>
      <c r="H996" s="95">
        <v>0</v>
      </c>
      <c r="I996" s="95">
        <v>1</v>
      </c>
      <c r="J996" s="95">
        <v>529</v>
      </c>
      <c r="K996" s="95" t="s">
        <v>534</v>
      </c>
      <c r="L996" s="98" t="s">
        <v>534</v>
      </c>
      <c r="M996" s="98" t="s">
        <v>534</v>
      </c>
      <c r="N996" s="97" t="s">
        <v>534</v>
      </c>
      <c r="Q996" s="88" t="str">
        <f t="array" aca="1" ref="Q996" ca="1">IFERROR(INDEX(Tableau3[Num DECAL],SMALL(IF(Tableau3[Num DECAL]&lt;&gt;"",ROW(INDIRECT("1:"&amp;ROWS(Tableau3[Num DECAL])))),ROWS($1:985))),"")</f>
        <v/>
      </c>
      <c r="R996" s="88">
        <f t="shared" ca="1" si="15"/>
        <v>0</v>
      </c>
      <c r="S996" s="88">
        <f ca="1">COUNTIFS(Tableau3[PLAGE],R996)</f>
        <v>0</v>
      </c>
      <c r="T996" s="139">
        <f ca="1">INDEX(EXTRACT!DATE,MATCH(Tableau4[[#This Row],[Décalage]],D:D,0),0)</f>
        <v>0</v>
      </c>
      <c r="U996" s="139">
        <f ca="1">VLOOKUP(Tableau4[[#This Row],[Décalage]],D:E,2,0)</f>
        <v>0</v>
      </c>
      <c r="V996" s="139">
        <f ca="1">VLOOKUP(Tableau4[[#This Row],[Décalage]],D:G,4,0)</f>
        <v>0</v>
      </c>
      <c r="AY996" s="88"/>
      <c r="AZ996" s="88"/>
      <c r="BA996" s="88"/>
      <c r="BB996" s="88"/>
      <c r="BC996" s="88"/>
    </row>
    <row r="997" spans="1:55" ht="15" x14ac:dyDescent="0.2">
      <c r="A997" s="100" t="s">
        <v>534</v>
      </c>
      <c r="B997" s="95" t="s">
        <v>534</v>
      </c>
      <c r="C997" s="95">
        <v>994</v>
      </c>
      <c r="D997" s="95" t="s">
        <v>534</v>
      </c>
      <c r="E997" s="99" t="s">
        <v>534</v>
      </c>
      <c r="F997" s="95" t="s">
        <v>534</v>
      </c>
      <c r="G997" s="95" t="s">
        <v>534</v>
      </c>
      <c r="H997" s="95">
        <v>0</v>
      </c>
      <c r="I997" s="95">
        <v>1</v>
      </c>
      <c r="J997" s="95">
        <v>530</v>
      </c>
      <c r="K997" s="95" t="s">
        <v>534</v>
      </c>
      <c r="L997" s="98" t="s">
        <v>534</v>
      </c>
      <c r="M997" s="98" t="s">
        <v>534</v>
      </c>
      <c r="N997" s="97" t="s">
        <v>534</v>
      </c>
      <c r="Q997" s="88" t="str">
        <f t="array" aca="1" ref="Q997" ca="1">IFERROR(INDEX(Tableau3[Num DECAL],SMALL(IF(Tableau3[Num DECAL]&lt;&gt;"",ROW(INDIRECT("1:"&amp;ROWS(Tableau3[Num DECAL])))),ROWS($1:986))),"")</f>
        <v/>
      </c>
      <c r="R997" s="88">
        <f t="shared" ca="1" si="15"/>
        <v>0</v>
      </c>
      <c r="S997" s="88">
        <f ca="1">COUNTIFS(Tableau3[PLAGE],R997)</f>
        <v>0</v>
      </c>
      <c r="T997" s="139">
        <f ca="1">INDEX(EXTRACT!DATE,MATCH(Tableau4[[#This Row],[Décalage]],D:D,0),0)</f>
        <v>0</v>
      </c>
      <c r="U997" s="139">
        <f ca="1">VLOOKUP(Tableau4[[#This Row],[Décalage]],D:E,2,0)</f>
        <v>0</v>
      </c>
      <c r="V997" s="139">
        <f ca="1">VLOOKUP(Tableau4[[#This Row],[Décalage]],D:G,4,0)</f>
        <v>0</v>
      </c>
      <c r="AY997" s="88"/>
      <c r="AZ997" s="88"/>
      <c r="BA997" s="88"/>
      <c r="BB997" s="88"/>
      <c r="BC997" s="88"/>
    </row>
    <row r="998" spans="1:55" ht="15" x14ac:dyDescent="0.2">
      <c r="A998" s="100" t="s">
        <v>534</v>
      </c>
      <c r="B998" s="95" t="s">
        <v>534</v>
      </c>
      <c r="C998" s="95">
        <v>995</v>
      </c>
      <c r="D998" s="95" t="s">
        <v>534</v>
      </c>
      <c r="E998" s="99" t="s">
        <v>534</v>
      </c>
      <c r="F998" s="95" t="s">
        <v>534</v>
      </c>
      <c r="G998" s="95" t="s">
        <v>534</v>
      </c>
      <c r="H998" s="95">
        <v>0</v>
      </c>
      <c r="I998" s="95">
        <v>1</v>
      </c>
      <c r="J998" s="95">
        <v>531</v>
      </c>
      <c r="K998" s="95" t="s">
        <v>534</v>
      </c>
      <c r="L998" s="98" t="s">
        <v>534</v>
      </c>
      <c r="M998" s="98" t="s">
        <v>534</v>
      </c>
      <c r="N998" s="97" t="s">
        <v>534</v>
      </c>
      <c r="Q998" s="88" t="str">
        <f t="array" aca="1" ref="Q998" ca="1">IFERROR(INDEX(Tableau3[Num DECAL],SMALL(IF(Tableau3[Num DECAL]&lt;&gt;"",ROW(INDIRECT("1:"&amp;ROWS(Tableau3[Num DECAL])))),ROWS($1:987))),"")</f>
        <v/>
      </c>
      <c r="R998" s="88">
        <f t="shared" ca="1" si="15"/>
        <v>0</v>
      </c>
      <c r="S998" s="88">
        <f ca="1">COUNTIFS(Tableau3[PLAGE],R998)</f>
        <v>0</v>
      </c>
      <c r="T998" s="139">
        <f ca="1">INDEX(EXTRACT!DATE,MATCH(Tableau4[[#This Row],[Décalage]],D:D,0),0)</f>
        <v>0</v>
      </c>
      <c r="U998" s="139">
        <f ca="1">VLOOKUP(Tableau4[[#This Row],[Décalage]],D:E,2,0)</f>
        <v>0</v>
      </c>
      <c r="V998" s="139">
        <f ca="1">VLOOKUP(Tableau4[[#This Row],[Décalage]],D:G,4,0)</f>
        <v>0</v>
      </c>
      <c r="AY998" s="88"/>
      <c r="AZ998" s="88"/>
      <c r="BA998" s="88"/>
      <c r="BB998" s="88"/>
      <c r="BC998" s="88"/>
    </row>
    <row r="999" spans="1:55" ht="15" x14ac:dyDescent="0.2">
      <c r="A999" s="100" t="s">
        <v>534</v>
      </c>
      <c r="B999" s="95" t="s">
        <v>534</v>
      </c>
      <c r="C999" s="95">
        <v>996</v>
      </c>
      <c r="D999" s="95" t="s">
        <v>534</v>
      </c>
      <c r="E999" s="99" t="s">
        <v>534</v>
      </c>
      <c r="F999" s="95" t="s">
        <v>534</v>
      </c>
      <c r="G999" s="95" t="s">
        <v>534</v>
      </c>
      <c r="H999" s="95">
        <v>0</v>
      </c>
      <c r="I999" s="95">
        <v>1</v>
      </c>
      <c r="J999" s="95">
        <v>532</v>
      </c>
      <c r="K999" s="95" t="s">
        <v>534</v>
      </c>
      <c r="L999" s="98" t="s">
        <v>534</v>
      </c>
      <c r="M999" s="98" t="s">
        <v>534</v>
      </c>
      <c r="N999" s="97" t="s">
        <v>534</v>
      </c>
      <c r="Q999" s="88" t="str">
        <f t="array" aca="1" ref="Q999" ca="1">IFERROR(INDEX(Tableau3[Num DECAL],SMALL(IF(Tableau3[Num DECAL]&lt;&gt;"",ROW(INDIRECT("1:"&amp;ROWS(Tableau3[Num DECAL])))),ROWS($1:988))),"")</f>
        <v/>
      </c>
      <c r="R999" s="88">
        <f t="shared" ca="1" si="15"/>
        <v>0</v>
      </c>
      <c r="S999" s="88">
        <f ca="1">COUNTIFS(Tableau3[PLAGE],R999)</f>
        <v>0</v>
      </c>
      <c r="T999" s="139">
        <f ca="1">INDEX(EXTRACT!DATE,MATCH(Tableau4[[#This Row],[Décalage]],D:D,0),0)</f>
        <v>0</v>
      </c>
      <c r="U999" s="139">
        <f ca="1">VLOOKUP(Tableau4[[#This Row],[Décalage]],D:E,2,0)</f>
        <v>0</v>
      </c>
      <c r="V999" s="139">
        <f ca="1">VLOOKUP(Tableau4[[#This Row],[Décalage]],D:G,4,0)</f>
        <v>0</v>
      </c>
      <c r="AY999" s="88"/>
      <c r="AZ999" s="88"/>
      <c r="BA999" s="88"/>
      <c r="BB999" s="88"/>
      <c r="BC999" s="88"/>
    </row>
    <row r="1000" spans="1:55" ht="15" x14ac:dyDescent="0.2">
      <c r="A1000" s="100" t="s">
        <v>534</v>
      </c>
      <c r="B1000" s="95" t="s">
        <v>534</v>
      </c>
      <c r="C1000" s="95">
        <v>997</v>
      </c>
      <c r="D1000" s="95" t="s">
        <v>534</v>
      </c>
      <c r="E1000" s="99" t="s">
        <v>534</v>
      </c>
      <c r="F1000" s="95" t="s">
        <v>534</v>
      </c>
      <c r="G1000" s="95" t="s">
        <v>534</v>
      </c>
      <c r="H1000" s="95">
        <v>0</v>
      </c>
      <c r="I1000" s="95">
        <v>1</v>
      </c>
      <c r="J1000" s="95">
        <v>533</v>
      </c>
      <c r="K1000" s="95" t="s">
        <v>534</v>
      </c>
      <c r="L1000" s="98" t="s">
        <v>534</v>
      </c>
      <c r="M1000" s="98" t="s">
        <v>534</v>
      </c>
      <c r="N1000" s="97" t="s">
        <v>534</v>
      </c>
      <c r="Q1000" s="88" t="str">
        <f t="array" aca="1" ref="Q1000" ca="1">IFERROR(INDEX(Tableau3[Num DECAL],SMALL(IF(Tableau3[Num DECAL]&lt;&gt;"",ROW(INDIRECT("1:"&amp;ROWS(Tableau3[Num DECAL])))),ROWS($1:989))),"")</f>
        <v/>
      </c>
      <c r="R1000" s="88">
        <f t="shared" ca="1" si="15"/>
        <v>0</v>
      </c>
      <c r="S1000" s="88">
        <f ca="1">COUNTIFS(Tableau3[PLAGE],R1000)</f>
        <v>0</v>
      </c>
      <c r="T1000" s="139">
        <f ca="1">INDEX(EXTRACT!DATE,MATCH(Tableau4[[#This Row],[Décalage]],D:D,0),0)</f>
        <v>0</v>
      </c>
      <c r="U1000" s="139">
        <f ca="1">VLOOKUP(Tableau4[[#This Row],[Décalage]],D:E,2,0)</f>
        <v>0</v>
      </c>
      <c r="V1000" s="139">
        <f ca="1">VLOOKUP(Tableau4[[#This Row],[Décalage]],D:G,4,0)</f>
        <v>0</v>
      </c>
      <c r="AY1000" s="88"/>
      <c r="AZ1000" s="88"/>
      <c r="BA1000" s="88"/>
      <c r="BB1000" s="88"/>
      <c r="BC1000" s="88"/>
    </row>
    <row r="1001" spans="1:55" ht="15" x14ac:dyDescent="0.2">
      <c r="A1001" s="100" t="s">
        <v>534</v>
      </c>
      <c r="B1001" s="95" t="s">
        <v>534</v>
      </c>
      <c r="C1001" s="95">
        <v>998</v>
      </c>
      <c r="D1001" s="95" t="s">
        <v>534</v>
      </c>
      <c r="E1001" s="99" t="s">
        <v>534</v>
      </c>
      <c r="F1001" s="95" t="s">
        <v>534</v>
      </c>
      <c r="G1001" s="95" t="s">
        <v>534</v>
      </c>
      <c r="H1001" s="95">
        <v>0</v>
      </c>
      <c r="I1001" s="95">
        <v>1</v>
      </c>
      <c r="J1001" s="95">
        <v>534</v>
      </c>
      <c r="K1001" s="95" t="s">
        <v>534</v>
      </c>
      <c r="L1001" s="98" t="s">
        <v>534</v>
      </c>
      <c r="M1001" s="98" t="s">
        <v>534</v>
      </c>
      <c r="N1001" s="97" t="s">
        <v>534</v>
      </c>
      <c r="Q1001" s="88" t="str">
        <f t="array" aca="1" ref="Q1001" ca="1">IFERROR(INDEX(Tableau3[Num DECAL],SMALL(IF(Tableau3[Num DECAL]&lt;&gt;"",ROW(INDIRECT("1:"&amp;ROWS(Tableau3[Num DECAL])))),ROWS($1:990))),"")</f>
        <v/>
      </c>
      <c r="R1001" s="88">
        <f t="shared" ca="1" si="15"/>
        <v>0</v>
      </c>
      <c r="S1001" s="88">
        <f ca="1">COUNTIFS(Tableau3[PLAGE],R1001)</f>
        <v>0</v>
      </c>
      <c r="T1001" s="139">
        <f ca="1">INDEX(EXTRACT!DATE,MATCH(Tableau4[[#This Row],[Décalage]],D:D,0),0)</f>
        <v>0</v>
      </c>
      <c r="U1001" s="139">
        <f ca="1">VLOOKUP(Tableau4[[#This Row],[Décalage]],D:E,2,0)</f>
        <v>0</v>
      </c>
      <c r="V1001" s="139">
        <f ca="1">VLOOKUP(Tableau4[[#This Row],[Décalage]],D:G,4,0)</f>
        <v>0</v>
      </c>
      <c r="AY1001" s="88"/>
      <c r="AZ1001" s="88"/>
      <c r="BA1001" s="88"/>
      <c r="BB1001" s="88"/>
      <c r="BC1001" s="88"/>
    </row>
    <row r="1002" spans="1:55" ht="15" x14ac:dyDescent="0.2">
      <c r="A1002" s="100" t="s">
        <v>534</v>
      </c>
      <c r="B1002" s="95" t="s">
        <v>534</v>
      </c>
      <c r="C1002" s="95">
        <v>999</v>
      </c>
      <c r="D1002" s="95" t="s">
        <v>534</v>
      </c>
      <c r="E1002" s="99" t="s">
        <v>534</v>
      </c>
      <c r="F1002" s="95" t="s">
        <v>534</v>
      </c>
      <c r="G1002" s="95" t="s">
        <v>534</v>
      </c>
      <c r="H1002" s="95">
        <v>0</v>
      </c>
      <c r="I1002" s="95">
        <v>1</v>
      </c>
      <c r="J1002" s="95">
        <v>535</v>
      </c>
      <c r="K1002" s="95" t="s">
        <v>534</v>
      </c>
      <c r="L1002" s="98" t="s">
        <v>534</v>
      </c>
      <c r="M1002" s="98" t="s">
        <v>534</v>
      </c>
      <c r="N1002" s="97" t="s">
        <v>534</v>
      </c>
      <c r="Q1002" s="88" t="str">
        <f t="array" aca="1" ref="Q1002" ca="1">IFERROR(INDEX(Tableau3[Num DECAL],SMALL(IF(Tableau3[Num DECAL]&lt;&gt;"",ROW(INDIRECT("1:"&amp;ROWS(Tableau3[Num DECAL])))),ROWS($1:991))),"")</f>
        <v/>
      </c>
      <c r="R1002" s="88">
        <f t="shared" ca="1" si="15"/>
        <v>0</v>
      </c>
      <c r="S1002" s="88">
        <f ca="1">COUNTIFS(Tableau3[PLAGE],R1002)</f>
        <v>0</v>
      </c>
      <c r="T1002" s="139">
        <f ca="1">INDEX(EXTRACT!DATE,MATCH(Tableau4[[#This Row],[Décalage]],D:D,0),0)</f>
        <v>0</v>
      </c>
      <c r="U1002" s="139">
        <f ca="1">VLOOKUP(Tableau4[[#This Row],[Décalage]],D:E,2,0)</f>
        <v>0</v>
      </c>
      <c r="V1002" s="139">
        <f ca="1">VLOOKUP(Tableau4[[#This Row],[Décalage]],D:G,4,0)</f>
        <v>0</v>
      </c>
      <c r="AY1002" s="88"/>
      <c r="AZ1002" s="88"/>
      <c r="BA1002" s="88"/>
      <c r="BB1002" s="88"/>
      <c r="BC1002" s="88"/>
    </row>
    <row r="1003" spans="1:55" ht="15" x14ac:dyDescent="0.2">
      <c r="A1003" s="100" t="s">
        <v>534</v>
      </c>
      <c r="B1003" s="95" t="s">
        <v>534</v>
      </c>
      <c r="C1003" s="95">
        <v>1000</v>
      </c>
      <c r="D1003" s="95" t="s">
        <v>534</v>
      </c>
      <c r="E1003" s="99" t="s">
        <v>534</v>
      </c>
      <c r="F1003" s="95" t="s">
        <v>534</v>
      </c>
      <c r="G1003" s="95" t="s">
        <v>534</v>
      </c>
      <c r="H1003" s="95">
        <v>0</v>
      </c>
      <c r="I1003" s="95">
        <v>1</v>
      </c>
      <c r="J1003" s="95">
        <v>536</v>
      </c>
      <c r="K1003" s="95" t="s">
        <v>534</v>
      </c>
      <c r="L1003" s="98" t="s">
        <v>534</v>
      </c>
      <c r="M1003" s="98" t="s">
        <v>534</v>
      </c>
      <c r="N1003" s="97" t="s">
        <v>534</v>
      </c>
      <c r="Q1003" s="88" t="str">
        <f t="array" aca="1" ref="Q1003" ca="1">IFERROR(INDEX(Tableau3[Num DECAL],SMALL(IF(Tableau3[Num DECAL]&lt;&gt;"",ROW(INDIRECT("1:"&amp;ROWS(Tableau3[Num DECAL])))),ROWS($1:992))),"")</f>
        <v/>
      </c>
      <c r="R1003" s="88">
        <f t="shared" ca="1" si="15"/>
        <v>0</v>
      </c>
      <c r="S1003" s="88">
        <f ca="1">COUNTIFS(Tableau3[PLAGE],R1003)</f>
        <v>0</v>
      </c>
      <c r="T1003" s="139">
        <f ca="1">INDEX(EXTRACT!DATE,MATCH(Tableau4[[#This Row],[Décalage]],D:D,0),0)</f>
        <v>0</v>
      </c>
      <c r="U1003" s="139">
        <f ca="1">VLOOKUP(Tableau4[[#This Row],[Décalage]],D:E,2,0)</f>
        <v>0</v>
      </c>
      <c r="V1003" s="139">
        <f ca="1">VLOOKUP(Tableau4[[#This Row],[Décalage]],D:G,4,0)</f>
        <v>0</v>
      </c>
      <c r="AY1003" s="88"/>
      <c r="AZ1003" s="88"/>
      <c r="BA1003" s="88"/>
      <c r="BB1003" s="88"/>
      <c r="BC1003" s="88"/>
    </row>
    <row r="1004" spans="1:55" ht="15" x14ac:dyDescent="0.2">
      <c r="A1004" s="100" t="s">
        <v>534</v>
      </c>
      <c r="B1004" s="95" t="s">
        <v>534</v>
      </c>
      <c r="C1004" s="95">
        <v>1001</v>
      </c>
      <c r="D1004" s="95" t="s">
        <v>534</v>
      </c>
      <c r="E1004" s="99" t="s">
        <v>534</v>
      </c>
      <c r="F1004" s="95" t="s">
        <v>534</v>
      </c>
      <c r="G1004" s="95" t="s">
        <v>534</v>
      </c>
      <c r="H1004" s="95">
        <v>0</v>
      </c>
      <c r="I1004" s="95">
        <v>1</v>
      </c>
      <c r="J1004" s="95">
        <v>537</v>
      </c>
      <c r="K1004" s="95" t="s">
        <v>534</v>
      </c>
      <c r="L1004" s="98" t="s">
        <v>534</v>
      </c>
      <c r="M1004" s="98" t="s">
        <v>534</v>
      </c>
      <c r="N1004" s="97" t="s">
        <v>534</v>
      </c>
      <c r="Q1004" s="88" t="str">
        <f t="array" aca="1" ref="Q1004" ca="1">IFERROR(INDEX(Tableau3[Num DECAL],SMALL(IF(Tableau3[Num DECAL]&lt;&gt;"",ROW(INDIRECT("1:"&amp;ROWS(Tableau3[Num DECAL])))),ROWS($1:993))),"")</f>
        <v/>
      </c>
      <c r="R1004" s="88">
        <f t="shared" ca="1" si="15"/>
        <v>0</v>
      </c>
      <c r="S1004" s="88">
        <f ca="1">COUNTIFS(Tableau3[PLAGE],R1004)</f>
        <v>0</v>
      </c>
      <c r="T1004" s="139">
        <f ca="1">INDEX(EXTRACT!DATE,MATCH(Tableau4[[#This Row],[Décalage]],D:D,0),0)</f>
        <v>0</v>
      </c>
      <c r="U1004" s="139">
        <f ca="1">VLOOKUP(Tableau4[[#This Row],[Décalage]],D:E,2,0)</f>
        <v>0</v>
      </c>
      <c r="V1004" s="139">
        <f ca="1">VLOOKUP(Tableau4[[#This Row],[Décalage]],D:G,4,0)</f>
        <v>0</v>
      </c>
      <c r="AY1004" s="88"/>
      <c r="AZ1004" s="88"/>
      <c r="BA1004" s="88"/>
      <c r="BB1004" s="88"/>
      <c r="BC1004" s="88"/>
    </row>
    <row r="1005" spans="1:55" ht="15" x14ac:dyDescent="0.2">
      <c r="A1005" s="100" t="s">
        <v>534</v>
      </c>
      <c r="B1005" s="95" t="s">
        <v>534</v>
      </c>
      <c r="C1005" s="95">
        <v>1002</v>
      </c>
      <c r="D1005" s="95" t="s">
        <v>534</v>
      </c>
      <c r="E1005" s="99" t="s">
        <v>534</v>
      </c>
      <c r="F1005" s="95" t="s">
        <v>534</v>
      </c>
      <c r="G1005" s="95" t="s">
        <v>534</v>
      </c>
      <c r="H1005" s="95">
        <v>0</v>
      </c>
      <c r="I1005" s="95">
        <v>1</v>
      </c>
      <c r="J1005" s="95">
        <v>538</v>
      </c>
      <c r="K1005" s="95" t="s">
        <v>534</v>
      </c>
      <c r="L1005" s="98" t="s">
        <v>534</v>
      </c>
      <c r="M1005" s="98" t="s">
        <v>534</v>
      </c>
      <c r="N1005" s="97" t="s">
        <v>534</v>
      </c>
      <c r="Q1005" s="88" t="str">
        <f t="array" aca="1" ref="Q1005" ca="1">IFERROR(INDEX(Tableau3[Num DECAL],SMALL(IF(Tableau3[Num DECAL]&lt;&gt;"",ROW(INDIRECT("1:"&amp;ROWS(Tableau3[Num DECAL])))),ROWS($1:994))),"")</f>
        <v/>
      </c>
      <c r="R1005" s="88">
        <f t="shared" ca="1" si="15"/>
        <v>0</v>
      </c>
      <c r="S1005" s="88">
        <f ca="1">COUNTIFS(Tableau3[PLAGE],R1005)</f>
        <v>0</v>
      </c>
      <c r="T1005" s="139">
        <f ca="1">INDEX(EXTRACT!DATE,MATCH(Tableau4[[#This Row],[Décalage]],D:D,0),0)</f>
        <v>0</v>
      </c>
      <c r="U1005" s="139">
        <f ca="1">VLOOKUP(Tableau4[[#This Row],[Décalage]],D:E,2,0)</f>
        <v>0</v>
      </c>
      <c r="V1005" s="139">
        <f ca="1">VLOOKUP(Tableau4[[#This Row],[Décalage]],D:G,4,0)</f>
        <v>0</v>
      </c>
      <c r="AY1005" s="88"/>
      <c r="AZ1005" s="88"/>
      <c r="BA1005" s="88"/>
      <c r="BB1005" s="88"/>
      <c r="BC1005" s="88"/>
    </row>
    <row r="1006" spans="1:55" ht="15" x14ac:dyDescent="0.2">
      <c r="A1006" s="100" t="s">
        <v>534</v>
      </c>
      <c r="B1006" s="95" t="s">
        <v>534</v>
      </c>
      <c r="C1006" s="95">
        <v>1003</v>
      </c>
      <c r="D1006" s="95" t="s">
        <v>534</v>
      </c>
      <c r="E1006" s="99" t="s">
        <v>534</v>
      </c>
      <c r="F1006" s="95" t="s">
        <v>534</v>
      </c>
      <c r="G1006" s="95" t="s">
        <v>534</v>
      </c>
      <c r="H1006" s="95">
        <v>0</v>
      </c>
      <c r="I1006" s="95">
        <v>1</v>
      </c>
      <c r="J1006" s="95">
        <v>539</v>
      </c>
      <c r="K1006" s="95" t="s">
        <v>534</v>
      </c>
      <c r="L1006" s="98" t="s">
        <v>534</v>
      </c>
      <c r="M1006" s="98" t="s">
        <v>534</v>
      </c>
      <c r="N1006" s="97" t="s">
        <v>534</v>
      </c>
      <c r="Q1006" s="88" t="str">
        <f t="array" aca="1" ref="Q1006" ca="1">IFERROR(INDEX(Tableau3[Num DECAL],SMALL(IF(Tableau3[Num DECAL]&lt;&gt;"",ROW(INDIRECT("1:"&amp;ROWS(Tableau3[Num DECAL])))),ROWS($1:995))),"")</f>
        <v/>
      </c>
      <c r="R1006" s="88">
        <f t="shared" ca="1" si="15"/>
        <v>0</v>
      </c>
      <c r="S1006" s="88">
        <f ca="1">COUNTIFS(Tableau3[PLAGE],R1006)</f>
        <v>0</v>
      </c>
      <c r="T1006" s="139">
        <f ca="1">INDEX(EXTRACT!DATE,MATCH(Tableau4[[#This Row],[Décalage]],D:D,0),0)</f>
        <v>0</v>
      </c>
      <c r="U1006" s="139">
        <f ca="1">VLOOKUP(Tableau4[[#This Row],[Décalage]],D:E,2,0)</f>
        <v>0</v>
      </c>
      <c r="V1006" s="139">
        <f ca="1">VLOOKUP(Tableau4[[#This Row],[Décalage]],D:G,4,0)</f>
        <v>0</v>
      </c>
      <c r="AY1006" s="88"/>
      <c r="AZ1006" s="88"/>
      <c r="BA1006" s="88"/>
      <c r="BB1006" s="88"/>
      <c r="BC1006" s="88"/>
    </row>
    <row r="1007" spans="1:55" ht="15" x14ac:dyDescent="0.2">
      <c r="A1007" s="100" t="s">
        <v>534</v>
      </c>
      <c r="B1007" s="95" t="s">
        <v>534</v>
      </c>
      <c r="C1007" s="95">
        <v>1004</v>
      </c>
      <c r="D1007" s="95" t="s">
        <v>534</v>
      </c>
      <c r="E1007" s="99" t="s">
        <v>534</v>
      </c>
      <c r="F1007" s="95" t="s">
        <v>534</v>
      </c>
      <c r="G1007" s="95" t="s">
        <v>534</v>
      </c>
      <c r="H1007" s="95">
        <v>0</v>
      </c>
      <c r="I1007" s="95">
        <v>1</v>
      </c>
      <c r="J1007" s="95">
        <v>540</v>
      </c>
      <c r="K1007" s="95" t="s">
        <v>534</v>
      </c>
      <c r="L1007" s="98" t="s">
        <v>534</v>
      </c>
      <c r="M1007" s="98" t="s">
        <v>534</v>
      </c>
      <c r="N1007" s="97" t="s">
        <v>534</v>
      </c>
      <c r="Q1007" s="88" t="str">
        <f t="array" aca="1" ref="Q1007" ca="1">IFERROR(INDEX(Tableau3[Num DECAL],SMALL(IF(Tableau3[Num DECAL]&lt;&gt;"",ROW(INDIRECT("1:"&amp;ROWS(Tableau3[Num DECAL])))),ROWS($1:996))),"")</f>
        <v/>
      </c>
      <c r="R1007" s="88">
        <f t="shared" ca="1" si="15"/>
        <v>0</v>
      </c>
      <c r="S1007" s="88">
        <f ca="1">COUNTIFS(Tableau3[PLAGE],R1007)</f>
        <v>0</v>
      </c>
      <c r="T1007" s="139">
        <f ca="1">INDEX(EXTRACT!DATE,MATCH(Tableau4[[#This Row],[Décalage]],D:D,0),0)</f>
        <v>0</v>
      </c>
      <c r="U1007" s="139">
        <f ca="1">VLOOKUP(Tableau4[[#This Row],[Décalage]],D:E,2,0)</f>
        <v>0</v>
      </c>
      <c r="V1007" s="139">
        <f ca="1">VLOOKUP(Tableau4[[#This Row],[Décalage]],D:G,4,0)</f>
        <v>0</v>
      </c>
      <c r="AY1007" s="88"/>
      <c r="AZ1007" s="88"/>
      <c r="BA1007" s="88"/>
      <c r="BB1007" s="88"/>
      <c r="BC1007" s="88"/>
    </row>
    <row r="1008" spans="1:55" ht="15" x14ac:dyDescent="0.2">
      <c r="A1008" s="100" t="s">
        <v>534</v>
      </c>
      <c r="B1008" s="95" t="s">
        <v>534</v>
      </c>
      <c r="C1008" s="95">
        <v>1005</v>
      </c>
      <c r="D1008" s="95" t="s">
        <v>534</v>
      </c>
      <c r="E1008" s="99" t="s">
        <v>534</v>
      </c>
      <c r="F1008" s="95" t="s">
        <v>534</v>
      </c>
      <c r="G1008" s="95" t="s">
        <v>534</v>
      </c>
      <c r="H1008" s="95">
        <v>0</v>
      </c>
      <c r="I1008" s="95">
        <v>1</v>
      </c>
      <c r="J1008" s="95">
        <v>541</v>
      </c>
      <c r="K1008" s="95" t="s">
        <v>534</v>
      </c>
      <c r="L1008" s="98" t="s">
        <v>534</v>
      </c>
      <c r="M1008" s="98" t="s">
        <v>534</v>
      </c>
      <c r="N1008" s="97" t="s">
        <v>534</v>
      </c>
      <c r="Q1008" s="88" t="str">
        <f t="array" aca="1" ref="Q1008" ca="1">IFERROR(INDEX(Tableau3[Num DECAL],SMALL(IF(Tableau3[Num DECAL]&lt;&gt;"",ROW(INDIRECT("1:"&amp;ROWS(Tableau3[Num DECAL])))),ROWS($1:997))),"")</f>
        <v/>
      </c>
      <c r="R1008" s="88">
        <f t="shared" ca="1" si="15"/>
        <v>0</v>
      </c>
      <c r="S1008" s="88">
        <f ca="1">COUNTIFS(Tableau3[PLAGE],R1008)</f>
        <v>0</v>
      </c>
      <c r="T1008" s="139">
        <f ca="1">INDEX(EXTRACT!DATE,MATCH(Tableau4[[#This Row],[Décalage]],D:D,0),0)</f>
        <v>0</v>
      </c>
      <c r="U1008" s="139">
        <f ca="1">VLOOKUP(Tableau4[[#This Row],[Décalage]],D:E,2,0)</f>
        <v>0</v>
      </c>
      <c r="V1008" s="139">
        <f ca="1">VLOOKUP(Tableau4[[#This Row],[Décalage]],D:G,4,0)</f>
        <v>0</v>
      </c>
      <c r="AY1008" s="88"/>
      <c r="AZ1008" s="88"/>
      <c r="BA1008" s="88"/>
      <c r="BB1008" s="88"/>
      <c r="BC1008" s="88"/>
    </row>
    <row r="1009" spans="1:55" ht="15" x14ac:dyDescent="0.2">
      <c r="A1009" s="100" t="s">
        <v>534</v>
      </c>
      <c r="B1009" s="95" t="s">
        <v>534</v>
      </c>
      <c r="C1009" s="95">
        <v>1006</v>
      </c>
      <c r="D1009" s="95" t="s">
        <v>534</v>
      </c>
      <c r="E1009" s="99" t="s">
        <v>534</v>
      </c>
      <c r="F1009" s="95" t="s">
        <v>534</v>
      </c>
      <c r="G1009" s="95" t="s">
        <v>534</v>
      </c>
      <c r="H1009" s="95">
        <v>0</v>
      </c>
      <c r="I1009" s="95">
        <v>1</v>
      </c>
      <c r="J1009" s="95">
        <v>542</v>
      </c>
      <c r="K1009" s="95" t="s">
        <v>534</v>
      </c>
      <c r="L1009" s="98" t="s">
        <v>534</v>
      </c>
      <c r="M1009" s="98" t="s">
        <v>534</v>
      </c>
      <c r="N1009" s="97" t="s">
        <v>534</v>
      </c>
      <c r="Q1009" s="88" t="str">
        <f t="array" aca="1" ref="Q1009" ca="1">IFERROR(INDEX(Tableau3[Num DECAL],SMALL(IF(Tableau3[Num DECAL]&lt;&gt;"",ROW(INDIRECT("1:"&amp;ROWS(Tableau3[Num DECAL])))),ROWS($1:998))),"")</f>
        <v/>
      </c>
      <c r="R1009" s="88">
        <f t="shared" ca="1" si="15"/>
        <v>0</v>
      </c>
      <c r="S1009" s="88">
        <f ca="1">COUNTIFS(Tableau3[PLAGE],R1009)</f>
        <v>0</v>
      </c>
      <c r="T1009" s="139">
        <f ca="1">INDEX(EXTRACT!DATE,MATCH(Tableau4[[#This Row],[Décalage]],D:D,0),0)</f>
        <v>0</v>
      </c>
      <c r="U1009" s="139">
        <f ca="1">VLOOKUP(Tableau4[[#This Row],[Décalage]],D:E,2,0)</f>
        <v>0</v>
      </c>
      <c r="V1009" s="139">
        <f ca="1">VLOOKUP(Tableau4[[#This Row],[Décalage]],D:G,4,0)</f>
        <v>0</v>
      </c>
      <c r="AY1009" s="88"/>
      <c r="AZ1009" s="88"/>
      <c r="BA1009" s="88"/>
      <c r="BB1009" s="88"/>
      <c r="BC1009" s="88"/>
    </row>
    <row r="1010" spans="1:55" ht="15" x14ac:dyDescent="0.2">
      <c r="A1010" s="100" t="s">
        <v>534</v>
      </c>
      <c r="B1010" s="95" t="s">
        <v>534</v>
      </c>
      <c r="C1010" s="95">
        <v>1007</v>
      </c>
      <c r="D1010" s="95" t="s">
        <v>534</v>
      </c>
      <c r="E1010" s="99" t="s">
        <v>534</v>
      </c>
      <c r="F1010" s="95" t="s">
        <v>534</v>
      </c>
      <c r="G1010" s="95" t="s">
        <v>534</v>
      </c>
      <c r="H1010" s="95">
        <v>0</v>
      </c>
      <c r="I1010" s="95">
        <v>1</v>
      </c>
      <c r="J1010" s="95">
        <v>543</v>
      </c>
      <c r="K1010" s="95" t="s">
        <v>534</v>
      </c>
      <c r="L1010" s="98" t="s">
        <v>534</v>
      </c>
      <c r="M1010" s="98" t="s">
        <v>534</v>
      </c>
      <c r="N1010" s="97" t="s">
        <v>534</v>
      </c>
      <c r="Q1010" s="88" t="str">
        <f t="array" aca="1" ref="Q1010" ca="1">IFERROR(INDEX(Tableau3[Num DECAL],SMALL(IF(Tableau3[Num DECAL]&lt;&gt;"",ROW(INDIRECT("1:"&amp;ROWS(Tableau3[Num DECAL])))),ROWS($1:999))),"")</f>
        <v/>
      </c>
      <c r="R1010" s="88">
        <f t="shared" ca="1" si="15"/>
        <v>0</v>
      </c>
      <c r="S1010" s="88">
        <f ca="1">COUNTIFS(Tableau3[PLAGE],R1010)</f>
        <v>0</v>
      </c>
      <c r="T1010" s="139">
        <f ca="1">INDEX(EXTRACT!DATE,MATCH(Tableau4[[#This Row],[Décalage]],D:D,0),0)</f>
        <v>0</v>
      </c>
      <c r="U1010" s="139">
        <f ca="1">VLOOKUP(Tableau4[[#This Row],[Décalage]],D:E,2,0)</f>
        <v>0</v>
      </c>
      <c r="V1010" s="139">
        <f ca="1">VLOOKUP(Tableau4[[#This Row],[Décalage]],D:G,4,0)</f>
        <v>0</v>
      </c>
      <c r="AY1010" s="88"/>
      <c r="AZ1010" s="88"/>
      <c r="BA1010" s="88"/>
      <c r="BB1010" s="88"/>
      <c r="BC1010" s="88"/>
    </row>
    <row r="1011" spans="1:55" ht="15" x14ac:dyDescent="0.2">
      <c r="A1011" s="100" t="s">
        <v>534</v>
      </c>
      <c r="B1011" s="95" t="s">
        <v>534</v>
      </c>
      <c r="C1011" s="95">
        <v>1008</v>
      </c>
      <c r="D1011" s="95" t="s">
        <v>534</v>
      </c>
      <c r="E1011" s="99" t="s">
        <v>534</v>
      </c>
      <c r="F1011" s="95" t="s">
        <v>534</v>
      </c>
      <c r="G1011" s="95" t="s">
        <v>534</v>
      </c>
      <c r="H1011" s="95">
        <v>0</v>
      </c>
      <c r="I1011" s="95">
        <v>1</v>
      </c>
      <c r="J1011" s="95">
        <v>544</v>
      </c>
      <c r="K1011" s="95" t="s">
        <v>534</v>
      </c>
      <c r="L1011" s="98" t="s">
        <v>534</v>
      </c>
      <c r="M1011" s="98" t="s">
        <v>534</v>
      </c>
      <c r="N1011" s="97" t="s">
        <v>534</v>
      </c>
      <c r="Q1011" s="88" t="str">
        <f t="array" aca="1" ref="Q1011" ca="1">IFERROR(INDEX(Tableau3[Num DECAL],SMALL(IF(Tableau3[Num DECAL]&lt;&gt;"",ROW(INDIRECT("1:"&amp;ROWS(Tableau3[Num DECAL])))),ROWS($1:1000))),"")</f>
        <v/>
      </c>
      <c r="R1011" s="88">
        <f t="shared" ca="1" si="15"/>
        <v>0</v>
      </c>
      <c r="S1011" s="88">
        <f ca="1">COUNTIFS(Tableau3[PLAGE],R1011)</f>
        <v>0</v>
      </c>
      <c r="T1011" s="139">
        <f ca="1">INDEX(EXTRACT!DATE,MATCH(Tableau4[[#This Row],[Décalage]],D:D,0),0)</f>
        <v>0</v>
      </c>
      <c r="U1011" s="139">
        <f ca="1">VLOOKUP(Tableau4[[#This Row],[Décalage]],D:E,2,0)</f>
        <v>0</v>
      </c>
      <c r="V1011" s="139">
        <f ca="1">VLOOKUP(Tableau4[[#This Row],[Décalage]],D:G,4,0)</f>
        <v>0</v>
      </c>
      <c r="AY1011" s="88"/>
      <c r="AZ1011" s="88"/>
      <c r="BA1011" s="88"/>
      <c r="BB1011" s="88"/>
      <c r="BC1011" s="88"/>
    </row>
    <row r="1012" spans="1:55" ht="15" x14ac:dyDescent="0.2">
      <c r="A1012" s="100" t="s">
        <v>534</v>
      </c>
      <c r="B1012" s="95" t="s">
        <v>534</v>
      </c>
      <c r="C1012" s="95">
        <v>1009</v>
      </c>
      <c r="D1012" s="95" t="s">
        <v>534</v>
      </c>
      <c r="E1012" s="99" t="s">
        <v>534</v>
      </c>
      <c r="F1012" s="95" t="s">
        <v>534</v>
      </c>
      <c r="G1012" s="95" t="s">
        <v>534</v>
      </c>
      <c r="H1012" s="95">
        <v>0</v>
      </c>
      <c r="I1012" s="95">
        <v>1</v>
      </c>
      <c r="J1012" s="95">
        <v>545</v>
      </c>
      <c r="K1012" s="95" t="s">
        <v>534</v>
      </c>
      <c r="L1012" s="98" t="s">
        <v>534</v>
      </c>
      <c r="M1012" s="98" t="s">
        <v>534</v>
      </c>
      <c r="N1012" s="97" t="s">
        <v>534</v>
      </c>
      <c r="Q1012" s="88" t="str">
        <f t="array" aca="1" ref="Q1012" ca="1">IFERROR(INDEX(Tableau3[Num DECAL],SMALL(IF(Tableau3[Num DECAL]&lt;&gt;"",ROW(INDIRECT("1:"&amp;ROWS(Tableau3[Num DECAL])))),ROWS($1:1001))),"")</f>
        <v/>
      </c>
      <c r="R1012" s="88">
        <f t="shared" ca="1" si="15"/>
        <v>0</v>
      </c>
      <c r="S1012" s="88">
        <f ca="1">COUNTIFS(Tableau3[PLAGE],R1012)</f>
        <v>0</v>
      </c>
      <c r="T1012" s="139">
        <f ca="1">INDEX(EXTRACT!DATE,MATCH(Tableau4[[#This Row],[Décalage]],D:D,0),0)</f>
        <v>0</v>
      </c>
      <c r="U1012" s="139">
        <f ca="1">VLOOKUP(Tableau4[[#This Row],[Décalage]],D:E,2,0)</f>
        <v>0</v>
      </c>
      <c r="V1012" s="139">
        <f ca="1">VLOOKUP(Tableau4[[#This Row],[Décalage]],D:G,4,0)</f>
        <v>0</v>
      </c>
      <c r="AY1012" s="88"/>
      <c r="AZ1012" s="88"/>
      <c r="BA1012" s="88"/>
      <c r="BB1012" s="88"/>
      <c r="BC1012" s="88"/>
    </row>
    <row r="1013" spans="1:55" ht="15" x14ac:dyDescent="0.2">
      <c r="A1013" s="100" t="s">
        <v>534</v>
      </c>
      <c r="B1013" s="95" t="s">
        <v>534</v>
      </c>
      <c r="C1013" s="95">
        <v>1010</v>
      </c>
      <c r="D1013" s="95" t="s">
        <v>534</v>
      </c>
      <c r="E1013" s="99" t="s">
        <v>534</v>
      </c>
      <c r="F1013" s="95" t="s">
        <v>534</v>
      </c>
      <c r="G1013" s="95" t="s">
        <v>534</v>
      </c>
      <c r="H1013" s="95">
        <v>0</v>
      </c>
      <c r="I1013" s="95">
        <v>1</v>
      </c>
      <c r="J1013" s="95">
        <v>546</v>
      </c>
      <c r="K1013" s="95" t="s">
        <v>534</v>
      </c>
      <c r="L1013" s="98" t="s">
        <v>534</v>
      </c>
      <c r="M1013" s="98" t="s">
        <v>534</v>
      </c>
      <c r="N1013" s="97" t="s">
        <v>534</v>
      </c>
      <c r="Q1013" s="88" t="str">
        <f t="array" aca="1" ref="Q1013" ca="1">IFERROR(INDEX(Tableau3[Num DECAL],SMALL(IF(Tableau3[Num DECAL]&lt;&gt;"",ROW(INDIRECT("1:"&amp;ROWS(Tableau3[Num DECAL])))),ROWS($1:1002))),"")</f>
        <v/>
      </c>
      <c r="R1013" s="88">
        <f t="shared" ca="1" si="15"/>
        <v>0</v>
      </c>
      <c r="S1013" s="88">
        <f ca="1">COUNTIFS(Tableau3[PLAGE],R1013)</f>
        <v>0</v>
      </c>
      <c r="T1013" s="139">
        <f ca="1">INDEX(EXTRACT!DATE,MATCH(Tableau4[[#This Row],[Décalage]],D:D,0),0)</f>
        <v>0</v>
      </c>
      <c r="U1013" s="139">
        <f ca="1">VLOOKUP(Tableau4[[#This Row],[Décalage]],D:E,2,0)</f>
        <v>0</v>
      </c>
      <c r="V1013" s="139">
        <f ca="1">VLOOKUP(Tableau4[[#This Row],[Décalage]],D:G,4,0)</f>
        <v>0</v>
      </c>
      <c r="AY1013" s="88"/>
      <c r="AZ1013" s="88"/>
      <c r="BA1013" s="88"/>
      <c r="BB1013" s="88"/>
      <c r="BC1013" s="88"/>
    </row>
    <row r="1014" spans="1:55" ht="15" x14ac:dyDescent="0.2">
      <c r="A1014" s="100" t="s">
        <v>534</v>
      </c>
      <c r="B1014" s="95" t="s">
        <v>534</v>
      </c>
      <c r="C1014" s="95">
        <v>1011</v>
      </c>
      <c r="D1014" s="95" t="s">
        <v>534</v>
      </c>
      <c r="E1014" s="99" t="s">
        <v>534</v>
      </c>
      <c r="F1014" s="95" t="s">
        <v>534</v>
      </c>
      <c r="G1014" s="95" t="s">
        <v>534</v>
      </c>
      <c r="H1014" s="95">
        <v>0</v>
      </c>
      <c r="I1014" s="95">
        <v>1</v>
      </c>
      <c r="J1014" s="95">
        <v>547</v>
      </c>
      <c r="K1014" s="95" t="s">
        <v>534</v>
      </c>
      <c r="L1014" s="98" t="s">
        <v>534</v>
      </c>
      <c r="M1014" s="98" t="s">
        <v>534</v>
      </c>
      <c r="N1014" s="97" t="s">
        <v>534</v>
      </c>
      <c r="Q1014" s="88" t="str">
        <f t="array" aca="1" ref="Q1014" ca="1">IFERROR(INDEX(Tableau3[Num DECAL],SMALL(IF(Tableau3[Num DECAL]&lt;&gt;"",ROW(INDIRECT("1:"&amp;ROWS(Tableau3[Num DECAL])))),ROWS($1:1003))),"")</f>
        <v/>
      </c>
      <c r="R1014" s="88">
        <f t="shared" ca="1" si="15"/>
        <v>0</v>
      </c>
      <c r="S1014" s="88">
        <f ca="1">COUNTIFS(Tableau3[PLAGE],R1014)</f>
        <v>0</v>
      </c>
      <c r="T1014" s="139">
        <f ca="1">INDEX(EXTRACT!DATE,MATCH(Tableau4[[#This Row],[Décalage]],D:D,0),0)</f>
        <v>0</v>
      </c>
      <c r="U1014" s="139">
        <f ca="1">VLOOKUP(Tableau4[[#This Row],[Décalage]],D:E,2,0)</f>
        <v>0</v>
      </c>
      <c r="V1014" s="139">
        <f ca="1">VLOOKUP(Tableau4[[#This Row],[Décalage]],D:G,4,0)</f>
        <v>0</v>
      </c>
      <c r="AY1014" s="88"/>
      <c r="AZ1014" s="88"/>
      <c r="BA1014" s="88"/>
      <c r="BB1014" s="88"/>
      <c r="BC1014" s="88"/>
    </row>
    <row r="1015" spans="1:55" ht="15" x14ac:dyDescent="0.2">
      <c r="A1015" s="100" t="s">
        <v>534</v>
      </c>
      <c r="B1015" s="95" t="s">
        <v>534</v>
      </c>
      <c r="C1015" s="95">
        <v>1012</v>
      </c>
      <c r="D1015" s="95" t="s">
        <v>534</v>
      </c>
      <c r="E1015" s="99" t="s">
        <v>534</v>
      </c>
      <c r="F1015" s="95" t="s">
        <v>534</v>
      </c>
      <c r="G1015" s="95" t="s">
        <v>534</v>
      </c>
      <c r="H1015" s="95">
        <v>0</v>
      </c>
      <c r="I1015" s="95">
        <v>1</v>
      </c>
      <c r="J1015" s="95">
        <v>548</v>
      </c>
      <c r="K1015" s="95" t="s">
        <v>534</v>
      </c>
      <c r="L1015" s="98" t="s">
        <v>534</v>
      </c>
      <c r="M1015" s="98" t="s">
        <v>534</v>
      </c>
      <c r="N1015" s="97" t="s">
        <v>534</v>
      </c>
      <c r="Q1015" s="88" t="str">
        <f t="array" aca="1" ref="Q1015" ca="1">IFERROR(INDEX(Tableau3[Num DECAL],SMALL(IF(Tableau3[Num DECAL]&lt;&gt;"",ROW(INDIRECT("1:"&amp;ROWS(Tableau3[Num DECAL])))),ROWS($1:1004))),"")</f>
        <v/>
      </c>
      <c r="R1015" s="88">
        <f t="shared" ca="1" si="15"/>
        <v>0</v>
      </c>
      <c r="S1015" s="88">
        <f ca="1">COUNTIFS(Tableau3[PLAGE],R1015)</f>
        <v>0</v>
      </c>
      <c r="T1015" s="139">
        <f ca="1">INDEX(EXTRACT!DATE,MATCH(Tableau4[[#This Row],[Décalage]],D:D,0),0)</f>
        <v>0</v>
      </c>
      <c r="U1015" s="139">
        <f ca="1">VLOOKUP(Tableau4[[#This Row],[Décalage]],D:E,2,0)</f>
        <v>0</v>
      </c>
      <c r="V1015" s="139">
        <f ca="1">VLOOKUP(Tableau4[[#This Row],[Décalage]],D:G,4,0)</f>
        <v>0</v>
      </c>
      <c r="AY1015" s="88"/>
      <c r="AZ1015" s="88"/>
      <c r="BA1015" s="88"/>
      <c r="BB1015" s="88"/>
      <c r="BC1015" s="88"/>
    </row>
    <row r="1016" spans="1:55" ht="15" x14ac:dyDescent="0.2">
      <c r="A1016" s="100" t="s">
        <v>534</v>
      </c>
      <c r="B1016" s="95" t="s">
        <v>534</v>
      </c>
      <c r="C1016" s="95">
        <v>1013</v>
      </c>
      <c r="D1016" s="95" t="s">
        <v>534</v>
      </c>
      <c r="E1016" s="99" t="s">
        <v>534</v>
      </c>
      <c r="F1016" s="95" t="s">
        <v>534</v>
      </c>
      <c r="G1016" s="95" t="s">
        <v>534</v>
      </c>
      <c r="H1016" s="95">
        <v>0</v>
      </c>
      <c r="I1016" s="95">
        <v>1</v>
      </c>
      <c r="J1016" s="95">
        <v>549</v>
      </c>
      <c r="K1016" s="95" t="s">
        <v>534</v>
      </c>
      <c r="L1016" s="98" t="s">
        <v>534</v>
      </c>
      <c r="M1016" s="98" t="s">
        <v>534</v>
      </c>
      <c r="N1016" s="97" t="s">
        <v>534</v>
      </c>
      <c r="Q1016" s="88" t="str">
        <f t="array" aca="1" ref="Q1016" ca="1">IFERROR(INDEX(Tableau3[Num DECAL],SMALL(IF(Tableau3[Num DECAL]&lt;&gt;"",ROW(INDIRECT("1:"&amp;ROWS(Tableau3[Num DECAL])))),ROWS($1:1005))),"")</f>
        <v/>
      </c>
      <c r="R1016" s="88">
        <f t="shared" ca="1" si="15"/>
        <v>0</v>
      </c>
      <c r="S1016" s="88">
        <f ca="1">COUNTIFS(Tableau3[PLAGE],R1016)</f>
        <v>0</v>
      </c>
      <c r="T1016" s="139">
        <f ca="1">INDEX(EXTRACT!DATE,MATCH(Tableau4[[#This Row],[Décalage]],D:D,0),0)</f>
        <v>0</v>
      </c>
      <c r="U1016" s="139">
        <f ca="1">VLOOKUP(Tableau4[[#This Row],[Décalage]],D:E,2,0)</f>
        <v>0</v>
      </c>
      <c r="V1016" s="139">
        <f ca="1">VLOOKUP(Tableau4[[#This Row],[Décalage]],D:G,4,0)</f>
        <v>0</v>
      </c>
      <c r="AY1016" s="88"/>
      <c r="AZ1016" s="88"/>
      <c r="BA1016" s="88"/>
      <c r="BB1016" s="88"/>
      <c r="BC1016" s="88"/>
    </row>
    <row r="1017" spans="1:55" ht="15" x14ac:dyDescent="0.2">
      <c r="A1017" s="100" t="s">
        <v>534</v>
      </c>
      <c r="B1017" s="95" t="s">
        <v>534</v>
      </c>
      <c r="C1017" s="95">
        <v>1014</v>
      </c>
      <c r="D1017" s="95" t="s">
        <v>534</v>
      </c>
      <c r="E1017" s="99" t="s">
        <v>534</v>
      </c>
      <c r="F1017" s="95" t="s">
        <v>534</v>
      </c>
      <c r="G1017" s="95" t="s">
        <v>534</v>
      </c>
      <c r="H1017" s="95">
        <v>0</v>
      </c>
      <c r="I1017" s="95">
        <v>1</v>
      </c>
      <c r="J1017" s="95">
        <v>550</v>
      </c>
      <c r="K1017" s="95" t="s">
        <v>534</v>
      </c>
      <c r="L1017" s="98" t="s">
        <v>534</v>
      </c>
      <c r="M1017" s="98" t="s">
        <v>534</v>
      </c>
      <c r="N1017" s="97" t="s">
        <v>534</v>
      </c>
      <c r="Q1017" s="88" t="str">
        <f t="array" aca="1" ref="Q1017" ca="1">IFERROR(INDEX(Tableau3[Num DECAL],SMALL(IF(Tableau3[Num DECAL]&lt;&gt;"",ROW(INDIRECT("1:"&amp;ROWS(Tableau3[Num DECAL])))),ROWS($1:1006))),"")</f>
        <v/>
      </c>
      <c r="R1017" s="88">
        <f t="shared" ca="1" si="15"/>
        <v>0</v>
      </c>
      <c r="S1017" s="88">
        <f ca="1">COUNTIFS(Tableau3[PLAGE],R1017)</f>
        <v>0</v>
      </c>
      <c r="T1017" s="139">
        <f ca="1">INDEX(EXTRACT!DATE,MATCH(Tableau4[[#This Row],[Décalage]],D:D,0),0)</f>
        <v>0</v>
      </c>
      <c r="U1017" s="139">
        <f ca="1">VLOOKUP(Tableau4[[#This Row],[Décalage]],D:E,2,0)</f>
        <v>0</v>
      </c>
      <c r="V1017" s="139">
        <f ca="1">VLOOKUP(Tableau4[[#This Row],[Décalage]],D:G,4,0)</f>
        <v>0</v>
      </c>
      <c r="AY1017" s="88"/>
      <c r="AZ1017" s="88"/>
      <c r="BA1017" s="88"/>
      <c r="BB1017" s="88"/>
      <c r="BC1017" s="88"/>
    </row>
    <row r="1018" spans="1:55" ht="15" x14ac:dyDescent="0.2">
      <c r="A1018" s="100" t="s">
        <v>534</v>
      </c>
      <c r="B1018" s="95" t="s">
        <v>534</v>
      </c>
      <c r="C1018" s="95">
        <v>1015</v>
      </c>
      <c r="D1018" s="95" t="s">
        <v>534</v>
      </c>
      <c r="E1018" s="99" t="s">
        <v>534</v>
      </c>
      <c r="F1018" s="95" t="s">
        <v>534</v>
      </c>
      <c r="G1018" s="95" t="s">
        <v>534</v>
      </c>
      <c r="H1018" s="95">
        <v>0</v>
      </c>
      <c r="I1018" s="95">
        <v>1</v>
      </c>
      <c r="J1018" s="95">
        <v>551</v>
      </c>
      <c r="K1018" s="95" t="s">
        <v>534</v>
      </c>
      <c r="L1018" s="98" t="s">
        <v>534</v>
      </c>
      <c r="M1018" s="98" t="s">
        <v>534</v>
      </c>
      <c r="N1018" s="97" t="s">
        <v>534</v>
      </c>
      <c r="Q1018" s="88" t="str">
        <f t="array" aca="1" ref="Q1018" ca="1">IFERROR(INDEX(Tableau3[Num DECAL],SMALL(IF(Tableau3[Num DECAL]&lt;&gt;"",ROW(INDIRECT("1:"&amp;ROWS(Tableau3[Num DECAL])))),ROWS($1:1007))),"")</f>
        <v/>
      </c>
      <c r="R1018" s="88">
        <f t="shared" ca="1" si="15"/>
        <v>0</v>
      </c>
      <c r="S1018" s="88">
        <f ca="1">COUNTIFS(Tableau3[PLAGE],R1018)</f>
        <v>0</v>
      </c>
      <c r="T1018" s="139">
        <f ca="1">INDEX(EXTRACT!DATE,MATCH(Tableau4[[#This Row],[Décalage]],D:D,0),0)</f>
        <v>0</v>
      </c>
      <c r="U1018" s="139">
        <f ca="1">VLOOKUP(Tableau4[[#This Row],[Décalage]],D:E,2,0)</f>
        <v>0</v>
      </c>
      <c r="V1018" s="139">
        <f ca="1">VLOOKUP(Tableau4[[#This Row],[Décalage]],D:G,4,0)</f>
        <v>0</v>
      </c>
      <c r="AY1018" s="88"/>
      <c r="AZ1018" s="88"/>
      <c r="BA1018" s="88"/>
      <c r="BB1018" s="88"/>
      <c r="BC1018" s="88"/>
    </row>
    <row r="1019" spans="1:55" ht="15" x14ac:dyDescent="0.2">
      <c r="A1019" s="100" t="s">
        <v>534</v>
      </c>
      <c r="B1019" s="95" t="s">
        <v>534</v>
      </c>
      <c r="C1019" s="95">
        <v>1016</v>
      </c>
      <c r="D1019" s="95" t="s">
        <v>534</v>
      </c>
      <c r="E1019" s="99" t="s">
        <v>534</v>
      </c>
      <c r="F1019" s="95" t="s">
        <v>534</v>
      </c>
      <c r="G1019" s="95" t="s">
        <v>534</v>
      </c>
      <c r="H1019" s="95">
        <v>0</v>
      </c>
      <c r="I1019" s="95">
        <v>1</v>
      </c>
      <c r="J1019" s="95">
        <v>552</v>
      </c>
      <c r="K1019" s="95" t="s">
        <v>534</v>
      </c>
      <c r="L1019" s="98" t="s">
        <v>534</v>
      </c>
      <c r="M1019" s="98" t="s">
        <v>534</v>
      </c>
      <c r="N1019" s="97" t="s">
        <v>534</v>
      </c>
      <c r="Q1019" s="88" t="str">
        <f t="array" aca="1" ref="Q1019" ca="1">IFERROR(INDEX(Tableau3[Num DECAL],SMALL(IF(Tableau3[Num DECAL]&lt;&gt;"",ROW(INDIRECT("1:"&amp;ROWS(Tableau3[Num DECAL])))),ROWS($1:1008))),"")</f>
        <v/>
      </c>
      <c r="R1019" s="88">
        <f t="shared" ca="1" si="15"/>
        <v>0</v>
      </c>
      <c r="S1019" s="88">
        <f ca="1">COUNTIFS(Tableau3[PLAGE],R1019)</f>
        <v>0</v>
      </c>
      <c r="T1019" s="139">
        <f ca="1">INDEX(EXTRACT!DATE,MATCH(Tableau4[[#This Row],[Décalage]],D:D,0),0)</f>
        <v>0</v>
      </c>
      <c r="U1019" s="139">
        <f ca="1">VLOOKUP(Tableau4[[#This Row],[Décalage]],D:E,2,0)</f>
        <v>0</v>
      </c>
      <c r="V1019" s="139">
        <f ca="1">VLOOKUP(Tableau4[[#This Row],[Décalage]],D:G,4,0)</f>
        <v>0</v>
      </c>
      <c r="AY1019" s="88"/>
      <c r="AZ1019" s="88"/>
      <c r="BA1019" s="88"/>
      <c r="BB1019" s="88"/>
      <c r="BC1019" s="88"/>
    </row>
    <row r="1020" spans="1:55" ht="15" x14ac:dyDescent="0.2">
      <c r="A1020" s="100" t="s">
        <v>534</v>
      </c>
      <c r="B1020" s="95" t="s">
        <v>534</v>
      </c>
      <c r="C1020" s="95">
        <v>1017</v>
      </c>
      <c r="D1020" s="95" t="s">
        <v>534</v>
      </c>
      <c r="E1020" s="99" t="s">
        <v>534</v>
      </c>
      <c r="F1020" s="95" t="s">
        <v>534</v>
      </c>
      <c r="G1020" s="95" t="s">
        <v>534</v>
      </c>
      <c r="H1020" s="95">
        <v>0</v>
      </c>
      <c r="I1020" s="95">
        <v>1</v>
      </c>
      <c r="J1020" s="95">
        <v>553</v>
      </c>
      <c r="K1020" s="95" t="s">
        <v>534</v>
      </c>
      <c r="L1020" s="98" t="s">
        <v>534</v>
      </c>
      <c r="M1020" s="98" t="s">
        <v>534</v>
      </c>
      <c r="N1020" s="97" t="s">
        <v>534</v>
      </c>
      <c r="Q1020" s="88" t="str">
        <f t="array" aca="1" ref="Q1020" ca="1">IFERROR(INDEX(Tableau3[Num DECAL],SMALL(IF(Tableau3[Num DECAL]&lt;&gt;"",ROW(INDIRECT("1:"&amp;ROWS(Tableau3[Num DECAL])))),ROWS($1:1009))),"")</f>
        <v/>
      </c>
      <c r="R1020" s="88">
        <f t="shared" ca="1" si="15"/>
        <v>0</v>
      </c>
      <c r="S1020" s="88">
        <f ca="1">COUNTIFS(Tableau3[PLAGE],R1020)</f>
        <v>0</v>
      </c>
      <c r="T1020" s="139">
        <f ca="1">INDEX(EXTRACT!DATE,MATCH(Tableau4[[#This Row],[Décalage]],D:D,0),0)</f>
        <v>0</v>
      </c>
      <c r="U1020" s="139">
        <f ca="1">VLOOKUP(Tableau4[[#This Row],[Décalage]],D:E,2,0)</f>
        <v>0</v>
      </c>
      <c r="V1020" s="139">
        <f ca="1">VLOOKUP(Tableau4[[#This Row],[Décalage]],D:G,4,0)</f>
        <v>0</v>
      </c>
      <c r="AY1020" s="88"/>
      <c r="AZ1020" s="88"/>
      <c r="BA1020" s="88"/>
      <c r="BB1020" s="88"/>
      <c r="BC1020" s="88"/>
    </row>
    <row r="1021" spans="1:55" ht="15" x14ac:dyDescent="0.2">
      <c r="A1021" s="100" t="s">
        <v>534</v>
      </c>
      <c r="B1021" s="95" t="s">
        <v>534</v>
      </c>
      <c r="C1021" s="95">
        <v>1018</v>
      </c>
      <c r="D1021" s="95" t="s">
        <v>534</v>
      </c>
      <c r="E1021" s="99" t="s">
        <v>534</v>
      </c>
      <c r="F1021" s="95" t="s">
        <v>534</v>
      </c>
      <c r="G1021" s="95" t="s">
        <v>534</v>
      </c>
      <c r="H1021" s="95">
        <v>0</v>
      </c>
      <c r="I1021" s="95">
        <v>1</v>
      </c>
      <c r="J1021" s="95">
        <v>554</v>
      </c>
      <c r="K1021" s="95" t="s">
        <v>534</v>
      </c>
      <c r="L1021" s="98" t="s">
        <v>534</v>
      </c>
      <c r="M1021" s="98" t="s">
        <v>534</v>
      </c>
      <c r="N1021" s="97" t="s">
        <v>534</v>
      </c>
      <c r="Q1021" s="88" t="str">
        <f t="array" aca="1" ref="Q1021" ca="1">IFERROR(INDEX(Tableau3[Num DECAL],SMALL(IF(Tableau3[Num DECAL]&lt;&gt;"",ROW(INDIRECT("1:"&amp;ROWS(Tableau3[Num DECAL])))),ROWS($1:1010))),"")</f>
        <v/>
      </c>
      <c r="R1021" s="88">
        <f t="shared" ca="1" si="15"/>
        <v>0</v>
      </c>
      <c r="S1021" s="88">
        <f ca="1">COUNTIFS(Tableau3[PLAGE],R1021)</f>
        <v>0</v>
      </c>
      <c r="T1021" s="139">
        <f ca="1">INDEX(EXTRACT!DATE,MATCH(Tableau4[[#This Row],[Décalage]],D:D,0),0)</f>
        <v>0</v>
      </c>
      <c r="U1021" s="139">
        <f ca="1">VLOOKUP(Tableau4[[#This Row],[Décalage]],D:E,2,0)</f>
        <v>0</v>
      </c>
      <c r="V1021" s="139">
        <f ca="1">VLOOKUP(Tableau4[[#This Row],[Décalage]],D:G,4,0)</f>
        <v>0</v>
      </c>
      <c r="AY1021" s="88"/>
      <c r="AZ1021" s="88"/>
      <c r="BA1021" s="88"/>
      <c r="BB1021" s="88"/>
      <c r="BC1021" s="88"/>
    </row>
    <row r="1022" spans="1:55" ht="15" x14ac:dyDescent="0.2">
      <c r="A1022" s="100" t="s">
        <v>534</v>
      </c>
      <c r="B1022" s="95" t="s">
        <v>534</v>
      </c>
      <c r="C1022" s="95">
        <v>1019</v>
      </c>
      <c r="D1022" s="95" t="s">
        <v>534</v>
      </c>
      <c r="E1022" s="99" t="s">
        <v>534</v>
      </c>
      <c r="F1022" s="95" t="s">
        <v>534</v>
      </c>
      <c r="G1022" s="95" t="s">
        <v>534</v>
      </c>
      <c r="H1022" s="95">
        <v>0</v>
      </c>
      <c r="I1022" s="95">
        <v>1</v>
      </c>
      <c r="J1022" s="95">
        <v>555</v>
      </c>
      <c r="K1022" s="95" t="s">
        <v>534</v>
      </c>
      <c r="L1022" s="98" t="s">
        <v>534</v>
      </c>
      <c r="M1022" s="98" t="s">
        <v>534</v>
      </c>
      <c r="N1022" s="97" t="s">
        <v>534</v>
      </c>
      <c r="Q1022" s="88" t="str">
        <f t="array" aca="1" ref="Q1022" ca="1">IFERROR(INDEX(Tableau3[Num DECAL],SMALL(IF(Tableau3[Num DECAL]&lt;&gt;"",ROW(INDIRECT("1:"&amp;ROWS(Tableau3[Num DECAL])))),ROWS($1:1011))),"")</f>
        <v/>
      </c>
      <c r="R1022" s="88">
        <f t="shared" ca="1" si="15"/>
        <v>0</v>
      </c>
      <c r="S1022" s="88">
        <f ca="1">COUNTIFS(Tableau3[PLAGE],R1022)</f>
        <v>0</v>
      </c>
      <c r="T1022" s="139">
        <f ca="1">INDEX(EXTRACT!DATE,MATCH(Tableau4[[#This Row],[Décalage]],D:D,0),0)</f>
        <v>0</v>
      </c>
      <c r="U1022" s="139">
        <f ca="1">VLOOKUP(Tableau4[[#This Row],[Décalage]],D:E,2,0)</f>
        <v>0</v>
      </c>
      <c r="V1022" s="139">
        <f ca="1">VLOOKUP(Tableau4[[#This Row],[Décalage]],D:G,4,0)</f>
        <v>0</v>
      </c>
      <c r="AY1022" s="88"/>
      <c r="AZ1022" s="88"/>
      <c r="BA1022" s="88"/>
      <c r="BB1022" s="88"/>
      <c r="BC1022" s="88"/>
    </row>
    <row r="1023" spans="1:55" ht="15" x14ac:dyDescent="0.2">
      <c r="A1023" s="100" t="s">
        <v>534</v>
      </c>
      <c r="B1023" s="95" t="s">
        <v>534</v>
      </c>
      <c r="C1023" s="95">
        <v>1020</v>
      </c>
      <c r="D1023" s="95" t="s">
        <v>534</v>
      </c>
      <c r="E1023" s="99" t="s">
        <v>534</v>
      </c>
      <c r="F1023" s="95" t="s">
        <v>534</v>
      </c>
      <c r="G1023" s="95" t="s">
        <v>534</v>
      </c>
      <c r="H1023" s="95">
        <v>0</v>
      </c>
      <c r="I1023" s="95">
        <v>1</v>
      </c>
      <c r="J1023" s="95">
        <v>556</v>
      </c>
      <c r="K1023" s="95" t="s">
        <v>534</v>
      </c>
      <c r="L1023" s="98" t="s">
        <v>534</v>
      </c>
      <c r="M1023" s="98" t="s">
        <v>534</v>
      </c>
      <c r="N1023" s="97" t="s">
        <v>534</v>
      </c>
      <c r="Q1023" s="88" t="str">
        <f t="array" aca="1" ref="Q1023" ca="1">IFERROR(INDEX(Tableau3[Num DECAL],SMALL(IF(Tableau3[Num DECAL]&lt;&gt;"",ROW(INDIRECT("1:"&amp;ROWS(Tableau3[Num DECAL])))),ROWS($1:1012))),"")</f>
        <v/>
      </c>
      <c r="R1023" s="88">
        <f t="shared" ca="1" si="15"/>
        <v>0</v>
      </c>
      <c r="S1023" s="88">
        <f ca="1">COUNTIFS(Tableau3[PLAGE],R1023)</f>
        <v>0</v>
      </c>
      <c r="T1023" s="139">
        <f ca="1">INDEX(EXTRACT!DATE,MATCH(Tableau4[[#This Row],[Décalage]],D:D,0),0)</f>
        <v>0</v>
      </c>
      <c r="U1023" s="139">
        <f ca="1">VLOOKUP(Tableau4[[#This Row],[Décalage]],D:E,2,0)</f>
        <v>0</v>
      </c>
      <c r="V1023" s="139">
        <f ca="1">VLOOKUP(Tableau4[[#This Row],[Décalage]],D:G,4,0)</f>
        <v>0</v>
      </c>
      <c r="AY1023" s="88"/>
      <c r="AZ1023" s="88"/>
      <c r="BA1023" s="88"/>
      <c r="BB1023" s="88"/>
      <c r="BC1023" s="88"/>
    </row>
    <row r="1024" spans="1:55" ht="15" x14ac:dyDescent="0.2">
      <c r="A1024" s="100" t="s">
        <v>534</v>
      </c>
      <c r="B1024" s="95" t="s">
        <v>534</v>
      </c>
      <c r="C1024" s="95">
        <v>1021</v>
      </c>
      <c r="D1024" s="95" t="s">
        <v>534</v>
      </c>
      <c r="E1024" s="99" t="s">
        <v>534</v>
      </c>
      <c r="F1024" s="95" t="s">
        <v>534</v>
      </c>
      <c r="G1024" s="95" t="s">
        <v>534</v>
      </c>
      <c r="H1024" s="95">
        <v>0</v>
      </c>
      <c r="I1024" s="95">
        <v>1</v>
      </c>
      <c r="J1024" s="95">
        <v>557</v>
      </c>
      <c r="K1024" s="95" t="s">
        <v>534</v>
      </c>
      <c r="L1024" s="98" t="s">
        <v>534</v>
      </c>
      <c r="M1024" s="98" t="s">
        <v>534</v>
      </c>
      <c r="N1024" s="97" t="s">
        <v>534</v>
      </c>
      <c r="Q1024" s="88" t="str">
        <f t="array" aca="1" ref="Q1024" ca="1">IFERROR(INDEX(Tableau3[Num DECAL],SMALL(IF(Tableau3[Num DECAL]&lt;&gt;"",ROW(INDIRECT("1:"&amp;ROWS(Tableau3[Num DECAL])))),ROWS($1:1013))),"")</f>
        <v/>
      </c>
      <c r="R1024" s="88">
        <f t="shared" ca="1" si="15"/>
        <v>0</v>
      </c>
      <c r="S1024" s="88">
        <f ca="1">COUNTIFS(Tableau3[PLAGE],R1024)</f>
        <v>0</v>
      </c>
      <c r="T1024" s="139">
        <f ca="1">INDEX(EXTRACT!DATE,MATCH(Tableau4[[#This Row],[Décalage]],D:D,0),0)</f>
        <v>0</v>
      </c>
      <c r="U1024" s="139">
        <f ca="1">VLOOKUP(Tableau4[[#This Row],[Décalage]],D:E,2,0)</f>
        <v>0</v>
      </c>
      <c r="V1024" s="139">
        <f ca="1">VLOOKUP(Tableau4[[#This Row],[Décalage]],D:G,4,0)</f>
        <v>0</v>
      </c>
      <c r="AY1024" s="88"/>
      <c r="AZ1024" s="88"/>
      <c r="BA1024" s="88"/>
      <c r="BB1024" s="88"/>
      <c r="BC1024" s="88"/>
    </row>
    <row r="1025" spans="1:55" ht="15" x14ac:dyDescent="0.2">
      <c r="A1025" s="100" t="s">
        <v>534</v>
      </c>
      <c r="B1025" s="95" t="s">
        <v>534</v>
      </c>
      <c r="C1025" s="95">
        <v>1022</v>
      </c>
      <c r="D1025" s="95" t="s">
        <v>534</v>
      </c>
      <c r="E1025" s="99" t="s">
        <v>534</v>
      </c>
      <c r="F1025" s="95" t="s">
        <v>534</v>
      </c>
      <c r="G1025" s="95" t="s">
        <v>534</v>
      </c>
      <c r="H1025" s="95">
        <v>0</v>
      </c>
      <c r="I1025" s="95">
        <v>1</v>
      </c>
      <c r="J1025" s="95">
        <v>558</v>
      </c>
      <c r="K1025" s="95" t="s">
        <v>534</v>
      </c>
      <c r="L1025" s="98" t="s">
        <v>534</v>
      </c>
      <c r="M1025" s="98" t="s">
        <v>534</v>
      </c>
      <c r="N1025" s="97" t="s">
        <v>534</v>
      </c>
      <c r="Q1025" s="88" t="str">
        <f t="array" aca="1" ref="Q1025" ca="1">IFERROR(INDEX(Tableau3[Num DECAL],SMALL(IF(Tableau3[Num DECAL]&lt;&gt;"",ROW(INDIRECT("1:"&amp;ROWS(Tableau3[Num DECAL])))),ROWS($1:1014))),"")</f>
        <v/>
      </c>
      <c r="R1025" s="88">
        <f t="shared" ca="1" si="15"/>
        <v>0</v>
      </c>
      <c r="S1025" s="88">
        <f ca="1">COUNTIFS(Tableau3[PLAGE],R1025)</f>
        <v>0</v>
      </c>
      <c r="T1025" s="139">
        <f ca="1">INDEX(EXTRACT!DATE,MATCH(Tableau4[[#This Row],[Décalage]],D:D,0),0)</f>
        <v>0</v>
      </c>
      <c r="U1025" s="139">
        <f ca="1">VLOOKUP(Tableau4[[#This Row],[Décalage]],D:E,2,0)</f>
        <v>0</v>
      </c>
      <c r="V1025" s="139">
        <f ca="1">VLOOKUP(Tableau4[[#This Row],[Décalage]],D:G,4,0)</f>
        <v>0</v>
      </c>
      <c r="AY1025" s="88"/>
      <c r="AZ1025" s="88"/>
      <c r="BA1025" s="88"/>
      <c r="BB1025" s="88"/>
      <c r="BC1025" s="88"/>
    </row>
    <row r="1026" spans="1:55" ht="15" x14ac:dyDescent="0.2">
      <c r="A1026" s="100" t="s">
        <v>534</v>
      </c>
      <c r="B1026" s="95" t="s">
        <v>534</v>
      </c>
      <c r="C1026" s="95">
        <v>1023</v>
      </c>
      <c r="D1026" s="95" t="s">
        <v>534</v>
      </c>
      <c r="E1026" s="99" t="s">
        <v>534</v>
      </c>
      <c r="F1026" s="95" t="s">
        <v>534</v>
      </c>
      <c r="G1026" s="95" t="s">
        <v>534</v>
      </c>
      <c r="H1026" s="95">
        <v>0</v>
      </c>
      <c r="I1026" s="95">
        <v>1</v>
      </c>
      <c r="J1026" s="95">
        <v>559</v>
      </c>
      <c r="K1026" s="95" t="s">
        <v>534</v>
      </c>
      <c r="L1026" s="98" t="s">
        <v>534</v>
      </c>
      <c r="M1026" s="98" t="s">
        <v>534</v>
      </c>
      <c r="N1026" s="97" t="s">
        <v>534</v>
      </c>
      <c r="Q1026" s="88" t="str">
        <f t="array" aca="1" ref="Q1026" ca="1">IFERROR(INDEX(Tableau3[Num DECAL],SMALL(IF(Tableau3[Num DECAL]&lt;&gt;"",ROW(INDIRECT("1:"&amp;ROWS(Tableau3[Num DECAL])))),ROWS($1:1015))),"")</f>
        <v/>
      </c>
      <c r="R1026" s="88">
        <f t="shared" ca="1" si="15"/>
        <v>0</v>
      </c>
      <c r="S1026" s="88">
        <f ca="1">COUNTIFS(Tableau3[PLAGE],R1026)</f>
        <v>0</v>
      </c>
      <c r="T1026" s="139">
        <f ca="1">INDEX(EXTRACT!DATE,MATCH(Tableau4[[#This Row],[Décalage]],D:D,0),0)</f>
        <v>0</v>
      </c>
      <c r="U1026" s="139">
        <f ca="1">VLOOKUP(Tableau4[[#This Row],[Décalage]],D:E,2,0)</f>
        <v>0</v>
      </c>
      <c r="V1026" s="139">
        <f ca="1">VLOOKUP(Tableau4[[#This Row],[Décalage]],D:G,4,0)</f>
        <v>0</v>
      </c>
      <c r="AY1026" s="88"/>
      <c r="AZ1026" s="88"/>
      <c r="BA1026" s="88"/>
      <c r="BB1026" s="88"/>
      <c r="BC1026" s="88"/>
    </row>
    <row r="1027" spans="1:55" ht="15" x14ac:dyDescent="0.2">
      <c r="A1027" s="100" t="s">
        <v>534</v>
      </c>
      <c r="B1027" s="95" t="s">
        <v>534</v>
      </c>
      <c r="C1027" s="95">
        <v>1024</v>
      </c>
      <c r="D1027" s="95" t="s">
        <v>534</v>
      </c>
      <c r="E1027" s="99" t="s">
        <v>534</v>
      </c>
      <c r="F1027" s="95" t="s">
        <v>534</v>
      </c>
      <c r="G1027" s="95" t="s">
        <v>534</v>
      </c>
      <c r="H1027" s="95">
        <v>0</v>
      </c>
      <c r="I1027" s="95">
        <v>1</v>
      </c>
      <c r="J1027" s="95">
        <v>560</v>
      </c>
      <c r="K1027" s="95" t="s">
        <v>534</v>
      </c>
      <c r="L1027" s="98" t="s">
        <v>534</v>
      </c>
      <c r="M1027" s="98" t="s">
        <v>534</v>
      </c>
      <c r="N1027" s="97" t="s">
        <v>534</v>
      </c>
      <c r="Q1027" s="88" t="str">
        <f t="array" aca="1" ref="Q1027" ca="1">IFERROR(INDEX(Tableau3[Num DECAL],SMALL(IF(Tableau3[Num DECAL]&lt;&gt;"",ROW(INDIRECT("1:"&amp;ROWS(Tableau3[Num DECAL])))),ROWS($1:1016))),"")</f>
        <v/>
      </c>
      <c r="R1027" s="88">
        <f t="shared" ca="1" si="15"/>
        <v>0</v>
      </c>
      <c r="S1027" s="88">
        <f ca="1">COUNTIFS(Tableau3[PLAGE],R1027)</f>
        <v>0</v>
      </c>
      <c r="T1027" s="139">
        <f ca="1">INDEX(EXTRACT!DATE,MATCH(Tableau4[[#This Row],[Décalage]],D:D,0),0)</f>
        <v>0</v>
      </c>
      <c r="U1027" s="139">
        <f ca="1">VLOOKUP(Tableau4[[#This Row],[Décalage]],D:E,2,0)</f>
        <v>0</v>
      </c>
      <c r="V1027" s="139">
        <f ca="1">VLOOKUP(Tableau4[[#This Row],[Décalage]],D:G,4,0)</f>
        <v>0</v>
      </c>
      <c r="AY1027" s="88"/>
      <c r="AZ1027" s="88"/>
      <c r="BA1027" s="88"/>
      <c r="BB1027" s="88"/>
      <c r="BC1027" s="88"/>
    </row>
    <row r="1028" spans="1:55" ht="15" x14ac:dyDescent="0.2">
      <c r="A1028" s="100" t="s">
        <v>534</v>
      </c>
      <c r="B1028" s="95" t="s">
        <v>534</v>
      </c>
      <c r="C1028" s="95">
        <v>1025</v>
      </c>
      <c r="D1028" s="95" t="s">
        <v>534</v>
      </c>
      <c r="E1028" s="99" t="s">
        <v>534</v>
      </c>
      <c r="F1028" s="95" t="s">
        <v>534</v>
      </c>
      <c r="G1028" s="95" t="s">
        <v>534</v>
      </c>
      <c r="H1028" s="95">
        <v>0</v>
      </c>
      <c r="I1028" s="95">
        <v>1</v>
      </c>
      <c r="J1028" s="95">
        <v>561</v>
      </c>
      <c r="K1028" s="95" t="s">
        <v>534</v>
      </c>
      <c r="L1028" s="98" t="s">
        <v>534</v>
      </c>
      <c r="M1028" s="98" t="s">
        <v>534</v>
      </c>
      <c r="N1028" s="97" t="s">
        <v>534</v>
      </c>
      <c r="Q1028" s="88" t="str">
        <f t="array" aca="1" ref="Q1028" ca="1">IFERROR(INDEX(Tableau3[Num DECAL],SMALL(IF(Tableau3[Num DECAL]&lt;&gt;"",ROW(INDIRECT("1:"&amp;ROWS(Tableau3[Num DECAL])))),ROWS($1:1017))),"")</f>
        <v/>
      </c>
      <c r="R1028" s="88">
        <f t="shared" ca="1" si="15"/>
        <v>0</v>
      </c>
      <c r="S1028" s="88">
        <f ca="1">COUNTIFS(Tableau3[PLAGE],R1028)</f>
        <v>0</v>
      </c>
      <c r="T1028" s="139">
        <f ca="1">INDEX(EXTRACT!DATE,MATCH(Tableau4[[#This Row],[Décalage]],D:D,0),0)</f>
        <v>0</v>
      </c>
      <c r="U1028" s="139">
        <f ca="1">VLOOKUP(Tableau4[[#This Row],[Décalage]],D:E,2,0)</f>
        <v>0</v>
      </c>
      <c r="V1028" s="139">
        <f ca="1">VLOOKUP(Tableau4[[#This Row],[Décalage]],D:G,4,0)</f>
        <v>0</v>
      </c>
      <c r="AY1028" s="88"/>
      <c r="AZ1028" s="88"/>
      <c r="BA1028" s="88"/>
      <c r="BB1028" s="88"/>
      <c r="BC1028" s="88"/>
    </row>
    <row r="1029" spans="1:55" ht="15" x14ac:dyDescent="0.2">
      <c r="A1029" s="100" t="s">
        <v>534</v>
      </c>
      <c r="B1029" s="95" t="s">
        <v>534</v>
      </c>
      <c r="C1029" s="95">
        <v>1026</v>
      </c>
      <c r="D1029" s="95" t="s">
        <v>534</v>
      </c>
      <c r="E1029" s="99" t="s">
        <v>534</v>
      </c>
      <c r="F1029" s="95" t="s">
        <v>534</v>
      </c>
      <c r="G1029" s="95" t="s">
        <v>534</v>
      </c>
      <c r="H1029" s="95">
        <v>0</v>
      </c>
      <c r="I1029" s="95">
        <v>1</v>
      </c>
      <c r="J1029" s="95">
        <v>562</v>
      </c>
      <c r="K1029" s="95" t="s">
        <v>534</v>
      </c>
      <c r="L1029" s="98" t="s">
        <v>534</v>
      </c>
      <c r="M1029" s="98" t="s">
        <v>534</v>
      </c>
      <c r="N1029" s="97" t="s">
        <v>534</v>
      </c>
      <c r="Q1029" s="88" t="str">
        <f t="array" aca="1" ref="Q1029" ca="1">IFERROR(INDEX(Tableau3[Num DECAL],SMALL(IF(Tableau3[Num DECAL]&lt;&gt;"",ROW(INDIRECT("1:"&amp;ROWS(Tableau3[Num DECAL])))),ROWS($1:1018))),"")</f>
        <v/>
      </c>
      <c r="R1029" s="88">
        <f t="shared" ca="1" si="15"/>
        <v>0</v>
      </c>
      <c r="S1029" s="88">
        <f ca="1">COUNTIFS(Tableau3[PLAGE],R1029)</f>
        <v>0</v>
      </c>
      <c r="T1029" s="139">
        <f ca="1">INDEX(EXTRACT!DATE,MATCH(Tableau4[[#This Row],[Décalage]],D:D,0),0)</f>
        <v>0</v>
      </c>
      <c r="U1029" s="139">
        <f ca="1">VLOOKUP(Tableau4[[#This Row],[Décalage]],D:E,2,0)</f>
        <v>0</v>
      </c>
      <c r="V1029" s="139">
        <f ca="1">VLOOKUP(Tableau4[[#This Row],[Décalage]],D:G,4,0)</f>
        <v>0</v>
      </c>
      <c r="AY1029" s="88"/>
      <c r="AZ1029" s="88"/>
      <c r="BA1029" s="88"/>
      <c r="BB1029" s="88"/>
      <c r="BC1029" s="88"/>
    </row>
    <row r="1030" spans="1:55" ht="15" x14ac:dyDescent="0.2">
      <c r="A1030" s="100" t="s">
        <v>534</v>
      </c>
      <c r="B1030" s="95" t="s">
        <v>534</v>
      </c>
      <c r="C1030" s="95">
        <v>1027</v>
      </c>
      <c r="D1030" s="95" t="s">
        <v>534</v>
      </c>
      <c r="E1030" s="99" t="s">
        <v>534</v>
      </c>
      <c r="F1030" s="95" t="s">
        <v>534</v>
      </c>
      <c r="G1030" s="95" t="s">
        <v>534</v>
      </c>
      <c r="H1030" s="95">
        <v>0</v>
      </c>
      <c r="I1030" s="95">
        <v>1</v>
      </c>
      <c r="J1030" s="95">
        <v>563</v>
      </c>
      <c r="K1030" s="95" t="s">
        <v>534</v>
      </c>
      <c r="L1030" s="98" t="s">
        <v>534</v>
      </c>
      <c r="M1030" s="98" t="s">
        <v>534</v>
      </c>
      <c r="N1030" s="97" t="s">
        <v>534</v>
      </c>
      <c r="Q1030" s="88" t="str">
        <f t="array" aca="1" ref="Q1030" ca="1">IFERROR(INDEX(Tableau3[Num DECAL],SMALL(IF(Tableau3[Num DECAL]&lt;&gt;"",ROW(INDIRECT("1:"&amp;ROWS(Tableau3[Num DECAL])))),ROWS($1:1019))),"")</f>
        <v/>
      </c>
      <c r="R1030" s="88">
        <f t="shared" ca="1" si="15"/>
        <v>0</v>
      </c>
      <c r="S1030" s="88">
        <f ca="1">COUNTIFS(Tableau3[PLAGE],R1030)</f>
        <v>0</v>
      </c>
      <c r="T1030" s="139">
        <f ca="1">INDEX(EXTRACT!DATE,MATCH(Tableau4[[#This Row],[Décalage]],D:D,0),0)</f>
        <v>0</v>
      </c>
      <c r="U1030" s="139">
        <f ca="1">VLOOKUP(Tableau4[[#This Row],[Décalage]],D:E,2,0)</f>
        <v>0</v>
      </c>
      <c r="V1030" s="139">
        <f ca="1">VLOOKUP(Tableau4[[#This Row],[Décalage]],D:G,4,0)</f>
        <v>0</v>
      </c>
      <c r="AY1030" s="88"/>
      <c r="AZ1030" s="88"/>
      <c r="BA1030" s="88"/>
      <c r="BB1030" s="88"/>
      <c r="BC1030" s="88"/>
    </row>
    <row r="1031" spans="1:55" ht="15" x14ac:dyDescent="0.2">
      <c r="A1031" s="100" t="s">
        <v>534</v>
      </c>
      <c r="B1031" s="95" t="s">
        <v>534</v>
      </c>
      <c r="C1031" s="95">
        <v>1028</v>
      </c>
      <c r="D1031" s="95" t="s">
        <v>534</v>
      </c>
      <c r="E1031" s="99" t="s">
        <v>534</v>
      </c>
      <c r="F1031" s="95" t="s">
        <v>534</v>
      </c>
      <c r="G1031" s="95" t="s">
        <v>534</v>
      </c>
      <c r="H1031" s="95">
        <v>0</v>
      </c>
      <c r="I1031" s="95">
        <v>1</v>
      </c>
      <c r="J1031" s="95">
        <v>564</v>
      </c>
      <c r="K1031" s="95" t="s">
        <v>534</v>
      </c>
      <c r="L1031" s="98" t="s">
        <v>534</v>
      </c>
      <c r="M1031" s="98" t="s">
        <v>534</v>
      </c>
      <c r="N1031" s="97" t="s">
        <v>534</v>
      </c>
      <c r="Q1031" s="88" t="str">
        <f t="array" aca="1" ref="Q1031" ca="1">IFERROR(INDEX(Tableau3[Num DECAL],SMALL(IF(Tableau3[Num DECAL]&lt;&gt;"",ROW(INDIRECT("1:"&amp;ROWS(Tableau3[Num DECAL])))),ROWS($1:1020))),"")</f>
        <v/>
      </c>
      <c r="R1031" s="88">
        <f t="shared" ca="1" si="15"/>
        <v>0</v>
      </c>
      <c r="S1031" s="88">
        <f ca="1">COUNTIFS(Tableau3[PLAGE],R1031)</f>
        <v>0</v>
      </c>
      <c r="T1031" s="139">
        <f ca="1">INDEX(EXTRACT!DATE,MATCH(Tableau4[[#This Row],[Décalage]],D:D,0),0)</f>
        <v>0</v>
      </c>
      <c r="U1031" s="139">
        <f ca="1">VLOOKUP(Tableau4[[#This Row],[Décalage]],D:E,2,0)</f>
        <v>0</v>
      </c>
      <c r="V1031" s="139">
        <f ca="1">VLOOKUP(Tableau4[[#This Row],[Décalage]],D:G,4,0)</f>
        <v>0</v>
      </c>
      <c r="AY1031" s="88"/>
      <c r="AZ1031" s="88"/>
      <c r="BA1031" s="88"/>
      <c r="BB1031" s="88"/>
      <c r="BC1031" s="88"/>
    </row>
    <row r="1032" spans="1:55" ht="15" x14ac:dyDescent="0.2">
      <c r="A1032" s="100" t="s">
        <v>534</v>
      </c>
      <c r="B1032" s="95" t="s">
        <v>534</v>
      </c>
      <c r="C1032" s="95">
        <v>1029</v>
      </c>
      <c r="D1032" s="95" t="s">
        <v>534</v>
      </c>
      <c r="E1032" s="99" t="s">
        <v>534</v>
      </c>
      <c r="F1032" s="95" t="s">
        <v>534</v>
      </c>
      <c r="G1032" s="95" t="s">
        <v>534</v>
      </c>
      <c r="H1032" s="95">
        <v>0</v>
      </c>
      <c r="I1032" s="95">
        <v>1</v>
      </c>
      <c r="J1032" s="95">
        <v>565</v>
      </c>
      <c r="K1032" s="95" t="s">
        <v>534</v>
      </c>
      <c r="L1032" s="98" t="s">
        <v>534</v>
      </c>
      <c r="M1032" s="98" t="s">
        <v>534</v>
      </c>
      <c r="N1032" s="97" t="s">
        <v>534</v>
      </c>
      <c r="Q1032" s="88" t="str">
        <f t="array" aca="1" ref="Q1032" ca="1">IFERROR(INDEX(Tableau3[Num DECAL],SMALL(IF(Tableau3[Num DECAL]&lt;&gt;"",ROW(INDIRECT("1:"&amp;ROWS(Tableau3[Num DECAL])))),ROWS($1:1021))),"")</f>
        <v/>
      </c>
      <c r="R1032" s="88">
        <f t="shared" ca="1" si="15"/>
        <v>0</v>
      </c>
      <c r="S1032" s="88">
        <f ca="1">COUNTIFS(Tableau3[PLAGE],R1032)</f>
        <v>0</v>
      </c>
      <c r="T1032" s="139">
        <f ca="1">INDEX(EXTRACT!DATE,MATCH(Tableau4[[#This Row],[Décalage]],D:D,0),0)</f>
        <v>0</v>
      </c>
      <c r="U1032" s="139">
        <f ca="1">VLOOKUP(Tableau4[[#This Row],[Décalage]],D:E,2,0)</f>
        <v>0</v>
      </c>
      <c r="V1032" s="139">
        <f ca="1">VLOOKUP(Tableau4[[#This Row],[Décalage]],D:G,4,0)</f>
        <v>0</v>
      </c>
      <c r="AY1032" s="88"/>
      <c r="AZ1032" s="88"/>
      <c r="BA1032" s="88"/>
      <c r="BB1032" s="88"/>
      <c r="BC1032" s="88"/>
    </row>
    <row r="1033" spans="1:55" ht="15" x14ac:dyDescent="0.2">
      <c r="A1033" s="100" t="s">
        <v>534</v>
      </c>
      <c r="B1033" s="95" t="s">
        <v>534</v>
      </c>
      <c r="C1033" s="95">
        <v>1030</v>
      </c>
      <c r="D1033" s="95" t="s">
        <v>534</v>
      </c>
      <c r="E1033" s="99" t="s">
        <v>534</v>
      </c>
      <c r="F1033" s="95" t="s">
        <v>534</v>
      </c>
      <c r="G1033" s="95" t="s">
        <v>534</v>
      </c>
      <c r="H1033" s="95">
        <v>0</v>
      </c>
      <c r="I1033" s="95">
        <v>1</v>
      </c>
      <c r="J1033" s="95">
        <v>566</v>
      </c>
      <c r="K1033" s="95" t="s">
        <v>534</v>
      </c>
      <c r="L1033" s="98" t="s">
        <v>534</v>
      </c>
      <c r="M1033" s="98" t="s">
        <v>534</v>
      </c>
      <c r="N1033" s="97" t="s">
        <v>534</v>
      </c>
      <c r="Q1033" s="88" t="str">
        <f t="array" aca="1" ref="Q1033" ca="1">IFERROR(INDEX(Tableau3[Num DECAL],SMALL(IF(Tableau3[Num DECAL]&lt;&gt;"",ROW(INDIRECT("1:"&amp;ROWS(Tableau3[Num DECAL])))),ROWS($1:1022))),"")</f>
        <v/>
      </c>
      <c r="R1033" s="88">
        <f t="shared" ca="1" si="15"/>
        <v>0</v>
      </c>
      <c r="S1033" s="88">
        <f ca="1">COUNTIFS(Tableau3[PLAGE],R1033)</f>
        <v>0</v>
      </c>
      <c r="T1033" s="139">
        <f ca="1">INDEX(EXTRACT!DATE,MATCH(Tableau4[[#This Row],[Décalage]],D:D,0),0)</f>
        <v>0</v>
      </c>
      <c r="U1033" s="139">
        <f ca="1">VLOOKUP(Tableau4[[#This Row],[Décalage]],D:E,2,0)</f>
        <v>0</v>
      </c>
      <c r="V1033" s="139">
        <f ca="1">VLOOKUP(Tableau4[[#This Row],[Décalage]],D:G,4,0)</f>
        <v>0</v>
      </c>
      <c r="AY1033" s="88"/>
      <c r="AZ1033" s="88"/>
      <c r="BA1033" s="88"/>
      <c r="BB1033" s="88"/>
      <c r="BC1033" s="88"/>
    </row>
    <row r="1034" spans="1:55" ht="15" x14ac:dyDescent="0.2">
      <c r="A1034" s="100" t="s">
        <v>534</v>
      </c>
      <c r="B1034" s="95" t="s">
        <v>534</v>
      </c>
      <c r="C1034" s="95">
        <v>1031</v>
      </c>
      <c r="D1034" s="95" t="s">
        <v>534</v>
      </c>
      <c r="E1034" s="99" t="s">
        <v>534</v>
      </c>
      <c r="F1034" s="95" t="s">
        <v>534</v>
      </c>
      <c r="G1034" s="95" t="s">
        <v>534</v>
      </c>
      <c r="H1034" s="95">
        <v>0</v>
      </c>
      <c r="I1034" s="95">
        <v>1</v>
      </c>
      <c r="J1034" s="95">
        <v>567</v>
      </c>
      <c r="K1034" s="95" t="s">
        <v>534</v>
      </c>
      <c r="L1034" s="98" t="s">
        <v>534</v>
      </c>
      <c r="M1034" s="98" t="s">
        <v>534</v>
      </c>
      <c r="N1034" s="97" t="s">
        <v>534</v>
      </c>
      <c r="Q1034" s="88" t="str">
        <f t="array" aca="1" ref="Q1034" ca="1">IFERROR(INDEX(Tableau3[Num DECAL],SMALL(IF(Tableau3[Num DECAL]&lt;&gt;"",ROW(INDIRECT("1:"&amp;ROWS(Tableau3[Num DECAL])))),ROWS($1:1023))),"")</f>
        <v/>
      </c>
      <c r="R1034" s="88">
        <f t="shared" ca="1" si="15"/>
        <v>0</v>
      </c>
      <c r="S1034" s="88">
        <f ca="1">COUNTIFS(Tableau3[PLAGE],R1034)</f>
        <v>0</v>
      </c>
      <c r="T1034" s="139">
        <f ca="1">INDEX(EXTRACT!DATE,MATCH(Tableau4[[#This Row],[Décalage]],D:D,0),0)</f>
        <v>0</v>
      </c>
      <c r="U1034" s="139">
        <f ca="1">VLOOKUP(Tableau4[[#This Row],[Décalage]],D:E,2,0)</f>
        <v>0</v>
      </c>
      <c r="V1034" s="139">
        <f ca="1">VLOOKUP(Tableau4[[#This Row],[Décalage]],D:G,4,0)</f>
        <v>0</v>
      </c>
      <c r="AY1034" s="88"/>
      <c r="AZ1034" s="88"/>
      <c r="BA1034" s="88"/>
      <c r="BB1034" s="88"/>
      <c r="BC1034" s="88"/>
    </row>
    <row r="1035" spans="1:55" ht="15" x14ac:dyDescent="0.2">
      <c r="A1035" s="100" t="s">
        <v>534</v>
      </c>
      <c r="B1035" s="95" t="s">
        <v>534</v>
      </c>
      <c r="C1035" s="95">
        <v>1032</v>
      </c>
      <c r="D1035" s="95" t="s">
        <v>534</v>
      </c>
      <c r="E1035" s="99" t="s">
        <v>534</v>
      </c>
      <c r="F1035" s="95" t="s">
        <v>534</v>
      </c>
      <c r="G1035" s="95" t="s">
        <v>534</v>
      </c>
      <c r="H1035" s="95">
        <v>0</v>
      </c>
      <c r="I1035" s="95">
        <v>1</v>
      </c>
      <c r="J1035" s="95">
        <v>568</v>
      </c>
      <c r="K1035" s="95" t="s">
        <v>534</v>
      </c>
      <c r="L1035" s="98" t="s">
        <v>534</v>
      </c>
      <c r="M1035" s="98" t="s">
        <v>534</v>
      </c>
      <c r="N1035" s="97" t="s">
        <v>534</v>
      </c>
      <c r="Q1035" s="88" t="str">
        <f t="array" aca="1" ref="Q1035" ca="1">IFERROR(INDEX(Tableau3[Num DECAL],SMALL(IF(Tableau3[Num DECAL]&lt;&gt;"",ROW(INDIRECT("1:"&amp;ROWS(Tableau3[Num DECAL])))),ROWS($1:1024))),"")</f>
        <v/>
      </c>
      <c r="R1035" s="88">
        <f t="shared" ca="1" si="15"/>
        <v>0</v>
      </c>
      <c r="S1035" s="88">
        <f ca="1">COUNTIFS(Tableau3[PLAGE],R1035)</f>
        <v>0</v>
      </c>
      <c r="T1035" s="139">
        <f ca="1">INDEX(EXTRACT!DATE,MATCH(Tableau4[[#This Row],[Décalage]],D:D,0),0)</f>
        <v>0</v>
      </c>
      <c r="U1035" s="139">
        <f ca="1">VLOOKUP(Tableau4[[#This Row],[Décalage]],D:E,2,0)</f>
        <v>0</v>
      </c>
      <c r="V1035" s="139">
        <f ca="1">VLOOKUP(Tableau4[[#This Row],[Décalage]],D:G,4,0)</f>
        <v>0</v>
      </c>
      <c r="AY1035" s="88"/>
      <c r="AZ1035" s="88"/>
      <c r="BA1035" s="88"/>
      <c r="BB1035" s="88"/>
      <c r="BC1035" s="88"/>
    </row>
    <row r="1036" spans="1:55" ht="15" x14ac:dyDescent="0.2">
      <c r="A1036" s="100" t="s">
        <v>534</v>
      </c>
      <c r="B1036" s="95" t="s">
        <v>534</v>
      </c>
      <c r="C1036" s="95">
        <v>1033</v>
      </c>
      <c r="D1036" s="95" t="s">
        <v>534</v>
      </c>
      <c r="E1036" s="99" t="s">
        <v>534</v>
      </c>
      <c r="F1036" s="95" t="s">
        <v>534</v>
      </c>
      <c r="G1036" s="95" t="s">
        <v>534</v>
      </c>
      <c r="H1036" s="95">
        <v>0</v>
      </c>
      <c r="I1036" s="95">
        <v>1</v>
      </c>
      <c r="J1036" s="95">
        <v>569</v>
      </c>
      <c r="K1036" s="95" t="s">
        <v>534</v>
      </c>
      <c r="L1036" s="98" t="s">
        <v>534</v>
      </c>
      <c r="M1036" s="98" t="s">
        <v>534</v>
      </c>
      <c r="N1036" s="97" t="s">
        <v>534</v>
      </c>
      <c r="Q1036" s="88" t="str">
        <f t="array" aca="1" ref="Q1036" ca="1">IFERROR(INDEX(Tableau3[Num DECAL],SMALL(IF(Tableau3[Num DECAL]&lt;&gt;"",ROW(INDIRECT("1:"&amp;ROWS(Tableau3[Num DECAL])))),ROWS($1:1025))),"")</f>
        <v/>
      </c>
      <c r="R1036" s="88">
        <f t="shared" ref="R1036:R1099" ca="1" si="16">VLOOKUP(Q1036,D:J,7,0)</f>
        <v>0</v>
      </c>
      <c r="S1036" s="88">
        <f ca="1">COUNTIFS(Tableau3[PLAGE],R1036)</f>
        <v>0</v>
      </c>
      <c r="T1036" s="139">
        <f ca="1">INDEX(EXTRACT!DATE,MATCH(Tableau4[[#This Row],[Décalage]],D:D,0),0)</f>
        <v>0</v>
      </c>
      <c r="U1036" s="139">
        <f ca="1">VLOOKUP(Tableau4[[#This Row],[Décalage]],D:E,2,0)</f>
        <v>0</v>
      </c>
      <c r="V1036" s="139">
        <f ca="1">VLOOKUP(Tableau4[[#This Row],[Décalage]],D:G,4,0)</f>
        <v>0</v>
      </c>
      <c r="AY1036" s="88"/>
      <c r="AZ1036" s="88"/>
      <c r="BA1036" s="88"/>
      <c r="BB1036" s="88"/>
      <c r="BC1036" s="88"/>
    </row>
    <row r="1037" spans="1:55" ht="15" x14ac:dyDescent="0.2">
      <c r="A1037" s="100" t="s">
        <v>534</v>
      </c>
      <c r="B1037" s="95" t="s">
        <v>534</v>
      </c>
      <c r="C1037" s="95">
        <v>1034</v>
      </c>
      <c r="D1037" s="95" t="s">
        <v>534</v>
      </c>
      <c r="E1037" s="99" t="s">
        <v>534</v>
      </c>
      <c r="F1037" s="95" t="s">
        <v>534</v>
      </c>
      <c r="G1037" s="95" t="s">
        <v>534</v>
      </c>
      <c r="H1037" s="95">
        <v>0</v>
      </c>
      <c r="I1037" s="95">
        <v>1</v>
      </c>
      <c r="J1037" s="95">
        <v>570</v>
      </c>
      <c r="K1037" s="95" t="s">
        <v>534</v>
      </c>
      <c r="L1037" s="98" t="s">
        <v>534</v>
      </c>
      <c r="M1037" s="98" t="s">
        <v>534</v>
      </c>
      <c r="N1037" s="97" t="s">
        <v>534</v>
      </c>
      <c r="Q1037" s="88" t="str">
        <f t="array" aca="1" ref="Q1037" ca="1">IFERROR(INDEX(Tableau3[Num DECAL],SMALL(IF(Tableau3[Num DECAL]&lt;&gt;"",ROW(INDIRECT("1:"&amp;ROWS(Tableau3[Num DECAL])))),ROWS($1:1026))),"")</f>
        <v/>
      </c>
      <c r="R1037" s="88">
        <f t="shared" ca="1" si="16"/>
        <v>0</v>
      </c>
      <c r="S1037" s="88">
        <f ca="1">COUNTIFS(Tableau3[PLAGE],R1037)</f>
        <v>0</v>
      </c>
      <c r="T1037" s="139">
        <f ca="1">INDEX(EXTRACT!DATE,MATCH(Tableau4[[#This Row],[Décalage]],D:D,0),0)</f>
        <v>0</v>
      </c>
      <c r="U1037" s="139">
        <f ca="1">VLOOKUP(Tableau4[[#This Row],[Décalage]],D:E,2,0)</f>
        <v>0</v>
      </c>
      <c r="V1037" s="139">
        <f ca="1">VLOOKUP(Tableau4[[#This Row],[Décalage]],D:G,4,0)</f>
        <v>0</v>
      </c>
      <c r="AY1037" s="88"/>
      <c r="AZ1037" s="88"/>
      <c r="BA1037" s="88"/>
      <c r="BB1037" s="88"/>
      <c r="BC1037" s="88"/>
    </row>
    <row r="1038" spans="1:55" ht="15" x14ac:dyDescent="0.2">
      <c r="A1038" s="100" t="s">
        <v>534</v>
      </c>
      <c r="B1038" s="95" t="s">
        <v>534</v>
      </c>
      <c r="C1038" s="95">
        <v>1035</v>
      </c>
      <c r="D1038" s="95" t="s">
        <v>534</v>
      </c>
      <c r="E1038" s="99" t="s">
        <v>534</v>
      </c>
      <c r="F1038" s="95" t="s">
        <v>534</v>
      </c>
      <c r="G1038" s="95" t="s">
        <v>534</v>
      </c>
      <c r="H1038" s="95">
        <v>0</v>
      </c>
      <c r="I1038" s="95">
        <v>1</v>
      </c>
      <c r="J1038" s="95">
        <v>571</v>
      </c>
      <c r="K1038" s="95" t="s">
        <v>534</v>
      </c>
      <c r="L1038" s="98" t="s">
        <v>534</v>
      </c>
      <c r="M1038" s="98" t="s">
        <v>534</v>
      </c>
      <c r="N1038" s="97" t="s">
        <v>534</v>
      </c>
      <c r="Q1038" s="88" t="str">
        <f t="array" aca="1" ref="Q1038" ca="1">IFERROR(INDEX(Tableau3[Num DECAL],SMALL(IF(Tableau3[Num DECAL]&lt;&gt;"",ROW(INDIRECT("1:"&amp;ROWS(Tableau3[Num DECAL])))),ROWS($1:1027))),"")</f>
        <v/>
      </c>
      <c r="R1038" s="88">
        <f t="shared" ca="1" si="16"/>
        <v>0</v>
      </c>
      <c r="S1038" s="88">
        <f ca="1">COUNTIFS(Tableau3[PLAGE],R1038)</f>
        <v>0</v>
      </c>
      <c r="T1038" s="139">
        <f ca="1">INDEX(EXTRACT!DATE,MATCH(Tableau4[[#This Row],[Décalage]],D:D,0),0)</f>
        <v>0</v>
      </c>
      <c r="U1038" s="139">
        <f ca="1">VLOOKUP(Tableau4[[#This Row],[Décalage]],D:E,2,0)</f>
        <v>0</v>
      </c>
      <c r="V1038" s="139">
        <f ca="1">VLOOKUP(Tableau4[[#This Row],[Décalage]],D:G,4,0)</f>
        <v>0</v>
      </c>
      <c r="AY1038" s="88"/>
      <c r="AZ1038" s="88"/>
      <c r="BA1038" s="88"/>
      <c r="BB1038" s="88"/>
      <c r="BC1038" s="88"/>
    </row>
    <row r="1039" spans="1:55" ht="15" x14ac:dyDescent="0.2">
      <c r="A1039" s="100" t="s">
        <v>534</v>
      </c>
      <c r="B1039" s="95" t="s">
        <v>534</v>
      </c>
      <c r="C1039" s="95">
        <v>1036</v>
      </c>
      <c r="D1039" s="95" t="s">
        <v>534</v>
      </c>
      <c r="E1039" s="99" t="s">
        <v>534</v>
      </c>
      <c r="F1039" s="95" t="s">
        <v>534</v>
      </c>
      <c r="G1039" s="95" t="s">
        <v>534</v>
      </c>
      <c r="H1039" s="95">
        <v>0</v>
      </c>
      <c r="I1039" s="95">
        <v>1</v>
      </c>
      <c r="J1039" s="95">
        <v>572</v>
      </c>
      <c r="K1039" s="95" t="s">
        <v>534</v>
      </c>
      <c r="L1039" s="98" t="s">
        <v>534</v>
      </c>
      <c r="M1039" s="98" t="s">
        <v>534</v>
      </c>
      <c r="N1039" s="97" t="s">
        <v>534</v>
      </c>
      <c r="Q1039" s="88" t="str">
        <f t="array" aca="1" ref="Q1039" ca="1">IFERROR(INDEX(Tableau3[Num DECAL],SMALL(IF(Tableau3[Num DECAL]&lt;&gt;"",ROW(INDIRECT("1:"&amp;ROWS(Tableau3[Num DECAL])))),ROWS($1:1028))),"")</f>
        <v/>
      </c>
      <c r="R1039" s="88">
        <f t="shared" ca="1" si="16"/>
        <v>0</v>
      </c>
      <c r="S1039" s="88">
        <f ca="1">COUNTIFS(Tableau3[PLAGE],R1039)</f>
        <v>0</v>
      </c>
      <c r="T1039" s="139">
        <f ca="1">INDEX(EXTRACT!DATE,MATCH(Tableau4[[#This Row],[Décalage]],D:D,0),0)</f>
        <v>0</v>
      </c>
      <c r="U1039" s="139">
        <f ca="1">VLOOKUP(Tableau4[[#This Row],[Décalage]],D:E,2,0)</f>
        <v>0</v>
      </c>
      <c r="V1039" s="139">
        <f ca="1">VLOOKUP(Tableau4[[#This Row],[Décalage]],D:G,4,0)</f>
        <v>0</v>
      </c>
      <c r="AY1039" s="88"/>
      <c r="AZ1039" s="88"/>
      <c r="BA1039" s="88"/>
      <c r="BB1039" s="88"/>
      <c r="BC1039" s="88"/>
    </row>
    <row r="1040" spans="1:55" ht="15" x14ac:dyDescent="0.2">
      <c r="A1040" s="100" t="s">
        <v>534</v>
      </c>
      <c r="B1040" s="95" t="s">
        <v>534</v>
      </c>
      <c r="C1040" s="95">
        <v>1037</v>
      </c>
      <c r="D1040" s="95" t="s">
        <v>534</v>
      </c>
      <c r="E1040" s="99" t="s">
        <v>534</v>
      </c>
      <c r="F1040" s="95" t="s">
        <v>534</v>
      </c>
      <c r="G1040" s="95" t="s">
        <v>534</v>
      </c>
      <c r="H1040" s="95">
        <v>0</v>
      </c>
      <c r="I1040" s="95">
        <v>1</v>
      </c>
      <c r="J1040" s="95">
        <v>573</v>
      </c>
      <c r="K1040" s="95" t="s">
        <v>534</v>
      </c>
      <c r="L1040" s="98" t="s">
        <v>534</v>
      </c>
      <c r="M1040" s="98" t="s">
        <v>534</v>
      </c>
      <c r="N1040" s="97" t="s">
        <v>534</v>
      </c>
      <c r="Q1040" s="88" t="str">
        <f t="array" aca="1" ref="Q1040" ca="1">IFERROR(INDEX(Tableau3[Num DECAL],SMALL(IF(Tableau3[Num DECAL]&lt;&gt;"",ROW(INDIRECT("1:"&amp;ROWS(Tableau3[Num DECAL])))),ROWS($1:1029))),"")</f>
        <v/>
      </c>
      <c r="R1040" s="88">
        <f t="shared" ca="1" si="16"/>
        <v>0</v>
      </c>
      <c r="S1040" s="88">
        <f ca="1">COUNTIFS(Tableau3[PLAGE],R1040)</f>
        <v>0</v>
      </c>
      <c r="T1040" s="139">
        <f ca="1">INDEX(EXTRACT!DATE,MATCH(Tableau4[[#This Row],[Décalage]],D:D,0),0)</f>
        <v>0</v>
      </c>
      <c r="U1040" s="139">
        <f ca="1">VLOOKUP(Tableau4[[#This Row],[Décalage]],D:E,2,0)</f>
        <v>0</v>
      </c>
      <c r="V1040" s="139">
        <f ca="1">VLOOKUP(Tableau4[[#This Row],[Décalage]],D:G,4,0)</f>
        <v>0</v>
      </c>
      <c r="AY1040" s="88"/>
      <c r="AZ1040" s="88"/>
      <c r="BA1040" s="88"/>
      <c r="BB1040" s="88"/>
      <c r="BC1040" s="88"/>
    </row>
    <row r="1041" spans="1:55" ht="15" x14ac:dyDescent="0.2">
      <c r="A1041" s="100" t="s">
        <v>534</v>
      </c>
      <c r="B1041" s="95" t="s">
        <v>534</v>
      </c>
      <c r="C1041" s="95">
        <v>1038</v>
      </c>
      <c r="D1041" s="95" t="s">
        <v>534</v>
      </c>
      <c r="E1041" s="99" t="s">
        <v>534</v>
      </c>
      <c r="F1041" s="95" t="s">
        <v>534</v>
      </c>
      <c r="G1041" s="95" t="s">
        <v>534</v>
      </c>
      <c r="H1041" s="95">
        <v>0</v>
      </c>
      <c r="I1041" s="95">
        <v>1</v>
      </c>
      <c r="J1041" s="95">
        <v>574</v>
      </c>
      <c r="K1041" s="95" t="s">
        <v>534</v>
      </c>
      <c r="L1041" s="98" t="s">
        <v>534</v>
      </c>
      <c r="M1041" s="98" t="s">
        <v>534</v>
      </c>
      <c r="N1041" s="97" t="s">
        <v>534</v>
      </c>
      <c r="Q1041" s="88" t="str">
        <f t="array" aca="1" ref="Q1041" ca="1">IFERROR(INDEX(Tableau3[Num DECAL],SMALL(IF(Tableau3[Num DECAL]&lt;&gt;"",ROW(INDIRECT("1:"&amp;ROWS(Tableau3[Num DECAL])))),ROWS($1:1030))),"")</f>
        <v/>
      </c>
      <c r="R1041" s="88">
        <f t="shared" ca="1" si="16"/>
        <v>0</v>
      </c>
      <c r="S1041" s="88">
        <f ca="1">COUNTIFS(Tableau3[PLAGE],R1041)</f>
        <v>0</v>
      </c>
      <c r="T1041" s="139">
        <f ca="1">INDEX(EXTRACT!DATE,MATCH(Tableau4[[#This Row],[Décalage]],D:D,0),0)</f>
        <v>0</v>
      </c>
      <c r="U1041" s="139">
        <f ca="1">VLOOKUP(Tableau4[[#This Row],[Décalage]],D:E,2,0)</f>
        <v>0</v>
      </c>
      <c r="V1041" s="139">
        <f ca="1">VLOOKUP(Tableau4[[#This Row],[Décalage]],D:G,4,0)</f>
        <v>0</v>
      </c>
      <c r="AY1041" s="88"/>
      <c r="AZ1041" s="88"/>
      <c r="BA1041" s="88"/>
      <c r="BB1041" s="88"/>
      <c r="BC1041" s="88"/>
    </row>
    <row r="1042" spans="1:55" ht="15" x14ac:dyDescent="0.2">
      <c r="A1042" s="100" t="s">
        <v>534</v>
      </c>
      <c r="B1042" s="95" t="s">
        <v>534</v>
      </c>
      <c r="C1042" s="95">
        <v>1039</v>
      </c>
      <c r="D1042" s="95" t="s">
        <v>534</v>
      </c>
      <c r="E1042" s="99" t="s">
        <v>534</v>
      </c>
      <c r="F1042" s="95" t="s">
        <v>534</v>
      </c>
      <c r="G1042" s="95" t="s">
        <v>534</v>
      </c>
      <c r="H1042" s="95">
        <v>0</v>
      </c>
      <c r="I1042" s="95">
        <v>1</v>
      </c>
      <c r="J1042" s="95">
        <v>575</v>
      </c>
      <c r="K1042" s="95" t="s">
        <v>534</v>
      </c>
      <c r="L1042" s="98" t="s">
        <v>534</v>
      </c>
      <c r="M1042" s="98" t="s">
        <v>534</v>
      </c>
      <c r="N1042" s="97" t="s">
        <v>534</v>
      </c>
      <c r="Q1042" s="88" t="str">
        <f t="array" aca="1" ref="Q1042" ca="1">IFERROR(INDEX(Tableau3[Num DECAL],SMALL(IF(Tableau3[Num DECAL]&lt;&gt;"",ROW(INDIRECT("1:"&amp;ROWS(Tableau3[Num DECAL])))),ROWS($1:1031))),"")</f>
        <v/>
      </c>
      <c r="R1042" s="88">
        <f t="shared" ca="1" si="16"/>
        <v>0</v>
      </c>
      <c r="S1042" s="88">
        <f ca="1">COUNTIFS(Tableau3[PLAGE],R1042)</f>
        <v>0</v>
      </c>
      <c r="T1042" s="139">
        <f ca="1">INDEX(EXTRACT!DATE,MATCH(Tableau4[[#This Row],[Décalage]],D:D,0),0)</f>
        <v>0</v>
      </c>
      <c r="U1042" s="139">
        <f ca="1">VLOOKUP(Tableau4[[#This Row],[Décalage]],D:E,2,0)</f>
        <v>0</v>
      </c>
      <c r="V1042" s="139">
        <f ca="1">VLOOKUP(Tableau4[[#This Row],[Décalage]],D:G,4,0)</f>
        <v>0</v>
      </c>
      <c r="AY1042" s="88"/>
      <c r="AZ1042" s="88"/>
      <c r="BA1042" s="88"/>
      <c r="BB1042" s="88"/>
      <c r="BC1042" s="88"/>
    </row>
    <row r="1043" spans="1:55" ht="15" x14ac:dyDescent="0.2">
      <c r="A1043" s="100" t="s">
        <v>534</v>
      </c>
      <c r="B1043" s="95" t="s">
        <v>534</v>
      </c>
      <c r="C1043" s="95">
        <v>1040</v>
      </c>
      <c r="D1043" s="95" t="s">
        <v>534</v>
      </c>
      <c r="E1043" s="99" t="s">
        <v>534</v>
      </c>
      <c r="F1043" s="95" t="s">
        <v>534</v>
      </c>
      <c r="G1043" s="95" t="s">
        <v>534</v>
      </c>
      <c r="H1043" s="95">
        <v>0</v>
      </c>
      <c r="I1043" s="95">
        <v>1</v>
      </c>
      <c r="J1043" s="95">
        <v>576</v>
      </c>
      <c r="K1043" s="95" t="s">
        <v>534</v>
      </c>
      <c r="L1043" s="98" t="s">
        <v>534</v>
      </c>
      <c r="M1043" s="98" t="s">
        <v>534</v>
      </c>
      <c r="N1043" s="97" t="s">
        <v>534</v>
      </c>
      <c r="Q1043" s="88" t="str">
        <f t="array" aca="1" ref="Q1043" ca="1">IFERROR(INDEX(Tableau3[Num DECAL],SMALL(IF(Tableau3[Num DECAL]&lt;&gt;"",ROW(INDIRECT("1:"&amp;ROWS(Tableau3[Num DECAL])))),ROWS($1:1032))),"")</f>
        <v/>
      </c>
      <c r="R1043" s="88">
        <f t="shared" ca="1" si="16"/>
        <v>0</v>
      </c>
      <c r="S1043" s="88">
        <f ca="1">COUNTIFS(Tableau3[PLAGE],R1043)</f>
        <v>0</v>
      </c>
      <c r="T1043" s="139">
        <f ca="1">INDEX(EXTRACT!DATE,MATCH(Tableau4[[#This Row],[Décalage]],D:D,0),0)</f>
        <v>0</v>
      </c>
      <c r="U1043" s="139">
        <f ca="1">VLOOKUP(Tableau4[[#This Row],[Décalage]],D:E,2,0)</f>
        <v>0</v>
      </c>
      <c r="V1043" s="139">
        <f ca="1">VLOOKUP(Tableau4[[#This Row],[Décalage]],D:G,4,0)</f>
        <v>0</v>
      </c>
      <c r="AY1043" s="88"/>
      <c r="AZ1043" s="88"/>
      <c r="BA1043" s="88"/>
      <c r="BB1043" s="88"/>
      <c r="BC1043" s="88"/>
    </row>
    <row r="1044" spans="1:55" ht="15" x14ac:dyDescent="0.2">
      <c r="A1044" s="100" t="s">
        <v>534</v>
      </c>
      <c r="B1044" s="95" t="s">
        <v>534</v>
      </c>
      <c r="C1044" s="95">
        <v>1041</v>
      </c>
      <c r="D1044" s="95" t="s">
        <v>534</v>
      </c>
      <c r="E1044" s="99" t="s">
        <v>534</v>
      </c>
      <c r="F1044" s="95" t="s">
        <v>534</v>
      </c>
      <c r="G1044" s="95" t="s">
        <v>534</v>
      </c>
      <c r="H1044" s="95">
        <v>0</v>
      </c>
      <c r="I1044" s="95">
        <v>1</v>
      </c>
      <c r="J1044" s="95">
        <v>577</v>
      </c>
      <c r="K1044" s="95" t="s">
        <v>534</v>
      </c>
      <c r="L1044" s="98" t="s">
        <v>534</v>
      </c>
      <c r="M1044" s="98" t="s">
        <v>534</v>
      </c>
      <c r="N1044" s="97" t="s">
        <v>534</v>
      </c>
      <c r="Q1044" s="88" t="str">
        <f t="array" aca="1" ref="Q1044" ca="1">IFERROR(INDEX(Tableau3[Num DECAL],SMALL(IF(Tableau3[Num DECAL]&lt;&gt;"",ROW(INDIRECT("1:"&amp;ROWS(Tableau3[Num DECAL])))),ROWS($1:1033))),"")</f>
        <v/>
      </c>
      <c r="R1044" s="88">
        <f t="shared" ca="1" si="16"/>
        <v>0</v>
      </c>
      <c r="S1044" s="88">
        <f ca="1">COUNTIFS(Tableau3[PLAGE],R1044)</f>
        <v>0</v>
      </c>
      <c r="T1044" s="139">
        <f ca="1">INDEX(EXTRACT!DATE,MATCH(Tableau4[[#This Row],[Décalage]],D:D,0),0)</f>
        <v>0</v>
      </c>
      <c r="U1044" s="139">
        <f ca="1">VLOOKUP(Tableau4[[#This Row],[Décalage]],D:E,2,0)</f>
        <v>0</v>
      </c>
      <c r="V1044" s="139">
        <f ca="1">VLOOKUP(Tableau4[[#This Row],[Décalage]],D:G,4,0)</f>
        <v>0</v>
      </c>
      <c r="AY1044" s="88"/>
      <c r="AZ1044" s="88"/>
      <c r="BA1044" s="88"/>
      <c r="BB1044" s="88"/>
      <c r="BC1044" s="88"/>
    </row>
    <row r="1045" spans="1:55" ht="15" x14ac:dyDescent="0.2">
      <c r="A1045" s="100" t="s">
        <v>534</v>
      </c>
      <c r="B1045" s="95" t="s">
        <v>534</v>
      </c>
      <c r="C1045" s="95">
        <v>1042</v>
      </c>
      <c r="D1045" s="95" t="s">
        <v>534</v>
      </c>
      <c r="E1045" s="99" t="s">
        <v>534</v>
      </c>
      <c r="F1045" s="95" t="s">
        <v>534</v>
      </c>
      <c r="G1045" s="95" t="s">
        <v>534</v>
      </c>
      <c r="H1045" s="95">
        <v>0</v>
      </c>
      <c r="I1045" s="95">
        <v>1</v>
      </c>
      <c r="J1045" s="95">
        <v>578</v>
      </c>
      <c r="K1045" s="95" t="s">
        <v>534</v>
      </c>
      <c r="L1045" s="98" t="s">
        <v>534</v>
      </c>
      <c r="M1045" s="98" t="s">
        <v>534</v>
      </c>
      <c r="N1045" s="97" t="s">
        <v>534</v>
      </c>
      <c r="Q1045" s="88" t="str">
        <f t="array" aca="1" ref="Q1045" ca="1">IFERROR(INDEX(Tableau3[Num DECAL],SMALL(IF(Tableau3[Num DECAL]&lt;&gt;"",ROW(INDIRECT("1:"&amp;ROWS(Tableau3[Num DECAL])))),ROWS($1:1034))),"")</f>
        <v/>
      </c>
      <c r="R1045" s="88">
        <f t="shared" ca="1" si="16"/>
        <v>0</v>
      </c>
      <c r="S1045" s="88">
        <f ca="1">COUNTIFS(Tableau3[PLAGE],R1045)</f>
        <v>0</v>
      </c>
      <c r="T1045" s="139">
        <f ca="1">INDEX(EXTRACT!DATE,MATCH(Tableau4[[#This Row],[Décalage]],D:D,0),0)</f>
        <v>0</v>
      </c>
      <c r="U1045" s="139">
        <f ca="1">VLOOKUP(Tableau4[[#This Row],[Décalage]],D:E,2,0)</f>
        <v>0</v>
      </c>
      <c r="V1045" s="139">
        <f ca="1">VLOOKUP(Tableau4[[#This Row],[Décalage]],D:G,4,0)</f>
        <v>0</v>
      </c>
      <c r="AY1045" s="88"/>
      <c r="AZ1045" s="88"/>
      <c r="BA1045" s="88"/>
      <c r="BB1045" s="88"/>
      <c r="BC1045" s="88"/>
    </row>
    <row r="1046" spans="1:55" ht="15" x14ac:dyDescent="0.2">
      <c r="A1046" s="100" t="s">
        <v>534</v>
      </c>
      <c r="B1046" s="95" t="s">
        <v>534</v>
      </c>
      <c r="C1046" s="95">
        <v>1043</v>
      </c>
      <c r="D1046" s="95" t="s">
        <v>534</v>
      </c>
      <c r="E1046" s="99" t="s">
        <v>534</v>
      </c>
      <c r="F1046" s="95" t="s">
        <v>534</v>
      </c>
      <c r="G1046" s="95" t="s">
        <v>534</v>
      </c>
      <c r="H1046" s="95">
        <v>0</v>
      </c>
      <c r="I1046" s="95">
        <v>1</v>
      </c>
      <c r="J1046" s="95">
        <v>579</v>
      </c>
      <c r="K1046" s="95" t="s">
        <v>534</v>
      </c>
      <c r="L1046" s="98" t="s">
        <v>534</v>
      </c>
      <c r="M1046" s="98" t="s">
        <v>534</v>
      </c>
      <c r="N1046" s="97" t="s">
        <v>534</v>
      </c>
      <c r="Q1046" s="88" t="str">
        <f t="array" aca="1" ref="Q1046" ca="1">IFERROR(INDEX(Tableau3[Num DECAL],SMALL(IF(Tableau3[Num DECAL]&lt;&gt;"",ROW(INDIRECT("1:"&amp;ROWS(Tableau3[Num DECAL])))),ROWS($1:1035))),"")</f>
        <v/>
      </c>
      <c r="R1046" s="88">
        <f t="shared" ca="1" si="16"/>
        <v>0</v>
      </c>
      <c r="S1046" s="88">
        <f ca="1">COUNTIFS(Tableau3[PLAGE],R1046)</f>
        <v>0</v>
      </c>
      <c r="T1046" s="139">
        <f ca="1">INDEX(EXTRACT!DATE,MATCH(Tableau4[[#This Row],[Décalage]],D:D,0),0)</f>
        <v>0</v>
      </c>
      <c r="U1046" s="139">
        <f ca="1">VLOOKUP(Tableau4[[#This Row],[Décalage]],D:E,2,0)</f>
        <v>0</v>
      </c>
      <c r="V1046" s="139">
        <f ca="1">VLOOKUP(Tableau4[[#This Row],[Décalage]],D:G,4,0)</f>
        <v>0</v>
      </c>
      <c r="AY1046" s="88"/>
      <c r="AZ1046" s="88"/>
      <c r="BA1046" s="88"/>
      <c r="BB1046" s="88"/>
      <c r="BC1046" s="88"/>
    </row>
    <row r="1047" spans="1:55" ht="15" x14ac:dyDescent="0.2">
      <c r="A1047" s="100" t="s">
        <v>534</v>
      </c>
      <c r="B1047" s="95" t="s">
        <v>534</v>
      </c>
      <c r="C1047" s="95">
        <v>1044</v>
      </c>
      <c r="D1047" s="95" t="s">
        <v>534</v>
      </c>
      <c r="E1047" s="99" t="s">
        <v>534</v>
      </c>
      <c r="F1047" s="95" t="s">
        <v>534</v>
      </c>
      <c r="G1047" s="95" t="s">
        <v>534</v>
      </c>
      <c r="H1047" s="95">
        <v>0</v>
      </c>
      <c r="I1047" s="95">
        <v>1</v>
      </c>
      <c r="J1047" s="95">
        <v>580</v>
      </c>
      <c r="K1047" s="95" t="s">
        <v>534</v>
      </c>
      <c r="L1047" s="98" t="s">
        <v>534</v>
      </c>
      <c r="M1047" s="98" t="s">
        <v>534</v>
      </c>
      <c r="N1047" s="97" t="s">
        <v>534</v>
      </c>
      <c r="Q1047" s="88" t="str">
        <f t="array" aca="1" ref="Q1047" ca="1">IFERROR(INDEX(Tableau3[Num DECAL],SMALL(IF(Tableau3[Num DECAL]&lt;&gt;"",ROW(INDIRECT("1:"&amp;ROWS(Tableau3[Num DECAL])))),ROWS($1:1036))),"")</f>
        <v/>
      </c>
      <c r="R1047" s="88">
        <f t="shared" ca="1" si="16"/>
        <v>0</v>
      </c>
      <c r="S1047" s="88">
        <f ca="1">COUNTIFS(Tableau3[PLAGE],R1047)</f>
        <v>0</v>
      </c>
      <c r="T1047" s="139">
        <f ca="1">INDEX(EXTRACT!DATE,MATCH(Tableau4[[#This Row],[Décalage]],D:D,0),0)</f>
        <v>0</v>
      </c>
      <c r="U1047" s="139">
        <f ca="1">VLOOKUP(Tableau4[[#This Row],[Décalage]],D:E,2,0)</f>
        <v>0</v>
      </c>
      <c r="V1047" s="139">
        <f ca="1">VLOOKUP(Tableau4[[#This Row],[Décalage]],D:G,4,0)</f>
        <v>0</v>
      </c>
      <c r="AY1047" s="88"/>
      <c r="AZ1047" s="88"/>
      <c r="BA1047" s="88"/>
      <c r="BB1047" s="88"/>
      <c r="BC1047" s="88"/>
    </row>
    <row r="1048" spans="1:55" ht="15" x14ac:dyDescent="0.2">
      <c r="A1048" s="100" t="s">
        <v>534</v>
      </c>
      <c r="B1048" s="95" t="s">
        <v>534</v>
      </c>
      <c r="C1048" s="95">
        <v>1045</v>
      </c>
      <c r="D1048" s="95" t="s">
        <v>534</v>
      </c>
      <c r="E1048" s="99" t="s">
        <v>534</v>
      </c>
      <c r="F1048" s="95" t="s">
        <v>534</v>
      </c>
      <c r="G1048" s="95" t="s">
        <v>534</v>
      </c>
      <c r="H1048" s="95">
        <v>0</v>
      </c>
      <c r="I1048" s="95">
        <v>1</v>
      </c>
      <c r="J1048" s="95">
        <v>581</v>
      </c>
      <c r="K1048" s="95" t="s">
        <v>534</v>
      </c>
      <c r="L1048" s="98" t="s">
        <v>534</v>
      </c>
      <c r="M1048" s="98" t="s">
        <v>534</v>
      </c>
      <c r="N1048" s="97" t="s">
        <v>534</v>
      </c>
      <c r="Q1048" s="88" t="str">
        <f t="array" aca="1" ref="Q1048" ca="1">IFERROR(INDEX(Tableau3[Num DECAL],SMALL(IF(Tableau3[Num DECAL]&lt;&gt;"",ROW(INDIRECT("1:"&amp;ROWS(Tableau3[Num DECAL])))),ROWS($1:1037))),"")</f>
        <v/>
      </c>
      <c r="R1048" s="88">
        <f t="shared" ca="1" si="16"/>
        <v>0</v>
      </c>
      <c r="S1048" s="88">
        <f ca="1">COUNTIFS(Tableau3[PLAGE],R1048)</f>
        <v>0</v>
      </c>
      <c r="T1048" s="139">
        <f ca="1">INDEX(EXTRACT!DATE,MATCH(Tableau4[[#This Row],[Décalage]],D:D,0),0)</f>
        <v>0</v>
      </c>
      <c r="U1048" s="139">
        <f ca="1">VLOOKUP(Tableau4[[#This Row],[Décalage]],D:E,2,0)</f>
        <v>0</v>
      </c>
      <c r="V1048" s="139">
        <f ca="1">VLOOKUP(Tableau4[[#This Row],[Décalage]],D:G,4,0)</f>
        <v>0</v>
      </c>
      <c r="AY1048" s="88"/>
      <c r="AZ1048" s="88"/>
      <c r="BA1048" s="88"/>
      <c r="BB1048" s="88"/>
      <c r="BC1048" s="88"/>
    </row>
    <row r="1049" spans="1:55" ht="15" x14ac:dyDescent="0.2">
      <c r="A1049" s="100" t="s">
        <v>534</v>
      </c>
      <c r="B1049" s="95" t="s">
        <v>534</v>
      </c>
      <c r="C1049" s="95">
        <v>1046</v>
      </c>
      <c r="D1049" s="95" t="s">
        <v>534</v>
      </c>
      <c r="E1049" s="99" t="s">
        <v>534</v>
      </c>
      <c r="F1049" s="95" t="s">
        <v>534</v>
      </c>
      <c r="G1049" s="95" t="s">
        <v>534</v>
      </c>
      <c r="H1049" s="95">
        <v>0</v>
      </c>
      <c r="I1049" s="95">
        <v>1</v>
      </c>
      <c r="J1049" s="95">
        <v>582</v>
      </c>
      <c r="K1049" s="95" t="s">
        <v>534</v>
      </c>
      <c r="L1049" s="98" t="s">
        <v>534</v>
      </c>
      <c r="M1049" s="98" t="s">
        <v>534</v>
      </c>
      <c r="N1049" s="97" t="s">
        <v>534</v>
      </c>
      <c r="Q1049" s="88" t="str">
        <f t="array" aca="1" ref="Q1049" ca="1">IFERROR(INDEX(Tableau3[Num DECAL],SMALL(IF(Tableau3[Num DECAL]&lt;&gt;"",ROW(INDIRECT("1:"&amp;ROWS(Tableau3[Num DECAL])))),ROWS($1:1038))),"")</f>
        <v/>
      </c>
      <c r="R1049" s="88">
        <f t="shared" ca="1" si="16"/>
        <v>0</v>
      </c>
      <c r="S1049" s="88">
        <f ca="1">COUNTIFS(Tableau3[PLAGE],R1049)</f>
        <v>0</v>
      </c>
      <c r="T1049" s="139">
        <f ca="1">INDEX(EXTRACT!DATE,MATCH(Tableau4[[#This Row],[Décalage]],D:D,0),0)</f>
        <v>0</v>
      </c>
      <c r="U1049" s="139">
        <f ca="1">VLOOKUP(Tableau4[[#This Row],[Décalage]],D:E,2,0)</f>
        <v>0</v>
      </c>
      <c r="V1049" s="139">
        <f ca="1">VLOOKUP(Tableau4[[#This Row],[Décalage]],D:G,4,0)</f>
        <v>0</v>
      </c>
      <c r="AY1049" s="88"/>
      <c r="AZ1049" s="88"/>
      <c r="BA1049" s="88"/>
      <c r="BB1049" s="88"/>
      <c r="BC1049" s="88"/>
    </row>
    <row r="1050" spans="1:55" ht="15" x14ac:dyDescent="0.2">
      <c r="A1050" s="100" t="s">
        <v>534</v>
      </c>
      <c r="B1050" s="95" t="s">
        <v>534</v>
      </c>
      <c r="C1050" s="95">
        <v>1047</v>
      </c>
      <c r="D1050" s="95" t="s">
        <v>534</v>
      </c>
      <c r="E1050" s="99" t="s">
        <v>534</v>
      </c>
      <c r="F1050" s="95" t="s">
        <v>534</v>
      </c>
      <c r="G1050" s="95" t="s">
        <v>534</v>
      </c>
      <c r="H1050" s="95">
        <v>0</v>
      </c>
      <c r="I1050" s="95">
        <v>1</v>
      </c>
      <c r="J1050" s="95">
        <v>583</v>
      </c>
      <c r="K1050" s="95" t="s">
        <v>534</v>
      </c>
      <c r="L1050" s="98" t="s">
        <v>534</v>
      </c>
      <c r="M1050" s="98" t="s">
        <v>534</v>
      </c>
      <c r="N1050" s="97" t="s">
        <v>534</v>
      </c>
      <c r="Q1050" s="88" t="str">
        <f t="array" aca="1" ref="Q1050" ca="1">IFERROR(INDEX(Tableau3[Num DECAL],SMALL(IF(Tableau3[Num DECAL]&lt;&gt;"",ROW(INDIRECT("1:"&amp;ROWS(Tableau3[Num DECAL])))),ROWS($1:1039))),"")</f>
        <v/>
      </c>
      <c r="R1050" s="88">
        <f t="shared" ca="1" si="16"/>
        <v>0</v>
      </c>
      <c r="S1050" s="88">
        <f ca="1">COUNTIFS(Tableau3[PLAGE],R1050)</f>
        <v>0</v>
      </c>
      <c r="T1050" s="139">
        <f ca="1">INDEX(EXTRACT!DATE,MATCH(Tableau4[[#This Row],[Décalage]],D:D,0),0)</f>
        <v>0</v>
      </c>
      <c r="U1050" s="139">
        <f ca="1">VLOOKUP(Tableau4[[#This Row],[Décalage]],D:E,2,0)</f>
        <v>0</v>
      </c>
      <c r="V1050" s="139">
        <f ca="1">VLOOKUP(Tableau4[[#This Row],[Décalage]],D:G,4,0)</f>
        <v>0</v>
      </c>
      <c r="AY1050" s="88"/>
      <c r="AZ1050" s="88"/>
      <c r="BA1050" s="88"/>
      <c r="BB1050" s="88"/>
      <c r="BC1050" s="88"/>
    </row>
    <row r="1051" spans="1:55" ht="15" x14ac:dyDescent="0.2">
      <c r="A1051" s="100" t="s">
        <v>534</v>
      </c>
      <c r="B1051" s="95" t="s">
        <v>534</v>
      </c>
      <c r="C1051" s="95">
        <v>1048</v>
      </c>
      <c r="D1051" s="95" t="s">
        <v>534</v>
      </c>
      <c r="E1051" s="99" t="s">
        <v>534</v>
      </c>
      <c r="F1051" s="95" t="s">
        <v>534</v>
      </c>
      <c r="G1051" s="95" t="s">
        <v>534</v>
      </c>
      <c r="H1051" s="95">
        <v>0</v>
      </c>
      <c r="I1051" s="95">
        <v>1</v>
      </c>
      <c r="J1051" s="95">
        <v>584</v>
      </c>
      <c r="K1051" s="95" t="s">
        <v>534</v>
      </c>
      <c r="L1051" s="98" t="s">
        <v>534</v>
      </c>
      <c r="M1051" s="98" t="s">
        <v>534</v>
      </c>
      <c r="N1051" s="97" t="s">
        <v>534</v>
      </c>
      <c r="Q1051" s="88" t="str">
        <f t="array" aca="1" ref="Q1051" ca="1">IFERROR(INDEX(Tableau3[Num DECAL],SMALL(IF(Tableau3[Num DECAL]&lt;&gt;"",ROW(INDIRECT("1:"&amp;ROWS(Tableau3[Num DECAL])))),ROWS($1:1040))),"")</f>
        <v/>
      </c>
      <c r="R1051" s="88">
        <f t="shared" ca="1" si="16"/>
        <v>0</v>
      </c>
      <c r="S1051" s="88">
        <f ca="1">COUNTIFS(Tableau3[PLAGE],R1051)</f>
        <v>0</v>
      </c>
      <c r="T1051" s="139">
        <f ca="1">INDEX(EXTRACT!DATE,MATCH(Tableau4[[#This Row],[Décalage]],D:D,0),0)</f>
        <v>0</v>
      </c>
      <c r="U1051" s="139">
        <f ca="1">VLOOKUP(Tableau4[[#This Row],[Décalage]],D:E,2,0)</f>
        <v>0</v>
      </c>
      <c r="V1051" s="139">
        <f ca="1">VLOOKUP(Tableau4[[#This Row],[Décalage]],D:G,4,0)</f>
        <v>0</v>
      </c>
      <c r="AY1051" s="88"/>
      <c r="AZ1051" s="88"/>
      <c r="BA1051" s="88"/>
      <c r="BB1051" s="88"/>
      <c r="BC1051" s="88"/>
    </row>
    <row r="1052" spans="1:55" ht="15" x14ac:dyDescent="0.2">
      <c r="A1052" s="100" t="s">
        <v>534</v>
      </c>
      <c r="B1052" s="95" t="s">
        <v>534</v>
      </c>
      <c r="C1052" s="95">
        <v>1049</v>
      </c>
      <c r="D1052" s="95" t="s">
        <v>534</v>
      </c>
      <c r="E1052" s="99" t="s">
        <v>534</v>
      </c>
      <c r="F1052" s="95" t="s">
        <v>534</v>
      </c>
      <c r="G1052" s="95" t="s">
        <v>534</v>
      </c>
      <c r="H1052" s="95">
        <v>0</v>
      </c>
      <c r="I1052" s="95">
        <v>1</v>
      </c>
      <c r="J1052" s="95">
        <v>585</v>
      </c>
      <c r="K1052" s="95" t="s">
        <v>534</v>
      </c>
      <c r="L1052" s="98" t="s">
        <v>534</v>
      </c>
      <c r="M1052" s="98" t="s">
        <v>534</v>
      </c>
      <c r="N1052" s="97" t="s">
        <v>534</v>
      </c>
      <c r="Q1052" s="88" t="str">
        <f t="array" aca="1" ref="Q1052" ca="1">IFERROR(INDEX(Tableau3[Num DECAL],SMALL(IF(Tableau3[Num DECAL]&lt;&gt;"",ROW(INDIRECT("1:"&amp;ROWS(Tableau3[Num DECAL])))),ROWS($1:1041))),"")</f>
        <v/>
      </c>
      <c r="R1052" s="88">
        <f t="shared" ca="1" si="16"/>
        <v>0</v>
      </c>
      <c r="S1052" s="88">
        <f ca="1">COUNTIFS(Tableau3[PLAGE],R1052)</f>
        <v>0</v>
      </c>
      <c r="T1052" s="139">
        <f ca="1">INDEX(EXTRACT!DATE,MATCH(Tableau4[[#This Row],[Décalage]],D:D,0),0)</f>
        <v>0</v>
      </c>
      <c r="U1052" s="139">
        <f ca="1">VLOOKUP(Tableau4[[#This Row],[Décalage]],D:E,2,0)</f>
        <v>0</v>
      </c>
      <c r="V1052" s="139">
        <f ca="1">VLOOKUP(Tableau4[[#This Row],[Décalage]],D:G,4,0)</f>
        <v>0</v>
      </c>
      <c r="AY1052" s="88"/>
      <c r="AZ1052" s="88"/>
      <c r="BA1052" s="88"/>
      <c r="BB1052" s="88"/>
      <c r="BC1052" s="88"/>
    </row>
    <row r="1053" spans="1:55" ht="15" x14ac:dyDescent="0.2">
      <c r="A1053" s="100" t="s">
        <v>534</v>
      </c>
      <c r="B1053" s="95" t="s">
        <v>534</v>
      </c>
      <c r="C1053" s="95">
        <v>1050</v>
      </c>
      <c r="D1053" s="95" t="s">
        <v>534</v>
      </c>
      <c r="E1053" s="99" t="s">
        <v>534</v>
      </c>
      <c r="F1053" s="95" t="s">
        <v>534</v>
      </c>
      <c r="G1053" s="95" t="s">
        <v>534</v>
      </c>
      <c r="H1053" s="95">
        <v>0</v>
      </c>
      <c r="I1053" s="95">
        <v>1</v>
      </c>
      <c r="J1053" s="95">
        <v>586</v>
      </c>
      <c r="K1053" s="95" t="s">
        <v>534</v>
      </c>
      <c r="L1053" s="98" t="s">
        <v>534</v>
      </c>
      <c r="M1053" s="98" t="s">
        <v>534</v>
      </c>
      <c r="N1053" s="97" t="s">
        <v>534</v>
      </c>
      <c r="Q1053" s="88" t="str">
        <f t="array" aca="1" ref="Q1053" ca="1">IFERROR(INDEX(Tableau3[Num DECAL],SMALL(IF(Tableau3[Num DECAL]&lt;&gt;"",ROW(INDIRECT("1:"&amp;ROWS(Tableau3[Num DECAL])))),ROWS($1:1042))),"")</f>
        <v/>
      </c>
      <c r="R1053" s="88">
        <f t="shared" ca="1" si="16"/>
        <v>0</v>
      </c>
      <c r="S1053" s="88">
        <f ca="1">COUNTIFS(Tableau3[PLAGE],R1053)</f>
        <v>0</v>
      </c>
      <c r="T1053" s="139">
        <f ca="1">INDEX(EXTRACT!DATE,MATCH(Tableau4[[#This Row],[Décalage]],D:D,0),0)</f>
        <v>0</v>
      </c>
      <c r="U1053" s="139">
        <f ca="1">VLOOKUP(Tableau4[[#This Row],[Décalage]],D:E,2,0)</f>
        <v>0</v>
      </c>
      <c r="V1053" s="139">
        <f ca="1">VLOOKUP(Tableau4[[#This Row],[Décalage]],D:G,4,0)</f>
        <v>0</v>
      </c>
      <c r="AY1053" s="88"/>
      <c r="AZ1053" s="88"/>
      <c r="BA1053" s="88"/>
      <c r="BB1053" s="88"/>
      <c r="BC1053" s="88"/>
    </row>
    <row r="1054" spans="1:55" ht="15" x14ac:dyDescent="0.2">
      <c r="A1054" s="100" t="s">
        <v>534</v>
      </c>
      <c r="B1054" s="95" t="s">
        <v>534</v>
      </c>
      <c r="C1054" s="95">
        <v>1051</v>
      </c>
      <c r="D1054" s="95" t="s">
        <v>534</v>
      </c>
      <c r="E1054" s="99" t="s">
        <v>534</v>
      </c>
      <c r="F1054" s="95" t="s">
        <v>534</v>
      </c>
      <c r="G1054" s="95" t="s">
        <v>534</v>
      </c>
      <c r="H1054" s="95">
        <v>0</v>
      </c>
      <c r="I1054" s="95">
        <v>1</v>
      </c>
      <c r="J1054" s="95">
        <v>587</v>
      </c>
      <c r="K1054" s="95" t="s">
        <v>534</v>
      </c>
      <c r="L1054" s="98" t="s">
        <v>534</v>
      </c>
      <c r="M1054" s="98" t="s">
        <v>534</v>
      </c>
      <c r="N1054" s="97" t="s">
        <v>534</v>
      </c>
      <c r="Q1054" s="88" t="str">
        <f t="array" aca="1" ref="Q1054" ca="1">IFERROR(INDEX(Tableau3[Num DECAL],SMALL(IF(Tableau3[Num DECAL]&lt;&gt;"",ROW(INDIRECT("1:"&amp;ROWS(Tableau3[Num DECAL])))),ROWS($1:1043))),"")</f>
        <v/>
      </c>
      <c r="R1054" s="88">
        <f t="shared" ca="1" si="16"/>
        <v>0</v>
      </c>
      <c r="S1054" s="88">
        <f ca="1">COUNTIFS(Tableau3[PLAGE],R1054)</f>
        <v>0</v>
      </c>
      <c r="T1054" s="139">
        <f ca="1">INDEX(EXTRACT!DATE,MATCH(Tableau4[[#This Row],[Décalage]],D:D,0),0)</f>
        <v>0</v>
      </c>
      <c r="U1054" s="139">
        <f ca="1">VLOOKUP(Tableau4[[#This Row],[Décalage]],D:E,2,0)</f>
        <v>0</v>
      </c>
      <c r="V1054" s="139">
        <f ca="1">VLOOKUP(Tableau4[[#This Row],[Décalage]],D:G,4,0)</f>
        <v>0</v>
      </c>
      <c r="AY1054" s="88"/>
      <c r="AZ1054" s="88"/>
      <c r="BA1054" s="88"/>
      <c r="BB1054" s="88"/>
      <c r="BC1054" s="88"/>
    </row>
    <row r="1055" spans="1:55" ht="15" x14ac:dyDescent="0.2">
      <c r="A1055" s="100" t="s">
        <v>534</v>
      </c>
      <c r="B1055" s="95" t="s">
        <v>534</v>
      </c>
      <c r="C1055" s="95">
        <v>1052</v>
      </c>
      <c r="D1055" s="95" t="s">
        <v>534</v>
      </c>
      <c r="E1055" s="99" t="s">
        <v>534</v>
      </c>
      <c r="F1055" s="95" t="s">
        <v>534</v>
      </c>
      <c r="G1055" s="95" t="s">
        <v>534</v>
      </c>
      <c r="H1055" s="95">
        <v>0</v>
      </c>
      <c r="I1055" s="95">
        <v>1</v>
      </c>
      <c r="J1055" s="95">
        <v>588</v>
      </c>
      <c r="K1055" s="95" t="s">
        <v>534</v>
      </c>
      <c r="L1055" s="98" t="s">
        <v>534</v>
      </c>
      <c r="M1055" s="98" t="s">
        <v>534</v>
      </c>
      <c r="N1055" s="97" t="s">
        <v>534</v>
      </c>
      <c r="Q1055" s="88" t="str">
        <f t="array" aca="1" ref="Q1055" ca="1">IFERROR(INDEX(Tableau3[Num DECAL],SMALL(IF(Tableau3[Num DECAL]&lt;&gt;"",ROW(INDIRECT("1:"&amp;ROWS(Tableau3[Num DECAL])))),ROWS($1:1044))),"")</f>
        <v/>
      </c>
      <c r="R1055" s="88">
        <f t="shared" ca="1" si="16"/>
        <v>0</v>
      </c>
      <c r="S1055" s="88">
        <f ca="1">COUNTIFS(Tableau3[PLAGE],R1055)</f>
        <v>0</v>
      </c>
      <c r="T1055" s="139">
        <f ca="1">INDEX(EXTRACT!DATE,MATCH(Tableau4[[#This Row],[Décalage]],D:D,0),0)</f>
        <v>0</v>
      </c>
      <c r="U1055" s="139">
        <f ca="1">VLOOKUP(Tableau4[[#This Row],[Décalage]],D:E,2,0)</f>
        <v>0</v>
      </c>
      <c r="V1055" s="139">
        <f ca="1">VLOOKUP(Tableau4[[#This Row],[Décalage]],D:G,4,0)</f>
        <v>0</v>
      </c>
      <c r="AY1055" s="88"/>
      <c r="AZ1055" s="88"/>
      <c r="BA1055" s="88"/>
      <c r="BB1055" s="88"/>
      <c r="BC1055" s="88"/>
    </row>
    <row r="1056" spans="1:55" ht="15" x14ac:dyDescent="0.2">
      <c r="A1056" s="100" t="s">
        <v>534</v>
      </c>
      <c r="B1056" s="95" t="s">
        <v>534</v>
      </c>
      <c r="C1056" s="95">
        <v>1053</v>
      </c>
      <c r="D1056" s="95" t="s">
        <v>534</v>
      </c>
      <c r="E1056" s="99" t="s">
        <v>534</v>
      </c>
      <c r="F1056" s="95" t="s">
        <v>534</v>
      </c>
      <c r="G1056" s="95" t="s">
        <v>534</v>
      </c>
      <c r="H1056" s="95">
        <v>0</v>
      </c>
      <c r="I1056" s="95">
        <v>1</v>
      </c>
      <c r="J1056" s="95">
        <v>589</v>
      </c>
      <c r="K1056" s="95" t="s">
        <v>534</v>
      </c>
      <c r="L1056" s="98" t="s">
        <v>534</v>
      </c>
      <c r="M1056" s="98" t="s">
        <v>534</v>
      </c>
      <c r="N1056" s="97" t="s">
        <v>534</v>
      </c>
      <c r="Q1056" s="88" t="str">
        <f t="array" aca="1" ref="Q1056" ca="1">IFERROR(INDEX(Tableau3[Num DECAL],SMALL(IF(Tableau3[Num DECAL]&lt;&gt;"",ROW(INDIRECT("1:"&amp;ROWS(Tableau3[Num DECAL])))),ROWS($1:1045))),"")</f>
        <v/>
      </c>
      <c r="R1056" s="88">
        <f t="shared" ca="1" si="16"/>
        <v>0</v>
      </c>
      <c r="S1056" s="88">
        <f ca="1">COUNTIFS(Tableau3[PLAGE],R1056)</f>
        <v>0</v>
      </c>
      <c r="T1056" s="139">
        <f ca="1">INDEX(EXTRACT!DATE,MATCH(Tableau4[[#This Row],[Décalage]],D:D,0),0)</f>
        <v>0</v>
      </c>
      <c r="U1056" s="139">
        <f ca="1">VLOOKUP(Tableau4[[#This Row],[Décalage]],D:E,2,0)</f>
        <v>0</v>
      </c>
      <c r="V1056" s="139">
        <f ca="1">VLOOKUP(Tableau4[[#This Row],[Décalage]],D:G,4,0)</f>
        <v>0</v>
      </c>
      <c r="AY1056" s="88"/>
      <c r="AZ1056" s="88"/>
      <c r="BA1056" s="88"/>
      <c r="BB1056" s="88"/>
      <c r="BC1056" s="88"/>
    </row>
    <row r="1057" spans="1:55" ht="15" x14ac:dyDescent="0.2">
      <c r="A1057" s="100" t="s">
        <v>534</v>
      </c>
      <c r="B1057" s="95" t="s">
        <v>534</v>
      </c>
      <c r="C1057" s="95">
        <v>1054</v>
      </c>
      <c r="D1057" s="95" t="s">
        <v>534</v>
      </c>
      <c r="E1057" s="99" t="s">
        <v>534</v>
      </c>
      <c r="F1057" s="95" t="s">
        <v>534</v>
      </c>
      <c r="G1057" s="95" t="s">
        <v>534</v>
      </c>
      <c r="H1057" s="95">
        <v>0</v>
      </c>
      <c r="I1057" s="95">
        <v>1</v>
      </c>
      <c r="J1057" s="95">
        <v>590</v>
      </c>
      <c r="K1057" s="95" t="s">
        <v>534</v>
      </c>
      <c r="L1057" s="98" t="s">
        <v>534</v>
      </c>
      <c r="M1057" s="98" t="s">
        <v>534</v>
      </c>
      <c r="N1057" s="97" t="s">
        <v>534</v>
      </c>
      <c r="Q1057" s="88" t="str">
        <f t="array" aca="1" ref="Q1057" ca="1">IFERROR(INDEX(Tableau3[Num DECAL],SMALL(IF(Tableau3[Num DECAL]&lt;&gt;"",ROW(INDIRECT("1:"&amp;ROWS(Tableau3[Num DECAL])))),ROWS($1:1046))),"")</f>
        <v/>
      </c>
      <c r="R1057" s="88">
        <f t="shared" ca="1" si="16"/>
        <v>0</v>
      </c>
      <c r="S1057" s="88">
        <f ca="1">COUNTIFS(Tableau3[PLAGE],R1057)</f>
        <v>0</v>
      </c>
      <c r="T1057" s="139">
        <f ca="1">INDEX(EXTRACT!DATE,MATCH(Tableau4[[#This Row],[Décalage]],D:D,0),0)</f>
        <v>0</v>
      </c>
      <c r="U1057" s="139">
        <f ca="1">VLOOKUP(Tableau4[[#This Row],[Décalage]],D:E,2,0)</f>
        <v>0</v>
      </c>
      <c r="V1057" s="139">
        <f ca="1">VLOOKUP(Tableau4[[#This Row],[Décalage]],D:G,4,0)</f>
        <v>0</v>
      </c>
      <c r="AY1057" s="88"/>
      <c r="AZ1057" s="88"/>
      <c r="BA1057" s="88"/>
      <c r="BB1057" s="88"/>
      <c r="BC1057" s="88"/>
    </row>
    <row r="1058" spans="1:55" ht="15" x14ac:dyDescent="0.2">
      <c r="A1058" s="100" t="s">
        <v>534</v>
      </c>
      <c r="B1058" s="95" t="s">
        <v>534</v>
      </c>
      <c r="C1058" s="95">
        <v>1055</v>
      </c>
      <c r="D1058" s="95" t="s">
        <v>534</v>
      </c>
      <c r="E1058" s="99" t="s">
        <v>534</v>
      </c>
      <c r="F1058" s="95" t="s">
        <v>534</v>
      </c>
      <c r="G1058" s="95" t="s">
        <v>534</v>
      </c>
      <c r="H1058" s="95">
        <v>0</v>
      </c>
      <c r="I1058" s="95">
        <v>1</v>
      </c>
      <c r="J1058" s="95">
        <v>591</v>
      </c>
      <c r="K1058" s="95" t="s">
        <v>534</v>
      </c>
      <c r="L1058" s="98" t="s">
        <v>534</v>
      </c>
      <c r="M1058" s="98" t="s">
        <v>534</v>
      </c>
      <c r="N1058" s="97" t="s">
        <v>534</v>
      </c>
      <c r="Q1058" s="88" t="str">
        <f t="array" aca="1" ref="Q1058" ca="1">IFERROR(INDEX(Tableau3[Num DECAL],SMALL(IF(Tableau3[Num DECAL]&lt;&gt;"",ROW(INDIRECT("1:"&amp;ROWS(Tableau3[Num DECAL])))),ROWS($1:1047))),"")</f>
        <v/>
      </c>
      <c r="R1058" s="88">
        <f t="shared" ca="1" si="16"/>
        <v>0</v>
      </c>
      <c r="S1058" s="88">
        <f ca="1">COUNTIFS(Tableau3[PLAGE],R1058)</f>
        <v>0</v>
      </c>
      <c r="T1058" s="139">
        <f ca="1">INDEX(EXTRACT!DATE,MATCH(Tableau4[[#This Row],[Décalage]],D:D,0),0)</f>
        <v>0</v>
      </c>
      <c r="U1058" s="139">
        <f ca="1">VLOOKUP(Tableau4[[#This Row],[Décalage]],D:E,2,0)</f>
        <v>0</v>
      </c>
      <c r="V1058" s="139">
        <f ca="1">VLOOKUP(Tableau4[[#This Row],[Décalage]],D:G,4,0)</f>
        <v>0</v>
      </c>
      <c r="AY1058" s="88"/>
      <c r="AZ1058" s="88"/>
      <c r="BA1058" s="88"/>
      <c r="BB1058" s="88"/>
      <c r="BC1058" s="88"/>
    </row>
    <row r="1059" spans="1:55" ht="15" x14ac:dyDescent="0.2">
      <c r="A1059" s="100" t="s">
        <v>534</v>
      </c>
      <c r="B1059" s="95" t="s">
        <v>534</v>
      </c>
      <c r="C1059" s="95">
        <v>1056</v>
      </c>
      <c r="D1059" s="95" t="s">
        <v>534</v>
      </c>
      <c r="E1059" s="99" t="s">
        <v>534</v>
      </c>
      <c r="F1059" s="95" t="s">
        <v>534</v>
      </c>
      <c r="G1059" s="95" t="s">
        <v>534</v>
      </c>
      <c r="H1059" s="95">
        <v>0</v>
      </c>
      <c r="I1059" s="95">
        <v>1</v>
      </c>
      <c r="J1059" s="95">
        <v>592</v>
      </c>
      <c r="K1059" s="95" t="s">
        <v>534</v>
      </c>
      <c r="L1059" s="98" t="s">
        <v>534</v>
      </c>
      <c r="M1059" s="98" t="s">
        <v>534</v>
      </c>
      <c r="N1059" s="97" t="s">
        <v>534</v>
      </c>
      <c r="Q1059" s="88" t="str">
        <f t="array" aca="1" ref="Q1059" ca="1">IFERROR(INDEX(Tableau3[Num DECAL],SMALL(IF(Tableau3[Num DECAL]&lt;&gt;"",ROW(INDIRECT("1:"&amp;ROWS(Tableau3[Num DECAL])))),ROWS($1:1048))),"")</f>
        <v/>
      </c>
      <c r="R1059" s="88">
        <f t="shared" ca="1" si="16"/>
        <v>0</v>
      </c>
      <c r="S1059" s="88">
        <f ca="1">COUNTIFS(Tableau3[PLAGE],R1059)</f>
        <v>0</v>
      </c>
      <c r="T1059" s="139">
        <f ca="1">INDEX(EXTRACT!DATE,MATCH(Tableau4[[#This Row],[Décalage]],D:D,0),0)</f>
        <v>0</v>
      </c>
      <c r="U1059" s="139">
        <f ca="1">VLOOKUP(Tableau4[[#This Row],[Décalage]],D:E,2,0)</f>
        <v>0</v>
      </c>
      <c r="V1059" s="139">
        <f ca="1">VLOOKUP(Tableau4[[#This Row],[Décalage]],D:G,4,0)</f>
        <v>0</v>
      </c>
      <c r="AY1059" s="88"/>
      <c r="AZ1059" s="88"/>
      <c r="BA1059" s="88"/>
      <c r="BB1059" s="88"/>
      <c r="BC1059" s="88"/>
    </row>
    <row r="1060" spans="1:55" ht="15" x14ac:dyDescent="0.2">
      <c r="A1060" s="100" t="s">
        <v>534</v>
      </c>
      <c r="B1060" s="95" t="s">
        <v>534</v>
      </c>
      <c r="C1060" s="95">
        <v>1057</v>
      </c>
      <c r="D1060" s="95" t="s">
        <v>534</v>
      </c>
      <c r="E1060" s="99" t="s">
        <v>534</v>
      </c>
      <c r="F1060" s="95" t="s">
        <v>534</v>
      </c>
      <c r="G1060" s="95" t="s">
        <v>534</v>
      </c>
      <c r="H1060" s="95">
        <v>0</v>
      </c>
      <c r="I1060" s="95">
        <v>1</v>
      </c>
      <c r="J1060" s="95">
        <v>593</v>
      </c>
      <c r="K1060" s="95" t="s">
        <v>534</v>
      </c>
      <c r="L1060" s="98" t="s">
        <v>534</v>
      </c>
      <c r="M1060" s="98" t="s">
        <v>534</v>
      </c>
      <c r="N1060" s="97" t="s">
        <v>534</v>
      </c>
      <c r="Q1060" s="88" t="str">
        <f t="array" aca="1" ref="Q1060" ca="1">IFERROR(INDEX(Tableau3[Num DECAL],SMALL(IF(Tableau3[Num DECAL]&lt;&gt;"",ROW(INDIRECT("1:"&amp;ROWS(Tableau3[Num DECAL])))),ROWS($1:1049))),"")</f>
        <v/>
      </c>
      <c r="R1060" s="88">
        <f t="shared" ca="1" si="16"/>
        <v>0</v>
      </c>
      <c r="S1060" s="88">
        <f ca="1">COUNTIFS(Tableau3[PLAGE],R1060)</f>
        <v>0</v>
      </c>
      <c r="T1060" s="139">
        <f ca="1">INDEX(EXTRACT!DATE,MATCH(Tableau4[[#This Row],[Décalage]],D:D,0),0)</f>
        <v>0</v>
      </c>
      <c r="U1060" s="139">
        <f ca="1">VLOOKUP(Tableau4[[#This Row],[Décalage]],D:E,2,0)</f>
        <v>0</v>
      </c>
      <c r="V1060" s="139">
        <f ca="1">VLOOKUP(Tableau4[[#This Row],[Décalage]],D:G,4,0)</f>
        <v>0</v>
      </c>
      <c r="AY1060" s="88"/>
      <c r="AZ1060" s="88"/>
      <c r="BA1060" s="88"/>
      <c r="BB1060" s="88"/>
      <c r="BC1060" s="88"/>
    </row>
    <row r="1061" spans="1:55" ht="15" x14ac:dyDescent="0.2">
      <c r="A1061" s="100" t="s">
        <v>534</v>
      </c>
      <c r="B1061" s="95" t="s">
        <v>534</v>
      </c>
      <c r="C1061" s="95">
        <v>1058</v>
      </c>
      <c r="D1061" s="95" t="s">
        <v>534</v>
      </c>
      <c r="E1061" s="99" t="s">
        <v>534</v>
      </c>
      <c r="F1061" s="95" t="s">
        <v>534</v>
      </c>
      <c r="G1061" s="95" t="s">
        <v>534</v>
      </c>
      <c r="H1061" s="95">
        <v>0</v>
      </c>
      <c r="I1061" s="95">
        <v>1</v>
      </c>
      <c r="J1061" s="95">
        <v>594</v>
      </c>
      <c r="K1061" s="95" t="s">
        <v>534</v>
      </c>
      <c r="L1061" s="98" t="s">
        <v>534</v>
      </c>
      <c r="M1061" s="98" t="s">
        <v>534</v>
      </c>
      <c r="N1061" s="97" t="s">
        <v>534</v>
      </c>
      <c r="Q1061" s="88" t="str">
        <f t="array" aca="1" ref="Q1061" ca="1">IFERROR(INDEX(Tableau3[Num DECAL],SMALL(IF(Tableau3[Num DECAL]&lt;&gt;"",ROW(INDIRECT("1:"&amp;ROWS(Tableau3[Num DECAL])))),ROWS($1:1050))),"")</f>
        <v/>
      </c>
      <c r="R1061" s="88">
        <f t="shared" ca="1" si="16"/>
        <v>0</v>
      </c>
      <c r="S1061" s="88">
        <f ca="1">COUNTIFS(Tableau3[PLAGE],R1061)</f>
        <v>0</v>
      </c>
      <c r="T1061" s="139">
        <f ca="1">INDEX(EXTRACT!DATE,MATCH(Tableau4[[#This Row],[Décalage]],D:D,0),0)</f>
        <v>0</v>
      </c>
      <c r="U1061" s="139">
        <f ca="1">VLOOKUP(Tableau4[[#This Row],[Décalage]],D:E,2,0)</f>
        <v>0</v>
      </c>
      <c r="V1061" s="139">
        <f ca="1">VLOOKUP(Tableau4[[#This Row],[Décalage]],D:G,4,0)</f>
        <v>0</v>
      </c>
      <c r="AY1061" s="88"/>
      <c r="AZ1061" s="88"/>
      <c r="BA1061" s="88"/>
      <c r="BB1061" s="88"/>
      <c r="BC1061" s="88"/>
    </row>
    <row r="1062" spans="1:55" ht="15" x14ac:dyDescent="0.2">
      <c r="A1062" s="100" t="s">
        <v>534</v>
      </c>
      <c r="B1062" s="95" t="s">
        <v>534</v>
      </c>
      <c r="C1062" s="95">
        <v>1059</v>
      </c>
      <c r="D1062" s="95" t="s">
        <v>534</v>
      </c>
      <c r="E1062" s="99" t="s">
        <v>534</v>
      </c>
      <c r="F1062" s="95" t="s">
        <v>534</v>
      </c>
      <c r="G1062" s="95" t="s">
        <v>534</v>
      </c>
      <c r="H1062" s="95">
        <v>0</v>
      </c>
      <c r="I1062" s="95">
        <v>1</v>
      </c>
      <c r="J1062" s="95">
        <v>595</v>
      </c>
      <c r="K1062" s="95" t="s">
        <v>534</v>
      </c>
      <c r="L1062" s="98" t="s">
        <v>534</v>
      </c>
      <c r="M1062" s="98" t="s">
        <v>534</v>
      </c>
      <c r="N1062" s="97" t="s">
        <v>534</v>
      </c>
      <c r="Q1062" s="88" t="str">
        <f t="array" aca="1" ref="Q1062" ca="1">IFERROR(INDEX(Tableau3[Num DECAL],SMALL(IF(Tableau3[Num DECAL]&lt;&gt;"",ROW(INDIRECT("1:"&amp;ROWS(Tableau3[Num DECAL])))),ROWS($1:1051))),"")</f>
        <v/>
      </c>
      <c r="R1062" s="88">
        <f t="shared" ca="1" si="16"/>
        <v>0</v>
      </c>
      <c r="S1062" s="88">
        <f ca="1">COUNTIFS(Tableau3[PLAGE],R1062)</f>
        <v>0</v>
      </c>
      <c r="T1062" s="139">
        <f ca="1">INDEX(EXTRACT!DATE,MATCH(Tableau4[[#This Row],[Décalage]],D:D,0),0)</f>
        <v>0</v>
      </c>
      <c r="U1062" s="139">
        <f ca="1">VLOOKUP(Tableau4[[#This Row],[Décalage]],D:E,2,0)</f>
        <v>0</v>
      </c>
      <c r="V1062" s="139">
        <f ca="1">VLOOKUP(Tableau4[[#This Row],[Décalage]],D:G,4,0)</f>
        <v>0</v>
      </c>
      <c r="AY1062" s="88"/>
      <c r="AZ1062" s="88"/>
      <c r="BA1062" s="88"/>
      <c r="BB1062" s="88"/>
      <c r="BC1062" s="88"/>
    </row>
    <row r="1063" spans="1:55" ht="15" x14ac:dyDescent="0.2">
      <c r="A1063" s="100" t="s">
        <v>534</v>
      </c>
      <c r="B1063" s="95" t="s">
        <v>534</v>
      </c>
      <c r="C1063" s="95">
        <v>1060</v>
      </c>
      <c r="D1063" s="95" t="s">
        <v>534</v>
      </c>
      <c r="E1063" s="99" t="s">
        <v>534</v>
      </c>
      <c r="F1063" s="95" t="s">
        <v>534</v>
      </c>
      <c r="G1063" s="95" t="s">
        <v>534</v>
      </c>
      <c r="H1063" s="95">
        <v>0</v>
      </c>
      <c r="I1063" s="95">
        <v>1</v>
      </c>
      <c r="J1063" s="95">
        <v>596</v>
      </c>
      <c r="K1063" s="95" t="s">
        <v>534</v>
      </c>
      <c r="L1063" s="98" t="s">
        <v>534</v>
      </c>
      <c r="M1063" s="98" t="s">
        <v>534</v>
      </c>
      <c r="N1063" s="97" t="s">
        <v>534</v>
      </c>
      <c r="Q1063" s="88" t="str">
        <f t="array" aca="1" ref="Q1063" ca="1">IFERROR(INDEX(Tableau3[Num DECAL],SMALL(IF(Tableau3[Num DECAL]&lt;&gt;"",ROW(INDIRECT("1:"&amp;ROWS(Tableau3[Num DECAL])))),ROWS($1:1052))),"")</f>
        <v/>
      </c>
      <c r="R1063" s="88">
        <f t="shared" ca="1" si="16"/>
        <v>0</v>
      </c>
      <c r="S1063" s="88">
        <f ca="1">COUNTIFS(Tableau3[PLAGE],R1063)</f>
        <v>0</v>
      </c>
      <c r="T1063" s="139">
        <f ca="1">INDEX(EXTRACT!DATE,MATCH(Tableau4[[#This Row],[Décalage]],D:D,0),0)</f>
        <v>0</v>
      </c>
      <c r="U1063" s="139">
        <f ca="1">VLOOKUP(Tableau4[[#This Row],[Décalage]],D:E,2,0)</f>
        <v>0</v>
      </c>
      <c r="V1063" s="139">
        <f ca="1">VLOOKUP(Tableau4[[#This Row],[Décalage]],D:G,4,0)</f>
        <v>0</v>
      </c>
      <c r="AY1063" s="88"/>
      <c r="AZ1063" s="88"/>
      <c r="BA1063" s="88"/>
      <c r="BB1063" s="88"/>
      <c r="BC1063" s="88"/>
    </row>
    <row r="1064" spans="1:55" ht="15" x14ac:dyDescent="0.2">
      <c r="A1064" s="100" t="s">
        <v>534</v>
      </c>
      <c r="B1064" s="95" t="s">
        <v>534</v>
      </c>
      <c r="C1064" s="95">
        <v>1061</v>
      </c>
      <c r="D1064" s="95" t="s">
        <v>534</v>
      </c>
      <c r="E1064" s="99" t="s">
        <v>534</v>
      </c>
      <c r="F1064" s="95" t="s">
        <v>534</v>
      </c>
      <c r="G1064" s="95" t="s">
        <v>534</v>
      </c>
      <c r="H1064" s="95">
        <v>0</v>
      </c>
      <c r="I1064" s="95">
        <v>1</v>
      </c>
      <c r="J1064" s="95">
        <v>597</v>
      </c>
      <c r="K1064" s="95" t="s">
        <v>534</v>
      </c>
      <c r="L1064" s="98" t="s">
        <v>534</v>
      </c>
      <c r="M1064" s="98" t="s">
        <v>534</v>
      </c>
      <c r="N1064" s="97" t="s">
        <v>534</v>
      </c>
      <c r="Q1064" s="88" t="str">
        <f t="array" aca="1" ref="Q1064" ca="1">IFERROR(INDEX(Tableau3[Num DECAL],SMALL(IF(Tableau3[Num DECAL]&lt;&gt;"",ROW(INDIRECT("1:"&amp;ROWS(Tableau3[Num DECAL])))),ROWS($1:1053))),"")</f>
        <v/>
      </c>
      <c r="R1064" s="88">
        <f t="shared" ca="1" si="16"/>
        <v>0</v>
      </c>
      <c r="S1064" s="88">
        <f ca="1">COUNTIFS(Tableau3[PLAGE],R1064)</f>
        <v>0</v>
      </c>
      <c r="T1064" s="139">
        <f ca="1">INDEX(EXTRACT!DATE,MATCH(Tableau4[[#This Row],[Décalage]],D:D,0),0)</f>
        <v>0</v>
      </c>
      <c r="U1064" s="139">
        <f ca="1">VLOOKUP(Tableau4[[#This Row],[Décalage]],D:E,2,0)</f>
        <v>0</v>
      </c>
      <c r="V1064" s="139">
        <f ca="1">VLOOKUP(Tableau4[[#This Row],[Décalage]],D:G,4,0)</f>
        <v>0</v>
      </c>
      <c r="AY1064" s="88"/>
      <c r="AZ1064" s="88"/>
      <c r="BA1064" s="88"/>
      <c r="BB1064" s="88"/>
      <c r="BC1064" s="88"/>
    </row>
    <row r="1065" spans="1:55" ht="15" x14ac:dyDescent="0.2">
      <c r="A1065" s="100" t="s">
        <v>534</v>
      </c>
      <c r="B1065" s="95" t="s">
        <v>534</v>
      </c>
      <c r="C1065" s="95">
        <v>1062</v>
      </c>
      <c r="D1065" s="95" t="s">
        <v>534</v>
      </c>
      <c r="E1065" s="99" t="s">
        <v>534</v>
      </c>
      <c r="F1065" s="95" t="s">
        <v>534</v>
      </c>
      <c r="G1065" s="95" t="s">
        <v>534</v>
      </c>
      <c r="H1065" s="95">
        <v>0</v>
      </c>
      <c r="I1065" s="95">
        <v>1</v>
      </c>
      <c r="J1065" s="95">
        <v>598</v>
      </c>
      <c r="K1065" s="95" t="s">
        <v>534</v>
      </c>
      <c r="L1065" s="98" t="s">
        <v>534</v>
      </c>
      <c r="M1065" s="98" t="s">
        <v>534</v>
      </c>
      <c r="N1065" s="97" t="s">
        <v>534</v>
      </c>
      <c r="Q1065" s="88" t="str">
        <f t="array" aca="1" ref="Q1065" ca="1">IFERROR(INDEX(Tableau3[Num DECAL],SMALL(IF(Tableau3[Num DECAL]&lt;&gt;"",ROW(INDIRECT("1:"&amp;ROWS(Tableau3[Num DECAL])))),ROWS($1:1054))),"")</f>
        <v/>
      </c>
      <c r="R1065" s="88">
        <f t="shared" ca="1" si="16"/>
        <v>0</v>
      </c>
      <c r="S1065" s="88">
        <f ca="1">COUNTIFS(Tableau3[PLAGE],R1065)</f>
        <v>0</v>
      </c>
      <c r="T1065" s="139">
        <f ca="1">INDEX(EXTRACT!DATE,MATCH(Tableau4[[#This Row],[Décalage]],D:D,0),0)</f>
        <v>0</v>
      </c>
      <c r="U1065" s="139">
        <f ca="1">VLOOKUP(Tableau4[[#This Row],[Décalage]],D:E,2,0)</f>
        <v>0</v>
      </c>
      <c r="V1065" s="139">
        <f ca="1">VLOOKUP(Tableau4[[#This Row],[Décalage]],D:G,4,0)</f>
        <v>0</v>
      </c>
      <c r="AY1065" s="88"/>
      <c r="AZ1065" s="88"/>
      <c r="BA1065" s="88"/>
      <c r="BB1065" s="88"/>
      <c r="BC1065" s="88"/>
    </row>
    <row r="1066" spans="1:55" ht="15" x14ac:dyDescent="0.2">
      <c r="A1066" s="100" t="s">
        <v>534</v>
      </c>
      <c r="B1066" s="95" t="s">
        <v>534</v>
      </c>
      <c r="C1066" s="95">
        <v>1063</v>
      </c>
      <c r="D1066" s="95" t="s">
        <v>534</v>
      </c>
      <c r="E1066" s="99" t="s">
        <v>534</v>
      </c>
      <c r="F1066" s="95" t="s">
        <v>534</v>
      </c>
      <c r="G1066" s="95" t="s">
        <v>534</v>
      </c>
      <c r="H1066" s="95">
        <v>0</v>
      </c>
      <c r="I1066" s="95">
        <v>1</v>
      </c>
      <c r="J1066" s="95">
        <v>599</v>
      </c>
      <c r="K1066" s="95" t="s">
        <v>534</v>
      </c>
      <c r="L1066" s="98" t="s">
        <v>534</v>
      </c>
      <c r="M1066" s="98" t="s">
        <v>534</v>
      </c>
      <c r="N1066" s="97" t="s">
        <v>534</v>
      </c>
      <c r="Q1066" s="88" t="str">
        <f t="array" aca="1" ref="Q1066" ca="1">IFERROR(INDEX(Tableau3[Num DECAL],SMALL(IF(Tableau3[Num DECAL]&lt;&gt;"",ROW(INDIRECT("1:"&amp;ROWS(Tableau3[Num DECAL])))),ROWS($1:1055))),"")</f>
        <v/>
      </c>
      <c r="R1066" s="88">
        <f t="shared" ca="1" si="16"/>
        <v>0</v>
      </c>
      <c r="S1066" s="88">
        <f ca="1">COUNTIFS(Tableau3[PLAGE],R1066)</f>
        <v>0</v>
      </c>
      <c r="T1066" s="139">
        <f ca="1">INDEX(EXTRACT!DATE,MATCH(Tableau4[[#This Row],[Décalage]],D:D,0),0)</f>
        <v>0</v>
      </c>
      <c r="U1066" s="139">
        <f ca="1">VLOOKUP(Tableau4[[#This Row],[Décalage]],D:E,2,0)</f>
        <v>0</v>
      </c>
      <c r="V1066" s="139">
        <f ca="1">VLOOKUP(Tableau4[[#This Row],[Décalage]],D:G,4,0)</f>
        <v>0</v>
      </c>
      <c r="AY1066" s="88"/>
      <c r="AZ1066" s="88"/>
      <c r="BA1066" s="88"/>
      <c r="BB1066" s="88"/>
      <c r="BC1066" s="88"/>
    </row>
    <row r="1067" spans="1:55" ht="15" x14ac:dyDescent="0.2">
      <c r="A1067" s="100" t="s">
        <v>534</v>
      </c>
      <c r="B1067" s="95" t="s">
        <v>534</v>
      </c>
      <c r="C1067" s="95">
        <v>1064</v>
      </c>
      <c r="D1067" s="95" t="s">
        <v>534</v>
      </c>
      <c r="E1067" s="99" t="s">
        <v>534</v>
      </c>
      <c r="F1067" s="95" t="s">
        <v>534</v>
      </c>
      <c r="G1067" s="95" t="s">
        <v>534</v>
      </c>
      <c r="H1067" s="95">
        <v>0</v>
      </c>
      <c r="I1067" s="95">
        <v>1</v>
      </c>
      <c r="J1067" s="95">
        <v>600</v>
      </c>
      <c r="K1067" s="95" t="s">
        <v>534</v>
      </c>
      <c r="L1067" s="98" t="s">
        <v>534</v>
      </c>
      <c r="M1067" s="98" t="s">
        <v>534</v>
      </c>
      <c r="N1067" s="97" t="s">
        <v>534</v>
      </c>
      <c r="Q1067" s="88" t="str">
        <f t="array" aca="1" ref="Q1067" ca="1">IFERROR(INDEX(Tableau3[Num DECAL],SMALL(IF(Tableau3[Num DECAL]&lt;&gt;"",ROW(INDIRECT("1:"&amp;ROWS(Tableau3[Num DECAL])))),ROWS($1:1056))),"")</f>
        <v/>
      </c>
      <c r="R1067" s="88">
        <f t="shared" ca="1" si="16"/>
        <v>0</v>
      </c>
      <c r="S1067" s="88">
        <f ca="1">COUNTIFS(Tableau3[PLAGE],R1067)</f>
        <v>0</v>
      </c>
      <c r="T1067" s="139">
        <f ca="1">INDEX(EXTRACT!DATE,MATCH(Tableau4[[#This Row],[Décalage]],D:D,0),0)</f>
        <v>0</v>
      </c>
      <c r="U1067" s="139">
        <f ca="1">VLOOKUP(Tableau4[[#This Row],[Décalage]],D:E,2,0)</f>
        <v>0</v>
      </c>
      <c r="V1067" s="139">
        <f ca="1">VLOOKUP(Tableau4[[#This Row],[Décalage]],D:G,4,0)</f>
        <v>0</v>
      </c>
      <c r="AY1067" s="88"/>
      <c r="AZ1067" s="88"/>
      <c r="BA1067" s="88"/>
      <c r="BB1067" s="88"/>
      <c r="BC1067" s="88"/>
    </row>
    <row r="1068" spans="1:55" ht="15" x14ac:dyDescent="0.2">
      <c r="A1068" s="100" t="s">
        <v>534</v>
      </c>
      <c r="B1068" s="95" t="s">
        <v>534</v>
      </c>
      <c r="C1068" s="95">
        <v>1065</v>
      </c>
      <c r="D1068" s="95" t="s">
        <v>534</v>
      </c>
      <c r="E1068" s="99" t="s">
        <v>534</v>
      </c>
      <c r="F1068" s="95" t="s">
        <v>534</v>
      </c>
      <c r="G1068" s="95" t="s">
        <v>534</v>
      </c>
      <c r="H1068" s="95">
        <v>0</v>
      </c>
      <c r="I1068" s="95">
        <v>1</v>
      </c>
      <c r="J1068" s="95">
        <v>601</v>
      </c>
      <c r="K1068" s="95" t="s">
        <v>534</v>
      </c>
      <c r="L1068" s="98" t="s">
        <v>534</v>
      </c>
      <c r="M1068" s="98" t="s">
        <v>534</v>
      </c>
      <c r="N1068" s="97" t="s">
        <v>534</v>
      </c>
      <c r="Q1068" s="88" t="str">
        <f t="array" aca="1" ref="Q1068" ca="1">IFERROR(INDEX(Tableau3[Num DECAL],SMALL(IF(Tableau3[Num DECAL]&lt;&gt;"",ROW(INDIRECT("1:"&amp;ROWS(Tableau3[Num DECAL])))),ROWS($1:1057))),"")</f>
        <v/>
      </c>
      <c r="R1068" s="88">
        <f t="shared" ca="1" si="16"/>
        <v>0</v>
      </c>
      <c r="S1068" s="88">
        <f ca="1">COUNTIFS(Tableau3[PLAGE],R1068)</f>
        <v>0</v>
      </c>
      <c r="T1068" s="139">
        <f ca="1">INDEX(EXTRACT!DATE,MATCH(Tableau4[[#This Row],[Décalage]],D:D,0),0)</f>
        <v>0</v>
      </c>
      <c r="U1068" s="139">
        <f ca="1">VLOOKUP(Tableau4[[#This Row],[Décalage]],D:E,2,0)</f>
        <v>0</v>
      </c>
      <c r="V1068" s="139">
        <f ca="1">VLOOKUP(Tableau4[[#This Row],[Décalage]],D:G,4,0)</f>
        <v>0</v>
      </c>
      <c r="AY1068" s="88"/>
      <c r="AZ1068" s="88"/>
      <c r="BA1068" s="88"/>
      <c r="BB1068" s="88"/>
      <c r="BC1068" s="88"/>
    </row>
    <row r="1069" spans="1:55" ht="15" x14ac:dyDescent="0.2">
      <c r="A1069" s="100" t="s">
        <v>534</v>
      </c>
      <c r="B1069" s="95" t="s">
        <v>534</v>
      </c>
      <c r="C1069" s="95">
        <v>1066</v>
      </c>
      <c r="D1069" s="95" t="s">
        <v>534</v>
      </c>
      <c r="E1069" s="99" t="s">
        <v>534</v>
      </c>
      <c r="F1069" s="95" t="s">
        <v>534</v>
      </c>
      <c r="G1069" s="95" t="s">
        <v>534</v>
      </c>
      <c r="H1069" s="95">
        <v>0</v>
      </c>
      <c r="I1069" s="95">
        <v>1</v>
      </c>
      <c r="J1069" s="95">
        <v>602</v>
      </c>
      <c r="K1069" s="95" t="s">
        <v>534</v>
      </c>
      <c r="L1069" s="98" t="s">
        <v>534</v>
      </c>
      <c r="M1069" s="98" t="s">
        <v>534</v>
      </c>
      <c r="N1069" s="97" t="s">
        <v>534</v>
      </c>
      <c r="Q1069" s="88" t="str">
        <f t="array" aca="1" ref="Q1069" ca="1">IFERROR(INDEX(Tableau3[Num DECAL],SMALL(IF(Tableau3[Num DECAL]&lt;&gt;"",ROW(INDIRECT("1:"&amp;ROWS(Tableau3[Num DECAL])))),ROWS($1:1058))),"")</f>
        <v/>
      </c>
      <c r="R1069" s="88">
        <f t="shared" ca="1" si="16"/>
        <v>0</v>
      </c>
      <c r="S1069" s="88">
        <f ca="1">COUNTIFS(Tableau3[PLAGE],R1069)</f>
        <v>0</v>
      </c>
      <c r="T1069" s="139">
        <f ca="1">INDEX(EXTRACT!DATE,MATCH(Tableau4[[#This Row],[Décalage]],D:D,0),0)</f>
        <v>0</v>
      </c>
      <c r="U1069" s="139">
        <f ca="1">VLOOKUP(Tableau4[[#This Row],[Décalage]],D:E,2,0)</f>
        <v>0</v>
      </c>
      <c r="V1069" s="139">
        <f ca="1">VLOOKUP(Tableau4[[#This Row],[Décalage]],D:G,4,0)</f>
        <v>0</v>
      </c>
      <c r="AY1069" s="88"/>
      <c r="AZ1069" s="88"/>
      <c r="BA1069" s="88"/>
      <c r="BB1069" s="88"/>
      <c r="BC1069" s="88"/>
    </row>
    <row r="1070" spans="1:55" ht="15" x14ac:dyDescent="0.2">
      <c r="A1070" s="100" t="s">
        <v>534</v>
      </c>
      <c r="B1070" s="95" t="s">
        <v>534</v>
      </c>
      <c r="C1070" s="95">
        <v>1067</v>
      </c>
      <c r="D1070" s="95" t="s">
        <v>534</v>
      </c>
      <c r="E1070" s="99" t="s">
        <v>534</v>
      </c>
      <c r="F1070" s="95" t="s">
        <v>534</v>
      </c>
      <c r="G1070" s="95" t="s">
        <v>534</v>
      </c>
      <c r="H1070" s="95">
        <v>0</v>
      </c>
      <c r="I1070" s="95">
        <v>1</v>
      </c>
      <c r="J1070" s="95">
        <v>603</v>
      </c>
      <c r="K1070" s="95" t="s">
        <v>534</v>
      </c>
      <c r="L1070" s="98" t="s">
        <v>534</v>
      </c>
      <c r="M1070" s="98" t="s">
        <v>534</v>
      </c>
      <c r="N1070" s="97" t="s">
        <v>534</v>
      </c>
      <c r="Q1070" s="88" t="str">
        <f t="array" aca="1" ref="Q1070" ca="1">IFERROR(INDEX(Tableau3[Num DECAL],SMALL(IF(Tableau3[Num DECAL]&lt;&gt;"",ROW(INDIRECT("1:"&amp;ROWS(Tableau3[Num DECAL])))),ROWS($1:1059))),"")</f>
        <v/>
      </c>
      <c r="R1070" s="88">
        <f t="shared" ca="1" si="16"/>
        <v>0</v>
      </c>
      <c r="S1070" s="88">
        <f ca="1">COUNTIFS(Tableau3[PLAGE],R1070)</f>
        <v>0</v>
      </c>
      <c r="T1070" s="139">
        <f ca="1">INDEX(EXTRACT!DATE,MATCH(Tableau4[[#This Row],[Décalage]],D:D,0),0)</f>
        <v>0</v>
      </c>
      <c r="U1070" s="139">
        <f ca="1">VLOOKUP(Tableau4[[#This Row],[Décalage]],D:E,2,0)</f>
        <v>0</v>
      </c>
      <c r="V1070" s="139">
        <f ca="1">VLOOKUP(Tableau4[[#This Row],[Décalage]],D:G,4,0)</f>
        <v>0</v>
      </c>
      <c r="AY1070" s="88"/>
      <c r="AZ1070" s="88"/>
      <c r="BA1070" s="88"/>
      <c r="BB1070" s="88"/>
      <c r="BC1070" s="88"/>
    </row>
    <row r="1071" spans="1:55" ht="15" x14ac:dyDescent="0.2">
      <c r="A1071" s="100" t="s">
        <v>534</v>
      </c>
      <c r="B1071" s="95" t="s">
        <v>534</v>
      </c>
      <c r="C1071" s="95">
        <v>1068</v>
      </c>
      <c r="D1071" s="95" t="s">
        <v>534</v>
      </c>
      <c r="E1071" s="99" t="s">
        <v>534</v>
      </c>
      <c r="F1071" s="95" t="s">
        <v>534</v>
      </c>
      <c r="G1071" s="95" t="s">
        <v>534</v>
      </c>
      <c r="H1071" s="95">
        <v>0</v>
      </c>
      <c r="I1071" s="95">
        <v>1</v>
      </c>
      <c r="J1071" s="95">
        <v>604</v>
      </c>
      <c r="K1071" s="95" t="s">
        <v>534</v>
      </c>
      <c r="L1071" s="98" t="s">
        <v>534</v>
      </c>
      <c r="M1071" s="98" t="s">
        <v>534</v>
      </c>
      <c r="N1071" s="97" t="s">
        <v>534</v>
      </c>
      <c r="Q1071" s="88" t="str">
        <f t="array" aca="1" ref="Q1071" ca="1">IFERROR(INDEX(Tableau3[Num DECAL],SMALL(IF(Tableau3[Num DECAL]&lt;&gt;"",ROW(INDIRECT("1:"&amp;ROWS(Tableau3[Num DECAL])))),ROWS($1:1060))),"")</f>
        <v/>
      </c>
      <c r="R1071" s="88">
        <f t="shared" ca="1" si="16"/>
        <v>0</v>
      </c>
      <c r="S1071" s="88">
        <f ca="1">COUNTIFS(Tableau3[PLAGE],R1071)</f>
        <v>0</v>
      </c>
      <c r="T1071" s="139">
        <f ca="1">INDEX(EXTRACT!DATE,MATCH(Tableau4[[#This Row],[Décalage]],D:D,0),0)</f>
        <v>0</v>
      </c>
      <c r="U1071" s="139">
        <f ca="1">VLOOKUP(Tableau4[[#This Row],[Décalage]],D:E,2,0)</f>
        <v>0</v>
      </c>
      <c r="V1071" s="139">
        <f ca="1">VLOOKUP(Tableau4[[#This Row],[Décalage]],D:G,4,0)</f>
        <v>0</v>
      </c>
      <c r="AY1071" s="88"/>
      <c r="AZ1071" s="88"/>
      <c r="BA1071" s="88"/>
      <c r="BB1071" s="88"/>
      <c r="BC1071" s="88"/>
    </row>
    <row r="1072" spans="1:55" ht="15" x14ac:dyDescent="0.2">
      <c r="A1072" s="100" t="s">
        <v>534</v>
      </c>
      <c r="B1072" s="95" t="s">
        <v>534</v>
      </c>
      <c r="C1072" s="95">
        <v>1069</v>
      </c>
      <c r="D1072" s="95" t="s">
        <v>534</v>
      </c>
      <c r="E1072" s="99" t="s">
        <v>534</v>
      </c>
      <c r="F1072" s="95" t="s">
        <v>534</v>
      </c>
      <c r="G1072" s="95" t="s">
        <v>534</v>
      </c>
      <c r="H1072" s="95">
        <v>0</v>
      </c>
      <c r="I1072" s="95">
        <v>1</v>
      </c>
      <c r="J1072" s="95">
        <v>605</v>
      </c>
      <c r="K1072" s="95" t="s">
        <v>534</v>
      </c>
      <c r="L1072" s="98" t="s">
        <v>534</v>
      </c>
      <c r="M1072" s="98" t="s">
        <v>534</v>
      </c>
      <c r="N1072" s="97" t="s">
        <v>534</v>
      </c>
      <c r="Q1072" s="88" t="str">
        <f t="array" aca="1" ref="Q1072" ca="1">IFERROR(INDEX(Tableau3[Num DECAL],SMALL(IF(Tableau3[Num DECAL]&lt;&gt;"",ROW(INDIRECT("1:"&amp;ROWS(Tableau3[Num DECAL])))),ROWS($1:1061))),"")</f>
        <v/>
      </c>
      <c r="R1072" s="88">
        <f t="shared" ca="1" si="16"/>
        <v>0</v>
      </c>
      <c r="S1072" s="88">
        <f ca="1">COUNTIFS(Tableau3[PLAGE],R1072)</f>
        <v>0</v>
      </c>
      <c r="T1072" s="139">
        <f ca="1">INDEX(EXTRACT!DATE,MATCH(Tableau4[[#This Row],[Décalage]],D:D,0),0)</f>
        <v>0</v>
      </c>
      <c r="U1072" s="139">
        <f ca="1">VLOOKUP(Tableau4[[#This Row],[Décalage]],D:E,2,0)</f>
        <v>0</v>
      </c>
      <c r="V1072" s="139">
        <f ca="1">VLOOKUP(Tableau4[[#This Row],[Décalage]],D:G,4,0)</f>
        <v>0</v>
      </c>
      <c r="AY1072" s="88"/>
      <c r="AZ1072" s="88"/>
      <c r="BA1072" s="88"/>
      <c r="BB1072" s="88"/>
      <c r="BC1072" s="88"/>
    </row>
    <row r="1073" spans="1:55" ht="15" x14ac:dyDescent="0.2">
      <c r="A1073" s="100" t="s">
        <v>534</v>
      </c>
      <c r="B1073" s="95" t="s">
        <v>534</v>
      </c>
      <c r="C1073" s="95">
        <v>1070</v>
      </c>
      <c r="D1073" s="95" t="s">
        <v>534</v>
      </c>
      <c r="E1073" s="99" t="s">
        <v>534</v>
      </c>
      <c r="F1073" s="95" t="s">
        <v>534</v>
      </c>
      <c r="G1073" s="95" t="s">
        <v>534</v>
      </c>
      <c r="H1073" s="95">
        <v>0</v>
      </c>
      <c r="I1073" s="95">
        <v>1</v>
      </c>
      <c r="J1073" s="95">
        <v>606</v>
      </c>
      <c r="K1073" s="95" t="s">
        <v>534</v>
      </c>
      <c r="L1073" s="98" t="s">
        <v>534</v>
      </c>
      <c r="M1073" s="98" t="s">
        <v>534</v>
      </c>
      <c r="N1073" s="97" t="s">
        <v>534</v>
      </c>
      <c r="Q1073" s="88" t="str">
        <f t="array" aca="1" ref="Q1073" ca="1">IFERROR(INDEX(Tableau3[Num DECAL],SMALL(IF(Tableau3[Num DECAL]&lt;&gt;"",ROW(INDIRECT("1:"&amp;ROWS(Tableau3[Num DECAL])))),ROWS($1:1062))),"")</f>
        <v/>
      </c>
      <c r="R1073" s="88">
        <f t="shared" ca="1" si="16"/>
        <v>0</v>
      </c>
      <c r="S1073" s="88">
        <f ca="1">COUNTIFS(Tableau3[PLAGE],R1073)</f>
        <v>0</v>
      </c>
      <c r="T1073" s="139">
        <f ca="1">INDEX(EXTRACT!DATE,MATCH(Tableau4[[#This Row],[Décalage]],D:D,0),0)</f>
        <v>0</v>
      </c>
      <c r="U1073" s="139">
        <f ca="1">VLOOKUP(Tableau4[[#This Row],[Décalage]],D:E,2,0)</f>
        <v>0</v>
      </c>
      <c r="V1073" s="139">
        <f ca="1">VLOOKUP(Tableau4[[#This Row],[Décalage]],D:G,4,0)</f>
        <v>0</v>
      </c>
      <c r="AY1073" s="88"/>
      <c r="AZ1073" s="88"/>
      <c r="BA1073" s="88"/>
      <c r="BB1073" s="88"/>
      <c r="BC1073" s="88"/>
    </row>
    <row r="1074" spans="1:55" ht="15" x14ac:dyDescent="0.2">
      <c r="A1074" s="100" t="s">
        <v>534</v>
      </c>
      <c r="B1074" s="95" t="s">
        <v>534</v>
      </c>
      <c r="C1074" s="95">
        <v>1071</v>
      </c>
      <c r="D1074" s="95" t="s">
        <v>534</v>
      </c>
      <c r="E1074" s="99" t="s">
        <v>534</v>
      </c>
      <c r="F1074" s="95" t="s">
        <v>534</v>
      </c>
      <c r="G1074" s="95" t="s">
        <v>534</v>
      </c>
      <c r="H1074" s="95">
        <v>0</v>
      </c>
      <c r="I1074" s="95">
        <v>1</v>
      </c>
      <c r="J1074" s="95">
        <v>607</v>
      </c>
      <c r="K1074" s="95" t="s">
        <v>534</v>
      </c>
      <c r="L1074" s="98" t="s">
        <v>534</v>
      </c>
      <c r="M1074" s="98" t="s">
        <v>534</v>
      </c>
      <c r="N1074" s="97" t="s">
        <v>534</v>
      </c>
      <c r="Q1074" s="88" t="str">
        <f t="array" aca="1" ref="Q1074" ca="1">IFERROR(INDEX(Tableau3[Num DECAL],SMALL(IF(Tableau3[Num DECAL]&lt;&gt;"",ROW(INDIRECT("1:"&amp;ROWS(Tableau3[Num DECAL])))),ROWS($1:1063))),"")</f>
        <v/>
      </c>
      <c r="R1074" s="88">
        <f t="shared" ca="1" si="16"/>
        <v>0</v>
      </c>
      <c r="S1074" s="88">
        <f ca="1">COUNTIFS(Tableau3[PLAGE],R1074)</f>
        <v>0</v>
      </c>
      <c r="T1074" s="139">
        <f ca="1">INDEX(EXTRACT!DATE,MATCH(Tableau4[[#This Row],[Décalage]],D:D,0),0)</f>
        <v>0</v>
      </c>
      <c r="U1074" s="139">
        <f ca="1">VLOOKUP(Tableau4[[#This Row],[Décalage]],D:E,2,0)</f>
        <v>0</v>
      </c>
      <c r="V1074" s="139">
        <f ca="1">VLOOKUP(Tableau4[[#This Row],[Décalage]],D:G,4,0)</f>
        <v>0</v>
      </c>
      <c r="AY1074" s="88"/>
      <c r="AZ1074" s="88"/>
      <c r="BA1074" s="88"/>
      <c r="BB1074" s="88"/>
      <c r="BC1074" s="88"/>
    </row>
    <row r="1075" spans="1:55" ht="15" x14ac:dyDescent="0.2">
      <c r="A1075" s="100" t="s">
        <v>534</v>
      </c>
      <c r="B1075" s="95" t="s">
        <v>534</v>
      </c>
      <c r="C1075" s="95">
        <v>1072</v>
      </c>
      <c r="D1075" s="95" t="s">
        <v>534</v>
      </c>
      <c r="E1075" s="99" t="s">
        <v>534</v>
      </c>
      <c r="F1075" s="95" t="s">
        <v>534</v>
      </c>
      <c r="G1075" s="95" t="s">
        <v>534</v>
      </c>
      <c r="H1075" s="95">
        <v>0</v>
      </c>
      <c r="I1075" s="95">
        <v>1</v>
      </c>
      <c r="J1075" s="95">
        <v>608</v>
      </c>
      <c r="K1075" s="95" t="s">
        <v>534</v>
      </c>
      <c r="L1075" s="98" t="s">
        <v>534</v>
      </c>
      <c r="M1075" s="98" t="s">
        <v>534</v>
      </c>
      <c r="N1075" s="97" t="s">
        <v>534</v>
      </c>
      <c r="Q1075" s="88" t="str">
        <f t="array" aca="1" ref="Q1075" ca="1">IFERROR(INDEX(Tableau3[Num DECAL],SMALL(IF(Tableau3[Num DECAL]&lt;&gt;"",ROW(INDIRECT("1:"&amp;ROWS(Tableau3[Num DECAL])))),ROWS($1:1064))),"")</f>
        <v/>
      </c>
      <c r="R1075" s="88">
        <f t="shared" ca="1" si="16"/>
        <v>0</v>
      </c>
      <c r="S1075" s="88">
        <f ca="1">COUNTIFS(Tableau3[PLAGE],R1075)</f>
        <v>0</v>
      </c>
      <c r="T1075" s="139">
        <f ca="1">INDEX(EXTRACT!DATE,MATCH(Tableau4[[#This Row],[Décalage]],D:D,0),0)</f>
        <v>0</v>
      </c>
      <c r="U1075" s="139">
        <f ca="1">VLOOKUP(Tableau4[[#This Row],[Décalage]],D:E,2,0)</f>
        <v>0</v>
      </c>
      <c r="V1075" s="139">
        <f ca="1">VLOOKUP(Tableau4[[#This Row],[Décalage]],D:G,4,0)</f>
        <v>0</v>
      </c>
      <c r="AY1075" s="88"/>
      <c r="AZ1075" s="88"/>
      <c r="BA1075" s="88"/>
      <c r="BB1075" s="88"/>
      <c r="BC1075" s="88"/>
    </row>
    <row r="1076" spans="1:55" ht="15" x14ac:dyDescent="0.2">
      <c r="A1076" s="100" t="s">
        <v>534</v>
      </c>
      <c r="B1076" s="95" t="s">
        <v>534</v>
      </c>
      <c r="C1076" s="95">
        <v>1073</v>
      </c>
      <c r="D1076" s="95" t="s">
        <v>534</v>
      </c>
      <c r="E1076" s="99" t="s">
        <v>534</v>
      </c>
      <c r="F1076" s="95" t="s">
        <v>534</v>
      </c>
      <c r="G1076" s="95" t="s">
        <v>534</v>
      </c>
      <c r="H1076" s="95">
        <v>0</v>
      </c>
      <c r="I1076" s="95">
        <v>1</v>
      </c>
      <c r="J1076" s="95">
        <v>609</v>
      </c>
      <c r="K1076" s="95" t="s">
        <v>534</v>
      </c>
      <c r="L1076" s="98" t="s">
        <v>534</v>
      </c>
      <c r="M1076" s="98" t="s">
        <v>534</v>
      </c>
      <c r="N1076" s="97" t="s">
        <v>534</v>
      </c>
      <c r="Q1076" s="88" t="str">
        <f t="array" aca="1" ref="Q1076" ca="1">IFERROR(INDEX(Tableau3[Num DECAL],SMALL(IF(Tableau3[Num DECAL]&lt;&gt;"",ROW(INDIRECT("1:"&amp;ROWS(Tableau3[Num DECAL])))),ROWS($1:1065))),"")</f>
        <v/>
      </c>
      <c r="R1076" s="88">
        <f t="shared" ca="1" si="16"/>
        <v>0</v>
      </c>
      <c r="S1076" s="88">
        <f ca="1">COUNTIFS(Tableau3[PLAGE],R1076)</f>
        <v>0</v>
      </c>
      <c r="T1076" s="139">
        <f ca="1">INDEX(EXTRACT!DATE,MATCH(Tableau4[[#This Row],[Décalage]],D:D,0),0)</f>
        <v>0</v>
      </c>
      <c r="U1076" s="139">
        <f ca="1">VLOOKUP(Tableau4[[#This Row],[Décalage]],D:E,2,0)</f>
        <v>0</v>
      </c>
      <c r="V1076" s="139">
        <f ca="1">VLOOKUP(Tableau4[[#This Row],[Décalage]],D:G,4,0)</f>
        <v>0</v>
      </c>
      <c r="AY1076" s="88"/>
      <c r="AZ1076" s="88"/>
      <c r="BA1076" s="88"/>
      <c r="BB1076" s="88"/>
      <c r="BC1076" s="88"/>
    </row>
    <row r="1077" spans="1:55" ht="15" x14ac:dyDescent="0.2">
      <c r="A1077" s="100" t="s">
        <v>534</v>
      </c>
      <c r="B1077" s="95" t="s">
        <v>534</v>
      </c>
      <c r="C1077" s="95">
        <v>1074</v>
      </c>
      <c r="D1077" s="95" t="s">
        <v>534</v>
      </c>
      <c r="E1077" s="99" t="s">
        <v>534</v>
      </c>
      <c r="F1077" s="95" t="s">
        <v>534</v>
      </c>
      <c r="G1077" s="95" t="s">
        <v>534</v>
      </c>
      <c r="H1077" s="95">
        <v>0</v>
      </c>
      <c r="I1077" s="95">
        <v>1</v>
      </c>
      <c r="J1077" s="95">
        <v>610</v>
      </c>
      <c r="K1077" s="95" t="s">
        <v>534</v>
      </c>
      <c r="L1077" s="98" t="s">
        <v>534</v>
      </c>
      <c r="M1077" s="98" t="s">
        <v>534</v>
      </c>
      <c r="N1077" s="97" t="s">
        <v>534</v>
      </c>
      <c r="Q1077" s="88" t="str">
        <f t="array" aca="1" ref="Q1077" ca="1">IFERROR(INDEX(Tableau3[Num DECAL],SMALL(IF(Tableau3[Num DECAL]&lt;&gt;"",ROW(INDIRECT("1:"&amp;ROWS(Tableau3[Num DECAL])))),ROWS($1:1066))),"")</f>
        <v/>
      </c>
      <c r="R1077" s="88">
        <f t="shared" ca="1" si="16"/>
        <v>0</v>
      </c>
      <c r="S1077" s="88">
        <f ca="1">COUNTIFS(Tableau3[PLAGE],R1077)</f>
        <v>0</v>
      </c>
      <c r="T1077" s="139">
        <f ca="1">INDEX(EXTRACT!DATE,MATCH(Tableau4[[#This Row],[Décalage]],D:D,0),0)</f>
        <v>0</v>
      </c>
      <c r="U1077" s="139">
        <f ca="1">VLOOKUP(Tableau4[[#This Row],[Décalage]],D:E,2,0)</f>
        <v>0</v>
      </c>
      <c r="V1077" s="139">
        <f ca="1">VLOOKUP(Tableau4[[#This Row],[Décalage]],D:G,4,0)</f>
        <v>0</v>
      </c>
      <c r="AY1077" s="88"/>
      <c r="AZ1077" s="88"/>
      <c r="BA1077" s="88"/>
      <c r="BB1077" s="88"/>
      <c r="BC1077" s="88"/>
    </row>
    <row r="1078" spans="1:55" ht="15" x14ac:dyDescent="0.2">
      <c r="A1078" s="100" t="s">
        <v>534</v>
      </c>
      <c r="B1078" s="95" t="s">
        <v>534</v>
      </c>
      <c r="C1078" s="95">
        <v>1075</v>
      </c>
      <c r="D1078" s="95" t="s">
        <v>534</v>
      </c>
      <c r="E1078" s="99" t="s">
        <v>534</v>
      </c>
      <c r="F1078" s="95" t="s">
        <v>534</v>
      </c>
      <c r="G1078" s="95" t="s">
        <v>534</v>
      </c>
      <c r="H1078" s="95">
        <v>0</v>
      </c>
      <c r="I1078" s="95">
        <v>1</v>
      </c>
      <c r="J1078" s="95">
        <v>611</v>
      </c>
      <c r="K1078" s="95" t="s">
        <v>534</v>
      </c>
      <c r="L1078" s="98" t="s">
        <v>534</v>
      </c>
      <c r="M1078" s="98" t="s">
        <v>534</v>
      </c>
      <c r="N1078" s="97" t="s">
        <v>534</v>
      </c>
      <c r="Q1078" s="88" t="str">
        <f t="array" aca="1" ref="Q1078" ca="1">IFERROR(INDEX(Tableau3[Num DECAL],SMALL(IF(Tableau3[Num DECAL]&lt;&gt;"",ROW(INDIRECT("1:"&amp;ROWS(Tableau3[Num DECAL])))),ROWS($1:1067))),"")</f>
        <v/>
      </c>
      <c r="R1078" s="88">
        <f t="shared" ca="1" si="16"/>
        <v>0</v>
      </c>
      <c r="S1078" s="88">
        <f ca="1">COUNTIFS(Tableau3[PLAGE],R1078)</f>
        <v>0</v>
      </c>
      <c r="T1078" s="139">
        <f ca="1">INDEX(EXTRACT!DATE,MATCH(Tableau4[[#This Row],[Décalage]],D:D,0),0)</f>
        <v>0</v>
      </c>
      <c r="U1078" s="139">
        <f ca="1">VLOOKUP(Tableau4[[#This Row],[Décalage]],D:E,2,0)</f>
        <v>0</v>
      </c>
      <c r="V1078" s="139">
        <f ca="1">VLOOKUP(Tableau4[[#This Row],[Décalage]],D:G,4,0)</f>
        <v>0</v>
      </c>
      <c r="AY1078" s="88"/>
      <c r="AZ1078" s="88"/>
      <c r="BA1078" s="88"/>
      <c r="BB1078" s="88"/>
      <c r="BC1078" s="88"/>
    </row>
    <row r="1079" spans="1:55" ht="15" x14ac:dyDescent="0.2">
      <c r="A1079" s="100" t="s">
        <v>534</v>
      </c>
      <c r="B1079" s="95" t="s">
        <v>534</v>
      </c>
      <c r="C1079" s="95">
        <v>1076</v>
      </c>
      <c r="D1079" s="95" t="s">
        <v>534</v>
      </c>
      <c r="E1079" s="99" t="s">
        <v>534</v>
      </c>
      <c r="F1079" s="95" t="s">
        <v>534</v>
      </c>
      <c r="G1079" s="95" t="s">
        <v>534</v>
      </c>
      <c r="H1079" s="95">
        <v>0</v>
      </c>
      <c r="I1079" s="95">
        <v>1</v>
      </c>
      <c r="J1079" s="95">
        <v>612</v>
      </c>
      <c r="K1079" s="95" t="s">
        <v>534</v>
      </c>
      <c r="L1079" s="98" t="s">
        <v>534</v>
      </c>
      <c r="M1079" s="98" t="s">
        <v>534</v>
      </c>
      <c r="N1079" s="97" t="s">
        <v>534</v>
      </c>
      <c r="Q1079" s="88" t="str">
        <f t="array" aca="1" ref="Q1079" ca="1">IFERROR(INDEX(Tableau3[Num DECAL],SMALL(IF(Tableau3[Num DECAL]&lt;&gt;"",ROW(INDIRECT("1:"&amp;ROWS(Tableau3[Num DECAL])))),ROWS($1:1068))),"")</f>
        <v/>
      </c>
      <c r="R1079" s="88">
        <f t="shared" ca="1" si="16"/>
        <v>0</v>
      </c>
      <c r="S1079" s="88">
        <f ca="1">COUNTIFS(Tableau3[PLAGE],R1079)</f>
        <v>0</v>
      </c>
      <c r="T1079" s="139">
        <f ca="1">INDEX(EXTRACT!DATE,MATCH(Tableau4[[#This Row],[Décalage]],D:D,0),0)</f>
        <v>0</v>
      </c>
      <c r="U1079" s="139">
        <f ca="1">VLOOKUP(Tableau4[[#This Row],[Décalage]],D:E,2,0)</f>
        <v>0</v>
      </c>
      <c r="V1079" s="139">
        <f ca="1">VLOOKUP(Tableau4[[#This Row],[Décalage]],D:G,4,0)</f>
        <v>0</v>
      </c>
      <c r="AY1079" s="88"/>
      <c r="AZ1079" s="88"/>
      <c r="BA1079" s="88"/>
      <c r="BB1079" s="88"/>
      <c r="BC1079" s="88"/>
    </row>
    <row r="1080" spans="1:55" ht="15" x14ac:dyDescent="0.2">
      <c r="A1080" s="100" t="s">
        <v>534</v>
      </c>
      <c r="B1080" s="95" t="s">
        <v>534</v>
      </c>
      <c r="C1080" s="95">
        <v>1077</v>
      </c>
      <c r="D1080" s="95" t="s">
        <v>534</v>
      </c>
      <c r="E1080" s="99" t="s">
        <v>534</v>
      </c>
      <c r="F1080" s="95" t="s">
        <v>534</v>
      </c>
      <c r="G1080" s="95" t="s">
        <v>534</v>
      </c>
      <c r="H1080" s="95">
        <v>0</v>
      </c>
      <c r="I1080" s="95">
        <v>1</v>
      </c>
      <c r="J1080" s="95">
        <v>613</v>
      </c>
      <c r="K1080" s="95" t="s">
        <v>534</v>
      </c>
      <c r="L1080" s="98" t="s">
        <v>534</v>
      </c>
      <c r="M1080" s="98" t="s">
        <v>534</v>
      </c>
      <c r="N1080" s="97" t="s">
        <v>534</v>
      </c>
      <c r="Q1080" s="88" t="str">
        <f t="array" aca="1" ref="Q1080" ca="1">IFERROR(INDEX(Tableau3[Num DECAL],SMALL(IF(Tableau3[Num DECAL]&lt;&gt;"",ROW(INDIRECT("1:"&amp;ROWS(Tableau3[Num DECAL])))),ROWS($1:1069))),"")</f>
        <v/>
      </c>
      <c r="R1080" s="88">
        <f t="shared" ca="1" si="16"/>
        <v>0</v>
      </c>
      <c r="S1080" s="88">
        <f ca="1">COUNTIFS(Tableau3[PLAGE],R1080)</f>
        <v>0</v>
      </c>
      <c r="T1080" s="139">
        <f ca="1">INDEX(EXTRACT!DATE,MATCH(Tableau4[[#This Row],[Décalage]],D:D,0),0)</f>
        <v>0</v>
      </c>
      <c r="U1080" s="139">
        <f ca="1">VLOOKUP(Tableau4[[#This Row],[Décalage]],D:E,2,0)</f>
        <v>0</v>
      </c>
      <c r="V1080" s="139">
        <f ca="1">VLOOKUP(Tableau4[[#This Row],[Décalage]],D:G,4,0)</f>
        <v>0</v>
      </c>
      <c r="AY1080" s="88"/>
      <c r="AZ1080" s="88"/>
      <c r="BA1080" s="88"/>
      <c r="BB1080" s="88"/>
      <c r="BC1080" s="88"/>
    </row>
    <row r="1081" spans="1:55" ht="15" x14ac:dyDescent="0.2">
      <c r="A1081" s="100" t="s">
        <v>534</v>
      </c>
      <c r="B1081" s="95" t="s">
        <v>534</v>
      </c>
      <c r="C1081" s="95">
        <v>1078</v>
      </c>
      <c r="D1081" s="95" t="s">
        <v>534</v>
      </c>
      <c r="E1081" s="99" t="s">
        <v>534</v>
      </c>
      <c r="F1081" s="95" t="s">
        <v>534</v>
      </c>
      <c r="G1081" s="95" t="s">
        <v>534</v>
      </c>
      <c r="H1081" s="95">
        <v>0</v>
      </c>
      <c r="I1081" s="95">
        <v>1</v>
      </c>
      <c r="J1081" s="95">
        <v>614</v>
      </c>
      <c r="K1081" s="95" t="s">
        <v>534</v>
      </c>
      <c r="L1081" s="98" t="s">
        <v>534</v>
      </c>
      <c r="M1081" s="98" t="s">
        <v>534</v>
      </c>
      <c r="N1081" s="97" t="s">
        <v>534</v>
      </c>
      <c r="Q1081" s="88" t="str">
        <f t="array" aca="1" ref="Q1081" ca="1">IFERROR(INDEX(Tableau3[Num DECAL],SMALL(IF(Tableau3[Num DECAL]&lt;&gt;"",ROW(INDIRECT("1:"&amp;ROWS(Tableau3[Num DECAL])))),ROWS($1:1070))),"")</f>
        <v/>
      </c>
      <c r="R1081" s="88">
        <f t="shared" ca="1" si="16"/>
        <v>0</v>
      </c>
      <c r="S1081" s="88">
        <f ca="1">COUNTIFS(Tableau3[PLAGE],R1081)</f>
        <v>0</v>
      </c>
      <c r="T1081" s="139">
        <f ca="1">INDEX(EXTRACT!DATE,MATCH(Tableau4[[#This Row],[Décalage]],D:D,0),0)</f>
        <v>0</v>
      </c>
      <c r="U1081" s="139">
        <f ca="1">VLOOKUP(Tableau4[[#This Row],[Décalage]],D:E,2,0)</f>
        <v>0</v>
      </c>
      <c r="V1081" s="139">
        <f ca="1">VLOOKUP(Tableau4[[#This Row],[Décalage]],D:G,4,0)</f>
        <v>0</v>
      </c>
      <c r="AY1081" s="88"/>
      <c r="AZ1081" s="88"/>
      <c r="BA1081" s="88"/>
      <c r="BB1081" s="88"/>
      <c r="BC1081" s="88"/>
    </row>
    <row r="1082" spans="1:55" ht="15" x14ac:dyDescent="0.2">
      <c r="A1082" s="100" t="s">
        <v>534</v>
      </c>
      <c r="B1082" s="95" t="s">
        <v>534</v>
      </c>
      <c r="C1082" s="95">
        <v>1079</v>
      </c>
      <c r="D1082" s="95" t="s">
        <v>534</v>
      </c>
      <c r="E1082" s="99" t="s">
        <v>534</v>
      </c>
      <c r="F1082" s="95" t="s">
        <v>534</v>
      </c>
      <c r="G1082" s="95" t="s">
        <v>534</v>
      </c>
      <c r="H1082" s="95">
        <v>0</v>
      </c>
      <c r="I1082" s="95">
        <v>1</v>
      </c>
      <c r="J1082" s="95">
        <v>615</v>
      </c>
      <c r="K1082" s="95" t="s">
        <v>534</v>
      </c>
      <c r="L1082" s="98" t="s">
        <v>534</v>
      </c>
      <c r="M1082" s="98" t="s">
        <v>534</v>
      </c>
      <c r="N1082" s="97" t="s">
        <v>534</v>
      </c>
      <c r="Q1082" s="88" t="str">
        <f t="array" aca="1" ref="Q1082" ca="1">IFERROR(INDEX(Tableau3[Num DECAL],SMALL(IF(Tableau3[Num DECAL]&lt;&gt;"",ROW(INDIRECT("1:"&amp;ROWS(Tableau3[Num DECAL])))),ROWS($1:1071))),"")</f>
        <v/>
      </c>
      <c r="R1082" s="88">
        <f t="shared" ca="1" si="16"/>
        <v>0</v>
      </c>
      <c r="S1082" s="88">
        <f ca="1">COUNTIFS(Tableau3[PLAGE],R1082)</f>
        <v>0</v>
      </c>
      <c r="T1082" s="139">
        <f ca="1">INDEX(EXTRACT!DATE,MATCH(Tableau4[[#This Row],[Décalage]],D:D,0),0)</f>
        <v>0</v>
      </c>
      <c r="U1082" s="139">
        <f ca="1">VLOOKUP(Tableau4[[#This Row],[Décalage]],D:E,2,0)</f>
        <v>0</v>
      </c>
      <c r="V1082" s="139">
        <f ca="1">VLOOKUP(Tableau4[[#This Row],[Décalage]],D:G,4,0)</f>
        <v>0</v>
      </c>
      <c r="AY1082" s="88"/>
      <c r="AZ1082" s="88"/>
      <c r="BA1082" s="88"/>
      <c r="BB1082" s="88"/>
      <c r="BC1082" s="88"/>
    </row>
    <row r="1083" spans="1:55" ht="15" x14ac:dyDescent="0.2">
      <c r="A1083" s="100" t="s">
        <v>534</v>
      </c>
      <c r="B1083" s="95" t="s">
        <v>534</v>
      </c>
      <c r="C1083" s="95">
        <v>1080</v>
      </c>
      <c r="D1083" s="95" t="s">
        <v>534</v>
      </c>
      <c r="E1083" s="99" t="s">
        <v>534</v>
      </c>
      <c r="F1083" s="95" t="s">
        <v>534</v>
      </c>
      <c r="G1083" s="95" t="s">
        <v>534</v>
      </c>
      <c r="H1083" s="95">
        <v>0</v>
      </c>
      <c r="I1083" s="95">
        <v>1</v>
      </c>
      <c r="J1083" s="95">
        <v>616</v>
      </c>
      <c r="K1083" s="95" t="s">
        <v>534</v>
      </c>
      <c r="L1083" s="98" t="s">
        <v>534</v>
      </c>
      <c r="M1083" s="98" t="s">
        <v>534</v>
      </c>
      <c r="N1083" s="97" t="s">
        <v>534</v>
      </c>
      <c r="Q1083" s="88" t="str">
        <f t="array" aca="1" ref="Q1083" ca="1">IFERROR(INDEX(Tableau3[Num DECAL],SMALL(IF(Tableau3[Num DECAL]&lt;&gt;"",ROW(INDIRECT("1:"&amp;ROWS(Tableau3[Num DECAL])))),ROWS($1:1072))),"")</f>
        <v/>
      </c>
      <c r="R1083" s="88">
        <f t="shared" ca="1" si="16"/>
        <v>0</v>
      </c>
      <c r="S1083" s="88">
        <f ca="1">COUNTIFS(Tableau3[PLAGE],R1083)</f>
        <v>0</v>
      </c>
      <c r="T1083" s="139">
        <f ca="1">INDEX(EXTRACT!DATE,MATCH(Tableau4[[#This Row],[Décalage]],D:D,0),0)</f>
        <v>0</v>
      </c>
      <c r="U1083" s="139">
        <f ca="1">VLOOKUP(Tableau4[[#This Row],[Décalage]],D:E,2,0)</f>
        <v>0</v>
      </c>
      <c r="V1083" s="139">
        <f ca="1">VLOOKUP(Tableau4[[#This Row],[Décalage]],D:G,4,0)</f>
        <v>0</v>
      </c>
      <c r="AY1083" s="88"/>
      <c r="AZ1083" s="88"/>
      <c r="BA1083" s="88"/>
      <c r="BB1083" s="88"/>
      <c r="BC1083" s="88"/>
    </row>
    <row r="1084" spans="1:55" ht="15" x14ac:dyDescent="0.2">
      <c r="A1084" s="100" t="s">
        <v>534</v>
      </c>
      <c r="B1084" s="95" t="s">
        <v>534</v>
      </c>
      <c r="C1084" s="95">
        <v>1081</v>
      </c>
      <c r="D1084" s="95" t="s">
        <v>534</v>
      </c>
      <c r="E1084" s="99" t="s">
        <v>534</v>
      </c>
      <c r="F1084" s="95" t="s">
        <v>534</v>
      </c>
      <c r="G1084" s="95" t="s">
        <v>534</v>
      </c>
      <c r="H1084" s="95">
        <v>0</v>
      </c>
      <c r="I1084" s="95">
        <v>1</v>
      </c>
      <c r="J1084" s="95">
        <v>617</v>
      </c>
      <c r="K1084" s="95" t="s">
        <v>534</v>
      </c>
      <c r="L1084" s="98" t="s">
        <v>534</v>
      </c>
      <c r="M1084" s="98" t="s">
        <v>534</v>
      </c>
      <c r="N1084" s="97" t="s">
        <v>534</v>
      </c>
      <c r="Q1084" s="88" t="str">
        <f t="array" aca="1" ref="Q1084" ca="1">IFERROR(INDEX(Tableau3[Num DECAL],SMALL(IF(Tableau3[Num DECAL]&lt;&gt;"",ROW(INDIRECT("1:"&amp;ROWS(Tableau3[Num DECAL])))),ROWS($1:1073))),"")</f>
        <v/>
      </c>
      <c r="R1084" s="88">
        <f t="shared" ca="1" si="16"/>
        <v>0</v>
      </c>
      <c r="S1084" s="88">
        <f ca="1">COUNTIFS(Tableau3[PLAGE],R1084)</f>
        <v>0</v>
      </c>
      <c r="T1084" s="139">
        <f ca="1">INDEX(EXTRACT!DATE,MATCH(Tableau4[[#This Row],[Décalage]],D:D,0),0)</f>
        <v>0</v>
      </c>
      <c r="U1084" s="139">
        <f ca="1">VLOOKUP(Tableau4[[#This Row],[Décalage]],D:E,2,0)</f>
        <v>0</v>
      </c>
      <c r="V1084" s="139">
        <f ca="1">VLOOKUP(Tableau4[[#This Row],[Décalage]],D:G,4,0)</f>
        <v>0</v>
      </c>
      <c r="AY1084" s="88"/>
      <c r="AZ1084" s="88"/>
      <c r="BA1084" s="88"/>
      <c r="BB1084" s="88"/>
      <c r="BC1084" s="88"/>
    </row>
    <row r="1085" spans="1:55" ht="15" x14ac:dyDescent="0.2">
      <c r="A1085" s="100" t="s">
        <v>534</v>
      </c>
      <c r="B1085" s="95" t="s">
        <v>534</v>
      </c>
      <c r="C1085" s="95">
        <v>1082</v>
      </c>
      <c r="D1085" s="95" t="s">
        <v>534</v>
      </c>
      <c r="E1085" s="99" t="s">
        <v>534</v>
      </c>
      <c r="F1085" s="95" t="s">
        <v>534</v>
      </c>
      <c r="G1085" s="95" t="s">
        <v>534</v>
      </c>
      <c r="H1085" s="95">
        <v>0</v>
      </c>
      <c r="I1085" s="95">
        <v>1</v>
      </c>
      <c r="J1085" s="95">
        <v>618</v>
      </c>
      <c r="K1085" s="95" t="s">
        <v>534</v>
      </c>
      <c r="L1085" s="98" t="s">
        <v>534</v>
      </c>
      <c r="M1085" s="98" t="s">
        <v>534</v>
      </c>
      <c r="N1085" s="97" t="s">
        <v>534</v>
      </c>
      <c r="Q1085" s="88" t="str">
        <f t="array" aca="1" ref="Q1085" ca="1">IFERROR(INDEX(Tableau3[Num DECAL],SMALL(IF(Tableau3[Num DECAL]&lt;&gt;"",ROW(INDIRECT("1:"&amp;ROWS(Tableau3[Num DECAL])))),ROWS($1:1074))),"")</f>
        <v/>
      </c>
      <c r="R1085" s="88">
        <f t="shared" ca="1" si="16"/>
        <v>0</v>
      </c>
      <c r="S1085" s="88">
        <f ca="1">COUNTIFS(Tableau3[PLAGE],R1085)</f>
        <v>0</v>
      </c>
      <c r="T1085" s="139">
        <f ca="1">INDEX(EXTRACT!DATE,MATCH(Tableau4[[#This Row],[Décalage]],D:D,0),0)</f>
        <v>0</v>
      </c>
      <c r="U1085" s="139">
        <f ca="1">VLOOKUP(Tableau4[[#This Row],[Décalage]],D:E,2,0)</f>
        <v>0</v>
      </c>
      <c r="V1085" s="139">
        <f ca="1">VLOOKUP(Tableau4[[#This Row],[Décalage]],D:G,4,0)</f>
        <v>0</v>
      </c>
      <c r="AY1085" s="88"/>
      <c r="AZ1085" s="88"/>
      <c r="BA1085" s="88"/>
      <c r="BB1085" s="88"/>
      <c r="BC1085" s="88"/>
    </row>
    <row r="1086" spans="1:55" ht="15" x14ac:dyDescent="0.2">
      <c r="A1086" s="100" t="s">
        <v>534</v>
      </c>
      <c r="B1086" s="95" t="s">
        <v>534</v>
      </c>
      <c r="C1086" s="95">
        <v>1083</v>
      </c>
      <c r="D1086" s="95" t="s">
        <v>534</v>
      </c>
      <c r="E1086" s="99" t="s">
        <v>534</v>
      </c>
      <c r="F1086" s="95" t="s">
        <v>534</v>
      </c>
      <c r="G1086" s="95" t="s">
        <v>534</v>
      </c>
      <c r="H1086" s="95">
        <v>0</v>
      </c>
      <c r="I1086" s="95">
        <v>1</v>
      </c>
      <c r="J1086" s="95">
        <v>619</v>
      </c>
      <c r="K1086" s="95" t="s">
        <v>534</v>
      </c>
      <c r="L1086" s="98" t="s">
        <v>534</v>
      </c>
      <c r="M1086" s="98" t="s">
        <v>534</v>
      </c>
      <c r="N1086" s="97" t="s">
        <v>534</v>
      </c>
      <c r="Q1086" s="88" t="str">
        <f t="array" aca="1" ref="Q1086" ca="1">IFERROR(INDEX(Tableau3[Num DECAL],SMALL(IF(Tableau3[Num DECAL]&lt;&gt;"",ROW(INDIRECT("1:"&amp;ROWS(Tableau3[Num DECAL])))),ROWS($1:1075))),"")</f>
        <v/>
      </c>
      <c r="R1086" s="88">
        <f t="shared" ca="1" si="16"/>
        <v>0</v>
      </c>
      <c r="S1086" s="88">
        <f ca="1">COUNTIFS(Tableau3[PLAGE],R1086)</f>
        <v>0</v>
      </c>
      <c r="T1086" s="139">
        <f ca="1">INDEX(EXTRACT!DATE,MATCH(Tableau4[[#This Row],[Décalage]],D:D,0),0)</f>
        <v>0</v>
      </c>
      <c r="U1086" s="139">
        <f ca="1">VLOOKUP(Tableau4[[#This Row],[Décalage]],D:E,2,0)</f>
        <v>0</v>
      </c>
      <c r="V1086" s="139">
        <f ca="1">VLOOKUP(Tableau4[[#This Row],[Décalage]],D:G,4,0)</f>
        <v>0</v>
      </c>
      <c r="AY1086" s="88"/>
      <c r="AZ1086" s="88"/>
      <c r="BA1086" s="88"/>
      <c r="BB1086" s="88"/>
      <c r="BC1086" s="88"/>
    </row>
    <row r="1087" spans="1:55" ht="15" x14ac:dyDescent="0.2">
      <c r="A1087" s="100" t="s">
        <v>534</v>
      </c>
      <c r="B1087" s="95" t="s">
        <v>534</v>
      </c>
      <c r="C1087" s="95">
        <v>1084</v>
      </c>
      <c r="D1087" s="95" t="s">
        <v>534</v>
      </c>
      <c r="E1087" s="99" t="s">
        <v>534</v>
      </c>
      <c r="F1087" s="95" t="s">
        <v>534</v>
      </c>
      <c r="G1087" s="95" t="s">
        <v>534</v>
      </c>
      <c r="H1087" s="95">
        <v>0</v>
      </c>
      <c r="I1087" s="95">
        <v>1</v>
      </c>
      <c r="J1087" s="95">
        <v>620</v>
      </c>
      <c r="K1087" s="95" t="s">
        <v>534</v>
      </c>
      <c r="L1087" s="98" t="s">
        <v>534</v>
      </c>
      <c r="M1087" s="98" t="s">
        <v>534</v>
      </c>
      <c r="N1087" s="97" t="s">
        <v>534</v>
      </c>
      <c r="Q1087" s="88" t="str">
        <f t="array" aca="1" ref="Q1087" ca="1">IFERROR(INDEX(Tableau3[Num DECAL],SMALL(IF(Tableau3[Num DECAL]&lt;&gt;"",ROW(INDIRECT("1:"&amp;ROWS(Tableau3[Num DECAL])))),ROWS($1:1076))),"")</f>
        <v/>
      </c>
      <c r="R1087" s="88">
        <f t="shared" ca="1" si="16"/>
        <v>0</v>
      </c>
      <c r="S1087" s="88">
        <f ca="1">COUNTIFS(Tableau3[PLAGE],R1087)</f>
        <v>0</v>
      </c>
      <c r="T1087" s="139">
        <f ca="1">INDEX(EXTRACT!DATE,MATCH(Tableau4[[#This Row],[Décalage]],D:D,0),0)</f>
        <v>0</v>
      </c>
      <c r="U1087" s="139">
        <f ca="1">VLOOKUP(Tableau4[[#This Row],[Décalage]],D:E,2,0)</f>
        <v>0</v>
      </c>
      <c r="V1087" s="139">
        <f ca="1">VLOOKUP(Tableau4[[#This Row],[Décalage]],D:G,4,0)</f>
        <v>0</v>
      </c>
      <c r="AY1087" s="88"/>
      <c r="AZ1087" s="88"/>
      <c r="BA1087" s="88"/>
      <c r="BB1087" s="88"/>
      <c r="BC1087" s="88"/>
    </row>
    <row r="1088" spans="1:55" ht="15" x14ac:dyDescent="0.2">
      <c r="A1088" s="100" t="s">
        <v>534</v>
      </c>
      <c r="B1088" s="95" t="s">
        <v>534</v>
      </c>
      <c r="C1088" s="95">
        <v>1085</v>
      </c>
      <c r="D1088" s="95" t="s">
        <v>534</v>
      </c>
      <c r="E1088" s="99" t="s">
        <v>534</v>
      </c>
      <c r="F1088" s="95" t="s">
        <v>534</v>
      </c>
      <c r="G1088" s="95" t="s">
        <v>534</v>
      </c>
      <c r="H1088" s="95">
        <v>0</v>
      </c>
      <c r="I1088" s="95">
        <v>1</v>
      </c>
      <c r="J1088" s="95">
        <v>621</v>
      </c>
      <c r="K1088" s="95" t="s">
        <v>534</v>
      </c>
      <c r="L1088" s="98" t="s">
        <v>534</v>
      </c>
      <c r="M1088" s="98" t="s">
        <v>534</v>
      </c>
      <c r="N1088" s="97" t="s">
        <v>534</v>
      </c>
      <c r="Q1088" s="88" t="str">
        <f t="array" aca="1" ref="Q1088" ca="1">IFERROR(INDEX(Tableau3[Num DECAL],SMALL(IF(Tableau3[Num DECAL]&lt;&gt;"",ROW(INDIRECT("1:"&amp;ROWS(Tableau3[Num DECAL])))),ROWS($1:1077))),"")</f>
        <v/>
      </c>
      <c r="R1088" s="88">
        <f t="shared" ca="1" si="16"/>
        <v>0</v>
      </c>
      <c r="S1088" s="88">
        <f ca="1">COUNTIFS(Tableau3[PLAGE],R1088)</f>
        <v>0</v>
      </c>
      <c r="T1088" s="139">
        <f ca="1">INDEX(EXTRACT!DATE,MATCH(Tableau4[[#This Row],[Décalage]],D:D,0),0)</f>
        <v>0</v>
      </c>
      <c r="U1088" s="139">
        <f ca="1">VLOOKUP(Tableau4[[#This Row],[Décalage]],D:E,2,0)</f>
        <v>0</v>
      </c>
      <c r="V1088" s="139">
        <f ca="1">VLOOKUP(Tableau4[[#This Row],[Décalage]],D:G,4,0)</f>
        <v>0</v>
      </c>
      <c r="AY1088" s="88"/>
      <c r="AZ1088" s="88"/>
      <c r="BA1088" s="88"/>
      <c r="BB1088" s="88"/>
      <c r="BC1088" s="88"/>
    </row>
    <row r="1089" spans="1:55" ht="15" x14ac:dyDescent="0.2">
      <c r="A1089" s="100" t="s">
        <v>534</v>
      </c>
      <c r="B1089" s="95" t="s">
        <v>534</v>
      </c>
      <c r="C1089" s="95">
        <v>1086</v>
      </c>
      <c r="D1089" s="95" t="s">
        <v>534</v>
      </c>
      <c r="E1089" s="99" t="s">
        <v>534</v>
      </c>
      <c r="F1089" s="95" t="s">
        <v>534</v>
      </c>
      <c r="G1089" s="95" t="s">
        <v>534</v>
      </c>
      <c r="H1089" s="95">
        <v>0</v>
      </c>
      <c r="I1089" s="95">
        <v>1</v>
      </c>
      <c r="J1089" s="95">
        <v>622</v>
      </c>
      <c r="K1089" s="95" t="s">
        <v>534</v>
      </c>
      <c r="L1089" s="98" t="s">
        <v>534</v>
      </c>
      <c r="M1089" s="98" t="s">
        <v>534</v>
      </c>
      <c r="N1089" s="97" t="s">
        <v>534</v>
      </c>
      <c r="Q1089" s="88" t="str">
        <f t="array" aca="1" ref="Q1089" ca="1">IFERROR(INDEX(Tableau3[Num DECAL],SMALL(IF(Tableau3[Num DECAL]&lt;&gt;"",ROW(INDIRECT("1:"&amp;ROWS(Tableau3[Num DECAL])))),ROWS($1:1078))),"")</f>
        <v/>
      </c>
      <c r="R1089" s="88">
        <f t="shared" ca="1" si="16"/>
        <v>0</v>
      </c>
      <c r="S1089" s="88">
        <f ca="1">COUNTIFS(Tableau3[PLAGE],R1089)</f>
        <v>0</v>
      </c>
      <c r="T1089" s="139">
        <f ca="1">INDEX(EXTRACT!DATE,MATCH(Tableau4[[#This Row],[Décalage]],D:D,0),0)</f>
        <v>0</v>
      </c>
      <c r="U1089" s="139">
        <f ca="1">VLOOKUP(Tableau4[[#This Row],[Décalage]],D:E,2,0)</f>
        <v>0</v>
      </c>
      <c r="V1089" s="139">
        <f ca="1">VLOOKUP(Tableau4[[#This Row],[Décalage]],D:G,4,0)</f>
        <v>0</v>
      </c>
      <c r="AY1089" s="88"/>
      <c r="AZ1089" s="88"/>
      <c r="BA1089" s="88"/>
      <c r="BB1089" s="88"/>
      <c r="BC1089" s="88"/>
    </row>
    <row r="1090" spans="1:55" ht="15" x14ac:dyDescent="0.2">
      <c r="A1090" s="100" t="s">
        <v>534</v>
      </c>
      <c r="B1090" s="95" t="s">
        <v>534</v>
      </c>
      <c r="C1090" s="95">
        <v>1087</v>
      </c>
      <c r="D1090" s="95" t="s">
        <v>534</v>
      </c>
      <c r="E1090" s="99" t="s">
        <v>534</v>
      </c>
      <c r="F1090" s="95" t="s">
        <v>534</v>
      </c>
      <c r="G1090" s="95" t="s">
        <v>534</v>
      </c>
      <c r="H1090" s="95">
        <v>0</v>
      </c>
      <c r="I1090" s="95">
        <v>1</v>
      </c>
      <c r="J1090" s="95">
        <v>623</v>
      </c>
      <c r="K1090" s="95" t="s">
        <v>534</v>
      </c>
      <c r="L1090" s="98" t="s">
        <v>534</v>
      </c>
      <c r="M1090" s="98" t="s">
        <v>534</v>
      </c>
      <c r="N1090" s="97" t="s">
        <v>534</v>
      </c>
      <c r="Q1090" s="88" t="str">
        <f t="array" aca="1" ref="Q1090" ca="1">IFERROR(INDEX(Tableau3[Num DECAL],SMALL(IF(Tableau3[Num DECAL]&lt;&gt;"",ROW(INDIRECT("1:"&amp;ROWS(Tableau3[Num DECAL])))),ROWS($1:1079))),"")</f>
        <v/>
      </c>
      <c r="R1090" s="88">
        <f t="shared" ca="1" si="16"/>
        <v>0</v>
      </c>
      <c r="S1090" s="88">
        <f ca="1">COUNTIFS(Tableau3[PLAGE],R1090)</f>
        <v>0</v>
      </c>
      <c r="T1090" s="139">
        <f ca="1">INDEX(EXTRACT!DATE,MATCH(Tableau4[[#This Row],[Décalage]],D:D,0),0)</f>
        <v>0</v>
      </c>
      <c r="U1090" s="139">
        <f ca="1">VLOOKUP(Tableau4[[#This Row],[Décalage]],D:E,2,0)</f>
        <v>0</v>
      </c>
      <c r="V1090" s="139">
        <f ca="1">VLOOKUP(Tableau4[[#This Row],[Décalage]],D:G,4,0)</f>
        <v>0</v>
      </c>
      <c r="AY1090" s="88"/>
      <c r="AZ1090" s="88"/>
      <c r="BA1090" s="88"/>
      <c r="BB1090" s="88"/>
      <c r="BC1090" s="88"/>
    </row>
    <row r="1091" spans="1:55" ht="15" x14ac:dyDescent="0.2">
      <c r="A1091" s="100" t="s">
        <v>534</v>
      </c>
      <c r="B1091" s="95" t="s">
        <v>534</v>
      </c>
      <c r="C1091" s="95">
        <v>1088</v>
      </c>
      <c r="D1091" s="95" t="s">
        <v>534</v>
      </c>
      <c r="E1091" s="99" t="s">
        <v>534</v>
      </c>
      <c r="F1091" s="95" t="s">
        <v>534</v>
      </c>
      <c r="G1091" s="95" t="s">
        <v>534</v>
      </c>
      <c r="H1091" s="95">
        <v>0</v>
      </c>
      <c r="I1091" s="95">
        <v>1</v>
      </c>
      <c r="J1091" s="95">
        <v>624</v>
      </c>
      <c r="K1091" s="95" t="s">
        <v>534</v>
      </c>
      <c r="L1091" s="98" t="s">
        <v>534</v>
      </c>
      <c r="M1091" s="98" t="s">
        <v>534</v>
      </c>
      <c r="N1091" s="97" t="s">
        <v>534</v>
      </c>
      <c r="Q1091" s="88" t="str">
        <f t="array" aca="1" ref="Q1091" ca="1">IFERROR(INDEX(Tableau3[Num DECAL],SMALL(IF(Tableau3[Num DECAL]&lt;&gt;"",ROW(INDIRECT("1:"&amp;ROWS(Tableau3[Num DECAL])))),ROWS($1:1080))),"")</f>
        <v/>
      </c>
      <c r="R1091" s="88">
        <f t="shared" ca="1" si="16"/>
        <v>0</v>
      </c>
      <c r="S1091" s="88">
        <f ca="1">COUNTIFS(Tableau3[PLAGE],R1091)</f>
        <v>0</v>
      </c>
      <c r="T1091" s="139">
        <f ca="1">INDEX(EXTRACT!DATE,MATCH(Tableau4[[#This Row],[Décalage]],D:D,0),0)</f>
        <v>0</v>
      </c>
      <c r="U1091" s="139">
        <f ca="1">VLOOKUP(Tableau4[[#This Row],[Décalage]],D:E,2,0)</f>
        <v>0</v>
      </c>
      <c r="V1091" s="139">
        <f ca="1">VLOOKUP(Tableau4[[#This Row],[Décalage]],D:G,4,0)</f>
        <v>0</v>
      </c>
      <c r="AY1091" s="88"/>
      <c r="AZ1091" s="88"/>
      <c r="BA1091" s="88"/>
      <c r="BB1091" s="88"/>
      <c r="BC1091" s="88"/>
    </row>
    <row r="1092" spans="1:55" ht="15" x14ac:dyDescent="0.2">
      <c r="A1092" s="100" t="s">
        <v>534</v>
      </c>
      <c r="B1092" s="95" t="s">
        <v>534</v>
      </c>
      <c r="C1092" s="95">
        <v>1089</v>
      </c>
      <c r="D1092" s="95" t="s">
        <v>534</v>
      </c>
      <c r="E1092" s="99" t="s">
        <v>534</v>
      </c>
      <c r="F1092" s="95" t="s">
        <v>534</v>
      </c>
      <c r="G1092" s="95" t="s">
        <v>534</v>
      </c>
      <c r="H1092" s="95">
        <v>0</v>
      </c>
      <c r="I1092" s="95">
        <v>1</v>
      </c>
      <c r="J1092" s="95">
        <v>625</v>
      </c>
      <c r="K1092" s="95" t="s">
        <v>534</v>
      </c>
      <c r="L1092" s="98" t="s">
        <v>534</v>
      </c>
      <c r="M1092" s="98" t="s">
        <v>534</v>
      </c>
      <c r="N1092" s="97" t="s">
        <v>534</v>
      </c>
      <c r="Q1092" s="88" t="str">
        <f t="array" aca="1" ref="Q1092" ca="1">IFERROR(INDEX(Tableau3[Num DECAL],SMALL(IF(Tableau3[Num DECAL]&lt;&gt;"",ROW(INDIRECT("1:"&amp;ROWS(Tableau3[Num DECAL])))),ROWS($1:1081))),"")</f>
        <v/>
      </c>
      <c r="R1092" s="88">
        <f t="shared" ca="1" si="16"/>
        <v>0</v>
      </c>
      <c r="S1092" s="88">
        <f ca="1">COUNTIFS(Tableau3[PLAGE],R1092)</f>
        <v>0</v>
      </c>
      <c r="T1092" s="139">
        <f ca="1">INDEX(EXTRACT!DATE,MATCH(Tableau4[[#This Row],[Décalage]],D:D,0),0)</f>
        <v>0</v>
      </c>
      <c r="U1092" s="139">
        <f ca="1">VLOOKUP(Tableau4[[#This Row],[Décalage]],D:E,2,0)</f>
        <v>0</v>
      </c>
      <c r="V1092" s="139">
        <f ca="1">VLOOKUP(Tableau4[[#This Row],[Décalage]],D:G,4,0)</f>
        <v>0</v>
      </c>
      <c r="AY1092" s="88"/>
      <c r="AZ1092" s="88"/>
      <c r="BA1092" s="88"/>
      <c r="BB1092" s="88"/>
      <c r="BC1092" s="88"/>
    </row>
    <row r="1093" spans="1:55" ht="15" x14ac:dyDescent="0.2">
      <c r="A1093" s="100" t="s">
        <v>534</v>
      </c>
      <c r="B1093" s="95" t="s">
        <v>534</v>
      </c>
      <c r="C1093" s="95">
        <v>1090</v>
      </c>
      <c r="D1093" s="95" t="s">
        <v>534</v>
      </c>
      <c r="E1093" s="99" t="s">
        <v>534</v>
      </c>
      <c r="F1093" s="95" t="s">
        <v>534</v>
      </c>
      <c r="G1093" s="95" t="s">
        <v>534</v>
      </c>
      <c r="H1093" s="95">
        <v>0</v>
      </c>
      <c r="I1093" s="95">
        <v>1</v>
      </c>
      <c r="J1093" s="95">
        <v>626</v>
      </c>
      <c r="K1093" s="95" t="s">
        <v>534</v>
      </c>
      <c r="L1093" s="98" t="s">
        <v>534</v>
      </c>
      <c r="M1093" s="98" t="s">
        <v>534</v>
      </c>
      <c r="N1093" s="97" t="s">
        <v>534</v>
      </c>
      <c r="Q1093" s="88" t="str">
        <f t="array" aca="1" ref="Q1093" ca="1">IFERROR(INDEX(Tableau3[Num DECAL],SMALL(IF(Tableau3[Num DECAL]&lt;&gt;"",ROW(INDIRECT("1:"&amp;ROWS(Tableau3[Num DECAL])))),ROWS($1:1082))),"")</f>
        <v/>
      </c>
      <c r="R1093" s="88">
        <f t="shared" ca="1" si="16"/>
        <v>0</v>
      </c>
      <c r="S1093" s="88">
        <f ca="1">COUNTIFS(Tableau3[PLAGE],R1093)</f>
        <v>0</v>
      </c>
      <c r="T1093" s="139">
        <f ca="1">INDEX(EXTRACT!DATE,MATCH(Tableau4[[#This Row],[Décalage]],D:D,0),0)</f>
        <v>0</v>
      </c>
      <c r="U1093" s="139">
        <f ca="1">VLOOKUP(Tableau4[[#This Row],[Décalage]],D:E,2,0)</f>
        <v>0</v>
      </c>
      <c r="V1093" s="139">
        <f ca="1">VLOOKUP(Tableau4[[#This Row],[Décalage]],D:G,4,0)</f>
        <v>0</v>
      </c>
      <c r="AY1093" s="88"/>
      <c r="AZ1093" s="88"/>
      <c r="BA1093" s="88"/>
      <c r="BB1093" s="88"/>
      <c r="BC1093" s="88"/>
    </row>
    <row r="1094" spans="1:55" ht="15" x14ac:dyDescent="0.2">
      <c r="A1094" s="100" t="s">
        <v>534</v>
      </c>
      <c r="B1094" s="95" t="s">
        <v>534</v>
      </c>
      <c r="C1094" s="95">
        <v>1091</v>
      </c>
      <c r="D1094" s="95" t="s">
        <v>534</v>
      </c>
      <c r="E1094" s="99" t="s">
        <v>534</v>
      </c>
      <c r="F1094" s="95" t="s">
        <v>534</v>
      </c>
      <c r="G1094" s="95" t="s">
        <v>534</v>
      </c>
      <c r="H1094" s="95">
        <v>0</v>
      </c>
      <c r="I1094" s="95">
        <v>1</v>
      </c>
      <c r="J1094" s="95">
        <v>627</v>
      </c>
      <c r="K1094" s="95" t="s">
        <v>534</v>
      </c>
      <c r="L1094" s="98" t="s">
        <v>534</v>
      </c>
      <c r="M1094" s="98" t="s">
        <v>534</v>
      </c>
      <c r="N1094" s="97" t="s">
        <v>534</v>
      </c>
      <c r="Q1094" s="88" t="str">
        <f t="array" aca="1" ref="Q1094" ca="1">IFERROR(INDEX(Tableau3[Num DECAL],SMALL(IF(Tableau3[Num DECAL]&lt;&gt;"",ROW(INDIRECT("1:"&amp;ROWS(Tableau3[Num DECAL])))),ROWS($1:1083))),"")</f>
        <v/>
      </c>
      <c r="R1094" s="88">
        <f t="shared" ca="1" si="16"/>
        <v>0</v>
      </c>
      <c r="S1094" s="88">
        <f ca="1">COUNTIFS(Tableau3[PLAGE],R1094)</f>
        <v>0</v>
      </c>
      <c r="T1094" s="139">
        <f ca="1">INDEX(EXTRACT!DATE,MATCH(Tableau4[[#This Row],[Décalage]],D:D,0),0)</f>
        <v>0</v>
      </c>
      <c r="U1094" s="139">
        <f ca="1">VLOOKUP(Tableau4[[#This Row],[Décalage]],D:E,2,0)</f>
        <v>0</v>
      </c>
      <c r="V1094" s="139">
        <f ca="1">VLOOKUP(Tableau4[[#This Row],[Décalage]],D:G,4,0)</f>
        <v>0</v>
      </c>
      <c r="AY1094" s="88"/>
      <c r="AZ1094" s="88"/>
      <c r="BA1094" s="88"/>
      <c r="BB1094" s="88"/>
      <c r="BC1094" s="88"/>
    </row>
    <row r="1095" spans="1:55" ht="15" x14ac:dyDescent="0.2">
      <c r="A1095" s="100" t="s">
        <v>534</v>
      </c>
      <c r="B1095" s="95" t="s">
        <v>534</v>
      </c>
      <c r="C1095" s="95">
        <v>1092</v>
      </c>
      <c r="D1095" s="95" t="s">
        <v>534</v>
      </c>
      <c r="E1095" s="99" t="s">
        <v>534</v>
      </c>
      <c r="F1095" s="95" t="s">
        <v>534</v>
      </c>
      <c r="G1095" s="95" t="s">
        <v>534</v>
      </c>
      <c r="H1095" s="95">
        <v>0</v>
      </c>
      <c r="I1095" s="95">
        <v>1</v>
      </c>
      <c r="J1095" s="95">
        <v>628</v>
      </c>
      <c r="K1095" s="95" t="s">
        <v>534</v>
      </c>
      <c r="L1095" s="98" t="s">
        <v>534</v>
      </c>
      <c r="M1095" s="98" t="s">
        <v>534</v>
      </c>
      <c r="N1095" s="97" t="s">
        <v>534</v>
      </c>
      <c r="Q1095" s="88" t="str">
        <f t="array" aca="1" ref="Q1095" ca="1">IFERROR(INDEX(Tableau3[Num DECAL],SMALL(IF(Tableau3[Num DECAL]&lt;&gt;"",ROW(INDIRECT("1:"&amp;ROWS(Tableau3[Num DECAL])))),ROWS($1:1084))),"")</f>
        <v/>
      </c>
      <c r="R1095" s="88">
        <f t="shared" ca="1" si="16"/>
        <v>0</v>
      </c>
      <c r="S1095" s="88">
        <f ca="1">COUNTIFS(Tableau3[PLAGE],R1095)</f>
        <v>0</v>
      </c>
      <c r="T1095" s="139">
        <f ca="1">INDEX(EXTRACT!DATE,MATCH(Tableau4[[#This Row],[Décalage]],D:D,0),0)</f>
        <v>0</v>
      </c>
      <c r="U1095" s="139">
        <f ca="1">VLOOKUP(Tableau4[[#This Row],[Décalage]],D:E,2,0)</f>
        <v>0</v>
      </c>
      <c r="V1095" s="139">
        <f ca="1">VLOOKUP(Tableau4[[#This Row],[Décalage]],D:G,4,0)</f>
        <v>0</v>
      </c>
      <c r="AY1095" s="88"/>
      <c r="AZ1095" s="88"/>
      <c r="BA1095" s="88"/>
      <c r="BB1095" s="88"/>
      <c r="BC1095" s="88"/>
    </row>
    <row r="1096" spans="1:55" ht="15" x14ac:dyDescent="0.2">
      <c r="A1096" s="100" t="s">
        <v>534</v>
      </c>
      <c r="B1096" s="95" t="s">
        <v>534</v>
      </c>
      <c r="C1096" s="95">
        <v>1093</v>
      </c>
      <c r="D1096" s="95" t="s">
        <v>534</v>
      </c>
      <c r="E1096" s="99" t="s">
        <v>534</v>
      </c>
      <c r="F1096" s="95" t="s">
        <v>534</v>
      </c>
      <c r="G1096" s="95" t="s">
        <v>534</v>
      </c>
      <c r="H1096" s="95">
        <v>0</v>
      </c>
      <c r="I1096" s="95">
        <v>1</v>
      </c>
      <c r="J1096" s="95">
        <v>629</v>
      </c>
      <c r="K1096" s="95" t="s">
        <v>534</v>
      </c>
      <c r="L1096" s="98" t="s">
        <v>534</v>
      </c>
      <c r="M1096" s="98" t="s">
        <v>534</v>
      </c>
      <c r="N1096" s="97" t="s">
        <v>534</v>
      </c>
      <c r="Q1096" s="88" t="str">
        <f t="array" aca="1" ref="Q1096" ca="1">IFERROR(INDEX(Tableau3[Num DECAL],SMALL(IF(Tableau3[Num DECAL]&lt;&gt;"",ROW(INDIRECT("1:"&amp;ROWS(Tableau3[Num DECAL])))),ROWS($1:1085))),"")</f>
        <v/>
      </c>
      <c r="R1096" s="88">
        <f t="shared" ca="1" si="16"/>
        <v>0</v>
      </c>
      <c r="S1096" s="88">
        <f ca="1">COUNTIFS(Tableau3[PLAGE],R1096)</f>
        <v>0</v>
      </c>
      <c r="T1096" s="139">
        <f ca="1">INDEX(EXTRACT!DATE,MATCH(Tableau4[[#This Row],[Décalage]],D:D,0),0)</f>
        <v>0</v>
      </c>
      <c r="U1096" s="139">
        <f ca="1">VLOOKUP(Tableau4[[#This Row],[Décalage]],D:E,2,0)</f>
        <v>0</v>
      </c>
      <c r="V1096" s="139">
        <f ca="1">VLOOKUP(Tableau4[[#This Row],[Décalage]],D:G,4,0)</f>
        <v>0</v>
      </c>
      <c r="AY1096" s="88"/>
      <c r="AZ1096" s="88"/>
      <c r="BA1096" s="88"/>
      <c r="BB1096" s="88"/>
      <c r="BC1096" s="88"/>
    </row>
    <row r="1097" spans="1:55" ht="15" x14ac:dyDescent="0.2">
      <c r="A1097" s="100" t="s">
        <v>534</v>
      </c>
      <c r="B1097" s="95" t="s">
        <v>534</v>
      </c>
      <c r="C1097" s="95">
        <v>1094</v>
      </c>
      <c r="D1097" s="95" t="s">
        <v>534</v>
      </c>
      <c r="E1097" s="99" t="s">
        <v>534</v>
      </c>
      <c r="F1097" s="95" t="s">
        <v>534</v>
      </c>
      <c r="G1097" s="95" t="s">
        <v>534</v>
      </c>
      <c r="H1097" s="95">
        <v>0</v>
      </c>
      <c r="I1097" s="95">
        <v>1</v>
      </c>
      <c r="J1097" s="95">
        <v>630</v>
      </c>
      <c r="K1097" s="95" t="s">
        <v>534</v>
      </c>
      <c r="L1097" s="98" t="s">
        <v>534</v>
      </c>
      <c r="M1097" s="98" t="s">
        <v>534</v>
      </c>
      <c r="N1097" s="97" t="s">
        <v>534</v>
      </c>
      <c r="Q1097" s="88" t="str">
        <f t="array" aca="1" ref="Q1097" ca="1">IFERROR(INDEX(Tableau3[Num DECAL],SMALL(IF(Tableau3[Num DECAL]&lt;&gt;"",ROW(INDIRECT("1:"&amp;ROWS(Tableau3[Num DECAL])))),ROWS($1:1086))),"")</f>
        <v/>
      </c>
      <c r="R1097" s="88">
        <f t="shared" ca="1" si="16"/>
        <v>0</v>
      </c>
      <c r="S1097" s="88">
        <f ca="1">COUNTIFS(Tableau3[PLAGE],R1097)</f>
        <v>0</v>
      </c>
      <c r="T1097" s="139">
        <f ca="1">INDEX(EXTRACT!DATE,MATCH(Tableau4[[#This Row],[Décalage]],D:D,0),0)</f>
        <v>0</v>
      </c>
      <c r="U1097" s="139">
        <f ca="1">VLOOKUP(Tableau4[[#This Row],[Décalage]],D:E,2,0)</f>
        <v>0</v>
      </c>
      <c r="V1097" s="139">
        <f ca="1">VLOOKUP(Tableau4[[#This Row],[Décalage]],D:G,4,0)</f>
        <v>0</v>
      </c>
      <c r="AY1097" s="88"/>
      <c r="AZ1097" s="88"/>
      <c r="BA1097" s="88"/>
      <c r="BB1097" s="88"/>
      <c r="BC1097" s="88"/>
    </row>
    <row r="1098" spans="1:55" ht="15" x14ac:dyDescent="0.2">
      <c r="A1098" s="100" t="s">
        <v>534</v>
      </c>
      <c r="B1098" s="95" t="s">
        <v>534</v>
      </c>
      <c r="C1098" s="95">
        <v>1095</v>
      </c>
      <c r="D1098" s="95" t="s">
        <v>534</v>
      </c>
      <c r="E1098" s="99" t="s">
        <v>534</v>
      </c>
      <c r="F1098" s="95" t="s">
        <v>534</v>
      </c>
      <c r="G1098" s="95" t="s">
        <v>534</v>
      </c>
      <c r="H1098" s="95">
        <v>0</v>
      </c>
      <c r="I1098" s="95">
        <v>1</v>
      </c>
      <c r="J1098" s="95">
        <v>631</v>
      </c>
      <c r="K1098" s="95" t="s">
        <v>534</v>
      </c>
      <c r="L1098" s="98" t="s">
        <v>534</v>
      </c>
      <c r="M1098" s="98" t="s">
        <v>534</v>
      </c>
      <c r="N1098" s="97" t="s">
        <v>534</v>
      </c>
      <c r="Q1098" s="88" t="str">
        <f t="array" aca="1" ref="Q1098" ca="1">IFERROR(INDEX(Tableau3[Num DECAL],SMALL(IF(Tableau3[Num DECAL]&lt;&gt;"",ROW(INDIRECT("1:"&amp;ROWS(Tableau3[Num DECAL])))),ROWS($1:1087))),"")</f>
        <v/>
      </c>
      <c r="R1098" s="88">
        <f t="shared" ca="1" si="16"/>
        <v>0</v>
      </c>
      <c r="S1098" s="88">
        <f ca="1">COUNTIFS(Tableau3[PLAGE],R1098)</f>
        <v>0</v>
      </c>
      <c r="T1098" s="139">
        <f ca="1">INDEX(EXTRACT!DATE,MATCH(Tableau4[[#This Row],[Décalage]],D:D,0),0)</f>
        <v>0</v>
      </c>
      <c r="U1098" s="139">
        <f ca="1">VLOOKUP(Tableau4[[#This Row],[Décalage]],D:E,2,0)</f>
        <v>0</v>
      </c>
      <c r="V1098" s="139">
        <f ca="1">VLOOKUP(Tableau4[[#This Row],[Décalage]],D:G,4,0)</f>
        <v>0</v>
      </c>
      <c r="AY1098" s="88"/>
      <c r="AZ1098" s="88"/>
      <c r="BA1098" s="88"/>
      <c r="BB1098" s="88"/>
      <c r="BC1098" s="88"/>
    </row>
    <row r="1099" spans="1:55" ht="15" x14ac:dyDescent="0.2">
      <c r="A1099" s="100" t="s">
        <v>534</v>
      </c>
      <c r="B1099" s="95" t="s">
        <v>534</v>
      </c>
      <c r="C1099" s="95">
        <v>1096</v>
      </c>
      <c r="D1099" s="95" t="s">
        <v>534</v>
      </c>
      <c r="E1099" s="99" t="s">
        <v>534</v>
      </c>
      <c r="F1099" s="95" t="s">
        <v>534</v>
      </c>
      <c r="G1099" s="95" t="s">
        <v>534</v>
      </c>
      <c r="H1099" s="95">
        <v>0</v>
      </c>
      <c r="I1099" s="95">
        <v>1</v>
      </c>
      <c r="J1099" s="95">
        <v>632</v>
      </c>
      <c r="K1099" s="95" t="s">
        <v>534</v>
      </c>
      <c r="L1099" s="98" t="s">
        <v>534</v>
      </c>
      <c r="M1099" s="98" t="s">
        <v>534</v>
      </c>
      <c r="N1099" s="97" t="s">
        <v>534</v>
      </c>
      <c r="Q1099" s="88" t="str">
        <f t="array" aca="1" ref="Q1099" ca="1">IFERROR(INDEX(Tableau3[Num DECAL],SMALL(IF(Tableau3[Num DECAL]&lt;&gt;"",ROW(INDIRECT("1:"&amp;ROWS(Tableau3[Num DECAL])))),ROWS($1:1088))),"")</f>
        <v/>
      </c>
      <c r="R1099" s="88">
        <f t="shared" ca="1" si="16"/>
        <v>0</v>
      </c>
      <c r="S1099" s="88">
        <f ca="1">COUNTIFS(Tableau3[PLAGE],R1099)</f>
        <v>0</v>
      </c>
      <c r="T1099" s="139">
        <f ca="1">INDEX(EXTRACT!DATE,MATCH(Tableau4[[#This Row],[Décalage]],D:D,0),0)</f>
        <v>0</v>
      </c>
      <c r="U1099" s="139">
        <f ca="1">VLOOKUP(Tableau4[[#This Row],[Décalage]],D:E,2,0)</f>
        <v>0</v>
      </c>
      <c r="V1099" s="139">
        <f ca="1">VLOOKUP(Tableau4[[#This Row],[Décalage]],D:G,4,0)</f>
        <v>0</v>
      </c>
      <c r="AY1099" s="88"/>
      <c r="AZ1099" s="88"/>
      <c r="BA1099" s="88"/>
      <c r="BB1099" s="88"/>
      <c r="BC1099" s="88"/>
    </row>
    <row r="1100" spans="1:55" ht="15" x14ac:dyDescent="0.2">
      <c r="A1100" s="100" t="s">
        <v>534</v>
      </c>
      <c r="B1100" s="95" t="s">
        <v>534</v>
      </c>
      <c r="C1100" s="95">
        <v>1097</v>
      </c>
      <c r="D1100" s="95" t="s">
        <v>534</v>
      </c>
      <c r="E1100" s="99" t="s">
        <v>534</v>
      </c>
      <c r="F1100" s="95" t="s">
        <v>534</v>
      </c>
      <c r="G1100" s="95" t="s">
        <v>534</v>
      </c>
      <c r="H1100" s="95">
        <v>0</v>
      </c>
      <c r="I1100" s="95">
        <v>1</v>
      </c>
      <c r="J1100" s="95">
        <v>633</v>
      </c>
      <c r="K1100" s="95" t="s">
        <v>534</v>
      </c>
      <c r="L1100" s="98" t="s">
        <v>534</v>
      </c>
      <c r="M1100" s="98" t="s">
        <v>534</v>
      </c>
      <c r="N1100" s="97" t="s">
        <v>534</v>
      </c>
      <c r="Q1100" s="88" t="str">
        <f t="array" aca="1" ref="Q1100" ca="1">IFERROR(INDEX(Tableau3[Num DECAL],SMALL(IF(Tableau3[Num DECAL]&lt;&gt;"",ROW(INDIRECT("1:"&amp;ROWS(Tableau3[Num DECAL])))),ROWS($1:1089))),"")</f>
        <v/>
      </c>
      <c r="R1100" s="88">
        <f t="shared" ref="R1100:R1163" ca="1" si="17">VLOOKUP(Q1100,D:J,7,0)</f>
        <v>0</v>
      </c>
      <c r="S1100" s="88">
        <f ca="1">COUNTIFS(Tableau3[PLAGE],R1100)</f>
        <v>0</v>
      </c>
      <c r="T1100" s="139">
        <f ca="1">INDEX(EXTRACT!DATE,MATCH(Tableau4[[#This Row],[Décalage]],D:D,0),0)</f>
        <v>0</v>
      </c>
      <c r="U1100" s="139">
        <f ca="1">VLOOKUP(Tableau4[[#This Row],[Décalage]],D:E,2,0)</f>
        <v>0</v>
      </c>
      <c r="V1100" s="139">
        <f ca="1">VLOOKUP(Tableau4[[#This Row],[Décalage]],D:G,4,0)</f>
        <v>0</v>
      </c>
      <c r="AY1100" s="88"/>
      <c r="AZ1100" s="88"/>
      <c r="BA1100" s="88"/>
      <c r="BB1100" s="88"/>
      <c r="BC1100" s="88"/>
    </row>
    <row r="1101" spans="1:55" ht="15" x14ac:dyDescent="0.2">
      <c r="A1101" s="100" t="s">
        <v>534</v>
      </c>
      <c r="B1101" s="95" t="s">
        <v>534</v>
      </c>
      <c r="C1101" s="95">
        <v>1098</v>
      </c>
      <c r="D1101" s="95" t="s">
        <v>534</v>
      </c>
      <c r="E1101" s="99" t="s">
        <v>534</v>
      </c>
      <c r="F1101" s="95" t="s">
        <v>534</v>
      </c>
      <c r="G1101" s="95" t="s">
        <v>534</v>
      </c>
      <c r="H1101" s="95">
        <v>0</v>
      </c>
      <c r="I1101" s="95">
        <v>1</v>
      </c>
      <c r="J1101" s="95">
        <v>634</v>
      </c>
      <c r="K1101" s="95" t="s">
        <v>534</v>
      </c>
      <c r="L1101" s="98" t="s">
        <v>534</v>
      </c>
      <c r="M1101" s="98" t="s">
        <v>534</v>
      </c>
      <c r="N1101" s="97" t="s">
        <v>534</v>
      </c>
      <c r="Q1101" s="88" t="str">
        <f t="array" aca="1" ref="Q1101" ca="1">IFERROR(INDEX(Tableau3[Num DECAL],SMALL(IF(Tableau3[Num DECAL]&lt;&gt;"",ROW(INDIRECT("1:"&amp;ROWS(Tableau3[Num DECAL])))),ROWS($1:1090))),"")</f>
        <v/>
      </c>
      <c r="R1101" s="88">
        <f t="shared" ca="1" si="17"/>
        <v>0</v>
      </c>
      <c r="S1101" s="88">
        <f ca="1">COUNTIFS(Tableau3[PLAGE],R1101)</f>
        <v>0</v>
      </c>
      <c r="T1101" s="139">
        <f ca="1">INDEX(EXTRACT!DATE,MATCH(Tableau4[[#This Row],[Décalage]],D:D,0),0)</f>
        <v>0</v>
      </c>
      <c r="U1101" s="139">
        <f ca="1">VLOOKUP(Tableau4[[#This Row],[Décalage]],D:E,2,0)</f>
        <v>0</v>
      </c>
      <c r="V1101" s="139">
        <f ca="1">VLOOKUP(Tableau4[[#This Row],[Décalage]],D:G,4,0)</f>
        <v>0</v>
      </c>
      <c r="AY1101" s="88"/>
      <c r="AZ1101" s="88"/>
      <c r="BA1101" s="88"/>
      <c r="BB1101" s="88"/>
      <c r="BC1101" s="88"/>
    </row>
    <row r="1102" spans="1:55" ht="15" x14ac:dyDescent="0.2">
      <c r="A1102" s="100" t="s">
        <v>534</v>
      </c>
      <c r="B1102" s="95" t="s">
        <v>534</v>
      </c>
      <c r="C1102" s="95">
        <v>1099</v>
      </c>
      <c r="D1102" s="95" t="s">
        <v>534</v>
      </c>
      <c r="E1102" s="99" t="s">
        <v>534</v>
      </c>
      <c r="F1102" s="95" t="s">
        <v>534</v>
      </c>
      <c r="G1102" s="95" t="s">
        <v>534</v>
      </c>
      <c r="H1102" s="95">
        <v>0</v>
      </c>
      <c r="I1102" s="95">
        <v>1</v>
      </c>
      <c r="J1102" s="95">
        <v>635</v>
      </c>
      <c r="K1102" s="95" t="s">
        <v>534</v>
      </c>
      <c r="L1102" s="98" t="s">
        <v>534</v>
      </c>
      <c r="M1102" s="98" t="s">
        <v>534</v>
      </c>
      <c r="N1102" s="97" t="s">
        <v>534</v>
      </c>
      <c r="Q1102" s="88" t="str">
        <f t="array" aca="1" ref="Q1102" ca="1">IFERROR(INDEX(Tableau3[Num DECAL],SMALL(IF(Tableau3[Num DECAL]&lt;&gt;"",ROW(INDIRECT("1:"&amp;ROWS(Tableau3[Num DECAL])))),ROWS($1:1091))),"")</f>
        <v/>
      </c>
      <c r="R1102" s="88">
        <f t="shared" ca="1" si="17"/>
        <v>0</v>
      </c>
      <c r="S1102" s="88">
        <f ca="1">COUNTIFS(Tableau3[PLAGE],R1102)</f>
        <v>0</v>
      </c>
      <c r="T1102" s="139">
        <f ca="1">INDEX(EXTRACT!DATE,MATCH(Tableau4[[#This Row],[Décalage]],D:D,0),0)</f>
        <v>0</v>
      </c>
      <c r="U1102" s="139">
        <f ca="1">VLOOKUP(Tableau4[[#This Row],[Décalage]],D:E,2,0)</f>
        <v>0</v>
      </c>
      <c r="V1102" s="139">
        <f ca="1">VLOOKUP(Tableau4[[#This Row],[Décalage]],D:G,4,0)</f>
        <v>0</v>
      </c>
      <c r="AY1102" s="88"/>
      <c r="AZ1102" s="88"/>
      <c r="BA1102" s="88"/>
      <c r="BB1102" s="88"/>
      <c r="BC1102" s="88"/>
    </row>
    <row r="1103" spans="1:55" ht="15" x14ac:dyDescent="0.2">
      <c r="A1103" s="100" t="s">
        <v>534</v>
      </c>
      <c r="B1103" s="95" t="s">
        <v>534</v>
      </c>
      <c r="C1103" s="95">
        <v>1100</v>
      </c>
      <c r="D1103" s="95" t="s">
        <v>534</v>
      </c>
      <c r="E1103" s="99" t="s">
        <v>534</v>
      </c>
      <c r="F1103" s="95" t="s">
        <v>534</v>
      </c>
      <c r="G1103" s="95" t="s">
        <v>534</v>
      </c>
      <c r="H1103" s="95">
        <v>0</v>
      </c>
      <c r="I1103" s="95">
        <v>1</v>
      </c>
      <c r="J1103" s="95">
        <v>636</v>
      </c>
      <c r="K1103" s="95" t="s">
        <v>534</v>
      </c>
      <c r="L1103" s="98" t="s">
        <v>534</v>
      </c>
      <c r="M1103" s="98" t="s">
        <v>534</v>
      </c>
      <c r="N1103" s="97" t="s">
        <v>534</v>
      </c>
      <c r="Q1103" s="88" t="str">
        <f t="array" aca="1" ref="Q1103" ca="1">IFERROR(INDEX(Tableau3[Num DECAL],SMALL(IF(Tableau3[Num DECAL]&lt;&gt;"",ROW(INDIRECT("1:"&amp;ROWS(Tableau3[Num DECAL])))),ROWS($1:1092))),"")</f>
        <v/>
      </c>
      <c r="R1103" s="88">
        <f t="shared" ca="1" si="17"/>
        <v>0</v>
      </c>
      <c r="S1103" s="88">
        <f ca="1">COUNTIFS(Tableau3[PLAGE],R1103)</f>
        <v>0</v>
      </c>
      <c r="T1103" s="139">
        <f ca="1">INDEX(EXTRACT!DATE,MATCH(Tableau4[[#This Row],[Décalage]],D:D,0),0)</f>
        <v>0</v>
      </c>
      <c r="U1103" s="139">
        <f ca="1">VLOOKUP(Tableau4[[#This Row],[Décalage]],D:E,2,0)</f>
        <v>0</v>
      </c>
      <c r="V1103" s="139">
        <f ca="1">VLOOKUP(Tableau4[[#This Row],[Décalage]],D:G,4,0)</f>
        <v>0</v>
      </c>
      <c r="AY1103" s="88"/>
      <c r="AZ1103" s="88"/>
      <c r="BA1103" s="88"/>
      <c r="BB1103" s="88"/>
      <c r="BC1103" s="88"/>
    </row>
    <row r="1104" spans="1:55" ht="15" x14ac:dyDescent="0.2">
      <c r="A1104" s="100" t="s">
        <v>534</v>
      </c>
      <c r="B1104" s="95" t="s">
        <v>534</v>
      </c>
      <c r="C1104" s="95">
        <v>1101</v>
      </c>
      <c r="D1104" s="95" t="s">
        <v>534</v>
      </c>
      <c r="E1104" s="99" t="s">
        <v>534</v>
      </c>
      <c r="F1104" s="95" t="s">
        <v>534</v>
      </c>
      <c r="G1104" s="95" t="s">
        <v>534</v>
      </c>
      <c r="H1104" s="95">
        <v>0</v>
      </c>
      <c r="I1104" s="95">
        <v>1</v>
      </c>
      <c r="J1104" s="95">
        <v>637</v>
      </c>
      <c r="K1104" s="95" t="s">
        <v>534</v>
      </c>
      <c r="L1104" s="98" t="s">
        <v>534</v>
      </c>
      <c r="M1104" s="98" t="s">
        <v>534</v>
      </c>
      <c r="N1104" s="97" t="s">
        <v>534</v>
      </c>
      <c r="Q1104" s="88" t="str">
        <f t="array" aca="1" ref="Q1104" ca="1">IFERROR(INDEX(Tableau3[Num DECAL],SMALL(IF(Tableau3[Num DECAL]&lt;&gt;"",ROW(INDIRECT("1:"&amp;ROWS(Tableau3[Num DECAL])))),ROWS($1:1093))),"")</f>
        <v/>
      </c>
      <c r="R1104" s="88">
        <f t="shared" ca="1" si="17"/>
        <v>0</v>
      </c>
      <c r="S1104" s="88">
        <f ca="1">COUNTIFS(Tableau3[PLAGE],R1104)</f>
        <v>0</v>
      </c>
      <c r="T1104" s="139">
        <f ca="1">INDEX(EXTRACT!DATE,MATCH(Tableau4[[#This Row],[Décalage]],D:D,0),0)</f>
        <v>0</v>
      </c>
      <c r="U1104" s="139">
        <f ca="1">VLOOKUP(Tableau4[[#This Row],[Décalage]],D:E,2,0)</f>
        <v>0</v>
      </c>
      <c r="V1104" s="139">
        <f ca="1">VLOOKUP(Tableau4[[#This Row],[Décalage]],D:G,4,0)</f>
        <v>0</v>
      </c>
      <c r="AY1104" s="88"/>
      <c r="AZ1104" s="88"/>
      <c r="BA1104" s="88"/>
      <c r="BB1104" s="88"/>
      <c r="BC1104" s="88"/>
    </row>
    <row r="1105" spans="1:55" ht="15" x14ac:dyDescent="0.2">
      <c r="A1105" s="100" t="s">
        <v>534</v>
      </c>
      <c r="B1105" s="95" t="s">
        <v>534</v>
      </c>
      <c r="C1105" s="95">
        <v>1102</v>
      </c>
      <c r="D1105" s="95" t="s">
        <v>534</v>
      </c>
      <c r="E1105" s="99" t="s">
        <v>534</v>
      </c>
      <c r="F1105" s="95" t="s">
        <v>534</v>
      </c>
      <c r="G1105" s="95" t="s">
        <v>534</v>
      </c>
      <c r="H1105" s="95">
        <v>0</v>
      </c>
      <c r="I1105" s="95">
        <v>1</v>
      </c>
      <c r="J1105" s="95">
        <v>638</v>
      </c>
      <c r="K1105" s="95" t="s">
        <v>534</v>
      </c>
      <c r="L1105" s="98" t="s">
        <v>534</v>
      </c>
      <c r="M1105" s="98" t="s">
        <v>534</v>
      </c>
      <c r="N1105" s="97" t="s">
        <v>534</v>
      </c>
      <c r="Q1105" s="88" t="str">
        <f t="array" aca="1" ref="Q1105" ca="1">IFERROR(INDEX(Tableau3[Num DECAL],SMALL(IF(Tableau3[Num DECAL]&lt;&gt;"",ROW(INDIRECT("1:"&amp;ROWS(Tableau3[Num DECAL])))),ROWS($1:1094))),"")</f>
        <v/>
      </c>
      <c r="R1105" s="88">
        <f t="shared" ca="1" si="17"/>
        <v>0</v>
      </c>
      <c r="S1105" s="88">
        <f ca="1">COUNTIFS(Tableau3[PLAGE],R1105)</f>
        <v>0</v>
      </c>
      <c r="T1105" s="139">
        <f ca="1">INDEX(EXTRACT!DATE,MATCH(Tableau4[[#This Row],[Décalage]],D:D,0),0)</f>
        <v>0</v>
      </c>
      <c r="U1105" s="139">
        <f ca="1">VLOOKUP(Tableau4[[#This Row],[Décalage]],D:E,2,0)</f>
        <v>0</v>
      </c>
      <c r="V1105" s="139">
        <f ca="1">VLOOKUP(Tableau4[[#This Row],[Décalage]],D:G,4,0)</f>
        <v>0</v>
      </c>
      <c r="AY1105" s="88"/>
      <c r="AZ1105" s="88"/>
      <c r="BA1105" s="88"/>
      <c r="BB1105" s="88"/>
      <c r="BC1105" s="88"/>
    </row>
    <row r="1106" spans="1:55" ht="15" x14ac:dyDescent="0.2">
      <c r="A1106" s="100" t="s">
        <v>534</v>
      </c>
      <c r="B1106" s="95" t="s">
        <v>534</v>
      </c>
      <c r="C1106" s="95">
        <v>1103</v>
      </c>
      <c r="D1106" s="95" t="s">
        <v>534</v>
      </c>
      <c r="E1106" s="99" t="s">
        <v>534</v>
      </c>
      <c r="F1106" s="95" t="s">
        <v>534</v>
      </c>
      <c r="G1106" s="95" t="s">
        <v>534</v>
      </c>
      <c r="H1106" s="95">
        <v>0</v>
      </c>
      <c r="I1106" s="95">
        <v>1</v>
      </c>
      <c r="J1106" s="95">
        <v>639</v>
      </c>
      <c r="K1106" s="95" t="s">
        <v>534</v>
      </c>
      <c r="L1106" s="98" t="s">
        <v>534</v>
      </c>
      <c r="M1106" s="98" t="s">
        <v>534</v>
      </c>
      <c r="N1106" s="97" t="s">
        <v>534</v>
      </c>
      <c r="Q1106" s="88" t="str">
        <f t="array" aca="1" ref="Q1106" ca="1">IFERROR(INDEX(Tableau3[Num DECAL],SMALL(IF(Tableau3[Num DECAL]&lt;&gt;"",ROW(INDIRECT("1:"&amp;ROWS(Tableau3[Num DECAL])))),ROWS($1:1095))),"")</f>
        <v/>
      </c>
      <c r="R1106" s="88">
        <f t="shared" ca="1" si="17"/>
        <v>0</v>
      </c>
      <c r="S1106" s="88">
        <f ca="1">COUNTIFS(Tableau3[PLAGE],R1106)</f>
        <v>0</v>
      </c>
      <c r="T1106" s="139">
        <f ca="1">INDEX(EXTRACT!DATE,MATCH(Tableau4[[#This Row],[Décalage]],D:D,0),0)</f>
        <v>0</v>
      </c>
      <c r="U1106" s="139">
        <f ca="1">VLOOKUP(Tableau4[[#This Row],[Décalage]],D:E,2,0)</f>
        <v>0</v>
      </c>
      <c r="V1106" s="139">
        <f ca="1">VLOOKUP(Tableau4[[#This Row],[Décalage]],D:G,4,0)</f>
        <v>0</v>
      </c>
      <c r="AY1106" s="88"/>
      <c r="AZ1106" s="88"/>
      <c r="BA1106" s="88"/>
      <c r="BB1106" s="88"/>
      <c r="BC1106" s="88"/>
    </row>
    <row r="1107" spans="1:55" ht="15" x14ac:dyDescent="0.2">
      <c r="A1107" s="100" t="s">
        <v>534</v>
      </c>
      <c r="B1107" s="95" t="s">
        <v>534</v>
      </c>
      <c r="C1107" s="95">
        <v>1104</v>
      </c>
      <c r="D1107" s="95" t="s">
        <v>534</v>
      </c>
      <c r="E1107" s="99" t="s">
        <v>534</v>
      </c>
      <c r="F1107" s="95" t="s">
        <v>534</v>
      </c>
      <c r="G1107" s="95" t="s">
        <v>534</v>
      </c>
      <c r="H1107" s="95">
        <v>0</v>
      </c>
      <c r="I1107" s="95">
        <v>1</v>
      </c>
      <c r="J1107" s="95">
        <v>640</v>
      </c>
      <c r="K1107" s="95" t="s">
        <v>534</v>
      </c>
      <c r="L1107" s="98" t="s">
        <v>534</v>
      </c>
      <c r="M1107" s="98" t="s">
        <v>534</v>
      </c>
      <c r="N1107" s="97" t="s">
        <v>534</v>
      </c>
      <c r="Q1107" s="88" t="str">
        <f t="array" aca="1" ref="Q1107" ca="1">IFERROR(INDEX(Tableau3[Num DECAL],SMALL(IF(Tableau3[Num DECAL]&lt;&gt;"",ROW(INDIRECT("1:"&amp;ROWS(Tableau3[Num DECAL])))),ROWS($1:1096))),"")</f>
        <v/>
      </c>
      <c r="R1107" s="88">
        <f t="shared" ca="1" si="17"/>
        <v>0</v>
      </c>
      <c r="S1107" s="88">
        <f ca="1">COUNTIFS(Tableau3[PLAGE],R1107)</f>
        <v>0</v>
      </c>
      <c r="T1107" s="139">
        <f ca="1">INDEX(EXTRACT!DATE,MATCH(Tableau4[[#This Row],[Décalage]],D:D,0),0)</f>
        <v>0</v>
      </c>
      <c r="U1107" s="139">
        <f ca="1">VLOOKUP(Tableau4[[#This Row],[Décalage]],D:E,2,0)</f>
        <v>0</v>
      </c>
      <c r="V1107" s="139">
        <f ca="1">VLOOKUP(Tableau4[[#This Row],[Décalage]],D:G,4,0)</f>
        <v>0</v>
      </c>
      <c r="AY1107" s="88"/>
      <c r="AZ1107" s="88"/>
      <c r="BA1107" s="88"/>
      <c r="BB1107" s="88"/>
      <c r="BC1107" s="88"/>
    </row>
    <row r="1108" spans="1:55" ht="15" x14ac:dyDescent="0.2">
      <c r="A1108" s="100" t="s">
        <v>534</v>
      </c>
      <c r="B1108" s="95" t="s">
        <v>534</v>
      </c>
      <c r="C1108" s="95">
        <v>1105</v>
      </c>
      <c r="D1108" s="95" t="s">
        <v>534</v>
      </c>
      <c r="E1108" s="99" t="s">
        <v>534</v>
      </c>
      <c r="F1108" s="95" t="s">
        <v>534</v>
      </c>
      <c r="G1108" s="95" t="s">
        <v>534</v>
      </c>
      <c r="H1108" s="95">
        <v>0</v>
      </c>
      <c r="I1108" s="95">
        <v>1</v>
      </c>
      <c r="J1108" s="95">
        <v>641</v>
      </c>
      <c r="K1108" s="95" t="s">
        <v>534</v>
      </c>
      <c r="L1108" s="98" t="s">
        <v>534</v>
      </c>
      <c r="M1108" s="98" t="s">
        <v>534</v>
      </c>
      <c r="N1108" s="97" t="s">
        <v>534</v>
      </c>
      <c r="Q1108" s="88" t="str">
        <f t="array" aca="1" ref="Q1108" ca="1">IFERROR(INDEX(Tableau3[Num DECAL],SMALL(IF(Tableau3[Num DECAL]&lt;&gt;"",ROW(INDIRECT("1:"&amp;ROWS(Tableau3[Num DECAL])))),ROWS($1:1097))),"")</f>
        <v/>
      </c>
      <c r="R1108" s="88">
        <f t="shared" ca="1" si="17"/>
        <v>0</v>
      </c>
      <c r="S1108" s="88">
        <f ca="1">COUNTIFS(Tableau3[PLAGE],R1108)</f>
        <v>0</v>
      </c>
      <c r="T1108" s="139">
        <f ca="1">INDEX(EXTRACT!DATE,MATCH(Tableau4[[#This Row],[Décalage]],D:D,0),0)</f>
        <v>0</v>
      </c>
      <c r="U1108" s="139">
        <f ca="1">VLOOKUP(Tableau4[[#This Row],[Décalage]],D:E,2,0)</f>
        <v>0</v>
      </c>
      <c r="V1108" s="139">
        <f ca="1">VLOOKUP(Tableau4[[#This Row],[Décalage]],D:G,4,0)</f>
        <v>0</v>
      </c>
      <c r="AY1108" s="88"/>
      <c r="AZ1108" s="88"/>
      <c r="BA1108" s="88"/>
      <c r="BB1108" s="88"/>
      <c r="BC1108" s="88"/>
    </row>
    <row r="1109" spans="1:55" ht="15" x14ac:dyDescent="0.2">
      <c r="A1109" s="100" t="s">
        <v>534</v>
      </c>
      <c r="B1109" s="95" t="s">
        <v>534</v>
      </c>
      <c r="C1109" s="95">
        <v>1106</v>
      </c>
      <c r="D1109" s="95" t="s">
        <v>534</v>
      </c>
      <c r="E1109" s="99" t="s">
        <v>534</v>
      </c>
      <c r="F1109" s="95" t="s">
        <v>534</v>
      </c>
      <c r="G1109" s="95" t="s">
        <v>534</v>
      </c>
      <c r="H1109" s="95">
        <v>0</v>
      </c>
      <c r="I1109" s="95">
        <v>1</v>
      </c>
      <c r="J1109" s="95">
        <v>642</v>
      </c>
      <c r="K1109" s="95" t="s">
        <v>534</v>
      </c>
      <c r="L1109" s="98" t="s">
        <v>534</v>
      </c>
      <c r="M1109" s="98" t="s">
        <v>534</v>
      </c>
      <c r="N1109" s="97" t="s">
        <v>534</v>
      </c>
      <c r="Q1109" s="88" t="str">
        <f t="array" aca="1" ref="Q1109" ca="1">IFERROR(INDEX(Tableau3[Num DECAL],SMALL(IF(Tableau3[Num DECAL]&lt;&gt;"",ROW(INDIRECT("1:"&amp;ROWS(Tableau3[Num DECAL])))),ROWS($1:1098))),"")</f>
        <v/>
      </c>
      <c r="R1109" s="88">
        <f t="shared" ca="1" si="17"/>
        <v>0</v>
      </c>
      <c r="S1109" s="88">
        <f ca="1">COUNTIFS(Tableau3[PLAGE],R1109)</f>
        <v>0</v>
      </c>
      <c r="T1109" s="139">
        <f ca="1">INDEX(EXTRACT!DATE,MATCH(Tableau4[[#This Row],[Décalage]],D:D,0),0)</f>
        <v>0</v>
      </c>
      <c r="U1109" s="139">
        <f ca="1">VLOOKUP(Tableau4[[#This Row],[Décalage]],D:E,2,0)</f>
        <v>0</v>
      </c>
      <c r="V1109" s="139">
        <f ca="1">VLOOKUP(Tableau4[[#This Row],[Décalage]],D:G,4,0)</f>
        <v>0</v>
      </c>
      <c r="AY1109" s="88"/>
      <c r="AZ1109" s="88"/>
      <c r="BA1109" s="88"/>
      <c r="BB1109" s="88"/>
      <c r="BC1109" s="88"/>
    </row>
    <row r="1110" spans="1:55" ht="15" x14ac:dyDescent="0.2">
      <c r="A1110" s="100" t="s">
        <v>534</v>
      </c>
      <c r="B1110" s="95" t="s">
        <v>534</v>
      </c>
      <c r="C1110" s="95">
        <v>1107</v>
      </c>
      <c r="D1110" s="95" t="s">
        <v>534</v>
      </c>
      <c r="E1110" s="99" t="s">
        <v>534</v>
      </c>
      <c r="F1110" s="95" t="s">
        <v>534</v>
      </c>
      <c r="G1110" s="95" t="s">
        <v>534</v>
      </c>
      <c r="H1110" s="95">
        <v>0</v>
      </c>
      <c r="I1110" s="95">
        <v>1</v>
      </c>
      <c r="J1110" s="95">
        <v>643</v>
      </c>
      <c r="K1110" s="95" t="s">
        <v>534</v>
      </c>
      <c r="L1110" s="98" t="s">
        <v>534</v>
      </c>
      <c r="M1110" s="98" t="s">
        <v>534</v>
      </c>
      <c r="N1110" s="97" t="s">
        <v>534</v>
      </c>
      <c r="Q1110" s="88" t="str">
        <f t="array" aca="1" ref="Q1110" ca="1">IFERROR(INDEX(Tableau3[Num DECAL],SMALL(IF(Tableau3[Num DECAL]&lt;&gt;"",ROW(INDIRECT("1:"&amp;ROWS(Tableau3[Num DECAL])))),ROWS($1:1099))),"")</f>
        <v/>
      </c>
      <c r="R1110" s="88">
        <f t="shared" ca="1" si="17"/>
        <v>0</v>
      </c>
      <c r="S1110" s="88">
        <f ca="1">COUNTIFS(Tableau3[PLAGE],R1110)</f>
        <v>0</v>
      </c>
      <c r="T1110" s="139">
        <f ca="1">INDEX(EXTRACT!DATE,MATCH(Tableau4[[#This Row],[Décalage]],D:D,0),0)</f>
        <v>0</v>
      </c>
      <c r="U1110" s="139">
        <f ca="1">VLOOKUP(Tableau4[[#This Row],[Décalage]],D:E,2,0)</f>
        <v>0</v>
      </c>
      <c r="V1110" s="139">
        <f ca="1">VLOOKUP(Tableau4[[#This Row],[Décalage]],D:G,4,0)</f>
        <v>0</v>
      </c>
      <c r="AY1110" s="88"/>
      <c r="AZ1110" s="88"/>
      <c r="BA1110" s="88"/>
      <c r="BB1110" s="88"/>
      <c r="BC1110" s="88"/>
    </row>
    <row r="1111" spans="1:55" ht="15" x14ac:dyDescent="0.2">
      <c r="A1111" s="100" t="s">
        <v>534</v>
      </c>
      <c r="B1111" s="95" t="s">
        <v>534</v>
      </c>
      <c r="C1111" s="95">
        <v>1108</v>
      </c>
      <c r="D1111" s="95" t="s">
        <v>534</v>
      </c>
      <c r="E1111" s="99" t="s">
        <v>534</v>
      </c>
      <c r="F1111" s="95" t="s">
        <v>534</v>
      </c>
      <c r="G1111" s="95" t="s">
        <v>534</v>
      </c>
      <c r="H1111" s="95">
        <v>0</v>
      </c>
      <c r="I1111" s="95">
        <v>1</v>
      </c>
      <c r="J1111" s="95">
        <v>644</v>
      </c>
      <c r="K1111" s="95" t="s">
        <v>534</v>
      </c>
      <c r="L1111" s="98" t="s">
        <v>534</v>
      </c>
      <c r="M1111" s="98" t="s">
        <v>534</v>
      </c>
      <c r="N1111" s="97" t="s">
        <v>534</v>
      </c>
      <c r="Q1111" s="88" t="str">
        <f t="array" aca="1" ref="Q1111" ca="1">IFERROR(INDEX(Tableau3[Num DECAL],SMALL(IF(Tableau3[Num DECAL]&lt;&gt;"",ROW(INDIRECT("1:"&amp;ROWS(Tableau3[Num DECAL])))),ROWS($1:1100))),"")</f>
        <v/>
      </c>
      <c r="R1111" s="88">
        <f t="shared" ca="1" si="17"/>
        <v>0</v>
      </c>
      <c r="S1111" s="88">
        <f ca="1">COUNTIFS(Tableau3[PLAGE],R1111)</f>
        <v>0</v>
      </c>
      <c r="T1111" s="139">
        <f ca="1">INDEX(EXTRACT!DATE,MATCH(Tableau4[[#This Row],[Décalage]],D:D,0),0)</f>
        <v>0</v>
      </c>
      <c r="U1111" s="139">
        <f ca="1">VLOOKUP(Tableau4[[#This Row],[Décalage]],D:E,2,0)</f>
        <v>0</v>
      </c>
      <c r="V1111" s="139">
        <f ca="1">VLOOKUP(Tableau4[[#This Row],[Décalage]],D:G,4,0)</f>
        <v>0</v>
      </c>
      <c r="AY1111" s="88"/>
      <c r="AZ1111" s="88"/>
      <c r="BA1111" s="88"/>
      <c r="BB1111" s="88"/>
      <c r="BC1111" s="88"/>
    </row>
    <row r="1112" spans="1:55" ht="15" x14ac:dyDescent="0.2">
      <c r="A1112" s="100" t="s">
        <v>534</v>
      </c>
      <c r="B1112" s="95" t="s">
        <v>534</v>
      </c>
      <c r="C1112" s="95">
        <v>1109</v>
      </c>
      <c r="D1112" s="95" t="s">
        <v>534</v>
      </c>
      <c r="E1112" s="99" t="s">
        <v>534</v>
      </c>
      <c r="F1112" s="95" t="s">
        <v>534</v>
      </c>
      <c r="G1112" s="95" t="s">
        <v>534</v>
      </c>
      <c r="H1112" s="95">
        <v>0</v>
      </c>
      <c r="I1112" s="95">
        <v>1</v>
      </c>
      <c r="J1112" s="95">
        <v>645</v>
      </c>
      <c r="K1112" s="95" t="s">
        <v>534</v>
      </c>
      <c r="L1112" s="98" t="s">
        <v>534</v>
      </c>
      <c r="M1112" s="98" t="s">
        <v>534</v>
      </c>
      <c r="N1112" s="97" t="s">
        <v>534</v>
      </c>
      <c r="Q1112" s="88" t="str">
        <f t="array" aca="1" ref="Q1112" ca="1">IFERROR(INDEX(Tableau3[Num DECAL],SMALL(IF(Tableau3[Num DECAL]&lt;&gt;"",ROW(INDIRECT("1:"&amp;ROWS(Tableau3[Num DECAL])))),ROWS($1:1101))),"")</f>
        <v/>
      </c>
      <c r="R1112" s="88">
        <f t="shared" ca="1" si="17"/>
        <v>0</v>
      </c>
      <c r="S1112" s="88">
        <f ca="1">COUNTIFS(Tableau3[PLAGE],R1112)</f>
        <v>0</v>
      </c>
      <c r="T1112" s="139">
        <f ca="1">INDEX(EXTRACT!DATE,MATCH(Tableau4[[#This Row],[Décalage]],D:D,0),0)</f>
        <v>0</v>
      </c>
      <c r="U1112" s="139">
        <f ca="1">VLOOKUP(Tableau4[[#This Row],[Décalage]],D:E,2,0)</f>
        <v>0</v>
      </c>
      <c r="V1112" s="139">
        <f ca="1">VLOOKUP(Tableau4[[#This Row],[Décalage]],D:G,4,0)</f>
        <v>0</v>
      </c>
      <c r="AY1112" s="88"/>
      <c r="AZ1112" s="88"/>
      <c r="BA1112" s="88"/>
      <c r="BB1112" s="88"/>
      <c r="BC1112" s="88"/>
    </row>
    <row r="1113" spans="1:55" ht="15" x14ac:dyDescent="0.2">
      <c r="A1113" s="100" t="s">
        <v>534</v>
      </c>
      <c r="B1113" s="95" t="s">
        <v>534</v>
      </c>
      <c r="C1113" s="95">
        <v>1110</v>
      </c>
      <c r="D1113" s="95" t="s">
        <v>534</v>
      </c>
      <c r="E1113" s="99" t="s">
        <v>534</v>
      </c>
      <c r="F1113" s="95" t="s">
        <v>534</v>
      </c>
      <c r="G1113" s="95" t="s">
        <v>534</v>
      </c>
      <c r="H1113" s="95">
        <v>0</v>
      </c>
      <c r="I1113" s="95">
        <v>1</v>
      </c>
      <c r="J1113" s="95">
        <v>646</v>
      </c>
      <c r="K1113" s="95" t="s">
        <v>534</v>
      </c>
      <c r="L1113" s="98" t="s">
        <v>534</v>
      </c>
      <c r="M1113" s="98" t="s">
        <v>534</v>
      </c>
      <c r="N1113" s="97" t="s">
        <v>534</v>
      </c>
      <c r="Q1113" s="88" t="str">
        <f t="array" aca="1" ref="Q1113" ca="1">IFERROR(INDEX(Tableau3[Num DECAL],SMALL(IF(Tableau3[Num DECAL]&lt;&gt;"",ROW(INDIRECT("1:"&amp;ROWS(Tableau3[Num DECAL])))),ROWS($1:1102))),"")</f>
        <v/>
      </c>
      <c r="R1113" s="88">
        <f t="shared" ca="1" si="17"/>
        <v>0</v>
      </c>
      <c r="S1113" s="88">
        <f ca="1">COUNTIFS(Tableau3[PLAGE],R1113)</f>
        <v>0</v>
      </c>
      <c r="T1113" s="139">
        <f ca="1">INDEX(EXTRACT!DATE,MATCH(Tableau4[[#This Row],[Décalage]],D:D,0),0)</f>
        <v>0</v>
      </c>
      <c r="U1113" s="139">
        <f ca="1">VLOOKUP(Tableau4[[#This Row],[Décalage]],D:E,2,0)</f>
        <v>0</v>
      </c>
      <c r="V1113" s="139">
        <f ca="1">VLOOKUP(Tableau4[[#This Row],[Décalage]],D:G,4,0)</f>
        <v>0</v>
      </c>
      <c r="AY1113" s="88"/>
      <c r="AZ1113" s="88"/>
      <c r="BA1113" s="88"/>
      <c r="BB1113" s="88"/>
      <c r="BC1113" s="88"/>
    </row>
    <row r="1114" spans="1:55" ht="15" x14ac:dyDescent="0.2">
      <c r="A1114" s="100" t="s">
        <v>534</v>
      </c>
      <c r="B1114" s="95" t="s">
        <v>534</v>
      </c>
      <c r="C1114" s="95">
        <v>1111</v>
      </c>
      <c r="D1114" s="95" t="s">
        <v>534</v>
      </c>
      <c r="E1114" s="99" t="s">
        <v>534</v>
      </c>
      <c r="F1114" s="95" t="s">
        <v>534</v>
      </c>
      <c r="G1114" s="95" t="s">
        <v>534</v>
      </c>
      <c r="H1114" s="95">
        <v>0</v>
      </c>
      <c r="I1114" s="95">
        <v>1</v>
      </c>
      <c r="J1114" s="95">
        <v>647</v>
      </c>
      <c r="K1114" s="95" t="s">
        <v>534</v>
      </c>
      <c r="L1114" s="98" t="s">
        <v>534</v>
      </c>
      <c r="M1114" s="98" t="s">
        <v>534</v>
      </c>
      <c r="N1114" s="97" t="s">
        <v>534</v>
      </c>
      <c r="Q1114" s="88" t="str">
        <f t="array" aca="1" ref="Q1114" ca="1">IFERROR(INDEX(Tableau3[Num DECAL],SMALL(IF(Tableau3[Num DECAL]&lt;&gt;"",ROW(INDIRECT("1:"&amp;ROWS(Tableau3[Num DECAL])))),ROWS($1:1103))),"")</f>
        <v/>
      </c>
      <c r="R1114" s="88">
        <f t="shared" ca="1" si="17"/>
        <v>0</v>
      </c>
      <c r="S1114" s="88">
        <f ca="1">COUNTIFS(Tableau3[PLAGE],R1114)</f>
        <v>0</v>
      </c>
      <c r="T1114" s="139">
        <f ca="1">INDEX(EXTRACT!DATE,MATCH(Tableau4[[#This Row],[Décalage]],D:D,0),0)</f>
        <v>0</v>
      </c>
      <c r="U1114" s="139">
        <f ca="1">VLOOKUP(Tableau4[[#This Row],[Décalage]],D:E,2,0)</f>
        <v>0</v>
      </c>
      <c r="V1114" s="139">
        <f ca="1">VLOOKUP(Tableau4[[#This Row],[Décalage]],D:G,4,0)</f>
        <v>0</v>
      </c>
      <c r="AY1114" s="88"/>
      <c r="AZ1114" s="88"/>
      <c r="BA1114" s="88"/>
      <c r="BB1114" s="88"/>
      <c r="BC1114" s="88"/>
    </row>
    <row r="1115" spans="1:55" ht="15" x14ac:dyDescent="0.2">
      <c r="A1115" s="100" t="s">
        <v>534</v>
      </c>
      <c r="B1115" s="95" t="s">
        <v>534</v>
      </c>
      <c r="C1115" s="95">
        <v>1112</v>
      </c>
      <c r="D1115" s="95" t="s">
        <v>534</v>
      </c>
      <c r="E1115" s="99" t="s">
        <v>534</v>
      </c>
      <c r="F1115" s="95" t="s">
        <v>534</v>
      </c>
      <c r="G1115" s="95" t="s">
        <v>534</v>
      </c>
      <c r="H1115" s="95">
        <v>0</v>
      </c>
      <c r="I1115" s="95">
        <v>1</v>
      </c>
      <c r="J1115" s="95">
        <v>648</v>
      </c>
      <c r="K1115" s="95" t="s">
        <v>534</v>
      </c>
      <c r="L1115" s="98" t="s">
        <v>534</v>
      </c>
      <c r="M1115" s="98" t="s">
        <v>534</v>
      </c>
      <c r="N1115" s="97" t="s">
        <v>534</v>
      </c>
      <c r="Q1115" s="88" t="str">
        <f t="array" aca="1" ref="Q1115" ca="1">IFERROR(INDEX(Tableau3[Num DECAL],SMALL(IF(Tableau3[Num DECAL]&lt;&gt;"",ROW(INDIRECT("1:"&amp;ROWS(Tableau3[Num DECAL])))),ROWS($1:1104))),"")</f>
        <v/>
      </c>
      <c r="R1115" s="88">
        <f t="shared" ca="1" si="17"/>
        <v>0</v>
      </c>
      <c r="S1115" s="88">
        <f ca="1">COUNTIFS(Tableau3[PLAGE],R1115)</f>
        <v>0</v>
      </c>
      <c r="T1115" s="139">
        <f ca="1">INDEX(EXTRACT!DATE,MATCH(Tableau4[[#This Row],[Décalage]],D:D,0),0)</f>
        <v>0</v>
      </c>
      <c r="U1115" s="139">
        <f ca="1">VLOOKUP(Tableau4[[#This Row],[Décalage]],D:E,2,0)</f>
        <v>0</v>
      </c>
      <c r="V1115" s="139">
        <f ca="1">VLOOKUP(Tableau4[[#This Row],[Décalage]],D:G,4,0)</f>
        <v>0</v>
      </c>
      <c r="AY1115" s="88"/>
      <c r="AZ1115" s="88"/>
      <c r="BA1115" s="88"/>
      <c r="BB1115" s="88"/>
      <c r="BC1115" s="88"/>
    </row>
    <row r="1116" spans="1:55" ht="15" x14ac:dyDescent="0.2">
      <c r="A1116" s="100" t="s">
        <v>534</v>
      </c>
      <c r="B1116" s="95" t="s">
        <v>534</v>
      </c>
      <c r="C1116" s="95">
        <v>1113</v>
      </c>
      <c r="D1116" s="95" t="s">
        <v>534</v>
      </c>
      <c r="E1116" s="99" t="s">
        <v>534</v>
      </c>
      <c r="F1116" s="95" t="s">
        <v>534</v>
      </c>
      <c r="G1116" s="95" t="s">
        <v>534</v>
      </c>
      <c r="H1116" s="95">
        <v>0</v>
      </c>
      <c r="I1116" s="95">
        <v>1</v>
      </c>
      <c r="J1116" s="95">
        <v>649</v>
      </c>
      <c r="K1116" s="95" t="s">
        <v>534</v>
      </c>
      <c r="L1116" s="98" t="s">
        <v>534</v>
      </c>
      <c r="M1116" s="98" t="s">
        <v>534</v>
      </c>
      <c r="N1116" s="97" t="s">
        <v>534</v>
      </c>
      <c r="Q1116" s="88" t="str">
        <f t="array" aca="1" ref="Q1116" ca="1">IFERROR(INDEX(Tableau3[Num DECAL],SMALL(IF(Tableau3[Num DECAL]&lt;&gt;"",ROW(INDIRECT("1:"&amp;ROWS(Tableau3[Num DECAL])))),ROWS($1:1105))),"")</f>
        <v/>
      </c>
      <c r="R1116" s="88">
        <f t="shared" ca="1" si="17"/>
        <v>0</v>
      </c>
      <c r="S1116" s="88">
        <f ca="1">COUNTIFS(Tableau3[PLAGE],R1116)</f>
        <v>0</v>
      </c>
      <c r="T1116" s="139">
        <f ca="1">INDEX(EXTRACT!DATE,MATCH(Tableau4[[#This Row],[Décalage]],D:D,0),0)</f>
        <v>0</v>
      </c>
      <c r="U1116" s="139">
        <f ca="1">VLOOKUP(Tableau4[[#This Row],[Décalage]],D:E,2,0)</f>
        <v>0</v>
      </c>
      <c r="V1116" s="139">
        <f ca="1">VLOOKUP(Tableau4[[#This Row],[Décalage]],D:G,4,0)</f>
        <v>0</v>
      </c>
      <c r="AY1116" s="88"/>
      <c r="AZ1116" s="88"/>
      <c r="BA1116" s="88"/>
      <c r="BB1116" s="88"/>
      <c r="BC1116" s="88"/>
    </row>
    <row r="1117" spans="1:55" ht="15" x14ac:dyDescent="0.2">
      <c r="A1117" s="100" t="s">
        <v>534</v>
      </c>
      <c r="B1117" s="95" t="s">
        <v>534</v>
      </c>
      <c r="C1117" s="95">
        <v>1114</v>
      </c>
      <c r="D1117" s="95" t="s">
        <v>534</v>
      </c>
      <c r="E1117" s="99" t="s">
        <v>534</v>
      </c>
      <c r="F1117" s="95" t="s">
        <v>534</v>
      </c>
      <c r="G1117" s="95" t="s">
        <v>534</v>
      </c>
      <c r="H1117" s="95">
        <v>0</v>
      </c>
      <c r="I1117" s="95">
        <v>1</v>
      </c>
      <c r="J1117" s="95">
        <v>650</v>
      </c>
      <c r="K1117" s="95" t="s">
        <v>534</v>
      </c>
      <c r="L1117" s="98" t="s">
        <v>534</v>
      </c>
      <c r="M1117" s="98" t="s">
        <v>534</v>
      </c>
      <c r="N1117" s="97" t="s">
        <v>534</v>
      </c>
      <c r="Q1117" s="88" t="str">
        <f t="array" aca="1" ref="Q1117" ca="1">IFERROR(INDEX(Tableau3[Num DECAL],SMALL(IF(Tableau3[Num DECAL]&lt;&gt;"",ROW(INDIRECT("1:"&amp;ROWS(Tableau3[Num DECAL])))),ROWS($1:1106))),"")</f>
        <v/>
      </c>
      <c r="R1117" s="88">
        <f t="shared" ca="1" si="17"/>
        <v>0</v>
      </c>
      <c r="S1117" s="88">
        <f ca="1">COUNTIFS(Tableau3[PLAGE],R1117)</f>
        <v>0</v>
      </c>
      <c r="T1117" s="139">
        <f ca="1">INDEX(EXTRACT!DATE,MATCH(Tableau4[[#This Row],[Décalage]],D:D,0),0)</f>
        <v>0</v>
      </c>
      <c r="U1117" s="139">
        <f ca="1">VLOOKUP(Tableau4[[#This Row],[Décalage]],D:E,2,0)</f>
        <v>0</v>
      </c>
      <c r="V1117" s="139">
        <f ca="1">VLOOKUP(Tableau4[[#This Row],[Décalage]],D:G,4,0)</f>
        <v>0</v>
      </c>
      <c r="AY1117" s="88"/>
      <c r="AZ1117" s="88"/>
      <c r="BA1117" s="88"/>
      <c r="BB1117" s="88"/>
      <c r="BC1117" s="88"/>
    </row>
    <row r="1118" spans="1:55" ht="15" x14ac:dyDescent="0.2">
      <c r="A1118" s="100" t="s">
        <v>534</v>
      </c>
      <c r="B1118" s="95" t="s">
        <v>534</v>
      </c>
      <c r="C1118" s="95">
        <v>1115</v>
      </c>
      <c r="D1118" s="95" t="s">
        <v>534</v>
      </c>
      <c r="E1118" s="99" t="s">
        <v>534</v>
      </c>
      <c r="F1118" s="95" t="s">
        <v>534</v>
      </c>
      <c r="G1118" s="95" t="s">
        <v>534</v>
      </c>
      <c r="H1118" s="95">
        <v>0</v>
      </c>
      <c r="I1118" s="95">
        <v>1</v>
      </c>
      <c r="J1118" s="95">
        <v>651</v>
      </c>
      <c r="K1118" s="95" t="s">
        <v>534</v>
      </c>
      <c r="L1118" s="98" t="s">
        <v>534</v>
      </c>
      <c r="M1118" s="98" t="s">
        <v>534</v>
      </c>
      <c r="N1118" s="97" t="s">
        <v>534</v>
      </c>
      <c r="Q1118" s="88" t="str">
        <f t="array" aca="1" ref="Q1118" ca="1">IFERROR(INDEX(Tableau3[Num DECAL],SMALL(IF(Tableau3[Num DECAL]&lt;&gt;"",ROW(INDIRECT("1:"&amp;ROWS(Tableau3[Num DECAL])))),ROWS($1:1107))),"")</f>
        <v/>
      </c>
      <c r="R1118" s="88">
        <f t="shared" ca="1" si="17"/>
        <v>0</v>
      </c>
      <c r="S1118" s="88">
        <f ca="1">COUNTIFS(Tableau3[PLAGE],R1118)</f>
        <v>0</v>
      </c>
      <c r="T1118" s="139">
        <f ca="1">INDEX(EXTRACT!DATE,MATCH(Tableau4[[#This Row],[Décalage]],D:D,0),0)</f>
        <v>0</v>
      </c>
      <c r="U1118" s="139">
        <f ca="1">VLOOKUP(Tableau4[[#This Row],[Décalage]],D:E,2,0)</f>
        <v>0</v>
      </c>
      <c r="V1118" s="139">
        <f ca="1">VLOOKUP(Tableau4[[#This Row],[Décalage]],D:G,4,0)</f>
        <v>0</v>
      </c>
      <c r="AY1118" s="88"/>
      <c r="AZ1118" s="88"/>
      <c r="BA1118" s="88"/>
      <c r="BB1118" s="88"/>
      <c r="BC1118" s="88"/>
    </row>
    <row r="1119" spans="1:55" ht="15" x14ac:dyDescent="0.2">
      <c r="A1119" s="100" t="s">
        <v>534</v>
      </c>
      <c r="B1119" s="95" t="s">
        <v>534</v>
      </c>
      <c r="C1119" s="95">
        <v>1116</v>
      </c>
      <c r="D1119" s="95" t="s">
        <v>534</v>
      </c>
      <c r="E1119" s="99" t="s">
        <v>534</v>
      </c>
      <c r="F1119" s="95" t="s">
        <v>534</v>
      </c>
      <c r="G1119" s="95" t="s">
        <v>534</v>
      </c>
      <c r="H1119" s="95">
        <v>0</v>
      </c>
      <c r="I1119" s="95">
        <v>1</v>
      </c>
      <c r="J1119" s="95">
        <v>652</v>
      </c>
      <c r="K1119" s="95" t="s">
        <v>534</v>
      </c>
      <c r="L1119" s="98" t="s">
        <v>534</v>
      </c>
      <c r="M1119" s="98" t="s">
        <v>534</v>
      </c>
      <c r="N1119" s="97" t="s">
        <v>534</v>
      </c>
      <c r="Q1119" s="88" t="str">
        <f t="array" aca="1" ref="Q1119" ca="1">IFERROR(INDEX(Tableau3[Num DECAL],SMALL(IF(Tableau3[Num DECAL]&lt;&gt;"",ROW(INDIRECT("1:"&amp;ROWS(Tableau3[Num DECAL])))),ROWS($1:1108))),"")</f>
        <v/>
      </c>
      <c r="R1119" s="88">
        <f t="shared" ca="1" si="17"/>
        <v>0</v>
      </c>
      <c r="S1119" s="88">
        <f ca="1">COUNTIFS(Tableau3[PLAGE],R1119)</f>
        <v>0</v>
      </c>
      <c r="T1119" s="139">
        <f ca="1">INDEX(EXTRACT!DATE,MATCH(Tableau4[[#This Row],[Décalage]],D:D,0),0)</f>
        <v>0</v>
      </c>
      <c r="U1119" s="139">
        <f ca="1">VLOOKUP(Tableau4[[#This Row],[Décalage]],D:E,2,0)</f>
        <v>0</v>
      </c>
      <c r="V1119" s="139">
        <f ca="1">VLOOKUP(Tableau4[[#This Row],[Décalage]],D:G,4,0)</f>
        <v>0</v>
      </c>
      <c r="AY1119" s="88"/>
      <c r="AZ1119" s="88"/>
      <c r="BA1119" s="88"/>
      <c r="BB1119" s="88"/>
      <c r="BC1119" s="88"/>
    </row>
    <row r="1120" spans="1:55" ht="15" x14ac:dyDescent="0.2">
      <c r="A1120" s="100" t="s">
        <v>534</v>
      </c>
      <c r="B1120" s="95" t="s">
        <v>534</v>
      </c>
      <c r="C1120" s="95">
        <v>1117</v>
      </c>
      <c r="D1120" s="95" t="s">
        <v>534</v>
      </c>
      <c r="E1120" s="99" t="s">
        <v>534</v>
      </c>
      <c r="F1120" s="95" t="s">
        <v>534</v>
      </c>
      <c r="G1120" s="95" t="s">
        <v>534</v>
      </c>
      <c r="H1120" s="95">
        <v>0</v>
      </c>
      <c r="I1120" s="95">
        <v>1</v>
      </c>
      <c r="J1120" s="95">
        <v>653</v>
      </c>
      <c r="K1120" s="95" t="s">
        <v>534</v>
      </c>
      <c r="L1120" s="98" t="s">
        <v>534</v>
      </c>
      <c r="M1120" s="98" t="s">
        <v>534</v>
      </c>
      <c r="N1120" s="97" t="s">
        <v>534</v>
      </c>
      <c r="Q1120" s="88" t="str">
        <f t="array" aca="1" ref="Q1120" ca="1">IFERROR(INDEX(Tableau3[Num DECAL],SMALL(IF(Tableau3[Num DECAL]&lt;&gt;"",ROW(INDIRECT("1:"&amp;ROWS(Tableau3[Num DECAL])))),ROWS($1:1109))),"")</f>
        <v/>
      </c>
      <c r="R1120" s="88">
        <f t="shared" ca="1" si="17"/>
        <v>0</v>
      </c>
      <c r="S1120" s="88">
        <f ca="1">COUNTIFS(Tableau3[PLAGE],R1120)</f>
        <v>0</v>
      </c>
      <c r="T1120" s="139">
        <f ca="1">INDEX(EXTRACT!DATE,MATCH(Tableau4[[#This Row],[Décalage]],D:D,0),0)</f>
        <v>0</v>
      </c>
      <c r="U1120" s="139">
        <f ca="1">VLOOKUP(Tableau4[[#This Row],[Décalage]],D:E,2,0)</f>
        <v>0</v>
      </c>
      <c r="V1120" s="139">
        <f ca="1">VLOOKUP(Tableau4[[#This Row],[Décalage]],D:G,4,0)</f>
        <v>0</v>
      </c>
      <c r="AY1120" s="88"/>
      <c r="AZ1120" s="88"/>
      <c r="BA1120" s="88"/>
      <c r="BB1120" s="88"/>
      <c r="BC1120" s="88"/>
    </row>
    <row r="1121" spans="1:55" ht="15" x14ac:dyDescent="0.2">
      <c r="A1121" s="100" t="s">
        <v>534</v>
      </c>
      <c r="B1121" s="95" t="s">
        <v>534</v>
      </c>
      <c r="C1121" s="95">
        <v>1118</v>
      </c>
      <c r="D1121" s="95" t="s">
        <v>534</v>
      </c>
      <c r="E1121" s="99" t="s">
        <v>534</v>
      </c>
      <c r="F1121" s="95" t="s">
        <v>534</v>
      </c>
      <c r="G1121" s="95" t="s">
        <v>534</v>
      </c>
      <c r="H1121" s="95">
        <v>0</v>
      </c>
      <c r="I1121" s="95">
        <v>1</v>
      </c>
      <c r="J1121" s="95">
        <v>654</v>
      </c>
      <c r="K1121" s="95" t="s">
        <v>534</v>
      </c>
      <c r="L1121" s="98" t="s">
        <v>534</v>
      </c>
      <c r="M1121" s="98" t="s">
        <v>534</v>
      </c>
      <c r="N1121" s="97" t="s">
        <v>534</v>
      </c>
      <c r="Q1121" s="88" t="str">
        <f t="array" aca="1" ref="Q1121" ca="1">IFERROR(INDEX(Tableau3[Num DECAL],SMALL(IF(Tableau3[Num DECAL]&lt;&gt;"",ROW(INDIRECT("1:"&amp;ROWS(Tableau3[Num DECAL])))),ROWS($1:1110))),"")</f>
        <v/>
      </c>
      <c r="R1121" s="88">
        <f t="shared" ca="1" si="17"/>
        <v>0</v>
      </c>
      <c r="S1121" s="88">
        <f ca="1">COUNTIFS(Tableau3[PLAGE],R1121)</f>
        <v>0</v>
      </c>
      <c r="T1121" s="139">
        <f ca="1">INDEX(EXTRACT!DATE,MATCH(Tableau4[[#This Row],[Décalage]],D:D,0),0)</f>
        <v>0</v>
      </c>
      <c r="U1121" s="139">
        <f ca="1">VLOOKUP(Tableau4[[#This Row],[Décalage]],D:E,2,0)</f>
        <v>0</v>
      </c>
      <c r="V1121" s="139">
        <f ca="1">VLOOKUP(Tableau4[[#This Row],[Décalage]],D:G,4,0)</f>
        <v>0</v>
      </c>
      <c r="AY1121" s="88"/>
      <c r="AZ1121" s="88"/>
      <c r="BA1121" s="88"/>
      <c r="BB1121" s="88"/>
      <c r="BC1121" s="88"/>
    </row>
    <row r="1122" spans="1:55" ht="15" x14ac:dyDescent="0.2">
      <c r="A1122" s="100" t="s">
        <v>534</v>
      </c>
      <c r="B1122" s="95" t="s">
        <v>534</v>
      </c>
      <c r="C1122" s="95">
        <v>1119</v>
      </c>
      <c r="D1122" s="95" t="s">
        <v>534</v>
      </c>
      <c r="E1122" s="99" t="s">
        <v>534</v>
      </c>
      <c r="F1122" s="95" t="s">
        <v>534</v>
      </c>
      <c r="G1122" s="95" t="s">
        <v>534</v>
      </c>
      <c r="H1122" s="95">
        <v>0</v>
      </c>
      <c r="I1122" s="95">
        <v>1</v>
      </c>
      <c r="J1122" s="95">
        <v>655</v>
      </c>
      <c r="K1122" s="95" t="s">
        <v>534</v>
      </c>
      <c r="L1122" s="98" t="s">
        <v>534</v>
      </c>
      <c r="M1122" s="98" t="s">
        <v>534</v>
      </c>
      <c r="N1122" s="97" t="s">
        <v>534</v>
      </c>
      <c r="Q1122" s="88" t="str">
        <f t="array" aca="1" ref="Q1122" ca="1">IFERROR(INDEX(Tableau3[Num DECAL],SMALL(IF(Tableau3[Num DECAL]&lt;&gt;"",ROW(INDIRECT("1:"&amp;ROWS(Tableau3[Num DECAL])))),ROWS($1:1111))),"")</f>
        <v/>
      </c>
      <c r="R1122" s="88">
        <f t="shared" ca="1" si="17"/>
        <v>0</v>
      </c>
      <c r="S1122" s="88">
        <f ca="1">COUNTIFS(Tableau3[PLAGE],R1122)</f>
        <v>0</v>
      </c>
      <c r="T1122" s="139">
        <f ca="1">INDEX(EXTRACT!DATE,MATCH(Tableau4[[#This Row],[Décalage]],D:D,0),0)</f>
        <v>0</v>
      </c>
      <c r="U1122" s="139">
        <f ca="1">VLOOKUP(Tableau4[[#This Row],[Décalage]],D:E,2,0)</f>
        <v>0</v>
      </c>
      <c r="V1122" s="139">
        <f ca="1">VLOOKUP(Tableau4[[#This Row],[Décalage]],D:G,4,0)</f>
        <v>0</v>
      </c>
      <c r="AY1122" s="88"/>
      <c r="AZ1122" s="88"/>
      <c r="BA1122" s="88"/>
      <c r="BB1122" s="88"/>
      <c r="BC1122" s="88"/>
    </row>
    <row r="1123" spans="1:55" ht="15" x14ac:dyDescent="0.2">
      <c r="A1123" s="100" t="s">
        <v>534</v>
      </c>
      <c r="B1123" s="95" t="s">
        <v>534</v>
      </c>
      <c r="C1123" s="95">
        <v>1120</v>
      </c>
      <c r="D1123" s="95" t="s">
        <v>534</v>
      </c>
      <c r="E1123" s="99" t="s">
        <v>534</v>
      </c>
      <c r="F1123" s="95" t="s">
        <v>534</v>
      </c>
      <c r="G1123" s="95" t="s">
        <v>534</v>
      </c>
      <c r="H1123" s="95">
        <v>0</v>
      </c>
      <c r="I1123" s="95">
        <v>1</v>
      </c>
      <c r="J1123" s="95">
        <v>656</v>
      </c>
      <c r="K1123" s="95" t="s">
        <v>534</v>
      </c>
      <c r="L1123" s="98" t="s">
        <v>534</v>
      </c>
      <c r="M1123" s="98" t="s">
        <v>534</v>
      </c>
      <c r="N1123" s="97" t="s">
        <v>534</v>
      </c>
      <c r="Q1123" s="88" t="str">
        <f t="array" aca="1" ref="Q1123" ca="1">IFERROR(INDEX(Tableau3[Num DECAL],SMALL(IF(Tableau3[Num DECAL]&lt;&gt;"",ROW(INDIRECT("1:"&amp;ROWS(Tableau3[Num DECAL])))),ROWS($1:1112))),"")</f>
        <v/>
      </c>
      <c r="R1123" s="88">
        <f t="shared" ca="1" si="17"/>
        <v>0</v>
      </c>
      <c r="S1123" s="88">
        <f ca="1">COUNTIFS(Tableau3[PLAGE],R1123)</f>
        <v>0</v>
      </c>
      <c r="T1123" s="139">
        <f ca="1">INDEX(EXTRACT!DATE,MATCH(Tableau4[[#This Row],[Décalage]],D:D,0),0)</f>
        <v>0</v>
      </c>
      <c r="U1123" s="139">
        <f ca="1">VLOOKUP(Tableau4[[#This Row],[Décalage]],D:E,2,0)</f>
        <v>0</v>
      </c>
      <c r="V1123" s="139">
        <f ca="1">VLOOKUP(Tableau4[[#This Row],[Décalage]],D:G,4,0)</f>
        <v>0</v>
      </c>
      <c r="AY1123" s="88"/>
      <c r="AZ1123" s="88"/>
      <c r="BA1123" s="88"/>
      <c r="BB1123" s="88"/>
      <c r="BC1123" s="88"/>
    </row>
    <row r="1124" spans="1:55" ht="15" x14ac:dyDescent="0.2">
      <c r="A1124" s="100" t="s">
        <v>534</v>
      </c>
      <c r="B1124" s="95" t="s">
        <v>534</v>
      </c>
      <c r="C1124" s="95">
        <v>1121</v>
      </c>
      <c r="D1124" s="95" t="s">
        <v>534</v>
      </c>
      <c r="E1124" s="99" t="s">
        <v>534</v>
      </c>
      <c r="F1124" s="95" t="s">
        <v>534</v>
      </c>
      <c r="G1124" s="95" t="s">
        <v>534</v>
      </c>
      <c r="H1124" s="95">
        <v>0</v>
      </c>
      <c r="I1124" s="95">
        <v>1</v>
      </c>
      <c r="J1124" s="95">
        <v>657</v>
      </c>
      <c r="K1124" s="95" t="s">
        <v>534</v>
      </c>
      <c r="L1124" s="98" t="s">
        <v>534</v>
      </c>
      <c r="M1124" s="98" t="s">
        <v>534</v>
      </c>
      <c r="N1124" s="97" t="s">
        <v>534</v>
      </c>
      <c r="Q1124" s="88" t="str">
        <f t="array" aca="1" ref="Q1124" ca="1">IFERROR(INDEX(Tableau3[Num DECAL],SMALL(IF(Tableau3[Num DECAL]&lt;&gt;"",ROW(INDIRECT("1:"&amp;ROWS(Tableau3[Num DECAL])))),ROWS($1:1113))),"")</f>
        <v/>
      </c>
      <c r="R1124" s="88">
        <f t="shared" ca="1" si="17"/>
        <v>0</v>
      </c>
      <c r="S1124" s="88">
        <f ca="1">COUNTIFS(Tableau3[PLAGE],R1124)</f>
        <v>0</v>
      </c>
      <c r="T1124" s="139">
        <f ca="1">INDEX(EXTRACT!DATE,MATCH(Tableau4[[#This Row],[Décalage]],D:D,0),0)</f>
        <v>0</v>
      </c>
      <c r="U1124" s="139">
        <f ca="1">VLOOKUP(Tableau4[[#This Row],[Décalage]],D:E,2,0)</f>
        <v>0</v>
      </c>
      <c r="V1124" s="139">
        <f ca="1">VLOOKUP(Tableau4[[#This Row],[Décalage]],D:G,4,0)</f>
        <v>0</v>
      </c>
      <c r="AY1124" s="88"/>
      <c r="AZ1124" s="88"/>
      <c r="BA1124" s="88"/>
      <c r="BB1124" s="88"/>
      <c r="BC1124" s="88"/>
    </row>
    <row r="1125" spans="1:55" ht="15" x14ac:dyDescent="0.2">
      <c r="A1125" s="100" t="s">
        <v>534</v>
      </c>
      <c r="B1125" s="95" t="s">
        <v>534</v>
      </c>
      <c r="C1125" s="95">
        <v>1122</v>
      </c>
      <c r="D1125" s="95" t="s">
        <v>534</v>
      </c>
      <c r="E1125" s="99" t="s">
        <v>534</v>
      </c>
      <c r="F1125" s="95" t="s">
        <v>534</v>
      </c>
      <c r="G1125" s="95" t="s">
        <v>534</v>
      </c>
      <c r="H1125" s="95">
        <v>0</v>
      </c>
      <c r="I1125" s="95">
        <v>1</v>
      </c>
      <c r="J1125" s="95">
        <v>658</v>
      </c>
      <c r="K1125" s="95" t="s">
        <v>534</v>
      </c>
      <c r="L1125" s="98" t="s">
        <v>534</v>
      </c>
      <c r="M1125" s="98" t="s">
        <v>534</v>
      </c>
      <c r="N1125" s="97" t="s">
        <v>534</v>
      </c>
      <c r="Q1125" s="88" t="str">
        <f t="array" aca="1" ref="Q1125" ca="1">IFERROR(INDEX(Tableau3[Num DECAL],SMALL(IF(Tableau3[Num DECAL]&lt;&gt;"",ROW(INDIRECT("1:"&amp;ROWS(Tableau3[Num DECAL])))),ROWS($1:1114))),"")</f>
        <v/>
      </c>
      <c r="R1125" s="88">
        <f t="shared" ca="1" si="17"/>
        <v>0</v>
      </c>
      <c r="S1125" s="88">
        <f ca="1">COUNTIFS(Tableau3[PLAGE],R1125)</f>
        <v>0</v>
      </c>
      <c r="T1125" s="139">
        <f ca="1">INDEX(EXTRACT!DATE,MATCH(Tableau4[[#This Row],[Décalage]],D:D,0),0)</f>
        <v>0</v>
      </c>
      <c r="U1125" s="139">
        <f ca="1">VLOOKUP(Tableau4[[#This Row],[Décalage]],D:E,2,0)</f>
        <v>0</v>
      </c>
      <c r="V1125" s="139">
        <f ca="1">VLOOKUP(Tableau4[[#This Row],[Décalage]],D:G,4,0)</f>
        <v>0</v>
      </c>
      <c r="AY1125" s="88"/>
      <c r="AZ1125" s="88"/>
      <c r="BA1125" s="88"/>
      <c r="BB1125" s="88"/>
      <c r="BC1125" s="88"/>
    </row>
    <row r="1126" spans="1:55" ht="15" x14ac:dyDescent="0.2">
      <c r="A1126" s="100" t="s">
        <v>534</v>
      </c>
      <c r="B1126" s="95" t="s">
        <v>534</v>
      </c>
      <c r="C1126" s="95">
        <v>1123</v>
      </c>
      <c r="D1126" s="95" t="s">
        <v>534</v>
      </c>
      <c r="E1126" s="99" t="s">
        <v>534</v>
      </c>
      <c r="F1126" s="95" t="s">
        <v>534</v>
      </c>
      <c r="G1126" s="95" t="s">
        <v>534</v>
      </c>
      <c r="H1126" s="95">
        <v>0</v>
      </c>
      <c r="I1126" s="95">
        <v>1</v>
      </c>
      <c r="J1126" s="95">
        <v>659</v>
      </c>
      <c r="K1126" s="95" t="s">
        <v>534</v>
      </c>
      <c r="L1126" s="98" t="s">
        <v>534</v>
      </c>
      <c r="M1126" s="98" t="s">
        <v>534</v>
      </c>
      <c r="N1126" s="97" t="s">
        <v>534</v>
      </c>
      <c r="Q1126" s="88" t="str">
        <f t="array" aca="1" ref="Q1126" ca="1">IFERROR(INDEX(Tableau3[Num DECAL],SMALL(IF(Tableau3[Num DECAL]&lt;&gt;"",ROW(INDIRECT("1:"&amp;ROWS(Tableau3[Num DECAL])))),ROWS($1:1115))),"")</f>
        <v/>
      </c>
      <c r="R1126" s="88">
        <f t="shared" ca="1" si="17"/>
        <v>0</v>
      </c>
      <c r="S1126" s="88">
        <f ca="1">COUNTIFS(Tableau3[PLAGE],R1126)</f>
        <v>0</v>
      </c>
      <c r="T1126" s="139">
        <f ca="1">INDEX(EXTRACT!DATE,MATCH(Tableau4[[#This Row],[Décalage]],D:D,0),0)</f>
        <v>0</v>
      </c>
      <c r="U1126" s="139">
        <f ca="1">VLOOKUP(Tableau4[[#This Row],[Décalage]],D:E,2,0)</f>
        <v>0</v>
      </c>
      <c r="V1126" s="139">
        <f ca="1">VLOOKUP(Tableau4[[#This Row],[Décalage]],D:G,4,0)</f>
        <v>0</v>
      </c>
      <c r="AY1126" s="88"/>
      <c r="AZ1126" s="88"/>
      <c r="BA1126" s="88"/>
      <c r="BB1126" s="88"/>
      <c r="BC1126" s="88"/>
    </row>
    <row r="1127" spans="1:55" ht="15" x14ac:dyDescent="0.2">
      <c r="A1127" s="100" t="s">
        <v>534</v>
      </c>
      <c r="B1127" s="95" t="s">
        <v>534</v>
      </c>
      <c r="C1127" s="95">
        <v>1124</v>
      </c>
      <c r="D1127" s="95" t="s">
        <v>534</v>
      </c>
      <c r="E1127" s="99" t="s">
        <v>534</v>
      </c>
      <c r="F1127" s="95" t="s">
        <v>534</v>
      </c>
      <c r="G1127" s="95" t="s">
        <v>534</v>
      </c>
      <c r="H1127" s="95">
        <v>0</v>
      </c>
      <c r="I1127" s="95">
        <v>1</v>
      </c>
      <c r="J1127" s="95">
        <v>660</v>
      </c>
      <c r="K1127" s="95" t="s">
        <v>534</v>
      </c>
      <c r="L1127" s="98" t="s">
        <v>534</v>
      </c>
      <c r="M1127" s="98" t="s">
        <v>534</v>
      </c>
      <c r="N1127" s="97" t="s">
        <v>534</v>
      </c>
      <c r="Q1127" s="88" t="str">
        <f t="array" aca="1" ref="Q1127" ca="1">IFERROR(INDEX(Tableau3[Num DECAL],SMALL(IF(Tableau3[Num DECAL]&lt;&gt;"",ROW(INDIRECT("1:"&amp;ROWS(Tableau3[Num DECAL])))),ROWS($1:1116))),"")</f>
        <v/>
      </c>
      <c r="R1127" s="88">
        <f t="shared" ca="1" si="17"/>
        <v>0</v>
      </c>
      <c r="S1127" s="88">
        <f ca="1">COUNTIFS(Tableau3[PLAGE],R1127)</f>
        <v>0</v>
      </c>
      <c r="T1127" s="139">
        <f ca="1">INDEX(EXTRACT!DATE,MATCH(Tableau4[[#This Row],[Décalage]],D:D,0),0)</f>
        <v>0</v>
      </c>
      <c r="U1127" s="139">
        <f ca="1">VLOOKUP(Tableau4[[#This Row],[Décalage]],D:E,2,0)</f>
        <v>0</v>
      </c>
      <c r="V1127" s="139">
        <f ca="1">VLOOKUP(Tableau4[[#This Row],[Décalage]],D:G,4,0)</f>
        <v>0</v>
      </c>
      <c r="AY1127" s="88"/>
      <c r="AZ1127" s="88"/>
      <c r="BA1127" s="88"/>
      <c r="BB1127" s="88"/>
      <c r="BC1127" s="88"/>
    </row>
    <row r="1128" spans="1:55" ht="15" x14ac:dyDescent="0.2">
      <c r="A1128" s="100" t="s">
        <v>534</v>
      </c>
      <c r="B1128" s="95" t="s">
        <v>534</v>
      </c>
      <c r="C1128" s="95">
        <v>1125</v>
      </c>
      <c r="D1128" s="95" t="s">
        <v>534</v>
      </c>
      <c r="E1128" s="99" t="s">
        <v>534</v>
      </c>
      <c r="F1128" s="95" t="s">
        <v>534</v>
      </c>
      <c r="G1128" s="95" t="s">
        <v>534</v>
      </c>
      <c r="H1128" s="95">
        <v>0</v>
      </c>
      <c r="I1128" s="95">
        <v>1</v>
      </c>
      <c r="J1128" s="95">
        <v>661</v>
      </c>
      <c r="K1128" s="95" t="s">
        <v>534</v>
      </c>
      <c r="L1128" s="98" t="s">
        <v>534</v>
      </c>
      <c r="M1128" s="98" t="s">
        <v>534</v>
      </c>
      <c r="N1128" s="97" t="s">
        <v>534</v>
      </c>
      <c r="Q1128" s="88" t="str">
        <f t="array" aca="1" ref="Q1128" ca="1">IFERROR(INDEX(Tableau3[Num DECAL],SMALL(IF(Tableau3[Num DECAL]&lt;&gt;"",ROW(INDIRECT("1:"&amp;ROWS(Tableau3[Num DECAL])))),ROWS($1:1117))),"")</f>
        <v/>
      </c>
      <c r="R1128" s="88">
        <f t="shared" ca="1" si="17"/>
        <v>0</v>
      </c>
      <c r="S1128" s="88">
        <f ca="1">COUNTIFS(Tableau3[PLAGE],R1128)</f>
        <v>0</v>
      </c>
      <c r="T1128" s="139">
        <f ca="1">INDEX(EXTRACT!DATE,MATCH(Tableau4[[#This Row],[Décalage]],D:D,0),0)</f>
        <v>0</v>
      </c>
      <c r="U1128" s="139">
        <f ca="1">VLOOKUP(Tableau4[[#This Row],[Décalage]],D:E,2,0)</f>
        <v>0</v>
      </c>
      <c r="V1128" s="139">
        <f ca="1">VLOOKUP(Tableau4[[#This Row],[Décalage]],D:G,4,0)</f>
        <v>0</v>
      </c>
      <c r="AY1128" s="88"/>
      <c r="AZ1128" s="88"/>
      <c r="BA1128" s="88"/>
      <c r="BB1128" s="88"/>
      <c r="BC1128" s="88"/>
    </row>
    <row r="1129" spans="1:55" ht="15" x14ac:dyDescent="0.2">
      <c r="A1129" s="100" t="s">
        <v>534</v>
      </c>
      <c r="B1129" s="95" t="s">
        <v>534</v>
      </c>
      <c r="C1129" s="95">
        <v>1126</v>
      </c>
      <c r="D1129" s="95" t="s">
        <v>534</v>
      </c>
      <c r="E1129" s="99" t="s">
        <v>534</v>
      </c>
      <c r="F1129" s="95" t="s">
        <v>534</v>
      </c>
      <c r="G1129" s="95" t="s">
        <v>534</v>
      </c>
      <c r="H1129" s="95">
        <v>0</v>
      </c>
      <c r="I1129" s="95">
        <v>1</v>
      </c>
      <c r="J1129" s="95">
        <v>662</v>
      </c>
      <c r="K1129" s="95" t="s">
        <v>534</v>
      </c>
      <c r="L1129" s="98" t="s">
        <v>534</v>
      </c>
      <c r="M1129" s="98" t="s">
        <v>534</v>
      </c>
      <c r="N1129" s="97" t="s">
        <v>534</v>
      </c>
      <c r="Q1129" s="88" t="str">
        <f t="array" aca="1" ref="Q1129" ca="1">IFERROR(INDEX(Tableau3[Num DECAL],SMALL(IF(Tableau3[Num DECAL]&lt;&gt;"",ROW(INDIRECT("1:"&amp;ROWS(Tableau3[Num DECAL])))),ROWS($1:1118))),"")</f>
        <v/>
      </c>
      <c r="R1129" s="88">
        <f t="shared" ca="1" si="17"/>
        <v>0</v>
      </c>
      <c r="S1129" s="88">
        <f ca="1">COUNTIFS(Tableau3[PLAGE],R1129)</f>
        <v>0</v>
      </c>
      <c r="T1129" s="139">
        <f ca="1">INDEX(EXTRACT!DATE,MATCH(Tableau4[[#This Row],[Décalage]],D:D,0),0)</f>
        <v>0</v>
      </c>
      <c r="U1129" s="139">
        <f ca="1">VLOOKUP(Tableau4[[#This Row],[Décalage]],D:E,2,0)</f>
        <v>0</v>
      </c>
      <c r="V1129" s="139">
        <f ca="1">VLOOKUP(Tableau4[[#This Row],[Décalage]],D:G,4,0)</f>
        <v>0</v>
      </c>
      <c r="AY1129" s="88"/>
      <c r="AZ1129" s="88"/>
      <c r="BA1129" s="88"/>
      <c r="BB1129" s="88"/>
      <c r="BC1129" s="88"/>
    </row>
    <row r="1130" spans="1:55" ht="15" x14ac:dyDescent="0.2">
      <c r="A1130" s="100" t="s">
        <v>534</v>
      </c>
      <c r="B1130" s="95" t="s">
        <v>534</v>
      </c>
      <c r="C1130" s="95">
        <v>1127</v>
      </c>
      <c r="D1130" s="95" t="s">
        <v>534</v>
      </c>
      <c r="E1130" s="99" t="s">
        <v>534</v>
      </c>
      <c r="F1130" s="95" t="s">
        <v>534</v>
      </c>
      <c r="G1130" s="95" t="s">
        <v>534</v>
      </c>
      <c r="H1130" s="95">
        <v>0</v>
      </c>
      <c r="I1130" s="95">
        <v>1</v>
      </c>
      <c r="J1130" s="95">
        <v>663</v>
      </c>
      <c r="K1130" s="95" t="s">
        <v>534</v>
      </c>
      <c r="L1130" s="98" t="s">
        <v>534</v>
      </c>
      <c r="M1130" s="98" t="s">
        <v>534</v>
      </c>
      <c r="N1130" s="97" t="s">
        <v>534</v>
      </c>
      <c r="Q1130" s="88" t="str">
        <f t="array" aca="1" ref="Q1130" ca="1">IFERROR(INDEX(Tableau3[Num DECAL],SMALL(IF(Tableau3[Num DECAL]&lt;&gt;"",ROW(INDIRECT("1:"&amp;ROWS(Tableau3[Num DECAL])))),ROWS($1:1119))),"")</f>
        <v/>
      </c>
      <c r="R1130" s="88">
        <f t="shared" ca="1" si="17"/>
        <v>0</v>
      </c>
      <c r="S1130" s="88">
        <f ca="1">COUNTIFS(Tableau3[PLAGE],R1130)</f>
        <v>0</v>
      </c>
      <c r="T1130" s="139">
        <f ca="1">INDEX(EXTRACT!DATE,MATCH(Tableau4[[#This Row],[Décalage]],D:D,0),0)</f>
        <v>0</v>
      </c>
      <c r="U1130" s="139">
        <f ca="1">VLOOKUP(Tableau4[[#This Row],[Décalage]],D:E,2,0)</f>
        <v>0</v>
      </c>
      <c r="V1130" s="139">
        <f ca="1">VLOOKUP(Tableau4[[#This Row],[Décalage]],D:G,4,0)</f>
        <v>0</v>
      </c>
      <c r="AY1130" s="88"/>
      <c r="AZ1130" s="88"/>
      <c r="BA1130" s="88"/>
      <c r="BB1130" s="88"/>
      <c r="BC1130" s="88"/>
    </row>
    <row r="1131" spans="1:55" ht="15" x14ac:dyDescent="0.2">
      <c r="A1131" s="100" t="s">
        <v>534</v>
      </c>
      <c r="B1131" s="95" t="s">
        <v>534</v>
      </c>
      <c r="C1131" s="95">
        <v>1128</v>
      </c>
      <c r="D1131" s="95" t="s">
        <v>534</v>
      </c>
      <c r="E1131" s="99" t="s">
        <v>534</v>
      </c>
      <c r="F1131" s="95" t="s">
        <v>534</v>
      </c>
      <c r="G1131" s="95" t="s">
        <v>534</v>
      </c>
      <c r="H1131" s="95">
        <v>0</v>
      </c>
      <c r="I1131" s="95">
        <v>1</v>
      </c>
      <c r="J1131" s="95">
        <v>664</v>
      </c>
      <c r="K1131" s="95" t="s">
        <v>534</v>
      </c>
      <c r="L1131" s="98" t="s">
        <v>534</v>
      </c>
      <c r="M1131" s="98" t="s">
        <v>534</v>
      </c>
      <c r="N1131" s="97" t="s">
        <v>534</v>
      </c>
      <c r="Q1131" s="88" t="str">
        <f t="array" aca="1" ref="Q1131" ca="1">IFERROR(INDEX(Tableau3[Num DECAL],SMALL(IF(Tableau3[Num DECAL]&lt;&gt;"",ROW(INDIRECT("1:"&amp;ROWS(Tableau3[Num DECAL])))),ROWS($1:1120))),"")</f>
        <v/>
      </c>
      <c r="R1131" s="88">
        <f t="shared" ca="1" si="17"/>
        <v>0</v>
      </c>
      <c r="S1131" s="88">
        <f ca="1">COUNTIFS(Tableau3[PLAGE],R1131)</f>
        <v>0</v>
      </c>
      <c r="T1131" s="139">
        <f ca="1">INDEX(EXTRACT!DATE,MATCH(Tableau4[[#This Row],[Décalage]],D:D,0),0)</f>
        <v>0</v>
      </c>
      <c r="U1131" s="139">
        <f ca="1">VLOOKUP(Tableau4[[#This Row],[Décalage]],D:E,2,0)</f>
        <v>0</v>
      </c>
      <c r="V1131" s="139">
        <f ca="1">VLOOKUP(Tableau4[[#This Row],[Décalage]],D:G,4,0)</f>
        <v>0</v>
      </c>
      <c r="AY1131" s="88"/>
      <c r="AZ1131" s="88"/>
      <c r="BA1131" s="88"/>
      <c r="BB1131" s="88"/>
      <c r="BC1131" s="88"/>
    </row>
    <row r="1132" spans="1:55" ht="15" x14ac:dyDescent="0.2">
      <c r="A1132" s="100" t="s">
        <v>534</v>
      </c>
      <c r="B1132" s="95" t="s">
        <v>534</v>
      </c>
      <c r="C1132" s="95">
        <v>1129</v>
      </c>
      <c r="D1132" s="95" t="s">
        <v>534</v>
      </c>
      <c r="E1132" s="99" t="s">
        <v>534</v>
      </c>
      <c r="F1132" s="95" t="s">
        <v>534</v>
      </c>
      <c r="G1132" s="95" t="s">
        <v>534</v>
      </c>
      <c r="H1132" s="95">
        <v>0</v>
      </c>
      <c r="I1132" s="95">
        <v>1</v>
      </c>
      <c r="J1132" s="95">
        <v>665</v>
      </c>
      <c r="K1132" s="95" t="s">
        <v>534</v>
      </c>
      <c r="L1132" s="98" t="s">
        <v>534</v>
      </c>
      <c r="M1132" s="98" t="s">
        <v>534</v>
      </c>
      <c r="N1132" s="97" t="s">
        <v>534</v>
      </c>
      <c r="Q1132" s="88" t="str">
        <f t="array" aca="1" ref="Q1132" ca="1">IFERROR(INDEX(Tableau3[Num DECAL],SMALL(IF(Tableau3[Num DECAL]&lt;&gt;"",ROW(INDIRECT("1:"&amp;ROWS(Tableau3[Num DECAL])))),ROWS($1:1121))),"")</f>
        <v/>
      </c>
      <c r="R1132" s="88">
        <f t="shared" ca="1" si="17"/>
        <v>0</v>
      </c>
      <c r="S1132" s="88">
        <f ca="1">COUNTIFS(Tableau3[PLAGE],R1132)</f>
        <v>0</v>
      </c>
      <c r="T1132" s="139">
        <f ca="1">INDEX(EXTRACT!DATE,MATCH(Tableau4[[#This Row],[Décalage]],D:D,0),0)</f>
        <v>0</v>
      </c>
      <c r="U1132" s="139">
        <f ca="1">VLOOKUP(Tableau4[[#This Row],[Décalage]],D:E,2,0)</f>
        <v>0</v>
      </c>
      <c r="V1132" s="139">
        <f ca="1">VLOOKUP(Tableau4[[#This Row],[Décalage]],D:G,4,0)</f>
        <v>0</v>
      </c>
      <c r="AY1132" s="88"/>
      <c r="AZ1132" s="88"/>
      <c r="BA1132" s="88"/>
      <c r="BB1132" s="88"/>
      <c r="BC1132" s="88"/>
    </row>
    <row r="1133" spans="1:55" ht="15" x14ac:dyDescent="0.2">
      <c r="A1133" s="100" t="s">
        <v>534</v>
      </c>
      <c r="B1133" s="95" t="s">
        <v>534</v>
      </c>
      <c r="C1133" s="95">
        <v>1130</v>
      </c>
      <c r="D1133" s="95" t="s">
        <v>534</v>
      </c>
      <c r="E1133" s="99" t="s">
        <v>534</v>
      </c>
      <c r="F1133" s="95" t="s">
        <v>534</v>
      </c>
      <c r="G1133" s="95" t="s">
        <v>534</v>
      </c>
      <c r="H1133" s="95">
        <v>0</v>
      </c>
      <c r="I1133" s="95">
        <v>1</v>
      </c>
      <c r="J1133" s="95">
        <v>666</v>
      </c>
      <c r="K1133" s="95" t="s">
        <v>534</v>
      </c>
      <c r="L1133" s="98" t="s">
        <v>534</v>
      </c>
      <c r="M1133" s="98" t="s">
        <v>534</v>
      </c>
      <c r="N1133" s="97" t="s">
        <v>534</v>
      </c>
      <c r="Q1133" s="88" t="str">
        <f t="array" aca="1" ref="Q1133" ca="1">IFERROR(INDEX(Tableau3[Num DECAL],SMALL(IF(Tableau3[Num DECAL]&lt;&gt;"",ROW(INDIRECT("1:"&amp;ROWS(Tableau3[Num DECAL])))),ROWS($1:1122))),"")</f>
        <v/>
      </c>
      <c r="R1133" s="88">
        <f t="shared" ca="1" si="17"/>
        <v>0</v>
      </c>
      <c r="S1133" s="88">
        <f ca="1">COUNTIFS(Tableau3[PLAGE],R1133)</f>
        <v>0</v>
      </c>
      <c r="T1133" s="139">
        <f ca="1">INDEX(EXTRACT!DATE,MATCH(Tableau4[[#This Row],[Décalage]],D:D,0),0)</f>
        <v>0</v>
      </c>
      <c r="U1133" s="139">
        <f ca="1">VLOOKUP(Tableau4[[#This Row],[Décalage]],D:E,2,0)</f>
        <v>0</v>
      </c>
      <c r="V1133" s="139">
        <f ca="1">VLOOKUP(Tableau4[[#This Row],[Décalage]],D:G,4,0)</f>
        <v>0</v>
      </c>
      <c r="AY1133" s="88"/>
      <c r="AZ1133" s="88"/>
      <c r="BA1133" s="88"/>
      <c r="BB1133" s="88"/>
      <c r="BC1133" s="88"/>
    </row>
    <row r="1134" spans="1:55" ht="15" x14ac:dyDescent="0.2">
      <c r="A1134" s="100" t="s">
        <v>534</v>
      </c>
      <c r="B1134" s="95" t="s">
        <v>534</v>
      </c>
      <c r="C1134" s="95">
        <v>1131</v>
      </c>
      <c r="D1134" s="95" t="s">
        <v>534</v>
      </c>
      <c r="E1134" s="99" t="s">
        <v>534</v>
      </c>
      <c r="F1134" s="95" t="s">
        <v>534</v>
      </c>
      <c r="G1134" s="95" t="s">
        <v>534</v>
      </c>
      <c r="H1134" s="95">
        <v>0</v>
      </c>
      <c r="I1134" s="95">
        <v>1</v>
      </c>
      <c r="J1134" s="95">
        <v>667</v>
      </c>
      <c r="K1134" s="95" t="s">
        <v>534</v>
      </c>
      <c r="L1134" s="98" t="s">
        <v>534</v>
      </c>
      <c r="M1134" s="98" t="s">
        <v>534</v>
      </c>
      <c r="N1134" s="97" t="s">
        <v>534</v>
      </c>
      <c r="Q1134" s="88" t="str">
        <f t="array" aca="1" ref="Q1134" ca="1">IFERROR(INDEX(Tableau3[Num DECAL],SMALL(IF(Tableau3[Num DECAL]&lt;&gt;"",ROW(INDIRECT("1:"&amp;ROWS(Tableau3[Num DECAL])))),ROWS($1:1123))),"")</f>
        <v/>
      </c>
      <c r="R1134" s="88">
        <f t="shared" ca="1" si="17"/>
        <v>0</v>
      </c>
      <c r="S1134" s="88">
        <f ca="1">COUNTIFS(Tableau3[PLAGE],R1134)</f>
        <v>0</v>
      </c>
      <c r="T1134" s="139">
        <f ca="1">INDEX(EXTRACT!DATE,MATCH(Tableau4[[#This Row],[Décalage]],D:D,0),0)</f>
        <v>0</v>
      </c>
      <c r="U1134" s="139">
        <f ca="1">VLOOKUP(Tableau4[[#This Row],[Décalage]],D:E,2,0)</f>
        <v>0</v>
      </c>
      <c r="V1134" s="139">
        <f ca="1">VLOOKUP(Tableau4[[#This Row],[Décalage]],D:G,4,0)</f>
        <v>0</v>
      </c>
      <c r="AY1134" s="88"/>
      <c r="AZ1134" s="88"/>
      <c r="BA1134" s="88"/>
      <c r="BB1134" s="88"/>
      <c r="BC1134" s="88"/>
    </row>
    <row r="1135" spans="1:55" ht="15" x14ac:dyDescent="0.2">
      <c r="A1135" s="100" t="s">
        <v>534</v>
      </c>
      <c r="B1135" s="95" t="s">
        <v>534</v>
      </c>
      <c r="C1135" s="95">
        <v>1132</v>
      </c>
      <c r="D1135" s="95" t="s">
        <v>534</v>
      </c>
      <c r="E1135" s="99" t="s">
        <v>534</v>
      </c>
      <c r="F1135" s="95" t="s">
        <v>534</v>
      </c>
      <c r="G1135" s="95" t="s">
        <v>534</v>
      </c>
      <c r="H1135" s="95">
        <v>0</v>
      </c>
      <c r="I1135" s="95">
        <v>1</v>
      </c>
      <c r="J1135" s="95">
        <v>668</v>
      </c>
      <c r="K1135" s="95" t="s">
        <v>534</v>
      </c>
      <c r="L1135" s="98" t="s">
        <v>534</v>
      </c>
      <c r="M1135" s="98" t="s">
        <v>534</v>
      </c>
      <c r="N1135" s="97" t="s">
        <v>534</v>
      </c>
      <c r="Q1135" s="88" t="str">
        <f t="array" aca="1" ref="Q1135" ca="1">IFERROR(INDEX(Tableau3[Num DECAL],SMALL(IF(Tableau3[Num DECAL]&lt;&gt;"",ROW(INDIRECT("1:"&amp;ROWS(Tableau3[Num DECAL])))),ROWS($1:1124))),"")</f>
        <v/>
      </c>
      <c r="R1135" s="88">
        <f t="shared" ca="1" si="17"/>
        <v>0</v>
      </c>
      <c r="S1135" s="88">
        <f ca="1">COUNTIFS(Tableau3[PLAGE],R1135)</f>
        <v>0</v>
      </c>
      <c r="T1135" s="139">
        <f ca="1">INDEX(EXTRACT!DATE,MATCH(Tableau4[[#This Row],[Décalage]],D:D,0),0)</f>
        <v>0</v>
      </c>
      <c r="U1135" s="139">
        <f ca="1">VLOOKUP(Tableau4[[#This Row],[Décalage]],D:E,2,0)</f>
        <v>0</v>
      </c>
      <c r="V1135" s="139">
        <f ca="1">VLOOKUP(Tableau4[[#This Row],[Décalage]],D:G,4,0)</f>
        <v>0</v>
      </c>
      <c r="AY1135" s="88"/>
      <c r="AZ1135" s="88"/>
      <c r="BA1135" s="88"/>
      <c r="BB1135" s="88"/>
      <c r="BC1135" s="88"/>
    </row>
    <row r="1136" spans="1:55" ht="15" x14ac:dyDescent="0.2">
      <c r="A1136" s="100" t="s">
        <v>534</v>
      </c>
      <c r="B1136" s="95" t="s">
        <v>534</v>
      </c>
      <c r="C1136" s="95">
        <v>1133</v>
      </c>
      <c r="D1136" s="95" t="s">
        <v>534</v>
      </c>
      <c r="E1136" s="99" t="s">
        <v>534</v>
      </c>
      <c r="F1136" s="95" t="s">
        <v>534</v>
      </c>
      <c r="G1136" s="95" t="s">
        <v>534</v>
      </c>
      <c r="H1136" s="95">
        <v>0</v>
      </c>
      <c r="I1136" s="95">
        <v>1</v>
      </c>
      <c r="J1136" s="95">
        <v>669</v>
      </c>
      <c r="K1136" s="95" t="s">
        <v>534</v>
      </c>
      <c r="L1136" s="98" t="s">
        <v>534</v>
      </c>
      <c r="M1136" s="98" t="s">
        <v>534</v>
      </c>
      <c r="N1136" s="97" t="s">
        <v>534</v>
      </c>
      <c r="Q1136" s="88" t="str">
        <f t="array" aca="1" ref="Q1136" ca="1">IFERROR(INDEX(Tableau3[Num DECAL],SMALL(IF(Tableau3[Num DECAL]&lt;&gt;"",ROW(INDIRECT("1:"&amp;ROWS(Tableau3[Num DECAL])))),ROWS($1:1125))),"")</f>
        <v/>
      </c>
      <c r="R1136" s="88">
        <f t="shared" ca="1" si="17"/>
        <v>0</v>
      </c>
      <c r="S1136" s="88">
        <f ca="1">COUNTIFS(Tableau3[PLAGE],R1136)</f>
        <v>0</v>
      </c>
      <c r="T1136" s="139">
        <f ca="1">INDEX(EXTRACT!DATE,MATCH(Tableau4[[#This Row],[Décalage]],D:D,0),0)</f>
        <v>0</v>
      </c>
      <c r="U1136" s="139">
        <f ca="1">VLOOKUP(Tableau4[[#This Row],[Décalage]],D:E,2,0)</f>
        <v>0</v>
      </c>
      <c r="V1136" s="139">
        <f ca="1">VLOOKUP(Tableau4[[#This Row],[Décalage]],D:G,4,0)</f>
        <v>0</v>
      </c>
      <c r="AY1136" s="88"/>
      <c r="AZ1136" s="88"/>
      <c r="BA1136" s="88"/>
      <c r="BB1136" s="88"/>
      <c r="BC1136" s="88"/>
    </row>
    <row r="1137" spans="1:55" ht="15" x14ac:dyDescent="0.2">
      <c r="A1137" s="100" t="s">
        <v>534</v>
      </c>
      <c r="B1137" s="95" t="s">
        <v>534</v>
      </c>
      <c r="C1137" s="95">
        <v>1134</v>
      </c>
      <c r="D1137" s="95" t="s">
        <v>534</v>
      </c>
      <c r="E1137" s="99" t="s">
        <v>534</v>
      </c>
      <c r="F1137" s="95" t="s">
        <v>534</v>
      </c>
      <c r="G1137" s="95" t="s">
        <v>534</v>
      </c>
      <c r="H1137" s="95">
        <v>0</v>
      </c>
      <c r="I1137" s="95">
        <v>1</v>
      </c>
      <c r="J1137" s="95">
        <v>670</v>
      </c>
      <c r="K1137" s="95" t="s">
        <v>534</v>
      </c>
      <c r="L1137" s="98" t="s">
        <v>534</v>
      </c>
      <c r="M1137" s="98" t="s">
        <v>534</v>
      </c>
      <c r="N1137" s="97" t="s">
        <v>534</v>
      </c>
      <c r="Q1137" s="88" t="str">
        <f t="array" aca="1" ref="Q1137" ca="1">IFERROR(INDEX(Tableau3[Num DECAL],SMALL(IF(Tableau3[Num DECAL]&lt;&gt;"",ROW(INDIRECT("1:"&amp;ROWS(Tableau3[Num DECAL])))),ROWS($1:1126))),"")</f>
        <v/>
      </c>
      <c r="R1137" s="88">
        <f t="shared" ca="1" si="17"/>
        <v>0</v>
      </c>
      <c r="S1137" s="88">
        <f ca="1">COUNTIFS(Tableau3[PLAGE],R1137)</f>
        <v>0</v>
      </c>
      <c r="T1137" s="139">
        <f ca="1">INDEX(EXTRACT!DATE,MATCH(Tableau4[[#This Row],[Décalage]],D:D,0),0)</f>
        <v>0</v>
      </c>
      <c r="U1137" s="139">
        <f ca="1">VLOOKUP(Tableau4[[#This Row],[Décalage]],D:E,2,0)</f>
        <v>0</v>
      </c>
      <c r="V1137" s="139">
        <f ca="1">VLOOKUP(Tableau4[[#This Row],[Décalage]],D:G,4,0)</f>
        <v>0</v>
      </c>
      <c r="AY1137" s="88"/>
      <c r="AZ1137" s="88"/>
      <c r="BA1137" s="88"/>
      <c r="BB1137" s="88"/>
      <c r="BC1137" s="88"/>
    </row>
    <row r="1138" spans="1:55" ht="15" x14ac:dyDescent="0.2">
      <c r="A1138" s="100" t="s">
        <v>534</v>
      </c>
      <c r="B1138" s="95" t="s">
        <v>534</v>
      </c>
      <c r="C1138" s="95">
        <v>1135</v>
      </c>
      <c r="D1138" s="95" t="s">
        <v>534</v>
      </c>
      <c r="E1138" s="99" t="s">
        <v>534</v>
      </c>
      <c r="F1138" s="95" t="s">
        <v>534</v>
      </c>
      <c r="G1138" s="95" t="s">
        <v>534</v>
      </c>
      <c r="H1138" s="95">
        <v>0</v>
      </c>
      <c r="I1138" s="95">
        <v>1</v>
      </c>
      <c r="J1138" s="95">
        <v>671</v>
      </c>
      <c r="K1138" s="95" t="s">
        <v>534</v>
      </c>
      <c r="L1138" s="98" t="s">
        <v>534</v>
      </c>
      <c r="M1138" s="98" t="s">
        <v>534</v>
      </c>
      <c r="N1138" s="97" t="s">
        <v>534</v>
      </c>
      <c r="Q1138" s="88" t="str">
        <f t="array" aca="1" ref="Q1138" ca="1">IFERROR(INDEX(Tableau3[Num DECAL],SMALL(IF(Tableau3[Num DECAL]&lt;&gt;"",ROW(INDIRECT("1:"&amp;ROWS(Tableau3[Num DECAL])))),ROWS($1:1127))),"")</f>
        <v/>
      </c>
      <c r="R1138" s="88">
        <f t="shared" ca="1" si="17"/>
        <v>0</v>
      </c>
      <c r="S1138" s="88">
        <f ca="1">COUNTIFS(Tableau3[PLAGE],R1138)</f>
        <v>0</v>
      </c>
      <c r="T1138" s="139">
        <f ca="1">INDEX(EXTRACT!DATE,MATCH(Tableau4[[#This Row],[Décalage]],D:D,0),0)</f>
        <v>0</v>
      </c>
      <c r="U1138" s="139">
        <f ca="1">VLOOKUP(Tableau4[[#This Row],[Décalage]],D:E,2,0)</f>
        <v>0</v>
      </c>
      <c r="V1138" s="139">
        <f ca="1">VLOOKUP(Tableau4[[#This Row],[Décalage]],D:G,4,0)</f>
        <v>0</v>
      </c>
      <c r="AY1138" s="88"/>
      <c r="AZ1138" s="88"/>
      <c r="BA1138" s="88"/>
      <c r="BB1138" s="88"/>
      <c r="BC1138" s="88"/>
    </row>
    <row r="1139" spans="1:55" ht="15" x14ac:dyDescent="0.2">
      <c r="A1139" s="100" t="s">
        <v>534</v>
      </c>
      <c r="B1139" s="95" t="s">
        <v>534</v>
      </c>
      <c r="C1139" s="95">
        <v>1136</v>
      </c>
      <c r="D1139" s="95" t="s">
        <v>534</v>
      </c>
      <c r="E1139" s="99" t="s">
        <v>534</v>
      </c>
      <c r="F1139" s="95" t="s">
        <v>534</v>
      </c>
      <c r="G1139" s="95" t="s">
        <v>534</v>
      </c>
      <c r="H1139" s="95">
        <v>0</v>
      </c>
      <c r="I1139" s="95">
        <v>1</v>
      </c>
      <c r="J1139" s="95">
        <v>672</v>
      </c>
      <c r="K1139" s="95" t="s">
        <v>534</v>
      </c>
      <c r="L1139" s="98" t="s">
        <v>534</v>
      </c>
      <c r="M1139" s="98" t="s">
        <v>534</v>
      </c>
      <c r="N1139" s="97" t="s">
        <v>534</v>
      </c>
      <c r="Q1139" s="88" t="str">
        <f t="array" aca="1" ref="Q1139" ca="1">IFERROR(INDEX(Tableau3[Num DECAL],SMALL(IF(Tableau3[Num DECAL]&lt;&gt;"",ROW(INDIRECT("1:"&amp;ROWS(Tableau3[Num DECAL])))),ROWS($1:1128))),"")</f>
        <v/>
      </c>
      <c r="R1139" s="88">
        <f t="shared" ca="1" si="17"/>
        <v>0</v>
      </c>
      <c r="S1139" s="88">
        <f ca="1">COUNTIFS(Tableau3[PLAGE],R1139)</f>
        <v>0</v>
      </c>
      <c r="T1139" s="139">
        <f ca="1">INDEX(EXTRACT!DATE,MATCH(Tableau4[[#This Row],[Décalage]],D:D,0),0)</f>
        <v>0</v>
      </c>
      <c r="U1139" s="139">
        <f ca="1">VLOOKUP(Tableau4[[#This Row],[Décalage]],D:E,2,0)</f>
        <v>0</v>
      </c>
      <c r="V1139" s="139">
        <f ca="1">VLOOKUP(Tableau4[[#This Row],[Décalage]],D:G,4,0)</f>
        <v>0</v>
      </c>
      <c r="AY1139" s="88"/>
      <c r="AZ1139" s="88"/>
      <c r="BA1139" s="88"/>
      <c r="BB1139" s="88"/>
      <c r="BC1139" s="88"/>
    </row>
    <row r="1140" spans="1:55" ht="15" x14ac:dyDescent="0.2">
      <c r="A1140" s="100" t="s">
        <v>534</v>
      </c>
      <c r="B1140" s="95" t="s">
        <v>534</v>
      </c>
      <c r="C1140" s="95">
        <v>1137</v>
      </c>
      <c r="D1140" s="95" t="s">
        <v>534</v>
      </c>
      <c r="E1140" s="99" t="s">
        <v>534</v>
      </c>
      <c r="F1140" s="95" t="s">
        <v>534</v>
      </c>
      <c r="G1140" s="95" t="s">
        <v>534</v>
      </c>
      <c r="H1140" s="95">
        <v>0</v>
      </c>
      <c r="I1140" s="95">
        <v>1</v>
      </c>
      <c r="J1140" s="95">
        <v>673</v>
      </c>
      <c r="K1140" s="95" t="s">
        <v>534</v>
      </c>
      <c r="L1140" s="98" t="s">
        <v>534</v>
      </c>
      <c r="M1140" s="98" t="s">
        <v>534</v>
      </c>
      <c r="N1140" s="97" t="s">
        <v>534</v>
      </c>
      <c r="Q1140" s="88" t="str">
        <f t="array" aca="1" ref="Q1140" ca="1">IFERROR(INDEX(Tableau3[Num DECAL],SMALL(IF(Tableau3[Num DECAL]&lt;&gt;"",ROW(INDIRECT("1:"&amp;ROWS(Tableau3[Num DECAL])))),ROWS($1:1129))),"")</f>
        <v/>
      </c>
      <c r="R1140" s="88">
        <f t="shared" ca="1" si="17"/>
        <v>0</v>
      </c>
      <c r="S1140" s="88">
        <f ca="1">COUNTIFS(Tableau3[PLAGE],R1140)</f>
        <v>0</v>
      </c>
      <c r="T1140" s="139">
        <f ca="1">INDEX(EXTRACT!DATE,MATCH(Tableau4[[#This Row],[Décalage]],D:D,0),0)</f>
        <v>0</v>
      </c>
      <c r="U1140" s="139">
        <f ca="1">VLOOKUP(Tableau4[[#This Row],[Décalage]],D:E,2,0)</f>
        <v>0</v>
      </c>
      <c r="V1140" s="139">
        <f ca="1">VLOOKUP(Tableau4[[#This Row],[Décalage]],D:G,4,0)</f>
        <v>0</v>
      </c>
      <c r="AY1140" s="88"/>
      <c r="AZ1140" s="88"/>
      <c r="BA1140" s="88"/>
      <c r="BB1140" s="88"/>
      <c r="BC1140" s="88"/>
    </row>
    <row r="1141" spans="1:55" ht="15" x14ac:dyDescent="0.2">
      <c r="A1141" s="100" t="s">
        <v>534</v>
      </c>
      <c r="B1141" s="95" t="s">
        <v>534</v>
      </c>
      <c r="C1141" s="95">
        <v>1138</v>
      </c>
      <c r="D1141" s="95" t="s">
        <v>534</v>
      </c>
      <c r="E1141" s="99" t="s">
        <v>534</v>
      </c>
      <c r="F1141" s="95" t="s">
        <v>534</v>
      </c>
      <c r="G1141" s="95" t="s">
        <v>534</v>
      </c>
      <c r="H1141" s="95">
        <v>0</v>
      </c>
      <c r="I1141" s="95">
        <v>1</v>
      </c>
      <c r="J1141" s="95">
        <v>674</v>
      </c>
      <c r="K1141" s="95" t="s">
        <v>534</v>
      </c>
      <c r="L1141" s="98" t="s">
        <v>534</v>
      </c>
      <c r="M1141" s="98" t="s">
        <v>534</v>
      </c>
      <c r="N1141" s="97" t="s">
        <v>534</v>
      </c>
      <c r="Q1141" s="88" t="str">
        <f t="array" aca="1" ref="Q1141" ca="1">IFERROR(INDEX(Tableau3[Num DECAL],SMALL(IF(Tableau3[Num DECAL]&lt;&gt;"",ROW(INDIRECT("1:"&amp;ROWS(Tableau3[Num DECAL])))),ROWS($1:1130))),"")</f>
        <v/>
      </c>
      <c r="R1141" s="88">
        <f t="shared" ca="1" si="17"/>
        <v>0</v>
      </c>
      <c r="S1141" s="88">
        <f ca="1">COUNTIFS(Tableau3[PLAGE],R1141)</f>
        <v>0</v>
      </c>
      <c r="T1141" s="139">
        <f ca="1">INDEX(EXTRACT!DATE,MATCH(Tableau4[[#This Row],[Décalage]],D:D,0),0)</f>
        <v>0</v>
      </c>
      <c r="U1141" s="139">
        <f ca="1">VLOOKUP(Tableau4[[#This Row],[Décalage]],D:E,2,0)</f>
        <v>0</v>
      </c>
      <c r="V1141" s="139">
        <f ca="1">VLOOKUP(Tableau4[[#This Row],[Décalage]],D:G,4,0)</f>
        <v>0</v>
      </c>
      <c r="AY1141" s="88"/>
      <c r="AZ1141" s="88"/>
      <c r="BA1141" s="88"/>
      <c r="BB1141" s="88"/>
      <c r="BC1141" s="88"/>
    </row>
    <row r="1142" spans="1:55" ht="15" x14ac:dyDescent="0.2">
      <c r="A1142" s="100" t="s">
        <v>534</v>
      </c>
      <c r="B1142" s="95" t="s">
        <v>534</v>
      </c>
      <c r="C1142" s="95">
        <v>1139</v>
      </c>
      <c r="D1142" s="95" t="s">
        <v>534</v>
      </c>
      <c r="E1142" s="99" t="s">
        <v>534</v>
      </c>
      <c r="F1142" s="95" t="s">
        <v>534</v>
      </c>
      <c r="G1142" s="95" t="s">
        <v>534</v>
      </c>
      <c r="H1142" s="95">
        <v>0</v>
      </c>
      <c r="I1142" s="95">
        <v>1</v>
      </c>
      <c r="J1142" s="95">
        <v>675</v>
      </c>
      <c r="K1142" s="95" t="s">
        <v>534</v>
      </c>
      <c r="L1142" s="98" t="s">
        <v>534</v>
      </c>
      <c r="M1142" s="98" t="s">
        <v>534</v>
      </c>
      <c r="N1142" s="97" t="s">
        <v>534</v>
      </c>
      <c r="Q1142" s="88" t="str">
        <f t="array" aca="1" ref="Q1142" ca="1">IFERROR(INDEX(Tableau3[Num DECAL],SMALL(IF(Tableau3[Num DECAL]&lt;&gt;"",ROW(INDIRECT("1:"&amp;ROWS(Tableau3[Num DECAL])))),ROWS($1:1131))),"")</f>
        <v/>
      </c>
      <c r="R1142" s="88">
        <f t="shared" ca="1" si="17"/>
        <v>0</v>
      </c>
      <c r="S1142" s="88">
        <f ca="1">COUNTIFS(Tableau3[PLAGE],R1142)</f>
        <v>0</v>
      </c>
      <c r="T1142" s="139">
        <f ca="1">INDEX(EXTRACT!DATE,MATCH(Tableau4[[#This Row],[Décalage]],D:D,0),0)</f>
        <v>0</v>
      </c>
      <c r="U1142" s="139">
        <f ca="1">VLOOKUP(Tableau4[[#This Row],[Décalage]],D:E,2,0)</f>
        <v>0</v>
      </c>
      <c r="V1142" s="139">
        <f ca="1">VLOOKUP(Tableau4[[#This Row],[Décalage]],D:G,4,0)</f>
        <v>0</v>
      </c>
      <c r="AY1142" s="88"/>
      <c r="AZ1142" s="88"/>
      <c r="BA1142" s="88"/>
      <c r="BB1142" s="88"/>
      <c r="BC1142" s="88"/>
    </row>
    <row r="1143" spans="1:55" ht="15" x14ac:dyDescent="0.2">
      <c r="A1143" s="100" t="s">
        <v>534</v>
      </c>
      <c r="B1143" s="95" t="s">
        <v>534</v>
      </c>
      <c r="C1143" s="95">
        <v>1140</v>
      </c>
      <c r="D1143" s="95" t="s">
        <v>534</v>
      </c>
      <c r="E1143" s="99" t="s">
        <v>534</v>
      </c>
      <c r="F1143" s="95" t="s">
        <v>534</v>
      </c>
      <c r="G1143" s="95" t="s">
        <v>534</v>
      </c>
      <c r="H1143" s="95">
        <v>0</v>
      </c>
      <c r="I1143" s="95">
        <v>1</v>
      </c>
      <c r="J1143" s="95">
        <v>676</v>
      </c>
      <c r="K1143" s="95" t="s">
        <v>534</v>
      </c>
      <c r="L1143" s="98" t="s">
        <v>534</v>
      </c>
      <c r="M1143" s="98" t="s">
        <v>534</v>
      </c>
      <c r="N1143" s="97" t="s">
        <v>534</v>
      </c>
      <c r="Q1143" s="88" t="str">
        <f t="array" aca="1" ref="Q1143" ca="1">IFERROR(INDEX(Tableau3[Num DECAL],SMALL(IF(Tableau3[Num DECAL]&lt;&gt;"",ROW(INDIRECT("1:"&amp;ROWS(Tableau3[Num DECAL])))),ROWS($1:1132))),"")</f>
        <v/>
      </c>
      <c r="R1143" s="88">
        <f t="shared" ca="1" si="17"/>
        <v>0</v>
      </c>
      <c r="S1143" s="88">
        <f ca="1">COUNTIFS(Tableau3[PLAGE],R1143)</f>
        <v>0</v>
      </c>
      <c r="T1143" s="139">
        <f ca="1">INDEX(EXTRACT!DATE,MATCH(Tableau4[[#This Row],[Décalage]],D:D,0),0)</f>
        <v>0</v>
      </c>
      <c r="U1143" s="139">
        <f ca="1">VLOOKUP(Tableau4[[#This Row],[Décalage]],D:E,2,0)</f>
        <v>0</v>
      </c>
      <c r="V1143" s="139">
        <f ca="1">VLOOKUP(Tableau4[[#This Row],[Décalage]],D:G,4,0)</f>
        <v>0</v>
      </c>
      <c r="AY1143" s="88"/>
      <c r="AZ1143" s="88"/>
      <c r="BA1143" s="88"/>
      <c r="BB1143" s="88"/>
      <c r="BC1143" s="88"/>
    </row>
    <row r="1144" spans="1:55" ht="15" x14ac:dyDescent="0.2">
      <c r="A1144" s="100" t="s">
        <v>534</v>
      </c>
      <c r="B1144" s="95" t="s">
        <v>534</v>
      </c>
      <c r="C1144" s="95">
        <v>1141</v>
      </c>
      <c r="D1144" s="95" t="s">
        <v>534</v>
      </c>
      <c r="E1144" s="99" t="s">
        <v>534</v>
      </c>
      <c r="F1144" s="95" t="s">
        <v>534</v>
      </c>
      <c r="G1144" s="95" t="s">
        <v>534</v>
      </c>
      <c r="H1144" s="95">
        <v>0</v>
      </c>
      <c r="I1144" s="95">
        <v>1</v>
      </c>
      <c r="J1144" s="95">
        <v>677</v>
      </c>
      <c r="K1144" s="95" t="s">
        <v>534</v>
      </c>
      <c r="L1144" s="98" t="s">
        <v>534</v>
      </c>
      <c r="M1144" s="98" t="s">
        <v>534</v>
      </c>
      <c r="N1144" s="97" t="s">
        <v>534</v>
      </c>
      <c r="Q1144" s="88" t="str">
        <f t="array" aca="1" ref="Q1144" ca="1">IFERROR(INDEX(Tableau3[Num DECAL],SMALL(IF(Tableau3[Num DECAL]&lt;&gt;"",ROW(INDIRECT("1:"&amp;ROWS(Tableau3[Num DECAL])))),ROWS($1:1133))),"")</f>
        <v/>
      </c>
      <c r="R1144" s="88">
        <f t="shared" ca="1" si="17"/>
        <v>0</v>
      </c>
      <c r="S1144" s="88">
        <f ca="1">COUNTIFS(Tableau3[PLAGE],R1144)</f>
        <v>0</v>
      </c>
      <c r="T1144" s="139">
        <f ca="1">INDEX(EXTRACT!DATE,MATCH(Tableau4[[#This Row],[Décalage]],D:D,0),0)</f>
        <v>0</v>
      </c>
      <c r="U1144" s="139">
        <f ca="1">VLOOKUP(Tableau4[[#This Row],[Décalage]],D:E,2,0)</f>
        <v>0</v>
      </c>
      <c r="V1144" s="139">
        <f ca="1">VLOOKUP(Tableau4[[#This Row],[Décalage]],D:G,4,0)</f>
        <v>0</v>
      </c>
      <c r="AY1144" s="88"/>
      <c r="AZ1144" s="88"/>
      <c r="BA1144" s="88"/>
      <c r="BB1144" s="88"/>
      <c r="BC1144" s="88"/>
    </row>
    <row r="1145" spans="1:55" ht="15" x14ac:dyDescent="0.2">
      <c r="A1145" s="100" t="s">
        <v>534</v>
      </c>
      <c r="B1145" s="95" t="s">
        <v>534</v>
      </c>
      <c r="C1145" s="95">
        <v>1142</v>
      </c>
      <c r="D1145" s="95" t="s">
        <v>534</v>
      </c>
      <c r="E1145" s="99" t="s">
        <v>534</v>
      </c>
      <c r="F1145" s="95" t="s">
        <v>534</v>
      </c>
      <c r="G1145" s="95" t="s">
        <v>534</v>
      </c>
      <c r="H1145" s="95">
        <v>0</v>
      </c>
      <c r="I1145" s="95">
        <v>1</v>
      </c>
      <c r="J1145" s="95">
        <v>678</v>
      </c>
      <c r="K1145" s="95" t="s">
        <v>534</v>
      </c>
      <c r="L1145" s="98" t="s">
        <v>534</v>
      </c>
      <c r="M1145" s="98" t="s">
        <v>534</v>
      </c>
      <c r="N1145" s="97" t="s">
        <v>534</v>
      </c>
      <c r="Q1145" s="88" t="str">
        <f t="array" aca="1" ref="Q1145" ca="1">IFERROR(INDEX(Tableau3[Num DECAL],SMALL(IF(Tableau3[Num DECAL]&lt;&gt;"",ROW(INDIRECT("1:"&amp;ROWS(Tableau3[Num DECAL])))),ROWS($1:1134))),"")</f>
        <v/>
      </c>
      <c r="R1145" s="88">
        <f t="shared" ca="1" si="17"/>
        <v>0</v>
      </c>
      <c r="S1145" s="88">
        <f ca="1">COUNTIFS(Tableau3[PLAGE],R1145)</f>
        <v>0</v>
      </c>
      <c r="T1145" s="139">
        <f ca="1">INDEX(EXTRACT!DATE,MATCH(Tableau4[[#This Row],[Décalage]],D:D,0),0)</f>
        <v>0</v>
      </c>
      <c r="U1145" s="139">
        <f ca="1">VLOOKUP(Tableau4[[#This Row],[Décalage]],D:E,2,0)</f>
        <v>0</v>
      </c>
      <c r="V1145" s="139">
        <f ca="1">VLOOKUP(Tableau4[[#This Row],[Décalage]],D:G,4,0)</f>
        <v>0</v>
      </c>
      <c r="AY1145" s="88"/>
      <c r="AZ1145" s="88"/>
      <c r="BA1145" s="88"/>
      <c r="BB1145" s="88"/>
      <c r="BC1145" s="88"/>
    </row>
    <row r="1146" spans="1:55" ht="15" x14ac:dyDescent="0.2">
      <c r="A1146" s="100" t="s">
        <v>534</v>
      </c>
      <c r="B1146" s="95" t="s">
        <v>534</v>
      </c>
      <c r="C1146" s="95">
        <v>1143</v>
      </c>
      <c r="D1146" s="95" t="s">
        <v>534</v>
      </c>
      <c r="E1146" s="99" t="s">
        <v>534</v>
      </c>
      <c r="F1146" s="95" t="s">
        <v>534</v>
      </c>
      <c r="G1146" s="95" t="s">
        <v>534</v>
      </c>
      <c r="H1146" s="95">
        <v>0</v>
      </c>
      <c r="I1146" s="95">
        <v>1</v>
      </c>
      <c r="J1146" s="95">
        <v>679</v>
      </c>
      <c r="K1146" s="95" t="s">
        <v>534</v>
      </c>
      <c r="L1146" s="98" t="s">
        <v>534</v>
      </c>
      <c r="M1146" s="98" t="s">
        <v>534</v>
      </c>
      <c r="N1146" s="97" t="s">
        <v>534</v>
      </c>
      <c r="Q1146" s="88" t="str">
        <f t="array" aca="1" ref="Q1146" ca="1">IFERROR(INDEX(Tableau3[Num DECAL],SMALL(IF(Tableau3[Num DECAL]&lt;&gt;"",ROW(INDIRECT("1:"&amp;ROWS(Tableau3[Num DECAL])))),ROWS($1:1135))),"")</f>
        <v/>
      </c>
      <c r="R1146" s="88">
        <f t="shared" ca="1" si="17"/>
        <v>0</v>
      </c>
      <c r="S1146" s="88">
        <f ca="1">COUNTIFS(Tableau3[PLAGE],R1146)</f>
        <v>0</v>
      </c>
      <c r="T1146" s="139">
        <f ca="1">INDEX(EXTRACT!DATE,MATCH(Tableau4[[#This Row],[Décalage]],D:D,0),0)</f>
        <v>0</v>
      </c>
      <c r="U1146" s="139">
        <f ca="1">VLOOKUP(Tableau4[[#This Row],[Décalage]],D:E,2,0)</f>
        <v>0</v>
      </c>
      <c r="V1146" s="139">
        <f ca="1">VLOOKUP(Tableau4[[#This Row],[Décalage]],D:G,4,0)</f>
        <v>0</v>
      </c>
      <c r="AY1146" s="88"/>
      <c r="AZ1146" s="88"/>
      <c r="BA1146" s="88"/>
      <c r="BB1146" s="88"/>
      <c r="BC1146" s="88"/>
    </row>
    <row r="1147" spans="1:55" ht="15" x14ac:dyDescent="0.2">
      <c r="A1147" s="100" t="s">
        <v>534</v>
      </c>
      <c r="B1147" s="95" t="s">
        <v>534</v>
      </c>
      <c r="C1147" s="95">
        <v>1144</v>
      </c>
      <c r="D1147" s="95" t="s">
        <v>534</v>
      </c>
      <c r="E1147" s="99" t="s">
        <v>534</v>
      </c>
      <c r="F1147" s="95" t="s">
        <v>534</v>
      </c>
      <c r="G1147" s="95" t="s">
        <v>534</v>
      </c>
      <c r="H1147" s="95">
        <v>0</v>
      </c>
      <c r="I1147" s="95">
        <v>1</v>
      </c>
      <c r="J1147" s="95">
        <v>680</v>
      </c>
      <c r="K1147" s="95" t="s">
        <v>534</v>
      </c>
      <c r="L1147" s="98" t="s">
        <v>534</v>
      </c>
      <c r="M1147" s="98" t="s">
        <v>534</v>
      </c>
      <c r="N1147" s="97" t="s">
        <v>534</v>
      </c>
      <c r="Q1147" s="88" t="str">
        <f t="array" aca="1" ref="Q1147" ca="1">IFERROR(INDEX(Tableau3[Num DECAL],SMALL(IF(Tableau3[Num DECAL]&lt;&gt;"",ROW(INDIRECT("1:"&amp;ROWS(Tableau3[Num DECAL])))),ROWS($1:1136))),"")</f>
        <v/>
      </c>
      <c r="R1147" s="88">
        <f t="shared" ca="1" si="17"/>
        <v>0</v>
      </c>
      <c r="S1147" s="88">
        <f ca="1">COUNTIFS(Tableau3[PLAGE],R1147)</f>
        <v>0</v>
      </c>
      <c r="T1147" s="139">
        <f ca="1">INDEX(EXTRACT!DATE,MATCH(Tableau4[[#This Row],[Décalage]],D:D,0),0)</f>
        <v>0</v>
      </c>
      <c r="U1147" s="139">
        <f ca="1">VLOOKUP(Tableau4[[#This Row],[Décalage]],D:E,2,0)</f>
        <v>0</v>
      </c>
      <c r="V1147" s="139">
        <f ca="1">VLOOKUP(Tableau4[[#This Row],[Décalage]],D:G,4,0)</f>
        <v>0</v>
      </c>
      <c r="AY1147" s="88"/>
      <c r="AZ1147" s="88"/>
      <c r="BA1147" s="88"/>
      <c r="BB1147" s="88"/>
      <c r="BC1147" s="88"/>
    </row>
    <row r="1148" spans="1:55" ht="15" x14ac:dyDescent="0.2">
      <c r="A1148" s="100" t="s">
        <v>534</v>
      </c>
      <c r="B1148" s="95" t="s">
        <v>534</v>
      </c>
      <c r="C1148" s="95">
        <v>1145</v>
      </c>
      <c r="D1148" s="95" t="s">
        <v>534</v>
      </c>
      <c r="E1148" s="99" t="s">
        <v>534</v>
      </c>
      <c r="F1148" s="95" t="s">
        <v>534</v>
      </c>
      <c r="G1148" s="95" t="s">
        <v>534</v>
      </c>
      <c r="H1148" s="95">
        <v>0</v>
      </c>
      <c r="I1148" s="95">
        <v>1</v>
      </c>
      <c r="J1148" s="95">
        <v>681</v>
      </c>
      <c r="K1148" s="95" t="s">
        <v>534</v>
      </c>
      <c r="L1148" s="98" t="s">
        <v>534</v>
      </c>
      <c r="M1148" s="98" t="s">
        <v>534</v>
      </c>
      <c r="N1148" s="97" t="s">
        <v>534</v>
      </c>
      <c r="Q1148" s="88" t="str">
        <f t="array" aca="1" ref="Q1148" ca="1">IFERROR(INDEX(Tableau3[Num DECAL],SMALL(IF(Tableau3[Num DECAL]&lt;&gt;"",ROW(INDIRECT("1:"&amp;ROWS(Tableau3[Num DECAL])))),ROWS($1:1137))),"")</f>
        <v/>
      </c>
      <c r="R1148" s="88">
        <f t="shared" ca="1" si="17"/>
        <v>0</v>
      </c>
      <c r="S1148" s="88">
        <f ca="1">COUNTIFS(Tableau3[PLAGE],R1148)</f>
        <v>0</v>
      </c>
      <c r="T1148" s="139">
        <f ca="1">INDEX(EXTRACT!DATE,MATCH(Tableau4[[#This Row],[Décalage]],D:D,0),0)</f>
        <v>0</v>
      </c>
      <c r="U1148" s="139">
        <f ca="1">VLOOKUP(Tableau4[[#This Row],[Décalage]],D:E,2,0)</f>
        <v>0</v>
      </c>
      <c r="V1148" s="139">
        <f ca="1">VLOOKUP(Tableau4[[#This Row],[Décalage]],D:G,4,0)</f>
        <v>0</v>
      </c>
      <c r="AY1148" s="88"/>
      <c r="AZ1148" s="88"/>
      <c r="BA1148" s="88"/>
      <c r="BB1148" s="88"/>
      <c r="BC1148" s="88"/>
    </row>
    <row r="1149" spans="1:55" ht="15" x14ac:dyDescent="0.2">
      <c r="A1149" s="100" t="s">
        <v>534</v>
      </c>
      <c r="B1149" s="95" t="s">
        <v>534</v>
      </c>
      <c r="C1149" s="95">
        <v>1146</v>
      </c>
      <c r="D1149" s="95" t="s">
        <v>534</v>
      </c>
      <c r="E1149" s="99" t="s">
        <v>534</v>
      </c>
      <c r="F1149" s="95" t="s">
        <v>534</v>
      </c>
      <c r="G1149" s="95" t="s">
        <v>534</v>
      </c>
      <c r="H1149" s="95">
        <v>0</v>
      </c>
      <c r="I1149" s="95">
        <v>1</v>
      </c>
      <c r="J1149" s="95">
        <v>682</v>
      </c>
      <c r="K1149" s="95" t="s">
        <v>534</v>
      </c>
      <c r="L1149" s="98" t="s">
        <v>534</v>
      </c>
      <c r="M1149" s="98" t="s">
        <v>534</v>
      </c>
      <c r="N1149" s="97" t="s">
        <v>534</v>
      </c>
      <c r="Q1149" s="88" t="str">
        <f t="array" aca="1" ref="Q1149" ca="1">IFERROR(INDEX(Tableau3[Num DECAL],SMALL(IF(Tableau3[Num DECAL]&lt;&gt;"",ROW(INDIRECT("1:"&amp;ROWS(Tableau3[Num DECAL])))),ROWS($1:1138))),"")</f>
        <v/>
      </c>
      <c r="R1149" s="88">
        <f t="shared" ca="1" si="17"/>
        <v>0</v>
      </c>
      <c r="S1149" s="88">
        <f ca="1">COUNTIFS(Tableau3[PLAGE],R1149)</f>
        <v>0</v>
      </c>
      <c r="T1149" s="139">
        <f ca="1">INDEX(EXTRACT!DATE,MATCH(Tableau4[[#This Row],[Décalage]],D:D,0),0)</f>
        <v>0</v>
      </c>
      <c r="U1149" s="139">
        <f ca="1">VLOOKUP(Tableau4[[#This Row],[Décalage]],D:E,2,0)</f>
        <v>0</v>
      </c>
      <c r="V1149" s="139">
        <f ca="1">VLOOKUP(Tableau4[[#This Row],[Décalage]],D:G,4,0)</f>
        <v>0</v>
      </c>
      <c r="AY1149" s="88"/>
      <c r="AZ1149" s="88"/>
      <c r="BA1149" s="88"/>
      <c r="BB1149" s="88"/>
      <c r="BC1149" s="88"/>
    </row>
    <row r="1150" spans="1:55" ht="15" x14ac:dyDescent="0.2">
      <c r="A1150" s="100" t="s">
        <v>534</v>
      </c>
      <c r="B1150" s="95" t="s">
        <v>534</v>
      </c>
      <c r="C1150" s="95">
        <v>1147</v>
      </c>
      <c r="D1150" s="95" t="s">
        <v>534</v>
      </c>
      <c r="E1150" s="99" t="s">
        <v>534</v>
      </c>
      <c r="F1150" s="95" t="s">
        <v>534</v>
      </c>
      <c r="G1150" s="95" t="s">
        <v>534</v>
      </c>
      <c r="H1150" s="95">
        <v>0</v>
      </c>
      <c r="I1150" s="95">
        <v>1</v>
      </c>
      <c r="J1150" s="95">
        <v>683</v>
      </c>
      <c r="K1150" s="95" t="s">
        <v>534</v>
      </c>
      <c r="L1150" s="98" t="s">
        <v>534</v>
      </c>
      <c r="M1150" s="98" t="s">
        <v>534</v>
      </c>
      <c r="N1150" s="97" t="s">
        <v>534</v>
      </c>
      <c r="Q1150" s="88" t="str">
        <f t="array" aca="1" ref="Q1150" ca="1">IFERROR(INDEX(Tableau3[Num DECAL],SMALL(IF(Tableau3[Num DECAL]&lt;&gt;"",ROW(INDIRECT("1:"&amp;ROWS(Tableau3[Num DECAL])))),ROWS($1:1139))),"")</f>
        <v/>
      </c>
      <c r="R1150" s="88">
        <f t="shared" ca="1" si="17"/>
        <v>0</v>
      </c>
      <c r="S1150" s="88">
        <f ca="1">COUNTIFS(Tableau3[PLAGE],R1150)</f>
        <v>0</v>
      </c>
      <c r="T1150" s="139">
        <f ca="1">INDEX(EXTRACT!DATE,MATCH(Tableau4[[#This Row],[Décalage]],D:D,0),0)</f>
        <v>0</v>
      </c>
      <c r="U1150" s="139">
        <f ca="1">VLOOKUP(Tableau4[[#This Row],[Décalage]],D:E,2,0)</f>
        <v>0</v>
      </c>
      <c r="V1150" s="139">
        <f ca="1">VLOOKUP(Tableau4[[#This Row],[Décalage]],D:G,4,0)</f>
        <v>0</v>
      </c>
      <c r="AY1150" s="88"/>
      <c r="AZ1150" s="88"/>
      <c r="BA1150" s="88"/>
      <c r="BB1150" s="88"/>
      <c r="BC1150" s="88"/>
    </row>
    <row r="1151" spans="1:55" ht="15" x14ac:dyDescent="0.2">
      <c r="A1151" s="100" t="s">
        <v>534</v>
      </c>
      <c r="B1151" s="95" t="s">
        <v>534</v>
      </c>
      <c r="C1151" s="95">
        <v>1148</v>
      </c>
      <c r="D1151" s="95" t="s">
        <v>534</v>
      </c>
      <c r="E1151" s="99" t="s">
        <v>534</v>
      </c>
      <c r="F1151" s="95" t="s">
        <v>534</v>
      </c>
      <c r="G1151" s="95" t="s">
        <v>534</v>
      </c>
      <c r="H1151" s="95">
        <v>0</v>
      </c>
      <c r="I1151" s="95">
        <v>1</v>
      </c>
      <c r="J1151" s="95">
        <v>684</v>
      </c>
      <c r="K1151" s="95" t="s">
        <v>534</v>
      </c>
      <c r="L1151" s="98" t="s">
        <v>534</v>
      </c>
      <c r="M1151" s="98" t="s">
        <v>534</v>
      </c>
      <c r="N1151" s="97" t="s">
        <v>534</v>
      </c>
      <c r="Q1151" s="88" t="str">
        <f t="array" aca="1" ref="Q1151" ca="1">IFERROR(INDEX(Tableau3[Num DECAL],SMALL(IF(Tableau3[Num DECAL]&lt;&gt;"",ROW(INDIRECT("1:"&amp;ROWS(Tableau3[Num DECAL])))),ROWS($1:1140))),"")</f>
        <v/>
      </c>
      <c r="R1151" s="88">
        <f t="shared" ca="1" si="17"/>
        <v>0</v>
      </c>
      <c r="S1151" s="88">
        <f ca="1">COUNTIFS(Tableau3[PLAGE],R1151)</f>
        <v>0</v>
      </c>
      <c r="T1151" s="139">
        <f ca="1">INDEX(EXTRACT!DATE,MATCH(Tableau4[[#This Row],[Décalage]],D:D,0),0)</f>
        <v>0</v>
      </c>
      <c r="U1151" s="139">
        <f ca="1">VLOOKUP(Tableau4[[#This Row],[Décalage]],D:E,2,0)</f>
        <v>0</v>
      </c>
      <c r="V1151" s="139">
        <f ca="1">VLOOKUP(Tableau4[[#This Row],[Décalage]],D:G,4,0)</f>
        <v>0</v>
      </c>
      <c r="AY1151" s="88"/>
      <c r="AZ1151" s="88"/>
      <c r="BA1151" s="88"/>
      <c r="BB1151" s="88"/>
      <c r="BC1151" s="88"/>
    </row>
    <row r="1152" spans="1:55" ht="15" x14ac:dyDescent="0.2">
      <c r="A1152" s="100" t="s">
        <v>534</v>
      </c>
      <c r="B1152" s="95" t="s">
        <v>534</v>
      </c>
      <c r="C1152" s="95">
        <v>1149</v>
      </c>
      <c r="D1152" s="95" t="s">
        <v>534</v>
      </c>
      <c r="E1152" s="99" t="s">
        <v>534</v>
      </c>
      <c r="F1152" s="95" t="s">
        <v>534</v>
      </c>
      <c r="G1152" s="95" t="s">
        <v>534</v>
      </c>
      <c r="H1152" s="95">
        <v>0</v>
      </c>
      <c r="I1152" s="95">
        <v>1</v>
      </c>
      <c r="J1152" s="95">
        <v>685</v>
      </c>
      <c r="K1152" s="95" t="s">
        <v>534</v>
      </c>
      <c r="L1152" s="98" t="s">
        <v>534</v>
      </c>
      <c r="M1152" s="98" t="s">
        <v>534</v>
      </c>
      <c r="N1152" s="97" t="s">
        <v>534</v>
      </c>
      <c r="Q1152" s="88" t="str">
        <f t="array" aca="1" ref="Q1152" ca="1">IFERROR(INDEX(Tableau3[Num DECAL],SMALL(IF(Tableau3[Num DECAL]&lt;&gt;"",ROW(INDIRECT("1:"&amp;ROWS(Tableau3[Num DECAL])))),ROWS($1:1141))),"")</f>
        <v/>
      </c>
      <c r="R1152" s="88">
        <f t="shared" ca="1" si="17"/>
        <v>0</v>
      </c>
      <c r="S1152" s="88">
        <f ca="1">COUNTIFS(Tableau3[PLAGE],R1152)</f>
        <v>0</v>
      </c>
      <c r="T1152" s="139">
        <f ca="1">INDEX(EXTRACT!DATE,MATCH(Tableau4[[#This Row],[Décalage]],D:D,0),0)</f>
        <v>0</v>
      </c>
      <c r="U1152" s="139">
        <f ca="1">VLOOKUP(Tableau4[[#This Row],[Décalage]],D:E,2,0)</f>
        <v>0</v>
      </c>
      <c r="V1152" s="139">
        <f ca="1">VLOOKUP(Tableau4[[#This Row],[Décalage]],D:G,4,0)</f>
        <v>0</v>
      </c>
      <c r="AY1152" s="88"/>
      <c r="AZ1152" s="88"/>
      <c r="BA1152" s="88"/>
      <c r="BB1152" s="88"/>
      <c r="BC1152" s="88"/>
    </row>
    <row r="1153" spans="1:55" ht="15" x14ac:dyDescent="0.2">
      <c r="A1153" s="100" t="s">
        <v>534</v>
      </c>
      <c r="B1153" s="95" t="s">
        <v>534</v>
      </c>
      <c r="C1153" s="95">
        <v>1150</v>
      </c>
      <c r="D1153" s="95" t="s">
        <v>534</v>
      </c>
      <c r="E1153" s="99" t="s">
        <v>534</v>
      </c>
      <c r="F1153" s="95" t="s">
        <v>534</v>
      </c>
      <c r="G1153" s="95" t="s">
        <v>534</v>
      </c>
      <c r="H1153" s="95">
        <v>0</v>
      </c>
      <c r="I1153" s="95">
        <v>1</v>
      </c>
      <c r="J1153" s="95">
        <v>686</v>
      </c>
      <c r="K1153" s="95" t="s">
        <v>534</v>
      </c>
      <c r="L1153" s="98" t="s">
        <v>534</v>
      </c>
      <c r="M1153" s="98" t="s">
        <v>534</v>
      </c>
      <c r="N1153" s="97" t="s">
        <v>534</v>
      </c>
      <c r="Q1153" s="88" t="str">
        <f t="array" aca="1" ref="Q1153" ca="1">IFERROR(INDEX(Tableau3[Num DECAL],SMALL(IF(Tableau3[Num DECAL]&lt;&gt;"",ROW(INDIRECT("1:"&amp;ROWS(Tableau3[Num DECAL])))),ROWS($1:1142))),"")</f>
        <v/>
      </c>
      <c r="R1153" s="88">
        <f t="shared" ca="1" si="17"/>
        <v>0</v>
      </c>
      <c r="S1153" s="88">
        <f ca="1">COUNTIFS(Tableau3[PLAGE],R1153)</f>
        <v>0</v>
      </c>
      <c r="T1153" s="139">
        <f ca="1">INDEX(EXTRACT!DATE,MATCH(Tableau4[[#This Row],[Décalage]],D:D,0),0)</f>
        <v>0</v>
      </c>
      <c r="U1153" s="139">
        <f ca="1">VLOOKUP(Tableau4[[#This Row],[Décalage]],D:E,2,0)</f>
        <v>0</v>
      </c>
      <c r="V1153" s="139">
        <f ca="1">VLOOKUP(Tableau4[[#This Row],[Décalage]],D:G,4,0)</f>
        <v>0</v>
      </c>
      <c r="AY1153" s="88"/>
      <c r="AZ1153" s="88"/>
      <c r="BA1153" s="88"/>
      <c r="BB1153" s="88"/>
      <c r="BC1153" s="88"/>
    </row>
    <row r="1154" spans="1:55" ht="15" x14ac:dyDescent="0.2">
      <c r="A1154" s="100" t="s">
        <v>534</v>
      </c>
      <c r="B1154" s="95" t="s">
        <v>534</v>
      </c>
      <c r="C1154" s="95">
        <v>1151</v>
      </c>
      <c r="D1154" s="95" t="s">
        <v>534</v>
      </c>
      <c r="E1154" s="99" t="s">
        <v>534</v>
      </c>
      <c r="F1154" s="95" t="s">
        <v>534</v>
      </c>
      <c r="G1154" s="95" t="s">
        <v>534</v>
      </c>
      <c r="H1154" s="95">
        <v>0</v>
      </c>
      <c r="I1154" s="95">
        <v>1</v>
      </c>
      <c r="J1154" s="95">
        <v>687</v>
      </c>
      <c r="K1154" s="95" t="s">
        <v>534</v>
      </c>
      <c r="L1154" s="98" t="s">
        <v>534</v>
      </c>
      <c r="M1154" s="98" t="s">
        <v>534</v>
      </c>
      <c r="N1154" s="97" t="s">
        <v>534</v>
      </c>
      <c r="Q1154" s="88" t="str">
        <f t="array" aca="1" ref="Q1154" ca="1">IFERROR(INDEX(Tableau3[Num DECAL],SMALL(IF(Tableau3[Num DECAL]&lt;&gt;"",ROW(INDIRECT("1:"&amp;ROWS(Tableau3[Num DECAL])))),ROWS($1:1143))),"")</f>
        <v/>
      </c>
      <c r="R1154" s="88">
        <f t="shared" ca="1" si="17"/>
        <v>0</v>
      </c>
      <c r="S1154" s="88">
        <f ca="1">COUNTIFS(Tableau3[PLAGE],R1154)</f>
        <v>0</v>
      </c>
      <c r="T1154" s="139">
        <f ca="1">INDEX(EXTRACT!DATE,MATCH(Tableau4[[#This Row],[Décalage]],D:D,0),0)</f>
        <v>0</v>
      </c>
      <c r="U1154" s="139">
        <f ca="1">VLOOKUP(Tableau4[[#This Row],[Décalage]],D:E,2,0)</f>
        <v>0</v>
      </c>
      <c r="V1154" s="139">
        <f ca="1">VLOOKUP(Tableau4[[#This Row],[Décalage]],D:G,4,0)</f>
        <v>0</v>
      </c>
      <c r="AY1154" s="88"/>
      <c r="AZ1154" s="88"/>
      <c r="BA1154" s="88"/>
      <c r="BB1154" s="88"/>
      <c r="BC1154" s="88"/>
    </row>
    <row r="1155" spans="1:55" ht="15" x14ac:dyDescent="0.2">
      <c r="A1155" s="100" t="s">
        <v>534</v>
      </c>
      <c r="B1155" s="95" t="s">
        <v>534</v>
      </c>
      <c r="C1155" s="95">
        <v>1152</v>
      </c>
      <c r="D1155" s="95" t="s">
        <v>534</v>
      </c>
      <c r="E1155" s="99" t="s">
        <v>534</v>
      </c>
      <c r="F1155" s="95" t="s">
        <v>534</v>
      </c>
      <c r="G1155" s="95" t="s">
        <v>534</v>
      </c>
      <c r="H1155" s="95">
        <v>0</v>
      </c>
      <c r="I1155" s="95">
        <v>1</v>
      </c>
      <c r="J1155" s="95">
        <v>688</v>
      </c>
      <c r="K1155" s="95" t="s">
        <v>534</v>
      </c>
      <c r="L1155" s="98" t="s">
        <v>534</v>
      </c>
      <c r="M1155" s="98" t="s">
        <v>534</v>
      </c>
      <c r="N1155" s="97" t="s">
        <v>534</v>
      </c>
      <c r="Q1155" s="88" t="str">
        <f t="array" aca="1" ref="Q1155" ca="1">IFERROR(INDEX(Tableau3[Num DECAL],SMALL(IF(Tableau3[Num DECAL]&lt;&gt;"",ROW(INDIRECT("1:"&amp;ROWS(Tableau3[Num DECAL])))),ROWS($1:1144))),"")</f>
        <v/>
      </c>
      <c r="R1155" s="88">
        <f t="shared" ca="1" si="17"/>
        <v>0</v>
      </c>
      <c r="S1155" s="88">
        <f ca="1">COUNTIFS(Tableau3[PLAGE],R1155)</f>
        <v>0</v>
      </c>
      <c r="T1155" s="139">
        <f ca="1">INDEX(EXTRACT!DATE,MATCH(Tableau4[[#This Row],[Décalage]],D:D,0),0)</f>
        <v>0</v>
      </c>
      <c r="U1155" s="139">
        <f ca="1">VLOOKUP(Tableau4[[#This Row],[Décalage]],D:E,2,0)</f>
        <v>0</v>
      </c>
      <c r="V1155" s="139">
        <f ca="1">VLOOKUP(Tableau4[[#This Row],[Décalage]],D:G,4,0)</f>
        <v>0</v>
      </c>
      <c r="AY1155" s="88"/>
      <c r="AZ1155" s="88"/>
      <c r="BA1155" s="88"/>
      <c r="BB1155" s="88"/>
      <c r="BC1155" s="88"/>
    </row>
    <row r="1156" spans="1:55" ht="15" x14ac:dyDescent="0.2">
      <c r="A1156" s="100" t="s">
        <v>534</v>
      </c>
      <c r="B1156" s="95" t="s">
        <v>534</v>
      </c>
      <c r="C1156" s="95">
        <v>1153</v>
      </c>
      <c r="D1156" s="95" t="s">
        <v>534</v>
      </c>
      <c r="E1156" s="99" t="s">
        <v>534</v>
      </c>
      <c r="F1156" s="95" t="s">
        <v>534</v>
      </c>
      <c r="G1156" s="95" t="s">
        <v>534</v>
      </c>
      <c r="H1156" s="95">
        <v>0</v>
      </c>
      <c r="I1156" s="95">
        <v>1</v>
      </c>
      <c r="J1156" s="95">
        <v>689</v>
      </c>
      <c r="K1156" s="95" t="s">
        <v>534</v>
      </c>
      <c r="L1156" s="98" t="s">
        <v>534</v>
      </c>
      <c r="M1156" s="98" t="s">
        <v>534</v>
      </c>
      <c r="N1156" s="97" t="s">
        <v>534</v>
      </c>
      <c r="Q1156" s="88" t="str">
        <f t="array" aca="1" ref="Q1156" ca="1">IFERROR(INDEX(Tableau3[Num DECAL],SMALL(IF(Tableau3[Num DECAL]&lt;&gt;"",ROW(INDIRECT("1:"&amp;ROWS(Tableau3[Num DECAL])))),ROWS($1:1145))),"")</f>
        <v/>
      </c>
      <c r="R1156" s="88">
        <f t="shared" ca="1" si="17"/>
        <v>0</v>
      </c>
      <c r="S1156" s="88">
        <f ca="1">COUNTIFS(Tableau3[PLAGE],R1156)</f>
        <v>0</v>
      </c>
      <c r="T1156" s="139">
        <f ca="1">INDEX(EXTRACT!DATE,MATCH(Tableau4[[#This Row],[Décalage]],D:D,0),0)</f>
        <v>0</v>
      </c>
      <c r="U1156" s="139">
        <f ca="1">VLOOKUP(Tableau4[[#This Row],[Décalage]],D:E,2,0)</f>
        <v>0</v>
      </c>
      <c r="V1156" s="139">
        <f ca="1">VLOOKUP(Tableau4[[#This Row],[Décalage]],D:G,4,0)</f>
        <v>0</v>
      </c>
      <c r="AY1156" s="88"/>
      <c r="AZ1156" s="88"/>
      <c r="BA1156" s="88"/>
      <c r="BB1156" s="88"/>
      <c r="BC1156" s="88"/>
    </row>
    <row r="1157" spans="1:55" ht="15" x14ac:dyDescent="0.2">
      <c r="A1157" s="100" t="s">
        <v>534</v>
      </c>
      <c r="B1157" s="95" t="s">
        <v>534</v>
      </c>
      <c r="C1157" s="95">
        <v>1154</v>
      </c>
      <c r="D1157" s="95" t="s">
        <v>534</v>
      </c>
      <c r="E1157" s="99" t="s">
        <v>534</v>
      </c>
      <c r="F1157" s="95" t="s">
        <v>534</v>
      </c>
      <c r="G1157" s="95" t="s">
        <v>534</v>
      </c>
      <c r="H1157" s="95">
        <v>0</v>
      </c>
      <c r="I1157" s="95">
        <v>1</v>
      </c>
      <c r="J1157" s="95">
        <v>690</v>
      </c>
      <c r="K1157" s="95" t="s">
        <v>534</v>
      </c>
      <c r="L1157" s="98" t="s">
        <v>534</v>
      </c>
      <c r="M1157" s="98" t="s">
        <v>534</v>
      </c>
      <c r="N1157" s="97" t="s">
        <v>534</v>
      </c>
      <c r="Q1157" s="88" t="str">
        <f t="array" aca="1" ref="Q1157" ca="1">IFERROR(INDEX(Tableau3[Num DECAL],SMALL(IF(Tableau3[Num DECAL]&lt;&gt;"",ROW(INDIRECT("1:"&amp;ROWS(Tableau3[Num DECAL])))),ROWS($1:1146))),"")</f>
        <v/>
      </c>
      <c r="R1157" s="88">
        <f t="shared" ca="1" si="17"/>
        <v>0</v>
      </c>
      <c r="S1157" s="88">
        <f ca="1">COUNTIFS(Tableau3[PLAGE],R1157)</f>
        <v>0</v>
      </c>
      <c r="T1157" s="139">
        <f ca="1">INDEX(EXTRACT!DATE,MATCH(Tableau4[[#This Row],[Décalage]],D:D,0),0)</f>
        <v>0</v>
      </c>
      <c r="U1157" s="139">
        <f ca="1">VLOOKUP(Tableau4[[#This Row],[Décalage]],D:E,2,0)</f>
        <v>0</v>
      </c>
      <c r="V1157" s="139">
        <f ca="1">VLOOKUP(Tableau4[[#This Row],[Décalage]],D:G,4,0)</f>
        <v>0</v>
      </c>
      <c r="AY1157" s="88"/>
      <c r="AZ1157" s="88"/>
      <c r="BA1157" s="88"/>
      <c r="BB1157" s="88"/>
      <c r="BC1157" s="88"/>
    </row>
    <row r="1158" spans="1:55" ht="15" x14ac:dyDescent="0.2">
      <c r="A1158" s="100" t="s">
        <v>534</v>
      </c>
      <c r="B1158" s="95" t="s">
        <v>534</v>
      </c>
      <c r="C1158" s="95">
        <v>1155</v>
      </c>
      <c r="D1158" s="95" t="s">
        <v>534</v>
      </c>
      <c r="E1158" s="99" t="s">
        <v>534</v>
      </c>
      <c r="F1158" s="95" t="s">
        <v>534</v>
      </c>
      <c r="G1158" s="95" t="s">
        <v>534</v>
      </c>
      <c r="H1158" s="95">
        <v>0</v>
      </c>
      <c r="I1158" s="95">
        <v>1</v>
      </c>
      <c r="J1158" s="95">
        <v>691</v>
      </c>
      <c r="K1158" s="95" t="s">
        <v>534</v>
      </c>
      <c r="L1158" s="98" t="s">
        <v>534</v>
      </c>
      <c r="M1158" s="98" t="s">
        <v>534</v>
      </c>
      <c r="N1158" s="97" t="s">
        <v>534</v>
      </c>
      <c r="Q1158" s="88" t="str">
        <f t="array" aca="1" ref="Q1158" ca="1">IFERROR(INDEX(Tableau3[Num DECAL],SMALL(IF(Tableau3[Num DECAL]&lt;&gt;"",ROW(INDIRECT("1:"&amp;ROWS(Tableau3[Num DECAL])))),ROWS($1:1147))),"")</f>
        <v/>
      </c>
      <c r="R1158" s="88">
        <f t="shared" ca="1" si="17"/>
        <v>0</v>
      </c>
      <c r="S1158" s="88">
        <f ca="1">COUNTIFS(Tableau3[PLAGE],R1158)</f>
        <v>0</v>
      </c>
      <c r="T1158" s="139">
        <f ca="1">INDEX(EXTRACT!DATE,MATCH(Tableau4[[#This Row],[Décalage]],D:D,0),0)</f>
        <v>0</v>
      </c>
      <c r="U1158" s="139">
        <f ca="1">VLOOKUP(Tableau4[[#This Row],[Décalage]],D:E,2,0)</f>
        <v>0</v>
      </c>
      <c r="V1158" s="139">
        <f ca="1">VLOOKUP(Tableau4[[#This Row],[Décalage]],D:G,4,0)</f>
        <v>0</v>
      </c>
      <c r="AY1158" s="88"/>
      <c r="AZ1158" s="88"/>
      <c r="BA1158" s="88"/>
      <c r="BB1158" s="88"/>
      <c r="BC1158" s="88"/>
    </row>
    <row r="1159" spans="1:55" ht="15" x14ac:dyDescent="0.2">
      <c r="A1159" s="100" t="s">
        <v>534</v>
      </c>
      <c r="B1159" s="95" t="s">
        <v>534</v>
      </c>
      <c r="C1159" s="95">
        <v>1156</v>
      </c>
      <c r="D1159" s="95" t="s">
        <v>534</v>
      </c>
      <c r="E1159" s="99" t="s">
        <v>534</v>
      </c>
      <c r="F1159" s="95" t="s">
        <v>534</v>
      </c>
      <c r="G1159" s="95" t="s">
        <v>534</v>
      </c>
      <c r="H1159" s="95">
        <v>0</v>
      </c>
      <c r="I1159" s="95">
        <v>1</v>
      </c>
      <c r="J1159" s="95">
        <v>692</v>
      </c>
      <c r="K1159" s="95" t="s">
        <v>534</v>
      </c>
      <c r="L1159" s="98" t="s">
        <v>534</v>
      </c>
      <c r="M1159" s="98" t="s">
        <v>534</v>
      </c>
      <c r="N1159" s="97" t="s">
        <v>534</v>
      </c>
      <c r="Q1159" s="88" t="str">
        <f t="array" aca="1" ref="Q1159" ca="1">IFERROR(INDEX(Tableau3[Num DECAL],SMALL(IF(Tableau3[Num DECAL]&lt;&gt;"",ROW(INDIRECT("1:"&amp;ROWS(Tableau3[Num DECAL])))),ROWS($1:1148))),"")</f>
        <v/>
      </c>
      <c r="R1159" s="88">
        <f t="shared" ca="1" si="17"/>
        <v>0</v>
      </c>
      <c r="S1159" s="88">
        <f ca="1">COUNTIFS(Tableau3[PLAGE],R1159)</f>
        <v>0</v>
      </c>
      <c r="T1159" s="139">
        <f ca="1">INDEX(EXTRACT!DATE,MATCH(Tableau4[[#This Row],[Décalage]],D:D,0),0)</f>
        <v>0</v>
      </c>
      <c r="U1159" s="139">
        <f ca="1">VLOOKUP(Tableau4[[#This Row],[Décalage]],D:E,2,0)</f>
        <v>0</v>
      </c>
      <c r="V1159" s="139">
        <f ca="1">VLOOKUP(Tableau4[[#This Row],[Décalage]],D:G,4,0)</f>
        <v>0</v>
      </c>
      <c r="AY1159" s="88"/>
      <c r="AZ1159" s="88"/>
      <c r="BA1159" s="88"/>
      <c r="BB1159" s="88"/>
      <c r="BC1159" s="88"/>
    </row>
    <row r="1160" spans="1:55" ht="15" x14ac:dyDescent="0.2">
      <c r="A1160" s="100" t="s">
        <v>534</v>
      </c>
      <c r="B1160" s="95" t="s">
        <v>534</v>
      </c>
      <c r="C1160" s="95">
        <v>1157</v>
      </c>
      <c r="D1160" s="95" t="s">
        <v>534</v>
      </c>
      <c r="E1160" s="99" t="s">
        <v>534</v>
      </c>
      <c r="F1160" s="95" t="s">
        <v>534</v>
      </c>
      <c r="G1160" s="95" t="s">
        <v>534</v>
      </c>
      <c r="H1160" s="95">
        <v>0</v>
      </c>
      <c r="I1160" s="95">
        <v>1</v>
      </c>
      <c r="J1160" s="95">
        <v>693</v>
      </c>
      <c r="K1160" s="95" t="s">
        <v>534</v>
      </c>
      <c r="L1160" s="98" t="s">
        <v>534</v>
      </c>
      <c r="M1160" s="98" t="s">
        <v>534</v>
      </c>
      <c r="N1160" s="97" t="s">
        <v>534</v>
      </c>
      <c r="Q1160" s="88" t="str">
        <f t="array" aca="1" ref="Q1160" ca="1">IFERROR(INDEX(Tableau3[Num DECAL],SMALL(IF(Tableau3[Num DECAL]&lt;&gt;"",ROW(INDIRECT("1:"&amp;ROWS(Tableau3[Num DECAL])))),ROWS($1:1149))),"")</f>
        <v/>
      </c>
      <c r="R1160" s="88">
        <f t="shared" ca="1" si="17"/>
        <v>0</v>
      </c>
      <c r="S1160" s="88">
        <f ca="1">COUNTIFS(Tableau3[PLAGE],R1160)</f>
        <v>0</v>
      </c>
      <c r="T1160" s="139">
        <f ca="1">INDEX(EXTRACT!DATE,MATCH(Tableau4[[#This Row],[Décalage]],D:D,0),0)</f>
        <v>0</v>
      </c>
      <c r="U1160" s="139">
        <f ca="1">VLOOKUP(Tableau4[[#This Row],[Décalage]],D:E,2,0)</f>
        <v>0</v>
      </c>
      <c r="V1160" s="139">
        <f ca="1">VLOOKUP(Tableau4[[#This Row],[Décalage]],D:G,4,0)</f>
        <v>0</v>
      </c>
      <c r="AY1160" s="88"/>
      <c r="AZ1160" s="88"/>
      <c r="BA1160" s="88"/>
      <c r="BB1160" s="88"/>
      <c r="BC1160" s="88"/>
    </row>
    <row r="1161" spans="1:55" ht="15" x14ac:dyDescent="0.2">
      <c r="A1161" s="100" t="s">
        <v>534</v>
      </c>
      <c r="B1161" s="95" t="s">
        <v>534</v>
      </c>
      <c r="C1161" s="95">
        <v>1158</v>
      </c>
      <c r="D1161" s="95" t="s">
        <v>534</v>
      </c>
      <c r="E1161" s="99" t="s">
        <v>534</v>
      </c>
      <c r="F1161" s="95" t="s">
        <v>534</v>
      </c>
      <c r="G1161" s="95" t="s">
        <v>534</v>
      </c>
      <c r="H1161" s="95">
        <v>0</v>
      </c>
      <c r="I1161" s="95">
        <v>1</v>
      </c>
      <c r="J1161" s="95">
        <v>694</v>
      </c>
      <c r="K1161" s="95" t="s">
        <v>534</v>
      </c>
      <c r="L1161" s="98" t="s">
        <v>534</v>
      </c>
      <c r="M1161" s="98" t="s">
        <v>534</v>
      </c>
      <c r="N1161" s="97" t="s">
        <v>534</v>
      </c>
      <c r="Q1161" s="88" t="str">
        <f t="array" aca="1" ref="Q1161" ca="1">IFERROR(INDEX(Tableau3[Num DECAL],SMALL(IF(Tableau3[Num DECAL]&lt;&gt;"",ROW(INDIRECT("1:"&amp;ROWS(Tableau3[Num DECAL])))),ROWS($1:1150))),"")</f>
        <v/>
      </c>
      <c r="R1161" s="88">
        <f t="shared" ca="1" si="17"/>
        <v>0</v>
      </c>
      <c r="S1161" s="88">
        <f ca="1">COUNTIFS(Tableau3[PLAGE],R1161)</f>
        <v>0</v>
      </c>
      <c r="T1161" s="139">
        <f ca="1">INDEX(EXTRACT!DATE,MATCH(Tableau4[[#This Row],[Décalage]],D:D,0),0)</f>
        <v>0</v>
      </c>
      <c r="U1161" s="139">
        <f ca="1">VLOOKUP(Tableau4[[#This Row],[Décalage]],D:E,2,0)</f>
        <v>0</v>
      </c>
      <c r="V1161" s="139">
        <f ca="1">VLOOKUP(Tableau4[[#This Row],[Décalage]],D:G,4,0)</f>
        <v>0</v>
      </c>
      <c r="AY1161" s="88"/>
      <c r="AZ1161" s="88"/>
      <c r="BA1161" s="88"/>
      <c r="BB1161" s="88"/>
      <c r="BC1161" s="88"/>
    </row>
    <row r="1162" spans="1:55" ht="15" x14ac:dyDescent="0.2">
      <c r="A1162" s="100" t="s">
        <v>534</v>
      </c>
      <c r="B1162" s="95" t="s">
        <v>534</v>
      </c>
      <c r="C1162" s="95">
        <v>1159</v>
      </c>
      <c r="D1162" s="95" t="s">
        <v>534</v>
      </c>
      <c r="E1162" s="99" t="s">
        <v>534</v>
      </c>
      <c r="F1162" s="95" t="s">
        <v>534</v>
      </c>
      <c r="G1162" s="95" t="s">
        <v>534</v>
      </c>
      <c r="H1162" s="95">
        <v>0</v>
      </c>
      <c r="I1162" s="95">
        <v>1</v>
      </c>
      <c r="J1162" s="95">
        <v>695</v>
      </c>
      <c r="K1162" s="95" t="s">
        <v>534</v>
      </c>
      <c r="L1162" s="98" t="s">
        <v>534</v>
      </c>
      <c r="M1162" s="98" t="s">
        <v>534</v>
      </c>
      <c r="N1162" s="97" t="s">
        <v>534</v>
      </c>
      <c r="Q1162" s="88" t="str">
        <f t="array" aca="1" ref="Q1162" ca="1">IFERROR(INDEX(Tableau3[Num DECAL],SMALL(IF(Tableau3[Num DECAL]&lt;&gt;"",ROW(INDIRECT("1:"&amp;ROWS(Tableau3[Num DECAL])))),ROWS($1:1151))),"")</f>
        <v/>
      </c>
      <c r="R1162" s="88">
        <f t="shared" ca="1" si="17"/>
        <v>0</v>
      </c>
      <c r="S1162" s="88">
        <f ca="1">COUNTIFS(Tableau3[PLAGE],R1162)</f>
        <v>0</v>
      </c>
      <c r="T1162" s="139">
        <f ca="1">INDEX(EXTRACT!DATE,MATCH(Tableau4[[#This Row],[Décalage]],D:D,0),0)</f>
        <v>0</v>
      </c>
      <c r="U1162" s="139">
        <f ca="1">VLOOKUP(Tableau4[[#This Row],[Décalage]],D:E,2,0)</f>
        <v>0</v>
      </c>
      <c r="V1162" s="139">
        <f ca="1">VLOOKUP(Tableau4[[#This Row],[Décalage]],D:G,4,0)</f>
        <v>0</v>
      </c>
      <c r="AY1162" s="88"/>
      <c r="AZ1162" s="88"/>
      <c r="BA1162" s="88"/>
      <c r="BB1162" s="88"/>
      <c r="BC1162" s="88"/>
    </row>
    <row r="1163" spans="1:55" ht="15" x14ac:dyDescent="0.2">
      <c r="A1163" s="100" t="s">
        <v>534</v>
      </c>
      <c r="B1163" s="95" t="s">
        <v>534</v>
      </c>
      <c r="C1163" s="95">
        <v>1160</v>
      </c>
      <c r="D1163" s="95" t="s">
        <v>534</v>
      </c>
      <c r="E1163" s="99" t="s">
        <v>534</v>
      </c>
      <c r="F1163" s="95" t="s">
        <v>534</v>
      </c>
      <c r="G1163" s="95" t="s">
        <v>534</v>
      </c>
      <c r="H1163" s="95">
        <v>0</v>
      </c>
      <c r="I1163" s="95">
        <v>1</v>
      </c>
      <c r="J1163" s="95">
        <v>696</v>
      </c>
      <c r="K1163" s="95" t="s">
        <v>534</v>
      </c>
      <c r="L1163" s="98" t="s">
        <v>534</v>
      </c>
      <c r="M1163" s="98" t="s">
        <v>534</v>
      </c>
      <c r="N1163" s="97" t="s">
        <v>534</v>
      </c>
      <c r="Q1163" s="88" t="str">
        <f t="array" aca="1" ref="Q1163" ca="1">IFERROR(INDEX(Tableau3[Num DECAL],SMALL(IF(Tableau3[Num DECAL]&lt;&gt;"",ROW(INDIRECT("1:"&amp;ROWS(Tableau3[Num DECAL])))),ROWS($1:1152))),"")</f>
        <v/>
      </c>
      <c r="R1163" s="88">
        <f t="shared" ca="1" si="17"/>
        <v>0</v>
      </c>
      <c r="S1163" s="88">
        <f ca="1">COUNTIFS(Tableau3[PLAGE],R1163)</f>
        <v>0</v>
      </c>
      <c r="T1163" s="139">
        <f ca="1">INDEX(EXTRACT!DATE,MATCH(Tableau4[[#This Row],[Décalage]],D:D,0),0)</f>
        <v>0</v>
      </c>
      <c r="U1163" s="139">
        <f ca="1">VLOOKUP(Tableau4[[#This Row],[Décalage]],D:E,2,0)</f>
        <v>0</v>
      </c>
      <c r="V1163" s="139">
        <f ca="1">VLOOKUP(Tableau4[[#This Row],[Décalage]],D:G,4,0)</f>
        <v>0</v>
      </c>
      <c r="AY1163" s="88"/>
      <c r="AZ1163" s="88"/>
      <c r="BA1163" s="88"/>
      <c r="BB1163" s="88"/>
      <c r="BC1163" s="88"/>
    </row>
    <row r="1164" spans="1:55" ht="15" x14ac:dyDescent="0.2">
      <c r="A1164" s="100" t="s">
        <v>534</v>
      </c>
      <c r="B1164" s="95" t="s">
        <v>534</v>
      </c>
      <c r="C1164" s="95">
        <v>1161</v>
      </c>
      <c r="D1164" s="95" t="s">
        <v>534</v>
      </c>
      <c r="E1164" s="99" t="s">
        <v>534</v>
      </c>
      <c r="F1164" s="95" t="s">
        <v>534</v>
      </c>
      <c r="G1164" s="95" t="s">
        <v>534</v>
      </c>
      <c r="H1164" s="95">
        <v>0</v>
      </c>
      <c r="I1164" s="95">
        <v>1</v>
      </c>
      <c r="J1164" s="95">
        <v>697</v>
      </c>
      <c r="K1164" s="95" t="s">
        <v>534</v>
      </c>
      <c r="L1164" s="98" t="s">
        <v>534</v>
      </c>
      <c r="M1164" s="98" t="s">
        <v>534</v>
      </c>
      <c r="N1164" s="97" t="s">
        <v>534</v>
      </c>
      <c r="Q1164" s="88" t="str">
        <f t="array" aca="1" ref="Q1164" ca="1">IFERROR(INDEX(Tableau3[Num DECAL],SMALL(IF(Tableau3[Num DECAL]&lt;&gt;"",ROW(INDIRECT("1:"&amp;ROWS(Tableau3[Num DECAL])))),ROWS($1:1153))),"")</f>
        <v/>
      </c>
      <c r="R1164" s="88">
        <f t="shared" ref="R1164:R1227" ca="1" si="18">VLOOKUP(Q1164,D:J,7,0)</f>
        <v>0</v>
      </c>
      <c r="S1164" s="88">
        <f ca="1">COUNTIFS(Tableau3[PLAGE],R1164)</f>
        <v>0</v>
      </c>
      <c r="T1164" s="139">
        <f ca="1">INDEX(EXTRACT!DATE,MATCH(Tableau4[[#This Row],[Décalage]],D:D,0),0)</f>
        <v>0</v>
      </c>
      <c r="U1164" s="139">
        <f ca="1">VLOOKUP(Tableau4[[#This Row],[Décalage]],D:E,2,0)</f>
        <v>0</v>
      </c>
      <c r="V1164" s="139">
        <f ca="1">VLOOKUP(Tableau4[[#This Row],[Décalage]],D:G,4,0)</f>
        <v>0</v>
      </c>
      <c r="AY1164" s="88"/>
      <c r="AZ1164" s="88"/>
      <c r="BA1164" s="88"/>
      <c r="BB1164" s="88"/>
      <c r="BC1164" s="88"/>
    </row>
    <row r="1165" spans="1:55" ht="15" x14ac:dyDescent="0.2">
      <c r="A1165" s="100" t="s">
        <v>534</v>
      </c>
      <c r="B1165" s="95" t="s">
        <v>534</v>
      </c>
      <c r="C1165" s="95">
        <v>1162</v>
      </c>
      <c r="D1165" s="95" t="s">
        <v>534</v>
      </c>
      <c r="E1165" s="99" t="s">
        <v>534</v>
      </c>
      <c r="F1165" s="95" t="s">
        <v>534</v>
      </c>
      <c r="G1165" s="95" t="s">
        <v>534</v>
      </c>
      <c r="H1165" s="95">
        <v>0</v>
      </c>
      <c r="I1165" s="95">
        <v>1</v>
      </c>
      <c r="J1165" s="95">
        <v>698</v>
      </c>
      <c r="K1165" s="95" t="s">
        <v>534</v>
      </c>
      <c r="L1165" s="98" t="s">
        <v>534</v>
      </c>
      <c r="M1165" s="98" t="s">
        <v>534</v>
      </c>
      <c r="N1165" s="97" t="s">
        <v>534</v>
      </c>
      <c r="Q1165" s="88" t="str">
        <f t="array" aca="1" ref="Q1165" ca="1">IFERROR(INDEX(Tableau3[Num DECAL],SMALL(IF(Tableau3[Num DECAL]&lt;&gt;"",ROW(INDIRECT("1:"&amp;ROWS(Tableau3[Num DECAL])))),ROWS($1:1154))),"")</f>
        <v/>
      </c>
      <c r="R1165" s="88">
        <f t="shared" ca="1" si="18"/>
        <v>0</v>
      </c>
      <c r="S1165" s="88">
        <f ca="1">COUNTIFS(Tableau3[PLAGE],R1165)</f>
        <v>0</v>
      </c>
      <c r="T1165" s="139">
        <f ca="1">INDEX(EXTRACT!DATE,MATCH(Tableau4[[#This Row],[Décalage]],D:D,0),0)</f>
        <v>0</v>
      </c>
      <c r="U1165" s="139">
        <f ca="1">VLOOKUP(Tableau4[[#This Row],[Décalage]],D:E,2,0)</f>
        <v>0</v>
      </c>
      <c r="V1165" s="139">
        <f ca="1">VLOOKUP(Tableau4[[#This Row],[Décalage]],D:G,4,0)</f>
        <v>0</v>
      </c>
      <c r="AY1165" s="88"/>
      <c r="AZ1165" s="88"/>
      <c r="BA1165" s="88"/>
      <c r="BB1165" s="88"/>
      <c r="BC1165" s="88"/>
    </row>
    <row r="1166" spans="1:55" ht="15" x14ac:dyDescent="0.2">
      <c r="A1166" s="100" t="s">
        <v>534</v>
      </c>
      <c r="B1166" s="95" t="s">
        <v>534</v>
      </c>
      <c r="C1166" s="95">
        <v>1163</v>
      </c>
      <c r="D1166" s="95" t="s">
        <v>534</v>
      </c>
      <c r="E1166" s="99" t="s">
        <v>534</v>
      </c>
      <c r="F1166" s="95" t="s">
        <v>534</v>
      </c>
      <c r="G1166" s="95" t="s">
        <v>534</v>
      </c>
      <c r="H1166" s="95">
        <v>0</v>
      </c>
      <c r="I1166" s="95">
        <v>1</v>
      </c>
      <c r="J1166" s="95">
        <v>699</v>
      </c>
      <c r="K1166" s="95" t="s">
        <v>534</v>
      </c>
      <c r="L1166" s="98" t="s">
        <v>534</v>
      </c>
      <c r="M1166" s="98" t="s">
        <v>534</v>
      </c>
      <c r="N1166" s="97" t="s">
        <v>534</v>
      </c>
      <c r="Q1166" s="88" t="str">
        <f t="array" aca="1" ref="Q1166" ca="1">IFERROR(INDEX(Tableau3[Num DECAL],SMALL(IF(Tableau3[Num DECAL]&lt;&gt;"",ROW(INDIRECT("1:"&amp;ROWS(Tableau3[Num DECAL])))),ROWS($1:1155))),"")</f>
        <v/>
      </c>
      <c r="R1166" s="88">
        <f t="shared" ca="1" si="18"/>
        <v>0</v>
      </c>
      <c r="S1166" s="88">
        <f ca="1">COUNTIFS(Tableau3[PLAGE],R1166)</f>
        <v>0</v>
      </c>
      <c r="T1166" s="139">
        <f ca="1">INDEX(EXTRACT!DATE,MATCH(Tableau4[[#This Row],[Décalage]],D:D,0),0)</f>
        <v>0</v>
      </c>
      <c r="U1166" s="139">
        <f ca="1">VLOOKUP(Tableau4[[#This Row],[Décalage]],D:E,2,0)</f>
        <v>0</v>
      </c>
      <c r="V1166" s="139">
        <f ca="1">VLOOKUP(Tableau4[[#This Row],[Décalage]],D:G,4,0)</f>
        <v>0</v>
      </c>
      <c r="AY1166" s="88"/>
      <c r="AZ1166" s="88"/>
      <c r="BA1166" s="88"/>
      <c r="BB1166" s="88"/>
      <c r="BC1166" s="88"/>
    </row>
    <row r="1167" spans="1:55" ht="15" x14ac:dyDescent="0.2">
      <c r="A1167" s="100" t="s">
        <v>534</v>
      </c>
      <c r="B1167" s="95" t="s">
        <v>534</v>
      </c>
      <c r="C1167" s="95">
        <v>1164</v>
      </c>
      <c r="D1167" s="95" t="s">
        <v>534</v>
      </c>
      <c r="E1167" s="99" t="s">
        <v>534</v>
      </c>
      <c r="F1167" s="95" t="s">
        <v>534</v>
      </c>
      <c r="G1167" s="95" t="s">
        <v>534</v>
      </c>
      <c r="H1167" s="95">
        <v>0</v>
      </c>
      <c r="I1167" s="95">
        <v>1</v>
      </c>
      <c r="J1167" s="95">
        <v>700</v>
      </c>
      <c r="K1167" s="95" t="s">
        <v>534</v>
      </c>
      <c r="L1167" s="98" t="s">
        <v>534</v>
      </c>
      <c r="M1167" s="98" t="s">
        <v>534</v>
      </c>
      <c r="N1167" s="97" t="s">
        <v>534</v>
      </c>
      <c r="Q1167" s="88" t="str">
        <f t="array" aca="1" ref="Q1167" ca="1">IFERROR(INDEX(Tableau3[Num DECAL],SMALL(IF(Tableau3[Num DECAL]&lt;&gt;"",ROW(INDIRECT("1:"&amp;ROWS(Tableau3[Num DECAL])))),ROWS($1:1156))),"")</f>
        <v/>
      </c>
      <c r="R1167" s="88">
        <f t="shared" ca="1" si="18"/>
        <v>0</v>
      </c>
      <c r="S1167" s="88">
        <f ca="1">COUNTIFS(Tableau3[PLAGE],R1167)</f>
        <v>0</v>
      </c>
      <c r="T1167" s="139">
        <f ca="1">INDEX(EXTRACT!DATE,MATCH(Tableau4[[#This Row],[Décalage]],D:D,0),0)</f>
        <v>0</v>
      </c>
      <c r="U1167" s="139">
        <f ca="1">VLOOKUP(Tableau4[[#This Row],[Décalage]],D:E,2,0)</f>
        <v>0</v>
      </c>
      <c r="V1167" s="139">
        <f ca="1">VLOOKUP(Tableau4[[#This Row],[Décalage]],D:G,4,0)</f>
        <v>0</v>
      </c>
      <c r="AY1167" s="88"/>
      <c r="AZ1167" s="88"/>
      <c r="BA1167" s="88"/>
      <c r="BB1167" s="88"/>
      <c r="BC1167" s="88"/>
    </row>
    <row r="1168" spans="1:55" ht="15" x14ac:dyDescent="0.2">
      <c r="A1168" s="100" t="s">
        <v>534</v>
      </c>
      <c r="B1168" s="95" t="s">
        <v>534</v>
      </c>
      <c r="C1168" s="95">
        <v>1165</v>
      </c>
      <c r="D1168" s="95" t="s">
        <v>534</v>
      </c>
      <c r="E1168" s="99" t="s">
        <v>534</v>
      </c>
      <c r="F1168" s="95" t="s">
        <v>534</v>
      </c>
      <c r="G1168" s="95" t="s">
        <v>534</v>
      </c>
      <c r="H1168" s="95">
        <v>0</v>
      </c>
      <c r="I1168" s="95">
        <v>1</v>
      </c>
      <c r="J1168" s="95">
        <v>701</v>
      </c>
      <c r="K1168" s="95" t="s">
        <v>534</v>
      </c>
      <c r="L1168" s="98" t="s">
        <v>534</v>
      </c>
      <c r="M1168" s="98" t="s">
        <v>534</v>
      </c>
      <c r="N1168" s="97" t="s">
        <v>534</v>
      </c>
      <c r="Q1168" s="88" t="str">
        <f t="array" aca="1" ref="Q1168" ca="1">IFERROR(INDEX(Tableau3[Num DECAL],SMALL(IF(Tableau3[Num DECAL]&lt;&gt;"",ROW(INDIRECT("1:"&amp;ROWS(Tableau3[Num DECAL])))),ROWS($1:1157))),"")</f>
        <v/>
      </c>
      <c r="R1168" s="88">
        <f t="shared" ca="1" si="18"/>
        <v>0</v>
      </c>
      <c r="S1168" s="88">
        <f ca="1">COUNTIFS(Tableau3[PLAGE],R1168)</f>
        <v>0</v>
      </c>
      <c r="T1168" s="139">
        <f ca="1">INDEX(EXTRACT!DATE,MATCH(Tableau4[[#This Row],[Décalage]],D:D,0),0)</f>
        <v>0</v>
      </c>
      <c r="U1168" s="139">
        <f ca="1">VLOOKUP(Tableau4[[#This Row],[Décalage]],D:E,2,0)</f>
        <v>0</v>
      </c>
      <c r="V1168" s="139">
        <f ca="1">VLOOKUP(Tableau4[[#This Row],[Décalage]],D:G,4,0)</f>
        <v>0</v>
      </c>
      <c r="AY1168" s="88"/>
      <c r="AZ1168" s="88"/>
      <c r="BA1168" s="88"/>
      <c r="BB1168" s="88"/>
      <c r="BC1168" s="88"/>
    </row>
    <row r="1169" spans="1:55" ht="15" x14ac:dyDescent="0.2">
      <c r="A1169" s="100" t="s">
        <v>534</v>
      </c>
      <c r="B1169" s="95" t="s">
        <v>534</v>
      </c>
      <c r="C1169" s="95">
        <v>1166</v>
      </c>
      <c r="D1169" s="95" t="s">
        <v>534</v>
      </c>
      <c r="E1169" s="99" t="s">
        <v>534</v>
      </c>
      <c r="F1169" s="95" t="s">
        <v>534</v>
      </c>
      <c r="G1169" s="95" t="s">
        <v>534</v>
      </c>
      <c r="H1169" s="95">
        <v>0</v>
      </c>
      <c r="I1169" s="95">
        <v>1</v>
      </c>
      <c r="J1169" s="95">
        <v>702</v>
      </c>
      <c r="K1169" s="95" t="s">
        <v>534</v>
      </c>
      <c r="L1169" s="98" t="s">
        <v>534</v>
      </c>
      <c r="M1169" s="98" t="s">
        <v>534</v>
      </c>
      <c r="N1169" s="97" t="s">
        <v>534</v>
      </c>
      <c r="Q1169" s="88" t="str">
        <f t="array" aca="1" ref="Q1169" ca="1">IFERROR(INDEX(Tableau3[Num DECAL],SMALL(IF(Tableau3[Num DECAL]&lt;&gt;"",ROW(INDIRECT("1:"&amp;ROWS(Tableau3[Num DECAL])))),ROWS($1:1158))),"")</f>
        <v/>
      </c>
      <c r="R1169" s="88">
        <f t="shared" ca="1" si="18"/>
        <v>0</v>
      </c>
      <c r="S1169" s="88">
        <f ca="1">COUNTIFS(Tableau3[PLAGE],R1169)</f>
        <v>0</v>
      </c>
      <c r="T1169" s="139">
        <f ca="1">INDEX(EXTRACT!DATE,MATCH(Tableau4[[#This Row],[Décalage]],D:D,0),0)</f>
        <v>0</v>
      </c>
      <c r="U1169" s="139">
        <f ca="1">VLOOKUP(Tableau4[[#This Row],[Décalage]],D:E,2,0)</f>
        <v>0</v>
      </c>
      <c r="V1169" s="139">
        <f ca="1">VLOOKUP(Tableau4[[#This Row],[Décalage]],D:G,4,0)</f>
        <v>0</v>
      </c>
      <c r="AY1169" s="88"/>
      <c r="AZ1169" s="88"/>
      <c r="BA1169" s="88"/>
      <c r="BB1169" s="88"/>
      <c r="BC1169" s="88"/>
    </row>
    <row r="1170" spans="1:55" ht="15" x14ac:dyDescent="0.2">
      <c r="A1170" s="100" t="s">
        <v>534</v>
      </c>
      <c r="B1170" s="95" t="s">
        <v>534</v>
      </c>
      <c r="C1170" s="95">
        <v>1167</v>
      </c>
      <c r="D1170" s="95" t="s">
        <v>534</v>
      </c>
      <c r="E1170" s="99" t="s">
        <v>534</v>
      </c>
      <c r="F1170" s="95" t="s">
        <v>534</v>
      </c>
      <c r="G1170" s="95" t="s">
        <v>534</v>
      </c>
      <c r="H1170" s="95">
        <v>0</v>
      </c>
      <c r="I1170" s="95">
        <v>1</v>
      </c>
      <c r="J1170" s="95">
        <v>703</v>
      </c>
      <c r="K1170" s="95" t="s">
        <v>534</v>
      </c>
      <c r="L1170" s="98" t="s">
        <v>534</v>
      </c>
      <c r="M1170" s="98" t="s">
        <v>534</v>
      </c>
      <c r="N1170" s="97" t="s">
        <v>534</v>
      </c>
      <c r="Q1170" s="88" t="str">
        <f t="array" aca="1" ref="Q1170" ca="1">IFERROR(INDEX(Tableau3[Num DECAL],SMALL(IF(Tableau3[Num DECAL]&lt;&gt;"",ROW(INDIRECT("1:"&amp;ROWS(Tableau3[Num DECAL])))),ROWS($1:1159))),"")</f>
        <v/>
      </c>
      <c r="R1170" s="88">
        <f t="shared" ca="1" si="18"/>
        <v>0</v>
      </c>
      <c r="S1170" s="88">
        <f ca="1">COUNTIFS(Tableau3[PLAGE],R1170)</f>
        <v>0</v>
      </c>
      <c r="T1170" s="139">
        <f ca="1">INDEX(EXTRACT!DATE,MATCH(Tableau4[[#This Row],[Décalage]],D:D,0),0)</f>
        <v>0</v>
      </c>
      <c r="U1170" s="139">
        <f ca="1">VLOOKUP(Tableau4[[#This Row],[Décalage]],D:E,2,0)</f>
        <v>0</v>
      </c>
      <c r="V1170" s="139">
        <f ca="1">VLOOKUP(Tableau4[[#This Row],[Décalage]],D:G,4,0)</f>
        <v>0</v>
      </c>
      <c r="AY1170" s="88"/>
      <c r="AZ1170" s="88"/>
      <c r="BA1170" s="88"/>
      <c r="BB1170" s="88"/>
      <c r="BC1170" s="88"/>
    </row>
    <row r="1171" spans="1:55" ht="15" x14ac:dyDescent="0.2">
      <c r="A1171" s="100" t="s">
        <v>534</v>
      </c>
      <c r="B1171" s="95" t="s">
        <v>534</v>
      </c>
      <c r="C1171" s="95">
        <v>1168</v>
      </c>
      <c r="D1171" s="95" t="s">
        <v>534</v>
      </c>
      <c r="E1171" s="99" t="s">
        <v>534</v>
      </c>
      <c r="F1171" s="95" t="s">
        <v>534</v>
      </c>
      <c r="G1171" s="95" t="s">
        <v>534</v>
      </c>
      <c r="H1171" s="95">
        <v>0</v>
      </c>
      <c r="I1171" s="95">
        <v>1</v>
      </c>
      <c r="J1171" s="95">
        <v>704</v>
      </c>
      <c r="K1171" s="95" t="s">
        <v>534</v>
      </c>
      <c r="L1171" s="98" t="s">
        <v>534</v>
      </c>
      <c r="M1171" s="98" t="s">
        <v>534</v>
      </c>
      <c r="N1171" s="97" t="s">
        <v>534</v>
      </c>
      <c r="Q1171" s="88" t="str">
        <f t="array" aca="1" ref="Q1171" ca="1">IFERROR(INDEX(Tableau3[Num DECAL],SMALL(IF(Tableau3[Num DECAL]&lt;&gt;"",ROW(INDIRECT("1:"&amp;ROWS(Tableau3[Num DECAL])))),ROWS($1:1160))),"")</f>
        <v/>
      </c>
      <c r="R1171" s="88">
        <f t="shared" ca="1" si="18"/>
        <v>0</v>
      </c>
      <c r="S1171" s="88">
        <f ca="1">COUNTIFS(Tableau3[PLAGE],R1171)</f>
        <v>0</v>
      </c>
      <c r="T1171" s="139">
        <f ca="1">INDEX(EXTRACT!DATE,MATCH(Tableau4[[#This Row],[Décalage]],D:D,0),0)</f>
        <v>0</v>
      </c>
      <c r="U1171" s="139">
        <f ca="1">VLOOKUP(Tableau4[[#This Row],[Décalage]],D:E,2,0)</f>
        <v>0</v>
      </c>
      <c r="V1171" s="139">
        <f ca="1">VLOOKUP(Tableau4[[#This Row],[Décalage]],D:G,4,0)</f>
        <v>0</v>
      </c>
      <c r="AY1171" s="88"/>
      <c r="AZ1171" s="88"/>
      <c r="BA1171" s="88"/>
      <c r="BB1171" s="88"/>
      <c r="BC1171" s="88"/>
    </row>
    <row r="1172" spans="1:55" ht="15" x14ac:dyDescent="0.2">
      <c r="A1172" s="100" t="s">
        <v>534</v>
      </c>
      <c r="B1172" s="95" t="s">
        <v>534</v>
      </c>
      <c r="C1172" s="95">
        <v>1169</v>
      </c>
      <c r="D1172" s="95" t="s">
        <v>534</v>
      </c>
      <c r="E1172" s="99" t="s">
        <v>534</v>
      </c>
      <c r="F1172" s="95" t="s">
        <v>534</v>
      </c>
      <c r="G1172" s="95" t="s">
        <v>534</v>
      </c>
      <c r="H1172" s="95">
        <v>0</v>
      </c>
      <c r="I1172" s="95">
        <v>1</v>
      </c>
      <c r="J1172" s="95">
        <v>705</v>
      </c>
      <c r="K1172" s="95" t="s">
        <v>534</v>
      </c>
      <c r="L1172" s="98" t="s">
        <v>534</v>
      </c>
      <c r="M1172" s="98" t="s">
        <v>534</v>
      </c>
      <c r="N1172" s="97" t="s">
        <v>534</v>
      </c>
      <c r="Q1172" s="88" t="str">
        <f t="array" aca="1" ref="Q1172" ca="1">IFERROR(INDEX(Tableau3[Num DECAL],SMALL(IF(Tableau3[Num DECAL]&lt;&gt;"",ROW(INDIRECT("1:"&amp;ROWS(Tableau3[Num DECAL])))),ROWS($1:1161))),"")</f>
        <v/>
      </c>
      <c r="R1172" s="88">
        <f t="shared" ca="1" si="18"/>
        <v>0</v>
      </c>
      <c r="S1172" s="88">
        <f ca="1">COUNTIFS(Tableau3[PLAGE],R1172)</f>
        <v>0</v>
      </c>
      <c r="T1172" s="139">
        <f ca="1">INDEX(EXTRACT!DATE,MATCH(Tableau4[[#This Row],[Décalage]],D:D,0),0)</f>
        <v>0</v>
      </c>
      <c r="U1172" s="139">
        <f ca="1">VLOOKUP(Tableau4[[#This Row],[Décalage]],D:E,2,0)</f>
        <v>0</v>
      </c>
      <c r="V1172" s="139">
        <f ca="1">VLOOKUP(Tableau4[[#This Row],[Décalage]],D:G,4,0)</f>
        <v>0</v>
      </c>
      <c r="AY1172" s="88"/>
      <c r="AZ1172" s="88"/>
      <c r="BA1172" s="88"/>
      <c r="BB1172" s="88"/>
      <c r="BC1172" s="88"/>
    </row>
    <row r="1173" spans="1:55" ht="15" x14ac:dyDescent="0.2">
      <c r="A1173" s="100" t="s">
        <v>534</v>
      </c>
      <c r="B1173" s="95" t="s">
        <v>534</v>
      </c>
      <c r="C1173" s="95">
        <v>1170</v>
      </c>
      <c r="D1173" s="95" t="s">
        <v>534</v>
      </c>
      <c r="E1173" s="99" t="s">
        <v>534</v>
      </c>
      <c r="F1173" s="95" t="s">
        <v>534</v>
      </c>
      <c r="G1173" s="95" t="s">
        <v>534</v>
      </c>
      <c r="H1173" s="95">
        <v>0</v>
      </c>
      <c r="I1173" s="95">
        <v>1</v>
      </c>
      <c r="J1173" s="95">
        <v>706</v>
      </c>
      <c r="K1173" s="95" t="s">
        <v>534</v>
      </c>
      <c r="L1173" s="98" t="s">
        <v>534</v>
      </c>
      <c r="M1173" s="98" t="s">
        <v>534</v>
      </c>
      <c r="N1173" s="97" t="s">
        <v>534</v>
      </c>
      <c r="Q1173" s="88" t="str">
        <f t="array" aca="1" ref="Q1173" ca="1">IFERROR(INDEX(Tableau3[Num DECAL],SMALL(IF(Tableau3[Num DECAL]&lt;&gt;"",ROW(INDIRECT("1:"&amp;ROWS(Tableau3[Num DECAL])))),ROWS($1:1162))),"")</f>
        <v/>
      </c>
      <c r="R1173" s="88">
        <f t="shared" ca="1" si="18"/>
        <v>0</v>
      </c>
      <c r="S1173" s="88">
        <f ca="1">COUNTIFS(Tableau3[PLAGE],R1173)</f>
        <v>0</v>
      </c>
      <c r="T1173" s="139">
        <f ca="1">INDEX(EXTRACT!DATE,MATCH(Tableau4[[#This Row],[Décalage]],D:D,0),0)</f>
        <v>0</v>
      </c>
      <c r="U1173" s="139">
        <f ca="1">VLOOKUP(Tableau4[[#This Row],[Décalage]],D:E,2,0)</f>
        <v>0</v>
      </c>
      <c r="V1173" s="139">
        <f ca="1">VLOOKUP(Tableau4[[#This Row],[Décalage]],D:G,4,0)</f>
        <v>0</v>
      </c>
      <c r="AY1173" s="88"/>
      <c r="AZ1173" s="88"/>
      <c r="BA1173" s="88"/>
      <c r="BB1173" s="88"/>
      <c r="BC1173" s="88"/>
    </row>
    <row r="1174" spans="1:55" ht="15" x14ac:dyDescent="0.2">
      <c r="A1174" s="100" t="s">
        <v>534</v>
      </c>
      <c r="B1174" s="95" t="s">
        <v>534</v>
      </c>
      <c r="C1174" s="95">
        <v>1171</v>
      </c>
      <c r="D1174" s="95" t="s">
        <v>534</v>
      </c>
      <c r="E1174" s="99" t="s">
        <v>534</v>
      </c>
      <c r="F1174" s="95" t="s">
        <v>534</v>
      </c>
      <c r="G1174" s="95" t="s">
        <v>534</v>
      </c>
      <c r="H1174" s="95">
        <v>0</v>
      </c>
      <c r="I1174" s="95">
        <v>1</v>
      </c>
      <c r="J1174" s="95">
        <v>707</v>
      </c>
      <c r="K1174" s="95" t="s">
        <v>534</v>
      </c>
      <c r="L1174" s="98" t="s">
        <v>534</v>
      </c>
      <c r="M1174" s="98" t="s">
        <v>534</v>
      </c>
      <c r="N1174" s="97" t="s">
        <v>534</v>
      </c>
      <c r="Q1174" s="88" t="str">
        <f t="array" aca="1" ref="Q1174" ca="1">IFERROR(INDEX(Tableau3[Num DECAL],SMALL(IF(Tableau3[Num DECAL]&lt;&gt;"",ROW(INDIRECT("1:"&amp;ROWS(Tableau3[Num DECAL])))),ROWS($1:1163))),"")</f>
        <v/>
      </c>
      <c r="R1174" s="88">
        <f t="shared" ca="1" si="18"/>
        <v>0</v>
      </c>
      <c r="S1174" s="88">
        <f ca="1">COUNTIFS(Tableau3[PLAGE],R1174)</f>
        <v>0</v>
      </c>
      <c r="T1174" s="139">
        <f ca="1">INDEX(EXTRACT!DATE,MATCH(Tableau4[[#This Row],[Décalage]],D:D,0),0)</f>
        <v>0</v>
      </c>
      <c r="U1174" s="139">
        <f ca="1">VLOOKUP(Tableau4[[#This Row],[Décalage]],D:E,2,0)</f>
        <v>0</v>
      </c>
      <c r="V1174" s="139">
        <f ca="1">VLOOKUP(Tableau4[[#This Row],[Décalage]],D:G,4,0)</f>
        <v>0</v>
      </c>
      <c r="AY1174" s="88"/>
      <c r="AZ1174" s="88"/>
      <c r="BA1174" s="88"/>
      <c r="BB1174" s="88"/>
      <c r="BC1174" s="88"/>
    </row>
    <row r="1175" spans="1:55" ht="15" x14ac:dyDescent="0.2">
      <c r="A1175" s="100" t="s">
        <v>534</v>
      </c>
      <c r="B1175" s="95" t="s">
        <v>534</v>
      </c>
      <c r="C1175" s="95">
        <v>1172</v>
      </c>
      <c r="D1175" s="95" t="s">
        <v>534</v>
      </c>
      <c r="E1175" s="99" t="s">
        <v>534</v>
      </c>
      <c r="F1175" s="95" t="s">
        <v>534</v>
      </c>
      <c r="G1175" s="95" t="s">
        <v>534</v>
      </c>
      <c r="H1175" s="95">
        <v>0</v>
      </c>
      <c r="I1175" s="95">
        <v>1</v>
      </c>
      <c r="J1175" s="95">
        <v>708</v>
      </c>
      <c r="K1175" s="95" t="s">
        <v>534</v>
      </c>
      <c r="L1175" s="98" t="s">
        <v>534</v>
      </c>
      <c r="M1175" s="98" t="s">
        <v>534</v>
      </c>
      <c r="N1175" s="97" t="s">
        <v>534</v>
      </c>
      <c r="Q1175" s="88" t="str">
        <f t="array" aca="1" ref="Q1175" ca="1">IFERROR(INDEX(Tableau3[Num DECAL],SMALL(IF(Tableau3[Num DECAL]&lt;&gt;"",ROW(INDIRECT("1:"&amp;ROWS(Tableau3[Num DECAL])))),ROWS($1:1164))),"")</f>
        <v/>
      </c>
      <c r="R1175" s="88">
        <f t="shared" ca="1" si="18"/>
        <v>0</v>
      </c>
      <c r="S1175" s="88">
        <f ca="1">COUNTIFS(Tableau3[PLAGE],R1175)</f>
        <v>0</v>
      </c>
      <c r="T1175" s="139">
        <f ca="1">INDEX(EXTRACT!DATE,MATCH(Tableau4[[#This Row],[Décalage]],D:D,0),0)</f>
        <v>0</v>
      </c>
      <c r="U1175" s="139">
        <f ca="1">VLOOKUP(Tableau4[[#This Row],[Décalage]],D:E,2,0)</f>
        <v>0</v>
      </c>
      <c r="V1175" s="139">
        <f ca="1">VLOOKUP(Tableau4[[#This Row],[Décalage]],D:G,4,0)</f>
        <v>0</v>
      </c>
      <c r="AY1175" s="88"/>
      <c r="AZ1175" s="88"/>
      <c r="BA1175" s="88"/>
      <c r="BB1175" s="88"/>
      <c r="BC1175" s="88"/>
    </row>
    <row r="1176" spans="1:55" ht="15" x14ac:dyDescent="0.2">
      <c r="A1176" s="100" t="s">
        <v>534</v>
      </c>
      <c r="B1176" s="95" t="s">
        <v>534</v>
      </c>
      <c r="C1176" s="95">
        <v>1173</v>
      </c>
      <c r="D1176" s="95" t="s">
        <v>534</v>
      </c>
      <c r="E1176" s="99" t="s">
        <v>534</v>
      </c>
      <c r="F1176" s="95" t="s">
        <v>534</v>
      </c>
      <c r="G1176" s="95" t="s">
        <v>534</v>
      </c>
      <c r="H1176" s="95">
        <v>0</v>
      </c>
      <c r="I1176" s="95">
        <v>1</v>
      </c>
      <c r="J1176" s="95">
        <v>709</v>
      </c>
      <c r="K1176" s="95" t="s">
        <v>534</v>
      </c>
      <c r="L1176" s="98" t="s">
        <v>534</v>
      </c>
      <c r="M1176" s="98" t="s">
        <v>534</v>
      </c>
      <c r="N1176" s="97" t="s">
        <v>534</v>
      </c>
      <c r="Q1176" s="88" t="str">
        <f t="array" aca="1" ref="Q1176" ca="1">IFERROR(INDEX(Tableau3[Num DECAL],SMALL(IF(Tableau3[Num DECAL]&lt;&gt;"",ROW(INDIRECT("1:"&amp;ROWS(Tableau3[Num DECAL])))),ROWS($1:1165))),"")</f>
        <v/>
      </c>
      <c r="R1176" s="88">
        <f t="shared" ca="1" si="18"/>
        <v>0</v>
      </c>
      <c r="S1176" s="88">
        <f ca="1">COUNTIFS(Tableau3[PLAGE],R1176)</f>
        <v>0</v>
      </c>
      <c r="T1176" s="139">
        <f ca="1">INDEX(EXTRACT!DATE,MATCH(Tableau4[[#This Row],[Décalage]],D:D,0),0)</f>
        <v>0</v>
      </c>
      <c r="U1176" s="139">
        <f ca="1">VLOOKUP(Tableau4[[#This Row],[Décalage]],D:E,2,0)</f>
        <v>0</v>
      </c>
      <c r="V1176" s="139">
        <f ca="1">VLOOKUP(Tableau4[[#This Row],[Décalage]],D:G,4,0)</f>
        <v>0</v>
      </c>
      <c r="AY1176" s="88"/>
      <c r="AZ1176" s="88"/>
      <c r="BA1176" s="88"/>
      <c r="BB1176" s="88"/>
      <c r="BC1176" s="88"/>
    </row>
    <row r="1177" spans="1:55" ht="15" x14ac:dyDescent="0.2">
      <c r="A1177" s="100" t="s">
        <v>534</v>
      </c>
      <c r="B1177" s="95" t="s">
        <v>534</v>
      </c>
      <c r="C1177" s="95">
        <v>1174</v>
      </c>
      <c r="D1177" s="95" t="s">
        <v>534</v>
      </c>
      <c r="E1177" s="99" t="s">
        <v>534</v>
      </c>
      <c r="F1177" s="95" t="s">
        <v>534</v>
      </c>
      <c r="G1177" s="95" t="s">
        <v>534</v>
      </c>
      <c r="H1177" s="95">
        <v>0</v>
      </c>
      <c r="I1177" s="95">
        <v>1</v>
      </c>
      <c r="J1177" s="95">
        <v>710</v>
      </c>
      <c r="K1177" s="95" t="s">
        <v>534</v>
      </c>
      <c r="L1177" s="98" t="s">
        <v>534</v>
      </c>
      <c r="M1177" s="98" t="s">
        <v>534</v>
      </c>
      <c r="N1177" s="97" t="s">
        <v>534</v>
      </c>
      <c r="Q1177" s="88" t="str">
        <f t="array" aca="1" ref="Q1177" ca="1">IFERROR(INDEX(Tableau3[Num DECAL],SMALL(IF(Tableau3[Num DECAL]&lt;&gt;"",ROW(INDIRECT("1:"&amp;ROWS(Tableau3[Num DECAL])))),ROWS($1:1166))),"")</f>
        <v/>
      </c>
      <c r="R1177" s="88">
        <f t="shared" ca="1" si="18"/>
        <v>0</v>
      </c>
      <c r="S1177" s="88">
        <f ca="1">COUNTIFS(Tableau3[PLAGE],R1177)</f>
        <v>0</v>
      </c>
      <c r="T1177" s="139">
        <f ca="1">INDEX(EXTRACT!DATE,MATCH(Tableau4[[#This Row],[Décalage]],D:D,0),0)</f>
        <v>0</v>
      </c>
      <c r="U1177" s="139">
        <f ca="1">VLOOKUP(Tableau4[[#This Row],[Décalage]],D:E,2,0)</f>
        <v>0</v>
      </c>
      <c r="V1177" s="139">
        <f ca="1">VLOOKUP(Tableau4[[#This Row],[Décalage]],D:G,4,0)</f>
        <v>0</v>
      </c>
      <c r="AY1177" s="88"/>
      <c r="AZ1177" s="88"/>
      <c r="BA1177" s="88"/>
      <c r="BB1177" s="88"/>
      <c r="BC1177" s="88"/>
    </row>
    <row r="1178" spans="1:55" ht="15" x14ac:dyDescent="0.2">
      <c r="A1178" s="100" t="s">
        <v>534</v>
      </c>
      <c r="B1178" s="95" t="s">
        <v>534</v>
      </c>
      <c r="C1178" s="95">
        <v>1175</v>
      </c>
      <c r="D1178" s="95" t="s">
        <v>534</v>
      </c>
      <c r="E1178" s="99" t="s">
        <v>534</v>
      </c>
      <c r="F1178" s="95" t="s">
        <v>534</v>
      </c>
      <c r="G1178" s="95" t="s">
        <v>534</v>
      </c>
      <c r="H1178" s="95">
        <v>0</v>
      </c>
      <c r="I1178" s="95">
        <v>1</v>
      </c>
      <c r="J1178" s="95">
        <v>711</v>
      </c>
      <c r="K1178" s="95" t="s">
        <v>534</v>
      </c>
      <c r="L1178" s="98" t="s">
        <v>534</v>
      </c>
      <c r="M1178" s="98" t="s">
        <v>534</v>
      </c>
      <c r="N1178" s="97" t="s">
        <v>534</v>
      </c>
      <c r="Q1178" s="88" t="str">
        <f t="array" aca="1" ref="Q1178" ca="1">IFERROR(INDEX(Tableau3[Num DECAL],SMALL(IF(Tableau3[Num DECAL]&lt;&gt;"",ROW(INDIRECT("1:"&amp;ROWS(Tableau3[Num DECAL])))),ROWS($1:1167))),"")</f>
        <v/>
      </c>
      <c r="R1178" s="88">
        <f t="shared" ca="1" si="18"/>
        <v>0</v>
      </c>
      <c r="S1178" s="88">
        <f ca="1">COUNTIFS(Tableau3[PLAGE],R1178)</f>
        <v>0</v>
      </c>
      <c r="T1178" s="139">
        <f ca="1">INDEX(EXTRACT!DATE,MATCH(Tableau4[[#This Row],[Décalage]],D:D,0),0)</f>
        <v>0</v>
      </c>
      <c r="U1178" s="139">
        <f ca="1">VLOOKUP(Tableau4[[#This Row],[Décalage]],D:E,2,0)</f>
        <v>0</v>
      </c>
      <c r="V1178" s="139">
        <f ca="1">VLOOKUP(Tableau4[[#This Row],[Décalage]],D:G,4,0)</f>
        <v>0</v>
      </c>
      <c r="AY1178" s="88"/>
      <c r="AZ1178" s="88"/>
      <c r="BA1178" s="88"/>
      <c r="BB1178" s="88"/>
      <c r="BC1178" s="88"/>
    </row>
    <row r="1179" spans="1:55" ht="15" x14ac:dyDescent="0.2">
      <c r="A1179" s="100" t="s">
        <v>534</v>
      </c>
      <c r="B1179" s="95" t="s">
        <v>534</v>
      </c>
      <c r="C1179" s="95">
        <v>1176</v>
      </c>
      <c r="D1179" s="95" t="s">
        <v>534</v>
      </c>
      <c r="E1179" s="99" t="s">
        <v>534</v>
      </c>
      <c r="F1179" s="95" t="s">
        <v>534</v>
      </c>
      <c r="G1179" s="95" t="s">
        <v>534</v>
      </c>
      <c r="H1179" s="95">
        <v>0</v>
      </c>
      <c r="I1179" s="95">
        <v>1</v>
      </c>
      <c r="J1179" s="95">
        <v>712</v>
      </c>
      <c r="K1179" s="95" t="s">
        <v>534</v>
      </c>
      <c r="L1179" s="98" t="s">
        <v>534</v>
      </c>
      <c r="M1179" s="98" t="s">
        <v>534</v>
      </c>
      <c r="N1179" s="97" t="s">
        <v>534</v>
      </c>
      <c r="Q1179" s="88" t="str">
        <f t="array" aca="1" ref="Q1179" ca="1">IFERROR(INDEX(Tableau3[Num DECAL],SMALL(IF(Tableau3[Num DECAL]&lt;&gt;"",ROW(INDIRECT("1:"&amp;ROWS(Tableau3[Num DECAL])))),ROWS($1:1168))),"")</f>
        <v/>
      </c>
      <c r="R1179" s="88">
        <f t="shared" ca="1" si="18"/>
        <v>0</v>
      </c>
      <c r="S1179" s="88">
        <f ca="1">COUNTIFS(Tableau3[PLAGE],R1179)</f>
        <v>0</v>
      </c>
      <c r="T1179" s="139">
        <f ca="1">INDEX(EXTRACT!DATE,MATCH(Tableau4[[#This Row],[Décalage]],D:D,0),0)</f>
        <v>0</v>
      </c>
      <c r="U1179" s="139">
        <f ca="1">VLOOKUP(Tableau4[[#This Row],[Décalage]],D:E,2,0)</f>
        <v>0</v>
      </c>
      <c r="V1179" s="139">
        <f ca="1">VLOOKUP(Tableau4[[#This Row],[Décalage]],D:G,4,0)</f>
        <v>0</v>
      </c>
      <c r="AY1179" s="88"/>
      <c r="AZ1179" s="88"/>
      <c r="BA1179" s="88"/>
      <c r="BB1179" s="88"/>
      <c r="BC1179" s="88"/>
    </row>
    <row r="1180" spans="1:55" ht="15" x14ac:dyDescent="0.2">
      <c r="A1180" s="100" t="s">
        <v>534</v>
      </c>
      <c r="B1180" s="95" t="s">
        <v>534</v>
      </c>
      <c r="C1180" s="95">
        <v>1177</v>
      </c>
      <c r="D1180" s="95" t="s">
        <v>534</v>
      </c>
      <c r="E1180" s="99" t="s">
        <v>534</v>
      </c>
      <c r="F1180" s="95" t="s">
        <v>534</v>
      </c>
      <c r="G1180" s="95" t="s">
        <v>534</v>
      </c>
      <c r="H1180" s="95">
        <v>0</v>
      </c>
      <c r="I1180" s="95">
        <v>1</v>
      </c>
      <c r="J1180" s="95">
        <v>713</v>
      </c>
      <c r="K1180" s="95" t="s">
        <v>534</v>
      </c>
      <c r="L1180" s="98" t="s">
        <v>534</v>
      </c>
      <c r="M1180" s="98" t="s">
        <v>534</v>
      </c>
      <c r="N1180" s="97" t="s">
        <v>534</v>
      </c>
      <c r="Q1180" s="88" t="str">
        <f t="array" aca="1" ref="Q1180" ca="1">IFERROR(INDEX(Tableau3[Num DECAL],SMALL(IF(Tableau3[Num DECAL]&lt;&gt;"",ROW(INDIRECT("1:"&amp;ROWS(Tableau3[Num DECAL])))),ROWS($1:1169))),"")</f>
        <v/>
      </c>
      <c r="R1180" s="88">
        <f t="shared" ca="1" si="18"/>
        <v>0</v>
      </c>
      <c r="S1180" s="88">
        <f ca="1">COUNTIFS(Tableau3[PLAGE],R1180)</f>
        <v>0</v>
      </c>
      <c r="T1180" s="139">
        <f ca="1">INDEX(EXTRACT!DATE,MATCH(Tableau4[[#This Row],[Décalage]],D:D,0),0)</f>
        <v>0</v>
      </c>
      <c r="U1180" s="139">
        <f ca="1">VLOOKUP(Tableau4[[#This Row],[Décalage]],D:E,2,0)</f>
        <v>0</v>
      </c>
      <c r="V1180" s="139">
        <f ca="1">VLOOKUP(Tableau4[[#This Row],[Décalage]],D:G,4,0)</f>
        <v>0</v>
      </c>
      <c r="AY1180" s="88"/>
      <c r="AZ1180" s="88"/>
      <c r="BA1180" s="88"/>
      <c r="BB1180" s="88"/>
      <c r="BC1180" s="88"/>
    </row>
    <row r="1181" spans="1:55" ht="15" x14ac:dyDescent="0.2">
      <c r="A1181" s="100" t="s">
        <v>534</v>
      </c>
      <c r="B1181" s="95" t="s">
        <v>534</v>
      </c>
      <c r="C1181" s="95">
        <v>1178</v>
      </c>
      <c r="D1181" s="95" t="s">
        <v>534</v>
      </c>
      <c r="E1181" s="99" t="s">
        <v>534</v>
      </c>
      <c r="F1181" s="95" t="s">
        <v>534</v>
      </c>
      <c r="G1181" s="95" t="s">
        <v>534</v>
      </c>
      <c r="H1181" s="95">
        <v>0</v>
      </c>
      <c r="I1181" s="95">
        <v>1</v>
      </c>
      <c r="J1181" s="95">
        <v>714</v>
      </c>
      <c r="K1181" s="95" t="s">
        <v>534</v>
      </c>
      <c r="L1181" s="98" t="s">
        <v>534</v>
      </c>
      <c r="M1181" s="98" t="s">
        <v>534</v>
      </c>
      <c r="N1181" s="97" t="s">
        <v>534</v>
      </c>
      <c r="Q1181" s="88" t="str">
        <f t="array" aca="1" ref="Q1181" ca="1">IFERROR(INDEX(Tableau3[Num DECAL],SMALL(IF(Tableau3[Num DECAL]&lt;&gt;"",ROW(INDIRECT("1:"&amp;ROWS(Tableau3[Num DECAL])))),ROWS($1:1170))),"")</f>
        <v/>
      </c>
      <c r="R1181" s="88">
        <f t="shared" ca="1" si="18"/>
        <v>0</v>
      </c>
      <c r="S1181" s="88">
        <f ca="1">COUNTIFS(Tableau3[PLAGE],R1181)</f>
        <v>0</v>
      </c>
      <c r="T1181" s="139">
        <f ca="1">INDEX(EXTRACT!DATE,MATCH(Tableau4[[#This Row],[Décalage]],D:D,0),0)</f>
        <v>0</v>
      </c>
      <c r="U1181" s="139">
        <f ca="1">VLOOKUP(Tableau4[[#This Row],[Décalage]],D:E,2,0)</f>
        <v>0</v>
      </c>
      <c r="V1181" s="139">
        <f ca="1">VLOOKUP(Tableau4[[#This Row],[Décalage]],D:G,4,0)</f>
        <v>0</v>
      </c>
      <c r="AY1181" s="88"/>
      <c r="AZ1181" s="88"/>
      <c r="BA1181" s="88"/>
      <c r="BB1181" s="88"/>
      <c r="BC1181" s="88"/>
    </row>
    <row r="1182" spans="1:55" ht="15" x14ac:dyDescent="0.2">
      <c r="A1182" s="100" t="s">
        <v>534</v>
      </c>
      <c r="B1182" s="95" t="s">
        <v>534</v>
      </c>
      <c r="C1182" s="95">
        <v>1179</v>
      </c>
      <c r="D1182" s="95" t="s">
        <v>534</v>
      </c>
      <c r="E1182" s="99" t="s">
        <v>534</v>
      </c>
      <c r="F1182" s="95" t="s">
        <v>534</v>
      </c>
      <c r="G1182" s="95" t="s">
        <v>534</v>
      </c>
      <c r="H1182" s="95">
        <v>0</v>
      </c>
      <c r="I1182" s="95">
        <v>1</v>
      </c>
      <c r="J1182" s="95">
        <v>715</v>
      </c>
      <c r="K1182" s="95" t="s">
        <v>534</v>
      </c>
      <c r="L1182" s="98" t="s">
        <v>534</v>
      </c>
      <c r="M1182" s="98" t="s">
        <v>534</v>
      </c>
      <c r="N1182" s="97" t="s">
        <v>534</v>
      </c>
      <c r="Q1182" s="88" t="str">
        <f t="array" aca="1" ref="Q1182" ca="1">IFERROR(INDEX(Tableau3[Num DECAL],SMALL(IF(Tableau3[Num DECAL]&lt;&gt;"",ROW(INDIRECT("1:"&amp;ROWS(Tableau3[Num DECAL])))),ROWS($1:1171))),"")</f>
        <v/>
      </c>
      <c r="R1182" s="88">
        <f t="shared" ca="1" si="18"/>
        <v>0</v>
      </c>
      <c r="S1182" s="88">
        <f ca="1">COUNTIFS(Tableau3[PLAGE],R1182)</f>
        <v>0</v>
      </c>
      <c r="T1182" s="139">
        <f ca="1">INDEX(EXTRACT!DATE,MATCH(Tableau4[[#This Row],[Décalage]],D:D,0),0)</f>
        <v>0</v>
      </c>
      <c r="U1182" s="139">
        <f ca="1">VLOOKUP(Tableau4[[#This Row],[Décalage]],D:E,2,0)</f>
        <v>0</v>
      </c>
      <c r="V1182" s="139">
        <f ca="1">VLOOKUP(Tableau4[[#This Row],[Décalage]],D:G,4,0)</f>
        <v>0</v>
      </c>
      <c r="AY1182" s="88"/>
      <c r="AZ1182" s="88"/>
      <c r="BA1182" s="88"/>
      <c r="BB1182" s="88"/>
      <c r="BC1182" s="88"/>
    </row>
    <row r="1183" spans="1:55" ht="15" x14ac:dyDescent="0.2">
      <c r="A1183" s="100" t="s">
        <v>534</v>
      </c>
      <c r="B1183" s="95" t="s">
        <v>534</v>
      </c>
      <c r="C1183" s="95">
        <v>1180</v>
      </c>
      <c r="D1183" s="95" t="s">
        <v>534</v>
      </c>
      <c r="E1183" s="99" t="s">
        <v>534</v>
      </c>
      <c r="F1183" s="95" t="s">
        <v>534</v>
      </c>
      <c r="G1183" s="95" t="s">
        <v>534</v>
      </c>
      <c r="H1183" s="95">
        <v>0</v>
      </c>
      <c r="I1183" s="95">
        <v>1</v>
      </c>
      <c r="J1183" s="95">
        <v>716</v>
      </c>
      <c r="K1183" s="95" t="s">
        <v>534</v>
      </c>
      <c r="L1183" s="98" t="s">
        <v>534</v>
      </c>
      <c r="M1183" s="98" t="s">
        <v>534</v>
      </c>
      <c r="N1183" s="97" t="s">
        <v>534</v>
      </c>
      <c r="Q1183" s="88" t="str">
        <f t="array" aca="1" ref="Q1183" ca="1">IFERROR(INDEX(Tableau3[Num DECAL],SMALL(IF(Tableau3[Num DECAL]&lt;&gt;"",ROW(INDIRECT("1:"&amp;ROWS(Tableau3[Num DECAL])))),ROWS($1:1172))),"")</f>
        <v/>
      </c>
      <c r="R1183" s="88">
        <f t="shared" ca="1" si="18"/>
        <v>0</v>
      </c>
      <c r="S1183" s="88">
        <f ca="1">COUNTIFS(Tableau3[PLAGE],R1183)</f>
        <v>0</v>
      </c>
      <c r="T1183" s="139">
        <f ca="1">INDEX(EXTRACT!DATE,MATCH(Tableau4[[#This Row],[Décalage]],D:D,0),0)</f>
        <v>0</v>
      </c>
      <c r="U1183" s="139">
        <f ca="1">VLOOKUP(Tableau4[[#This Row],[Décalage]],D:E,2,0)</f>
        <v>0</v>
      </c>
      <c r="V1183" s="139">
        <f ca="1">VLOOKUP(Tableau4[[#This Row],[Décalage]],D:G,4,0)</f>
        <v>0</v>
      </c>
      <c r="AY1183" s="88"/>
      <c r="AZ1183" s="88"/>
      <c r="BA1183" s="88"/>
      <c r="BB1183" s="88"/>
      <c r="BC1183" s="88"/>
    </row>
    <row r="1184" spans="1:55" ht="15" x14ac:dyDescent="0.2">
      <c r="A1184" s="100" t="s">
        <v>534</v>
      </c>
      <c r="B1184" s="95" t="s">
        <v>534</v>
      </c>
      <c r="C1184" s="95">
        <v>1181</v>
      </c>
      <c r="D1184" s="95" t="s">
        <v>534</v>
      </c>
      <c r="E1184" s="99" t="s">
        <v>534</v>
      </c>
      <c r="F1184" s="95" t="s">
        <v>534</v>
      </c>
      <c r="G1184" s="95" t="s">
        <v>534</v>
      </c>
      <c r="H1184" s="95">
        <v>0</v>
      </c>
      <c r="I1184" s="95">
        <v>1</v>
      </c>
      <c r="J1184" s="95">
        <v>717</v>
      </c>
      <c r="K1184" s="95" t="s">
        <v>534</v>
      </c>
      <c r="L1184" s="98" t="s">
        <v>534</v>
      </c>
      <c r="M1184" s="98" t="s">
        <v>534</v>
      </c>
      <c r="N1184" s="97" t="s">
        <v>534</v>
      </c>
      <c r="Q1184" s="88" t="str">
        <f t="array" aca="1" ref="Q1184" ca="1">IFERROR(INDEX(Tableau3[Num DECAL],SMALL(IF(Tableau3[Num DECAL]&lt;&gt;"",ROW(INDIRECT("1:"&amp;ROWS(Tableau3[Num DECAL])))),ROWS($1:1173))),"")</f>
        <v/>
      </c>
      <c r="R1184" s="88">
        <f t="shared" ca="1" si="18"/>
        <v>0</v>
      </c>
      <c r="S1184" s="88">
        <f ca="1">COUNTIFS(Tableau3[PLAGE],R1184)</f>
        <v>0</v>
      </c>
      <c r="T1184" s="139">
        <f ca="1">INDEX(EXTRACT!DATE,MATCH(Tableau4[[#This Row],[Décalage]],D:D,0),0)</f>
        <v>0</v>
      </c>
      <c r="U1184" s="139">
        <f ca="1">VLOOKUP(Tableau4[[#This Row],[Décalage]],D:E,2,0)</f>
        <v>0</v>
      </c>
      <c r="V1184" s="139">
        <f ca="1">VLOOKUP(Tableau4[[#This Row],[Décalage]],D:G,4,0)</f>
        <v>0</v>
      </c>
      <c r="AY1184" s="88"/>
      <c r="AZ1184" s="88"/>
      <c r="BA1184" s="88"/>
      <c r="BB1184" s="88"/>
      <c r="BC1184" s="88"/>
    </row>
    <row r="1185" spans="1:55" ht="15" x14ac:dyDescent="0.2">
      <c r="A1185" s="100" t="s">
        <v>534</v>
      </c>
      <c r="B1185" s="95" t="s">
        <v>534</v>
      </c>
      <c r="C1185" s="95">
        <v>1182</v>
      </c>
      <c r="D1185" s="95" t="s">
        <v>534</v>
      </c>
      <c r="E1185" s="99" t="s">
        <v>534</v>
      </c>
      <c r="F1185" s="95" t="s">
        <v>534</v>
      </c>
      <c r="G1185" s="95" t="s">
        <v>534</v>
      </c>
      <c r="H1185" s="95">
        <v>0</v>
      </c>
      <c r="I1185" s="95">
        <v>1</v>
      </c>
      <c r="J1185" s="95">
        <v>718</v>
      </c>
      <c r="K1185" s="95" t="s">
        <v>534</v>
      </c>
      <c r="L1185" s="98" t="s">
        <v>534</v>
      </c>
      <c r="M1185" s="98" t="s">
        <v>534</v>
      </c>
      <c r="N1185" s="97" t="s">
        <v>534</v>
      </c>
      <c r="Q1185" s="88" t="str">
        <f t="array" aca="1" ref="Q1185" ca="1">IFERROR(INDEX(Tableau3[Num DECAL],SMALL(IF(Tableau3[Num DECAL]&lt;&gt;"",ROW(INDIRECT("1:"&amp;ROWS(Tableau3[Num DECAL])))),ROWS($1:1174))),"")</f>
        <v/>
      </c>
      <c r="R1185" s="88">
        <f t="shared" ca="1" si="18"/>
        <v>0</v>
      </c>
      <c r="S1185" s="88">
        <f ca="1">COUNTIFS(Tableau3[PLAGE],R1185)</f>
        <v>0</v>
      </c>
      <c r="T1185" s="139">
        <f ca="1">INDEX(EXTRACT!DATE,MATCH(Tableau4[[#This Row],[Décalage]],D:D,0),0)</f>
        <v>0</v>
      </c>
      <c r="U1185" s="139">
        <f ca="1">VLOOKUP(Tableau4[[#This Row],[Décalage]],D:E,2,0)</f>
        <v>0</v>
      </c>
      <c r="V1185" s="139">
        <f ca="1">VLOOKUP(Tableau4[[#This Row],[Décalage]],D:G,4,0)</f>
        <v>0</v>
      </c>
      <c r="AY1185" s="88"/>
      <c r="AZ1185" s="88"/>
      <c r="BA1185" s="88"/>
      <c r="BB1185" s="88"/>
      <c r="BC1185" s="88"/>
    </row>
    <row r="1186" spans="1:55" ht="15" x14ac:dyDescent="0.2">
      <c r="A1186" s="100" t="s">
        <v>534</v>
      </c>
      <c r="B1186" s="95" t="s">
        <v>534</v>
      </c>
      <c r="C1186" s="95">
        <v>1183</v>
      </c>
      <c r="D1186" s="95" t="s">
        <v>534</v>
      </c>
      <c r="E1186" s="99" t="s">
        <v>534</v>
      </c>
      <c r="F1186" s="95" t="s">
        <v>534</v>
      </c>
      <c r="G1186" s="95" t="s">
        <v>534</v>
      </c>
      <c r="H1186" s="95">
        <v>0</v>
      </c>
      <c r="I1186" s="95">
        <v>1</v>
      </c>
      <c r="J1186" s="95">
        <v>719</v>
      </c>
      <c r="K1186" s="95" t="s">
        <v>534</v>
      </c>
      <c r="L1186" s="98" t="s">
        <v>534</v>
      </c>
      <c r="M1186" s="98" t="s">
        <v>534</v>
      </c>
      <c r="N1186" s="97" t="s">
        <v>534</v>
      </c>
      <c r="Q1186" s="88" t="str">
        <f t="array" aca="1" ref="Q1186" ca="1">IFERROR(INDEX(Tableau3[Num DECAL],SMALL(IF(Tableau3[Num DECAL]&lt;&gt;"",ROW(INDIRECT("1:"&amp;ROWS(Tableau3[Num DECAL])))),ROWS($1:1175))),"")</f>
        <v/>
      </c>
      <c r="R1186" s="88">
        <f t="shared" ca="1" si="18"/>
        <v>0</v>
      </c>
      <c r="S1186" s="88">
        <f ca="1">COUNTIFS(Tableau3[PLAGE],R1186)</f>
        <v>0</v>
      </c>
      <c r="T1186" s="139">
        <f ca="1">INDEX(EXTRACT!DATE,MATCH(Tableau4[[#This Row],[Décalage]],D:D,0),0)</f>
        <v>0</v>
      </c>
      <c r="U1186" s="139">
        <f ca="1">VLOOKUP(Tableau4[[#This Row],[Décalage]],D:E,2,0)</f>
        <v>0</v>
      </c>
      <c r="V1186" s="139">
        <f ca="1">VLOOKUP(Tableau4[[#This Row],[Décalage]],D:G,4,0)</f>
        <v>0</v>
      </c>
      <c r="AY1186" s="88"/>
      <c r="AZ1186" s="88"/>
      <c r="BA1186" s="88"/>
      <c r="BB1186" s="88"/>
      <c r="BC1186" s="88"/>
    </row>
    <row r="1187" spans="1:55" ht="15" x14ac:dyDescent="0.2">
      <c r="A1187" s="100" t="s">
        <v>534</v>
      </c>
      <c r="B1187" s="95" t="s">
        <v>534</v>
      </c>
      <c r="C1187" s="95">
        <v>1184</v>
      </c>
      <c r="D1187" s="95" t="s">
        <v>534</v>
      </c>
      <c r="E1187" s="99" t="s">
        <v>534</v>
      </c>
      <c r="F1187" s="95" t="s">
        <v>534</v>
      </c>
      <c r="G1187" s="95" t="s">
        <v>534</v>
      </c>
      <c r="H1187" s="95">
        <v>0</v>
      </c>
      <c r="I1187" s="95">
        <v>1</v>
      </c>
      <c r="J1187" s="95">
        <v>720</v>
      </c>
      <c r="K1187" s="95" t="s">
        <v>534</v>
      </c>
      <c r="L1187" s="98" t="s">
        <v>534</v>
      </c>
      <c r="M1187" s="98" t="s">
        <v>534</v>
      </c>
      <c r="N1187" s="97" t="s">
        <v>534</v>
      </c>
      <c r="Q1187" s="88" t="str">
        <f t="array" aca="1" ref="Q1187" ca="1">IFERROR(INDEX(Tableau3[Num DECAL],SMALL(IF(Tableau3[Num DECAL]&lt;&gt;"",ROW(INDIRECT("1:"&amp;ROWS(Tableau3[Num DECAL])))),ROWS($1:1176))),"")</f>
        <v/>
      </c>
      <c r="R1187" s="88">
        <f t="shared" ca="1" si="18"/>
        <v>0</v>
      </c>
      <c r="S1187" s="88">
        <f ca="1">COUNTIFS(Tableau3[PLAGE],R1187)</f>
        <v>0</v>
      </c>
      <c r="T1187" s="139">
        <f ca="1">INDEX(EXTRACT!DATE,MATCH(Tableau4[[#This Row],[Décalage]],D:D,0),0)</f>
        <v>0</v>
      </c>
      <c r="U1187" s="139">
        <f ca="1">VLOOKUP(Tableau4[[#This Row],[Décalage]],D:E,2,0)</f>
        <v>0</v>
      </c>
      <c r="V1187" s="139">
        <f ca="1">VLOOKUP(Tableau4[[#This Row],[Décalage]],D:G,4,0)</f>
        <v>0</v>
      </c>
      <c r="AY1187" s="88"/>
      <c r="AZ1187" s="88"/>
      <c r="BA1187" s="88"/>
      <c r="BB1187" s="88"/>
      <c r="BC1187" s="88"/>
    </row>
    <row r="1188" spans="1:55" ht="15" x14ac:dyDescent="0.2">
      <c r="A1188" s="100" t="s">
        <v>534</v>
      </c>
      <c r="B1188" s="95" t="s">
        <v>534</v>
      </c>
      <c r="C1188" s="95">
        <v>1185</v>
      </c>
      <c r="D1188" s="95" t="s">
        <v>534</v>
      </c>
      <c r="E1188" s="99" t="s">
        <v>534</v>
      </c>
      <c r="F1188" s="95" t="s">
        <v>534</v>
      </c>
      <c r="G1188" s="95" t="s">
        <v>534</v>
      </c>
      <c r="H1188" s="95">
        <v>0</v>
      </c>
      <c r="I1188" s="95">
        <v>1</v>
      </c>
      <c r="J1188" s="95">
        <v>721</v>
      </c>
      <c r="K1188" s="95" t="s">
        <v>534</v>
      </c>
      <c r="L1188" s="98" t="s">
        <v>534</v>
      </c>
      <c r="M1188" s="98" t="s">
        <v>534</v>
      </c>
      <c r="N1188" s="97" t="s">
        <v>534</v>
      </c>
      <c r="Q1188" s="88" t="str">
        <f t="array" aca="1" ref="Q1188" ca="1">IFERROR(INDEX(Tableau3[Num DECAL],SMALL(IF(Tableau3[Num DECAL]&lt;&gt;"",ROW(INDIRECT("1:"&amp;ROWS(Tableau3[Num DECAL])))),ROWS($1:1177))),"")</f>
        <v/>
      </c>
      <c r="R1188" s="88">
        <f t="shared" ca="1" si="18"/>
        <v>0</v>
      </c>
      <c r="S1188" s="88">
        <f ca="1">COUNTIFS(Tableau3[PLAGE],R1188)</f>
        <v>0</v>
      </c>
      <c r="T1188" s="139">
        <f ca="1">INDEX(EXTRACT!DATE,MATCH(Tableau4[[#This Row],[Décalage]],D:D,0),0)</f>
        <v>0</v>
      </c>
      <c r="U1188" s="139">
        <f ca="1">VLOOKUP(Tableau4[[#This Row],[Décalage]],D:E,2,0)</f>
        <v>0</v>
      </c>
      <c r="V1188" s="139">
        <f ca="1">VLOOKUP(Tableau4[[#This Row],[Décalage]],D:G,4,0)</f>
        <v>0</v>
      </c>
      <c r="AY1188" s="88"/>
      <c r="AZ1188" s="88"/>
      <c r="BA1188" s="88"/>
      <c r="BB1188" s="88"/>
      <c r="BC1188" s="88"/>
    </row>
    <row r="1189" spans="1:55" ht="15" x14ac:dyDescent="0.2">
      <c r="A1189" s="100" t="s">
        <v>534</v>
      </c>
      <c r="B1189" s="95" t="s">
        <v>534</v>
      </c>
      <c r="C1189" s="95">
        <v>1186</v>
      </c>
      <c r="D1189" s="95" t="s">
        <v>534</v>
      </c>
      <c r="E1189" s="99" t="s">
        <v>534</v>
      </c>
      <c r="F1189" s="95" t="s">
        <v>534</v>
      </c>
      <c r="G1189" s="95" t="s">
        <v>534</v>
      </c>
      <c r="H1189" s="95">
        <v>0</v>
      </c>
      <c r="I1189" s="95">
        <v>1</v>
      </c>
      <c r="J1189" s="95">
        <v>722</v>
      </c>
      <c r="K1189" s="95" t="s">
        <v>534</v>
      </c>
      <c r="L1189" s="98" t="s">
        <v>534</v>
      </c>
      <c r="M1189" s="98" t="s">
        <v>534</v>
      </c>
      <c r="N1189" s="97" t="s">
        <v>534</v>
      </c>
      <c r="Q1189" s="88" t="str">
        <f t="array" aca="1" ref="Q1189" ca="1">IFERROR(INDEX(Tableau3[Num DECAL],SMALL(IF(Tableau3[Num DECAL]&lt;&gt;"",ROW(INDIRECT("1:"&amp;ROWS(Tableau3[Num DECAL])))),ROWS($1:1178))),"")</f>
        <v/>
      </c>
      <c r="R1189" s="88">
        <f t="shared" ca="1" si="18"/>
        <v>0</v>
      </c>
      <c r="S1189" s="88">
        <f ca="1">COUNTIFS(Tableau3[PLAGE],R1189)</f>
        <v>0</v>
      </c>
      <c r="T1189" s="139">
        <f ca="1">INDEX(EXTRACT!DATE,MATCH(Tableau4[[#This Row],[Décalage]],D:D,0),0)</f>
        <v>0</v>
      </c>
      <c r="U1189" s="139">
        <f ca="1">VLOOKUP(Tableau4[[#This Row],[Décalage]],D:E,2,0)</f>
        <v>0</v>
      </c>
      <c r="V1189" s="139">
        <f ca="1">VLOOKUP(Tableau4[[#This Row],[Décalage]],D:G,4,0)</f>
        <v>0</v>
      </c>
      <c r="AY1189" s="88"/>
      <c r="AZ1189" s="88"/>
      <c r="BA1189" s="88"/>
      <c r="BB1189" s="88"/>
      <c r="BC1189" s="88"/>
    </row>
    <row r="1190" spans="1:55" ht="15" x14ac:dyDescent="0.2">
      <c r="A1190" s="100" t="s">
        <v>534</v>
      </c>
      <c r="B1190" s="95" t="s">
        <v>534</v>
      </c>
      <c r="C1190" s="95">
        <v>1187</v>
      </c>
      <c r="D1190" s="95" t="s">
        <v>534</v>
      </c>
      <c r="E1190" s="99" t="s">
        <v>534</v>
      </c>
      <c r="F1190" s="95" t="s">
        <v>534</v>
      </c>
      <c r="G1190" s="95" t="s">
        <v>534</v>
      </c>
      <c r="H1190" s="95">
        <v>0</v>
      </c>
      <c r="I1190" s="95">
        <v>1</v>
      </c>
      <c r="J1190" s="95">
        <v>723</v>
      </c>
      <c r="K1190" s="95" t="s">
        <v>534</v>
      </c>
      <c r="L1190" s="98" t="s">
        <v>534</v>
      </c>
      <c r="M1190" s="98" t="s">
        <v>534</v>
      </c>
      <c r="N1190" s="97" t="s">
        <v>534</v>
      </c>
      <c r="Q1190" s="88" t="str">
        <f t="array" aca="1" ref="Q1190" ca="1">IFERROR(INDEX(Tableau3[Num DECAL],SMALL(IF(Tableau3[Num DECAL]&lt;&gt;"",ROW(INDIRECT("1:"&amp;ROWS(Tableau3[Num DECAL])))),ROWS($1:1179))),"")</f>
        <v/>
      </c>
      <c r="R1190" s="88">
        <f t="shared" ca="1" si="18"/>
        <v>0</v>
      </c>
      <c r="S1190" s="88">
        <f ca="1">COUNTIFS(Tableau3[PLAGE],R1190)</f>
        <v>0</v>
      </c>
      <c r="T1190" s="139">
        <f ca="1">INDEX(EXTRACT!DATE,MATCH(Tableau4[[#This Row],[Décalage]],D:D,0),0)</f>
        <v>0</v>
      </c>
      <c r="U1190" s="139">
        <f ca="1">VLOOKUP(Tableau4[[#This Row],[Décalage]],D:E,2,0)</f>
        <v>0</v>
      </c>
      <c r="V1190" s="139">
        <f ca="1">VLOOKUP(Tableau4[[#This Row],[Décalage]],D:G,4,0)</f>
        <v>0</v>
      </c>
      <c r="AY1190" s="88"/>
      <c r="AZ1190" s="88"/>
      <c r="BA1190" s="88"/>
      <c r="BB1190" s="88"/>
      <c r="BC1190" s="88"/>
    </row>
    <row r="1191" spans="1:55" ht="15" x14ac:dyDescent="0.2">
      <c r="A1191" s="100" t="s">
        <v>534</v>
      </c>
      <c r="B1191" s="95" t="s">
        <v>534</v>
      </c>
      <c r="C1191" s="95">
        <v>1188</v>
      </c>
      <c r="D1191" s="95" t="s">
        <v>534</v>
      </c>
      <c r="E1191" s="99" t="s">
        <v>534</v>
      </c>
      <c r="F1191" s="95" t="s">
        <v>534</v>
      </c>
      <c r="G1191" s="95" t="s">
        <v>534</v>
      </c>
      <c r="H1191" s="95">
        <v>0</v>
      </c>
      <c r="I1191" s="95">
        <v>1</v>
      </c>
      <c r="J1191" s="95">
        <v>724</v>
      </c>
      <c r="K1191" s="95" t="s">
        <v>534</v>
      </c>
      <c r="L1191" s="98" t="s">
        <v>534</v>
      </c>
      <c r="M1191" s="98" t="s">
        <v>534</v>
      </c>
      <c r="N1191" s="97" t="s">
        <v>534</v>
      </c>
      <c r="Q1191" s="88" t="str">
        <f t="array" aca="1" ref="Q1191" ca="1">IFERROR(INDEX(Tableau3[Num DECAL],SMALL(IF(Tableau3[Num DECAL]&lt;&gt;"",ROW(INDIRECT("1:"&amp;ROWS(Tableau3[Num DECAL])))),ROWS($1:1180))),"")</f>
        <v/>
      </c>
      <c r="R1191" s="88">
        <f t="shared" ca="1" si="18"/>
        <v>0</v>
      </c>
      <c r="S1191" s="88">
        <f ca="1">COUNTIFS(Tableau3[PLAGE],R1191)</f>
        <v>0</v>
      </c>
      <c r="T1191" s="139">
        <f ca="1">INDEX(EXTRACT!DATE,MATCH(Tableau4[[#This Row],[Décalage]],D:D,0),0)</f>
        <v>0</v>
      </c>
      <c r="U1191" s="139">
        <f ca="1">VLOOKUP(Tableau4[[#This Row],[Décalage]],D:E,2,0)</f>
        <v>0</v>
      </c>
      <c r="V1191" s="139">
        <f ca="1">VLOOKUP(Tableau4[[#This Row],[Décalage]],D:G,4,0)</f>
        <v>0</v>
      </c>
      <c r="AY1191" s="88"/>
      <c r="AZ1191" s="88"/>
      <c r="BA1191" s="88"/>
      <c r="BB1191" s="88"/>
      <c r="BC1191" s="88"/>
    </row>
    <row r="1192" spans="1:55" ht="15" x14ac:dyDescent="0.2">
      <c r="A1192" s="100" t="s">
        <v>534</v>
      </c>
      <c r="B1192" s="95" t="s">
        <v>534</v>
      </c>
      <c r="C1192" s="95">
        <v>1189</v>
      </c>
      <c r="D1192" s="95" t="s">
        <v>534</v>
      </c>
      <c r="E1192" s="99" t="s">
        <v>534</v>
      </c>
      <c r="F1192" s="95" t="s">
        <v>534</v>
      </c>
      <c r="G1192" s="95" t="s">
        <v>534</v>
      </c>
      <c r="H1192" s="95">
        <v>0</v>
      </c>
      <c r="I1192" s="95">
        <v>1</v>
      </c>
      <c r="J1192" s="95">
        <v>725</v>
      </c>
      <c r="K1192" s="95" t="s">
        <v>534</v>
      </c>
      <c r="L1192" s="98" t="s">
        <v>534</v>
      </c>
      <c r="M1192" s="98" t="s">
        <v>534</v>
      </c>
      <c r="N1192" s="97" t="s">
        <v>534</v>
      </c>
      <c r="Q1192" s="88" t="str">
        <f t="array" aca="1" ref="Q1192" ca="1">IFERROR(INDEX(Tableau3[Num DECAL],SMALL(IF(Tableau3[Num DECAL]&lt;&gt;"",ROW(INDIRECT("1:"&amp;ROWS(Tableau3[Num DECAL])))),ROWS($1:1181))),"")</f>
        <v/>
      </c>
      <c r="R1192" s="88">
        <f t="shared" ca="1" si="18"/>
        <v>0</v>
      </c>
      <c r="S1192" s="88">
        <f ca="1">COUNTIFS(Tableau3[PLAGE],R1192)</f>
        <v>0</v>
      </c>
      <c r="T1192" s="139">
        <f ca="1">INDEX(EXTRACT!DATE,MATCH(Tableau4[[#This Row],[Décalage]],D:D,0),0)</f>
        <v>0</v>
      </c>
      <c r="U1192" s="139">
        <f ca="1">VLOOKUP(Tableau4[[#This Row],[Décalage]],D:E,2,0)</f>
        <v>0</v>
      </c>
      <c r="V1192" s="139">
        <f ca="1">VLOOKUP(Tableau4[[#This Row],[Décalage]],D:G,4,0)</f>
        <v>0</v>
      </c>
      <c r="AY1192" s="88"/>
      <c r="AZ1192" s="88"/>
      <c r="BA1192" s="88"/>
      <c r="BB1192" s="88"/>
      <c r="BC1192" s="88"/>
    </row>
    <row r="1193" spans="1:55" ht="15" x14ac:dyDescent="0.2">
      <c r="A1193" s="100" t="s">
        <v>534</v>
      </c>
      <c r="B1193" s="95" t="s">
        <v>534</v>
      </c>
      <c r="C1193" s="95">
        <v>1190</v>
      </c>
      <c r="D1193" s="95" t="s">
        <v>534</v>
      </c>
      <c r="E1193" s="99" t="s">
        <v>534</v>
      </c>
      <c r="F1193" s="95" t="s">
        <v>534</v>
      </c>
      <c r="G1193" s="95" t="s">
        <v>534</v>
      </c>
      <c r="H1193" s="95">
        <v>0</v>
      </c>
      <c r="I1193" s="95">
        <v>1</v>
      </c>
      <c r="J1193" s="95">
        <v>726</v>
      </c>
      <c r="K1193" s="95" t="s">
        <v>534</v>
      </c>
      <c r="L1193" s="98" t="s">
        <v>534</v>
      </c>
      <c r="M1193" s="98" t="s">
        <v>534</v>
      </c>
      <c r="N1193" s="97" t="s">
        <v>534</v>
      </c>
      <c r="Q1193" s="88" t="str">
        <f t="array" aca="1" ref="Q1193" ca="1">IFERROR(INDEX(Tableau3[Num DECAL],SMALL(IF(Tableau3[Num DECAL]&lt;&gt;"",ROW(INDIRECT("1:"&amp;ROWS(Tableau3[Num DECAL])))),ROWS($1:1182))),"")</f>
        <v/>
      </c>
      <c r="R1193" s="88">
        <f t="shared" ca="1" si="18"/>
        <v>0</v>
      </c>
      <c r="S1193" s="88">
        <f ca="1">COUNTIFS(Tableau3[PLAGE],R1193)</f>
        <v>0</v>
      </c>
      <c r="T1193" s="139">
        <f ca="1">INDEX(EXTRACT!DATE,MATCH(Tableau4[[#This Row],[Décalage]],D:D,0),0)</f>
        <v>0</v>
      </c>
      <c r="U1193" s="139">
        <f ca="1">VLOOKUP(Tableau4[[#This Row],[Décalage]],D:E,2,0)</f>
        <v>0</v>
      </c>
      <c r="V1193" s="139">
        <f ca="1">VLOOKUP(Tableau4[[#This Row],[Décalage]],D:G,4,0)</f>
        <v>0</v>
      </c>
      <c r="AY1193" s="88"/>
      <c r="AZ1193" s="88"/>
      <c r="BA1193" s="88"/>
      <c r="BB1193" s="88"/>
      <c r="BC1193" s="88"/>
    </row>
    <row r="1194" spans="1:55" ht="15" x14ac:dyDescent="0.2">
      <c r="A1194" s="100" t="s">
        <v>534</v>
      </c>
      <c r="B1194" s="95" t="s">
        <v>534</v>
      </c>
      <c r="C1194" s="95">
        <v>1191</v>
      </c>
      <c r="D1194" s="95" t="s">
        <v>534</v>
      </c>
      <c r="E1194" s="99" t="s">
        <v>534</v>
      </c>
      <c r="F1194" s="95" t="s">
        <v>534</v>
      </c>
      <c r="G1194" s="95" t="s">
        <v>534</v>
      </c>
      <c r="H1194" s="95">
        <v>0</v>
      </c>
      <c r="I1194" s="95">
        <v>1</v>
      </c>
      <c r="J1194" s="95">
        <v>727</v>
      </c>
      <c r="K1194" s="95" t="s">
        <v>534</v>
      </c>
      <c r="L1194" s="98" t="s">
        <v>534</v>
      </c>
      <c r="M1194" s="98" t="s">
        <v>534</v>
      </c>
      <c r="N1194" s="97" t="s">
        <v>534</v>
      </c>
      <c r="Q1194" s="88" t="str">
        <f t="array" aca="1" ref="Q1194" ca="1">IFERROR(INDEX(Tableau3[Num DECAL],SMALL(IF(Tableau3[Num DECAL]&lt;&gt;"",ROW(INDIRECT("1:"&amp;ROWS(Tableau3[Num DECAL])))),ROWS($1:1183))),"")</f>
        <v/>
      </c>
      <c r="R1194" s="88">
        <f t="shared" ca="1" si="18"/>
        <v>0</v>
      </c>
      <c r="S1194" s="88">
        <f ca="1">COUNTIFS(Tableau3[PLAGE],R1194)</f>
        <v>0</v>
      </c>
      <c r="T1194" s="139">
        <f ca="1">INDEX(EXTRACT!DATE,MATCH(Tableau4[[#This Row],[Décalage]],D:D,0),0)</f>
        <v>0</v>
      </c>
      <c r="U1194" s="139">
        <f ca="1">VLOOKUP(Tableau4[[#This Row],[Décalage]],D:E,2,0)</f>
        <v>0</v>
      </c>
      <c r="V1194" s="139">
        <f ca="1">VLOOKUP(Tableau4[[#This Row],[Décalage]],D:G,4,0)</f>
        <v>0</v>
      </c>
      <c r="AY1194" s="88"/>
      <c r="AZ1194" s="88"/>
      <c r="BA1194" s="88"/>
      <c r="BB1194" s="88"/>
      <c r="BC1194" s="88"/>
    </row>
    <row r="1195" spans="1:55" ht="15" x14ac:dyDescent="0.2">
      <c r="A1195" s="100" t="s">
        <v>534</v>
      </c>
      <c r="B1195" s="95" t="s">
        <v>534</v>
      </c>
      <c r="C1195" s="95">
        <v>1192</v>
      </c>
      <c r="D1195" s="95" t="s">
        <v>534</v>
      </c>
      <c r="E1195" s="99" t="s">
        <v>534</v>
      </c>
      <c r="F1195" s="95" t="s">
        <v>534</v>
      </c>
      <c r="G1195" s="95" t="s">
        <v>534</v>
      </c>
      <c r="H1195" s="95">
        <v>0</v>
      </c>
      <c r="I1195" s="95">
        <v>1</v>
      </c>
      <c r="J1195" s="95">
        <v>728</v>
      </c>
      <c r="K1195" s="95" t="s">
        <v>534</v>
      </c>
      <c r="L1195" s="98" t="s">
        <v>534</v>
      </c>
      <c r="M1195" s="98" t="s">
        <v>534</v>
      </c>
      <c r="N1195" s="97" t="s">
        <v>534</v>
      </c>
      <c r="Q1195" s="88" t="str">
        <f t="array" aca="1" ref="Q1195" ca="1">IFERROR(INDEX(Tableau3[Num DECAL],SMALL(IF(Tableau3[Num DECAL]&lt;&gt;"",ROW(INDIRECT("1:"&amp;ROWS(Tableau3[Num DECAL])))),ROWS($1:1184))),"")</f>
        <v/>
      </c>
      <c r="R1195" s="88">
        <f t="shared" ca="1" si="18"/>
        <v>0</v>
      </c>
      <c r="S1195" s="88">
        <f ca="1">COUNTIFS(Tableau3[PLAGE],R1195)</f>
        <v>0</v>
      </c>
      <c r="T1195" s="139">
        <f ca="1">INDEX(EXTRACT!DATE,MATCH(Tableau4[[#This Row],[Décalage]],D:D,0),0)</f>
        <v>0</v>
      </c>
      <c r="U1195" s="139">
        <f ca="1">VLOOKUP(Tableau4[[#This Row],[Décalage]],D:E,2,0)</f>
        <v>0</v>
      </c>
      <c r="V1195" s="139">
        <f ca="1">VLOOKUP(Tableau4[[#This Row],[Décalage]],D:G,4,0)</f>
        <v>0</v>
      </c>
      <c r="AY1195" s="88"/>
      <c r="AZ1195" s="88"/>
      <c r="BA1195" s="88"/>
      <c r="BB1195" s="88"/>
      <c r="BC1195" s="88"/>
    </row>
    <row r="1196" spans="1:55" ht="15" x14ac:dyDescent="0.2">
      <c r="A1196" s="100" t="s">
        <v>534</v>
      </c>
      <c r="B1196" s="95" t="s">
        <v>534</v>
      </c>
      <c r="C1196" s="95">
        <v>1193</v>
      </c>
      <c r="D1196" s="95" t="s">
        <v>534</v>
      </c>
      <c r="E1196" s="99" t="s">
        <v>534</v>
      </c>
      <c r="F1196" s="95" t="s">
        <v>534</v>
      </c>
      <c r="G1196" s="95" t="s">
        <v>534</v>
      </c>
      <c r="H1196" s="95">
        <v>0</v>
      </c>
      <c r="I1196" s="95">
        <v>1</v>
      </c>
      <c r="J1196" s="95">
        <v>729</v>
      </c>
      <c r="K1196" s="95" t="s">
        <v>534</v>
      </c>
      <c r="L1196" s="98" t="s">
        <v>534</v>
      </c>
      <c r="M1196" s="98" t="s">
        <v>534</v>
      </c>
      <c r="N1196" s="97" t="s">
        <v>534</v>
      </c>
      <c r="Q1196" s="88" t="str">
        <f t="array" aca="1" ref="Q1196" ca="1">IFERROR(INDEX(Tableau3[Num DECAL],SMALL(IF(Tableau3[Num DECAL]&lt;&gt;"",ROW(INDIRECT("1:"&amp;ROWS(Tableau3[Num DECAL])))),ROWS($1:1185))),"")</f>
        <v/>
      </c>
      <c r="R1196" s="88">
        <f t="shared" ca="1" si="18"/>
        <v>0</v>
      </c>
      <c r="S1196" s="88">
        <f ca="1">COUNTIFS(Tableau3[PLAGE],R1196)</f>
        <v>0</v>
      </c>
      <c r="T1196" s="139">
        <f ca="1">INDEX(EXTRACT!DATE,MATCH(Tableau4[[#This Row],[Décalage]],D:D,0),0)</f>
        <v>0</v>
      </c>
      <c r="U1196" s="139">
        <f ca="1">VLOOKUP(Tableau4[[#This Row],[Décalage]],D:E,2,0)</f>
        <v>0</v>
      </c>
      <c r="V1196" s="139">
        <f ca="1">VLOOKUP(Tableau4[[#This Row],[Décalage]],D:G,4,0)</f>
        <v>0</v>
      </c>
      <c r="AY1196" s="88"/>
      <c r="AZ1196" s="88"/>
      <c r="BA1196" s="88"/>
      <c r="BB1196" s="88"/>
      <c r="BC1196" s="88"/>
    </row>
    <row r="1197" spans="1:55" ht="15" x14ac:dyDescent="0.2">
      <c r="A1197" s="100" t="s">
        <v>534</v>
      </c>
      <c r="B1197" s="95" t="s">
        <v>534</v>
      </c>
      <c r="C1197" s="95">
        <v>1194</v>
      </c>
      <c r="D1197" s="95" t="s">
        <v>534</v>
      </c>
      <c r="E1197" s="99" t="s">
        <v>534</v>
      </c>
      <c r="F1197" s="95" t="s">
        <v>534</v>
      </c>
      <c r="G1197" s="95" t="s">
        <v>534</v>
      </c>
      <c r="H1197" s="95">
        <v>0</v>
      </c>
      <c r="I1197" s="95">
        <v>1</v>
      </c>
      <c r="J1197" s="95">
        <v>730</v>
      </c>
      <c r="K1197" s="95" t="s">
        <v>534</v>
      </c>
      <c r="L1197" s="98" t="s">
        <v>534</v>
      </c>
      <c r="M1197" s="98" t="s">
        <v>534</v>
      </c>
      <c r="N1197" s="97" t="s">
        <v>534</v>
      </c>
      <c r="Q1197" s="88" t="str">
        <f t="array" aca="1" ref="Q1197" ca="1">IFERROR(INDEX(Tableau3[Num DECAL],SMALL(IF(Tableau3[Num DECAL]&lt;&gt;"",ROW(INDIRECT("1:"&amp;ROWS(Tableau3[Num DECAL])))),ROWS($1:1186))),"")</f>
        <v/>
      </c>
      <c r="R1197" s="88">
        <f t="shared" ca="1" si="18"/>
        <v>0</v>
      </c>
      <c r="S1197" s="88">
        <f ca="1">COUNTIFS(Tableau3[PLAGE],R1197)</f>
        <v>0</v>
      </c>
      <c r="T1197" s="139">
        <f ca="1">INDEX(EXTRACT!DATE,MATCH(Tableau4[[#This Row],[Décalage]],D:D,0),0)</f>
        <v>0</v>
      </c>
      <c r="U1197" s="139">
        <f ca="1">VLOOKUP(Tableau4[[#This Row],[Décalage]],D:E,2,0)</f>
        <v>0</v>
      </c>
      <c r="V1197" s="139">
        <f ca="1">VLOOKUP(Tableau4[[#This Row],[Décalage]],D:G,4,0)</f>
        <v>0</v>
      </c>
      <c r="AY1197" s="88"/>
      <c r="AZ1197" s="88"/>
      <c r="BA1197" s="88"/>
      <c r="BB1197" s="88"/>
      <c r="BC1197" s="88"/>
    </row>
    <row r="1198" spans="1:55" ht="15" x14ac:dyDescent="0.2">
      <c r="A1198" s="100" t="s">
        <v>534</v>
      </c>
      <c r="B1198" s="95" t="s">
        <v>534</v>
      </c>
      <c r="C1198" s="95">
        <v>1195</v>
      </c>
      <c r="D1198" s="95" t="s">
        <v>534</v>
      </c>
      <c r="E1198" s="99" t="s">
        <v>534</v>
      </c>
      <c r="F1198" s="95" t="s">
        <v>534</v>
      </c>
      <c r="G1198" s="95" t="s">
        <v>534</v>
      </c>
      <c r="H1198" s="95">
        <v>0</v>
      </c>
      <c r="I1198" s="95">
        <v>1</v>
      </c>
      <c r="J1198" s="95">
        <v>731</v>
      </c>
      <c r="K1198" s="95" t="s">
        <v>534</v>
      </c>
      <c r="L1198" s="98" t="s">
        <v>534</v>
      </c>
      <c r="M1198" s="98" t="s">
        <v>534</v>
      </c>
      <c r="N1198" s="97" t="s">
        <v>534</v>
      </c>
      <c r="Q1198" s="88" t="str">
        <f t="array" aca="1" ref="Q1198" ca="1">IFERROR(INDEX(Tableau3[Num DECAL],SMALL(IF(Tableau3[Num DECAL]&lt;&gt;"",ROW(INDIRECT("1:"&amp;ROWS(Tableau3[Num DECAL])))),ROWS($1:1187))),"")</f>
        <v/>
      </c>
      <c r="R1198" s="88">
        <f t="shared" ca="1" si="18"/>
        <v>0</v>
      </c>
      <c r="S1198" s="88">
        <f ca="1">COUNTIFS(Tableau3[PLAGE],R1198)</f>
        <v>0</v>
      </c>
      <c r="T1198" s="139">
        <f ca="1">INDEX(EXTRACT!DATE,MATCH(Tableau4[[#This Row],[Décalage]],D:D,0),0)</f>
        <v>0</v>
      </c>
      <c r="U1198" s="139">
        <f ca="1">VLOOKUP(Tableau4[[#This Row],[Décalage]],D:E,2,0)</f>
        <v>0</v>
      </c>
      <c r="V1198" s="139">
        <f ca="1">VLOOKUP(Tableau4[[#This Row],[Décalage]],D:G,4,0)</f>
        <v>0</v>
      </c>
      <c r="AY1198" s="88"/>
      <c r="AZ1198" s="88"/>
      <c r="BA1198" s="88"/>
      <c r="BB1198" s="88"/>
      <c r="BC1198" s="88"/>
    </row>
    <row r="1199" spans="1:55" ht="15" x14ac:dyDescent="0.2">
      <c r="A1199" s="100" t="s">
        <v>534</v>
      </c>
      <c r="B1199" s="95" t="s">
        <v>534</v>
      </c>
      <c r="C1199" s="95">
        <v>1196</v>
      </c>
      <c r="D1199" s="95" t="s">
        <v>534</v>
      </c>
      <c r="E1199" s="99" t="s">
        <v>534</v>
      </c>
      <c r="F1199" s="95" t="s">
        <v>534</v>
      </c>
      <c r="G1199" s="95" t="s">
        <v>534</v>
      </c>
      <c r="H1199" s="95">
        <v>0</v>
      </c>
      <c r="I1199" s="95">
        <v>1</v>
      </c>
      <c r="J1199" s="95">
        <v>732</v>
      </c>
      <c r="K1199" s="95" t="s">
        <v>534</v>
      </c>
      <c r="L1199" s="98" t="s">
        <v>534</v>
      </c>
      <c r="M1199" s="98" t="s">
        <v>534</v>
      </c>
      <c r="N1199" s="97" t="s">
        <v>534</v>
      </c>
      <c r="Q1199" s="88" t="str">
        <f t="array" aca="1" ref="Q1199" ca="1">IFERROR(INDEX(Tableau3[Num DECAL],SMALL(IF(Tableau3[Num DECAL]&lt;&gt;"",ROW(INDIRECT("1:"&amp;ROWS(Tableau3[Num DECAL])))),ROWS($1:1188))),"")</f>
        <v/>
      </c>
      <c r="R1199" s="88">
        <f t="shared" ca="1" si="18"/>
        <v>0</v>
      </c>
      <c r="S1199" s="88">
        <f ca="1">COUNTIFS(Tableau3[PLAGE],R1199)</f>
        <v>0</v>
      </c>
      <c r="T1199" s="139">
        <f ca="1">INDEX(EXTRACT!DATE,MATCH(Tableau4[[#This Row],[Décalage]],D:D,0),0)</f>
        <v>0</v>
      </c>
      <c r="U1199" s="139">
        <f ca="1">VLOOKUP(Tableau4[[#This Row],[Décalage]],D:E,2,0)</f>
        <v>0</v>
      </c>
      <c r="V1199" s="139">
        <f ca="1">VLOOKUP(Tableau4[[#This Row],[Décalage]],D:G,4,0)</f>
        <v>0</v>
      </c>
      <c r="AY1199" s="88"/>
      <c r="AZ1199" s="88"/>
      <c r="BA1199" s="88"/>
      <c r="BB1199" s="88"/>
      <c r="BC1199" s="88"/>
    </row>
    <row r="1200" spans="1:55" ht="15" x14ac:dyDescent="0.2">
      <c r="A1200" s="100" t="s">
        <v>534</v>
      </c>
      <c r="B1200" s="95" t="s">
        <v>534</v>
      </c>
      <c r="C1200" s="95">
        <v>1197</v>
      </c>
      <c r="D1200" s="95" t="s">
        <v>534</v>
      </c>
      <c r="E1200" s="99" t="s">
        <v>534</v>
      </c>
      <c r="F1200" s="95" t="s">
        <v>534</v>
      </c>
      <c r="G1200" s="95" t="s">
        <v>534</v>
      </c>
      <c r="H1200" s="95">
        <v>0</v>
      </c>
      <c r="I1200" s="95">
        <v>1</v>
      </c>
      <c r="J1200" s="95">
        <v>733</v>
      </c>
      <c r="K1200" s="95" t="s">
        <v>534</v>
      </c>
      <c r="L1200" s="98" t="s">
        <v>534</v>
      </c>
      <c r="M1200" s="98" t="s">
        <v>534</v>
      </c>
      <c r="N1200" s="97" t="s">
        <v>534</v>
      </c>
      <c r="Q1200" s="88" t="str">
        <f t="array" aca="1" ref="Q1200" ca="1">IFERROR(INDEX(Tableau3[Num DECAL],SMALL(IF(Tableau3[Num DECAL]&lt;&gt;"",ROW(INDIRECT("1:"&amp;ROWS(Tableau3[Num DECAL])))),ROWS($1:1189))),"")</f>
        <v/>
      </c>
      <c r="R1200" s="88">
        <f t="shared" ca="1" si="18"/>
        <v>0</v>
      </c>
      <c r="S1200" s="88">
        <f ca="1">COUNTIFS(Tableau3[PLAGE],R1200)</f>
        <v>0</v>
      </c>
      <c r="T1200" s="139">
        <f ca="1">INDEX(EXTRACT!DATE,MATCH(Tableau4[[#This Row],[Décalage]],D:D,0),0)</f>
        <v>0</v>
      </c>
      <c r="U1200" s="139">
        <f ca="1">VLOOKUP(Tableau4[[#This Row],[Décalage]],D:E,2,0)</f>
        <v>0</v>
      </c>
      <c r="V1200" s="139">
        <f ca="1">VLOOKUP(Tableau4[[#This Row],[Décalage]],D:G,4,0)</f>
        <v>0</v>
      </c>
      <c r="AY1200" s="88"/>
      <c r="AZ1200" s="88"/>
      <c r="BA1200" s="88"/>
      <c r="BB1200" s="88"/>
      <c r="BC1200" s="88"/>
    </row>
    <row r="1201" spans="1:55" ht="15" x14ac:dyDescent="0.2">
      <c r="A1201" s="100" t="s">
        <v>534</v>
      </c>
      <c r="B1201" s="95" t="s">
        <v>534</v>
      </c>
      <c r="C1201" s="95">
        <v>1198</v>
      </c>
      <c r="D1201" s="95" t="s">
        <v>534</v>
      </c>
      <c r="E1201" s="99" t="s">
        <v>534</v>
      </c>
      <c r="F1201" s="95" t="s">
        <v>534</v>
      </c>
      <c r="G1201" s="95" t="s">
        <v>534</v>
      </c>
      <c r="H1201" s="95">
        <v>0</v>
      </c>
      <c r="I1201" s="95">
        <v>1</v>
      </c>
      <c r="J1201" s="95">
        <v>734</v>
      </c>
      <c r="K1201" s="95" t="s">
        <v>534</v>
      </c>
      <c r="L1201" s="98" t="s">
        <v>534</v>
      </c>
      <c r="M1201" s="98" t="s">
        <v>534</v>
      </c>
      <c r="N1201" s="97" t="s">
        <v>534</v>
      </c>
      <c r="Q1201" s="88" t="str">
        <f t="array" aca="1" ref="Q1201" ca="1">IFERROR(INDEX(Tableau3[Num DECAL],SMALL(IF(Tableau3[Num DECAL]&lt;&gt;"",ROW(INDIRECT("1:"&amp;ROWS(Tableau3[Num DECAL])))),ROWS($1:1190))),"")</f>
        <v/>
      </c>
      <c r="R1201" s="88">
        <f t="shared" ca="1" si="18"/>
        <v>0</v>
      </c>
      <c r="S1201" s="88">
        <f ca="1">COUNTIFS(Tableau3[PLAGE],R1201)</f>
        <v>0</v>
      </c>
      <c r="T1201" s="139">
        <f ca="1">INDEX(EXTRACT!DATE,MATCH(Tableau4[[#This Row],[Décalage]],D:D,0),0)</f>
        <v>0</v>
      </c>
      <c r="U1201" s="139">
        <f ca="1">VLOOKUP(Tableau4[[#This Row],[Décalage]],D:E,2,0)</f>
        <v>0</v>
      </c>
      <c r="V1201" s="139">
        <f ca="1">VLOOKUP(Tableau4[[#This Row],[Décalage]],D:G,4,0)</f>
        <v>0</v>
      </c>
      <c r="AY1201" s="88"/>
      <c r="AZ1201" s="88"/>
      <c r="BA1201" s="88"/>
      <c r="BB1201" s="88"/>
      <c r="BC1201" s="88"/>
    </row>
    <row r="1202" spans="1:55" ht="15" x14ac:dyDescent="0.2">
      <c r="A1202" s="100" t="s">
        <v>534</v>
      </c>
      <c r="B1202" s="95" t="s">
        <v>534</v>
      </c>
      <c r="C1202" s="95">
        <v>1199</v>
      </c>
      <c r="D1202" s="95" t="s">
        <v>534</v>
      </c>
      <c r="E1202" s="99" t="s">
        <v>534</v>
      </c>
      <c r="F1202" s="95" t="s">
        <v>534</v>
      </c>
      <c r="G1202" s="95" t="s">
        <v>534</v>
      </c>
      <c r="H1202" s="95">
        <v>0</v>
      </c>
      <c r="I1202" s="95">
        <v>1</v>
      </c>
      <c r="J1202" s="95">
        <v>735</v>
      </c>
      <c r="K1202" s="95" t="s">
        <v>534</v>
      </c>
      <c r="L1202" s="98" t="s">
        <v>534</v>
      </c>
      <c r="M1202" s="98" t="s">
        <v>534</v>
      </c>
      <c r="N1202" s="97" t="s">
        <v>534</v>
      </c>
      <c r="Q1202" s="88" t="str">
        <f t="array" aca="1" ref="Q1202" ca="1">IFERROR(INDEX(Tableau3[Num DECAL],SMALL(IF(Tableau3[Num DECAL]&lt;&gt;"",ROW(INDIRECT("1:"&amp;ROWS(Tableau3[Num DECAL])))),ROWS($1:1191))),"")</f>
        <v/>
      </c>
      <c r="R1202" s="88">
        <f t="shared" ca="1" si="18"/>
        <v>0</v>
      </c>
      <c r="S1202" s="88">
        <f ca="1">COUNTIFS(Tableau3[PLAGE],R1202)</f>
        <v>0</v>
      </c>
      <c r="T1202" s="139">
        <f ca="1">INDEX(EXTRACT!DATE,MATCH(Tableau4[[#This Row],[Décalage]],D:D,0),0)</f>
        <v>0</v>
      </c>
      <c r="U1202" s="139">
        <f ca="1">VLOOKUP(Tableau4[[#This Row],[Décalage]],D:E,2,0)</f>
        <v>0</v>
      </c>
      <c r="V1202" s="139">
        <f ca="1">VLOOKUP(Tableau4[[#This Row],[Décalage]],D:G,4,0)</f>
        <v>0</v>
      </c>
      <c r="AY1202" s="88"/>
      <c r="AZ1202" s="88"/>
      <c r="BA1202" s="88"/>
      <c r="BB1202" s="88"/>
      <c r="BC1202" s="88"/>
    </row>
    <row r="1203" spans="1:55" ht="15" x14ac:dyDescent="0.2">
      <c r="A1203" s="100" t="s">
        <v>534</v>
      </c>
      <c r="B1203" s="95" t="s">
        <v>534</v>
      </c>
      <c r="C1203" s="95">
        <v>1200</v>
      </c>
      <c r="D1203" s="95" t="s">
        <v>534</v>
      </c>
      <c r="E1203" s="99" t="s">
        <v>534</v>
      </c>
      <c r="F1203" s="95" t="s">
        <v>534</v>
      </c>
      <c r="G1203" s="95" t="s">
        <v>534</v>
      </c>
      <c r="H1203" s="95">
        <v>0</v>
      </c>
      <c r="I1203" s="95">
        <v>1</v>
      </c>
      <c r="J1203" s="95">
        <v>736</v>
      </c>
      <c r="K1203" s="95" t="s">
        <v>534</v>
      </c>
      <c r="L1203" s="98" t="s">
        <v>534</v>
      </c>
      <c r="M1203" s="98" t="s">
        <v>534</v>
      </c>
      <c r="N1203" s="97" t="s">
        <v>534</v>
      </c>
      <c r="Q1203" s="88" t="str">
        <f t="array" aca="1" ref="Q1203" ca="1">IFERROR(INDEX(Tableau3[Num DECAL],SMALL(IF(Tableau3[Num DECAL]&lt;&gt;"",ROW(INDIRECT("1:"&amp;ROWS(Tableau3[Num DECAL])))),ROWS($1:1192))),"")</f>
        <v/>
      </c>
      <c r="R1203" s="88">
        <f t="shared" ca="1" si="18"/>
        <v>0</v>
      </c>
      <c r="S1203" s="88">
        <f ca="1">COUNTIFS(Tableau3[PLAGE],R1203)</f>
        <v>0</v>
      </c>
      <c r="T1203" s="139">
        <f ca="1">INDEX(EXTRACT!DATE,MATCH(Tableau4[[#This Row],[Décalage]],D:D,0),0)</f>
        <v>0</v>
      </c>
      <c r="U1203" s="139">
        <f ca="1">VLOOKUP(Tableau4[[#This Row],[Décalage]],D:E,2,0)</f>
        <v>0</v>
      </c>
      <c r="V1203" s="139">
        <f ca="1">VLOOKUP(Tableau4[[#This Row],[Décalage]],D:G,4,0)</f>
        <v>0</v>
      </c>
      <c r="AY1203" s="88"/>
      <c r="AZ1203" s="88"/>
      <c r="BA1203" s="88"/>
      <c r="BB1203" s="88"/>
      <c r="BC1203" s="88"/>
    </row>
    <row r="1204" spans="1:55" ht="15" x14ac:dyDescent="0.2">
      <c r="A1204" s="100" t="s">
        <v>534</v>
      </c>
      <c r="B1204" s="95" t="s">
        <v>534</v>
      </c>
      <c r="C1204" s="95">
        <v>1201</v>
      </c>
      <c r="D1204" s="95" t="s">
        <v>534</v>
      </c>
      <c r="E1204" s="99" t="s">
        <v>534</v>
      </c>
      <c r="F1204" s="95" t="s">
        <v>534</v>
      </c>
      <c r="G1204" s="95" t="s">
        <v>534</v>
      </c>
      <c r="H1204" s="95">
        <v>0</v>
      </c>
      <c r="I1204" s="95">
        <v>1</v>
      </c>
      <c r="J1204" s="95">
        <v>737</v>
      </c>
      <c r="K1204" s="95" t="s">
        <v>534</v>
      </c>
      <c r="L1204" s="98" t="s">
        <v>534</v>
      </c>
      <c r="M1204" s="98" t="s">
        <v>534</v>
      </c>
      <c r="N1204" s="97" t="s">
        <v>534</v>
      </c>
      <c r="Q1204" s="88" t="str">
        <f t="array" aca="1" ref="Q1204" ca="1">IFERROR(INDEX(Tableau3[Num DECAL],SMALL(IF(Tableau3[Num DECAL]&lt;&gt;"",ROW(INDIRECT("1:"&amp;ROWS(Tableau3[Num DECAL])))),ROWS($1:1193))),"")</f>
        <v/>
      </c>
      <c r="R1204" s="88">
        <f t="shared" ca="1" si="18"/>
        <v>0</v>
      </c>
      <c r="S1204" s="88">
        <f ca="1">COUNTIFS(Tableau3[PLAGE],R1204)</f>
        <v>0</v>
      </c>
      <c r="T1204" s="139">
        <f ca="1">INDEX(EXTRACT!DATE,MATCH(Tableau4[[#This Row],[Décalage]],D:D,0),0)</f>
        <v>0</v>
      </c>
      <c r="U1204" s="139">
        <f ca="1">VLOOKUP(Tableau4[[#This Row],[Décalage]],D:E,2,0)</f>
        <v>0</v>
      </c>
      <c r="V1204" s="139">
        <f ca="1">VLOOKUP(Tableau4[[#This Row],[Décalage]],D:G,4,0)</f>
        <v>0</v>
      </c>
      <c r="AY1204" s="88"/>
      <c r="AZ1204" s="88"/>
      <c r="BA1204" s="88"/>
      <c r="BB1204" s="88"/>
      <c r="BC1204" s="88"/>
    </row>
    <row r="1205" spans="1:55" ht="15" x14ac:dyDescent="0.2">
      <c r="A1205" s="100" t="s">
        <v>534</v>
      </c>
      <c r="B1205" s="95" t="s">
        <v>534</v>
      </c>
      <c r="C1205" s="95">
        <v>1202</v>
      </c>
      <c r="D1205" s="95" t="s">
        <v>534</v>
      </c>
      <c r="E1205" s="99" t="s">
        <v>534</v>
      </c>
      <c r="F1205" s="95" t="s">
        <v>534</v>
      </c>
      <c r="G1205" s="95" t="s">
        <v>534</v>
      </c>
      <c r="H1205" s="95">
        <v>0</v>
      </c>
      <c r="I1205" s="95">
        <v>1</v>
      </c>
      <c r="J1205" s="95">
        <v>738</v>
      </c>
      <c r="K1205" s="95" t="s">
        <v>534</v>
      </c>
      <c r="L1205" s="98" t="s">
        <v>534</v>
      </c>
      <c r="M1205" s="98" t="s">
        <v>534</v>
      </c>
      <c r="N1205" s="97" t="s">
        <v>534</v>
      </c>
      <c r="Q1205" s="88" t="str">
        <f t="array" aca="1" ref="Q1205" ca="1">IFERROR(INDEX(Tableau3[Num DECAL],SMALL(IF(Tableau3[Num DECAL]&lt;&gt;"",ROW(INDIRECT("1:"&amp;ROWS(Tableau3[Num DECAL])))),ROWS($1:1194))),"")</f>
        <v/>
      </c>
      <c r="R1205" s="88">
        <f t="shared" ca="1" si="18"/>
        <v>0</v>
      </c>
      <c r="S1205" s="88">
        <f ca="1">COUNTIFS(Tableau3[PLAGE],R1205)</f>
        <v>0</v>
      </c>
      <c r="T1205" s="139">
        <f ca="1">INDEX(EXTRACT!DATE,MATCH(Tableau4[[#This Row],[Décalage]],D:D,0),0)</f>
        <v>0</v>
      </c>
      <c r="U1205" s="139">
        <f ca="1">VLOOKUP(Tableau4[[#This Row],[Décalage]],D:E,2,0)</f>
        <v>0</v>
      </c>
      <c r="V1205" s="139">
        <f ca="1">VLOOKUP(Tableau4[[#This Row],[Décalage]],D:G,4,0)</f>
        <v>0</v>
      </c>
      <c r="AY1205" s="88"/>
      <c r="AZ1205" s="88"/>
      <c r="BA1205" s="88"/>
      <c r="BB1205" s="88"/>
      <c r="BC1205" s="88"/>
    </row>
    <row r="1206" spans="1:55" ht="15" x14ac:dyDescent="0.2">
      <c r="A1206" s="100" t="s">
        <v>534</v>
      </c>
      <c r="B1206" s="95" t="s">
        <v>534</v>
      </c>
      <c r="C1206" s="95">
        <v>1203</v>
      </c>
      <c r="D1206" s="95" t="s">
        <v>534</v>
      </c>
      <c r="E1206" s="99" t="s">
        <v>534</v>
      </c>
      <c r="F1206" s="95" t="s">
        <v>534</v>
      </c>
      <c r="G1206" s="95" t="s">
        <v>534</v>
      </c>
      <c r="H1206" s="95">
        <v>0</v>
      </c>
      <c r="I1206" s="95">
        <v>1</v>
      </c>
      <c r="J1206" s="95">
        <v>739</v>
      </c>
      <c r="K1206" s="95" t="s">
        <v>534</v>
      </c>
      <c r="L1206" s="98" t="s">
        <v>534</v>
      </c>
      <c r="M1206" s="98" t="s">
        <v>534</v>
      </c>
      <c r="N1206" s="97" t="s">
        <v>534</v>
      </c>
      <c r="Q1206" s="88" t="str">
        <f t="array" aca="1" ref="Q1206" ca="1">IFERROR(INDEX(Tableau3[Num DECAL],SMALL(IF(Tableau3[Num DECAL]&lt;&gt;"",ROW(INDIRECT("1:"&amp;ROWS(Tableau3[Num DECAL])))),ROWS($1:1195))),"")</f>
        <v/>
      </c>
      <c r="R1206" s="88">
        <f t="shared" ca="1" si="18"/>
        <v>0</v>
      </c>
      <c r="S1206" s="88">
        <f ca="1">COUNTIFS(Tableau3[PLAGE],R1206)</f>
        <v>0</v>
      </c>
      <c r="T1206" s="139">
        <f ca="1">INDEX(EXTRACT!DATE,MATCH(Tableau4[[#This Row],[Décalage]],D:D,0),0)</f>
        <v>0</v>
      </c>
      <c r="U1206" s="139">
        <f ca="1">VLOOKUP(Tableau4[[#This Row],[Décalage]],D:E,2,0)</f>
        <v>0</v>
      </c>
      <c r="V1206" s="139">
        <f ca="1">VLOOKUP(Tableau4[[#This Row],[Décalage]],D:G,4,0)</f>
        <v>0</v>
      </c>
      <c r="AY1206" s="88"/>
      <c r="AZ1206" s="88"/>
      <c r="BA1206" s="88"/>
      <c r="BB1206" s="88"/>
      <c r="BC1206" s="88"/>
    </row>
    <row r="1207" spans="1:55" ht="15" x14ac:dyDescent="0.2">
      <c r="A1207" s="100" t="s">
        <v>534</v>
      </c>
      <c r="B1207" s="95" t="s">
        <v>534</v>
      </c>
      <c r="C1207" s="95">
        <v>1204</v>
      </c>
      <c r="D1207" s="95" t="s">
        <v>534</v>
      </c>
      <c r="E1207" s="99" t="s">
        <v>534</v>
      </c>
      <c r="F1207" s="95" t="s">
        <v>534</v>
      </c>
      <c r="G1207" s="95" t="s">
        <v>534</v>
      </c>
      <c r="H1207" s="95">
        <v>0</v>
      </c>
      <c r="I1207" s="95">
        <v>1</v>
      </c>
      <c r="J1207" s="95">
        <v>740</v>
      </c>
      <c r="K1207" s="95" t="s">
        <v>534</v>
      </c>
      <c r="L1207" s="98" t="s">
        <v>534</v>
      </c>
      <c r="M1207" s="98" t="s">
        <v>534</v>
      </c>
      <c r="N1207" s="97" t="s">
        <v>534</v>
      </c>
      <c r="Q1207" s="88" t="str">
        <f t="array" aca="1" ref="Q1207" ca="1">IFERROR(INDEX(Tableau3[Num DECAL],SMALL(IF(Tableau3[Num DECAL]&lt;&gt;"",ROW(INDIRECT("1:"&amp;ROWS(Tableau3[Num DECAL])))),ROWS($1:1196))),"")</f>
        <v/>
      </c>
      <c r="R1207" s="88">
        <f t="shared" ca="1" si="18"/>
        <v>0</v>
      </c>
      <c r="S1207" s="88">
        <f ca="1">COUNTIFS(Tableau3[PLAGE],R1207)</f>
        <v>0</v>
      </c>
      <c r="T1207" s="139">
        <f ca="1">INDEX(EXTRACT!DATE,MATCH(Tableau4[[#This Row],[Décalage]],D:D,0),0)</f>
        <v>0</v>
      </c>
      <c r="U1207" s="139">
        <f ca="1">VLOOKUP(Tableau4[[#This Row],[Décalage]],D:E,2,0)</f>
        <v>0</v>
      </c>
      <c r="V1207" s="139">
        <f ca="1">VLOOKUP(Tableau4[[#This Row],[Décalage]],D:G,4,0)</f>
        <v>0</v>
      </c>
      <c r="AY1207" s="88"/>
      <c r="AZ1207" s="88"/>
      <c r="BA1207" s="88"/>
      <c r="BB1207" s="88"/>
      <c r="BC1207" s="88"/>
    </row>
    <row r="1208" spans="1:55" ht="15" x14ac:dyDescent="0.2">
      <c r="A1208" s="100" t="s">
        <v>534</v>
      </c>
      <c r="B1208" s="95" t="s">
        <v>534</v>
      </c>
      <c r="C1208" s="95">
        <v>1205</v>
      </c>
      <c r="D1208" s="95" t="s">
        <v>534</v>
      </c>
      <c r="E1208" s="99" t="s">
        <v>534</v>
      </c>
      <c r="F1208" s="95" t="s">
        <v>534</v>
      </c>
      <c r="G1208" s="95" t="s">
        <v>534</v>
      </c>
      <c r="H1208" s="95">
        <v>0</v>
      </c>
      <c r="I1208" s="95">
        <v>1</v>
      </c>
      <c r="J1208" s="95">
        <v>741</v>
      </c>
      <c r="K1208" s="95" t="s">
        <v>534</v>
      </c>
      <c r="L1208" s="98" t="s">
        <v>534</v>
      </c>
      <c r="M1208" s="98" t="s">
        <v>534</v>
      </c>
      <c r="N1208" s="97" t="s">
        <v>534</v>
      </c>
      <c r="Q1208" s="88" t="str">
        <f t="array" aca="1" ref="Q1208" ca="1">IFERROR(INDEX(Tableau3[Num DECAL],SMALL(IF(Tableau3[Num DECAL]&lt;&gt;"",ROW(INDIRECT("1:"&amp;ROWS(Tableau3[Num DECAL])))),ROWS($1:1197))),"")</f>
        <v/>
      </c>
      <c r="R1208" s="88">
        <f t="shared" ca="1" si="18"/>
        <v>0</v>
      </c>
      <c r="S1208" s="88">
        <f ca="1">COUNTIFS(Tableau3[PLAGE],R1208)</f>
        <v>0</v>
      </c>
      <c r="T1208" s="139">
        <f ca="1">INDEX(EXTRACT!DATE,MATCH(Tableau4[[#This Row],[Décalage]],D:D,0),0)</f>
        <v>0</v>
      </c>
      <c r="U1208" s="139">
        <f ca="1">VLOOKUP(Tableau4[[#This Row],[Décalage]],D:E,2,0)</f>
        <v>0</v>
      </c>
      <c r="V1208" s="139">
        <f ca="1">VLOOKUP(Tableau4[[#This Row],[Décalage]],D:G,4,0)</f>
        <v>0</v>
      </c>
      <c r="AY1208" s="88"/>
      <c r="AZ1208" s="88"/>
      <c r="BA1208" s="88"/>
      <c r="BB1208" s="88"/>
      <c r="BC1208" s="88"/>
    </row>
    <row r="1209" spans="1:55" ht="15" x14ac:dyDescent="0.2">
      <c r="A1209" s="100" t="s">
        <v>534</v>
      </c>
      <c r="B1209" s="95" t="s">
        <v>534</v>
      </c>
      <c r="C1209" s="95">
        <v>1206</v>
      </c>
      <c r="D1209" s="95" t="s">
        <v>534</v>
      </c>
      <c r="E1209" s="99" t="s">
        <v>534</v>
      </c>
      <c r="F1209" s="95" t="s">
        <v>534</v>
      </c>
      <c r="G1209" s="95" t="s">
        <v>534</v>
      </c>
      <c r="H1209" s="95">
        <v>0</v>
      </c>
      <c r="I1209" s="95">
        <v>1</v>
      </c>
      <c r="J1209" s="95">
        <v>742</v>
      </c>
      <c r="K1209" s="95" t="s">
        <v>534</v>
      </c>
      <c r="L1209" s="98" t="s">
        <v>534</v>
      </c>
      <c r="M1209" s="98" t="s">
        <v>534</v>
      </c>
      <c r="N1209" s="97" t="s">
        <v>534</v>
      </c>
      <c r="Q1209" s="88" t="str">
        <f t="array" aca="1" ref="Q1209" ca="1">IFERROR(INDEX(Tableau3[Num DECAL],SMALL(IF(Tableau3[Num DECAL]&lt;&gt;"",ROW(INDIRECT("1:"&amp;ROWS(Tableau3[Num DECAL])))),ROWS($1:1198))),"")</f>
        <v/>
      </c>
      <c r="R1209" s="88">
        <f t="shared" ca="1" si="18"/>
        <v>0</v>
      </c>
      <c r="S1209" s="88">
        <f ca="1">COUNTIFS(Tableau3[PLAGE],R1209)</f>
        <v>0</v>
      </c>
      <c r="T1209" s="139">
        <f ca="1">INDEX(EXTRACT!DATE,MATCH(Tableau4[[#This Row],[Décalage]],D:D,0),0)</f>
        <v>0</v>
      </c>
      <c r="U1209" s="139">
        <f ca="1">VLOOKUP(Tableau4[[#This Row],[Décalage]],D:E,2,0)</f>
        <v>0</v>
      </c>
      <c r="V1209" s="139">
        <f ca="1">VLOOKUP(Tableau4[[#This Row],[Décalage]],D:G,4,0)</f>
        <v>0</v>
      </c>
      <c r="AY1209" s="88"/>
      <c r="AZ1209" s="88"/>
      <c r="BA1209" s="88"/>
      <c r="BB1209" s="88"/>
      <c r="BC1209" s="88"/>
    </row>
    <row r="1210" spans="1:55" ht="15" x14ac:dyDescent="0.2">
      <c r="A1210" s="100" t="s">
        <v>534</v>
      </c>
      <c r="B1210" s="95" t="s">
        <v>534</v>
      </c>
      <c r="C1210" s="95">
        <v>1207</v>
      </c>
      <c r="D1210" s="95" t="s">
        <v>534</v>
      </c>
      <c r="E1210" s="99" t="s">
        <v>534</v>
      </c>
      <c r="F1210" s="95" t="s">
        <v>534</v>
      </c>
      <c r="G1210" s="95" t="s">
        <v>534</v>
      </c>
      <c r="H1210" s="95">
        <v>0</v>
      </c>
      <c r="I1210" s="95">
        <v>1</v>
      </c>
      <c r="J1210" s="95">
        <v>743</v>
      </c>
      <c r="K1210" s="95" t="s">
        <v>534</v>
      </c>
      <c r="L1210" s="98" t="s">
        <v>534</v>
      </c>
      <c r="M1210" s="98" t="s">
        <v>534</v>
      </c>
      <c r="N1210" s="97" t="s">
        <v>534</v>
      </c>
      <c r="Q1210" s="88" t="str">
        <f t="array" aca="1" ref="Q1210" ca="1">IFERROR(INDEX(Tableau3[Num DECAL],SMALL(IF(Tableau3[Num DECAL]&lt;&gt;"",ROW(INDIRECT("1:"&amp;ROWS(Tableau3[Num DECAL])))),ROWS($1:1199))),"")</f>
        <v/>
      </c>
      <c r="R1210" s="88">
        <f t="shared" ca="1" si="18"/>
        <v>0</v>
      </c>
      <c r="S1210" s="88">
        <f ca="1">COUNTIFS(Tableau3[PLAGE],R1210)</f>
        <v>0</v>
      </c>
      <c r="T1210" s="139">
        <f ca="1">INDEX(EXTRACT!DATE,MATCH(Tableau4[[#This Row],[Décalage]],D:D,0),0)</f>
        <v>0</v>
      </c>
      <c r="U1210" s="139">
        <f ca="1">VLOOKUP(Tableau4[[#This Row],[Décalage]],D:E,2,0)</f>
        <v>0</v>
      </c>
      <c r="V1210" s="139">
        <f ca="1">VLOOKUP(Tableau4[[#This Row],[Décalage]],D:G,4,0)</f>
        <v>0</v>
      </c>
      <c r="AY1210" s="88"/>
      <c r="AZ1210" s="88"/>
      <c r="BA1210" s="88"/>
      <c r="BB1210" s="88"/>
      <c r="BC1210" s="88"/>
    </row>
    <row r="1211" spans="1:55" ht="15" x14ac:dyDescent="0.2">
      <c r="A1211" s="100" t="s">
        <v>534</v>
      </c>
      <c r="B1211" s="95" t="s">
        <v>534</v>
      </c>
      <c r="C1211" s="95">
        <v>1208</v>
      </c>
      <c r="D1211" s="95" t="s">
        <v>534</v>
      </c>
      <c r="E1211" s="99" t="s">
        <v>534</v>
      </c>
      <c r="F1211" s="95" t="s">
        <v>534</v>
      </c>
      <c r="G1211" s="95" t="s">
        <v>534</v>
      </c>
      <c r="H1211" s="95">
        <v>0</v>
      </c>
      <c r="I1211" s="95">
        <v>1</v>
      </c>
      <c r="J1211" s="95">
        <v>744</v>
      </c>
      <c r="K1211" s="95" t="s">
        <v>534</v>
      </c>
      <c r="L1211" s="98" t="s">
        <v>534</v>
      </c>
      <c r="M1211" s="98" t="s">
        <v>534</v>
      </c>
      <c r="N1211" s="97" t="s">
        <v>534</v>
      </c>
      <c r="Q1211" s="88" t="str">
        <f t="array" aca="1" ref="Q1211" ca="1">IFERROR(INDEX(Tableau3[Num DECAL],SMALL(IF(Tableau3[Num DECAL]&lt;&gt;"",ROW(INDIRECT("1:"&amp;ROWS(Tableau3[Num DECAL])))),ROWS($1:1200))),"")</f>
        <v/>
      </c>
      <c r="R1211" s="88">
        <f t="shared" ca="1" si="18"/>
        <v>0</v>
      </c>
      <c r="S1211" s="88">
        <f ca="1">COUNTIFS(Tableau3[PLAGE],R1211)</f>
        <v>0</v>
      </c>
      <c r="T1211" s="139">
        <f ca="1">INDEX(EXTRACT!DATE,MATCH(Tableau4[[#This Row],[Décalage]],D:D,0),0)</f>
        <v>0</v>
      </c>
      <c r="U1211" s="139">
        <f ca="1">VLOOKUP(Tableau4[[#This Row],[Décalage]],D:E,2,0)</f>
        <v>0</v>
      </c>
      <c r="V1211" s="139">
        <f ca="1">VLOOKUP(Tableau4[[#This Row],[Décalage]],D:G,4,0)</f>
        <v>0</v>
      </c>
      <c r="AY1211" s="88"/>
      <c r="AZ1211" s="88"/>
      <c r="BA1211" s="88"/>
      <c r="BB1211" s="88"/>
      <c r="BC1211" s="88"/>
    </row>
    <row r="1212" spans="1:55" ht="15" x14ac:dyDescent="0.2">
      <c r="A1212" s="100" t="s">
        <v>534</v>
      </c>
      <c r="B1212" s="95" t="s">
        <v>534</v>
      </c>
      <c r="C1212" s="95">
        <v>1209</v>
      </c>
      <c r="D1212" s="95" t="s">
        <v>534</v>
      </c>
      <c r="E1212" s="99" t="s">
        <v>534</v>
      </c>
      <c r="F1212" s="95" t="s">
        <v>534</v>
      </c>
      <c r="G1212" s="95" t="s">
        <v>534</v>
      </c>
      <c r="H1212" s="95">
        <v>0</v>
      </c>
      <c r="I1212" s="95">
        <v>1</v>
      </c>
      <c r="J1212" s="95">
        <v>745</v>
      </c>
      <c r="K1212" s="95" t="s">
        <v>534</v>
      </c>
      <c r="L1212" s="98" t="s">
        <v>534</v>
      </c>
      <c r="M1212" s="98" t="s">
        <v>534</v>
      </c>
      <c r="N1212" s="97" t="s">
        <v>534</v>
      </c>
      <c r="Q1212" s="88" t="str">
        <f t="array" aca="1" ref="Q1212" ca="1">IFERROR(INDEX(Tableau3[Num DECAL],SMALL(IF(Tableau3[Num DECAL]&lt;&gt;"",ROW(INDIRECT("1:"&amp;ROWS(Tableau3[Num DECAL])))),ROWS($1:1201))),"")</f>
        <v/>
      </c>
      <c r="R1212" s="88">
        <f t="shared" ca="1" si="18"/>
        <v>0</v>
      </c>
      <c r="S1212" s="88">
        <f ca="1">COUNTIFS(Tableau3[PLAGE],R1212)</f>
        <v>0</v>
      </c>
      <c r="T1212" s="139">
        <f ca="1">INDEX(EXTRACT!DATE,MATCH(Tableau4[[#This Row],[Décalage]],D:D,0),0)</f>
        <v>0</v>
      </c>
      <c r="U1212" s="139">
        <f ca="1">VLOOKUP(Tableau4[[#This Row],[Décalage]],D:E,2,0)</f>
        <v>0</v>
      </c>
      <c r="V1212" s="139">
        <f ca="1">VLOOKUP(Tableau4[[#This Row],[Décalage]],D:G,4,0)</f>
        <v>0</v>
      </c>
      <c r="AY1212" s="88"/>
      <c r="AZ1212" s="88"/>
      <c r="BA1212" s="88"/>
      <c r="BB1212" s="88"/>
      <c r="BC1212" s="88"/>
    </row>
    <row r="1213" spans="1:55" ht="15" x14ac:dyDescent="0.2">
      <c r="A1213" s="100" t="s">
        <v>534</v>
      </c>
      <c r="B1213" s="95" t="s">
        <v>534</v>
      </c>
      <c r="C1213" s="95">
        <v>1210</v>
      </c>
      <c r="D1213" s="95" t="s">
        <v>534</v>
      </c>
      <c r="E1213" s="99" t="s">
        <v>534</v>
      </c>
      <c r="F1213" s="95" t="s">
        <v>534</v>
      </c>
      <c r="G1213" s="95" t="s">
        <v>534</v>
      </c>
      <c r="H1213" s="95">
        <v>0</v>
      </c>
      <c r="I1213" s="95">
        <v>1</v>
      </c>
      <c r="J1213" s="95">
        <v>746</v>
      </c>
      <c r="K1213" s="95" t="s">
        <v>534</v>
      </c>
      <c r="L1213" s="98" t="s">
        <v>534</v>
      </c>
      <c r="M1213" s="98" t="s">
        <v>534</v>
      </c>
      <c r="N1213" s="97" t="s">
        <v>534</v>
      </c>
      <c r="Q1213" s="88" t="str">
        <f t="array" aca="1" ref="Q1213" ca="1">IFERROR(INDEX(Tableau3[Num DECAL],SMALL(IF(Tableau3[Num DECAL]&lt;&gt;"",ROW(INDIRECT("1:"&amp;ROWS(Tableau3[Num DECAL])))),ROWS($1:1202))),"")</f>
        <v/>
      </c>
      <c r="R1213" s="88">
        <f t="shared" ca="1" si="18"/>
        <v>0</v>
      </c>
      <c r="S1213" s="88">
        <f ca="1">COUNTIFS(Tableau3[PLAGE],R1213)</f>
        <v>0</v>
      </c>
      <c r="T1213" s="139">
        <f ca="1">INDEX(EXTRACT!DATE,MATCH(Tableau4[[#This Row],[Décalage]],D:D,0),0)</f>
        <v>0</v>
      </c>
      <c r="U1213" s="139">
        <f ca="1">VLOOKUP(Tableau4[[#This Row],[Décalage]],D:E,2,0)</f>
        <v>0</v>
      </c>
      <c r="V1213" s="139">
        <f ca="1">VLOOKUP(Tableau4[[#This Row],[Décalage]],D:G,4,0)</f>
        <v>0</v>
      </c>
      <c r="AY1213" s="88"/>
      <c r="AZ1213" s="88"/>
      <c r="BA1213" s="88"/>
      <c r="BB1213" s="88"/>
      <c r="BC1213" s="88"/>
    </row>
    <row r="1214" spans="1:55" ht="15" x14ac:dyDescent="0.2">
      <c r="A1214" s="100" t="s">
        <v>534</v>
      </c>
      <c r="B1214" s="95" t="s">
        <v>534</v>
      </c>
      <c r="C1214" s="95">
        <v>1211</v>
      </c>
      <c r="D1214" s="95" t="s">
        <v>534</v>
      </c>
      <c r="E1214" s="99" t="s">
        <v>534</v>
      </c>
      <c r="F1214" s="95" t="s">
        <v>534</v>
      </c>
      <c r="G1214" s="95" t="s">
        <v>534</v>
      </c>
      <c r="H1214" s="95">
        <v>0</v>
      </c>
      <c r="I1214" s="95">
        <v>1</v>
      </c>
      <c r="J1214" s="95">
        <v>747</v>
      </c>
      <c r="K1214" s="95" t="s">
        <v>534</v>
      </c>
      <c r="L1214" s="98" t="s">
        <v>534</v>
      </c>
      <c r="M1214" s="98" t="s">
        <v>534</v>
      </c>
      <c r="N1214" s="97" t="s">
        <v>534</v>
      </c>
      <c r="Q1214" s="88" t="str">
        <f t="array" aca="1" ref="Q1214" ca="1">IFERROR(INDEX(Tableau3[Num DECAL],SMALL(IF(Tableau3[Num DECAL]&lt;&gt;"",ROW(INDIRECT("1:"&amp;ROWS(Tableau3[Num DECAL])))),ROWS($1:1203))),"")</f>
        <v/>
      </c>
      <c r="R1214" s="88">
        <f t="shared" ca="1" si="18"/>
        <v>0</v>
      </c>
      <c r="S1214" s="88">
        <f ca="1">COUNTIFS(Tableau3[PLAGE],R1214)</f>
        <v>0</v>
      </c>
      <c r="T1214" s="139">
        <f ca="1">INDEX(EXTRACT!DATE,MATCH(Tableau4[[#This Row],[Décalage]],D:D,0),0)</f>
        <v>0</v>
      </c>
      <c r="U1214" s="139">
        <f ca="1">VLOOKUP(Tableau4[[#This Row],[Décalage]],D:E,2,0)</f>
        <v>0</v>
      </c>
      <c r="V1214" s="139">
        <f ca="1">VLOOKUP(Tableau4[[#This Row],[Décalage]],D:G,4,0)</f>
        <v>0</v>
      </c>
      <c r="AY1214" s="88"/>
      <c r="AZ1214" s="88"/>
      <c r="BA1214" s="88"/>
      <c r="BB1214" s="88"/>
      <c r="BC1214" s="88"/>
    </row>
    <row r="1215" spans="1:55" ht="15" x14ac:dyDescent="0.2">
      <c r="A1215" s="100" t="s">
        <v>534</v>
      </c>
      <c r="B1215" s="95" t="s">
        <v>534</v>
      </c>
      <c r="C1215" s="95">
        <v>1212</v>
      </c>
      <c r="D1215" s="95" t="s">
        <v>534</v>
      </c>
      <c r="E1215" s="99" t="s">
        <v>534</v>
      </c>
      <c r="F1215" s="95" t="s">
        <v>534</v>
      </c>
      <c r="G1215" s="95" t="s">
        <v>534</v>
      </c>
      <c r="H1215" s="95">
        <v>0</v>
      </c>
      <c r="I1215" s="95">
        <v>1</v>
      </c>
      <c r="J1215" s="95">
        <v>748</v>
      </c>
      <c r="K1215" s="95" t="s">
        <v>534</v>
      </c>
      <c r="L1215" s="98" t="s">
        <v>534</v>
      </c>
      <c r="M1215" s="98" t="s">
        <v>534</v>
      </c>
      <c r="N1215" s="97" t="s">
        <v>534</v>
      </c>
      <c r="Q1215" s="88" t="str">
        <f t="array" aca="1" ref="Q1215" ca="1">IFERROR(INDEX(Tableau3[Num DECAL],SMALL(IF(Tableau3[Num DECAL]&lt;&gt;"",ROW(INDIRECT("1:"&amp;ROWS(Tableau3[Num DECAL])))),ROWS($1:1204))),"")</f>
        <v/>
      </c>
      <c r="R1215" s="88">
        <f t="shared" ca="1" si="18"/>
        <v>0</v>
      </c>
      <c r="S1215" s="88">
        <f ca="1">COUNTIFS(Tableau3[PLAGE],R1215)</f>
        <v>0</v>
      </c>
      <c r="T1215" s="139">
        <f ca="1">INDEX(EXTRACT!DATE,MATCH(Tableau4[[#This Row],[Décalage]],D:D,0),0)</f>
        <v>0</v>
      </c>
      <c r="U1215" s="139">
        <f ca="1">VLOOKUP(Tableau4[[#This Row],[Décalage]],D:E,2,0)</f>
        <v>0</v>
      </c>
      <c r="V1215" s="139">
        <f ca="1">VLOOKUP(Tableau4[[#This Row],[Décalage]],D:G,4,0)</f>
        <v>0</v>
      </c>
      <c r="AY1215" s="88"/>
      <c r="AZ1215" s="88"/>
      <c r="BA1215" s="88"/>
      <c r="BB1215" s="88"/>
      <c r="BC1215" s="88"/>
    </row>
    <row r="1216" spans="1:55" ht="15" x14ac:dyDescent="0.2">
      <c r="A1216" s="100" t="s">
        <v>534</v>
      </c>
      <c r="B1216" s="95" t="s">
        <v>534</v>
      </c>
      <c r="C1216" s="95">
        <v>1213</v>
      </c>
      <c r="D1216" s="95" t="s">
        <v>534</v>
      </c>
      <c r="E1216" s="99" t="s">
        <v>534</v>
      </c>
      <c r="F1216" s="95" t="s">
        <v>534</v>
      </c>
      <c r="G1216" s="95" t="s">
        <v>534</v>
      </c>
      <c r="H1216" s="95">
        <v>0</v>
      </c>
      <c r="I1216" s="95">
        <v>1</v>
      </c>
      <c r="J1216" s="95">
        <v>749</v>
      </c>
      <c r="K1216" s="95" t="s">
        <v>534</v>
      </c>
      <c r="L1216" s="98" t="s">
        <v>534</v>
      </c>
      <c r="M1216" s="98" t="s">
        <v>534</v>
      </c>
      <c r="N1216" s="97" t="s">
        <v>534</v>
      </c>
      <c r="Q1216" s="88" t="str">
        <f t="array" aca="1" ref="Q1216" ca="1">IFERROR(INDEX(Tableau3[Num DECAL],SMALL(IF(Tableau3[Num DECAL]&lt;&gt;"",ROW(INDIRECT("1:"&amp;ROWS(Tableau3[Num DECAL])))),ROWS($1:1205))),"")</f>
        <v/>
      </c>
      <c r="R1216" s="88">
        <f t="shared" ca="1" si="18"/>
        <v>0</v>
      </c>
      <c r="S1216" s="88">
        <f ca="1">COUNTIFS(Tableau3[PLAGE],R1216)</f>
        <v>0</v>
      </c>
      <c r="T1216" s="139">
        <f ca="1">INDEX(EXTRACT!DATE,MATCH(Tableau4[[#This Row],[Décalage]],D:D,0),0)</f>
        <v>0</v>
      </c>
      <c r="U1216" s="139">
        <f ca="1">VLOOKUP(Tableau4[[#This Row],[Décalage]],D:E,2,0)</f>
        <v>0</v>
      </c>
      <c r="V1216" s="139">
        <f ca="1">VLOOKUP(Tableau4[[#This Row],[Décalage]],D:G,4,0)</f>
        <v>0</v>
      </c>
      <c r="AY1216" s="88"/>
      <c r="AZ1216" s="88"/>
      <c r="BA1216" s="88"/>
      <c r="BB1216" s="88"/>
      <c r="BC1216" s="88"/>
    </row>
    <row r="1217" spans="1:55" ht="15" x14ac:dyDescent="0.2">
      <c r="A1217" s="100" t="s">
        <v>534</v>
      </c>
      <c r="B1217" s="95" t="s">
        <v>534</v>
      </c>
      <c r="C1217" s="95">
        <v>1214</v>
      </c>
      <c r="D1217" s="95" t="s">
        <v>534</v>
      </c>
      <c r="E1217" s="99" t="s">
        <v>534</v>
      </c>
      <c r="F1217" s="95" t="s">
        <v>534</v>
      </c>
      <c r="G1217" s="95" t="s">
        <v>534</v>
      </c>
      <c r="H1217" s="95">
        <v>0</v>
      </c>
      <c r="I1217" s="95">
        <v>1</v>
      </c>
      <c r="J1217" s="95">
        <v>750</v>
      </c>
      <c r="K1217" s="95" t="s">
        <v>534</v>
      </c>
      <c r="L1217" s="98" t="s">
        <v>534</v>
      </c>
      <c r="M1217" s="98" t="s">
        <v>534</v>
      </c>
      <c r="N1217" s="97" t="s">
        <v>534</v>
      </c>
      <c r="Q1217" s="88" t="str">
        <f t="array" aca="1" ref="Q1217" ca="1">IFERROR(INDEX(Tableau3[Num DECAL],SMALL(IF(Tableau3[Num DECAL]&lt;&gt;"",ROW(INDIRECT("1:"&amp;ROWS(Tableau3[Num DECAL])))),ROWS($1:1206))),"")</f>
        <v/>
      </c>
      <c r="R1217" s="88">
        <f t="shared" ca="1" si="18"/>
        <v>0</v>
      </c>
      <c r="S1217" s="88">
        <f ca="1">COUNTIFS(Tableau3[PLAGE],R1217)</f>
        <v>0</v>
      </c>
      <c r="T1217" s="139">
        <f ca="1">INDEX(EXTRACT!DATE,MATCH(Tableau4[[#This Row],[Décalage]],D:D,0),0)</f>
        <v>0</v>
      </c>
      <c r="U1217" s="139">
        <f ca="1">VLOOKUP(Tableau4[[#This Row],[Décalage]],D:E,2,0)</f>
        <v>0</v>
      </c>
      <c r="V1217" s="139">
        <f ca="1">VLOOKUP(Tableau4[[#This Row],[Décalage]],D:G,4,0)</f>
        <v>0</v>
      </c>
      <c r="AY1217" s="88"/>
      <c r="AZ1217" s="88"/>
      <c r="BA1217" s="88"/>
      <c r="BB1217" s="88"/>
      <c r="BC1217" s="88"/>
    </row>
    <row r="1218" spans="1:55" ht="15" x14ac:dyDescent="0.2">
      <c r="A1218" s="100" t="s">
        <v>534</v>
      </c>
      <c r="B1218" s="95" t="s">
        <v>534</v>
      </c>
      <c r="C1218" s="95">
        <v>1215</v>
      </c>
      <c r="D1218" s="95" t="s">
        <v>534</v>
      </c>
      <c r="E1218" s="99" t="s">
        <v>534</v>
      </c>
      <c r="F1218" s="95" t="s">
        <v>534</v>
      </c>
      <c r="G1218" s="95" t="s">
        <v>534</v>
      </c>
      <c r="H1218" s="95">
        <v>0</v>
      </c>
      <c r="I1218" s="95">
        <v>1</v>
      </c>
      <c r="J1218" s="95">
        <v>751</v>
      </c>
      <c r="K1218" s="95" t="s">
        <v>534</v>
      </c>
      <c r="L1218" s="98" t="s">
        <v>534</v>
      </c>
      <c r="M1218" s="98" t="s">
        <v>534</v>
      </c>
      <c r="N1218" s="97" t="s">
        <v>534</v>
      </c>
      <c r="Q1218" s="88" t="str">
        <f t="array" aca="1" ref="Q1218" ca="1">IFERROR(INDEX(Tableau3[Num DECAL],SMALL(IF(Tableau3[Num DECAL]&lt;&gt;"",ROW(INDIRECT("1:"&amp;ROWS(Tableau3[Num DECAL])))),ROWS($1:1207))),"")</f>
        <v/>
      </c>
      <c r="R1218" s="88">
        <f t="shared" ca="1" si="18"/>
        <v>0</v>
      </c>
      <c r="S1218" s="88">
        <f ca="1">COUNTIFS(Tableau3[PLAGE],R1218)</f>
        <v>0</v>
      </c>
      <c r="T1218" s="139">
        <f ca="1">INDEX(EXTRACT!DATE,MATCH(Tableau4[[#This Row],[Décalage]],D:D,0),0)</f>
        <v>0</v>
      </c>
      <c r="U1218" s="139">
        <f ca="1">VLOOKUP(Tableau4[[#This Row],[Décalage]],D:E,2,0)</f>
        <v>0</v>
      </c>
      <c r="V1218" s="139">
        <f ca="1">VLOOKUP(Tableau4[[#This Row],[Décalage]],D:G,4,0)</f>
        <v>0</v>
      </c>
      <c r="AY1218" s="88"/>
      <c r="AZ1218" s="88"/>
      <c r="BA1218" s="88"/>
      <c r="BB1218" s="88"/>
      <c r="BC1218" s="88"/>
    </row>
    <row r="1219" spans="1:55" ht="15" x14ac:dyDescent="0.2">
      <c r="A1219" s="100" t="s">
        <v>534</v>
      </c>
      <c r="B1219" s="95" t="s">
        <v>534</v>
      </c>
      <c r="C1219" s="95">
        <v>1216</v>
      </c>
      <c r="D1219" s="95" t="s">
        <v>534</v>
      </c>
      <c r="E1219" s="99" t="s">
        <v>534</v>
      </c>
      <c r="F1219" s="95" t="s">
        <v>534</v>
      </c>
      <c r="G1219" s="95" t="s">
        <v>534</v>
      </c>
      <c r="H1219" s="95">
        <v>0</v>
      </c>
      <c r="I1219" s="95">
        <v>1</v>
      </c>
      <c r="J1219" s="95">
        <v>752</v>
      </c>
      <c r="K1219" s="95" t="s">
        <v>534</v>
      </c>
      <c r="L1219" s="98" t="s">
        <v>534</v>
      </c>
      <c r="M1219" s="98" t="s">
        <v>534</v>
      </c>
      <c r="N1219" s="97" t="s">
        <v>534</v>
      </c>
      <c r="Q1219" s="88" t="str">
        <f t="array" aca="1" ref="Q1219" ca="1">IFERROR(INDEX(Tableau3[Num DECAL],SMALL(IF(Tableau3[Num DECAL]&lt;&gt;"",ROW(INDIRECT("1:"&amp;ROWS(Tableau3[Num DECAL])))),ROWS($1:1208))),"")</f>
        <v/>
      </c>
      <c r="R1219" s="88">
        <f t="shared" ca="1" si="18"/>
        <v>0</v>
      </c>
      <c r="S1219" s="88">
        <f ca="1">COUNTIFS(Tableau3[PLAGE],R1219)</f>
        <v>0</v>
      </c>
      <c r="T1219" s="139">
        <f ca="1">INDEX(EXTRACT!DATE,MATCH(Tableau4[[#This Row],[Décalage]],D:D,0),0)</f>
        <v>0</v>
      </c>
      <c r="U1219" s="139">
        <f ca="1">VLOOKUP(Tableau4[[#This Row],[Décalage]],D:E,2,0)</f>
        <v>0</v>
      </c>
      <c r="V1219" s="139">
        <f ca="1">VLOOKUP(Tableau4[[#This Row],[Décalage]],D:G,4,0)</f>
        <v>0</v>
      </c>
      <c r="AY1219" s="88"/>
      <c r="AZ1219" s="88"/>
      <c r="BA1219" s="88"/>
      <c r="BB1219" s="88"/>
      <c r="BC1219" s="88"/>
    </row>
    <row r="1220" spans="1:55" ht="15" x14ac:dyDescent="0.2">
      <c r="A1220" s="100" t="s">
        <v>534</v>
      </c>
      <c r="B1220" s="95" t="s">
        <v>534</v>
      </c>
      <c r="C1220" s="95">
        <v>1217</v>
      </c>
      <c r="D1220" s="95" t="s">
        <v>534</v>
      </c>
      <c r="E1220" s="99" t="s">
        <v>534</v>
      </c>
      <c r="F1220" s="95" t="s">
        <v>534</v>
      </c>
      <c r="G1220" s="95" t="s">
        <v>534</v>
      </c>
      <c r="H1220" s="95">
        <v>0</v>
      </c>
      <c r="I1220" s="95">
        <v>1</v>
      </c>
      <c r="J1220" s="95">
        <v>753</v>
      </c>
      <c r="K1220" s="95" t="s">
        <v>534</v>
      </c>
      <c r="L1220" s="98" t="s">
        <v>534</v>
      </c>
      <c r="M1220" s="98" t="s">
        <v>534</v>
      </c>
      <c r="N1220" s="97" t="s">
        <v>534</v>
      </c>
      <c r="Q1220" s="88" t="str">
        <f t="array" aca="1" ref="Q1220" ca="1">IFERROR(INDEX(Tableau3[Num DECAL],SMALL(IF(Tableau3[Num DECAL]&lt;&gt;"",ROW(INDIRECT("1:"&amp;ROWS(Tableau3[Num DECAL])))),ROWS($1:1209))),"")</f>
        <v/>
      </c>
      <c r="R1220" s="88">
        <f t="shared" ca="1" si="18"/>
        <v>0</v>
      </c>
      <c r="S1220" s="88">
        <f ca="1">COUNTIFS(Tableau3[PLAGE],R1220)</f>
        <v>0</v>
      </c>
      <c r="T1220" s="139">
        <f ca="1">INDEX(EXTRACT!DATE,MATCH(Tableau4[[#This Row],[Décalage]],D:D,0),0)</f>
        <v>0</v>
      </c>
      <c r="U1220" s="139">
        <f ca="1">VLOOKUP(Tableau4[[#This Row],[Décalage]],D:E,2,0)</f>
        <v>0</v>
      </c>
      <c r="V1220" s="139">
        <f ca="1">VLOOKUP(Tableau4[[#This Row],[Décalage]],D:G,4,0)</f>
        <v>0</v>
      </c>
      <c r="AY1220" s="88"/>
      <c r="AZ1220" s="88"/>
      <c r="BA1220" s="88"/>
      <c r="BB1220" s="88"/>
      <c r="BC1220" s="88"/>
    </row>
    <row r="1221" spans="1:55" ht="15" x14ac:dyDescent="0.2">
      <c r="A1221" s="100" t="s">
        <v>534</v>
      </c>
      <c r="B1221" s="95" t="s">
        <v>534</v>
      </c>
      <c r="C1221" s="95">
        <v>1218</v>
      </c>
      <c r="D1221" s="95" t="s">
        <v>534</v>
      </c>
      <c r="E1221" s="99" t="s">
        <v>534</v>
      </c>
      <c r="F1221" s="95" t="s">
        <v>534</v>
      </c>
      <c r="G1221" s="95" t="s">
        <v>534</v>
      </c>
      <c r="H1221" s="95">
        <v>0</v>
      </c>
      <c r="I1221" s="95">
        <v>1</v>
      </c>
      <c r="J1221" s="95">
        <v>754</v>
      </c>
      <c r="K1221" s="95" t="s">
        <v>534</v>
      </c>
      <c r="L1221" s="98" t="s">
        <v>534</v>
      </c>
      <c r="M1221" s="98" t="s">
        <v>534</v>
      </c>
      <c r="N1221" s="97" t="s">
        <v>534</v>
      </c>
      <c r="Q1221" s="88" t="str">
        <f t="array" aca="1" ref="Q1221" ca="1">IFERROR(INDEX(Tableau3[Num DECAL],SMALL(IF(Tableau3[Num DECAL]&lt;&gt;"",ROW(INDIRECT("1:"&amp;ROWS(Tableau3[Num DECAL])))),ROWS($1:1210))),"")</f>
        <v/>
      </c>
      <c r="R1221" s="88">
        <f t="shared" ca="1" si="18"/>
        <v>0</v>
      </c>
      <c r="S1221" s="88">
        <f ca="1">COUNTIFS(Tableau3[PLAGE],R1221)</f>
        <v>0</v>
      </c>
      <c r="T1221" s="139">
        <f ca="1">INDEX(EXTRACT!DATE,MATCH(Tableau4[[#This Row],[Décalage]],D:D,0),0)</f>
        <v>0</v>
      </c>
      <c r="U1221" s="139">
        <f ca="1">VLOOKUP(Tableau4[[#This Row],[Décalage]],D:E,2,0)</f>
        <v>0</v>
      </c>
      <c r="V1221" s="139">
        <f ca="1">VLOOKUP(Tableau4[[#This Row],[Décalage]],D:G,4,0)</f>
        <v>0</v>
      </c>
      <c r="AY1221" s="88"/>
      <c r="AZ1221" s="88"/>
      <c r="BA1221" s="88"/>
      <c r="BB1221" s="88"/>
      <c r="BC1221" s="88"/>
    </row>
    <row r="1222" spans="1:55" ht="15" x14ac:dyDescent="0.2">
      <c r="A1222" s="100" t="s">
        <v>534</v>
      </c>
      <c r="B1222" s="95" t="s">
        <v>534</v>
      </c>
      <c r="C1222" s="95">
        <v>1219</v>
      </c>
      <c r="D1222" s="95" t="s">
        <v>534</v>
      </c>
      <c r="E1222" s="99" t="s">
        <v>534</v>
      </c>
      <c r="F1222" s="95" t="s">
        <v>534</v>
      </c>
      <c r="G1222" s="95" t="s">
        <v>534</v>
      </c>
      <c r="H1222" s="95">
        <v>0</v>
      </c>
      <c r="I1222" s="95">
        <v>1</v>
      </c>
      <c r="J1222" s="95">
        <v>755</v>
      </c>
      <c r="K1222" s="95" t="s">
        <v>534</v>
      </c>
      <c r="L1222" s="98" t="s">
        <v>534</v>
      </c>
      <c r="M1222" s="98" t="s">
        <v>534</v>
      </c>
      <c r="N1222" s="97" t="s">
        <v>534</v>
      </c>
      <c r="Q1222" s="88" t="str">
        <f t="array" aca="1" ref="Q1222" ca="1">IFERROR(INDEX(Tableau3[Num DECAL],SMALL(IF(Tableau3[Num DECAL]&lt;&gt;"",ROW(INDIRECT("1:"&amp;ROWS(Tableau3[Num DECAL])))),ROWS($1:1211))),"")</f>
        <v/>
      </c>
      <c r="R1222" s="88">
        <f t="shared" ca="1" si="18"/>
        <v>0</v>
      </c>
      <c r="S1222" s="88">
        <f ca="1">COUNTIFS(Tableau3[PLAGE],R1222)</f>
        <v>0</v>
      </c>
      <c r="T1222" s="139">
        <f ca="1">INDEX(EXTRACT!DATE,MATCH(Tableau4[[#This Row],[Décalage]],D:D,0),0)</f>
        <v>0</v>
      </c>
      <c r="U1222" s="139">
        <f ca="1">VLOOKUP(Tableau4[[#This Row],[Décalage]],D:E,2,0)</f>
        <v>0</v>
      </c>
      <c r="V1222" s="139">
        <f ca="1">VLOOKUP(Tableau4[[#This Row],[Décalage]],D:G,4,0)</f>
        <v>0</v>
      </c>
      <c r="AY1222" s="88"/>
      <c r="AZ1222" s="88"/>
      <c r="BA1222" s="88"/>
      <c r="BB1222" s="88"/>
      <c r="BC1222" s="88"/>
    </row>
    <row r="1223" spans="1:55" ht="15" x14ac:dyDescent="0.2">
      <c r="A1223" s="100" t="s">
        <v>534</v>
      </c>
      <c r="B1223" s="95" t="s">
        <v>534</v>
      </c>
      <c r="C1223" s="95">
        <v>1220</v>
      </c>
      <c r="D1223" s="95" t="s">
        <v>534</v>
      </c>
      <c r="E1223" s="99" t="s">
        <v>534</v>
      </c>
      <c r="F1223" s="95" t="s">
        <v>534</v>
      </c>
      <c r="G1223" s="95" t="s">
        <v>534</v>
      </c>
      <c r="H1223" s="95">
        <v>0</v>
      </c>
      <c r="I1223" s="95">
        <v>1</v>
      </c>
      <c r="J1223" s="95">
        <v>756</v>
      </c>
      <c r="K1223" s="95" t="s">
        <v>534</v>
      </c>
      <c r="L1223" s="98" t="s">
        <v>534</v>
      </c>
      <c r="M1223" s="98" t="s">
        <v>534</v>
      </c>
      <c r="N1223" s="97" t="s">
        <v>534</v>
      </c>
      <c r="Q1223" s="88" t="str">
        <f t="array" aca="1" ref="Q1223" ca="1">IFERROR(INDEX(Tableau3[Num DECAL],SMALL(IF(Tableau3[Num DECAL]&lt;&gt;"",ROW(INDIRECT("1:"&amp;ROWS(Tableau3[Num DECAL])))),ROWS($1:1212))),"")</f>
        <v/>
      </c>
      <c r="R1223" s="88">
        <f t="shared" ca="1" si="18"/>
        <v>0</v>
      </c>
      <c r="S1223" s="88">
        <f ca="1">COUNTIFS(Tableau3[PLAGE],R1223)</f>
        <v>0</v>
      </c>
      <c r="T1223" s="139">
        <f ca="1">INDEX(EXTRACT!DATE,MATCH(Tableau4[[#This Row],[Décalage]],D:D,0),0)</f>
        <v>0</v>
      </c>
      <c r="U1223" s="139">
        <f ca="1">VLOOKUP(Tableau4[[#This Row],[Décalage]],D:E,2,0)</f>
        <v>0</v>
      </c>
      <c r="V1223" s="139">
        <f ca="1">VLOOKUP(Tableau4[[#This Row],[Décalage]],D:G,4,0)</f>
        <v>0</v>
      </c>
      <c r="AY1223" s="88"/>
      <c r="AZ1223" s="88"/>
      <c r="BA1223" s="88"/>
      <c r="BB1223" s="88"/>
      <c r="BC1223" s="88"/>
    </row>
    <row r="1224" spans="1:55" ht="15" x14ac:dyDescent="0.2">
      <c r="A1224" s="100" t="s">
        <v>534</v>
      </c>
      <c r="B1224" s="95" t="s">
        <v>534</v>
      </c>
      <c r="C1224" s="95">
        <v>1221</v>
      </c>
      <c r="D1224" s="95" t="s">
        <v>534</v>
      </c>
      <c r="E1224" s="99" t="s">
        <v>534</v>
      </c>
      <c r="F1224" s="95" t="s">
        <v>534</v>
      </c>
      <c r="G1224" s="95" t="s">
        <v>534</v>
      </c>
      <c r="H1224" s="95">
        <v>0</v>
      </c>
      <c r="I1224" s="95">
        <v>1</v>
      </c>
      <c r="J1224" s="95">
        <v>757</v>
      </c>
      <c r="K1224" s="95" t="s">
        <v>534</v>
      </c>
      <c r="L1224" s="98" t="s">
        <v>534</v>
      </c>
      <c r="M1224" s="98" t="s">
        <v>534</v>
      </c>
      <c r="N1224" s="97" t="s">
        <v>534</v>
      </c>
      <c r="Q1224" s="88" t="str">
        <f t="array" aca="1" ref="Q1224" ca="1">IFERROR(INDEX(Tableau3[Num DECAL],SMALL(IF(Tableau3[Num DECAL]&lt;&gt;"",ROW(INDIRECT("1:"&amp;ROWS(Tableau3[Num DECAL])))),ROWS($1:1213))),"")</f>
        <v/>
      </c>
      <c r="R1224" s="88">
        <f t="shared" ca="1" si="18"/>
        <v>0</v>
      </c>
      <c r="S1224" s="88">
        <f ca="1">COUNTIFS(Tableau3[PLAGE],R1224)</f>
        <v>0</v>
      </c>
      <c r="T1224" s="139">
        <f ca="1">INDEX(EXTRACT!DATE,MATCH(Tableau4[[#This Row],[Décalage]],D:D,0),0)</f>
        <v>0</v>
      </c>
      <c r="U1224" s="139">
        <f ca="1">VLOOKUP(Tableau4[[#This Row],[Décalage]],D:E,2,0)</f>
        <v>0</v>
      </c>
      <c r="V1224" s="139">
        <f ca="1">VLOOKUP(Tableau4[[#This Row],[Décalage]],D:G,4,0)</f>
        <v>0</v>
      </c>
      <c r="AY1224" s="88"/>
      <c r="AZ1224" s="88"/>
      <c r="BA1224" s="88"/>
      <c r="BB1224" s="88"/>
      <c r="BC1224" s="88"/>
    </row>
    <row r="1225" spans="1:55" ht="15" x14ac:dyDescent="0.2">
      <c r="A1225" s="100" t="s">
        <v>534</v>
      </c>
      <c r="B1225" s="95" t="s">
        <v>534</v>
      </c>
      <c r="C1225" s="95">
        <v>1222</v>
      </c>
      <c r="D1225" s="95" t="s">
        <v>534</v>
      </c>
      <c r="E1225" s="99" t="s">
        <v>534</v>
      </c>
      <c r="F1225" s="95" t="s">
        <v>534</v>
      </c>
      <c r="G1225" s="95" t="s">
        <v>534</v>
      </c>
      <c r="H1225" s="95">
        <v>0</v>
      </c>
      <c r="I1225" s="95">
        <v>1</v>
      </c>
      <c r="J1225" s="95">
        <v>758</v>
      </c>
      <c r="K1225" s="95" t="s">
        <v>534</v>
      </c>
      <c r="L1225" s="98" t="s">
        <v>534</v>
      </c>
      <c r="M1225" s="98" t="s">
        <v>534</v>
      </c>
      <c r="N1225" s="97" t="s">
        <v>534</v>
      </c>
      <c r="Q1225" s="88" t="str">
        <f t="array" aca="1" ref="Q1225" ca="1">IFERROR(INDEX(Tableau3[Num DECAL],SMALL(IF(Tableau3[Num DECAL]&lt;&gt;"",ROW(INDIRECT("1:"&amp;ROWS(Tableau3[Num DECAL])))),ROWS($1:1214))),"")</f>
        <v/>
      </c>
      <c r="R1225" s="88">
        <f t="shared" ca="1" si="18"/>
        <v>0</v>
      </c>
      <c r="S1225" s="88">
        <f ca="1">COUNTIFS(Tableau3[PLAGE],R1225)</f>
        <v>0</v>
      </c>
      <c r="T1225" s="139">
        <f ca="1">INDEX(EXTRACT!DATE,MATCH(Tableau4[[#This Row],[Décalage]],D:D,0),0)</f>
        <v>0</v>
      </c>
      <c r="U1225" s="139">
        <f ca="1">VLOOKUP(Tableau4[[#This Row],[Décalage]],D:E,2,0)</f>
        <v>0</v>
      </c>
      <c r="V1225" s="139">
        <f ca="1">VLOOKUP(Tableau4[[#This Row],[Décalage]],D:G,4,0)</f>
        <v>0</v>
      </c>
      <c r="AY1225" s="88"/>
      <c r="AZ1225" s="88"/>
      <c r="BA1225" s="88"/>
      <c r="BB1225" s="88"/>
      <c r="BC1225" s="88"/>
    </row>
    <row r="1226" spans="1:55" ht="15" x14ac:dyDescent="0.2">
      <c r="A1226" s="100" t="s">
        <v>534</v>
      </c>
      <c r="B1226" s="95" t="s">
        <v>534</v>
      </c>
      <c r="C1226" s="95">
        <v>1223</v>
      </c>
      <c r="D1226" s="95" t="s">
        <v>534</v>
      </c>
      <c r="E1226" s="99" t="s">
        <v>534</v>
      </c>
      <c r="F1226" s="95" t="s">
        <v>534</v>
      </c>
      <c r="G1226" s="95" t="s">
        <v>534</v>
      </c>
      <c r="H1226" s="95">
        <v>0</v>
      </c>
      <c r="I1226" s="95">
        <v>1</v>
      </c>
      <c r="J1226" s="95">
        <v>759</v>
      </c>
      <c r="K1226" s="95" t="s">
        <v>534</v>
      </c>
      <c r="L1226" s="98" t="s">
        <v>534</v>
      </c>
      <c r="M1226" s="98" t="s">
        <v>534</v>
      </c>
      <c r="N1226" s="97" t="s">
        <v>534</v>
      </c>
      <c r="Q1226" s="88" t="str">
        <f t="array" aca="1" ref="Q1226" ca="1">IFERROR(INDEX(Tableau3[Num DECAL],SMALL(IF(Tableau3[Num DECAL]&lt;&gt;"",ROW(INDIRECT("1:"&amp;ROWS(Tableau3[Num DECAL])))),ROWS($1:1215))),"")</f>
        <v/>
      </c>
      <c r="R1226" s="88">
        <f t="shared" ca="1" si="18"/>
        <v>0</v>
      </c>
      <c r="S1226" s="88">
        <f ca="1">COUNTIFS(Tableau3[PLAGE],R1226)</f>
        <v>0</v>
      </c>
      <c r="T1226" s="139">
        <f ca="1">INDEX(EXTRACT!DATE,MATCH(Tableau4[[#This Row],[Décalage]],D:D,0),0)</f>
        <v>0</v>
      </c>
      <c r="U1226" s="139">
        <f ca="1">VLOOKUP(Tableau4[[#This Row],[Décalage]],D:E,2,0)</f>
        <v>0</v>
      </c>
      <c r="V1226" s="139">
        <f ca="1">VLOOKUP(Tableau4[[#This Row],[Décalage]],D:G,4,0)</f>
        <v>0</v>
      </c>
      <c r="AY1226" s="88"/>
      <c r="AZ1226" s="88"/>
      <c r="BA1226" s="88"/>
      <c r="BB1226" s="88"/>
      <c r="BC1226" s="88"/>
    </row>
    <row r="1227" spans="1:55" ht="15" x14ac:dyDescent="0.2">
      <c r="A1227" s="100" t="s">
        <v>534</v>
      </c>
      <c r="B1227" s="95" t="s">
        <v>534</v>
      </c>
      <c r="C1227" s="95">
        <v>1224</v>
      </c>
      <c r="D1227" s="95" t="s">
        <v>534</v>
      </c>
      <c r="E1227" s="99" t="s">
        <v>534</v>
      </c>
      <c r="F1227" s="95" t="s">
        <v>534</v>
      </c>
      <c r="G1227" s="95" t="s">
        <v>534</v>
      </c>
      <c r="H1227" s="95">
        <v>0</v>
      </c>
      <c r="I1227" s="95">
        <v>1</v>
      </c>
      <c r="J1227" s="95">
        <v>760</v>
      </c>
      <c r="K1227" s="95" t="s">
        <v>534</v>
      </c>
      <c r="L1227" s="98" t="s">
        <v>534</v>
      </c>
      <c r="M1227" s="98" t="s">
        <v>534</v>
      </c>
      <c r="N1227" s="97" t="s">
        <v>534</v>
      </c>
      <c r="Q1227" s="88" t="str">
        <f t="array" aca="1" ref="Q1227" ca="1">IFERROR(INDEX(Tableau3[Num DECAL],SMALL(IF(Tableau3[Num DECAL]&lt;&gt;"",ROW(INDIRECT("1:"&amp;ROWS(Tableau3[Num DECAL])))),ROWS($1:1216))),"")</f>
        <v/>
      </c>
      <c r="R1227" s="88">
        <f t="shared" ca="1" si="18"/>
        <v>0</v>
      </c>
      <c r="S1227" s="88">
        <f ca="1">COUNTIFS(Tableau3[PLAGE],R1227)</f>
        <v>0</v>
      </c>
      <c r="T1227" s="139">
        <f ca="1">INDEX(EXTRACT!DATE,MATCH(Tableau4[[#This Row],[Décalage]],D:D,0),0)</f>
        <v>0</v>
      </c>
      <c r="U1227" s="139">
        <f ca="1">VLOOKUP(Tableau4[[#This Row],[Décalage]],D:E,2,0)</f>
        <v>0</v>
      </c>
      <c r="V1227" s="139">
        <f ca="1">VLOOKUP(Tableau4[[#This Row],[Décalage]],D:G,4,0)</f>
        <v>0</v>
      </c>
      <c r="AY1227" s="88"/>
      <c r="AZ1227" s="88"/>
      <c r="BA1227" s="88"/>
      <c r="BB1227" s="88"/>
      <c r="BC1227" s="88"/>
    </row>
    <row r="1228" spans="1:55" ht="15" x14ac:dyDescent="0.2">
      <c r="A1228" s="100" t="s">
        <v>534</v>
      </c>
      <c r="B1228" s="95" t="s">
        <v>534</v>
      </c>
      <c r="C1228" s="95">
        <v>1225</v>
      </c>
      <c r="D1228" s="95" t="s">
        <v>534</v>
      </c>
      <c r="E1228" s="99" t="s">
        <v>534</v>
      </c>
      <c r="F1228" s="95" t="s">
        <v>534</v>
      </c>
      <c r="G1228" s="95" t="s">
        <v>534</v>
      </c>
      <c r="H1228" s="95">
        <v>0</v>
      </c>
      <c r="I1228" s="95">
        <v>1</v>
      </c>
      <c r="J1228" s="95">
        <v>761</v>
      </c>
      <c r="K1228" s="95" t="s">
        <v>534</v>
      </c>
      <c r="L1228" s="98" t="s">
        <v>534</v>
      </c>
      <c r="M1228" s="98" t="s">
        <v>534</v>
      </c>
      <c r="N1228" s="97" t="s">
        <v>534</v>
      </c>
      <c r="Q1228" s="88" t="str">
        <f t="array" aca="1" ref="Q1228" ca="1">IFERROR(INDEX(Tableau3[Num DECAL],SMALL(IF(Tableau3[Num DECAL]&lt;&gt;"",ROW(INDIRECT("1:"&amp;ROWS(Tableau3[Num DECAL])))),ROWS($1:1217))),"")</f>
        <v/>
      </c>
      <c r="R1228" s="88">
        <f t="shared" ref="R1228:R1291" ca="1" si="19">VLOOKUP(Q1228,D:J,7,0)</f>
        <v>0</v>
      </c>
      <c r="S1228" s="88">
        <f ca="1">COUNTIFS(Tableau3[PLAGE],R1228)</f>
        <v>0</v>
      </c>
      <c r="T1228" s="139">
        <f ca="1">INDEX(EXTRACT!DATE,MATCH(Tableau4[[#This Row],[Décalage]],D:D,0),0)</f>
        <v>0</v>
      </c>
      <c r="U1228" s="139">
        <f ca="1">VLOOKUP(Tableau4[[#This Row],[Décalage]],D:E,2,0)</f>
        <v>0</v>
      </c>
      <c r="V1228" s="139">
        <f ca="1">VLOOKUP(Tableau4[[#This Row],[Décalage]],D:G,4,0)</f>
        <v>0</v>
      </c>
      <c r="AY1228" s="88"/>
      <c r="AZ1228" s="88"/>
      <c r="BA1228" s="88"/>
      <c r="BB1228" s="88"/>
      <c r="BC1228" s="88"/>
    </row>
    <row r="1229" spans="1:55" ht="15" x14ac:dyDescent="0.2">
      <c r="A1229" s="100" t="s">
        <v>534</v>
      </c>
      <c r="B1229" s="95" t="s">
        <v>534</v>
      </c>
      <c r="C1229" s="95">
        <v>1226</v>
      </c>
      <c r="D1229" s="95" t="s">
        <v>534</v>
      </c>
      <c r="E1229" s="99" t="s">
        <v>534</v>
      </c>
      <c r="F1229" s="95" t="s">
        <v>534</v>
      </c>
      <c r="G1229" s="95" t="s">
        <v>534</v>
      </c>
      <c r="H1229" s="95">
        <v>0</v>
      </c>
      <c r="I1229" s="95">
        <v>1</v>
      </c>
      <c r="J1229" s="95">
        <v>762</v>
      </c>
      <c r="K1229" s="95" t="s">
        <v>534</v>
      </c>
      <c r="L1229" s="98" t="s">
        <v>534</v>
      </c>
      <c r="M1229" s="98" t="s">
        <v>534</v>
      </c>
      <c r="N1229" s="97" t="s">
        <v>534</v>
      </c>
      <c r="Q1229" s="88" t="str">
        <f t="array" aca="1" ref="Q1229" ca="1">IFERROR(INDEX(Tableau3[Num DECAL],SMALL(IF(Tableau3[Num DECAL]&lt;&gt;"",ROW(INDIRECT("1:"&amp;ROWS(Tableau3[Num DECAL])))),ROWS($1:1218))),"")</f>
        <v/>
      </c>
      <c r="R1229" s="88">
        <f t="shared" ca="1" si="19"/>
        <v>0</v>
      </c>
      <c r="S1229" s="88">
        <f ca="1">COUNTIFS(Tableau3[PLAGE],R1229)</f>
        <v>0</v>
      </c>
      <c r="T1229" s="139">
        <f ca="1">INDEX(EXTRACT!DATE,MATCH(Tableau4[[#This Row],[Décalage]],D:D,0),0)</f>
        <v>0</v>
      </c>
      <c r="U1229" s="139">
        <f ca="1">VLOOKUP(Tableau4[[#This Row],[Décalage]],D:E,2,0)</f>
        <v>0</v>
      </c>
      <c r="V1229" s="139">
        <f ca="1">VLOOKUP(Tableau4[[#This Row],[Décalage]],D:G,4,0)</f>
        <v>0</v>
      </c>
      <c r="AY1229" s="88"/>
      <c r="AZ1229" s="88"/>
      <c r="BA1229" s="88"/>
      <c r="BB1229" s="88"/>
      <c r="BC1229" s="88"/>
    </row>
    <row r="1230" spans="1:55" ht="15" x14ac:dyDescent="0.2">
      <c r="A1230" s="100" t="s">
        <v>534</v>
      </c>
      <c r="B1230" s="95" t="s">
        <v>534</v>
      </c>
      <c r="C1230" s="95">
        <v>1227</v>
      </c>
      <c r="D1230" s="95" t="s">
        <v>534</v>
      </c>
      <c r="E1230" s="99" t="s">
        <v>534</v>
      </c>
      <c r="F1230" s="95" t="s">
        <v>534</v>
      </c>
      <c r="G1230" s="95" t="s">
        <v>534</v>
      </c>
      <c r="H1230" s="95">
        <v>0</v>
      </c>
      <c r="I1230" s="95">
        <v>1</v>
      </c>
      <c r="J1230" s="95">
        <v>763</v>
      </c>
      <c r="K1230" s="95" t="s">
        <v>534</v>
      </c>
      <c r="L1230" s="98" t="s">
        <v>534</v>
      </c>
      <c r="M1230" s="98" t="s">
        <v>534</v>
      </c>
      <c r="N1230" s="97" t="s">
        <v>534</v>
      </c>
      <c r="Q1230" s="88" t="str">
        <f t="array" aca="1" ref="Q1230" ca="1">IFERROR(INDEX(Tableau3[Num DECAL],SMALL(IF(Tableau3[Num DECAL]&lt;&gt;"",ROW(INDIRECT("1:"&amp;ROWS(Tableau3[Num DECAL])))),ROWS($1:1219))),"")</f>
        <v/>
      </c>
      <c r="R1230" s="88">
        <f t="shared" ca="1" si="19"/>
        <v>0</v>
      </c>
      <c r="S1230" s="88">
        <f ca="1">COUNTIFS(Tableau3[PLAGE],R1230)</f>
        <v>0</v>
      </c>
      <c r="T1230" s="139">
        <f ca="1">INDEX(EXTRACT!DATE,MATCH(Tableau4[[#This Row],[Décalage]],D:D,0),0)</f>
        <v>0</v>
      </c>
      <c r="U1230" s="139">
        <f ca="1">VLOOKUP(Tableau4[[#This Row],[Décalage]],D:E,2,0)</f>
        <v>0</v>
      </c>
      <c r="V1230" s="139">
        <f ca="1">VLOOKUP(Tableau4[[#This Row],[Décalage]],D:G,4,0)</f>
        <v>0</v>
      </c>
      <c r="AY1230" s="88"/>
      <c r="AZ1230" s="88"/>
      <c r="BA1230" s="88"/>
      <c r="BB1230" s="88"/>
      <c r="BC1230" s="88"/>
    </row>
    <row r="1231" spans="1:55" ht="15" x14ac:dyDescent="0.2">
      <c r="A1231" s="100" t="s">
        <v>534</v>
      </c>
      <c r="B1231" s="95" t="s">
        <v>534</v>
      </c>
      <c r="C1231" s="95">
        <v>1228</v>
      </c>
      <c r="D1231" s="95" t="s">
        <v>534</v>
      </c>
      <c r="E1231" s="99" t="s">
        <v>534</v>
      </c>
      <c r="F1231" s="95" t="s">
        <v>534</v>
      </c>
      <c r="G1231" s="95" t="s">
        <v>534</v>
      </c>
      <c r="H1231" s="95">
        <v>0</v>
      </c>
      <c r="I1231" s="95">
        <v>1</v>
      </c>
      <c r="J1231" s="95">
        <v>764</v>
      </c>
      <c r="K1231" s="95" t="s">
        <v>534</v>
      </c>
      <c r="L1231" s="98" t="s">
        <v>534</v>
      </c>
      <c r="M1231" s="98" t="s">
        <v>534</v>
      </c>
      <c r="N1231" s="97" t="s">
        <v>534</v>
      </c>
      <c r="Q1231" s="88" t="str">
        <f t="array" aca="1" ref="Q1231" ca="1">IFERROR(INDEX(Tableau3[Num DECAL],SMALL(IF(Tableau3[Num DECAL]&lt;&gt;"",ROW(INDIRECT("1:"&amp;ROWS(Tableau3[Num DECAL])))),ROWS($1:1220))),"")</f>
        <v/>
      </c>
      <c r="R1231" s="88">
        <f t="shared" ca="1" si="19"/>
        <v>0</v>
      </c>
      <c r="S1231" s="88">
        <f ca="1">COUNTIFS(Tableau3[PLAGE],R1231)</f>
        <v>0</v>
      </c>
      <c r="T1231" s="139">
        <f ca="1">INDEX(EXTRACT!DATE,MATCH(Tableau4[[#This Row],[Décalage]],D:D,0),0)</f>
        <v>0</v>
      </c>
      <c r="U1231" s="139">
        <f ca="1">VLOOKUP(Tableau4[[#This Row],[Décalage]],D:E,2,0)</f>
        <v>0</v>
      </c>
      <c r="V1231" s="139">
        <f ca="1">VLOOKUP(Tableau4[[#This Row],[Décalage]],D:G,4,0)</f>
        <v>0</v>
      </c>
      <c r="AY1231" s="88"/>
      <c r="AZ1231" s="88"/>
      <c r="BA1231" s="88"/>
      <c r="BB1231" s="88"/>
      <c r="BC1231" s="88"/>
    </row>
    <row r="1232" spans="1:55" ht="15" x14ac:dyDescent="0.2">
      <c r="A1232" s="100" t="s">
        <v>534</v>
      </c>
      <c r="B1232" s="95" t="s">
        <v>534</v>
      </c>
      <c r="C1232" s="95">
        <v>1229</v>
      </c>
      <c r="D1232" s="95" t="s">
        <v>534</v>
      </c>
      <c r="E1232" s="99" t="s">
        <v>534</v>
      </c>
      <c r="F1232" s="95" t="s">
        <v>534</v>
      </c>
      <c r="G1232" s="95" t="s">
        <v>534</v>
      </c>
      <c r="H1232" s="95">
        <v>0</v>
      </c>
      <c r="I1232" s="95">
        <v>1</v>
      </c>
      <c r="J1232" s="95">
        <v>765</v>
      </c>
      <c r="K1232" s="95" t="s">
        <v>534</v>
      </c>
      <c r="L1232" s="98" t="s">
        <v>534</v>
      </c>
      <c r="M1232" s="98" t="s">
        <v>534</v>
      </c>
      <c r="N1232" s="97" t="s">
        <v>534</v>
      </c>
      <c r="Q1232" s="88" t="str">
        <f t="array" aca="1" ref="Q1232" ca="1">IFERROR(INDEX(Tableau3[Num DECAL],SMALL(IF(Tableau3[Num DECAL]&lt;&gt;"",ROW(INDIRECT("1:"&amp;ROWS(Tableau3[Num DECAL])))),ROWS($1:1221))),"")</f>
        <v/>
      </c>
      <c r="R1232" s="88">
        <f t="shared" ca="1" si="19"/>
        <v>0</v>
      </c>
      <c r="S1232" s="88">
        <f ca="1">COUNTIFS(Tableau3[PLAGE],R1232)</f>
        <v>0</v>
      </c>
      <c r="T1232" s="139">
        <f ca="1">INDEX(EXTRACT!DATE,MATCH(Tableau4[[#This Row],[Décalage]],D:D,0),0)</f>
        <v>0</v>
      </c>
      <c r="U1232" s="139">
        <f ca="1">VLOOKUP(Tableau4[[#This Row],[Décalage]],D:E,2,0)</f>
        <v>0</v>
      </c>
      <c r="V1232" s="139">
        <f ca="1">VLOOKUP(Tableau4[[#This Row],[Décalage]],D:G,4,0)</f>
        <v>0</v>
      </c>
      <c r="AY1232" s="88"/>
      <c r="AZ1232" s="88"/>
      <c r="BA1232" s="88"/>
      <c r="BB1232" s="88"/>
      <c r="BC1232" s="88"/>
    </row>
    <row r="1233" spans="1:55" ht="15" x14ac:dyDescent="0.2">
      <c r="A1233" s="100" t="s">
        <v>534</v>
      </c>
      <c r="B1233" s="95" t="s">
        <v>534</v>
      </c>
      <c r="C1233" s="95">
        <v>1230</v>
      </c>
      <c r="D1233" s="95" t="s">
        <v>534</v>
      </c>
      <c r="E1233" s="99" t="s">
        <v>534</v>
      </c>
      <c r="F1233" s="95" t="s">
        <v>534</v>
      </c>
      <c r="G1233" s="95" t="s">
        <v>534</v>
      </c>
      <c r="H1233" s="95">
        <v>0</v>
      </c>
      <c r="I1233" s="95">
        <v>1</v>
      </c>
      <c r="J1233" s="95">
        <v>766</v>
      </c>
      <c r="K1233" s="95" t="s">
        <v>534</v>
      </c>
      <c r="L1233" s="98" t="s">
        <v>534</v>
      </c>
      <c r="M1233" s="98" t="s">
        <v>534</v>
      </c>
      <c r="N1233" s="97" t="s">
        <v>534</v>
      </c>
      <c r="Q1233" s="88" t="str">
        <f t="array" aca="1" ref="Q1233" ca="1">IFERROR(INDEX(Tableau3[Num DECAL],SMALL(IF(Tableau3[Num DECAL]&lt;&gt;"",ROW(INDIRECT("1:"&amp;ROWS(Tableau3[Num DECAL])))),ROWS($1:1222))),"")</f>
        <v/>
      </c>
      <c r="R1233" s="88">
        <f t="shared" ca="1" si="19"/>
        <v>0</v>
      </c>
      <c r="S1233" s="88">
        <f ca="1">COUNTIFS(Tableau3[PLAGE],R1233)</f>
        <v>0</v>
      </c>
      <c r="T1233" s="139">
        <f ca="1">INDEX(EXTRACT!DATE,MATCH(Tableau4[[#This Row],[Décalage]],D:D,0),0)</f>
        <v>0</v>
      </c>
      <c r="U1233" s="139">
        <f ca="1">VLOOKUP(Tableau4[[#This Row],[Décalage]],D:E,2,0)</f>
        <v>0</v>
      </c>
      <c r="V1233" s="139">
        <f ca="1">VLOOKUP(Tableau4[[#This Row],[Décalage]],D:G,4,0)</f>
        <v>0</v>
      </c>
      <c r="AY1233" s="88"/>
      <c r="AZ1233" s="88"/>
      <c r="BA1233" s="88"/>
      <c r="BB1233" s="88"/>
      <c r="BC1233" s="88"/>
    </row>
    <row r="1234" spans="1:55" ht="15" x14ac:dyDescent="0.2">
      <c r="A1234" s="100" t="s">
        <v>534</v>
      </c>
      <c r="B1234" s="95" t="s">
        <v>534</v>
      </c>
      <c r="C1234" s="95">
        <v>1231</v>
      </c>
      <c r="D1234" s="95" t="s">
        <v>534</v>
      </c>
      <c r="E1234" s="99" t="s">
        <v>534</v>
      </c>
      <c r="F1234" s="95" t="s">
        <v>534</v>
      </c>
      <c r="G1234" s="95" t="s">
        <v>534</v>
      </c>
      <c r="H1234" s="95">
        <v>0</v>
      </c>
      <c r="I1234" s="95">
        <v>1</v>
      </c>
      <c r="J1234" s="95">
        <v>767</v>
      </c>
      <c r="K1234" s="95" t="s">
        <v>534</v>
      </c>
      <c r="L1234" s="98" t="s">
        <v>534</v>
      </c>
      <c r="M1234" s="98" t="s">
        <v>534</v>
      </c>
      <c r="N1234" s="97" t="s">
        <v>534</v>
      </c>
      <c r="Q1234" s="88" t="str">
        <f t="array" aca="1" ref="Q1234" ca="1">IFERROR(INDEX(Tableau3[Num DECAL],SMALL(IF(Tableau3[Num DECAL]&lt;&gt;"",ROW(INDIRECT("1:"&amp;ROWS(Tableau3[Num DECAL])))),ROWS($1:1223))),"")</f>
        <v/>
      </c>
      <c r="R1234" s="88">
        <f t="shared" ca="1" si="19"/>
        <v>0</v>
      </c>
      <c r="S1234" s="88">
        <f ca="1">COUNTIFS(Tableau3[PLAGE],R1234)</f>
        <v>0</v>
      </c>
      <c r="T1234" s="139">
        <f ca="1">INDEX(EXTRACT!DATE,MATCH(Tableau4[[#This Row],[Décalage]],D:D,0),0)</f>
        <v>0</v>
      </c>
      <c r="U1234" s="139">
        <f ca="1">VLOOKUP(Tableau4[[#This Row],[Décalage]],D:E,2,0)</f>
        <v>0</v>
      </c>
      <c r="V1234" s="139">
        <f ca="1">VLOOKUP(Tableau4[[#This Row],[Décalage]],D:G,4,0)</f>
        <v>0</v>
      </c>
      <c r="AY1234" s="88"/>
      <c r="AZ1234" s="88"/>
      <c r="BA1234" s="88"/>
      <c r="BB1234" s="88"/>
      <c r="BC1234" s="88"/>
    </row>
    <row r="1235" spans="1:55" ht="15" x14ac:dyDescent="0.2">
      <c r="A1235" s="100" t="s">
        <v>534</v>
      </c>
      <c r="B1235" s="95" t="s">
        <v>534</v>
      </c>
      <c r="C1235" s="95">
        <v>1232</v>
      </c>
      <c r="D1235" s="95" t="s">
        <v>534</v>
      </c>
      <c r="E1235" s="99" t="s">
        <v>534</v>
      </c>
      <c r="F1235" s="95" t="s">
        <v>534</v>
      </c>
      <c r="G1235" s="95" t="s">
        <v>534</v>
      </c>
      <c r="H1235" s="95">
        <v>0</v>
      </c>
      <c r="I1235" s="95">
        <v>1</v>
      </c>
      <c r="J1235" s="95">
        <v>768</v>
      </c>
      <c r="K1235" s="95" t="s">
        <v>534</v>
      </c>
      <c r="L1235" s="98" t="s">
        <v>534</v>
      </c>
      <c r="M1235" s="98" t="s">
        <v>534</v>
      </c>
      <c r="N1235" s="97" t="s">
        <v>534</v>
      </c>
      <c r="Q1235" s="88" t="str">
        <f t="array" aca="1" ref="Q1235" ca="1">IFERROR(INDEX(Tableau3[Num DECAL],SMALL(IF(Tableau3[Num DECAL]&lt;&gt;"",ROW(INDIRECT("1:"&amp;ROWS(Tableau3[Num DECAL])))),ROWS($1:1224))),"")</f>
        <v/>
      </c>
      <c r="R1235" s="88">
        <f t="shared" ca="1" si="19"/>
        <v>0</v>
      </c>
      <c r="S1235" s="88">
        <f ca="1">COUNTIFS(Tableau3[PLAGE],R1235)</f>
        <v>0</v>
      </c>
      <c r="T1235" s="139">
        <f ca="1">INDEX(EXTRACT!DATE,MATCH(Tableau4[[#This Row],[Décalage]],D:D,0),0)</f>
        <v>0</v>
      </c>
      <c r="U1235" s="139">
        <f ca="1">VLOOKUP(Tableau4[[#This Row],[Décalage]],D:E,2,0)</f>
        <v>0</v>
      </c>
      <c r="V1235" s="139">
        <f ca="1">VLOOKUP(Tableau4[[#This Row],[Décalage]],D:G,4,0)</f>
        <v>0</v>
      </c>
      <c r="AY1235" s="88"/>
      <c r="AZ1235" s="88"/>
      <c r="BA1235" s="88"/>
      <c r="BB1235" s="88"/>
      <c r="BC1235" s="88"/>
    </row>
    <row r="1236" spans="1:55" ht="15" x14ac:dyDescent="0.2">
      <c r="A1236" s="100" t="s">
        <v>534</v>
      </c>
      <c r="B1236" s="95" t="s">
        <v>534</v>
      </c>
      <c r="C1236" s="95">
        <v>1233</v>
      </c>
      <c r="D1236" s="95" t="s">
        <v>534</v>
      </c>
      <c r="E1236" s="99" t="s">
        <v>534</v>
      </c>
      <c r="F1236" s="95" t="s">
        <v>534</v>
      </c>
      <c r="G1236" s="95" t="s">
        <v>534</v>
      </c>
      <c r="H1236" s="95">
        <v>0</v>
      </c>
      <c r="I1236" s="95">
        <v>1</v>
      </c>
      <c r="J1236" s="95">
        <v>769</v>
      </c>
      <c r="K1236" s="95" t="s">
        <v>534</v>
      </c>
      <c r="L1236" s="98" t="s">
        <v>534</v>
      </c>
      <c r="M1236" s="98" t="s">
        <v>534</v>
      </c>
      <c r="N1236" s="97" t="s">
        <v>534</v>
      </c>
      <c r="Q1236" s="88" t="str">
        <f t="array" aca="1" ref="Q1236" ca="1">IFERROR(INDEX(Tableau3[Num DECAL],SMALL(IF(Tableau3[Num DECAL]&lt;&gt;"",ROW(INDIRECT("1:"&amp;ROWS(Tableau3[Num DECAL])))),ROWS($1:1225))),"")</f>
        <v/>
      </c>
      <c r="R1236" s="88">
        <f t="shared" ca="1" si="19"/>
        <v>0</v>
      </c>
      <c r="S1236" s="88">
        <f ca="1">COUNTIFS(Tableau3[PLAGE],R1236)</f>
        <v>0</v>
      </c>
      <c r="T1236" s="139">
        <f ca="1">INDEX(EXTRACT!DATE,MATCH(Tableau4[[#This Row],[Décalage]],D:D,0),0)</f>
        <v>0</v>
      </c>
      <c r="U1236" s="139">
        <f ca="1">VLOOKUP(Tableau4[[#This Row],[Décalage]],D:E,2,0)</f>
        <v>0</v>
      </c>
      <c r="V1236" s="139">
        <f ca="1">VLOOKUP(Tableau4[[#This Row],[Décalage]],D:G,4,0)</f>
        <v>0</v>
      </c>
      <c r="AY1236" s="88"/>
      <c r="AZ1236" s="88"/>
      <c r="BA1236" s="88"/>
      <c r="BB1236" s="88"/>
      <c r="BC1236" s="88"/>
    </row>
    <row r="1237" spans="1:55" ht="15" x14ac:dyDescent="0.2">
      <c r="A1237" s="100" t="s">
        <v>534</v>
      </c>
      <c r="B1237" s="95" t="s">
        <v>534</v>
      </c>
      <c r="C1237" s="95">
        <v>1234</v>
      </c>
      <c r="D1237" s="95" t="s">
        <v>534</v>
      </c>
      <c r="E1237" s="99" t="s">
        <v>534</v>
      </c>
      <c r="F1237" s="95" t="s">
        <v>534</v>
      </c>
      <c r="G1237" s="95" t="s">
        <v>534</v>
      </c>
      <c r="H1237" s="95">
        <v>0</v>
      </c>
      <c r="I1237" s="95">
        <v>1</v>
      </c>
      <c r="J1237" s="95">
        <v>770</v>
      </c>
      <c r="K1237" s="95" t="s">
        <v>534</v>
      </c>
      <c r="L1237" s="98" t="s">
        <v>534</v>
      </c>
      <c r="M1237" s="98" t="s">
        <v>534</v>
      </c>
      <c r="N1237" s="97" t="s">
        <v>534</v>
      </c>
      <c r="Q1237" s="88" t="str">
        <f t="array" aca="1" ref="Q1237" ca="1">IFERROR(INDEX(Tableau3[Num DECAL],SMALL(IF(Tableau3[Num DECAL]&lt;&gt;"",ROW(INDIRECT("1:"&amp;ROWS(Tableau3[Num DECAL])))),ROWS($1:1226))),"")</f>
        <v/>
      </c>
      <c r="R1237" s="88">
        <f t="shared" ca="1" si="19"/>
        <v>0</v>
      </c>
      <c r="S1237" s="88">
        <f ca="1">COUNTIFS(Tableau3[PLAGE],R1237)</f>
        <v>0</v>
      </c>
      <c r="T1237" s="139">
        <f ca="1">INDEX(EXTRACT!DATE,MATCH(Tableau4[[#This Row],[Décalage]],D:D,0),0)</f>
        <v>0</v>
      </c>
      <c r="U1237" s="139">
        <f ca="1">VLOOKUP(Tableau4[[#This Row],[Décalage]],D:E,2,0)</f>
        <v>0</v>
      </c>
      <c r="V1237" s="139">
        <f ca="1">VLOOKUP(Tableau4[[#This Row],[Décalage]],D:G,4,0)</f>
        <v>0</v>
      </c>
      <c r="AY1237" s="88"/>
      <c r="AZ1237" s="88"/>
      <c r="BA1237" s="88"/>
      <c r="BB1237" s="88"/>
      <c r="BC1237" s="88"/>
    </row>
    <row r="1238" spans="1:55" ht="15" x14ac:dyDescent="0.2">
      <c r="A1238" s="100" t="s">
        <v>534</v>
      </c>
      <c r="B1238" s="95" t="s">
        <v>534</v>
      </c>
      <c r="C1238" s="95">
        <v>1235</v>
      </c>
      <c r="D1238" s="95" t="s">
        <v>534</v>
      </c>
      <c r="E1238" s="99" t="s">
        <v>534</v>
      </c>
      <c r="F1238" s="95" t="s">
        <v>534</v>
      </c>
      <c r="G1238" s="95" t="s">
        <v>534</v>
      </c>
      <c r="H1238" s="95">
        <v>0</v>
      </c>
      <c r="I1238" s="95">
        <v>1</v>
      </c>
      <c r="J1238" s="95">
        <v>771</v>
      </c>
      <c r="K1238" s="95" t="s">
        <v>534</v>
      </c>
      <c r="L1238" s="98" t="s">
        <v>534</v>
      </c>
      <c r="M1238" s="98" t="s">
        <v>534</v>
      </c>
      <c r="N1238" s="97" t="s">
        <v>534</v>
      </c>
      <c r="Q1238" s="88" t="str">
        <f t="array" aca="1" ref="Q1238" ca="1">IFERROR(INDEX(Tableau3[Num DECAL],SMALL(IF(Tableau3[Num DECAL]&lt;&gt;"",ROW(INDIRECT("1:"&amp;ROWS(Tableau3[Num DECAL])))),ROWS($1:1227))),"")</f>
        <v/>
      </c>
      <c r="R1238" s="88">
        <f t="shared" ca="1" si="19"/>
        <v>0</v>
      </c>
      <c r="S1238" s="88">
        <f ca="1">COUNTIFS(Tableau3[PLAGE],R1238)</f>
        <v>0</v>
      </c>
      <c r="T1238" s="139">
        <f ca="1">INDEX(EXTRACT!DATE,MATCH(Tableau4[[#This Row],[Décalage]],D:D,0),0)</f>
        <v>0</v>
      </c>
      <c r="U1238" s="139">
        <f ca="1">VLOOKUP(Tableau4[[#This Row],[Décalage]],D:E,2,0)</f>
        <v>0</v>
      </c>
      <c r="V1238" s="139">
        <f ca="1">VLOOKUP(Tableau4[[#This Row],[Décalage]],D:G,4,0)</f>
        <v>0</v>
      </c>
      <c r="AY1238" s="88"/>
      <c r="AZ1238" s="88"/>
      <c r="BA1238" s="88"/>
      <c r="BB1238" s="88"/>
      <c r="BC1238" s="88"/>
    </row>
    <row r="1239" spans="1:55" ht="15" x14ac:dyDescent="0.2">
      <c r="A1239" s="100" t="s">
        <v>534</v>
      </c>
      <c r="B1239" s="95" t="s">
        <v>534</v>
      </c>
      <c r="C1239" s="95">
        <v>1236</v>
      </c>
      <c r="D1239" s="95" t="s">
        <v>534</v>
      </c>
      <c r="E1239" s="99" t="s">
        <v>534</v>
      </c>
      <c r="F1239" s="95" t="s">
        <v>534</v>
      </c>
      <c r="G1239" s="95" t="s">
        <v>534</v>
      </c>
      <c r="H1239" s="95">
        <v>0</v>
      </c>
      <c r="I1239" s="95">
        <v>1</v>
      </c>
      <c r="J1239" s="95">
        <v>772</v>
      </c>
      <c r="K1239" s="95" t="s">
        <v>534</v>
      </c>
      <c r="L1239" s="98" t="s">
        <v>534</v>
      </c>
      <c r="M1239" s="98" t="s">
        <v>534</v>
      </c>
      <c r="N1239" s="97" t="s">
        <v>534</v>
      </c>
      <c r="Q1239" s="88" t="str">
        <f t="array" aca="1" ref="Q1239" ca="1">IFERROR(INDEX(Tableau3[Num DECAL],SMALL(IF(Tableau3[Num DECAL]&lt;&gt;"",ROW(INDIRECT("1:"&amp;ROWS(Tableau3[Num DECAL])))),ROWS($1:1228))),"")</f>
        <v/>
      </c>
      <c r="R1239" s="88">
        <f t="shared" ca="1" si="19"/>
        <v>0</v>
      </c>
      <c r="S1239" s="88">
        <f ca="1">COUNTIFS(Tableau3[PLAGE],R1239)</f>
        <v>0</v>
      </c>
      <c r="T1239" s="139">
        <f ca="1">INDEX(EXTRACT!DATE,MATCH(Tableau4[[#This Row],[Décalage]],D:D,0),0)</f>
        <v>0</v>
      </c>
      <c r="U1239" s="139">
        <f ca="1">VLOOKUP(Tableau4[[#This Row],[Décalage]],D:E,2,0)</f>
        <v>0</v>
      </c>
      <c r="V1239" s="139">
        <f ca="1">VLOOKUP(Tableau4[[#This Row],[Décalage]],D:G,4,0)</f>
        <v>0</v>
      </c>
      <c r="AY1239" s="88"/>
      <c r="AZ1239" s="88"/>
      <c r="BA1239" s="88"/>
      <c r="BB1239" s="88"/>
      <c r="BC1239" s="88"/>
    </row>
    <row r="1240" spans="1:55" ht="15" x14ac:dyDescent="0.2">
      <c r="A1240" s="100" t="s">
        <v>534</v>
      </c>
      <c r="B1240" s="95" t="s">
        <v>534</v>
      </c>
      <c r="C1240" s="95">
        <v>1237</v>
      </c>
      <c r="D1240" s="95" t="s">
        <v>534</v>
      </c>
      <c r="E1240" s="99" t="s">
        <v>534</v>
      </c>
      <c r="F1240" s="95" t="s">
        <v>534</v>
      </c>
      <c r="G1240" s="95" t="s">
        <v>534</v>
      </c>
      <c r="H1240" s="95">
        <v>0</v>
      </c>
      <c r="I1240" s="95">
        <v>1</v>
      </c>
      <c r="J1240" s="95">
        <v>773</v>
      </c>
      <c r="K1240" s="95" t="s">
        <v>534</v>
      </c>
      <c r="L1240" s="98" t="s">
        <v>534</v>
      </c>
      <c r="M1240" s="98" t="s">
        <v>534</v>
      </c>
      <c r="N1240" s="97" t="s">
        <v>534</v>
      </c>
      <c r="Q1240" s="88" t="str">
        <f t="array" aca="1" ref="Q1240" ca="1">IFERROR(INDEX(Tableau3[Num DECAL],SMALL(IF(Tableau3[Num DECAL]&lt;&gt;"",ROW(INDIRECT("1:"&amp;ROWS(Tableau3[Num DECAL])))),ROWS($1:1229))),"")</f>
        <v/>
      </c>
      <c r="R1240" s="88">
        <f t="shared" ca="1" si="19"/>
        <v>0</v>
      </c>
      <c r="S1240" s="88">
        <f ca="1">COUNTIFS(Tableau3[PLAGE],R1240)</f>
        <v>0</v>
      </c>
      <c r="T1240" s="139">
        <f ca="1">INDEX(EXTRACT!DATE,MATCH(Tableau4[[#This Row],[Décalage]],D:D,0),0)</f>
        <v>0</v>
      </c>
      <c r="U1240" s="139">
        <f ca="1">VLOOKUP(Tableau4[[#This Row],[Décalage]],D:E,2,0)</f>
        <v>0</v>
      </c>
      <c r="V1240" s="139">
        <f ca="1">VLOOKUP(Tableau4[[#This Row],[Décalage]],D:G,4,0)</f>
        <v>0</v>
      </c>
      <c r="AY1240" s="88"/>
      <c r="AZ1240" s="88"/>
      <c r="BA1240" s="88"/>
      <c r="BB1240" s="88"/>
      <c r="BC1240" s="88"/>
    </row>
    <row r="1241" spans="1:55" ht="15" x14ac:dyDescent="0.2">
      <c r="A1241" s="100" t="s">
        <v>534</v>
      </c>
      <c r="B1241" s="95" t="s">
        <v>534</v>
      </c>
      <c r="C1241" s="95">
        <v>1238</v>
      </c>
      <c r="D1241" s="95" t="s">
        <v>534</v>
      </c>
      <c r="E1241" s="99" t="s">
        <v>534</v>
      </c>
      <c r="F1241" s="95" t="s">
        <v>534</v>
      </c>
      <c r="G1241" s="95" t="s">
        <v>534</v>
      </c>
      <c r="H1241" s="95">
        <v>0</v>
      </c>
      <c r="I1241" s="95">
        <v>1</v>
      </c>
      <c r="J1241" s="95">
        <v>774</v>
      </c>
      <c r="K1241" s="95" t="s">
        <v>534</v>
      </c>
      <c r="L1241" s="98" t="s">
        <v>534</v>
      </c>
      <c r="M1241" s="98" t="s">
        <v>534</v>
      </c>
      <c r="N1241" s="97" t="s">
        <v>534</v>
      </c>
      <c r="Q1241" s="88" t="str">
        <f t="array" aca="1" ref="Q1241" ca="1">IFERROR(INDEX(Tableau3[Num DECAL],SMALL(IF(Tableau3[Num DECAL]&lt;&gt;"",ROW(INDIRECT("1:"&amp;ROWS(Tableau3[Num DECAL])))),ROWS($1:1230))),"")</f>
        <v/>
      </c>
      <c r="R1241" s="88">
        <f t="shared" ca="1" si="19"/>
        <v>0</v>
      </c>
      <c r="S1241" s="88">
        <f ca="1">COUNTIFS(Tableau3[PLAGE],R1241)</f>
        <v>0</v>
      </c>
      <c r="T1241" s="139">
        <f ca="1">INDEX(EXTRACT!DATE,MATCH(Tableau4[[#This Row],[Décalage]],D:D,0),0)</f>
        <v>0</v>
      </c>
      <c r="U1241" s="139">
        <f ca="1">VLOOKUP(Tableau4[[#This Row],[Décalage]],D:E,2,0)</f>
        <v>0</v>
      </c>
      <c r="V1241" s="139">
        <f ca="1">VLOOKUP(Tableau4[[#This Row],[Décalage]],D:G,4,0)</f>
        <v>0</v>
      </c>
      <c r="AY1241" s="88"/>
      <c r="AZ1241" s="88"/>
      <c r="BA1241" s="88"/>
      <c r="BB1241" s="88"/>
      <c r="BC1241" s="88"/>
    </row>
    <row r="1242" spans="1:55" ht="15" x14ac:dyDescent="0.2">
      <c r="A1242" s="100" t="s">
        <v>534</v>
      </c>
      <c r="B1242" s="95" t="s">
        <v>534</v>
      </c>
      <c r="C1242" s="95">
        <v>1239</v>
      </c>
      <c r="D1242" s="95" t="s">
        <v>534</v>
      </c>
      <c r="E1242" s="99" t="s">
        <v>534</v>
      </c>
      <c r="F1242" s="95" t="s">
        <v>534</v>
      </c>
      <c r="G1242" s="95" t="s">
        <v>534</v>
      </c>
      <c r="H1242" s="95">
        <v>0</v>
      </c>
      <c r="I1242" s="95">
        <v>1</v>
      </c>
      <c r="J1242" s="95">
        <v>775</v>
      </c>
      <c r="K1242" s="95" t="s">
        <v>534</v>
      </c>
      <c r="L1242" s="98" t="s">
        <v>534</v>
      </c>
      <c r="M1242" s="98" t="s">
        <v>534</v>
      </c>
      <c r="N1242" s="97" t="s">
        <v>534</v>
      </c>
      <c r="Q1242" s="88" t="str">
        <f t="array" aca="1" ref="Q1242" ca="1">IFERROR(INDEX(Tableau3[Num DECAL],SMALL(IF(Tableau3[Num DECAL]&lt;&gt;"",ROW(INDIRECT("1:"&amp;ROWS(Tableau3[Num DECAL])))),ROWS($1:1231))),"")</f>
        <v/>
      </c>
      <c r="R1242" s="88">
        <f t="shared" ca="1" si="19"/>
        <v>0</v>
      </c>
      <c r="S1242" s="88">
        <f ca="1">COUNTIFS(Tableau3[PLAGE],R1242)</f>
        <v>0</v>
      </c>
      <c r="T1242" s="139">
        <f ca="1">INDEX(EXTRACT!DATE,MATCH(Tableau4[[#This Row],[Décalage]],D:D,0),0)</f>
        <v>0</v>
      </c>
      <c r="U1242" s="139">
        <f ca="1">VLOOKUP(Tableau4[[#This Row],[Décalage]],D:E,2,0)</f>
        <v>0</v>
      </c>
      <c r="V1242" s="139">
        <f ca="1">VLOOKUP(Tableau4[[#This Row],[Décalage]],D:G,4,0)</f>
        <v>0</v>
      </c>
      <c r="AY1242" s="88"/>
      <c r="AZ1242" s="88"/>
      <c r="BA1242" s="88"/>
      <c r="BB1242" s="88"/>
      <c r="BC1242" s="88"/>
    </row>
    <row r="1243" spans="1:55" ht="15" x14ac:dyDescent="0.2">
      <c r="A1243" s="100" t="s">
        <v>534</v>
      </c>
      <c r="B1243" s="95" t="s">
        <v>534</v>
      </c>
      <c r="C1243" s="95">
        <v>1240</v>
      </c>
      <c r="D1243" s="95" t="s">
        <v>534</v>
      </c>
      <c r="E1243" s="99" t="s">
        <v>534</v>
      </c>
      <c r="F1243" s="95" t="s">
        <v>534</v>
      </c>
      <c r="G1243" s="95" t="s">
        <v>534</v>
      </c>
      <c r="H1243" s="95">
        <v>0</v>
      </c>
      <c r="I1243" s="95">
        <v>1</v>
      </c>
      <c r="J1243" s="95">
        <v>776</v>
      </c>
      <c r="K1243" s="95" t="s">
        <v>534</v>
      </c>
      <c r="L1243" s="98" t="s">
        <v>534</v>
      </c>
      <c r="M1243" s="98" t="s">
        <v>534</v>
      </c>
      <c r="N1243" s="97" t="s">
        <v>534</v>
      </c>
      <c r="Q1243" s="88" t="str">
        <f t="array" aca="1" ref="Q1243" ca="1">IFERROR(INDEX(Tableau3[Num DECAL],SMALL(IF(Tableau3[Num DECAL]&lt;&gt;"",ROW(INDIRECT("1:"&amp;ROWS(Tableau3[Num DECAL])))),ROWS($1:1232))),"")</f>
        <v/>
      </c>
      <c r="R1243" s="88">
        <f t="shared" ca="1" si="19"/>
        <v>0</v>
      </c>
      <c r="S1243" s="88">
        <f ca="1">COUNTIFS(Tableau3[PLAGE],R1243)</f>
        <v>0</v>
      </c>
      <c r="T1243" s="139">
        <f ca="1">INDEX(EXTRACT!DATE,MATCH(Tableau4[[#This Row],[Décalage]],D:D,0),0)</f>
        <v>0</v>
      </c>
      <c r="U1243" s="139">
        <f ca="1">VLOOKUP(Tableau4[[#This Row],[Décalage]],D:E,2,0)</f>
        <v>0</v>
      </c>
      <c r="V1243" s="139">
        <f ca="1">VLOOKUP(Tableau4[[#This Row],[Décalage]],D:G,4,0)</f>
        <v>0</v>
      </c>
      <c r="AY1243" s="88"/>
      <c r="AZ1243" s="88"/>
      <c r="BA1243" s="88"/>
      <c r="BB1243" s="88"/>
      <c r="BC1243" s="88"/>
    </row>
    <row r="1244" spans="1:55" ht="15" x14ac:dyDescent="0.2">
      <c r="A1244" s="100" t="s">
        <v>534</v>
      </c>
      <c r="B1244" s="95" t="s">
        <v>534</v>
      </c>
      <c r="C1244" s="95">
        <v>1241</v>
      </c>
      <c r="D1244" s="95" t="s">
        <v>534</v>
      </c>
      <c r="E1244" s="99" t="s">
        <v>534</v>
      </c>
      <c r="F1244" s="95" t="s">
        <v>534</v>
      </c>
      <c r="G1244" s="95" t="s">
        <v>534</v>
      </c>
      <c r="H1244" s="95">
        <v>0</v>
      </c>
      <c r="I1244" s="95">
        <v>1</v>
      </c>
      <c r="J1244" s="95">
        <v>777</v>
      </c>
      <c r="K1244" s="95" t="s">
        <v>534</v>
      </c>
      <c r="L1244" s="98" t="s">
        <v>534</v>
      </c>
      <c r="M1244" s="98" t="s">
        <v>534</v>
      </c>
      <c r="N1244" s="97" t="s">
        <v>534</v>
      </c>
      <c r="Q1244" s="88" t="str">
        <f t="array" aca="1" ref="Q1244" ca="1">IFERROR(INDEX(Tableau3[Num DECAL],SMALL(IF(Tableau3[Num DECAL]&lt;&gt;"",ROW(INDIRECT("1:"&amp;ROWS(Tableau3[Num DECAL])))),ROWS($1:1233))),"")</f>
        <v/>
      </c>
      <c r="R1244" s="88">
        <f t="shared" ca="1" si="19"/>
        <v>0</v>
      </c>
      <c r="S1244" s="88">
        <f ca="1">COUNTIFS(Tableau3[PLAGE],R1244)</f>
        <v>0</v>
      </c>
      <c r="T1244" s="139">
        <f ca="1">INDEX(EXTRACT!DATE,MATCH(Tableau4[[#This Row],[Décalage]],D:D,0),0)</f>
        <v>0</v>
      </c>
      <c r="U1244" s="139">
        <f ca="1">VLOOKUP(Tableau4[[#This Row],[Décalage]],D:E,2,0)</f>
        <v>0</v>
      </c>
      <c r="V1244" s="139">
        <f ca="1">VLOOKUP(Tableau4[[#This Row],[Décalage]],D:G,4,0)</f>
        <v>0</v>
      </c>
      <c r="AY1244" s="88"/>
      <c r="AZ1244" s="88"/>
      <c r="BA1244" s="88"/>
      <c r="BB1244" s="88"/>
      <c r="BC1244" s="88"/>
    </row>
    <row r="1245" spans="1:55" ht="15" x14ac:dyDescent="0.2">
      <c r="A1245" s="100" t="s">
        <v>534</v>
      </c>
      <c r="B1245" s="95" t="s">
        <v>534</v>
      </c>
      <c r="C1245" s="95">
        <v>1242</v>
      </c>
      <c r="D1245" s="95" t="s">
        <v>534</v>
      </c>
      <c r="E1245" s="99" t="s">
        <v>534</v>
      </c>
      <c r="F1245" s="95" t="s">
        <v>534</v>
      </c>
      <c r="G1245" s="95" t="s">
        <v>534</v>
      </c>
      <c r="H1245" s="95">
        <v>0</v>
      </c>
      <c r="I1245" s="95">
        <v>1</v>
      </c>
      <c r="J1245" s="95">
        <v>778</v>
      </c>
      <c r="K1245" s="95" t="s">
        <v>534</v>
      </c>
      <c r="L1245" s="98" t="s">
        <v>534</v>
      </c>
      <c r="M1245" s="98" t="s">
        <v>534</v>
      </c>
      <c r="N1245" s="97" t="s">
        <v>534</v>
      </c>
      <c r="Q1245" s="88" t="str">
        <f t="array" aca="1" ref="Q1245" ca="1">IFERROR(INDEX(Tableau3[Num DECAL],SMALL(IF(Tableau3[Num DECAL]&lt;&gt;"",ROW(INDIRECT("1:"&amp;ROWS(Tableau3[Num DECAL])))),ROWS($1:1234))),"")</f>
        <v/>
      </c>
      <c r="R1245" s="88">
        <f t="shared" ca="1" si="19"/>
        <v>0</v>
      </c>
      <c r="S1245" s="88">
        <f ca="1">COUNTIFS(Tableau3[PLAGE],R1245)</f>
        <v>0</v>
      </c>
      <c r="T1245" s="139">
        <f ca="1">INDEX(EXTRACT!DATE,MATCH(Tableau4[[#This Row],[Décalage]],D:D,0),0)</f>
        <v>0</v>
      </c>
      <c r="U1245" s="139">
        <f ca="1">VLOOKUP(Tableau4[[#This Row],[Décalage]],D:E,2,0)</f>
        <v>0</v>
      </c>
      <c r="V1245" s="139">
        <f ca="1">VLOOKUP(Tableau4[[#This Row],[Décalage]],D:G,4,0)</f>
        <v>0</v>
      </c>
      <c r="AY1245" s="88"/>
      <c r="AZ1245" s="88"/>
      <c r="BA1245" s="88"/>
      <c r="BB1245" s="88"/>
      <c r="BC1245" s="88"/>
    </row>
    <row r="1246" spans="1:55" ht="15" x14ac:dyDescent="0.2">
      <c r="A1246" s="100" t="s">
        <v>534</v>
      </c>
      <c r="B1246" s="95" t="s">
        <v>534</v>
      </c>
      <c r="C1246" s="95">
        <v>1243</v>
      </c>
      <c r="D1246" s="95" t="s">
        <v>534</v>
      </c>
      <c r="E1246" s="99" t="s">
        <v>534</v>
      </c>
      <c r="F1246" s="95" t="s">
        <v>534</v>
      </c>
      <c r="G1246" s="95" t="s">
        <v>534</v>
      </c>
      <c r="H1246" s="95">
        <v>0</v>
      </c>
      <c r="I1246" s="95">
        <v>1</v>
      </c>
      <c r="J1246" s="95">
        <v>779</v>
      </c>
      <c r="K1246" s="95" t="s">
        <v>534</v>
      </c>
      <c r="L1246" s="98" t="s">
        <v>534</v>
      </c>
      <c r="M1246" s="98" t="s">
        <v>534</v>
      </c>
      <c r="N1246" s="97" t="s">
        <v>534</v>
      </c>
      <c r="Q1246" s="88" t="str">
        <f t="array" aca="1" ref="Q1246" ca="1">IFERROR(INDEX(Tableau3[Num DECAL],SMALL(IF(Tableau3[Num DECAL]&lt;&gt;"",ROW(INDIRECT("1:"&amp;ROWS(Tableau3[Num DECAL])))),ROWS($1:1235))),"")</f>
        <v/>
      </c>
      <c r="R1246" s="88">
        <f t="shared" ca="1" si="19"/>
        <v>0</v>
      </c>
      <c r="S1246" s="88">
        <f ca="1">COUNTIFS(Tableau3[PLAGE],R1246)</f>
        <v>0</v>
      </c>
      <c r="T1246" s="139">
        <f ca="1">INDEX(EXTRACT!DATE,MATCH(Tableau4[[#This Row],[Décalage]],D:D,0),0)</f>
        <v>0</v>
      </c>
      <c r="U1246" s="139">
        <f ca="1">VLOOKUP(Tableau4[[#This Row],[Décalage]],D:E,2,0)</f>
        <v>0</v>
      </c>
      <c r="V1246" s="139">
        <f ca="1">VLOOKUP(Tableau4[[#This Row],[Décalage]],D:G,4,0)</f>
        <v>0</v>
      </c>
      <c r="AY1246" s="88"/>
      <c r="AZ1246" s="88"/>
      <c r="BA1246" s="88"/>
      <c r="BB1246" s="88"/>
      <c r="BC1246" s="88"/>
    </row>
    <row r="1247" spans="1:55" ht="15" x14ac:dyDescent="0.2">
      <c r="A1247" s="100" t="s">
        <v>534</v>
      </c>
      <c r="B1247" s="95" t="s">
        <v>534</v>
      </c>
      <c r="C1247" s="95">
        <v>1244</v>
      </c>
      <c r="D1247" s="95" t="s">
        <v>534</v>
      </c>
      <c r="E1247" s="99" t="s">
        <v>534</v>
      </c>
      <c r="F1247" s="95" t="s">
        <v>534</v>
      </c>
      <c r="G1247" s="95" t="s">
        <v>534</v>
      </c>
      <c r="H1247" s="95">
        <v>0</v>
      </c>
      <c r="I1247" s="95">
        <v>1</v>
      </c>
      <c r="J1247" s="95">
        <v>780</v>
      </c>
      <c r="K1247" s="95" t="s">
        <v>534</v>
      </c>
      <c r="L1247" s="98" t="s">
        <v>534</v>
      </c>
      <c r="M1247" s="98" t="s">
        <v>534</v>
      </c>
      <c r="N1247" s="97" t="s">
        <v>534</v>
      </c>
      <c r="Q1247" s="88" t="str">
        <f t="array" aca="1" ref="Q1247" ca="1">IFERROR(INDEX(Tableau3[Num DECAL],SMALL(IF(Tableau3[Num DECAL]&lt;&gt;"",ROW(INDIRECT("1:"&amp;ROWS(Tableau3[Num DECAL])))),ROWS($1:1236))),"")</f>
        <v/>
      </c>
      <c r="R1247" s="88">
        <f t="shared" ca="1" si="19"/>
        <v>0</v>
      </c>
      <c r="S1247" s="88">
        <f ca="1">COUNTIFS(Tableau3[PLAGE],R1247)</f>
        <v>0</v>
      </c>
      <c r="T1247" s="139">
        <f ca="1">INDEX(EXTRACT!DATE,MATCH(Tableau4[[#This Row],[Décalage]],D:D,0),0)</f>
        <v>0</v>
      </c>
      <c r="U1247" s="139">
        <f ca="1">VLOOKUP(Tableau4[[#This Row],[Décalage]],D:E,2,0)</f>
        <v>0</v>
      </c>
      <c r="V1247" s="139">
        <f ca="1">VLOOKUP(Tableau4[[#This Row],[Décalage]],D:G,4,0)</f>
        <v>0</v>
      </c>
      <c r="AY1247" s="88"/>
      <c r="AZ1247" s="88"/>
      <c r="BA1247" s="88"/>
      <c r="BB1247" s="88"/>
      <c r="BC1247" s="88"/>
    </row>
    <row r="1248" spans="1:55" ht="15" x14ac:dyDescent="0.2">
      <c r="A1248" s="100" t="s">
        <v>534</v>
      </c>
      <c r="B1248" s="95" t="s">
        <v>534</v>
      </c>
      <c r="C1248" s="95">
        <v>1245</v>
      </c>
      <c r="D1248" s="95" t="s">
        <v>534</v>
      </c>
      <c r="E1248" s="99" t="s">
        <v>534</v>
      </c>
      <c r="F1248" s="95" t="s">
        <v>534</v>
      </c>
      <c r="G1248" s="95" t="s">
        <v>534</v>
      </c>
      <c r="H1248" s="95">
        <v>0</v>
      </c>
      <c r="I1248" s="95">
        <v>1</v>
      </c>
      <c r="J1248" s="95">
        <v>781</v>
      </c>
      <c r="K1248" s="95" t="s">
        <v>534</v>
      </c>
      <c r="L1248" s="98" t="s">
        <v>534</v>
      </c>
      <c r="M1248" s="98" t="s">
        <v>534</v>
      </c>
      <c r="N1248" s="97" t="s">
        <v>534</v>
      </c>
      <c r="Q1248" s="88" t="str">
        <f t="array" aca="1" ref="Q1248" ca="1">IFERROR(INDEX(Tableau3[Num DECAL],SMALL(IF(Tableau3[Num DECAL]&lt;&gt;"",ROW(INDIRECT("1:"&amp;ROWS(Tableau3[Num DECAL])))),ROWS($1:1237))),"")</f>
        <v/>
      </c>
      <c r="R1248" s="88">
        <f t="shared" ca="1" si="19"/>
        <v>0</v>
      </c>
      <c r="S1248" s="88">
        <f ca="1">COUNTIFS(Tableau3[PLAGE],R1248)</f>
        <v>0</v>
      </c>
      <c r="T1248" s="139">
        <f ca="1">INDEX(EXTRACT!DATE,MATCH(Tableau4[[#This Row],[Décalage]],D:D,0),0)</f>
        <v>0</v>
      </c>
      <c r="U1248" s="139">
        <f ca="1">VLOOKUP(Tableau4[[#This Row],[Décalage]],D:E,2,0)</f>
        <v>0</v>
      </c>
      <c r="V1248" s="139">
        <f ca="1">VLOOKUP(Tableau4[[#This Row],[Décalage]],D:G,4,0)</f>
        <v>0</v>
      </c>
      <c r="AY1248" s="88"/>
      <c r="AZ1248" s="88"/>
      <c r="BA1248" s="88"/>
      <c r="BB1248" s="88"/>
      <c r="BC1248" s="88"/>
    </row>
    <row r="1249" spans="1:55" ht="15" x14ac:dyDescent="0.2">
      <c r="A1249" s="100" t="s">
        <v>534</v>
      </c>
      <c r="B1249" s="95" t="s">
        <v>534</v>
      </c>
      <c r="C1249" s="95">
        <v>1246</v>
      </c>
      <c r="D1249" s="95" t="s">
        <v>534</v>
      </c>
      <c r="E1249" s="99" t="s">
        <v>534</v>
      </c>
      <c r="F1249" s="95" t="s">
        <v>534</v>
      </c>
      <c r="G1249" s="95" t="s">
        <v>534</v>
      </c>
      <c r="H1249" s="95">
        <v>0</v>
      </c>
      <c r="I1249" s="95">
        <v>1</v>
      </c>
      <c r="J1249" s="95">
        <v>782</v>
      </c>
      <c r="K1249" s="95" t="s">
        <v>534</v>
      </c>
      <c r="L1249" s="98" t="s">
        <v>534</v>
      </c>
      <c r="M1249" s="98" t="s">
        <v>534</v>
      </c>
      <c r="N1249" s="97" t="s">
        <v>534</v>
      </c>
      <c r="Q1249" s="88" t="str">
        <f t="array" aca="1" ref="Q1249" ca="1">IFERROR(INDEX(Tableau3[Num DECAL],SMALL(IF(Tableau3[Num DECAL]&lt;&gt;"",ROW(INDIRECT("1:"&amp;ROWS(Tableau3[Num DECAL])))),ROWS($1:1238))),"")</f>
        <v/>
      </c>
      <c r="R1249" s="88">
        <f t="shared" ca="1" si="19"/>
        <v>0</v>
      </c>
      <c r="S1249" s="88">
        <f ca="1">COUNTIFS(Tableau3[PLAGE],R1249)</f>
        <v>0</v>
      </c>
      <c r="T1249" s="139">
        <f ca="1">INDEX(EXTRACT!DATE,MATCH(Tableau4[[#This Row],[Décalage]],D:D,0),0)</f>
        <v>0</v>
      </c>
      <c r="U1249" s="139">
        <f ca="1">VLOOKUP(Tableau4[[#This Row],[Décalage]],D:E,2,0)</f>
        <v>0</v>
      </c>
      <c r="V1249" s="139">
        <f ca="1">VLOOKUP(Tableau4[[#This Row],[Décalage]],D:G,4,0)</f>
        <v>0</v>
      </c>
      <c r="AY1249" s="88"/>
      <c r="AZ1249" s="88"/>
      <c r="BA1249" s="88"/>
      <c r="BB1249" s="88"/>
      <c r="BC1249" s="88"/>
    </row>
    <row r="1250" spans="1:55" ht="15" x14ac:dyDescent="0.2">
      <c r="A1250" s="100" t="s">
        <v>534</v>
      </c>
      <c r="B1250" s="95" t="s">
        <v>534</v>
      </c>
      <c r="C1250" s="95">
        <v>1247</v>
      </c>
      <c r="D1250" s="95" t="s">
        <v>534</v>
      </c>
      <c r="E1250" s="99" t="s">
        <v>534</v>
      </c>
      <c r="F1250" s="95" t="s">
        <v>534</v>
      </c>
      <c r="G1250" s="95" t="s">
        <v>534</v>
      </c>
      <c r="H1250" s="95">
        <v>0</v>
      </c>
      <c r="I1250" s="95">
        <v>1</v>
      </c>
      <c r="J1250" s="95">
        <v>783</v>
      </c>
      <c r="K1250" s="95" t="s">
        <v>534</v>
      </c>
      <c r="L1250" s="98" t="s">
        <v>534</v>
      </c>
      <c r="M1250" s="98" t="s">
        <v>534</v>
      </c>
      <c r="N1250" s="97" t="s">
        <v>534</v>
      </c>
      <c r="Q1250" s="88" t="str">
        <f t="array" aca="1" ref="Q1250" ca="1">IFERROR(INDEX(Tableau3[Num DECAL],SMALL(IF(Tableau3[Num DECAL]&lt;&gt;"",ROW(INDIRECT("1:"&amp;ROWS(Tableau3[Num DECAL])))),ROWS($1:1239))),"")</f>
        <v/>
      </c>
      <c r="R1250" s="88">
        <f t="shared" ca="1" si="19"/>
        <v>0</v>
      </c>
      <c r="S1250" s="88">
        <f ca="1">COUNTIFS(Tableau3[PLAGE],R1250)</f>
        <v>0</v>
      </c>
      <c r="T1250" s="139">
        <f ca="1">INDEX(EXTRACT!DATE,MATCH(Tableau4[[#This Row],[Décalage]],D:D,0),0)</f>
        <v>0</v>
      </c>
      <c r="U1250" s="139">
        <f ca="1">VLOOKUP(Tableau4[[#This Row],[Décalage]],D:E,2,0)</f>
        <v>0</v>
      </c>
      <c r="V1250" s="139">
        <f ca="1">VLOOKUP(Tableau4[[#This Row],[Décalage]],D:G,4,0)</f>
        <v>0</v>
      </c>
      <c r="AY1250" s="88"/>
      <c r="AZ1250" s="88"/>
      <c r="BA1250" s="88"/>
      <c r="BB1250" s="88"/>
      <c r="BC1250" s="88"/>
    </row>
    <row r="1251" spans="1:55" ht="15" x14ac:dyDescent="0.2">
      <c r="A1251" s="100" t="s">
        <v>534</v>
      </c>
      <c r="B1251" s="95" t="s">
        <v>534</v>
      </c>
      <c r="C1251" s="95">
        <v>1248</v>
      </c>
      <c r="D1251" s="95" t="s">
        <v>534</v>
      </c>
      <c r="E1251" s="99" t="s">
        <v>534</v>
      </c>
      <c r="F1251" s="95" t="s">
        <v>534</v>
      </c>
      <c r="G1251" s="95" t="s">
        <v>534</v>
      </c>
      <c r="H1251" s="95">
        <v>0</v>
      </c>
      <c r="I1251" s="95">
        <v>1</v>
      </c>
      <c r="J1251" s="95">
        <v>784</v>
      </c>
      <c r="K1251" s="95" t="s">
        <v>534</v>
      </c>
      <c r="L1251" s="98" t="s">
        <v>534</v>
      </c>
      <c r="M1251" s="98" t="s">
        <v>534</v>
      </c>
      <c r="N1251" s="97" t="s">
        <v>534</v>
      </c>
      <c r="Q1251" s="88" t="str">
        <f t="array" aca="1" ref="Q1251" ca="1">IFERROR(INDEX(Tableau3[Num DECAL],SMALL(IF(Tableau3[Num DECAL]&lt;&gt;"",ROW(INDIRECT("1:"&amp;ROWS(Tableau3[Num DECAL])))),ROWS($1:1240))),"")</f>
        <v/>
      </c>
      <c r="R1251" s="88">
        <f t="shared" ca="1" si="19"/>
        <v>0</v>
      </c>
      <c r="S1251" s="88">
        <f ca="1">COUNTIFS(Tableau3[PLAGE],R1251)</f>
        <v>0</v>
      </c>
      <c r="T1251" s="139">
        <f ca="1">INDEX(EXTRACT!DATE,MATCH(Tableau4[[#This Row],[Décalage]],D:D,0),0)</f>
        <v>0</v>
      </c>
      <c r="U1251" s="139">
        <f ca="1">VLOOKUP(Tableau4[[#This Row],[Décalage]],D:E,2,0)</f>
        <v>0</v>
      </c>
      <c r="V1251" s="139">
        <f ca="1">VLOOKUP(Tableau4[[#This Row],[Décalage]],D:G,4,0)</f>
        <v>0</v>
      </c>
      <c r="AY1251" s="88"/>
      <c r="AZ1251" s="88"/>
      <c r="BA1251" s="88"/>
      <c r="BB1251" s="88"/>
      <c r="BC1251" s="88"/>
    </row>
    <row r="1252" spans="1:55" ht="15" x14ac:dyDescent="0.2">
      <c r="A1252" s="100" t="s">
        <v>534</v>
      </c>
      <c r="B1252" s="95" t="s">
        <v>534</v>
      </c>
      <c r="C1252" s="95">
        <v>1249</v>
      </c>
      <c r="D1252" s="95" t="s">
        <v>534</v>
      </c>
      <c r="E1252" s="99" t="s">
        <v>534</v>
      </c>
      <c r="F1252" s="95" t="s">
        <v>534</v>
      </c>
      <c r="G1252" s="95" t="s">
        <v>534</v>
      </c>
      <c r="H1252" s="95">
        <v>0</v>
      </c>
      <c r="I1252" s="95">
        <v>1</v>
      </c>
      <c r="J1252" s="95">
        <v>785</v>
      </c>
      <c r="K1252" s="95" t="s">
        <v>534</v>
      </c>
      <c r="L1252" s="98" t="s">
        <v>534</v>
      </c>
      <c r="M1252" s="98" t="s">
        <v>534</v>
      </c>
      <c r="N1252" s="97" t="s">
        <v>534</v>
      </c>
      <c r="Q1252" s="88" t="str">
        <f t="array" aca="1" ref="Q1252" ca="1">IFERROR(INDEX(Tableau3[Num DECAL],SMALL(IF(Tableau3[Num DECAL]&lt;&gt;"",ROW(INDIRECT("1:"&amp;ROWS(Tableau3[Num DECAL])))),ROWS($1:1241))),"")</f>
        <v/>
      </c>
      <c r="R1252" s="88">
        <f t="shared" ca="1" si="19"/>
        <v>0</v>
      </c>
      <c r="S1252" s="88">
        <f ca="1">COUNTIFS(Tableau3[PLAGE],R1252)</f>
        <v>0</v>
      </c>
      <c r="T1252" s="139">
        <f ca="1">INDEX(EXTRACT!DATE,MATCH(Tableau4[[#This Row],[Décalage]],D:D,0),0)</f>
        <v>0</v>
      </c>
      <c r="U1252" s="139">
        <f ca="1">VLOOKUP(Tableau4[[#This Row],[Décalage]],D:E,2,0)</f>
        <v>0</v>
      </c>
      <c r="V1252" s="139">
        <f ca="1">VLOOKUP(Tableau4[[#This Row],[Décalage]],D:G,4,0)</f>
        <v>0</v>
      </c>
      <c r="AY1252" s="88"/>
      <c r="AZ1252" s="88"/>
      <c r="BA1252" s="88"/>
      <c r="BB1252" s="88"/>
      <c r="BC1252" s="88"/>
    </row>
    <row r="1253" spans="1:55" ht="15" x14ac:dyDescent="0.2">
      <c r="A1253" s="100" t="s">
        <v>534</v>
      </c>
      <c r="B1253" s="95" t="s">
        <v>534</v>
      </c>
      <c r="C1253" s="95">
        <v>1250</v>
      </c>
      <c r="D1253" s="95" t="s">
        <v>534</v>
      </c>
      <c r="E1253" s="99" t="s">
        <v>534</v>
      </c>
      <c r="F1253" s="95" t="s">
        <v>534</v>
      </c>
      <c r="G1253" s="95" t="s">
        <v>534</v>
      </c>
      <c r="H1253" s="95">
        <v>0</v>
      </c>
      <c r="I1253" s="95">
        <v>1</v>
      </c>
      <c r="J1253" s="95">
        <v>786</v>
      </c>
      <c r="K1253" s="95" t="s">
        <v>534</v>
      </c>
      <c r="L1253" s="98" t="s">
        <v>534</v>
      </c>
      <c r="M1253" s="98" t="s">
        <v>534</v>
      </c>
      <c r="N1253" s="97" t="s">
        <v>534</v>
      </c>
      <c r="Q1253" s="88" t="str">
        <f t="array" aca="1" ref="Q1253" ca="1">IFERROR(INDEX(Tableau3[Num DECAL],SMALL(IF(Tableau3[Num DECAL]&lt;&gt;"",ROW(INDIRECT("1:"&amp;ROWS(Tableau3[Num DECAL])))),ROWS($1:1242))),"")</f>
        <v/>
      </c>
      <c r="R1253" s="88">
        <f t="shared" ca="1" si="19"/>
        <v>0</v>
      </c>
      <c r="S1253" s="88">
        <f ca="1">COUNTIFS(Tableau3[PLAGE],R1253)</f>
        <v>0</v>
      </c>
      <c r="T1253" s="139">
        <f ca="1">INDEX(EXTRACT!DATE,MATCH(Tableau4[[#This Row],[Décalage]],D:D,0),0)</f>
        <v>0</v>
      </c>
      <c r="U1253" s="139">
        <f ca="1">VLOOKUP(Tableau4[[#This Row],[Décalage]],D:E,2,0)</f>
        <v>0</v>
      </c>
      <c r="V1253" s="139">
        <f ca="1">VLOOKUP(Tableau4[[#This Row],[Décalage]],D:G,4,0)</f>
        <v>0</v>
      </c>
      <c r="AY1253" s="88"/>
      <c r="AZ1253" s="88"/>
      <c r="BA1253" s="88"/>
      <c r="BB1253" s="88"/>
      <c r="BC1253" s="88"/>
    </row>
    <row r="1254" spans="1:55" ht="15" x14ac:dyDescent="0.2">
      <c r="A1254" s="100" t="s">
        <v>534</v>
      </c>
      <c r="B1254" s="95" t="s">
        <v>534</v>
      </c>
      <c r="C1254" s="95">
        <v>1251</v>
      </c>
      <c r="D1254" s="95" t="s">
        <v>534</v>
      </c>
      <c r="E1254" s="99" t="s">
        <v>534</v>
      </c>
      <c r="F1254" s="95" t="s">
        <v>534</v>
      </c>
      <c r="G1254" s="95" t="s">
        <v>534</v>
      </c>
      <c r="H1254" s="95">
        <v>0</v>
      </c>
      <c r="I1254" s="95">
        <v>1</v>
      </c>
      <c r="J1254" s="95">
        <v>787</v>
      </c>
      <c r="K1254" s="95" t="s">
        <v>534</v>
      </c>
      <c r="L1254" s="98" t="s">
        <v>534</v>
      </c>
      <c r="M1254" s="98" t="s">
        <v>534</v>
      </c>
      <c r="N1254" s="97" t="s">
        <v>534</v>
      </c>
      <c r="Q1254" s="88" t="str">
        <f t="array" aca="1" ref="Q1254" ca="1">IFERROR(INDEX(Tableau3[Num DECAL],SMALL(IF(Tableau3[Num DECAL]&lt;&gt;"",ROW(INDIRECT("1:"&amp;ROWS(Tableau3[Num DECAL])))),ROWS($1:1243))),"")</f>
        <v/>
      </c>
      <c r="R1254" s="88">
        <f t="shared" ca="1" si="19"/>
        <v>0</v>
      </c>
      <c r="S1254" s="88">
        <f ca="1">COUNTIFS(Tableau3[PLAGE],R1254)</f>
        <v>0</v>
      </c>
      <c r="T1254" s="139">
        <f ca="1">INDEX(EXTRACT!DATE,MATCH(Tableau4[[#This Row],[Décalage]],D:D,0),0)</f>
        <v>0</v>
      </c>
      <c r="U1254" s="139">
        <f ca="1">VLOOKUP(Tableau4[[#This Row],[Décalage]],D:E,2,0)</f>
        <v>0</v>
      </c>
      <c r="V1254" s="139">
        <f ca="1">VLOOKUP(Tableau4[[#This Row],[Décalage]],D:G,4,0)</f>
        <v>0</v>
      </c>
      <c r="AY1254" s="88"/>
      <c r="AZ1254" s="88"/>
      <c r="BA1254" s="88"/>
      <c r="BB1254" s="88"/>
      <c r="BC1254" s="88"/>
    </row>
    <row r="1255" spans="1:55" ht="15" x14ac:dyDescent="0.2">
      <c r="A1255" s="100" t="s">
        <v>534</v>
      </c>
      <c r="B1255" s="95" t="s">
        <v>534</v>
      </c>
      <c r="C1255" s="95">
        <v>1252</v>
      </c>
      <c r="D1255" s="95" t="s">
        <v>534</v>
      </c>
      <c r="E1255" s="99" t="s">
        <v>534</v>
      </c>
      <c r="F1255" s="95" t="s">
        <v>534</v>
      </c>
      <c r="G1255" s="95" t="s">
        <v>534</v>
      </c>
      <c r="H1255" s="95">
        <v>0</v>
      </c>
      <c r="I1255" s="95">
        <v>1</v>
      </c>
      <c r="J1255" s="95">
        <v>788</v>
      </c>
      <c r="K1255" s="95" t="s">
        <v>534</v>
      </c>
      <c r="L1255" s="98" t="s">
        <v>534</v>
      </c>
      <c r="M1255" s="98" t="s">
        <v>534</v>
      </c>
      <c r="N1255" s="97" t="s">
        <v>534</v>
      </c>
      <c r="Q1255" s="88" t="str">
        <f t="array" aca="1" ref="Q1255" ca="1">IFERROR(INDEX(Tableau3[Num DECAL],SMALL(IF(Tableau3[Num DECAL]&lt;&gt;"",ROW(INDIRECT("1:"&amp;ROWS(Tableau3[Num DECAL])))),ROWS($1:1244))),"")</f>
        <v/>
      </c>
      <c r="R1255" s="88">
        <f t="shared" ca="1" si="19"/>
        <v>0</v>
      </c>
      <c r="S1255" s="88">
        <f ca="1">COUNTIFS(Tableau3[PLAGE],R1255)</f>
        <v>0</v>
      </c>
      <c r="T1255" s="139">
        <f ca="1">INDEX(EXTRACT!DATE,MATCH(Tableau4[[#This Row],[Décalage]],D:D,0),0)</f>
        <v>0</v>
      </c>
      <c r="U1255" s="139">
        <f ca="1">VLOOKUP(Tableau4[[#This Row],[Décalage]],D:E,2,0)</f>
        <v>0</v>
      </c>
      <c r="V1255" s="139">
        <f ca="1">VLOOKUP(Tableau4[[#This Row],[Décalage]],D:G,4,0)</f>
        <v>0</v>
      </c>
      <c r="AY1255" s="88"/>
      <c r="AZ1255" s="88"/>
      <c r="BA1255" s="88"/>
      <c r="BB1255" s="88"/>
      <c r="BC1255" s="88"/>
    </row>
    <row r="1256" spans="1:55" ht="15" x14ac:dyDescent="0.2">
      <c r="A1256" s="100" t="s">
        <v>534</v>
      </c>
      <c r="B1256" s="95" t="s">
        <v>534</v>
      </c>
      <c r="C1256" s="95">
        <v>1253</v>
      </c>
      <c r="D1256" s="95" t="s">
        <v>534</v>
      </c>
      <c r="E1256" s="99" t="s">
        <v>534</v>
      </c>
      <c r="F1256" s="95" t="s">
        <v>534</v>
      </c>
      <c r="G1256" s="95" t="s">
        <v>534</v>
      </c>
      <c r="H1256" s="95">
        <v>0</v>
      </c>
      <c r="I1256" s="95">
        <v>1</v>
      </c>
      <c r="J1256" s="95">
        <v>789</v>
      </c>
      <c r="K1256" s="95" t="s">
        <v>534</v>
      </c>
      <c r="L1256" s="98" t="s">
        <v>534</v>
      </c>
      <c r="M1256" s="98" t="s">
        <v>534</v>
      </c>
      <c r="N1256" s="97" t="s">
        <v>534</v>
      </c>
      <c r="Q1256" s="88" t="str">
        <f t="array" aca="1" ref="Q1256" ca="1">IFERROR(INDEX(Tableau3[Num DECAL],SMALL(IF(Tableau3[Num DECAL]&lt;&gt;"",ROW(INDIRECT("1:"&amp;ROWS(Tableau3[Num DECAL])))),ROWS($1:1245))),"")</f>
        <v/>
      </c>
      <c r="R1256" s="88">
        <f t="shared" ca="1" si="19"/>
        <v>0</v>
      </c>
      <c r="S1256" s="88">
        <f ca="1">COUNTIFS(Tableau3[PLAGE],R1256)</f>
        <v>0</v>
      </c>
      <c r="T1256" s="139">
        <f ca="1">INDEX(EXTRACT!DATE,MATCH(Tableau4[[#This Row],[Décalage]],D:D,0),0)</f>
        <v>0</v>
      </c>
      <c r="U1256" s="139">
        <f ca="1">VLOOKUP(Tableau4[[#This Row],[Décalage]],D:E,2,0)</f>
        <v>0</v>
      </c>
      <c r="V1256" s="139">
        <f ca="1">VLOOKUP(Tableau4[[#This Row],[Décalage]],D:G,4,0)</f>
        <v>0</v>
      </c>
      <c r="AY1256" s="88"/>
      <c r="AZ1256" s="88"/>
      <c r="BA1256" s="88"/>
      <c r="BB1256" s="88"/>
      <c r="BC1256" s="88"/>
    </row>
    <row r="1257" spans="1:55" ht="15" x14ac:dyDescent="0.2">
      <c r="A1257" s="100" t="s">
        <v>534</v>
      </c>
      <c r="B1257" s="95" t="s">
        <v>534</v>
      </c>
      <c r="C1257" s="95">
        <v>1254</v>
      </c>
      <c r="D1257" s="95" t="s">
        <v>534</v>
      </c>
      <c r="E1257" s="99" t="s">
        <v>534</v>
      </c>
      <c r="F1257" s="95" t="s">
        <v>534</v>
      </c>
      <c r="G1257" s="95" t="s">
        <v>534</v>
      </c>
      <c r="H1257" s="95">
        <v>0</v>
      </c>
      <c r="I1257" s="95">
        <v>1</v>
      </c>
      <c r="J1257" s="95">
        <v>790</v>
      </c>
      <c r="K1257" s="95" t="s">
        <v>534</v>
      </c>
      <c r="L1257" s="98" t="s">
        <v>534</v>
      </c>
      <c r="M1257" s="98" t="s">
        <v>534</v>
      </c>
      <c r="N1257" s="97" t="s">
        <v>534</v>
      </c>
      <c r="Q1257" s="88" t="str">
        <f t="array" aca="1" ref="Q1257" ca="1">IFERROR(INDEX(Tableau3[Num DECAL],SMALL(IF(Tableau3[Num DECAL]&lt;&gt;"",ROW(INDIRECT("1:"&amp;ROWS(Tableau3[Num DECAL])))),ROWS($1:1246))),"")</f>
        <v/>
      </c>
      <c r="R1257" s="88">
        <f t="shared" ca="1" si="19"/>
        <v>0</v>
      </c>
      <c r="S1257" s="88">
        <f ca="1">COUNTIFS(Tableau3[PLAGE],R1257)</f>
        <v>0</v>
      </c>
      <c r="T1257" s="139">
        <f ca="1">INDEX(EXTRACT!DATE,MATCH(Tableau4[[#This Row],[Décalage]],D:D,0),0)</f>
        <v>0</v>
      </c>
      <c r="U1257" s="139">
        <f ca="1">VLOOKUP(Tableau4[[#This Row],[Décalage]],D:E,2,0)</f>
        <v>0</v>
      </c>
      <c r="V1257" s="139">
        <f ca="1">VLOOKUP(Tableau4[[#This Row],[Décalage]],D:G,4,0)</f>
        <v>0</v>
      </c>
      <c r="AY1257" s="88"/>
      <c r="AZ1257" s="88"/>
      <c r="BA1257" s="88"/>
      <c r="BB1257" s="88"/>
      <c r="BC1257" s="88"/>
    </row>
    <row r="1258" spans="1:55" ht="15" x14ac:dyDescent="0.2">
      <c r="A1258" s="100" t="s">
        <v>534</v>
      </c>
      <c r="B1258" s="95" t="s">
        <v>534</v>
      </c>
      <c r="C1258" s="95">
        <v>1255</v>
      </c>
      <c r="D1258" s="95" t="s">
        <v>534</v>
      </c>
      <c r="E1258" s="99" t="s">
        <v>534</v>
      </c>
      <c r="F1258" s="95" t="s">
        <v>534</v>
      </c>
      <c r="G1258" s="95" t="s">
        <v>534</v>
      </c>
      <c r="H1258" s="95">
        <v>0</v>
      </c>
      <c r="I1258" s="95">
        <v>1</v>
      </c>
      <c r="J1258" s="95">
        <v>791</v>
      </c>
      <c r="K1258" s="95" t="s">
        <v>534</v>
      </c>
      <c r="L1258" s="98" t="s">
        <v>534</v>
      </c>
      <c r="M1258" s="98" t="s">
        <v>534</v>
      </c>
      <c r="N1258" s="97" t="s">
        <v>534</v>
      </c>
      <c r="Q1258" s="88" t="str">
        <f t="array" aca="1" ref="Q1258" ca="1">IFERROR(INDEX(Tableau3[Num DECAL],SMALL(IF(Tableau3[Num DECAL]&lt;&gt;"",ROW(INDIRECT("1:"&amp;ROWS(Tableau3[Num DECAL])))),ROWS($1:1247))),"")</f>
        <v/>
      </c>
      <c r="R1258" s="88">
        <f t="shared" ca="1" si="19"/>
        <v>0</v>
      </c>
      <c r="S1258" s="88">
        <f ca="1">COUNTIFS(Tableau3[PLAGE],R1258)</f>
        <v>0</v>
      </c>
      <c r="T1258" s="139">
        <f ca="1">INDEX(EXTRACT!DATE,MATCH(Tableau4[[#This Row],[Décalage]],D:D,0),0)</f>
        <v>0</v>
      </c>
      <c r="U1258" s="139">
        <f ca="1">VLOOKUP(Tableau4[[#This Row],[Décalage]],D:E,2,0)</f>
        <v>0</v>
      </c>
      <c r="V1258" s="139">
        <f ca="1">VLOOKUP(Tableau4[[#This Row],[Décalage]],D:G,4,0)</f>
        <v>0</v>
      </c>
      <c r="AY1258" s="88"/>
      <c r="AZ1258" s="88"/>
      <c r="BA1258" s="88"/>
      <c r="BB1258" s="88"/>
      <c r="BC1258" s="88"/>
    </row>
    <row r="1259" spans="1:55" ht="15" x14ac:dyDescent="0.2">
      <c r="A1259" s="100" t="s">
        <v>534</v>
      </c>
      <c r="B1259" s="95" t="s">
        <v>534</v>
      </c>
      <c r="C1259" s="95">
        <v>1256</v>
      </c>
      <c r="D1259" s="95" t="s">
        <v>534</v>
      </c>
      <c r="E1259" s="99" t="s">
        <v>534</v>
      </c>
      <c r="F1259" s="95" t="s">
        <v>534</v>
      </c>
      <c r="G1259" s="95" t="s">
        <v>534</v>
      </c>
      <c r="H1259" s="95">
        <v>0</v>
      </c>
      <c r="I1259" s="95">
        <v>1</v>
      </c>
      <c r="J1259" s="95">
        <v>792</v>
      </c>
      <c r="K1259" s="95" t="s">
        <v>534</v>
      </c>
      <c r="L1259" s="98" t="s">
        <v>534</v>
      </c>
      <c r="M1259" s="98" t="s">
        <v>534</v>
      </c>
      <c r="N1259" s="97" t="s">
        <v>534</v>
      </c>
      <c r="Q1259" s="88" t="str">
        <f t="array" aca="1" ref="Q1259" ca="1">IFERROR(INDEX(Tableau3[Num DECAL],SMALL(IF(Tableau3[Num DECAL]&lt;&gt;"",ROW(INDIRECT("1:"&amp;ROWS(Tableau3[Num DECAL])))),ROWS($1:1248))),"")</f>
        <v/>
      </c>
      <c r="R1259" s="88">
        <f t="shared" ca="1" si="19"/>
        <v>0</v>
      </c>
      <c r="S1259" s="88">
        <f ca="1">COUNTIFS(Tableau3[PLAGE],R1259)</f>
        <v>0</v>
      </c>
      <c r="T1259" s="139">
        <f ca="1">INDEX(EXTRACT!DATE,MATCH(Tableau4[[#This Row],[Décalage]],D:D,0),0)</f>
        <v>0</v>
      </c>
      <c r="U1259" s="139">
        <f ca="1">VLOOKUP(Tableau4[[#This Row],[Décalage]],D:E,2,0)</f>
        <v>0</v>
      </c>
      <c r="V1259" s="139">
        <f ca="1">VLOOKUP(Tableau4[[#This Row],[Décalage]],D:G,4,0)</f>
        <v>0</v>
      </c>
      <c r="AY1259" s="88"/>
      <c r="AZ1259" s="88"/>
      <c r="BA1259" s="88"/>
      <c r="BB1259" s="88"/>
      <c r="BC1259" s="88"/>
    </row>
    <row r="1260" spans="1:55" ht="15" x14ac:dyDescent="0.2">
      <c r="A1260" s="100" t="s">
        <v>534</v>
      </c>
      <c r="B1260" s="95" t="s">
        <v>534</v>
      </c>
      <c r="C1260" s="95">
        <v>1257</v>
      </c>
      <c r="D1260" s="95" t="s">
        <v>534</v>
      </c>
      <c r="E1260" s="99" t="s">
        <v>534</v>
      </c>
      <c r="F1260" s="95" t="s">
        <v>534</v>
      </c>
      <c r="G1260" s="95" t="s">
        <v>534</v>
      </c>
      <c r="H1260" s="95">
        <v>0</v>
      </c>
      <c r="I1260" s="95">
        <v>1</v>
      </c>
      <c r="J1260" s="95">
        <v>793</v>
      </c>
      <c r="K1260" s="95" t="s">
        <v>534</v>
      </c>
      <c r="L1260" s="98" t="s">
        <v>534</v>
      </c>
      <c r="M1260" s="98" t="s">
        <v>534</v>
      </c>
      <c r="N1260" s="97" t="s">
        <v>534</v>
      </c>
      <c r="Q1260" s="88" t="str">
        <f t="array" aca="1" ref="Q1260" ca="1">IFERROR(INDEX(Tableau3[Num DECAL],SMALL(IF(Tableau3[Num DECAL]&lt;&gt;"",ROW(INDIRECT("1:"&amp;ROWS(Tableau3[Num DECAL])))),ROWS($1:1249))),"")</f>
        <v/>
      </c>
      <c r="R1260" s="88">
        <f t="shared" ca="1" si="19"/>
        <v>0</v>
      </c>
      <c r="S1260" s="88">
        <f ca="1">COUNTIFS(Tableau3[PLAGE],R1260)</f>
        <v>0</v>
      </c>
      <c r="T1260" s="139">
        <f ca="1">INDEX(EXTRACT!DATE,MATCH(Tableau4[[#This Row],[Décalage]],D:D,0),0)</f>
        <v>0</v>
      </c>
      <c r="U1260" s="139">
        <f ca="1">VLOOKUP(Tableau4[[#This Row],[Décalage]],D:E,2,0)</f>
        <v>0</v>
      </c>
      <c r="V1260" s="139">
        <f ca="1">VLOOKUP(Tableau4[[#This Row],[Décalage]],D:G,4,0)</f>
        <v>0</v>
      </c>
      <c r="AY1260" s="88"/>
      <c r="AZ1260" s="88"/>
      <c r="BA1260" s="88"/>
      <c r="BB1260" s="88"/>
      <c r="BC1260" s="88"/>
    </row>
    <row r="1261" spans="1:55" ht="15" x14ac:dyDescent="0.2">
      <c r="A1261" s="100" t="s">
        <v>534</v>
      </c>
      <c r="B1261" s="95" t="s">
        <v>534</v>
      </c>
      <c r="C1261" s="95">
        <v>1258</v>
      </c>
      <c r="D1261" s="95" t="s">
        <v>534</v>
      </c>
      <c r="E1261" s="99" t="s">
        <v>534</v>
      </c>
      <c r="F1261" s="95" t="s">
        <v>534</v>
      </c>
      <c r="G1261" s="95" t="s">
        <v>534</v>
      </c>
      <c r="H1261" s="95">
        <v>0</v>
      </c>
      <c r="I1261" s="95">
        <v>1</v>
      </c>
      <c r="J1261" s="95">
        <v>794</v>
      </c>
      <c r="K1261" s="95" t="s">
        <v>534</v>
      </c>
      <c r="L1261" s="98" t="s">
        <v>534</v>
      </c>
      <c r="M1261" s="98" t="s">
        <v>534</v>
      </c>
      <c r="N1261" s="97" t="s">
        <v>534</v>
      </c>
      <c r="Q1261" s="88" t="str">
        <f t="array" aca="1" ref="Q1261" ca="1">IFERROR(INDEX(Tableau3[Num DECAL],SMALL(IF(Tableau3[Num DECAL]&lt;&gt;"",ROW(INDIRECT("1:"&amp;ROWS(Tableau3[Num DECAL])))),ROWS($1:1250))),"")</f>
        <v/>
      </c>
      <c r="R1261" s="88">
        <f t="shared" ca="1" si="19"/>
        <v>0</v>
      </c>
      <c r="S1261" s="88">
        <f ca="1">COUNTIFS(Tableau3[PLAGE],R1261)</f>
        <v>0</v>
      </c>
      <c r="T1261" s="139">
        <f ca="1">INDEX(EXTRACT!DATE,MATCH(Tableau4[[#This Row],[Décalage]],D:D,0),0)</f>
        <v>0</v>
      </c>
      <c r="U1261" s="139">
        <f ca="1">VLOOKUP(Tableau4[[#This Row],[Décalage]],D:E,2,0)</f>
        <v>0</v>
      </c>
      <c r="V1261" s="139">
        <f ca="1">VLOOKUP(Tableau4[[#This Row],[Décalage]],D:G,4,0)</f>
        <v>0</v>
      </c>
      <c r="AY1261" s="88"/>
      <c r="AZ1261" s="88"/>
      <c r="BA1261" s="88"/>
      <c r="BB1261" s="88"/>
      <c r="BC1261" s="88"/>
    </row>
    <row r="1262" spans="1:55" ht="15" x14ac:dyDescent="0.2">
      <c r="A1262" s="100" t="s">
        <v>534</v>
      </c>
      <c r="B1262" s="95" t="s">
        <v>534</v>
      </c>
      <c r="C1262" s="95">
        <v>1259</v>
      </c>
      <c r="D1262" s="95" t="s">
        <v>534</v>
      </c>
      <c r="E1262" s="99" t="s">
        <v>534</v>
      </c>
      <c r="F1262" s="95" t="s">
        <v>534</v>
      </c>
      <c r="G1262" s="95" t="s">
        <v>534</v>
      </c>
      <c r="H1262" s="95">
        <v>0</v>
      </c>
      <c r="I1262" s="95">
        <v>1</v>
      </c>
      <c r="J1262" s="95">
        <v>795</v>
      </c>
      <c r="K1262" s="95" t="s">
        <v>534</v>
      </c>
      <c r="L1262" s="98" t="s">
        <v>534</v>
      </c>
      <c r="M1262" s="98" t="s">
        <v>534</v>
      </c>
      <c r="N1262" s="97" t="s">
        <v>534</v>
      </c>
      <c r="Q1262" s="88" t="str">
        <f t="array" aca="1" ref="Q1262" ca="1">IFERROR(INDEX(Tableau3[Num DECAL],SMALL(IF(Tableau3[Num DECAL]&lt;&gt;"",ROW(INDIRECT("1:"&amp;ROWS(Tableau3[Num DECAL])))),ROWS($1:1251))),"")</f>
        <v/>
      </c>
      <c r="R1262" s="88">
        <f t="shared" ca="1" si="19"/>
        <v>0</v>
      </c>
      <c r="S1262" s="88">
        <f ca="1">COUNTIFS(Tableau3[PLAGE],R1262)</f>
        <v>0</v>
      </c>
      <c r="T1262" s="139">
        <f ca="1">INDEX(EXTRACT!DATE,MATCH(Tableau4[[#This Row],[Décalage]],D:D,0),0)</f>
        <v>0</v>
      </c>
      <c r="U1262" s="139">
        <f ca="1">VLOOKUP(Tableau4[[#This Row],[Décalage]],D:E,2,0)</f>
        <v>0</v>
      </c>
      <c r="V1262" s="139">
        <f ca="1">VLOOKUP(Tableau4[[#This Row],[Décalage]],D:G,4,0)</f>
        <v>0</v>
      </c>
      <c r="AY1262" s="88"/>
      <c r="AZ1262" s="88"/>
      <c r="BA1262" s="88"/>
      <c r="BB1262" s="88"/>
      <c r="BC1262" s="88"/>
    </row>
    <row r="1263" spans="1:55" ht="15" x14ac:dyDescent="0.2">
      <c r="A1263" s="100" t="s">
        <v>534</v>
      </c>
      <c r="B1263" s="95" t="s">
        <v>534</v>
      </c>
      <c r="C1263" s="95">
        <v>1260</v>
      </c>
      <c r="D1263" s="95" t="s">
        <v>534</v>
      </c>
      <c r="E1263" s="99" t="s">
        <v>534</v>
      </c>
      <c r="F1263" s="95" t="s">
        <v>534</v>
      </c>
      <c r="G1263" s="95" t="s">
        <v>534</v>
      </c>
      <c r="H1263" s="95">
        <v>0</v>
      </c>
      <c r="I1263" s="95">
        <v>1</v>
      </c>
      <c r="J1263" s="95">
        <v>796</v>
      </c>
      <c r="K1263" s="95" t="s">
        <v>534</v>
      </c>
      <c r="L1263" s="98" t="s">
        <v>534</v>
      </c>
      <c r="M1263" s="98" t="s">
        <v>534</v>
      </c>
      <c r="N1263" s="97" t="s">
        <v>534</v>
      </c>
      <c r="Q1263" s="88" t="str">
        <f t="array" aca="1" ref="Q1263" ca="1">IFERROR(INDEX(Tableau3[Num DECAL],SMALL(IF(Tableau3[Num DECAL]&lt;&gt;"",ROW(INDIRECT("1:"&amp;ROWS(Tableau3[Num DECAL])))),ROWS($1:1252))),"")</f>
        <v/>
      </c>
      <c r="R1263" s="88">
        <f t="shared" ca="1" si="19"/>
        <v>0</v>
      </c>
      <c r="S1263" s="88">
        <f ca="1">COUNTIFS(Tableau3[PLAGE],R1263)</f>
        <v>0</v>
      </c>
      <c r="T1263" s="139">
        <f ca="1">INDEX(EXTRACT!DATE,MATCH(Tableau4[[#This Row],[Décalage]],D:D,0),0)</f>
        <v>0</v>
      </c>
      <c r="U1263" s="139">
        <f ca="1">VLOOKUP(Tableau4[[#This Row],[Décalage]],D:E,2,0)</f>
        <v>0</v>
      </c>
      <c r="V1263" s="139">
        <f ca="1">VLOOKUP(Tableau4[[#This Row],[Décalage]],D:G,4,0)</f>
        <v>0</v>
      </c>
      <c r="AY1263" s="88"/>
      <c r="AZ1263" s="88"/>
      <c r="BA1263" s="88"/>
      <c r="BB1263" s="88"/>
      <c r="BC1263" s="88"/>
    </row>
    <row r="1264" spans="1:55" ht="15" x14ac:dyDescent="0.2">
      <c r="A1264" s="100" t="s">
        <v>534</v>
      </c>
      <c r="B1264" s="95" t="s">
        <v>534</v>
      </c>
      <c r="C1264" s="95">
        <v>1261</v>
      </c>
      <c r="D1264" s="95" t="s">
        <v>534</v>
      </c>
      <c r="E1264" s="99" t="s">
        <v>534</v>
      </c>
      <c r="F1264" s="95" t="s">
        <v>534</v>
      </c>
      <c r="G1264" s="95" t="s">
        <v>534</v>
      </c>
      <c r="H1264" s="95">
        <v>0</v>
      </c>
      <c r="I1264" s="95">
        <v>1</v>
      </c>
      <c r="J1264" s="95">
        <v>797</v>
      </c>
      <c r="K1264" s="95" t="s">
        <v>534</v>
      </c>
      <c r="L1264" s="98" t="s">
        <v>534</v>
      </c>
      <c r="M1264" s="98" t="s">
        <v>534</v>
      </c>
      <c r="N1264" s="97" t="s">
        <v>534</v>
      </c>
      <c r="Q1264" s="88" t="str">
        <f t="array" aca="1" ref="Q1264" ca="1">IFERROR(INDEX(Tableau3[Num DECAL],SMALL(IF(Tableau3[Num DECAL]&lt;&gt;"",ROW(INDIRECT("1:"&amp;ROWS(Tableau3[Num DECAL])))),ROWS($1:1253))),"")</f>
        <v/>
      </c>
      <c r="R1264" s="88">
        <f t="shared" ca="1" si="19"/>
        <v>0</v>
      </c>
      <c r="S1264" s="88">
        <f ca="1">COUNTIFS(Tableau3[PLAGE],R1264)</f>
        <v>0</v>
      </c>
      <c r="T1264" s="139">
        <f ca="1">INDEX(EXTRACT!DATE,MATCH(Tableau4[[#This Row],[Décalage]],D:D,0),0)</f>
        <v>0</v>
      </c>
      <c r="U1264" s="139">
        <f ca="1">VLOOKUP(Tableau4[[#This Row],[Décalage]],D:E,2,0)</f>
        <v>0</v>
      </c>
      <c r="V1264" s="139">
        <f ca="1">VLOOKUP(Tableau4[[#This Row],[Décalage]],D:G,4,0)</f>
        <v>0</v>
      </c>
      <c r="AY1264" s="88"/>
      <c r="AZ1264" s="88"/>
      <c r="BA1264" s="88"/>
      <c r="BB1264" s="88"/>
      <c r="BC1264" s="88"/>
    </row>
    <row r="1265" spans="1:55" ht="15" x14ac:dyDescent="0.2">
      <c r="A1265" s="100" t="s">
        <v>534</v>
      </c>
      <c r="B1265" s="95" t="s">
        <v>534</v>
      </c>
      <c r="C1265" s="95">
        <v>1262</v>
      </c>
      <c r="D1265" s="95" t="s">
        <v>534</v>
      </c>
      <c r="E1265" s="99" t="s">
        <v>534</v>
      </c>
      <c r="F1265" s="95" t="s">
        <v>534</v>
      </c>
      <c r="G1265" s="95" t="s">
        <v>534</v>
      </c>
      <c r="H1265" s="95">
        <v>0</v>
      </c>
      <c r="I1265" s="95">
        <v>1</v>
      </c>
      <c r="J1265" s="95">
        <v>798</v>
      </c>
      <c r="K1265" s="95" t="s">
        <v>534</v>
      </c>
      <c r="L1265" s="98" t="s">
        <v>534</v>
      </c>
      <c r="M1265" s="98" t="s">
        <v>534</v>
      </c>
      <c r="N1265" s="97" t="s">
        <v>534</v>
      </c>
      <c r="Q1265" s="88" t="str">
        <f t="array" aca="1" ref="Q1265" ca="1">IFERROR(INDEX(Tableau3[Num DECAL],SMALL(IF(Tableau3[Num DECAL]&lt;&gt;"",ROW(INDIRECT("1:"&amp;ROWS(Tableau3[Num DECAL])))),ROWS($1:1254))),"")</f>
        <v/>
      </c>
      <c r="R1265" s="88">
        <f t="shared" ca="1" si="19"/>
        <v>0</v>
      </c>
      <c r="S1265" s="88">
        <f ca="1">COUNTIFS(Tableau3[PLAGE],R1265)</f>
        <v>0</v>
      </c>
      <c r="T1265" s="139">
        <f ca="1">INDEX(EXTRACT!DATE,MATCH(Tableau4[[#This Row],[Décalage]],D:D,0),0)</f>
        <v>0</v>
      </c>
      <c r="U1265" s="139">
        <f ca="1">VLOOKUP(Tableau4[[#This Row],[Décalage]],D:E,2,0)</f>
        <v>0</v>
      </c>
      <c r="V1265" s="139">
        <f ca="1">VLOOKUP(Tableau4[[#This Row],[Décalage]],D:G,4,0)</f>
        <v>0</v>
      </c>
      <c r="AY1265" s="88"/>
      <c r="AZ1265" s="88"/>
      <c r="BA1265" s="88"/>
      <c r="BB1265" s="88"/>
      <c r="BC1265" s="88"/>
    </row>
    <row r="1266" spans="1:55" ht="15" x14ac:dyDescent="0.2">
      <c r="A1266" s="100" t="s">
        <v>534</v>
      </c>
      <c r="B1266" s="95" t="s">
        <v>534</v>
      </c>
      <c r="C1266" s="95">
        <v>1263</v>
      </c>
      <c r="D1266" s="95" t="s">
        <v>534</v>
      </c>
      <c r="E1266" s="99" t="s">
        <v>534</v>
      </c>
      <c r="F1266" s="95" t="s">
        <v>534</v>
      </c>
      <c r="G1266" s="95" t="s">
        <v>534</v>
      </c>
      <c r="H1266" s="95">
        <v>0</v>
      </c>
      <c r="I1266" s="95">
        <v>1</v>
      </c>
      <c r="J1266" s="95">
        <v>799</v>
      </c>
      <c r="K1266" s="95" t="s">
        <v>534</v>
      </c>
      <c r="L1266" s="98" t="s">
        <v>534</v>
      </c>
      <c r="M1266" s="98" t="s">
        <v>534</v>
      </c>
      <c r="N1266" s="97" t="s">
        <v>534</v>
      </c>
      <c r="Q1266" s="88" t="str">
        <f t="array" aca="1" ref="Q1266" ca="1">IFERROR(INDEX(Tableau3[Num DECAL],SMALL(IF(Tableau3[Num DECAL]&lt;&gt;"",ROW(INDIRECT("1:"&amp;ROWS(Tableau3[Num DECAL])))),ROWS($1:1255))),"")</f>
        <v/>
      </c>
      <c r="R1266" s="88">
        <f t="shared" ca="1" si="19"/>
        <v>0</v>
      </c>
      <c r="S1266" s="88">
        <f ca="1">COUNTIFS(Tableau3[PLAGE],R1266)</f>
        <v>0</v>
      </c>
      <c r="T1266" s="139">
        <f ca="1">INDEX(EXTRACT!DATE,MATCH(Tableau4[[#This Row],[Décalage]],D:D,0),0)</f>
        <v>0</v>
      </c>
      <c r="U1266" s="139">
        <f ca="1">VLOOKUP(Tableau4[[#This Row],[Décalage]],D:E,2,0)</f>
        <v>0</v>
      </c>
      <c r="V1266" s="139">
        <f ca="1">VLOOKUP(Tableau4[[#This Row],[Décalage]],D:G,4,0)</f>
        <v>0</v>
      </c>
      <c r="AY1266" s="88"/>
      <c r="AZ1266" s="88"/>
      <c r="BA1266" s="88"/>
      <c r="BB1266" s="88"/>
      <c r="BC1266" s="88"/>
    </row>
    <row r="1267" spans="1:55" ht="15" x14ac:dyDescent="0.2">
      <c r="A1267" s="100" t="s">
        <v>534</v>
      </c>
      <c r="B1267" s="95" t="s">
        <v>534</v>
      </c>
      <c r="C1267" s="95">
        <v>1264</v>
      </c>
      <c r="D1267" s="95" t="s">
        <v>534</v>
      </c>
      <c r="E1267" s="99" t="s">
        <v>534</v>
      </c>
      <c r="F1267" s="95" t="s">
        <v>534</v>
      </c>
      <c r="G1267" s="95" t="s">
        <v>534</v>
      </c>
      <c r="H1267" s="95">
        <v>0</v>
      </c>
      <c r="I1267" s="95">
        <v>1</v>
      </c>
      <c r="J1267" s="95">
        <v>800</v>
      </c>
      <c r="K1267" s="95" t="s">
        <v>534</v>
      </c>
      <c r="L1267" s="98" t="s">
        <v>534</v>
      </c>
      <c r="M1267" s="98" t="s">
        <v>534</v>
      </c>
      <c r="N1267" s="97" t="s">
        <v>534</v>
      </c>
      <c r="Q1267" s="88" t="str">
        <f t="array" aca="1" ref="Q1267" ca="1">IFERROR(INDEX(Tableau3[Num DECAL],SMALL(IF(Tableau3[Num DECAL]&lt;&gt;"",ROW(INDIRECT("1:"&amp;ROWS(Tableau3[Num DECAL])))),ROWS($1:1256))),"")</f>
        <v/>
      </c>
      <c r="R1267" s="88">
        <f t="shared" ca="1" si="19"/>
        <v>0</v>
      </c>
      <c r="S1267" s="88">
        <f ca="1">COUNTIFS(Tableau3[PLAGE],R1267)</f>
        <v>0</v>
      </c>
      <c r="T1267" s="139">
        <f ca="1">INDEX(EXTRACT!DATE,MATCH(Tableau4[[#This Row],[Décalage]],D:D,0),0)</f>
        <v>0</v>
      </c>
      <c r="U1267" s="139">
        <f ca="1">VLOOKUP(Tableau4[[#This Row],[Décalage]],D:E,2,0)</f>
        <v>0</v>
      </c>
      <c r="V1267" s="139">
        <f ca="1">VLOOKUP(Tableau4[[#This Row],[Décalage]],D:G,4,0)</f>
        <v>0</v>
      </c>
      <c r="AY1267" s="88"/>
      <c r="AZ1267" s="88"/>
      <c r="BA1267" s="88"/>
      <c r="BB1267" s="88"/>
      <c r="BC1267" s="88"/>
    </row>
    <row r="1268" spans="1:55" ht="15" x14ac:dyDescent="0.2">
      <c r="A1268" s="100" t="s">
        <v>534</v>
      </c>
      <c r="B1268" s="95" t="s">
        <v>534</v>
      </c>
      <c r="C1268" s="95">
        <v>1265</v>
      </c>
      <c r="D1268" s="95" t="s">
        <v>534</v>
      </c>
      <c r="E1268" s="99" t="s">
        <v>534</v>
      </c>
      <c r="F1268" s="95" t="s">
        <v>534</v>
      </c>
      <c r="G1268" s="95" t="s">
        <v>534</v>
      </c>
      <c r="H1268" s="95">
        <v>0</v>
      </c>
      <c r="I1268" s="95">
        <v>1</v>
      </c>
      <c r="J1268" s="95">
        <v>801</v>
      </c>
      <c r="K1268" s="95" t="s">
        <v>534</v>
      </c>
      <c r="L1268" s="98" t="s">
        <v>534</v>
      </c>
      <c r="M1268" s="98" t="s">
        <v>534</v>
      </c>
      <c r="N1268" s="97" t="s">
        <v>534</v>
      </c>
      <c r="Q1268" s="88" t="str">
        <f t="array" aca="1" ref="Q1268" ca="1">IFERROR(INDEX(Tableau3[Num DECAL],SMALL(IF(Tableau3[Num DECAL]&lt;&gt;"",ROW(INDIRECT("1:"&amp;ROWS(Tableau3[Num DECAL])))),ROWS($1:1257))),"")</f>
        <v/>
      </c>
      <c r="R1268" s="88">
        <f t="shared" ca="1" si="19"/>
        <v>0</v>
      </c>
      <c r="S1268" s="88">
        <f ca="1">COUNTIFS(Tableau3[PLAGE],R1268)</f>
        <v>0</v>
      </c>
      <c r="T1268" s="139">
        <f ca="1">INDEX(EXTRACT!DATE,MATCH(Tableau4[[#This Row],[Décalage]],D:D,0),0)</f>
        <v>0</v>
      </c>
      <c r="U1268" s="139">
        <f ca="1">VLOOKUP(Tableau4[[#This Row],[Décalage]],D:E,2,0)</f>
        <v>0</v>
      </c>
      <c r="V1268" s="139">
        <f ca="1">VLOOKUP(Tableau4[[#This Row],[Décalage]],D:G,4,0)</f>
        <v>0</v>
      </c>
      <c r="AY1268" s="88"/>
      <c r="AZ1268" s="88"/>
      <c r="BA1268" s="88"/>
      <c r="BB1268" s="88"/>
      <c r="BC1268" s="88"/>
    </row>
    <row r="1269" spans="1:55" ht="15" x14ac:dyDescent="0.2">
      <c r="A1269" s="100" t="s">
        <v>534</v>
      </c>
      <c r="B1269" s="95" t="s">
        <v>534</v>
      </c>
      <c r="C1269" s="95">
        <v>1266</v>
      </c>
      <c r="D1269" s="95" t="s">
        <v>534</v>
      </c>
      <c r="E1269" s="99" t="s">
        <v>534</v>
      </c>
      <c r="F1269" s="95" t="s">
        <v>534</v>
      </c>
      <c r="G1269" s="95" t="s">
        <v>534</v>
      </c>
      <c r="H1269" s="95">
        <v>0</v>
      </c>
      <c r="I1269" s="95">
        <v>1</v>
      </c>
      <c r="J1269" s="95">
        <v>802</v>
      </c>
      <c r="K1269" s="95" t="s">
        <v>534</v>
      </c>
      <c r="L1269" s="98" t="s">
        <v>534</v>
      </c>
      <c r="M1269" s="98" t="s">
        <v>534</v>
      </c>
      <c r="N1269" s="97" t="s">
        <v>534</v>
      </c>
      <c r="Q1269" s="88" t="str">
        <f t="array" aca="1" ref="Q1269" ca="1">IFERROR(INDEX(Tableau3[Num DECAL],SMALL(IF(Tableau3[Num DECAL]&lt;&gt;"",ROW(INDIRECT("1:"&amp;ROWS(Tableau3[Num DECAL])))),ROWS($1:1258))),"")</f>
        <v/>
      </c>
      <c r="R1269" s="88">
        <f t="shared" ca="1" si="19"/>
        <v>0</v>
      </c>
      <c r="S1269" s="88">
        <f ca="1">COUNTIFS(Tableau3[PLAGE],R1269)</f>
        <v>0</v>
      </c>
      <c r="T1269" s="139">
        <f ca="1">INDEX(EXTRACT!DATE,MATCH(Tableau4[[#This Row],[Décalage]],D:D,0),0)</f>
        <v>0</v>
      </c>
      <c r="U1269" s="139">
        <f ca="1">VLOOKUP(Tableau4[[#This Row],[Décalage]],D:E,2,0)</f>
        <v>0</v>
      </c>
      <c r="V1269" s="139">
        <f ca="1">VLOOKUP(Tableau4[[#This Row],[Décalage]],D:G,4,0)</f>
        <v>0</v>
      </c>
      <c r="AY1269" s="88"/>
      <c r="AZ1269" s="88"/>
      <c r="BA1269" s="88"/>
      <c r="BB1269" s="88"/>
      <c r="BC1269" s="88"/>
    </row>
    <row r="1270" spans="1:55" ht="15" x14ac:dyDescent="0.2">
      <c r="A1270" s="100" t="s">
        <v>534</v>
      </c>
      <c r="B1270" s="95" t="s">
        <v>534</v>
      </c>
      <c r="C1270" s="95">
        <v>1267</v>
      </c>
      <c r="D1270" s="95" t="s">
        <v>534</v>
      </c>
      <c r="E1270" s="99" t="s">
        <v>534</v>
      </c>
      <c r="F1270" s="95" t="s">
        <v>534</v>
      </c>
      <c r="G1270" s="95" t="s">
        <v>534</v>
      </c>
      <c r="H1270" s="95">
        <v>0</v>
      </c>
      <c r="I1270" s="95">
        <v>1</v>
      </c>
      <c r="J1270" s="95">
        <v>803</v>
      </c>
      <c r="K1270" s="95" t="s">
        <v>534</v>
      </c>
      <c r="L1270" s="98" t="s">
        <v>534</v>
      </c>
      <c r="M1270" s="98" t="s">
        <v>534</v>
      </c>
      <c r="N1270" s="97" t="s">
        <v>534</v>
      </c>
      <c r="Q1270" s="88" t="str">
        <f t="array" aca="1" ref="Q1270" ca="1">IFERROR(INDEX(Tableau3[Num DECAL],SMALL(IF(Tableau3[Num DECAL]&lt;&gt;"",ROW(INDIRECT("1:"&amp;ROWS(Tableau3[Num DECAL])))),ROWS($1:1259))),"")</f>
        <v/>
      </c>
      <c r="R1270" s="88">
        <f t="shared" ca="1" si="19"/>
        <v>0</v>
      </c>
      <c r="S1270" s="88">
        <f ca="1">COUNTIFS(Tableau3[PLAGE],R1270)</f>
        <v>0</v>
      </c>
      <c r="T1270" s="139">
        <f ca="1">INDEX(EXTRACT!DATE,MATCH(Tableau4[[#This Row],[Décalage]],D:D,0),0)</f>
        <v>0</v>
      </c>
      <c r="U1270" s="139">
        <f ca="1">VLOOKUP(Tableau4[[#This Row],[Décalage]],D:E,2,0)</f>
        <v>0</v>
      </c>
      <c r="V1270" s="139">
        <f ca="1">VLOOKUP(Tableau4[[#This Row],[Décalage]],D:G,4,0)</f>
        <v>0</v>
      </c>
      <c r="AY1270" s="88"/>
      <c r="AZ1270" s="88"/>
      <c r="BA1270" s="88"/>
      <c r="BB1270" s="88"/>
      <c r="BC1270" s="88"/>
    </row>
    <row r="1271" spans="1:55" ht="15" x14ac:dyDescent="0.2">
      <c r="A1271" s="100" t="s">
        <v>534</v>
      </c>
      <c r="B1271" s="95" t="s">
        <v>534</v>
      </c>
      <c r="C1271" s="95">
        <v>1268</v>
      </c>
      <c r="D1271" s="95" t="s">
        <v>534</v>
      </c>
      <c r="E1271" s="99" t="s">
        <v>534</v>
      </c>
      <c r="F1271" s="95" t="s">
        <v>534</v>
      </c>
      <c r="G1271" s="95" t="s">
        <v>534</v>
      </c>
      <c r="H1271" s="95">
        <v>0</v>
      </c>
      <c r="I1271" s="95">
        <v>1</v>
      </c>
      <c r="J1271" s="95">
        <v>804</v>
      </c>
      <c r="K1271" s="95" t="s">
        <v>534</v>
      </c>
      <c r="L1271" s="98" t="s">
        <v>534</v>
      </c>
      <c r="M1271" s="98" t="s">
        <v>534</v>
      </c>
      <c r="N1271" s="97" t="s">
        <v>534</v>
      </c>
      <c r="Q1271" s="88" t="str">
        <f t="array" aca="1" ref="Q1271" ca="1">IFERROR(INDEX(Tableau3[Num DECAL],SMALL(IF(Tableau3[Num DECAL]&lt;&gt;"",ROW(INDIRECT("1:"&amp;ROWS(Tableau3[Num DECAL])))),ROWS($1:1260))),"")</f>
        <v/>
      </c>
      <c r="R1271" s="88">
        <f t="shared" ca="1" si="19"/>
        <v>0</v>
      </c>
      <c r="S1271" s="88">
        <f ca="1">COUNTIFS(Tableau3[PLAGE],R1271)</f>
        <v>0</v>
      </c>
      <c r="T1271" s="139">
        <f ca="1">INDEX(EXTRACT!DATE,MATCH(Tableau4[[#This Row],[Décalage]],D:D,0),0)</f>
        <v>0</v>
      </c>
      <c r="U1271" s="139">
        <f ca="1">VLOOKUP(Tableau4[[#This Row],[Décalage]],D:E,2,0)</f>
        <v>0</v>
      </c>
      <c r="V1271" s="139">
        <f ca="1">VLOOKUP(Tableau4[[#This Row],[Décalage]],D:G,4,0)</f>
        <v>0</v>
      </c>
      <c r="AY1271" s="88"/>
      <c r="AZ1271" s="88"/>
      <c r="BA1271" s="88"/>
      <c r="BB1271" s="88"/>
      <c r="BC1271" s="88"/>
    </row>
    <row r="1272" spans="1:55" ht="15" x14ac:dyDescent="0.2">
      <c r="A1272" s="100" t="s">
        <v>534</v>
      </c>
      <c r="B1272" s="95" t="s">
        <v>534</v>
      </c>
      <c r="C1272" s="95">
        <v>1269</v>
      </c>
      <c r="D1272" s="95" t="s">
        <v>534</v>
      </c>
      <c r="E1272" s="99" t="s">
        <v>534</v>
      </c>
      <c r="F1272" s="95" t="s">
        <v>534</v>
      </c>
      <c r="G1272" s="95" t="s">
        <v>534</v>
      </c>
      <c r="H1272" s="95">
        <v>0</v>
      </c>
      <c r="I1272" s="95">
        <v>1</v>
      </c>
      <c r="J1272" s="95">
        <v>805</v>
      </c>
      <c r="K1272" s="95" t="s">
        <v>534</v>
      </c>
      <c r="L1272" s="98" t="s">
        <v>534</v>
      </c>
      <c r="M1272" s="98" t="s">
        <v>534</v>
      </c>
      <c r="N1272" s="97" t="s">
        <v>534</v>
      </c>
      <c r="Q1272" s="88" t="str">
        <f t="array" aca="1" ref="Q1272" ca="1">IFERROR(INDEX(Tableau3[Num DECAL],SMALL(IF(Tableau3[Num DECAL]&lt;&gt;"",ROW(INDIRECT("1:"&amp;ROWS(Tableau3[Num DECAL])))),ROWS($1:1261))),"")</f>
        <v/>
      </c>
      <c r="R1272" s="88">
        <f t="shared" ca="1" si="19"/>
        <v>0</v>
      </c>
      <c r="S1272" s="88">
        <f ca="1">COUNTIFS(Tableau3[PLAGE],R1272)</f>
        <v>0</v>
      </c>
      <c r="T1272" s="139">
        <f ca="1">INDEX(EXTRACT!DATE,MATCH(Tableau4[[#This Row],[Décalage]],D:D,0),0)</f>
        <v>0</v>
      </c>
      <c r="U1272" s="139">
        <f ca="1">VLOOKUP(Tableau4[[#This Row],[Décalage]],D:E,2,0)</f>
        <v>0</v>
      </c>
      <c r="V1272" s="139">
        <f ca="1">VLOOKUP(Tableau4[[#This Row],[Décalage]],D:G,4,0)</f>
        <v>0</v>
      </c>
      <c r="AY1272" s="88"/>
      <c r="AZ1272" s="88"/>
      <c r="BA1272" s="88"/>
      <c r="BB1272" s="88"/>
      <c r="BC1272" s="88"/>
    </row>
    <row r="1273" spans="1:55" ht="15" x14ac:dyDescent="0.2">
      <c r="A1273" s="100" t="s">
        <v>534</v>
      </c>
      <c r="B1273" s="95" t="s">
        <v>534</v>
      </c>
      <c r="C1273" s="95">
        <v>1270</v>
      </c>
      <c r="D1273" s="95" t="s">
        <v>534</v>
      </c>
      <c r="E1273" s="99" t="s">
        <v>534</v>
      </c>
      <c r="F1273" s="95" t="s">
        <v>534</v>
      </c>
      <c r="G1273" s="95" t="s">
        <v>534</v>
      </c>
      <c r="H1273" s="95">
        <v>0</v>
      </c>
      <c r="I1273" s="95">
        <v>1</v>
      </c>
      <c r="J1273" s="95">
        <v>806</v>
      </c>
      <c r="K1273" s="95" t="s">
        <v>534</v>
      </c>
      <c r="L1273" s="98" t="s">
        <v>534</v>
      </c>
      <c r="M1273" s="98" t="s">
        <v>534</v>
      </c>
      <c r="N1273" s="97" t="s">
        <v>534</v>
      </c>
      <c r="Q1273" s="88" t="str">
        <f t="array" aca="1" ref="Q1273" ca="1">IFERROR(INDEX(Tableau3[Num DECAL],SMALL(IF(Tableau3[Num DECAL]&lt;&gt;"",ROW(INDIRECT("1:"&amp;ROWS(Tableau3[Num DECAL])))),ROWS($1:1262))),"")</f>
        <v/>
      </c>
      <c r="R1273" s="88">
        <f t="shared" ca="1" si="19"/>
        <v>0</v>
      </c>
      <c r="S1273" s="88">
        <f ca="1">COUNTIFS(Tableau3[PLAGE],R1273)</f>
        <v>0</v>
      </c>
      <c r="T1273" s="139">
        <f ca="1">INDEX(EXTRACT!DATE,MATCH(Tableau4[[#This Row],[Décalage]],D:D,0),0)</f>
        <v>0</v>
      </c>
      <c r="U1273" s="139">
        <f ca="1">VLOOKUP(Tableau4[[#This Row],[Décalage]],D:E,2,0)</f>
        <v>0</v>
      </c>
      <c r="V1273" s="139">
        <f ca="1">VLOOKUP(Tableau4[[#This Row],[Décalage]],D:G,4,0)</f>
        <v>0</v>
      </c>
      <c r="AY1273" s="88"/>
      <c r="AZ1273" s="88"/>
      <c r="BA1273" s="88"/>
      <c r="BB1273" s="88"/>
      <c r="BC1273" s="88"/>
    </row>
    <row r="1274" spans="1:55" ht="15" x14ac:dyDescent="0.2">
      <c r="A1274" s="100" t="s">
        <v>534</v>
      </c>
      <c r="B1274" s="95" t="s">
        <v>534</v>
      </c>
      <c r="C1274" s="95">
        <v>1271</v>
      </c>
      <c r="D1274" s="95" t="s">
        <v>534</v>
      </c>
      <c r="E1274" s="99" t="s">
        <v>534</v>
      </c>
      <c r="F1274" s="95" t="s">
        <v>534</v>
      </c>
      <c r="G1274" s="95" t="s">
        <v>534</v>
      </c>
      <c r="H1274" s="95">
        <v>0</v>
      </c>
      <c r="I1274" s="95">
        <v>1</v>
      </c>
      <c r="J1274" s="95">
        <v>807</v>
      </c>
      <c r="K1274" s="95" t="s">
        <v>534</v>
      </c>
      <c r="L1274" s="98" t="s">
        <v>534</v>
      </c>
      <c r="M1274" s="98" t="s">
        <v>534</v>
      </c>
      <c r="N1274" s="97" t="s">
        <v>534</v>
      </c>
      <c r="Q1274" s="88" t="str">
        <f t="array" aca="1" ref="Q1274" ca="1">IFERROR(INDEX(Tableau3[Num DECAL],SMALL(IF(Tableau3[Num DECAL]&lt;&gt;"",ROW(INDIRECT("1:"&amp;ROWS(Tableau3[Num DECAL])))),ROWS($1:1263))),"")</f>
        <v/>
      </c>
      <c r="R1274" s="88">
        <f t="shared" ca="1" si="19"/>
        <v>0</v>
      </c>
      <c r="S1274" s="88">
        <f ca="1">COUNTIFS(Tableau3[PLAGE],R1274)</f>
        <v>0</v>
      </c>
      <c r="T1274" s="139">
        <f ca="1">INDEX(EXTRACT!DATE,MATCH(Tableau4[[#This Row],[Décalage]],D:D,0),0)</f>
        <v>0</v>
      </c>
      <c r="U1274" s="139">
        <f ca="1">VLOOKUP(Tableau4[[#This Row],[Décalage]],D:E,2,0)</f>
        <v>0</v>
      </c>
      <c r="V1274" s="139">
        <f ca="1">VLOOKUP(Tableau4[[#This Row],[Décalage]],D:G,4,0)</f>
        <v>0</v>
      </c>
      <c r="AY1274" s="88"/>
      <c r="AZ1274" s="88"/>
      <c r="BA1274" s="88"/>
      <c r="BB1274" s="88"/>
      <c r="BC1274" s="88"/>
    </row>
    <row r="1275" spans="1:55" ht="15" x14ac:dyDescent="0.2">
      <c r="A1275" s="100" t="s">
        <v>534</v>
      </c>
      <c r="B1275" s="95" t="s">
        <v>534</v>
      </c>
      <c r="C1275" s="95">
        <v>1272</v>
      </c>
      <c r="D1275" s="95" t="s">
        <v>534</v>
      </c>
      <c r="E1275" s="99" t="s">
        <v>534</v>
      </c>
      <c r="F1275" s="95" t="s">
        <v>534</v>
      </c>
      <c r="G1275" s="95" t="s">
        <v>534</v>
      </c>
      <c r="H1275" s="95">
        <v>0</v>
      </c>
      <c r="I1275" s="95">
        <v>1</v>
      </c>
      <c r="J1275" s="95">
        <v>808</v>
      </c>
      <c r="K1275" s="95" t="s">
        <v>534</v>
      </c>
      <c r="L1275" s="98" t="s">
        <v>534</v>
      </c>
      <c r="M1275" s="98" t="s">
        <v>534</v>
      </c>
      <c r="N1275" s="97" t="s">
        <v>534</v>
      </c>
      <c r="Q1275" s="88" t="str">
        <f t="array" aca="1" ref="Q1275" ca="1">IFERROR(INDEX(Tableau3[Num DECAL],SMALL(IF(Tableau3[Num DECAL]&lt;&gt;"",ROW(INDIRECT("1:"&amp;ROWS(Tableau3[Num DECAL])))),ROWS($1:1264))),"")</f>
        <v/>
      </c>
      <c r="R1275" s="88">
        <f t="shared" ca="1" si="19"/>
        <v>0</v>
      </c>
      <c r="S1275" s="88">
        <f ca="1">COUNTIFS(Tableau3[PLAGE],R1275)</f>
        <v>0</v>
      </c>
      <c r="T1275" s="139">
        <f ca="1">INDEX(EXTRACT!DATE,MATCH(Tableau4[[#This Row],[Décalage]],D:D,0),0)</f>
        <v>0</v>
      </c>
      <c r="U1275" s="139">
        <f ca="1">VLOOKUP(Tableau4[[#This Row],[Décalage]],D:E,2,0)</f>
        <v>0</v>
      </c>
      <c r="V1275" s="139">
        <f ca="1">VLOOKUP(Tableau4[[#This Row],[Décalage]],D:G,4,0)</f>
        <v>0</v>
      </c>
      <c r="AY1275" s="88"/>
      <c r="AZ1275" s="88"/>
      <c r="BA1275" s="88"/>
      <c r="BB1275" s="88"/>
      <c r="BC1275" s="88"/>
    </row>
    <row r="1276" spans="1:55" ht="15" x14ac:dyDescent="0.2">
      <c r="A1276" s="100" t="s">
        <v>534</v>
      </c>
      <c r="B1276" s="95" t="s">
        <v>534</v>
      </c>
      <c r="C1276" s="95">
        <v>1273</v>
      </c>
      <c r="D1276" s="95" t="s">
        <v>534</v>
      </c>
      <c r="E1276" s="99" t="s">
        <v>534</v>
      </c>
      <c r="F1276" s="95" t="s">
        <v>534</v>
      </c>
      <c r="G1276" s="95" t="s">
        <v>534</v>
      </c>
      <c r="H1276" s="95">
        <v>0</v>
      </c>
      <c r="I1276" s="95">
        <v>1</v>
      </c>
      <c r="J1276" s="95">
        <v>809</v>
      </c>
      <c r="K1276" s="95" t="s">
        <v>534</v>
      </c>
      <c r="L1276" s="98" t="s">
        <v>534</v>
      </c>
      <c r="M1276" s="98" t="s">
        <v>534</v>
      </c>
      <c r="N1276" s="97" t="s">
        <v>534</v>
      </c>
      <c r="Q1276" s="88" t="str">
        <f t="array" aca="1" ref="Q1276" ca="1">IFERROR(INDEX(Tableau3[Num DECAL],SMALL(IF(Tableau3[Num DECAL]&lt;&gt;"",ROW(INDIRECT("1:"&amp;ROWS(Tableau3[Num DECAL])))),ROWS($1:1265))),"")</f>
        <v/>
      </c>
      <c r="R1276" s="88">
        <f t="shared" ca="1" si="19"/>
        <v>0</v>
      </c>
      <c r="S1276" s="88">
        <f ca="1">COUNTIFS(Tableau3[PLAGE],R1276)</f>
        <v>0</v>
      </c>
      <c r="T1276" s="139">
        <f ca="1">INDEX(EXTRACT!DATE,MATCH(Tableau4[[#This Row],[Décalage]],D:D,0),0)</f>
        <v>0</v>
      </c>
      <c r="U1276" s="139">
        <f ca="1">VLOOKUP(Tableau4[[#This Row],[Décalage]],D:E,2,0)</f>
        <v>0</v>
      </c>
      <c r="V1276" s="139">
        <f ca="1">VLOOKUP(Tableau4[[#This Row],[Décalage]],D:G,4,0)</f>
        <v>0</v>
      </c>
      <c r="AY1276" s="88"/>
      <c r="AZ1276" s="88"/>
      <c r="BA1276" s="88"/>
      <c r="BB1276" s="88"/>
      <c r="BC1276" s="88"/>
    </row>
    <row r="1277" spans="1:55" ht="15" x14ac:dyDescent="0.2">
      <c r="A1277" s="100" t="s">
        <v>534</v>
      </c>
      <c r="B1277" s="95" t="s">
        <v>534</v>
      </c>
      <c r="C1277" s="95">
        <v>1274</v>
      </c>
      <c r="D1277" s="95" t="s">
        <v>534</v>
      </c>
      <c r="E1277" s="99" t="s">
        <v>534</v>
      </c>
      <c r="F1277" s="95" t="s">
        <v>534</v>
      </c>
      <c r="G1277" s="95" t="s">
        <v>534</v>
      </c>
      <c r="H1277" s="95">
        <v>0</v>
      </c>
      <c r="I1277" s="95">
        <v>1</v>
      </c>
      <c r="J1277" s="95">
        <v>810</v>
      </c>
      <c r="K1277" s="95" t="s">
        <v>534</v>
      </c>
      <c r="L1277" s="98" t="s">
        <v>534</v>
      </c>
      <c r="M1277" s="98" t="s">
        <v>534</v>
      </c>
      <c r="N1277" s="97" t="s">
        <v>534</v>
      </c>
      <c r="Q1277" s="88" t="str">
        <f t="array" aca="1" ref="Q1277" ca="1">IFERROR(INDEX(Tableau3[Num DECAL],SMALL(IF(Tableau3[Num DECAL]&lt;&gt;"",ROW(INDIRECT("1:"&amp;ROWS(Tableau3[Num DECAL])))),ROWS($1:1266))),"")</f>
        <v/>
      </c>
      <c r="R1277" s="88">
        <f t="shared" ca="1" si="19"/>
        <v>0</v>
      </c>
      <c r="S1277" s="88">
        <f ca="1">COUNTIFS(Tableau3[PLAGE],R1277)</f>
        <v>0</v>
      </c>
      <c r="T1277" s="139">
        <f ca="1">INDEX(EXTRACT!DATE,MATCH(Tableau4[[#This Row],[Décalage]],D:D,0),0)</f>
        <v>0</v>
      </c>
      <c r="U1277" s="139">
        <f ca="1">VLOOKUP(Tableau4[[#This Row],[Décalage]],D:E,2,0)</f>
        <v>0</v>
      </c>
      <c r="V1277" s="139">
        <f ca="1">VLOOKUP(Tableau4[[#This Row],[Décalage]],D:G,4,0)</f>
        <v>0</v>
      </c>
      <c r="AY1277" s="88"/>
      <c r="AZ1277" s="88"/>
      <c r="BA1277" s="88"/>
      <c r="BB1277" s="88"/>
      <c r="BC1277" s="88"/>
    </row>
    <row r="1278" spans="1:55" ht="15" x14ac:dyDescent="0.2">
      <c r="A1278" s="100" t="s">
        <v>534</v>
      </c>
      <c r="B1278" s="95" t="s">
        <v>534</v>
      </c>
      <c r="C1278" s="95">
        <v>1275</v>
      </c>
      <c r="D1278" s="95" t="s">
        <v>534</v>
      </c>
      <c r="E1278" s="99" t="s">
        <v>534</v>
      </c>
      <c r="F1278" s="95" t="s">
        <v>534</v>
      </c>
      <c r="G1278" s="95" t="s">
        <v>534</v>
      </c>
      <c r="H1278" s="95">
        <v>0</v>
      </c>
      <c r="I1278" s="95">
        <v>1</v>
      </c>
      <c r="J1278" s="95">
        <v>811</v>
      </c>
      <c r="K1278" s="95" t="s">
        <v>534</v>
      </c>
      <c r="L1278" s="98" t="s">
        <v>534</v>
      </c>
      <c r="M1278" s="98" t="s">
        <v>534</v>
      </c>
      <c r="N1278" s="97" t="s">
        <v>534</v>
      </c>
      <c r="Q1278" s="88" t="str">
        <f t="array" aca="1" ref="Q1278" ca="1">IFERROR(INDEX(Tableau3[Num DECAL],SMALL(IF(Tableau3[Num DECAL]&lt;&gt;"",ROW(INDIRECT("1:"&amp;ROWS(Tableau3[Num DECAL])))),ROWS($1:1267))),"")</f>
        <v/>
      </c>
      <c r="R1278" s="88">
        <f t="shared" ca="1" si="19"/>
        <v>0</v>
      </c>
      <c r="S1278" s="88">
        <f ca="1">COUNTIFS(Tableau3[PLAGE],R1278)</f>
        <v>0</v>
      </c>
      <c r="T1278" s="139">
        <f ca="1">INDEX(EXTRACT!DATE,MATCH(Tableau4[[#This Row],[Décalage]],D:D,0),0)</f>
        <v>0</v>
      </c>
      <c r="U1278" s="139">
        <f ca="1">VLOOKUP(Tableau4[[#This Row],[Décalage]],D:E,2,0)</f>
        <v>0</v>
      </c>
      <c r="V1278" s="139">
        <f ca="1">VLOOKUP(Tableau4[[#This Row],[Décalage]],D:G,4,0)</f>
        <v>0</v>
      </c>
      <c r="AY1278" s="88"/>
      <c r="AZ1278" s="88"/>
      <c r="BA1278" s="88"/>
      <c r="BB1278" s="88"/>
      <c r="BC1278" s="88"/>
    </row>
    <row r="1279" spans="1:55" ht="15" x14ac:dyDescent="0.2">
      <c r="A1279" s="100" t="s">
        <v>534</v>
      </c>
      <c r="B1279" s="95" t="s">
        <v>534</v>
      </c>
      <c r="C1279" s="95">
        <v>1276</v>
      </c>
      <c r="D1279" s="95" t="s">
        <v>534</v>
      </c>
      <c r="E1279" s="99" t="s">
        <v>534</v>
      </c>
      <c r="F1279" s="95" t="s">
        <v>534</v>
      </c>
      <c r="G1279" s="95" t="s">
        <v>534</v>
      </c>
      <c r="H1279" s="95">
        <v>0</v>
      </c>
      <c r="I1279" s="95">
        <v>1</v>
      </c>
      <c r="J1279" s="95">
        <v>812</v>
      </c>
      <c r="K1279" s="95" t="s">
        <v>534</v>
      </c>
      <c r="L1279" s="98" t="s">
        <v>534</v>
      </c>
      <c r="M1279" s="98" t="s">
        <v>534</v>
      </c>
      <c r="N1279" s="97" t="s">
        <v>534</v>
      </c>
      <c r="Q1279" s="88" t="str">
        <f t="array" aca="1" ref="Q1279" ca="1">IFERROR(INDEX(Tableau3[Num DECAL],SMALL(IF(Tableau3[Num DECAL]&lt;&gt;"",ROW(INDIRECT("1:"&amp;ROWS(Tableau3[Num DECAL])))),ROWS($1:1268))),"")</f>
        <v/>
      </c>
      <c r="R1279" s="88">
        <f t="shared" ca="1" si="19"/>
        <v>0</v>
      </c>
      <c r="S1279" s="88">
        <f ca="1">COUNTIFS(Tableau3[PLAGE],R1279)</f>
        <v>0</v>
      </c>
      <c r="T1279" s="139">
        <f ca="1">INDEX(EXTRACT!DATE,MATCH(Tableau4[[#This Row],[Décalage]],D:D,0),0)</f>
        <v>0</v>
      </c>
      <c r="U1279" s="139">
        <f ca="1">VLOOKUP(Tableau4[[#This Row],[Décalage]],D:E,2,0)</f>
        <v>0</v>
      </c>
      <c r="V1279" s="139">
        <f ca="1">VLOOKUP(Tableau4[[#This Row],[Décalage]],D:G,4,0)</f>
        <v>0</v>
      </c>
      <c r="AY1279" s="88"/>
      <c r="AZ1279" s="88"/>
      <c r="BA1279" s="88"/>
      <c r="BB1279" s="88"/>
      <c r="BC1279" s="88"/>
    </row>
    <row r="1280" spans="1:55" ht="15" x14ac:dyDescent="0.2">
      <c r="A1280" s="100" t="s">
        <v>534</v>
      </c>
      <c r="B1280" s="95" t="s">
        <v>534</v>
      </c>
      <c r="C1280" s="95">
        <v>1277</v>
      </c>
      <c r="D1280" s="95" t="s">
        <v>534</v>
      </c>
      <c r="E1280" s="99" t="s">
        <v>534</v>
      </c>
      <c r="F1280" s="95" t="s">
        <v>534</v>
      </c>
      <c r="G1280" s="95" t="s">
        <v>534</v>
      </c>
      <c r="H1280" s="95">
        <v>0</v>
      </c>
      <c r="I1280" s="95">
        <v>1</v>
      </c>
      <c r="J1280" s="95">
        <v>813</v>
      </c>
      <c r="K1280" s="95" t="s">
        <v>534</v>
      </c>
      <c r="L1280" s="98" t="s">
        <v>534</v>
      </c>
      <c r="M1280" s="98" t="s">
        <v>534</v>
      </c>
      <c r="N1280" s="97" t="s">
        <v>534</v>
      </c>
      <c r="Q1280" s="88" t="str">
        <f t="array" aca="1" ref="Q1280" ca="1">IFERROR(INDEX(Tableau3[Num DECAL],SMALL(IF(Tableau3[Num DECAL]&lt;&gt;"",ROW(INDIRECT("1:"&amp;ROWS(Tableau3[Num DECAL])))),ROWS($1:1269))),"")</f>
        <v/>
      </c>
      <c r="R1280" s="88">
        <f t="shared" ca="1" si="19"/>
        <v>0</v>
      </c>
      <c r="S1280" s="88">
        <f ca="1">COUNTIFS(Tableau3[PLAGE],R1280)</f>
        <v>0</v>
      </c>
      <c r="T1280" s="139">
        <f ca="1">INDEX(EXTRACT!DATE,MATCH(Tableau4[[#This Row],[Décalage]],D:D,0),0)</f>
        <v>0</v>
      </c>
      <c r="U1280" s="139">
        <f ca="1">VLOOKUP(Tableau4[[#This Row],[Décalage]],D:E,2,0)</f>
        <v>0</v>
      </c>
      <c r="V1280" s="139">
        <f ca="1">VLOOKUP(Tableau4[[#This Row],[Décalage]],D:G,4,0)</f>
        <v>0</v>
      </c>
      <c r="AY1280" s="88"/>
      <c r="AZ1280" s="88"/>
      <c r="BA1280" s="88"/>
      <c r="BB1280" s="88"/>
      <c r="BC1280" s="88"/>
    </row>
    <row r="1281" spans="1:55" ht="15" x14ac:dyDescent="0.2">
      <c r="A1281" s="100" t="s">
        <v>534</v>
      </c>
      <c r="B1281" s="95" t="s">
        <v>534</v>
      </c>
      <c r="C1281" s="95">
        <v>1278</v>
      </c>
      <c r="D1281" s="95" t="s">
        <v>534</v>
      </c>
      <c r="E1281" s="99" t="s">
        <v>534</v>
      </c>
      <c r="F1281" s="95" t="s">
        <v>534</v>
      </c>
      <c r="G1281" s="95" t="s">
        <v>534</v>
      </c>
      <c r="H1281" s="95">
        <v>0</v>
      </c>
      <c r="I1281" s="95">
        <v>1</v>
      </c>
      <c r="J1281" s="95">
        <v>814</v>
      </c>
      <c r="K1281" s="95" t="s">
        <v>534</v>
      </c>
      <c r="L1281" s="98" t="s">
        <v>534</v>
      </c>
      <c r="M1281" s="98" t="s">
        <v>534</v>
      </c>
      <c r="N1281" s="97" t="s">
        <v>534</v>
      </c>
      <c r="Q1281" s="88" t="str">
        <f t="array" aca="1" ref="Q1281" ca="1">IFERROR(INDEX(Tableau3[Num DECAL],SMALL(IF(Tableau3[Num DECAL]&lt;&gt;"",ROW(INDIRECT("1:"&amp;ROWS(Tableau3[Num DECAL])))),ROWS($1:1270))),"")</f>
        <v/>
      </c>
      <c r="R1281" s="88">
        <f t="shared" ca="1" si="19"/>
        <v>0</v>
      </c>
      <c r="S1281" s="88">
        <f ca="1">COUNTIFS(Tableau3[PLAGE],R1281)</f>
        <v>0</v>
      </c>
      <c r="T1281" s="139">
        <f ca="1">INDEX(EXTRACT!DATE,MATCH(Tableau4[[#This Row],[Décalage]],D:D,0),0)</f>
        <v>0</v>
      </c>
      <c r="U1281" s="139">
        <f ca="1">VLOOKUP(Tableau4[[#This Row],[Décalage]],D:E,2,0)</f>
        <v>0</v>
      </c>
      <c r="V1281" s="139">
        <f ca="1">VLOOKUP(Tableau4[[#This Row],[Décalage]],D:G,4,0)</f>
        <v>0</v>
      </c>
      <c r="AY1281" s="88"/>
      <c r="AZ1281" s="88"/>
      <c r="BA1281" s="88"/>
      <c r="BB1281" s="88"/>
      <c r="BC1281" s="88"/>
    </row>
    <row r="1282" spans="1:55" ht="15" x14ac:dyDescent="0.2">
      <c r="A1282" s="100" t="s">
        <v>534</v>
      </c>
      <c r="B1282" s="95" t="s">
        <v>534</v>
      </c>
      <c r="C1282" s="95">
        <v>1279</v>
      </c>
      <c r="D1282" s="95" t="s">
        <v>534</v>
      </c>
      <c r="E1282" s="99" t="s">
        <v>534</v>
      </c>
      <c r="F1282" s="95" t="s">
        <v>534</v>
      </c>
      <c r="G1282" s="95" t="s">
        <v>534</v>
      </c>
      <c r="H1282" s="95">
        <v>0</v>
      </c>
      <c r="I1282" s="95">
        <v>1</v>
      </c>
      <c r="J1282" s="95">
        <v>815</v>
      </c>
      <c r="K1282" s="95" t="s">
        <v>534</v>
      </c>
      <c r="L1282" s="98" t="s">
        <v>534</v>
      </c>
      <c r="M1282" s="98" t="s">
        <v>534</v>
      </c>
      <c r="N1282" s="97" t="s">
        <v>534</v>
      </c>
      <c r="Q1282" s="88" t="str">
        <f t="array" aca="1" ref="Q1282" ca="1">IFERROR(INDEX(Tableau3[Num DECAL],SMALL(IF(Tableau3[Num DECAL]&lt;&gt;"",ROW(INDIRECT("1:"&amp;ROWS(Tableau3[Num DECAL])))),ROWS($1:1271))),"")</f>
        <v/>
      </c>
      <c r="R1282" s="88">
        <f t="shared" ca="1" si="19"/>
        <v>0</v>
      </c>
      <c r="S1282" s="88">
        <f ca="1">COUNTIFS(Tableau3[PLAGE],R1282)</f>
        <v>0</v>
      </c>
      <c r="T1282" s="139">
        <f ca="1">INDEX(EXTRACT!DATE,MATCH(Tableau4[[#This Row],[Décalage]],D:D,0),0)</f>
        <v>0</v>
      </c>
      <c r="U1282" s="139">
        <f ca="1">VLOOKUP(Tableau4[[#This Row],[Décalage]],D:E,2,0)</f>
        <v>0</v>
      </c>
      <c r="V1282" s="139">
        <f ca="1">VLOOKUP(Tableau4[[#This Row],[Décalage]],D:G,4,0)</f>
        <v>0</v>
      </c>
      <c r="AY1282" s="88"/>
      <c r="AZ1282" s="88"/>
      <c r="BA1282" s="88"/>
      <c r="BB1282" s="88"/>
      <c r="BC1282" s="88"/>
    </row>
    <row r="1283" spans="1:55" ht="15" x14ac:dyDescent="0.2">
      <c r="A1283" s="100" t="s">
        <v>534</v>
      </c>
      <c r="B1283" s="95" t="s">
        <v>534</v>
      </c>
      <c r="C1283" s="95">
        <v>1280</v>
      </c>
      <c r="D1283" s="95" t="s">
        <v>534</v>
      </c>
      <c r="E1283" s="99" t="s">
        <v>534</v>
      </c>
      <c r="F1283" s="95" t="s">
        <v>534</v>
      </c>
      <c r="G1283" s="95" t="s">
        <v>534</v>
      </c>
      <c r="H1283" s="95">
        <v>0</v>
      </c>
      <c r="I1283" s="95">
        <v>1</v>
      </c>
      <c r="J1283" s="95">
        <v>816</v>
      </c>
      <c r="K1283" s="95" t="s">
        <v>534</v>
      </c>
      <c r="L1283" s="98" t="s">
        <v>534</v>
      </c>
      <c r="M1283" s="98" t="s">
        <v>534</v>
      </c>
      <c r="N1283" s="97" t="s">
        <v>534</v>
      </c>
      <c r="Q1283" s="88" t="str">
        <f t="array" aca="1" ref="Q1283" ca="1">IFERROR(INDEX(Tableau3[Num DECAL],SMALL(IF(Tableau3[Num DECAL]&lt;&gt;"",ROW(INDIRECT("1:"&amp;ROWS(Tableau3[Num DECAL])))),ROWS($1:1272))),"")</f>
        <v/>
      </c>
      <c r="R1283" s="88">
        <f t="shared" ca="1" si="19"/>
        <v>0</v>
      </c>
      <c r="S1283" s="88">
        <f ca="1">COUNTIFS(Tableau3[PLAGE],R1283)</f>
        <v>0</v>
      </c>
      <c r="T1283" s="139">
        <f ca="1">INDEX(EXTRACT!DATE,MATCH(Tableau4[[#This Row],[Décalage]],D:D,0),0)</f>
        <v>0</v>
      </c>
      <c r="U1283" s="139">
        <f ca="1">VLOOKUP(Tableau4[[#This Row],[Décalage]],D:E,2,0)</f>
        <v>0</v>
      </c>
      <c r="V1283" s="139">
        <f ca="1">VLOOKUP(Tableau4[[#This Row],[Décalage]],D:G,4,0)</f>
        <v>0</v>
      </c>
      <c r="AY1283" s="88"/>
      <c r="AZ1283" s="88"/>
      <c r="BA1283" s="88"/>
      <c r="BB1283" s="88"/>
      <c r="BC1283" s="88"/>
    </row>
    <row r="1284" spans="1:55" ht="15" x14ac:dyDescent="0.2">
      <c r="A1284" s="100" t="s">
        <v>534</v>
      </c>
      <c r="B1284" s="95" t="s">
        <v>534</v>
      </c>
      <c r="C1284" s="95">
        <v>1281</v>
      </c>
      <c r="D1284" s="95" t="s">
        <v>534</v>
      </c>
      <c r="E1284" s="99" t="s">
        <v>534</v>
      </c>
      <c r="F1284" s="95" t="s">
        <v>534</v>
      </c>
      <c r="G1284" s="95" t="s">
        <v>534</v>
      </c>
      <c r="H1284" s="95">
        <v>0</v>
      </c>
      <c r="I1284" s="95">
        <v>1</v>
      </c>
      <c r="J1284" s="95">
        <v>817</v>
      </c>
      <c r="K1284" s="95" t="s">
        <v>534</v>
      </c>
      <c r="L1284" s="98" t="s">
        <v>534</v>
      </c>
      <c r="M1284" s="98" t="s">
        <v>534</v>
      </c>
      <c r="N1284" s="97" t="s">
        <v>534</v>
      </c>
      <c r="Q1284" s="88" t="str">
        <f t="array" aca="1" ref="Q1284" ca="1">IFERROR(INDEX(Tableau3[Num DECAL],SMALL(IF(Tableau3[Num DECAL]&lt;&gt;"",ROW(INDIRECT("1:"&amp;ROWS(Tableau3[Num DECAL])))),ROWS($1:1273))),"")</f>
        <v/>
      </c>
      <c r="R1284" s="88">
        <f t="shared" ca="1" si="19"/>
        <v>0</v>
      </c>
      <c r="S1284" s="88">
        <f ca="1">COUNTIFS(Tableau3[PLAGE],R1284)</f>
        <v>0</v>
      </c>
      <c r="T1284" s="139">
        <f ca="1">INDEX(EXTRACT!DATE,MATCH(Tableau4[[#This Row],[Décalage]],D:D,0),0)</f>
        <v>0</v>
      </c>
      <c r="U1284" s="139">
        <f ca="1">VLOOKUP(Tableau4[[#This Row],[Décalage]],D:E,2,0)</f>
        <v>0</v>
      </c>
      <c r="V1284" s="139">
        <f ca="1">VLOOKUP(Tableau4[[#This Row],[Décalage]],D:G,4,0)</f>
        <v>0</v>
      </c>
      <c r="AY1284" s="88"/>
      <c r="AZ1284" s="88"/>
      <c r="BA1284" s="88"/>
      <c r="BB1284" s="88"/>
      <c r="BC1284" s="88"/>
    </row>
    <row r="1285" spans="1:55" ht="15" x14ac:dyDescent="0.2">
      <c r="A1285" s="100" t="s">
        <v>534</v>
      </c>
      <c r="B1285" s="95" t="s">
        <v>534</v>
      </c>
      <c r="C1285" s="95">
        <v>1282</v>
      </c>
      <c r="D1285" s="95" t="s">
        <v>534</v>
      </c>
      <c r="E1285" s="99" t="s">
        <v>534</v>
      </c>
      <c r="F1285" s="95" t="s">
        <v>534</v>
      </c>
      <c r="G1285" s="95" t="s">
        <v>534</v>
      </c>
      <c r="H1285" s="95">
        <v>0</v>
      </c>
      <c r="I1285" s="95">
        <v>1</v>
      </c>
      <c r="J1285" s="95">
        <v>818</v>
      </c>
      <c r="K1285" s="95" t="s">
        <v>534</v>
      </c>
      <c r="L1285" s="98" t="s">
        <v>534</v>
      </c>
      <c r="M1285" s="98" t="s">
        <v>534</v>
      </c>
      <c r="N1285" s="97" t="s">
        <v>534</v>
      </c>
      <c r="Q1285" s="88" t="str">
        <f t="array" aca="1" ref="Q1285" ca="1">IFERROR(INDEX(Tableau3[Num DECAL],SMALL(IF(Tableau3[Num DECAL]&lt;&gt;"",ROW(INDIRECT("1:"&amp;ROWS(Tableau3[Num DECAL])))),ROWS($1:1274))),"")</f>
        <v/>
      </c>
      <c r="R1285" s="88">
        <f t="shared" ca="1" si="19"/>
        <v>0</v>
      </c>
      <c r="S1285" s="88">
        <f ca="1">COUNTIFS(Tableau3[PLAGE],R1285)</f>
        <v>0</v>
      </c>
      <c r="T1285" s="139">
        <f ca="1">INDEX(EXTRACT!DATE,MATCH(Tableau4[[#This Row],[Décalage]],D:D,0),0)</f>
        <v>0</v>
      </c>
      <c r="U1285" s="139">
        <f ca="1">VLOOKUP(Tableau4[[#This Row],[Décalage]],D:E,2,0)</f>
        <v>0</v>
      </c>
      <c r="V1285" s="139">
        <f ca="1">VLOOKUP(Tableau4[[#This Row],[Décalage]],D:G,4,0)</f>
        <v>0</v>
      </c>
      <c r="AY1285" s="88"/>
      <c r="AZ1285" s="88"/>
      <c r="BA1285" s="88"/>
      <c r="BB1285" s="88"/>
      <c r="BC1285" s="88"/>
    </row>
    <row r="1286" spans="1:55" ht="15" x14ac:dyDescent="0.2">
      <c r="A1286" s="100" t="s">
        <v>534</v>
      </c>
      <c r="B1286" s="95" t="s">
        <v>534</v>
      </c>
      <c r="C1286" s="95">
        <v>1283</v>
      </c>
      <c r="D1286" s="95" t="s">
        <v>534</v>
      </c>
      <c r="E1286" s="99" t="s">
        <v>534</v>
      </c>
      <c r="F1286" s="95" t="s">
        <v>534</v>
      </c>
      <c r="G1286" s="95" t="s">
        <v>534</v>
      </c>
      <c r="H1286" s="95">
        <v>0</v>
      </c>
      <c r="I1286" s="95">
        <v>1</v>
      </c>
      <c r="J1286" s="95">
        <v>819</v>
      </c>
      <c r="K1286" s="95" t="s">
        <v>534</v>
      </c>
      <c r="L1286" s="98" t="s">
        <v>534</v>
      </c>
      <c r="M1286" s="98" t="s">
        <v>534</v>
      </c>
      <c r="N1286" s="97" t="s">
        <v>534</v>
      </c>
      <c r="Q1286" s="88" t="str">
        <f t="array" aca="1" ref="Q1286" ca="1">IFERROR(INDEX(Tableau3[Num DECAL],SMALL(IF(Tableau3[Num DECAL]&lt;&gt;"",ROW(INDIRECT("1:"&amp;ROWS(Tableau3[Num DECAL])))),ROWS($1:1275))),"")</f>
        <v/>
      </c>
      <c r="R1286" s="88">
        <f t="shared" ca="1" si="19"/>
        <v>0</v>
      </c>
      <c r="S1286" s="88">
        <f ca="1">COUNTIFS(Tableau3[PLAGE],R1286)</f>
        <v>0</v>
      </c>
      <c r="T1286" s="139">
        <f ca="1">INDEX(EXTRACT!DATE,MATCH(Tableau4[[#This Row],[Décalage]],D:D,0),0)</f>
        <v>0</v>
      </c>
      <c r="U1286" s="139">
        <f ca="1">VLOOKUP(Tableau4[[#This Row],[Décalage]],D:E,2,0)</f>
        <v>0</v>
      </c>
      <c r="V1286" s="139">
        <f ca="1">VLOOKUP(Tableau4[[#This Row],[Décalage]],D:G,4,0)</f>
        <v>0</v>
      </c>
      <c r="AY1286" s="88"/>
      <c r="AZ1286" s="88"/>
      <c r="BA1286" s="88"/>
      <c r="BB1286" s="88"/>
      <c r="BC1286" s="88"/>
    </row>
    <row r="1287" spans="1:55" ht="15" x14ac:dyDescent="0.2">
      <c r="A1287" s="100" t="s">
        <v>534</v>
      </c>
      <c r="B1287" s="95" t="s">
        <v>534</v>
      </c>
      <c r="C1287" s="95">
        <v>1284</v>
      </c>
      <c r="D1287" s="95" t="s">
        <v>534</v>
      </c>
      <c r="E1287" s="99" t="s">
        <v>534</v>
      </c>
      <c r="F1287" s="95" t="s">
        <v>534</v>
      </c>
      <c r="G1287" s="95" t="s">
        <v>534</v>
      </c>
      <c r="H1287" s="95">
        <v>0</v>
      </c>
      <c r="I1287" s="95">
        <v>1</v>
      </c>
      <c r="J1287" s="95">
        <v>820</v>
      </c>
      <c r="K1287" s="95" t="s">
        <v>534</v>
      </c>
      <c r="L1287" s="98" t="s">
        <v>534</v>
      </c>
      <c r="M1287" s="98" t="s">
        <v>534</v>
      </c>
      <c r="N1287" s="97" t="s">
        <v>534</v>
      </c>
      <c r="Q1287" s="88" t="str">
        <f t="array" aca="1" ref="Q1287" ca="1">IFERROR(INDEX(Tableau3[Num DECAL],SMALL(IF(Tableau3[Num DECAL]&lt;&gt;"",ROW(INDIRECT("1:"&amp;ROWS(Tableau3[Num DECAL])))),ROWS($1:1276))),"")</f>
        <v/>
      </c>
      <c r="R1287" s="88">
        <f t="shared" ca="1" si="19"/>
        <v>0</v>
      </c>
      <c r="S1287" s="88">
        <f ca="1">COUNTIFS(Tableau3[PLAGE],R1287)</f>
        <v>0</v>
      </c>
      <c r="T1287" s="139">
        <f ca="1">INDEX(EXTRACT!DATE,MATCH(Tableau4[[#This Row],[Décalage]],D:D,0),0)</f>
        <v>0</v>
      </c>
      <c r="U1287" s="139">
        <f ca="1">VLOOKUP(Tableau4[[#This Row],[Décalage]],D:E,2,0)</f>
        <v>0</v>
      </c>
      <c r="V1287" s="139">
        <f ca="1">VLOOKUP(Tableau4[[#This Row],[Décalage]],D:G,4,0)</f>
        <v>0</v>
      </c>
      <c r="AY1287" s="88"/>
      <c r="AZ1287" s="88"/>
      <c r="BA1287" s="88"/>
      <c r="BB1287" s="88"/>
      <c r="BC1287" s="88"/>
    </row>
    <row r="1288" spans="1:55" ht="15" x14ac:dyDescent="0.2">
      <c r="A1288" s="100" t="s">
        <v>534</v>
      </c>
      <c r="B1288" s="95" t="s">
        <v>534</v>
      </c>
      <c r="C1288" s="95">
        <v>1285</v>
      </c>
      <c r="D1288" s="95" t="s">
        <v>534</v>
      </c>
      <c r="E1288" s="99" t="s">
        <v>534</v>
      </c>
      <c r="F1288" s="95" t="s">
        <v>534</v>
      </c>
      <c r="G1288" s="95" t="s">
        <v>534</v>
      </c>
      <c r="H1288" s="95">
        <v>0</v>
      </c>
      <c r="I1288" s="95">
        <v>1</v>
      </c>
      <c r="J1288" s="95">
        <v>821</v>
      </c>
      <c r="K1288" s="95" t="s">
        <v>534</v>
      </c>
      <c r="L1288" s="98" t="s">
        <v>534</v>
      </c>
      <c r="M1288" s="98" t="s">
        <v>534</v>
      </c>
      <c r="N1288" s="97" t="s">
        <v>534</v>
      </c>
      <c r="Q1288" s="88" t="str">
        <f t="array" aca="1" ref="Q1288" ca="1">IFERROR(INDEX(Tableau3[Num DECAL],SMALL(IF(Tableau3[Num DECAL]&lt;&gt;"",ROW(INDIRECT("1:"&amp;ROWS(Tableau3[Num DECAL])))),ROWS($1:1277))),"")</f>
        <v/>
      </c>
      <c r="R1288" s="88">
        <f t="shared" ca="1" si="19"/>
        <v>0</v>
      </c>
      <c r="S1288" s="88">
        <f ca="1">COUNTIFS(Tableau3[PLAGE],R1288)</f>
        <v>0</v>
      </c>
      <c r="T1288" s="139">
        <f ca="1">INDEX(EXTRACT!DATE,MATCH(Tableau4[[#This Row],[Décalage]],D:D,0),0)</f>
        <v>0</v>
      </c>
      <c r="U1288" s="139">
        <f ca="1">VLOOKUP(Tableau4[[#This Row],[Décalage]],D:E,2,0)</f>
        <v>0</v>
      </c>
      <c r="V1288" s="139">
        <f ca="1">VLOOKUP(Tableau4[[#This Row],[Décalage]],D:G,4,0)</f>
        <v>0</v>
      </c>
      <c r="AY1288" s="88"/>
      <c r="AZ1288" s="88"/>
      <c r="BA1288" s="88"/>
      <c r="BB1288" s="88"/>
      <c r="BC1288" s="88"/>
    </row>
    <row r="1289" spans="1:55" ht="15" x14ac:dyDescent="0.2">
      <c r="A1289" s="100" t="s">
        <v>534</v>
      </c>
      <c r="B1289" s="95" t="s">
        <v>534</v>
      </c>
      <c r="C1289" s="95">
        <v>1286</v>
      </c>
      <c r="D1289" s="95" t="s">
        <v>534</v>
      </c>
      <c r="E1289" s="99" t="s">
        <v>534</v>
      </c>
      <c r="F1289" s="95" t="s">
        <v>534</v>
      </c>
      <c r="G1289" s="95" t="s">
        <v>534</v>
      </c>
      <c r="H1289" s="95">
        <v>0</v>
      </c>
      <c r="I1289" s="95">
        <v>1</v>
      </c>
      <c r="J1289" s="95">
        <v>822</v>
      </c>
      <c r="K1289" s="95" t="s">
        <v>534</v>
      </c>
      <c r="L1289" s="98" t="s">
        <v>534</v>
      </c>
      <c r="M1289" s="98" t="s">
        <v>534</v>
      </c>
      <c r="N1289" s="97" t="s">
        <v>534</v>
      </c>
      <c r="Q1289" s="88" t="str">
        <f t="array" aca="1" ref="Q1289" ca="1">IFERROR(INDEX(Tableau3[Num DECAL],SMALL(IF(Tableau3[Num DECAL]&lt;&gt;"",ROW(INDIRECT("1:"&amp;ROWS(Tableau3[Num DECAL])))),ROWS($1:1278))),"")</f>
        <v/>
      </c>
      <c r="R1289" s="88">
        <f t="shared" ca="1" si="19"/>
        <v>0</v>
      </c>
      <c r="S1289" s="88">
        <f ca="1">COUNTIFS(Tableau3[PLAGE],R1289)</f>
        <v>0</v>
      </c>
      <c r="T1289" s="139">
        <f ca="1">INDEX(EXTRACT!DATE,MATCH(Tableau4[[#This Row],[Décalage]],D:D,0),0)</f>
        <v>0</v>
      </c>
      <c r="U1289" s="139">
        <f ca="1">VLOOKUP(Tableau4[[#This Row],[Décalage]],D:E,2,0)</f>
        <v>0</v>
      </c>
      <c r="V1289" s="139">
        <f ca="1">VLOOKUP(Tableau4[[#This Row],[Décalage]],D:G,4,0)</f>
        <v>0</v>
      </c>
      <c r="AY1289" s="88"/>
      <c r="AZ1289" s="88"/>
      <c r="BA1289" s="88"/>
      <c r="BB1289" s="88"/>
      <c r="BC1289" s="88"/>
    </row>
    <row r="1290" spans="1:55" ht="15" x14ac:dyDescent="0.2">
      <c r="A1290" s="100" t="s">
        <v>534</v>
      </c>
      <c r="B1290" s="95" t="s">
        <v>534</v>
      </c>
      <c r="C1290" s="95">
        <v>1287</v>
      </c>
      <c r="D1290" s="95" t="s">
        <v>534</v>
      </c>
      <c r="E1290" s="99" t="s">
        <v>534</v>
      </c>
      <c r="F1290" s="95" t="s">
        <v>534</v>
      </c>
      <c r="G1290" s="95" t="s">
        <v>534</v>
      </c>
      <c r="H1290" s="95">
        <v>0</v>
      </c>
      <c r="I1290" s="95">
        <v>1</v>
      </c>
      <c r="J1290" s="95">
        <v>823</v>
      </c>
      <c r="K1290" s="95" t="s">
        <v>534</v>
      </c>
      <c r="L1290" s="98" t="s">
        <v>534</v>
      </c>
      <c r="M1290" s="98" t="s">
        <v>534</v>
      </c>
      <c r="N1290" s="97" t="s">
        <v>534</v>
      </c>
      <c r="Q1290" s="88" t="str">
        <f t="array" aca="1" ref="Q1290" ca="1">IFERROR(INDEX(Tableau3[Num DECAL],SMALL(IF(Tableau3[Num DECAL]&lt;&gt;"",ROW(INDIRECT("1:"&amp;ROWS(Tableau3[Num DECAL])))),ROWS($1:1279))),"")</f>
        <v/>
      </c>
      <c r="R1290" s="88">
        <f t="shared" ca="1" si="19"/>
        <v>0</v>
      </c>
      <c r="S1290" s="88">
        <f ca="1">COUNTIFS(Tableau3[PLAGE],R1290)</f>
        <v>0</v>
      </c>
      <c r="T1290" s="139">
        <f ca="1">INDEX(EXTRACT!DATE,MATCH(Tableau4[[#This Row],[Décalage]],D:D,0),0)</f>
        <v>0</v>
      </c>
      <c r="U1290" s="139">
        <f ca="1">VLOOKUP(Tableau4[[#This Row],[Décalage]],D:E,2,0)</f>
        <v>0</v>
      </c>
      <c r="V1290" s="139">
        <f ca="1">VLOOKUP(Tableau4[[#This Row],[Décalage]],D:G,4,0)</f>
        <v>0</v>
      </c>
      <c r="AY1290" s="88"/>
      <c r="AZ1290" s="88"/>
      <c r="BA1290" s="88"/>
      <c r="BB1290" s="88"/>
      <c r="BC1290" s="88"/>
    </row>
    <row r="1291" spans="1:55" ht="15" x14ac:dyDescent="0.2">
      <c r="A1291" s="100" t="s">
        <v>534</v>
      </c>
      <c r="B1291" s="95" t="s">
        <v>534</v>
      </c>
      <c r="C1291" s="95">
        <v>1288</v>
      </c>
      <c r="D1291" s="95" t="s">
        <v>534</v>
      </c>
      <c r="E1291" s="99" t="s">
        <v>534</v>
      </c>
      <c r="F1291" s="95" t="s">
        <v>534</v>
      </c>
      <c r="G1291" s="95" t="s">
        <v>534</v>
      </c>
      <c r="H1291" s="95">
        <v>0</v>
      </c>
      <c r="I1291" s="95">
        <v>1</v>
      </c>
      <c r="J1291" s="95">
        <v>824</v>
      </c>
      <c r="K1291" s="95" t="s">
        <v>534</v>
      </c>
      <c r="L1291" s="98" t="s">
        <v>534</v>
      </c>
      <c r="M1291" s="98" t="s">
        <v>534</v>
      </c>
      <c r="N1291" s="97" t="s">
        <v>534</v>
      </c>
      <c r="Q1291" s="88" t="str">
        <f t="array" aca="1" ref="Q1291" ca="1">IFERROR(INDEX(Tableau3[Num DECAL],SMALL(IF(Tableau3[Num DECAL]&lt;&gt;"",ROW(INDIRECT("1:"&amp;ROWS(Tableau3[Num DECAL])))),ROWS($1:1280))),"")</f>
        <v/>
      </c>
      <c r="R1291" s="88">
        <f t="shared" ca="1" si="19"/>
        <v>0</v>
      </c>
      <c r="S1291" s="88">
        <f ca="1">COUNTIFS(Tableau3[PLAGE],R1291)</f>
        <v>0</v>
      </c>
      <c r="T1291" s="139">
        <f ca="1">INDEX(EXTRACT!DATE,MATCH(Tableau4[[#This Row],[Décalage]],D:D,0),0)</f>
        <v>0</v>
      </c>
      <c r="U1291" s="139">
        <f ca="1">VLOOKUP(Tableau4[[#This Row],[Décalage]],D:E,2,0)</f>
        <v>0</v>
      </c>
      <c r="V1291" s="139">
        <f ca="1">VLOOKUP(Tableau4[[#This Row],[Décalage]],D:G,4,0)</f>
        <v>0</v>
      </c>
      <c r="AY1291" s="88"/>
      <c r="AZ1291" s="88"/>
      <c r="BA1291" s="88"/>
      <c r="BB1291" s="88"/>
      <c r="BC1291" s="88"/>
    </row>
    <row r="1292" spans="1:55" ht="15" x14ac:dyDescent="0.2">
      <c r="A1292" s="100" t="s">
        <v>534</v>
      </c>
      <c r="B1292" s="95" t="s">
        <v>534</v>
      </c>
      <c r="C1292" s="95">
        <v>1289</v>
      </c>
      <c r="D1292" s="95" t="s">
        <v>534</v>
      </c>
      <c r="E1292" s="99" t="s">
        <v>534</v>
      </c>
      <c r="F1292" s="95" t="s">
        <v>534</v>
      </c>
      <c r="G1292" s="95" t="s">
        <v>534</v>
      </c>
      <c r="H1292" s="95">
        <v>0</v>
      </c>
      <c r="I1292" s="95">
        <v>1</v>
      </c>
      <c r="J1292" s="95">
        <v>825</v>
      </c>
      <c r="K1292" s="95" t="s">
        <v>534</v>
      </c>
      <c r="L1292" s="98" t="s">
        <v>534</v>
      </c>
      <c r="M1292" s="98" t="s">
        <v>534</v>
      </c>
      <c r="N1292" s="97" t="s">
        <v>534</v>
      </c>
      <c r="Q1292" s="88" t="str">
        <f t="array" aca="1" ref="Q1292" ca="1">IFERROR(INDEX(Tableau3[Num DECAL],SMALL(IF(Tableau3[Num DECAL]&lt;&gt;"",ROW(INDIRECT("1:"&amp;ROWS(Tableau3[Num DECAL])))),ROWS($1:1281))),"")</f>
        <v/>
      </c>
      <c r="R1292" s="88">
        <f t="shared" ref="R1292:R1355" ca="1" si="20">VLOOKUP(Q1292,D:J,7,0)</f>
        <v>0</v>
      </c>
      <c r="S1292" s="88">
        <f ca="1">COUNTIFS(Tableau3[PLAGE],R1292)</f>
        <v>0</v>
      </c>
      <c r="T1292" s="139">
        <f ca="1">INDEX(EXTRACT!DATE,MATCH(Tableau4[[#This Row],[Décalage]],D:D,0),0)</f>
        <v>0</v>
      </c>
      <c r="U1292" s="139">
        <f ca="1">VLOOKUP(Tableau4[[#This Row],[Décalage]],D:E,2,0)</f>
        <v>0</v>
      </c>
      <c r="V1292" s="139">
        <f ca="1">VLOOKUP(Tableau4[[#This Row],[Décalage]],D:G,4,0)</f>
        <v>0</v>
      </c>
      <c r="AY1292" s="88"/>
      <c r="AZ1292" s="88"/>
      <c r="BA1292" s="88"/>
      <c r="BB1292" s="88"/>
      <c r="BC1292" s="88"/>
    </row>
    <row r="1293" spans="1:55" ht="15" x14ac:dyDescent="0.2">
      <c r="A1293" s="100" t="s">
        <v>534</v>
      </c>
      <c r="B1293" s="95" t="s">
        <v>534</v>
      </c>
      <c r="C1293" s="95">
        <v>1290</v>
      </c>
      <c r="D1293" s="95" t="s">
        <v>534</v>
      </c>
      <c r="E1293" s="99" t="s">
        <v>534</v>
      </c>
      <c r="F1293" s="95" t="s">
        <v>534</v>
      </c>
      <c r="G1293" s="95" t="s">
        <v>534</v>
      </c>
      <c r="H1293" s="95">
        <v>0</v>
      </c>
      <c r="I1293" s="95">
        <v>1</v>
      </c>
      <c r="J1293" s="95">
        <v>826</v>
      </c>
      <c r="K1293" s="95" t="s">
        <v>534</v>
      </c>
      <c r="L1293" s="98" t="s">
        <v>534</v>
      </c>
      <c r="M1293" s="98" t="s">
        <v>534</v>
      </c>
      <c r="N1293" s="97" t="s">
        <v>534</v>
      </c>
      <c r="Q1293" s="88" t="str">
        <f t="array" aca="1" ref="Q1293" ca="1">IFERROR(INDEX(Tableau3[Num DECAL],SMALL(IF(Tableau3[Num DECAL]&lt;&gt;"",ROW(INDIRECT("1:"&amp;ROWS(Tableau3[Num DECAL])))),ROWS($1:1282))),"")</f>
        <v/>
      </c>
      <c r="R1293" s="88">
        <f t="shared" ca="1" si="20"/>
        <v>0</v>
      </c>
      <c r="S1293" s="88">
        <f ca="1">COUNTIFS(Tableau3[PLAGE],R1293)</f>
        <v>0</v>
      </c>
      <c r="T1293" s="139">
        <f ca="1">INDEX(EXTRACT!DATE,MATCH(Tableau4[[#This Row],[Décalage]],D:D,0),0)</f>
        <v>0</v>
      </c>
      <c r="U1293" s="139">
        <f ca="1">VLOOKUP(Tableau4[[#This Row],[Décalage]],D:E,2,0)</f>
        <v>0</v>
      </c>
      <c r="V1293" s="139">
        <f ca="1">VLOOKUP(Tableau4[[#This Row],[Décalage]],D:G,4,0)</f>
        <v>0</v>
      </c>
      <c r="AY1293" s="88"/>
      <c r="AZ1293" s="88"/>
      <c r="BA1293" s="88"/>
      <c r="BB1293" s="88"/>
      <c r="BC1293" s="88"/>
    </row>
    <row r="1294" spans="1:55" ht="15" x14ac:dyDescent="0.2">
      <c r="A1294" s="100" t="s">
        <v>534</v>
      </c>
      <c r="B1294" s="95" t="s">
        <v>534</v>
      </c>
      <c r="C1294" s="95">
        <v>1291</v>
      </c>
      <c r="D1294" s="95" t="s">
        <v>534</v>
      </c>
      <c r="E1294" s="99" t="s">
        <v>534</v>
      </c>
      <c r="F1294" s="95" t="s">
        <v>534</v>
      </c>
      <c r="G1294" s="95" t="s">
        <v>534</v>
      </c>
      <c r="H1294" s="95">
        <v>0</v>
      </c>
      <c r="I1294" s="95">
        <v>1</v>
      </c>
      <c r="J1294" s="95">
        <v>827</v>
      </c>
      <c r="K1294" s="95" t="s">
        <v>534</v>
      </c>
      <c r="L1294" s="98" t="s">
        <v>534</v>
      </c>
      <c r="M1294" s="98" t="s">
        <v>534</v>
      </c>
      <c r="N1294" s="97" t="s">
        <v>534</v>
      </c>
      <c r="Q1294" s="88" t="str">
        <f t="array" aca="1" ref="Q1294" ca="1">IFERROR(INDEX(Tableau3[Num DECAL],SMALL(IF(Tableau3[Num DECAL]&lt;&gt;"",ROW(INDIRECT("1:"&amp;ROWS(Tableau3[Num DECAL])))),ROWS($1:1283))),"")</f>
        <v/>
      </c>
      <c r="R1294" s="88">
        <f t="shared" ca="1" si="20"/>
        <v>0</v>
      </c>
      <c r="S1294" s="88">
        <f ca="1">COUNTIFS(Tableau3[PLAGE],R1294)</f>
        <v>0</v>
      </c>
      <c r="T1294" s="139">
        <f ca="1">INDEX(EXTRACT!DATE,MATCH(Tableau4[[#This Row],[Décalage]],D:D,0),0)</f>
        <v>0</v>
      </c>
      <c r="U1294" s="139">
        <f ca="1">VLOOKUP(Tableau4[[#This Row],[Décalage]],D:E,2,0)</f>
        <v>0</v>
      </c>
      <c r="V1294" s="139">
        <f ca="1">VLOOKUP(Tableau4[[#This Row],[Décalage]],D:G,4,0)</f>
        <v>0</v>
      </c>
      <c r="AY1294" s="88"/>
      <c r="AZ1294" s="88"/>
      <c r="BA1294" s="88"/>
      <c r="BB1294" s="88"/>
      <c r="BC1294" s="88"/>
    </row>
    <row r="1295" spans="1:55" ht="15" x14ac:dyDescent="0.2">
      <c r="A1295" s="100" t="s">
        <v>534</v>
      </c>
      <c r="B1295" s="95" t="s">
        <v>534</v>
      </c>
      <c r="C1295" s="95">
        <v>1292</v>
      </c>
      <c r="D1295" s="95" t="s">
        <v>534</v>
      </c>
      <c r="E1295" s="99" t="s">
        <v>534</v>
      </c>
      <c r="F1295" s="95" t="s">
        <v>534</v>
      </c>
      <c r="G1295" s="95" t="s">
        <v>534</v>
      </c>
      <c r="H1295" s="95">
        <v>0</v>
      </c>
      <c r="I1295" s="95">
        <v>1</v>
      </c>
      <c r="J1295" s="95">
        <v>828</v>
      </c>
      <c r="K1295" s="95" t="s">
        <v>534</v>
      </c>
      <c r="L1295" s="98" t="s">
        <v>534</v>
      </c>
      <c r="M1295" s="98" t="s">
        <v>534</v>
      </c>
      <c r="N1295" s="97" t="s">
        <v>534</v>
      </c>
      <c r="Q1295" s="88" t="str">
        <f t="array" aca="1" ref="Q1295" ca="1">IFERROR(INDEX(Tableau3[Num DECAL],SMALL(IF(Tableau3[Num DECAL]&lt;&gt;"",ROW(INDIRECT("1:"&amp;ROWS(Tableau3[Num DECAL])))),ROWS($1:1284))),"")</f>
        <v/>
      </c>
      <c r="R1295" s="88">
        <f t="shared" ca="1" si="20"/>
        <v>0</v>
      </c>
      <c r="S1295" s="88">
        <f ca="1">COUNTIFS(Tableau3[PLAGE],R1295)</f>
        <v>0</v>
      </c>
      <c r="T1295" s="139">
        <f ca="1">INDEX(EXTRACT!DATE,MATCH(Tableau4[[#This Row],[Décalage]],D:D,0),0)</f>
        <v>0</v>
      </c>
      <c r="U1295" s="139">
        <f ca="1">VLOOKUP(Tableau4[[#This Row],[Décalage]],D:E,2,0)</f>
        <v>0</v>
      </c>
      <c r="V1295" s="139">
        <f ca="1">VLOOKUP(Tableau4[[#This Row],[Décalage]],D:G,4,0)</f>
        <v>0</v>
      </c>
      <c r="AY1295" s="88"/>
      <c r="AZ1295" s="88"/>
      <c r="BA1295" s="88"/>
      <c r="BB1295" s="88"/>
      <c r="BC1295" s="88"/>
    </row>
    <row r="1296" spans="1:55" ht="15" x14ac:dyDescent="0.2">
      <c r="A1296" s="100" t="s">
        <v>534</v>
      </c>
      <c r="B1296" s="95" t="s">
        <v>534</v>
      </c>
      <c r="C1296" s="95">
        <v>1293</v>
      </c>
      <c r="D1296" s="95" t="s">
        <v>534</v>
      </c>
      <c r="E1296" s="99" t="s">
        <v>534</v>
      </c>
      <c r="F1296" s="95" t="s">
        <v>534</v>
      </c>
      <c r="G1296" s="95" t="s">
        <v>534</v>
      </c>
      <c r="H1296" s="95">
        <v>0</v>
      </c>
      <c r="I1296" s="95">
        <v>1</v>
      </c>
      <c r="J1296" s="95">
        <v>829</v>
      </c>
      <c r="K1296" s="95" t="s">
        <v>534</v>
      </c>
      <c r="L1296" s="98" t="s">
        <v>534</v>
      </c>
      <c r="M1296" s="98" t="s">
        <v>534</v>
      </c>
      <c r="N1296" s="97" t="s">
        <v>534</v>
      </c>
      <c r="Q1296" s="88" t="str">
        <f t="array" aca="1" ref="Q1296" ca="1">IFERROR(INDEX(Tableau3[Num DECAL],SMALL(IF(Tableau3[Num DECAL]&lt;&gt;"",ROW(INDIRECT("1:"&amp;ROWS(Tableau3[Num DECAL])))),ROWS($1:1285))),"")</f>
        <v/>
      </c>
      <c r="R1296" s="88">
        <f t="shared" ca="1" si="20"/>
        <v>0</v>
      </c>
      <c r="S1296" s="88">
        <f ca="1">COUNTIFS(Tableau3[PLAGE],R1296)</f>
        <v>0</v>
      </c>
      <c r="T1296" s="139">
        <f ca="1">INDEX(EXTRACT!DATE,MATCH(Tableau4[[#This Row],[Décalage]],D:D,0),0)</f>
        <v>0</v>
      </c>
      <c r="U1296" s="139">
        <f ca="1">VLOOKUP(Tableau4[[#This Row],[Décalage]],D:E,2,0)</f>
        <v>0</v>
      </c>
      <c r="V1296" s="139">
        <f ca="1">VLOOKUP(Tableau4[[#This Row],[Décalage]],D:G,4,0)</f>
        <v>0</v>
      </c>
      <c r="AY1296" s="88"/>
      <c r="AZ1296" s="88"/>
      <c r="BA1296" s="88"/>
      <c r="BB1296" s="88"/>
      <c r="BC1296" s="88"/>
    </row>
    <row r="1297" spans="1:55" ht="15" x14ac:dyDescent="0.2">
      <c r="A1297" s="100" t="s">
        <v>534</v>
      </c>
      <c r="B1297" s="95" t="s">
        <v>534</v>
      </c>
      <c r="C1297" s="95">
        <v>1294</v>
      </c>
      <c r="D1297" s="95" t="s">
        <v>534</v>
      </c>
      <c r="E1297" s="99" t="s">
        <v>534</v>
      </c>
      <c r="F1297" s="95" t="s">
        <v>534</v>
      </c>
      <c r="G1297" s="95" t="s">
        <v>534</v>
      </c>
      <c r="H1297" s="95">
        <v>0</v>
      </c>
      <c r="I1297" s="95">
        <v>1</v>
      </c>
      <c r="J1297" s="95">
        <v>830</v>
      </c>
      <c r="K1297" s="95" t="s">
        <v>534</v>
      </c>
      <c r="L1297" s="98" t="s">
        <v>534</v>
      </c>
      <c r="M1297" s="98" t="s">
        <v>534</v>
      </c>
      <c r="N1297" s="97" t="s">
        <v>534</v>
      </c>
      <c r="Q1297" s="88" t="str">
        <f t="array" aca="1" ref="Q1297" ca="1">IFERROR(INDEX(Tableau3[Num DECAL],SMALL(IF(Tableau3[Num DECAL]&lt;&gt;"",ROW(INDIRECT("1:"&amp;ROWS(Tableau3[Num DECAL])))),ROWS($1:1286))),"")</f>
        <v/>
      </c>
      <c r="R1297" s="88">
        <f t="shared" ca="1" si="20"/>
        <v>0</v>
      </c>
      <c r="S1297" s="88">
        <f ca="1">COUNTIFS(Tableau3[PLAGE],R1297)</f>
        <v>0</v>
      </c>
      <c r="T1297" s="139">
        <f ca="1">INDEX(EXTRACT!DATE,MATCH(Tableau4[[#This Row],[Décalage]],D:D,0),0)</f>
        <v>0</v>
      </c>
      <c r="U1297" s="139">
        <f ca="1">VLOOKUP(Tableau4[[#This Row],[Décalage]],D:E,2,0)</f>
        <v>0</v>
      </c>
      <c r="V1297" s="139">
        <f ca="1">VLOOKUP(Tableau4[[#This Row],[Décalage]],D:G,4,0)</f>
        <v>0</v>
      </c>
      <c r="AY1297" s="88"/>
      <c r="AZ1297" s="88"/>
      <c r="BA1297" s="88"/>
      <c r="BB1297" s="88"/>
      <c r="BC1297" s="88"/>
    </row>
    <row r="1298" spans="1:55" ht="15" x14ac:dyDescent="0.2">
      <c r="A1298" s="100" t="s">
        <v>534</v>
      </c>
      <c r="B1298" s="95" t="s">
        <v>534</v>
      </c>
      <c r="C1298" s="95">
        <v>1295</v>
      </c>
      <c r="D1298" s="95" t="s">
        <v>534</v>
      </c>
      <c r="E1298" s="99" t="s">
        <v>534</v>
      </c>
      <c r="F1298" s="95" t="s">
        <v>534</v>
      </c>
      <c r="G1298" s="95" t="s">
        <v>534</v>
      </c>
      <c r="H1298" s="95">
        <v>0</v>
      </c>
      <c r="I1298" s="95">
        <v>1</v>
      </c>
      <c r="J1298" s="95">
        <v>831</v>
      </c>
      <c r="K1298" s="95" t="s">
        <v>534</v>
      </c>
      <c r="L1298" s="98" t="s">
        <v>534</v>
      </c>
      <c r="M1298" s="98" t="s">
        <v>534</v>
      </c>
      <c r="N1298" s="97" t="s">
        <v>534</v>
      </c>
      <c r="Q1298" s="88" t="str">
        <f t="array" aca="1" ref="Q1298" ca="1">IFERROR(INDEX(Tableau3[Num DECAL],SMALL(IF(Tableau3[Num DECAL]&lt;&gt;"",ROW(INDIRECT("1:"&amp;ROWS(Tableau3[Num DECAL])))),ROWS($1:1287))),"")</f>
        <v/>
      </c>
      <c r="R1298" s="88">
        <f t="shared" ca="1" si="20"/>
        <v>0</v>
      </c>
      <c r="S1298" s="88">
        <f ca="1">COUNTIFS(Tableau3[PLAGE],R1298)</f>
        <v>0</v>
      </c>
      <c r="T1298" s="139">
        <f ca="1">INDEX(EXTRACT!DATE,MATCH(Tableau4[[#This Row],[Décalage]],D:D,0),0)</f>
        <v>0</v>
      </c>
      <c r="U1298" s="139">
        <f ca="1">VLOOKUP(Tableau4[[#This Row],[Décalage]],D:E,2,0)</f>
        <v>0</v>
      </c>
      <c r="V1298" s="139">
        <f ca="1">VLOOKUP(Tableau4[[#This Row],[Décalage]],D:G,4,0)</f>
        <v>0</v>
      </c>
      <c r="AY1298" s="88"/>
      <c r="AZ1298" s="88"/>
      <c r="BA1298" s="88"/>
      <c r="BB1298" s="88"/>
      <c r="BC1298" s="88"/>
    </row>
    <row r="1299" spans="1:55" ht="15" x14ac:dyDescent="0.2">
      <c r="A1299" s="100" t="s">
        <v>534</v>
      </c>
      <c r="B1299" s="95" t="s">
        <v>534</v>
      </c>
      <c r="C1299" s="95">
        <v>1296</v>
      </c>
      <c r="D1299" s="95" t="s">
        <v>534</v>
      </c>
      <c r="E1299" s="99" t="s">
        <v>534</v>
      </c>
      <c r="F1299" s="95" t="s">
        <v>534</v>
      </c>
      <c r="G1299" s="95" t="s">
        <v>534</v>
      </c>
      <c r="H1299" s="95">
        <v>0</v>
      </c>
      <c r="I1299" s="95">
        <v>1</v>
      </c>
      <c r="J1299" s="95">
        <v>832</v>
      </c>
      <c r="K1299" s="95" t="s">
        <v>534</v>
      </c>
      <c r="L1299" s="98" t="s">
        <v>534</v>
      </c>
      <c r="M1299" s="98" t="s">
        <v>534</v>
      </c>
      <c r="N1299" s="97" t="s">
        <v>534</v>
      </c>
      <c r="Q1299" s="88" t="str">
        <f t="array" aca="1" ref="Q1299" ca="1">IFERROR(INDEX(Tableau3[Num DECAL],SMALL(IF(Tableau3[Num DECAL]&lt;&gt;"",ROW(INDIRECT("1:"&amp;ROWS(Tableau3[Num DECAL])))),ROWS($1:1288))),"")</f>
        <v/>
      </c>
      <c r="R1299" s="88">
        <f t="shared" ca="1" si="20"/>
        <v>0</v>
      </c>
      <c r="S1299" s="88">
        <f ca="1">COUNTIFS(Tableau3[PLAGE],R1299)</f>
        <v>0</v>
      </c>
      <c r="T1299" s="139">
        <f ca="1">INDEX(EXTRACT!DATE,MATCH(Tableau4[[#This Row],[Décalage]],D:D,0),0)</f>
        <v>0</v>
      </c>
      <c r="U1299" s="139">
        <f ca="1">VLOOKUP(Tableau4[[#This Row],[Décalage]],D:E,2,0)</f>
        <v>0</v>
      </c>
      <c r="V1299" s="139">
        <f ca="1">VLOOKUP(Tableau4[[#This Row],[Décalage]],D:G,4,0)</f>
        <v>0</v>
      </c>
      <c r="AY1299" s="88"/>
      <c r="AZ1299" s="88"/>
      <c r="BA1299" s="88"/>
      <c r="BB1299" s="88"/>
      <c r="BC1299" s="88"/>
    </row>
    <row r="1300" spans="1:55" ht="15" x14ac:dyDescent="0.2">
      <c r="A1300" s="100" t="s">
        <v>534</v>
      </c>
      <c r="B1300" s="95" t="s">
        <v>534</v>
      </c>
      <c r="C1300" s="95">
        <v>1297</v>
      </c>
      <c r="D1300" s="95" t="s">
        <v>534</v>
      </c>
      <c r="E1300" s="99" t="s">
        <v>534</v>
      </c>
      <c r="F1300" s="95" t="s">
        <v>534</v>
      </c>
      <c r="G1300" s="95" t="s">
        <v>534</v>
      </c>
      <c r="H1300" s="95">
        <v>0</v>
      </c>
      <c r="I1300" s="95">
        <v>1</v>
      </c>
      <c r="J1300" s="95">
        <v>833</v>
      </c>
      <c r="K1300" s="95" t="s">
        <v>534</v>
      </c>
      <c r="L1300" s="98" t="s">
        <v>534</v>
      </c>
      <c r="M1300" s="98" t="s">
        <v>534</v>
      </c>
      <c r="N1300" s="97" t="s">
        <v>534</v>
      </c>
      <c r="Q1300" s="88" t="str">
        <f t="array" aca="1" ref="Q1300" ca="1">IFERROR(INDEX(Tableau3[Num DECAL],SMALL(IF(Tableau3[Num DECAL]&lt;&gt;"",ROW(INDIRECT("1:"&amp;ROWS(Tableau3[Num DECAL])))),ROWS($1:1289))),"")</f>
        <v/>
      </c>
      <c r="R1300" s="88">
        <f t="shared" ca="1" si="20"/>
        <v>0</v>
      </c>
      <c r="S1300" s="88">
        <f ca="1">COUNTIFS(Tableau3[PLAGE],R1300)</f>
        <v>0</v>
      </c>
      <c r="T1300" s="139">
        <f ca="1">INDEX(EXTRACT!DATE,MATCH(Tableau4[[#This Row],[Décalage]],D:D,0),0)</f>
        <v>0</v>
      </c>
      <c r="U1300" s="139">
        <f ca="1">VLOOKUP(Tableau4[[#This Row],[Décalage]],D:E,2,0)</f>
        <v>0</v>
      </c>
      <c r="V1300" s="139">
        <f ca="1">VLOOKUP(Tableau4[[#This Row],[Décalage]],D:G,4,0)</f>
        <v>0</v>
      </c>
      <c r="AY1300" s="88"/>
      <c r="AZ1300" s="88"/>
      <c r="BA1300" s="88"/>
      <c r="BB1300" s="88"/>
      <c r="BC1300" s="88"/>
    </row>
    <row r="1301" spans="1:55" ht="15" x14ac:dyDescent="0.2">
      <c r="A1301" s="100" t="s">
        <v>534</v>
      </c>
      <c r="B1301" s="95" t="s">
        <v>534</v>
      </c>
      <c r="C1301" s="95">
        <v>1298</v>
      </c>
      <c r="D1301" s="95" t="s">
        <v>534</v>
      </c>
      <c r="E1301" s="99" t="s">
        <v>534</v>
      </c>
      <c r="F1301" s="95" t="s">
        <v>534</v>
      </c>
      <c r="G1301" s="95" t="s">
        <v>534</v>
      </c>
      <c r="H1301" s="95">
        <v>0</v>
      </c>
      <c r="I1301" s="95">
        <v>1</v>
      </c>
      <c r="J1301" s="95">
        <v>834</v>
      </c>
      <c r="K1301" s="95" t="s">
        <v>534</v>
      </c>
      <c r="L1301" s="98" t="s">
        <v>534</v>
      </c>
      <c r="M1301" s="98" t="s">
        <v>534</v>
      </c>
      <c r="N1301" s="97" t="s">
        <v>534</v>
      </c>
      <c r="Q1301" s="88" t="str">
        <f t="array" aca="1" ref="Q1301" ca="1">IFERROR(INDEX(Tableau3[Num DECAL],SMALL(IF(Tableau3[Num DECAL]&lt;&gt;"",ROW(INDIRECT("1:"&amp;ROWS(Tableau3[Num DECAL])))),ROWS($1:1290))),"")</f>
        <v/>
      </c>
      <c r="R1301" s="88">
        <f t="shared" ca="1" si="20"/>
        <v>0</v>
      </c>
      <c r="S1301" s="88">
        <f ca="1">COUNTIFS(Tableau3[PLAGE],R1301)</f>
        <v>0</v>
      </c>
      <c r="T1301" s="139">
        <f ca="1">INDEX(EXTRACT!DATE,MATCH(Tableau4[[#This Row],[Décalage]],D:D,0),0)</f>
        <v>0</v>
      </c>
      <c r="U1301" s="139">
        <f ca="1">VLOOKUP(Tableau4[[#This Row],[Décalage]],D:E,2,0)</f>
        <v>0</v>
      </c>
      <c r="V1301" s="139">
        <f ca="1">VLOOKUP(Tableau4[[#This Row],[Décalage]],D:G,4,0)</f>
        <v>0</v>
      </c>
      <c r="AY1301" s="88"/>
      <c r="AZ1301" s="88"/>
      <c r="BA1301" s="88"/>
      <c r="BB1301" s="88"/>
      <c r="BC1301" s="88"/>
    </row>
    <row r="1302" spans="1:55" ht="15" x14ac:dyDescent="0.2">
      <c r="A1302" s="100" t="s">
        <v>534</v>
      </c>
      <c r="B1302" s="95" t="s">
        <v>534</v>
      </c>
      <c r="C1302" s="95">
        <v>1299</v>
      </c>
      <c r="D1302" s="95" t="s">
        <v>534</v>
      </c>
      <c r="E1302" s="99" t="s">
        <v>534</v>
      </c>
      <c r="F1302" s="95" t="s">
        <v>534</v>
      </c>
      <c r="G1302" s="95" t="s">
        <v>534</v>
      </c>
      <c r="H1302" s="95">
        <v>0</v>
      </c>
      <c r="I1302" s="95">
        <v>1</v>
      </c>
      <c r="J1302" s="95">
        <v>835</v>
      </c>
      <c r="K1302" s="95" t="s">
        <v>534</v>
      </c>
      <c r="L1302" s="98" t="s">
        <v>534</v>
      </c>
      <c r="M1302" s="98" t="s">
        <v>534</v>
      </c>
      <c r="N1302" s="97" t="s">
        <v>534</v>
      </c>
      <c r="Q1302" s="88" t="str">
        <f t="array" aca="1" ref="Q1302" ca="1">IFERROR(INDEX(Tableau3[Num DECAL],SMALL(IF(Tableau3[Num DECAL]&lt;&gt;"",ROW(INDIRECT("1:"&amp;ROWS(Tableau3[Num DECAL])))),ROWS($1:1291))),"")</f>
        <v/>
      </c>
      <c r="R1302" s="88">
        <f t="shared" ca="1" si="20"/>
        <v>0</v>
      </c>
      <c r="S1302" s="88">
        <f ca="1">COUNTIFS(Tableau3[PLAGE],R1302)</f>
        <v>0</v>
      </c>
      <c r="T1302" s="139">
        <f ca="1">INDEX(EXTRACT!DATE,MATCH(Tableau4[[#This Row],[Décalage]],D:D,0),0)</f>
        <v>0</v>
      </c>
      <c r="U1302" s="139">
        <f ca="1">VLOOKUP(Tableau4[[#This Row],[Décalage]],D:E,2,0)</f>
        <v>0</v>
      </c>
      <c r="V1302" s="139">
        <f ca="1">VLOOKUP(Tableau4[[#This Row],[Décalage]],D:G,4,0)</f>
        <v>0</v>
      </c>
      <c r="AY1302" s="88"/>
      <c r="AZ1302" s="88"/>
      <c r="BA1302" s="88"/>
      <c r="BB1302" s="88"/>
      <c r="BC1302" s="88"/>
    </row>
    <row r="1303" spans="1:55" ht="15" x14ac:dyDescent="0.2">
      <c r="A1303" s="100" t="s">
        <v>534</v>
      </c>
      <c r="B1303" s="95" t="s">
        <v>534</v>
      </c>
      <c r="C1303" s="95">
        <v>1300</v>
      </c>
      <c r="D1303" s="95" t="s">
        <v>534</v>
      </c>
      <c r="E1303" s="99" t="s">
        <v>534</v>
      </c>
      <c r="F1303" s="95" t="s">
        <v>534</v>
      </c>
      <c r="G1303" s="95" t="s">
        <v>534</v>
      </c>
      <c r="H1303" s="95">
        <v>0</v>
      </c>
      <c r="I1303" s="95">
        <v>1</v>
      </c>
      <c r="J1303" s="95">
        <v>836</v>
      </c>
      <c r="K1303" s="95" t="s">
        <v>534</v>
      </c>
      <c r="L1303" s="98" t="s">
        <v>534</v>
      </c>
      <c r="M1303" s="98" t="s">
        <v>534</v>
      </c>
      <c r="N1303" s="97" t="s">
        <v>534</v>
      </c>
      <c r="Q1303" s="88" t="str">
        <f t="array" aca="1" ref="Q1303" ca="1">IFERROR(INDEX(Tableau3[Num DECAL],SMALL(IF(Tableau3[Num DECAL]&lt;&gt;"",ROW(INDIRECT("1:"&amp;ROWS(Tableau3[Num DECAL])))),ROWS($1:1292))),"")</f>
        <v/>
      </c>
      <c r="R1303" s="88">
        <f t="shared" ca="1" si="20"/>
        <v>0</v>
      </c>
      <c r="S1303" s="88">
        <f ca="1">COUNTIFS(Tableau3[PLAGE],R1303)</f>
        <v>0</v>
      </c>
      <c r="T1303" s="139">
        <f ca="1">INDEX(EXTRACT!DATE,MATCH(Tableau4[[#This Row],[Décalage]],D:D,0),0)</f>
        <v>0</v>
      </c>
      <c r="U1303" s="139">
        <f ca="1">VLOOKUP(Tableau4[[#This Row],[Décalage]],D:E,2,0)</f>
        <v>0</v>
      </c>
      <c r="V1303" s="139">
        <f ca="1">VLOOKUP(Tableau4[[#This Row],[Décalage]],D:G,4,0)</f>
        <v>0</v>
      </c>
      <c r="AY1303" s="88"/>
      <c r="AZ1303" s="88"/>
      <c r="BA1303" s="88"/>
      <c r="BB1303" s="88"/>
      <c r="BC1303" s="88"/>
    </row>
    <row r="1304" spans="1:55" ht="15" x14ac:dyDescent="0.2">
      <c r="A1304" s="100" t="s">
        <v>534</v>
      </c>
      <c r="B1304" s="95" t="s">
        <v>534</v>
      </c>
      <c r="C1304" s="95">
        <v>1301</v>
      </c>
      <c r="D1304" s="95" t="s">
        <v>534</v>
      </c>
      <c r="E1304" s="99" t="s">
        <v>534</v>
      </c>
      <c r="F1304" s="95" t="s">
        <v>534</v>
      </c>
      <c r="G1304" s="95" t="s">
        <v>534</v>
      </c>
      <c r="H1304" s="95">
        <v>0</v>
      </c>
      <c r="I1304" s="95">
        <v>1</v>
      </c>
      <c r="J1304" s="95">
        <v>837</v>
      </c>
      <c r="K1304" s="95" t="s">
        <v>534</v>
      </c>
      <c r="L1304" s="98" t="s">
        <v>534</v>
      </c>
      <c r="M1304" s="98" t="s">
        <v>534</v>
      </c>
      <c r="N1304" s="97" t="s">
        <v>534</v>
      </c>
      <c r="Q1304" s="88" t="str">
        <f t="array" aca="1" ref="Q1304" ca="1">IFERROR(INDEX(Tableau3[Num DECAL],SMALL(IF(Tableau3[Num DECAL]&lt;&gt;"",ROW(INDIRECT("1:"&amp;ROWS(Tableau3[Num DECAL])))),ROWS($1:1293))),"")</f>
        <v/>
      </c>
      <c r="R1304" s="88">
        <f t="shared" ca="1" si="20"/>
        <v>0</v>
      </c>
      <c r="S1304" s="88">
        <f ca="1">COUNTIFS(Tableau3[PLAGE],R1304)</f>
        <v>0</v>
      </c>
      <c r="T1304" s="139">
        <f ca="1">INDEX(EXTRACT!DATE,MATCH(Tableau4[[#This Row],[Décalage]],D:D,0),0)</f>
        <v>0</v>
      </c>
      <c r="U1304" s="139">
        <f ca="1">VLOOKUP(Tableau4[[#This Row],[Décalage]],D:E,2,0)</f>
        <v>0</v>
      </c>
      <c r="V1304" s="139">
        <f ca="1">VLOOKUP(Tableau4[[#This Row],[Décalage]],D:G,4,0)</f>
        <v>0</v>
      </c>
      <c r="AY1304" s="88"/>
      <c r="AZ1304" s="88"/>
      <c r="BA1304" s="88"/>
      <c r="BB1304" s="88"/>
      <c r="BC1304" s="88"/>
    </row>
    <row r="1305" spans="1:55" ht="15" x14ac:dyDescent="0.2">
      <c r="A1305" s="100" t="s">
        <v>534</v>
      </c>
      <c r="B1305" s="95" t="s">
        <v>534</v>
      </c>
      <c r="C1305" s="95">
        <v>1302</v>
      </c>
      <c r="D1305" s="95" t="s">
        <v>534</v>
      </c>
      <c r="E1305" s="99" t="s">
        <v>534</v>
      </c>
      <c r="F1305" s="95" t="s">
        <v>534</v>
      </c>
      <c r="G1305" s="95" t="s">
        <v>534</v>
      </c>
      <c r="H1305" s="95">
        <v>0</v>
      </c>
      <c r="I1305" s="95">
        <v>1</v>
      </c>
      <c r="J1305" s="95">
        <v>838</v>
      </c>
      <c r="K1305" s="95" t="s">
        <v>534</v>
      </c>
      <c r="L1305" s="98" t="s">
        <v>534</v>
      </c>
      <c r="M1305" s="98" t="s">
        <v>534</v>
      </c>
      <c r="N1305" s="97" t="s">
        <v>534</v>
      </c>
      <c r="Q1305" s="88" t="str">
        <f t="array" aca="1" ref="Q1305" ca="1">IFERROR(INDEX(Tableau3[Num DECAL],SMALL(IF(Tableau3[Num DECAL]&lt;&gt;"",ROW(INDIRECT("1:"&amp;ROWS(Tableau3[Num DECAL])))),ROWS($1:1294))),"")</f>
        <v/>
      </c>
      <c r="R1305" s="88">
        <f t="shared" ca="1" si="20"/>
        <v>0</v>
      </c>
      <c r="S1305" s="88">
        <f ca="1">COUNTIFS(Tableau3[PLAGE],R1305)</f>
        <v>0</v>
      </c>
      <c r="T1305" s="139">
        <f ca="1">INDEX(EXTRACT!DATE,MATCH(Tableau4[[#This Row],[Décalage]],D:D,0),0)</f>
        <v>0</v>
      </c>
      <c r="U1305" s="139">
        <f ca="1">VLOOKUP(Tableau4[[#This Row],[Décalage]],D:E,2,0)</f>
        <v>0</v>
      </c>
      <c r="V1305" s="139">
        <f ca="1">VLOOKUP(Tableau4[[#This Row],[Décalage]],D:G,4,0)</f>
        <v>0</v>
      </c>
      <c r="AY1305" s="88"/>
      <c r="AZ1305" s="88"/>
      <c r="BA1305" s="88"/>
      <c r="BB1305" s="88"/>
      <c r="BC1305" s="88"/>
    </row>
    <row r="1306" spans="1:55" ht="15" x14ac:dyDescent="0.2">
      <c r="A1306" s="100" t="s">
        <v>534</v>
      </c>
      <c r="B1306" s="95" t="s">
        <v>534</v>
      </c>
      <c r="C1306" s="95">
        <v>1303</v>
      </c>
      <c r="D1306" s="95" t="s">
        <v>534</v>
      </c>
      <c r="E1306" s="99" t="s">
        <v>534</v>
      </c>
      <c r="F1306" s="95" t="s">
        <v>534</v>
      </c>
      <c r="G1306" s="95" t="s">
        <v>534</v>
      </c>
      <c r="H1306" s="95">
        <v>0</v>
      </c>
      <c r="I1306" s="95">
        <v>1</v>
      </c>
      <c r="J1306" s="95">
        <v>839</v>
      </c>
      <c r="K1306" s="95" t="s">
        <v>534</v>
      </c>
      <c r="L1306" s="98" t="s">
        <v>534</v>
      </c>
      <c r="M1306" s="98" t="s">
        <v>534</v>
      </c>
      <c r="N1306" s="97" t="s">
        <v>534</v>
      </c>
      <c r="Q1306" s="88" t="str">
        <f t="array" aca="1" ref="Q1306" ca="1">IFERROR(INDEX(Tableau3[Num DECAL],SMALL(IF(Tableau3[Num DECAL]&lt;&gt;"",ROW(INDIRECT("1:"&amp;ROWS(Tableau3[Num DECAL])))),ROWS($1:1295))),"")</f>
        <v/>
      </c>
      <c r="R1306" s="88">
        <f t="shared" ca="1" si="20"/>
        <v>0</v>
      </c>
      <c r="S1306" s="88">
        <f ca="1">COUNTIFS(Tableau3[PLAGE],R1306)</f>
        <v>0</v>
      </c>
      <c r="T1306" s="139">
        <f ca="1">INDEX(EXTRACT!DATE,MATCH(Tableau4[[#This Row],[Décalage]],D:D,0),0)</f>
        <v>0</v>
      </c>
      <c r="U1306" s="139">
        <f ca="1">VLOOKUP(Tableau4[[#This Row],[Décalage]],D:E,2,0)</f>
        <v>0</v>
      </c>
      <c r="V1306" s="139">
        <f ca="1">VLOOKUP(Tableau4[[#This Row],[Décalage]],D:G,4,0)</f>
        <v>0</v>
      </c>
      <c r="AY1306" s="88"/>
      <c r="AZ1306" s="88"/>
      <c r="BA1306" s="88"/>
      <c r="BB1306" s="88"/>
      <c r="BC1306" s="88"/>
    </row>
    <row r="1307" spans="1:55" ht="15" x14ac:dyDescent="0.2">
      <c r="A1307" s="100" t="s">
        <v>534</v>
      </c>
      <c r="B1307" s="95" t="s">
        <v>534</v>
      </c>
      <c r="C1307" s="95">
        <v>1304</v>
      </c>
      <c r="D1307" s="95" t="s">
        <v>534</v>
      </c>
      <c r="E1307" s="99" t="s">
        <v>534</v>
      </c>
      <c r="F1307" s="95" t="s">
        <v>534</v>
      </c>
      <c r="G1307" s="95" t="s">
        <v>534</v>
      </c>
      <c r="H1307" s="95">
        <v>0</v>
      </c>
      <c r="I1307" s="95">
        <v>1</v>
      </c>
      <c r="J1307" s="95">
        <v>840</v>
      </c>
      <c r="K1307" s="95" t="s">
        <v>534</v>
      </c>
      <c r="L1307" s="98" t="s">
        <v>534</v>
      </c>
      <c r="M1307" s="98" t="s">
        <v>534</v>
      </c>
      <c r="N1307" s="97" t="s">
        <v>534</v>
      </c>
      <c r="Q1307" s="88" t="str">
        <f t="array" aca="1" ref="Q1307" ca="1">IFERROR(INDEX(Tableau3[Num DECAL],SMALL(IF(Tableau3[Num DECAL]&lt;&gt;"",ROW(INDIRECT("1:"&amp;ROWS(Tableau3[Num DECAL])))),ROWS($1:1296))),"")</f>
        <v/>
      </c>
      <c r="R1307" s="88">
        <f t="shared" ca="1" si="20"/>
        <v>0</v>
      </c>
      <c r="S1307" s="88">
        <f ca="1">COUNTIFS(Tableau3[PLAGE],R1307)</f>
        <v>0</v>
      </c>
      <c r="T1307" s="139">
        <f ca="1">INDEX(EXTRACT!DATE,MATCH(Tableau4[[#This Row],[Décalage]],D:D,0),0)</f>
        <v>0</v>
      </c>
      <c r="U1307" s="139">
        <f ca="1">VLOOKUP(Tableau4[[#This Row],[Décalage]],D:E,2,0)</f>
        <v>0</v>
      </c>
      <c r="V1307" s="139">
        <f ca="1">VLOOKUP(Tableau4[[#This Row],[Décalage]],D:G,4,0)</f>
        <v>0</v>
      </c>
      <c r="AY1307" s="88"/>
      <c r="AZ1307" s="88"/>
      <c r="BA1307" s="88"/>
      <c r="BB1307" s="88"/>
      <c r="BC1307" s="88"/>
    </row>
    <row r="1308" spans="1:55" ht="15" x14ac:dyDescent="0.2">
      <c r="A1308" s="100" t="s">
        <v>534</v>
      </c>
      <c r="B1308" s="95" t="s">
        <v>534</v>
      </c>
      <c r="C1308" s="95">
        <v>1305</v>
      </c>
      <c r="D1308" s="95" t="s">
        <v>534</v>
      </c>
      <c r="E1308" s="99" t="s">
        <v>534</v>
      </c>
      <c r="F1308" s="95" t="s">
        <v>534</v>
      </c>
      <c r="G1308" s="95" t="s">
        <v>534</v>
      </c>
      <c r="H1308" s="95">
        <v>0</v>
      </c>
      <c r="I1308" s="95">
        <v>1</v>
      </c>
      <c r="J1308" s="95">
        <v>841</v>
      </c>
      <c r="K1308" s="95" t="s">
        <v>534</v>
      </c>
      <c r="L1308" s="98" t="s">
        <v>534</v>
      </c>
      <c r="M1308" s="98" t="s">
        <v>534</v>
      </c>
      <c r="N1308" s="97" t="s">
        <v>534</v>
      </c>
      <c r="Q1308" s="88" t="str">
        <f t="array" aca="1" ref="Q1308" ca="1">IFERROR(INDEX(Tableau3[Num DECAL],SMALL(IF(Tableau3[Num DECAL]&lt;&gt;"",ROW(INDIRECT("1:"&amp;ROWS(Tableau3[Num DECAL])))),ROWS($1:1297))),"")</f>
        <v/>
      </c>
      <c r="R1308" s="88">
        <f t="shared" ca="1" si="20"/>
        <v>0</v>
      </c>
      <c r="S1308" s="88">
        <f ca="1">COUNTIFS(Tableau3[PLAGE],R1308)</f>
        <v>0</v>
      </c>
      <c r="T1308" s="139">
        <f ca="1">INDEX(EXTRACT!DATE,MATCH(Tableau4[[#This Row],[Décalage]],D:D,0),0)</f>
        <v>0</v>
      </c>
      <c r="U1308" s="139">
        <f ca="1">VLOOKUP(Tableau4[[#This Row],[Décalage]],D:E,2,0)</f>
        <v>0</v>
      </c>
      <c r="V1308" s="139">
        <f ca="1">VLOOKUP(Tableau4[[#This Row],[Décalage]],D:G,4,0)</f>
        <v>0</v>
      </c>
      <c r="AY1308" s="88"/>
      <c r="AZ1308" s="88"/>
      <c r="BA1308" s="88"/>
      <c r="BB1308" s="88"/>
      <c r="BC1308" s="88"/>
    </row>
    <row r="1309" spans="1:55" ht="15" x14ac:dyDescent="0.2">
      <c r="A1309" s="100" t="s">
        <v>534</v>
      </c>
      <c r="B1309" s="95" t="s">
        <v>534</v>
      </c>
      <c r="C1309" s="95">
        <v>1306</v>
      </c>
      <c r="D1309" s="95" t="s">
        <v>534</v>
      </c>
      <c r="E1309" s="99" t="s">
        <v>534</v>
      </c>
      <c r="F1309" s="95" t="s">
        <v>534</v>
      </c>
      <c r="G1309" s="95" t="s">
        <v>534</v>
      </c>
      <c r="H1309" s="95">
        <v>0</v>
      </c>
      <c r="I1309" s="95">
        <v>1</v>
      </c>
      <c r="J1309" s="95">
        <v>842</v>
      </c>
      <c r="K1309" s="95" t="s">
        <v>534</v>
      </c>
      <c r="L1309" s="98" t="s">
        <v>534</v>
      </c>
      <c r="M1309" s="98" t="s">
        <v>534</v>
      </c>
      <c r="N1309" s="97" t="s">
        <v>534</v>
      </c>
      <c r="Q1309" s="88" t="str">
        <f t="array" aca="1" ref="Q1309" ca="1">IFERROR(INDEX(Tableau3[Num DECAL],SMALL(IF(Tableau3[Num DECAL]&lt;&gt;"",ROW(INDIRECT("1:"&amp;ROWS(Tableau3[Num DECAL])))),ROWS($1:1298))),"")</f>
        <v/>
      </c>
      <c r="R1309" s="88">
        <f t="shared" ca="1" si="20"/>
        <v>0</v>
      </c>
      <c r="S1309" s="88">
        <f ca="1">COUNTIFS(Tableau3[PLAGE],R1309)</f>
        <v>0</v>
      </c>
      <c r="T1309" s="139">
        <f ca="1">INDEX(EXTRACT!DATE,MATCH(Tableau4[[#This Row],[Décalage]],D:D,0),0)</f>
        <v>0</v>
      </c>
      <c r="U1309" s="139">
        <f ca="1">VLOOKUP(Tableau4[[#This Row],[Décalage]],D:E,2,0)</f>
        <v>0</v>
      </c>
      <c r="V1309" s="139">
        <f ca="1">VLOOKUP(Tableau4[[#This Row],[Décalage]],D:G,4,0)</f>
        <v>0</v>
      </c>
      <c r="AY1309" s="88"/>
      <c r="AZ1309" s="88"/>
      <c r="BA1309" s="88"/>
      <c r="BB1309" s="88"/>
      <c r="BC1309" s="88"/>
    </row>
    <row r="1310" spans="1:55" ht="15" x14ac:dyDescent="0.2">
      <c r="A1310" s="100" t="s">
        <v>534</v>
      </c>
      <c r="B1310" s="95" t="s">
        <v>534</v>
      </c>
      <c r="C1310" s="95">
        <v>1307</v>
      </c>
      <c r="D1310" s="95" t="s">
        <v>534</v>
      </c>
      <c r="E1310" s="99" t="s">
        <v>534</v>
      </c>
      <c r="F1310" s="95" t="s">
        <v>534</v>
      </c>
      <c r="G1310" s="95" t="s">
        <v>534</v>
      </c>
      <c r="H1310" s="95">
        <v>0</v>
      </c>
      <c r="I1310" s="95">
        <v>1</v>
      </c>
      <c r="J1310" s="95">
        <v>843</v>
      </c>
      <c r="K1310" s="95" t="s">
        <v>534</v>
      </c>
      <c r="L1310" s="98" t="s">
        <v>534</v>
      </c>
      <c r="M1310" s="98" t="s">
        <v>534</v>
      </c>
      <c r="N1310" s="97" t="s">
        <v>534</v>
      </c>
      <c r="Q1310" s="88" t="str">
        <f t="array" aca="1" ref="Q1310" ca="1">IFERROR(INDEX(Tableau3[Num DECAL],SMALL(IF(Tableau3[Num DECAL]&lt;&gt;"",ROW(INDIRECT("1:"&amp;ROWS(Tableau3[Num DECAL])))),ROWS($1:1299))),"")</f>
        <v/>
      </c>
      <c r="R1310" s="88">
        <f t="shared" ca="1" si="20"/>
        <v>0</v>
      </c>
      <c r="S1310" s="88">
        <f ca="1">COUNTIFS(Tableau3[PLAGE],R1310)</f>
        <v>0</v>
      </c>
      <c r="T1310" s="139">
        <f ca="1">INDEX(EXTRACT!DATE,MATCH(Tableau4[[#This Row],[Décalage]],D:D,0),0)</f>
        <v>0</v>
      </c>
      <c r="U1310" s="139">
        <f ca="1">VLOOKUP(Tableau4[[#This Row],[Décalage]],D:E,2,0)</f>
        <v>0</v>
      </c>
      <c r="V1310" s="139">
        <f ca="1">VLOOKUP(Tableau4[[#This Row],[Décalage]],D:G,4,0)</f>
        <v>0</v>
      </c>
      <c r="AY1310" s="88"/>
      <c r="AZ1310" s="88"/>
      <c r="BA1310" s="88"/>
      <c r="BB1310" s="88"/>
      <c r="BC1310" s="88"/>
    </row>
    <row r="1311" spans="1:55" ht="15" x14ac:dyDescent="0.2">
      <c r="A1311" s="100" t="s">
        <v>534</v>
      </c>
      <c r="B1311" s="95" t="s">
        <v>534</v>
      </c>
      <c r="C1311" s="95">
        <v>1308</v>
      </c>
      <c r="D1311" s="95" t="s">
        <v>534</v>
      </c>
      <c r="E1311" s="99" t="s">
        <v>534</v>
      </c>
      <c r="F1311" s="95" t="s">
        <v>534</v>
      </c>
      <c r="G1311" s="95" t="s">
        <v>534</v>
      </c>
      <c r="H1311" s="95">
        <v>0</v>
      </c>
      <c r="I1311" s="95">
        <v>1</v>
      </c>
      <c r="J1311" s="95">
        <v>844</v>
      </c>
      <c r="K1311" s="95" t="s">
        <v>534</v>
      </c>
      <c r="L1311" s="98" t="s">
        <v>534</v>
      </c>
      <c r="M1311" s="98" t="s">
        <v>534</v>
      </c>
      <c r="N1311" s="97" t="s">
        <v>534</v>
      </c>
      <c r="Q1311" s="88" t="str">
        <f t="array" aca="1" ref="Q1311" ca="1">IFERROR(INDEX(Tableau3[Num DECAL],SMALL(IF(Tableau3[Num DECAL]&lt;&gt;"",ROW(INDIRECT("1:"&amp;ROWS(Tableau3[Num DECAL])))),ROWS($1:1300))),"")</f>
        <v/>
      </c>
      <c r="R1311" s="88">
        <f t="shared" ca="1" si="20"/>
        <v>0</v>
      </c>
      <c r="S1311" s="88">
        <f ca="1">COUNTIFS(Tableau3[PLAGE],R1311)</f>
        <v>0</v>
      </c>
      <c r="T1311" s="139">
        <f ca="1">INDEX(EXTRACT!DATE,MATCH(Tableau4[[#This Row],[Décalage]],D:D,0),0)</f>
        <v>0</v>
      </c>
      <c r="U1311" s="139">
        <f ca="1">VLOOKUP(Tableau4[[#This Row],[Décalage]],D:E,2,0)</f>
        <v>0</v>
      </c>
      <c r="V1311" s="139">
        <f ca="1">VLOOKUP(Tableau4[[#This Row],[Décalage]],D:G,4,0)</f>
        <v>0</v>
      </c>
      <c r="AY1311" s="88"/>
      <c r="AZ1311" s="88"/>
      <c r="BA1311" s="88"/>
      <c r="BB1311" s="88"/>
      <c r="BC1311" s="88"/>
    </row>
    <row r="1312" spans="1:55" ht="15" x14ac:dyDescent="0.2">
      <c r="A1312" s="100" t="s">
        <v>534</v>
      </c>
      <c r="B1312" s="95" t="s">
        <v>534</v>
      </c>
      <c r="C1312" s="95">
        <v>1309</v>
      </c>
      <c r="D1312" s="95" t="s">
        <v>534</v>
      </c>
      <c r="E1312" s="99" t="s">
        <v>534</v>
      </c>
      <c r="F1312" s="95" t="s">
        <v>534</v>
      </c>
      <c r="G1312" s="95" t="s">
        <v>534</v>
      </c>
      <c r="H1312" s="95">
        <v>0</v>
      </c>
      <c r="I1312" s="95">
        <v>1</v>
      </c>
      <c r="J1312" s="95">
        <v>845</v>
      </c>
      <c r="K1312" s="95" t="s">
        <v>534</v>
      </c>
      <c r="L1312" s="98" t="s">
        <v>534</v>
      </c>
      <c r="M1312" s="98" t="s">
        <v>534</v>
      </c>
      <c r="N1312" s="97" t="s">
        <v>534</v>
      </c>
      <c r="Q1312" s="88" t="str">
        <f t="array" aca="1" ref="Q1312" ca="1">IFERROR(INDEX(Tableau3[Num DECAL],SMALL(IF(Tableau3[Num DECAL]&lt;&gt;"",ROW(INDIRECT("1:"&amp;ROWS(Tableau3[Num DECAL])))),ROWS($1:1301))),"")</f>
        <v/>
      </c>
      <c r="R1312" s="88">
        <f t="shared" ca="1" si="20"/>
        <v>0</v>
      </c>
      <c r="S1312" s="88">
        <f ca="1">COUNTIFS(Tableau3[PLAGE],R1312)</f>
        <v>0</v>
      </c>
      <c r="T1312" s="139">
        <f ca="1">INDEX(EXTRACT!DATE,MATCH(Tableau4[[#This Row],[Décalage]],D:D,0),0)</f>
        <v>0</v>
      </c>
      <c r="U1312" s="139">
        <f ca="1">VLOOKUP(Tableau4[[#This Row],[Décalage]],D:E,2,0)</f>
        <v>0</v>
      </c>
      <c r="V1312" s="139">
        <f ca="1">VLOOKUP(Tableau4[[#This Row],[Décalage]],D:G,4,0)</f>
        <v>0</v>
      </c>
      <c r="AY1312" s="88"/>
      <c r="AZ1312" s="88"/>
      <c r="BA1312" s="88"/>
      <c r="BB1312" s="88"/>
      <c r="BC1312" s="88"/>
    </row>
    <row r="1313" spans="1:55" ht="15" x14ac:dyDescent="0.2">
      <c r="A1313" s="100" t="s">
        <v>534</v>
      </c>
      <c r="B1313" s="95" t="s">
        <v>534</v>
      </c>
      <c r="C1313" s="95">
        <v>1310</v>
      </c>
      <c r="D1313" s="95" t="s">
        <v>534</v>
      </c>
      <c r="E1313" s="99" t="s">
        <v>534</v>
      </c>
      <c r="F1313" s="95" t="s">
        <v>534</v>
      </c>
      <c r="G1313" s="95" t="s">
        <v>534</v>
      </c>
      <c r="H1313" s="95">
        <v>0</v>
      </c>
      <c r="I1313" s="95">
        <v>1</v>
      </c>
      <c r="J1313" s="95">
        <v>846</v>
      </c>
      <c r="K1313" s="95" t="s">
        <v>534</v>
      </c>
      <c r="L1313" s="98" t="s">
        <v>534</v>
      </c>
      <c r="M1313" s="98" t="s">
        <v>534</v>
      </c>
      <c r="N1313" s="97" t="s">
        <v>534</v>
      </c>
      <c r="Q1313" s="88" t="str">
        <f t="array" aca="1" ref="Q1313" ca="1">IFERROR(INDEX(Tableau3[Num DECAL],SMALL(IF(Tableau3[Num DECAL]&lt;&gt;"",ROW(INDIRECT("1:"&amp;ROWS(Tableau3[Num DECAL])))),ROWS($1:1302))),"")</f>
        <v/>
      </c>
      <c r="R1313" s="88">
        <f t="shared" ca="1" si="20"/>
        <v>0</v>
      </c>
      <c r="S1313" s="88">
        <f ca="1">COUNTIFS(Tableau3[PLAGE],R1313)</f>
        <v>0</v>
      </c>
      <c r="T1313" s="139">
        <f ca="1">INDEX(EXTRACT!DATE,MATCH(Tableau4[[#This Row],[Décalage]],D:D,0),0)</f>
        <v>0</v>
      </c>
      <c r="U1313" s="139">
        <f ca="1">VLOOKUP(Tableau4[[#This Row],[Décalage]],D:E,2,0)</f>
        <v>0</v>
      </c>
      <c r="V1313" s="139">
        <f ca="1">VLOOKUP(Tableau4[[#This Row],[Décalage]],D:G,4,0)</f>
        <v>0</v>
      </c>
      <c r="AY1313" s="88"/>
      <c r="AZ1313" s="88"/>
      <c r="BA1313" s="88"/>
      <c r="BB1313" s="88"/>
      <c r="BC1313" s="88"/>
    </row>
    <row r="1314" spans="1:55" ht="15" x14ac:dyDescent="0.2">
      <c r="A1314" s="100" t="s">
        <v>534</v>
      </c>
      <c r="B1314" s="95" t="s">
        <v>534</v>
      </c>
      <c r="C1314" s="95">
        <v>1311</v>
      </c>
      <c r="D1314" s="95" t="s">
        <v>534</v>
      </c>
      <c r="E1314" s="99" t="s">
        <v>534</v>
      </c>
      <c r="F1314" s="95" t="s">
        <v>534</v>
      </c>
      <c r="G1314" s="95" t="s">
        <v>534</v>
      </c>
      <c r="H1314" s="95">
        <v>0</v>
      </c>
      <c r="I1314" s="95">
        <v>1</v>
      </c>
      <c r="J1314" s="95">
        <v>847</v>
      </c>
      <c r="K1314" s="95" t="s">
        <v>534</v>
      </c>
      <c r="L1314" s="98" t="s">
        <v>534</v>
      </c>
      <c r="M1314" s="98" t="s">
        <v>534</v>
      </c>
      <c r="N1314" s="97" t="s">
        <v>534</v>
      </c>
      <c r="Q1314" s="88" t="str">
        <f t="array" aca="1" ref="Q1314" ca="1">IFERROR(INDEX(Tableau3[Num DECAL],SMALL(IF(Tableau3[Num DECAL]&lt;&gt;"",ROW(INDIRECT("1:"&amp;ROWS(Tableau3[Num DECAL])))),ROWS($1:1303))),"")</f>
        <v/>
      </c>
      <c r="R1314" s="88">
        <f t="shared" ca="1" si="20"/>
        <v>0</v>
      </c>
      <c r="S1314" s="88">
        <f ca="1">COUNTIFS(Tableau3[PLAGE],R1314)</f>
        <v>0</v>
      </c>
      <c r="T1314" s="139">
        <f ca="1">INDEX(EXTRACT!DATE,MATCH(Tableau4[[#This Row],[Décalage]],D:D,0),0)</f>
        <v>0</v>
      </c>
      <c r="U1314" s="139">
        <f ca="1">VLOOKUP(Tableau4[[#This Row],[Décalage]],D:E,2,0)</f>
        <v>0</v>
      </c>
      <c r="V1314" s="139">
        <f ca="1">VLOOKUP(Tableau4[[#This Row],[Décalage]],D:G,4,0)</f>
        <v>0</v>
      </c>
      <c r="AY1314" s="88"/>
      <c r="AZ1314" s="88"/>
      <c r="BA1314" s="88"/>
      <c r="BB1314" s="88"/>
      <c r="BC1314" s="88"/>
    </row>
    <row r="1315" spans="1:55" ht="15" x14ac:dyDescent="0.2">
      <c r="A1315" s="100" t="s">
        <v>534</v>
      </c>
      <c r="B1315" s="95" t="s">
        <v>534</v>
      </c>
      <c r="C1315" s="95">
        <v>1312</v>
      </c>
      <c r="D1315" s="95" t="s">
        <v>534</v>
      </c>
      <c r="E1315" s="99" t="s">
        <v>534</v>
      </c>
      <c r="F1315" s="95" t="s">
        <v>534</v>
      </c>
      <c r="G1315" s="95" t="s">
        <v>534</v>
      </c>
      <c r="H1315" s="95">
        <v>0</v>
      </c>
      <c r="I1315" s="95">
        <v>1</v>
      </c>
      <c r="J1315" s="95">
        <v>848</v>
      </c>
      <c r="K1315" s="95" t="s">
        <v>534</v>
      </c>
      <c r="L1315" s="98" t="s">
        <v>534</v>
      </c>
      <c r="M1315" s="98" t="s">
        <v>534</v>
      </c>
      <c r="N1315" s="97" t="s">
        <v>534</v>
      </c>
      <c r="Q1315" s="88" t="str">
        <f t="array" aca="1" ref="Q1315" ca="1">IFERROR(INDEX(Tableau3[Num DECAL],SMALL(IF(Tableau3[Num DECAL]&lt;&gt;"",ROW(INDIRECT("1:"&amp;ROWS(Tableau3[Num DECAL])))),ROWS($1:1304))),"")</f>
        <v/>
      </c>
      <c r="R1315" s="88">
        <f t="shared" ca="1" si="20"/>
        <v>0</v>
      </c>
      <c r="S1315" s="88">
        <f ca="1">COUNTIFS(Tableau3[PLAGE],R1315)</f>
        <v>0</v>
      </c>
      <c r="T1315" s="139">
        <f ca="1">INDEX(EXTRACT!DATE,MATCH(Tableau4[[#This Row],[Décalage]],D:D,0),0)</f>
        <v>0</v>
      </c>
      <c r="U1315" s="139">
        <f ca="1">VLOOKUP(Tableau4[[#This Row],[Décalage]],D:E,2,0)</f>
        <v>0</v>
      </c>
      <c r="V1315" s="139">
        <f ca="1">VLOOKUP(Tableau4[[#This Row],[Décalage]],D:G,4,0)</f>
        <v>0</v>
      </c>
      <c r="AY1315" s="88"/>
      <c r="AZ1315" s="88"/>
      <c r="BA1315" s="88"/>
      <c r="BB1315" s="88"/>
      <c r="BC1315" s="88"/>
    </row>
    <row r="1316" spans="1:55" ht="15" x14ac:dyDescent="0.2">
      <c r="A1316" s="100" t="s">
        <v>534</v>
      </c>
      <c r="B1316" s="95" t="s">
        <v>534</v>
      </c>
      <c r="C1316" s="95">
        <v>1313</v>
      </c>
      <c r="D1316" s="95" t="s">
        <v>534</v>
      </c>
      <c r="E1316" s="99" t="s">
        <v>534</v>
      </c>
      <c r="F1316" s="95" t="s">
        <v>534</v>
      </c>
      <c r="G1316" s="95" t="s">
        <v>534</v>
      </c>
      <c r="H1316" s="95">
        <v>0</v>
      </c>
      <c r="I1316" s="95">
        <v>1</v>
      </c>
      <c r="J1316" s="95">
        <v>849</v>
      </c>
      <c r="K1316" s="95" t="s">
        <v>534</v>
      </c>
      <c r="L1316" s="98" t="s">
        <v>534</v>
      </c>
      <c r="M1316" s="98" t="s">
        <v>534</v>
      </c>
      <c r="N1316" s="97" t="s">
        <v>534</v>
      </c>
      <c r="Q1316" s="88" t="str">
        <f t="array" aca="1" ref="Q1316" ca="1">IFERROR(INDEX(Tableau3[Num DECAL],SMALL(IF(Tableau3[Num DECAL]&lt;&gt;"",ROW(INDIRECT("1:"&amp;ROWS(Tableau3[Num DECAL])))),ROWS($1:1305))),"")</f>
        <v/>
      </c>
      <c r="R1316" s="88">
        <f t="shared" ca="1" si="20"/>
        <v>0</v>
      </c>
      <c r="S1316" s="88">
        <f ca="1">COUNTIFS(Tableau3[PLAGE],R1316)</f>
        <v>0</v>
      </c>
      <c r="T1316" s="139">
        <f ca="1">INDEX(EXTRACT!DATE,MATCH(Tableau4[[#This Row],[Décalage]],D:D,0),0)</f>
        <v>0</v>
      </c>
      <c r="U1316" s="139">
        <f ca="1">VLOOKUP(Tableau4[[#This Row],[Décalage]],D:E,2,0)</f>
        <v>0</v>
      </c>
      <c r="V1316" s="139">
        <f ca="1">VLOOKUP(Tableau4[[#This Row],[Décalage]],D:G,4,0)</f>
        <v>0</v>
      </c>
      <c r="AY1316" s="88"/>
      <c r="AZ1316" s="88"/>
      <c r="BA1316" s="88"/>
      <c r="BB1316" s="88"/>
      <c r="BC1316" s="88"/>
    </row>
    <row r="1317" spans="1:55" ht="15" x14ac:dyDescent="0.2">
      <c r="A1317" s="100" t="s">
        <v>534</v>
      </c>
      <c r="B1317" s="95" t="s">
        <v>534</v>
      </c>
      <c r="C1317" s="95">
        <v>1314</v>
      </c>
      <c r="D1317" s="95" t="s">
        <v>534</v>
      </c>
      <c r="E1317" s="99" t="s">
        <v>534</v>
      </c>
      <c r="F1317" s="95" t="s">
        <v>534</v>
      </c>
      <c r="G1317" s="95" t="s">
        <v>534</v>
      </c>
      <c r="H1317" s="95">
        <v>0</v>
      </c>
      <c r="I1317" s="95">
        <v>1</v>
      </c>
      <c r="J1317" s="95">
        <v>850</v>
      </c>
      <c r="K1317" s="95" t="s">
        <v>534</v>
      </c>
      <c r="L1317" s="98" t="s">
        <v>534</v>
      </c>
      <c r="M1317" s="98" t="s">
        <v>534</v>
      </c>
      <c r="N1317" s="97" t="s">
        <v>534</v>
      </c>
      <c r="Q1317" s="88" t="str">
        <f t="array" aca="1" ref="Q1317" ca="1">IFERROR(INDEX(Tableau3[Num DECAL],SMALL(IF(Tableau3[Num DECAL]&lt;&gt;"",ROW(INDIRECT("1:"&amp;ROWS(Tableau3[Num DECAL])))),ROWS($1:1306))),"")</f>
        <v/>
      </c>
      <c r="R1317" s="88">
        <f t="shared" ca="1" si="20"/>
        <v>0</v>
      </c>
      <c r="S1317" s="88">
        <f ca="1">COUNTIFS(Tableau3[PLAGE],R1317)</f>
        <v>0</v>
      </c>
      <c r="T1317" s="139">
        <f ca="1">INDEX(EXTRACT!DATE,MATCH(Tableau4[[#This Row],[Décalage]],D:D,0),0)</f>
        <v>0</v>
      </c>
      <c r="U1317" s="139">
        <f ca="1">VLOOKUP(Tableau4[[#This Row],[Décalage]],D:E,2,0)</f>
        <v>0</v>
      </c>
      <c r="V1317" s="139">
        <f ca="1">VLOOKUP(Tableau4[[#This Row],[Décalage]],D:G,4,0)</f>
        <v>0</v>
      </c>
      <c r="AY1317" s="88"/>
      <c r="AZ1317" s="88"/>
      <c r="BA1317" s="88"/>
      <c r="BB1317" s="88"/>
      <c r="BC1317" s="88"/>
    </row>
    <row r="1318" spans="1:55" ht="15" x14ac:dyDescent="0.2">
      <c r="A1318" s="100" t="s">
        <v>534</v>
      </c>
      <c r="B1318" s="95" t="s">
        <v>534</v>
      </c>
      <c r="C1318" s="95">
        <v>1315</v>
      </c>
      <c r="D1318" s="95" t="s">
        <v>534</v>
      </c>
      <c r="E1318" s="99" t="s">
        <v>534</v>
      </c>
      <c r="F1318" s="95" t="s">
        <v>534</v>
      </c>
      <c r="G1318" s="95" t="s">
        <v>534</v>
      </c>
      <c r="H1318" s="95">
        <v>0</v>
      </c>
      <c r="I1318" s="95">
        <v>1</v>
      </c>
      <c r="J1318" s="95">
        <v>851</v>
      </c>
      <c r="K1318" s="95" t="s">
        <v>534</v>
      </c>
      <c r="L1318" s="98" t="s">
        <v>534</v>
      </c>
      <c r="M1318" s="98" t="s">
        <v>534</v>
      </c>
      <c r="N1318" s="97" t="s">
        <v>534</v>
      </c>
      <c r="Q1318" s="88" t="str">
        <f t="array" aca="1" ref="Q1318" ca="1">IFERROR(INDEX(Tableau3[Num DECAL],SMALL(IF(Tableau3[Num DECAL]&lt;&gt;"",ROW(INDIRECT("1:"&amp;ROWS(Tableau3[Num DECAL])))),ROWS($1:1307))),"")</f>
        <v/>
      </c>
      <c r="R1318" s="88">
        <f t="shared" ca="1" si="20"/>
        <v>0</v>
      </c>
      <c r="S1318" s="88">
        <f ca="1">COUNTIFS(Tableau3[PLAGE],R1318)</f>
        <v>0</v>
      </c>
      <c r="T1318" s="139">
        <f ca="1">INDEX(EXTRACT!DATE,MATCH(Tableau4[[#This Row],[Décalage]],D:D,0),0)</f>
        <v>0</v>
      </c>
      <c r="U1318" s="139">
        <f ca="1">VLOOKUP(Tableau4[[#This Row],[Décalage]],D:E,2,0)</f>
        <v>0</v>
      </c>
      <c r="V1318" s="139">
        <f ca="1">VLOOKUP(Tableau4[[#This Row],[Décalage]],D:G,4,0)</f>
        <v>0</v>
      </c>
      <c r="AY1318" s="88"/>
      <c r="AZ1318" s="88"/>
      <c r="BA1318" s="88"/>
      <c r="BB1318" s="88"/>
      <c r="BC1318" s="88"/>
    </row>
    <row r="1319" spans="1:55" ht="15" x14ac:dyDescent="0.2">
      <c r="A1319" s="100" t="s">
        <v>534</v>
      </c>
      <c r="B1319" s="95" t="s">
        <v>534</v>
      </c>
      <c r="C1319" s="95">
        <v>1316</v>
      </c>
      <c r="D1319" s="95" t="s">
        <v>534</v>
      </c>
      <c r="E1319" s="99" t="s">
        <v>534</v>
      </c>
      <c r="F1319" s="95" t="s">
        <v>534</v>
      </c>
      <c r="G1319" s="95" t="s">
        <v>534</v>
      </c>
      <c r="H1319" s="95">
        <v>0</v>
      </c>
      <c r="I1319" s="95">
        <v>1</v>
      </c>
      <c r="J1319" s="95">
        <v>852</v>
      </c>
      <c r="K1319" s="95" t="s">
        <v>534</v>
      </c>
      <c r="L1319" s="98" t="s">
        <v>534</v>
      </c>
      <c r="M1319" s="98" t="s">
        <v>534</v>
      </c>
      <c r="N1319" s="97" t="s">
        <v>534</v>
      </c>
      <c r="Q1319" s="88" t="str">
        <f t="array" aca="1" ref="Q1319" ca="1">IFERROR(INDEX(Tableau3[Num DECAL],SMALL(IF(Tableau3[Num DECAL]&lt;&gt;"",ROW(INDIRECT("1:"&amp;ROWS(Tableau3[Num DECAL])))),ROWS($1:1308))),"")</f>
        <v/>
      </c>
      <c r="R1319" s="88">
        <f t="shared" ca="1" si="20"/>
        <v>0</v>
      </c>
      <c r="S1319" s="88">
        <f ca="1">COUNTIFS(Tableau3[PLAGE],R1319)</f>
        <v>0</v>
      </c>
      <c r="T1319" s="139">
        <f ca="1">INDEX(EXTRACT!DATE,MATCH(Tableau4[[#This Row],[Décalage]],D:D,0),0)</f>
        <v>0</v>
      </c>
      <c r="U1319" s="139">
        <f ca="1">VLOOKUP(Tableau4[[#This Row],[Décalage]],D:E,2,0)</f>
        <v>0</v>
      </c>
      <c r="V1319" s="139">
        <f ca="1">VLOOKUP(Tableau4[[#This Row],[Décalage]],D:G,4,0)</f>
        <v>0</v>
      </c>
      <c r="AY1319" s="88"/>
      <c r="AZ1319" s="88"/>
      <c r="BA1319" s="88"/>
      <c r="BB1319" s="88"/>
      <c r="BC1319" s="88"/>
    </row>
    <row r="1320" spans="1:55" ht="15" x14ac:dyDescent="0.2">
      <c r="A1320" s="100" t="s">
        <v>534</v>
      </c>
      <c r="B1320" s="95" t="s">
        <v>534</v>
      </c>
      <c r="C1320" s="95">
        <v>1317</v>
      </c>
      <c r="D1320" s="95" t="s">
        <v>534</v>
      </c>
      <c r="E1320" s="99" t="s">
        <v>534</v>
      </c>
      <c r="F1320" s="95" t="s">
        <v>534</v>
      </c>
      <c r="G1320" s="95" t="s">
        <v>534</v>
      </c>
      <c r="H1320" s="95">
        <v>0</v>
      </c>
      <c r="I1320" s="95">
        <v>1</v>
      </c>
      <c r="J1320" s="95">
        <v>853</v>
      </c>
      <c r="K1320" s="95" t="s">
        <v>534</v>
      </c>
      <c r="L1320" s="98" t="s">
        <v>534</v>
      </c>
      <c r="M1320" s="98" t="s">
        <v>534</v>
      </c>
      <c r="N1320" s="97" t="s">
        <v>534</v>
      </c>
      <c r="Q1320" s="88" t="str">
        <f t="array" aca="1" ref="Q1320" ca="1">IFERROR(INDEX(Tableau3[Num DECAL],SMALL(IF(Tableau3[Num DECAL]&lt;&gt;"",ROW(INDIRECT("1:"&amp;ROWS(Tableau3[Num DECAL])))),ROWS($1:1309))),"")</f>
        <v/>
      </c>
      <c r="R1320" s="88">
        <f t="shared" ca="1" si="20"/>
        <v>0</v>
      </c>
      <c r="S1320" s="88">
        <f ca="1">COUNTIFS(Tableau3[PLAGE],R1320)</f>
        <v>0</v>
      </c>
      <c r="T1320" s="139">
        <f ca="1">INDEX(EXTRACT!DATE,MATCH(Tableau4[[#This Row],[Décalage]],D:D,0),0)</f>
        <v>0</v>
      </c>
      <c r="U1320" s="139">
        <f ca="1">VLOOKUP(Tableau4[[#This Row],[Décalage]],D:E,2,0)</f>
        <v>0</v>
      </c>
      <c r="V1320" s="139">
        <f ca="1">VLOOKUP(Tableau4[[#This Row],[Décalage]],D:G,4,0)</f>
        <v>0</v>
      </c>
      <c r="AY1320" s="88"/>
      <c r="AZ1320" s="88"/>
      <c r="BA1320" s="88"/>
      <c r="BB1320" s="88"/>
      <c r="BC1320" s="88"/>
    </row>
    <row r="1321" spans="1:55" ht="15" x14ac:dyDescent="0.2">
      <c r="A1321" s="100" t="s">
        <v>534</v>
      </c>
      <c r="B1321" s="95" t="s">
        <v>534</v>
      </c>
      <c r="C1321" s="95">
        <v>1318</v>
      </c>
      <c r="D1321" s="95" t="s">
        <v>534</v>
      </c>
      <c r="E1321" s="99" t="s">
        <v>534</v>
      </c>
      <c r="F1321" s="95" t="s">
        <v>534</v>
      </c>
      <c r="G1321" s="95" t="s">
        <v>534</v>
      </c>
      <c r="H1321" s="95">
        <v>0</v>
      </c>
      <c r="I1321" s="95">
        <v>1</v>
      </c>
      <c r="J1321" s="95">
        <v>854</v>
      </c>
      <c r="K1321" s="95" t="s">
        <v>534</v>
      </c>
      <c r="L1321" s="98" t="s">
        <v>534</v>
      </c>
      <c r="M1321" s="98" t="s">
        <v>534</v>
      </c>
      <c r="N1321" s="97" t="s">
        <v>534</v>
      </c>
      <c r="Q1321" s="88" t="str">
        <f t="array" aca="1" ref="Q1321" ca="1">IFERROR(INDEX(Tableau3[Num DECAL],SMALL(IF(Tableau3[Num DECAL]&lt;&gt;"",ROW(INDIRECT("1:"&amp;ROWS(Tableau3[Num DECAL])))),ROWS($1:1310))),"")</f>
        <v/>
      </c>
      <c r="R1321" s="88">
        <f t="shared" ca="1" si="20"/>
        <v>0</v>
      </c>
      <c r="S1321" s="88">
        <f ca="1">COUNTIFS(Tableau3[PLAGE],R1321)</f>
        <v>0</v>
      </c>
      <c r="T1321" s="139">
        <f ca="1">INDEX(EXTRACT!DATE,MATCH(Tableau4[[#This Row],[Décalage]],D:D,0),0)</f>
        <v>0</v>
      </c>
      <c r="U1321" s="139">
        <f ca="1">VLOOKUP(Tableau4[[#This Row],[Décalage]],D:E,2,0)</f>
        <v>0</v>
      </c>
      <c r="V1321" s="139">
        <f ca="1">VLOOKUP(Tableau4[[#This Row],[Décalage]],D:G,4,0)</f>
        <v>0</v>
      </c>
      <c r="AY1321" s="88"/>
      <c r="AZ1321" s="88"/>
      <c r="BA1321" s="88"/>
      <c r="BB1321" s="88"/>
      <c r="BC1321" s="88"/>
    </row>
    <row r="1322" spans="1:55" ht="15" x14ac:dyDescent="0.2">
      <c r="A1322" s="100" t="s">
        <v>534</v>
      </c>
      <c r="B1322" s="95" t="s">
        <v>534</v>
      </c>
      <c r="C1322" s="95">
        <v>1319</v>
      </c>
      <c r="D1322" s="95" t="s">
        <v>534</v>
      </c>
      <c r="E1322" s="99" t="s">
        <v>534</v>
      </c>
      <c r="F1322" s="95" t="s">
        <v>534</v>
      </c>
      <c r="G1322" s="95" t="s">
        <v>534</v>
      </c>
      <c r="H1322" s="95">
        <v>0</v>
      </c>
      <c r="I1322" s="95">
        <v>1</v>
      </c>
      <c r="J1322" s="95">
        <v>855</v>
      </c>
      <c r="K1322" s="95" t="s">
        <v>534</v>
      </c>
      <c r="L1322" s="98" t="s">
        <v>534</v>
      </c>
      <c r="M1322" s="98" t="s">
        <v>534</v>
      </c>
      <c r="N1322" s="97" t="s">
        <v>534</v>
      </c>
      <c r="Q1322" s="88" t="str">
        <f t="array" aca="1" ref="Q1322" ca="1">IFERROR(INDEX(Tableau3[Num DECAL],SMALL(IF(Tableau3[Num DECAL]&lt;&gt;"",ROW(INDIRECT("1:"&amp;ROWS(Tableau3[Num DECAL])))),ROWS($1:1311))),"")</f>
        <v/>
      </c>
      <c r="R1322" s="88">
        <f t="shared" ca="1" si="20"/>
        <v>0</v>
      </c>
      <c r="S1322" s="88">
        <f ca="1">COUNTIFS(Tableau3[PLAGE],R1322)</f>
        <v>0</v>
      </c>
      <c r="T1322" s="139">
        <f ca="1">INDEX(EXTRACT!DATE,MATCH(Tableau4[[#This Row],[Décalage]],D:D,0),0)</f>
        <v>0</v>
      </c>
      <c r="U1322" s="139">
        <f ca="1">VLOOKUP(Tableau4[[#This Row],[Décalage]],D:E,2,0)</f>
        <v>0</v>
      </c>
      <c r="V1322" s="139">
        <f ca="1">VLOOKUP(Tableau4[[#This Row],[Décalage]],D:G,4,0)</f>
        <v>0</v>
      </c>
      <c r="AY1322" s="88"/>
      <c r="AZ1322" s="88"/>
      <c r="BA1322" s="88"/>
      <c r="BB1322" s="88"/>
      <c r="BC1322" s="88"/>
    </row>
    <row r="1323" spans="1:55" ht="15" x14ac:dyDescent="0.2">
      <c r="A1323" s="100" t="s">
        <v>534</v>
      </c>
      <c r="B1323" s="95" t="s">
        <v>534</v>
      </c>
      <c r="C1323" s="95">
        <v>1320</v>
      </c>
      <c r="D1323" s="95" t="s">
        <v>534</v>
      </c>
      <c r="E1323" s="99" t="s">
        <v>534</v>
      </c>
      <c r="F1323" s="95" t="s">
        <v>534</v>
      </c>
      <c r="G1323" s="95" t="s">
        <v>534</v>
      </c>
      <c r="H1323" s="95">
        <v>0</v>
      </c>
      <c r="I1323" s="95">
        <v>1</v>
      </c>
      <c r="J1323" s="95">
        <v>856</v>
      </c>
      <c r="K1323" s="95" t="s">
        <v>534</v>
      </c>
      <c r="L1323" s="98" t="s">
        <v>534</v>
      </c>
      <c r="M1323" s="98" t="s">
        <v>534</v>
      </c>
      <c r="N1323" s="97" t="s">
        <v>534</v>
      </c>
      <c r="Q1323" s="88" t="str">
        <f t="array" aca="1" ref="Q1323" ca="1">IFERROR(INDEX(Tableau3[Num DECAL],SMALL(IF(Tableau3[Num DECAL]&lt;&gt;"",ROW(INDIRECT("1:"&amp;ROWS(Tableau3[Num DECAL])))),ROWS($1:1312))),"")</f>
        <v/>
      </c>
      <c r="R1323" s="88">
        <f t="shared" ca="1" si="20"/>
        <v>0</v>
      </c>
      <c r="S1323" s="88">
        <f ca="1">COUNTIFS(Tableau3[PLAGE],R1323)</f>
        <v>0</v>
      </c>
      <c r="T1323" s="139">
        <f ca="1">INDEX(EXTRACT!DATE,MATCH(Tableau4[[#This Row],[Décalage]],D:D,0),0)</f>
        <v>0</v>
      </c>
      <c r="U1323" s="139">
        <f ca="1">VLOOKUP(Tableau4[[#This Row],[Décalage]],D:E,2,0)</f>
        <v>0</v>
      </c>
      <c r="V1323" s="139">
        <f ca="1">VLOOKUP(Tableau4[[#This Row],[Décalage]],D:G,4,0)</f>
        <v>0</v>
      </c>
      <c r="AY1323" s="88"/>
      <c r="AZ1323" s="88"/>
      <c r="BA1323" s="88"/>
      <c r="BB1323" s="88"/>
      <c r="BC1323" s="88"/>
    </row>
    <row r="1324" spans="1:55" ht="15" x14ac:dyDescent="0.2">
      <c r="A1324" s="100" t="s">
        <v>534</v>
      </c>
      <c r="B1324" s="95" t="s">
        <v>534</v>
      </c>
      <c r="C1324" s="95">
        <v>1321</v>
      </c>
      <c r="D1324" s="95" t="s">
        <v>534</v>
      </c>
      <c r="E1324" s="99" t="s">
        <v>534</v>
      </c>
      <c r="F1324" s="95" t="s">
        <v>534</v>
      </c>
      <c r="G1324" s="95" t="s">
        <v>534</v>
      </c>
      <c r="H1324" s="95">
        <v>0</v>
      </c>
      <c r="I1324" s="95">
        <v>1</v>
      </c>
      <c r="J1324" s="95">
        <v>857</v>
      </c>
      <c r="K1324" s="95" t="s">
        <v>534</v>
      </c>
      <c r="L1324" s="98" t="s">
        <v>534</v>
      </c>
      <c r="M1324" s="98" t="s">
        <v>534</v>
      </c>
      <c r="N1324" s="97" t="s">
        <v>534</v>
      </c>
      <c r="Q1324" s="88" t="str">
        <f t="array" aca="1" ref="Q1324" ca="1">IFERROR(INDEX(Tableau3[Num DECAL],SMALL(IF(Tableau3[Num DECAL]&lt;&gt;"",ROW(INDIRECT("1:"&amp;ROWS(Tableau3[Num DECAL])))),ROWS($1:1313))),"")</f>
        <v/>
      </c>
      <c r="R1324" s="88">
        <f t="shared" ca="1" si="20"/>
        <v>0</v>
      </c>
      <c r="S1324" s="88">
        <f ca="1">COUNTIFS(Tableau3[PLAGE],R1324)</f>
        <v>0</v>
      </c>
      <c r="T1324" s="139">
        <f ca="1">INDEX(EXTRACT!DATE,MATCH(Tableau4[[#This Row],[Décalage]],D:D,0),0)</f>
        <v>0</v>
      </c>
      <c r="U1324" s="139">
        <f ca="1">VLOOKUP(Tableau4[[#This Row],[Décalage]],D:E,2,0)</f>
        <v>0</v>
      </c>
      <c r="V1324" s="139">
        <f ca="1">VLOOKUP(Tableau4[[#This Row],[Décalage]],D:G,4,0)</f>
        <v>0</v>
      </c>
      <c r="AY1324" s="88"/>
      <c r="AZ1324" s="88"/>
      <c r="BA1324" s="88"/>
      <c r="BB1324" s="88"/>
      <c r="BC1324" s="88"/>
    </row>
    <row r="1325" spans="1:55" ht="15" x14ac:dyDescent="0.2">
      <c r="A1325" s="100" t="s">
        <v>534</v>
      </c>
      <c r="B1325" s="95" t="s">
        <v>534</v>
      </c>
      <c r="C1325" s="95">
        <v>1322</v>
      </c>
      <c r="D1325" s="95" t="s">
        <v>534</v>
      </c>
      <c r="E1325" s="99" t="s">
        <v>534</v>
      </c>
      <c r="F1325" s="95" t="s">
        <v>534</v>
      </c>
      <c r="G1325" s="95" t="s">
        <v>534</v>
      </c>
      <c r="H1325" s="95">
        <v>0</v>
      </c>
      <c r="I1325" s="95">
        <v>1</v>
      </c>
      <c r="J1325" s="95">
        <v>858</v>
      </c>
      <c r="K1325" s="95" t="s">
        <v>534</v>
      </c>
      <c r="L1325" s="98" t="s">
        <v>534</v>
      </c>
      <c r="M1325" s="98" t="s">
        <v>534</v>
      </c>
      <c r="N1325" s="97" t="s">
        <v>534</v>
      </c>
      <c r="Q1325" s="88" t="str">
        <f t="array" aca="1" ref="Q1325" ca="1">IFERROR(INDEX(Tableau3[Num DECAL],SMALL(IF(Tableau3[Num DECAL]&lt;&gt;"",ROW(INDIRECT("1:"&amp;ROWS(Tableau3[Num DECAL])))),ROWS($1:1314))),"")</f>
        <v/>
      </c>
      <c r="R1325" s="88">
        <f t="shared" ca="1" si="20"/>
        <v>0</v>
      </c>
      <c r="S1325" s="88">
        <f ca="1">COUNTIFS(Tableau3[PLAGE],R1325)</f>
        <v>0</v>
      </c>
      <c r="T1325" s="139">
        <f ca="1">INDEX(EXTRACT!DATE,MATCH(Tableau4[[#This Row],[Décalage]],D:D,0),0)</f>
        <v>0</v>
      </c>
      <c r="U1325" s="139">
        <f ca="1">VLOOKUP(Tableau4[[#This Row],[Décalage]],D:E,2,0)</f>
        <v>0</v>
      </c>
      <c r="V1325" s="139">
        <f ca="1">VLOOKUP(Tableau4[[#This Row],[Décalage]],D:G,4,0)</f>
        <v>0</v>
      </c>
      <c r="AY1325" s="88"/>
      <c r="AZ1325" s="88"/>
      <c r="BA1325" s="88"/>
      <c r="BB1325" s="88"/>
      <c r="BC1325" s="88"/>
    </row>
    <row r="1326" spans="1:55" ht="15" x14ac:dyDescent="0.2">
      <c r="A1326" s="100" t="s">
        <v>534</v>
      </c>
      <c r="B1326" s="95" t="s">
        <v>534</v>
      </c>
      <c r="C1326" s="95">
        <v>1323</v>
      </c>
      <c r="D1326" s="95" t="s">
        <v>534</v>
      </c>
      <c r="E1326" s="99" t="s">
        <v>534</v>
      </c>
      <c r="F1326" s="95" t="s">
        <v>534</v>
      </c>
      <c r="G1326" s="95" t="s">
        <v>534</v>
      </c>
      <c r="H1326" s="95">
        <v>0</v>
      </c>
      <c r="I1326" s="95">
        <v>1</v>
      </c>
      <c r="J1326" s="95">
        <v>859</v>
      </c>
      <c r="K1326" s="95" t="s">
        <v>534</v>
      </c>
      <c r="L1326" s="98" t="s">
        <v>534</v>
      </c>
      <c r="M1326" s="98" t="s">
        <v>534</v>
      </c>
      <c r="N1326" s="97" t="s">
        <v>534</v>
      </c>
      <c r="Q1326" s="88" t="str">
        <f t="array" aca="1" ref="Q1326" ca="1">IFERROR(INDEX(Tableau3[Num DECAL],SMALL(IF(Tableau3[Num DECAL]&lt;&gt;"",ROW(INDIRECT("1:"&amp;ROWS(Tableau3[Num DECAL])))),ROWS($1:1315))),"")</f>
        <v/>
      </c>
      <c r="R1326" s="88">
        <f t="shared" ca="1" si="20"/>
        <v>0</v>
      </c>
      <c r="S1326" s="88">
        <f ca="1">COUNTIFS(Tableau3[PLAGE],R1326)</f>
        <v>0</v>
      </c>
      <c r="T1326" s="139">
        <f ca="1">INDEX(EXTRACT!DATE,MATCH(Tableau4[[#This Row],[Décalage]],D:D,0),0)</f>
        <v>0</v>
      </c>
      <c r="U1326" s="139">
        <f ca="1">VLOOKUP(Tableau4[[#This Row],[Décalage]],D:E,2,0)</f>
        <v>0</v>
      </c>
      <c r="V1326" s="139">
        <f ca="1">VLOOKUP(Tableau4[[#This Row],[Décalage]],D:G,4,0)</f>
        <v>0</v>
      </c>
      <c r="AY1326" s="88"/>
      <c r="AZ1326" s="88"/>
      <c r="BA1326" s="88"/>
      <c r="BB1326" s="88"/>
      <c r="BC1326" s="88"/>
    </row>
    <row r="1327" spans="1:55" ht="15" x14ac:dyDescent="0.2">
      <c r="A1327" s="100" t="s">
        <v>534</v>
      </c>
      <c r="B1327" s="95" t="s">
        <v>534</v>
      </c>
      <c r="C1327" s="95">
        <v>1324</v>
      </c>
      <c r="D1327" s="95" t="s">
        <v>534</v>
      </c>
      <c r="E1327" s="99" t="s">
        <v>534</v>
      </c>
      <c r="F1327" s="95" t="s">
        <v>534</v>
      </c>
      <c r="G1327" s="95" t="s">
        <v>534</v>
      </c>
      <c r="H1327" s="95">
        <v>0</v>
      </c>
      <c r="I1327" s="95">
        <v>1</v>
      </c>
      <c r="J1327" s="95">
        <v>860</v>
      </c>
      <c r="K1327" s="95" t="s">
        <v>534</v>
      </c>
      <c r="L1327" s="98" t="s">
        <v>534</v>
      </c>
      <c r="M1327" s="98" t="s">
        <v>534</v>
      </c>
      <c r="N1327" s="97" t="s">
        <v>534</v>
      </c>
      <c r="Q1327" s="88" t="str">
        <f t="array" aca="1" ref="Q1327" ca="1">IFERROR(INDEX(Tableau3[Num DECAL],SMALL(IF(Tableau3[Num DECAL]&lt;&gt;"",ROW(INDIRECT("1:"&amp;ROWS(Tableau3[Num DECAL])))),ROWS($1:1316))),"")</f>
        <v/>
      </c>
      <c r="R1327" s="88">
        <f t="shared" ca="1" si="20"/>
        <v>0</v>
      </c>
      <c r="S1327" s="88">
        <f ca="1">COUNTIFS(Tableau3[PLAGE],R1327)</f>
        <v>0</v>
      </c>
      <c r="T1327" s="139">
        <f ca="1">INDEX(EXTRACT!DATE,MATCH(Tableau4[[#This Row],[Décalage]],D:D,0),0)</f>
        <v>0</v>
      </c>
      <c r="U1327" s="139">
        <f ca="1">VLOOKUP(Tableau4[[#This Row],[Décalage]],D:E,2,0)</f>
        <v>0</v>
      </c>
      <c r="V1327" s="139">
        <f ca="1">VLOOKUP(Tableau4[[#This Row],[Décalage]],D:G,4,0)</f>
        <v>0</v>
      </c>
      <c r="AY1327" s="88"/>
      <c r="AZ1327" s="88"/>
      <c r="BA1327" s="88"/>
      <c r="BB1327" s="88"/>
      <c r="BC1327" s="88"/>
    </row>
    <row r="1328" spans="1:55" ht="15" x14ac:dyDescent="0.2">
      <c r="A1328" s="100" t="s">
        <v>534</v>
      </c>
      <c r="B1328" s="95" t="s">
        <v>534</v>
      </c>
      <c r="C1328" s="95">
        <v>1325</v>
      </c>
      <c r="D1328" s="95" t="s">
        <v>534</v>
      </c>
      <c r="E1328" s="99" t="s">
        <v>534</v>
      </c>
      <c r="F1328" s="95" t="s">
        <v>534</v>
      </c>
      <c r="G1328" s="95" t="s">
        <v>534</v>
      </c>
      <c r="H1328" s="95">
        <v>0</v>
      </c>
      <c r="I1328" s="95">
        <v>1</v>
      </c>
      <c r="J1328" s="95">
        <v>861</v>
      </c>
      <c r="K1328" s="95" t="s">
        <v>534</v>
      </c>
      <c r="L1328" s="98" t="s">
        <v>534</v>
      </c>
      <c r="M1328" s="98" t="s">
        <v>534</v>
      </c>
      <c r="N1328" s="97" t="s">
        <v>534</v>
      </c>
      <c r="Q1328" s="88" t="str">
        <f t="array" aca="1" ref="Q1328" ca="1">IFERROR(INDEX(Tableau3[Num DECAL],SMALL(IF(Tableau3[Num DECAL]&lt;&gt;"",ROW(INDIRECT("1:"&amp;ROWS(Tableau3[Num DECAL])))),ROWS($1:1317))),"")</f>
        <v/>
      </c>
      <c r="R1328" s="88">
        <f t="shared" ca="1" si="20"/>
        <v>0</v>
      </c>
      <c r="S1328" s="88">
        <f ca="1">COUNTIFS(Tableau3[PLAGE],R1328)</f>
        <v>0</v>
      </c>
      <c r="T1328" s="139">
        <f ca="1">INDEX(EXTRACT!DATE,MATCH(Tableau4[[#This Row],[Décalage]],D:D,0),0)</f>
        <v>0</v>
      </c>
      <c r="U1328" s="139">
        <f ca="1">VLOOKUP(Tableau4[[#This Row],[Décalage]],D:E,2,0)</f>
        <v>0</v>
      </c>
      <c r="V1328" s="139">
        <f ca="1">VLOOKUP(Tableau4[[#This Row],[Décalage]],D:G,4,0)</f>
        <v>0</v>
      </c>
      <c r="AY1328" s="88"/>
      <c r="AZ1328" s="88"/>
      <c r="BA1328" s="88"/>
      <c r="BB1328" s="88"/>
      <c r="BC1328" s="88"/>
    </row>
    <row r="1329" spans="1:55" ht="15" x14ac:dyDescent="0.2">
      <c r="A1329" s="100" t="s">
        <v>534</v>
      </c>
      <c r="B1329" s="95" t="s">
        <v>534</v>
      </c>
      <c r="C1329" s="95">
        <v>1326</v>
      </c>
      <c r="D1329" s="95" t="s">
        <v>534</v>
      </c>
      <c r="E1329" s="99" t="s">
        <v>534</v>
      </c>
      <c r="F1329" s="95" t="s">
        <v>534</v>
      </c>
      <c r="G1329" s="95" t="s">
        <v>534</v>
      </c>
      <c r="H1329" s="95">
        <v>0</v>
      </c>
      <c r="I1329" s="95">
        <v>1</v>
      </c>
      <c r="J1329" s="95">
        <v>862</v>
      </c>
      <c r="K1329" s="95" t="s">
        <v>534</v>
      </c>
      <c r="L1329" s="98" t="s">
        <v>534</v>
      </c>
      <c r="M1329" s="98" t="s">
        <v>534</v>
      </c>
      <c r="N1329" s="97" t="s">
        <v>534</v>
      </c>
      <c r="Q1329" s="88" t="str">
        <f t="array" aca="1" ref="Q1329" ca="1">IFERROR(INDEX(Tableau3[Num DECAL],SMALL(IF(Tableau3[Num DECAL]&lt;&gt;"",ROW(INDIRECT("1:"&amp;ROWS(Tableau3[Num DECAL])))),ROWS($1:1318))),"")</f>
        <v/>
      </c>
      <c r="R1329" s="88">
        <f t="shared" ca="1" si="20"/>
        <v>0</v>
      </c>
      <c r="S1329" s="88">
        <f ca="1">COUNTIFS(Tableau3[PLAGE],R1329)</f>
        <v>0</v>
      </c>
      <c r="T1329" s="139">
        <f ca="1">INDEX(EXTRACT!DATE,MATCH(Tableau4[[#This Row],[Décalage]],D:D,0),0)</f>
        <v>0</v>
      </c>
      <c r="U1329" s="139">
        <f ca="1">VLOOKUP(Tableau4[[#This Row],[Décalage]],D:E,2,0)</f>
        <v>0</v>
      </c>
      <c r="V1329" s="139">
        <f ca="1">VLOOKUP(Tableau4[[#This Row],[Décalage]],D:G,4,0)</f>
        <v>0</v>
      </c>
      <c r="AY1329" s="88"/>
      <c r="AZ1329" s="88"/>
      <c r="BA1329" s="88"/>
      <c r="BB1329" s="88"/>
      <c r="BC1329" s="88"/>
    </row>
    <row r="1330" spans="1:55" ht="15" x14ac:dyDescent="0.2">
      <c r="A1330" s="100" t="s">
        <v>534</v>
      </c>
      <c r="B1330" s="95" t="s">
        <v>534</v>
      </c>
      <c r="C1330" s="95">
        <v>1327</v>
      </c>
      <c r="D1330" s="95" t="s">
        <v>534</v>
      </c>
      <c r="E1330" s="99" t="s">
        <v>534</v>
      </c>
      <c r="F1330" s="95" t="s">
        <v>534</v>
      </c>
      <c r="G1330" s="95" t="s">
        <v>534</v>
      </c>
      <c r="H1330" s="95">
        <v>0</v>
      </c>
      <c r="I1330" s="95">
        <v>1</v>
      </c>
      <c r="J1330" s="95">
        <v>863</v>
      </c>
      <c r="K1330" s="95" t="s">
        <v>534</v>
      </c>
      <c r="L1330" s="98" t="s">
        <v>534</v>
      </c>
      <c r="M1330" s="98" t="s">
        <v>534</v>
      </c>
      <c r="N1330" s="97" t="s">
        <v>534</v>
      </c>
      <c r="Q1330" s="88" t="str">
        <f t="array" aca="1" ref="Q1330" ca="1">IFERROR(INDEX(Tableau3[Num DECAL],SMALL(IF(Tableau3[Num DECAL]&lt;&gt;"",ROW(INDIRECT("1:"&amp;ROWS(Tableau3[Num DECAL])))),ROWS($1:1319))),"")</f>
        <v/>
      </c>
      <c r="R1330" s="88">
        <f t="shared" ca="1" si="20"/>
        <v>0</v>
      </c>
      <c r="S1330" s="88">
        <f ca="1">COUNTIFS(Tableau3[PLAGE],R1330)</f>
        <v>0</v>
      </c>
      <c r="T1330" s="139">
        <f ca="1">INDEX(EXTRACT!DATE,MATCH(Tableau4[[#This Row],[Décalage]],D:D,0),0)</f>
        <v>0</v>
      </c>
      <c r="U1330" s="139">
        <f ca="1">VLOOKUP(Tableau4[[#This Row],[Décalage]],D:E,2,0)</f>
        <v>0</v>
      </c>
      <c r="V1330" s="139">
        <f ca="1">VLOOKUP(Tableau4[[#This Row],[Décalage]],D:G,4,0)</f>
        <v>0</v>
      </c>
      <c r="AY1330" s="88"/>
      <c r="AZ1330" s="88"/>
      <c r="BA1330" s="88"/>
      <c r="BB1330" s="88"/>
      <c r="BC1330" s="88"/>
    </row>
    <row r="1331" spans="1:55" ht="15" x14ac:dyDescent="0.2">
      <c r="A1331" s="100" t="s">
        <v>534</v>
      </c>
      <c r="B1331" s="95" t="s">
        <v>534</v>
      </c>
      <c r="C1331" s="95">
        <v>1328</v>
      </c>
      <c r="D1331" s="95" t="s">
        <v>534</v>
      </c>
      <c r="E1331" s="99" t="s">
        <v>534</v>
      </c>
      <c r="F1331" s="95" t="s">
        <v>534</v>
      </c>
      <c r="G1331" s="95" t="s">
        <v>534</v>
      </c>
      <c r="H1331" s="95">
        <v>0</v>
      </c>
      <c r="I1331" s="95">
        <v>1</v>
      </c>
      <c r="J1331" s="95">
        <v>864</v>
      </c>
      <c r="K1331" s="95" t="s">
        <v>534</v>
      </c>
      <c r="L1331" s="98" t="s">
        <v>534</v>
      </c>
      <c r="M1331" s="98" t="s">
        <v>534</v>
      </c>
      <c r="N1331" s="97" t="s">
        <v>534</v>
      </c>
      <c r="Q1331" s="88" t="str">
        <f t="array" aca="1" ref="Q1331" ca="1">IFERROR(INDEX(Tableau3[Num DECAL],SMALL(IF(Tableau3[Num DECAL]&lt;&gt;"",ROW(INDIRECT("1:"&amp;ROWS(Tableau3[Num DECAL])))),ROWS($1:1320))),"")</f>
        <v/>
      </c>
      <c r="R1331" s="88">
        <f t="shared" ca="1" si="20"/>
        <v>0</v>
      </c>
      <c r="S1331" s="88">
        <f ca="1">COUNTIFS(Tableau3[PLAGE],R1331)</f>
        <v>0</v>
      </c>
      <c r="T1331" s="139">
        <f ca="1">INDEX(EXTRACT!DATE,MATCH(Tableau4[[#This Row],[Décalage]],D:D,0),0)</f>
        <v>0</v>
      </c>
      <c r="U1331" s="139">
        <f ca="1">VLOOKUP(Tableau4[[#This Row],[Décalage]],D:E,2,0)</f>
        <v>0</v>
      </c>
      <c r="V1331" s="139">
        <f ca="1">VLOOKUP(Tableau4[[#This Row],[Décalage]],D:G,4,0)</f>
        <v>0</v>
      </c>
      <c r="AY1331" s="88"/>
      <c r="AZ1331" s="88"/>
      <c r="BA1331" s="88"/>
      <c r="BB1331" s="88"/>
      <c r="BC1331" s="88"/>
    </row>
    <row r="1332" spans="1:55" ht="15" x14ac:dyDescent="0.2">
      <c r="A1332" s="100" t="s">
        <v>534</v>
      </c>
      <c r="B1332" s="95" t="s">
        <v>534</v>
      </c>
      <c r="C1332" s="95">
        <v>1329</v>
      </c>
      <c r="D1332" s="95" t="s">
        <v>534</v>
      </c>
      <c r="E1332" s="99" t="s">
        <v>534</v>
      </c>
      <c r="F1332" s="95" t="s">
        <v>534</v>
      </c>
      <c r="G1332" s="95" t="s">
        <v>534</v>
      </c>
      <c r="H1332" s="95">
        <v>0</v>
      </c>
      <c r="I1332" s="95">
        <v>1</v>
      </c>
      <c r="J1332" s="95">
        <v>865</v>
      </c>
      <c r="K1332" s="95" t="s">
        <v>534</v>
      </c>
      <c r="L1332" s="98" t="s">
        <v>534</v>
      </c>
      <c r="M1332" s="98" t="s">
        <v>534</v>
      </c>
      <c r="N1332" s="97" t="s">
        <v>534</v>
      </c>
      <c r="Q1332" s="88" t="str">
        <f t="array" aca="1" ref="Q1332" ca="1">IFERROR(INDEX(Tableau3[Num DECAL],SMALL(IF(Tableau3[Num DECAL]&lt;&gt;"",ROW(INDIRECT("1:"&amp;ROWS(Tableau3[Num DECAL])))),ROWS($1:1321))),"")</f>
        <v/>
      </c>
      <c r="R1332" s="88">
        <f t="shared" ca="1" si="20"/>
        <v>0</v>
      </c>
      <c r="S1332" s="88">
        <f ca="1">COUNTIFS(Tableau3[PLAGE],R1332)</f>
        <v>0</v>
      </c>
      <c r="T1332" s="139">
        <f ca="1">INDEX(EXTRACT!DATE,MATCH(Tableau4[[#This Row],[Décalage]],D:D,0),0)</f>
        <v>0</v>
      </c>
      <c r="U1332" s="139">
        <f ca="1">VLOOKUP(Tableau4[[#This Row],[Décalage]],D:E,2,0)</f>
        <v>0</v>
      </c>
      <c r="V1332" s="139">
        <f ca="1">VLOOKUP(Tableau4[[#This Row],[Décalage]],D:G,4,0)</f>
        <v>0</v>
      </c>
      <c r="AY1332" s="88"/>
      <c r="AZ1332" s="88"/>
      <c r="BA1332" s="88"/>
      <c r="BB1332" s="88"/>
      <c r="BC1332" s="88"/>
    </row>
    <row r="1333" spans="1:55" ht="15" x14ac:dyDescent="0.2">
      <c r="A1333" s="100" t="s">
        <v>534</v>
      </c>
      <c r="B1333" s="95" t="s">
        <v>534</v>
      </c>
      <c r="C1333" s="95">
        <v>1330</v>
      </c>
      <c r="D1333" s="95" t="s">
        <v>534</v>
      </c>
      <c r="E1333" s="99" t="s">
        <v>534</v>
      </c>
      <c r="F1333" s="95" t="s">
        <v>534</v>
      </c>
      <c r="G1333" s="95" t="s">
        <v>534</v>
      </c>
      <c r="H1333" s="95">
        <v>0</v>
      </c>
      <c r="I1333" s="95">
        <v>1</v>
      </c>
      <c r="J1333" s="95">
        <v>866</v>
      </c>
      <c r="K1333" s="95" t="s">
        <v>534</v>
      </c>
      <c r="L1333" s="98" t="s">
        <v>534</v>
      </c>
      <c r="M1333" s="98" t="s">
        <v>534</v>
      </c>
      <c r="N1333" s="97" t="s">
        <v>534</v>
      </c>
      <c r="Q1333" s="88" t="str">
        <f t="array" aca="1" ref="Q1333" ca="1">IFERROR(INDEX(Tableau3[Num DECAL],SMALL(IF(Tableau3[Num DECAL]&lt;&gt;"",ROW(INDIRECT("1:"&amp;ROWS(Tableau3[Num DECAL])))),ROWS($1:1322))),"")</f>
        <v/>
      </c>
      <c r="R1333" s="88">
        <f t="shared" ca="1" si="20"/>
        <v>0</v>
      </c>
      <c r="S1333" s="88">
        <f ca="1">COUNTIFS(Tableau3[PLAGE],R1333)</f>
        <v>0</v>
      </c>
      <c r="T1333" s="139">
        <f ca="1">INDEX(EXTRACT!DATE,MATCH(Tableau4[[#This Row],[Décalage]],D:D,0),0)</f>
        <v>0</v>
      </c>
      <c r="U1333" s="139">
        <f ca="1">VLOOKUP(Tableau4[[#This Row],[Décalage]],D:E,2,0)</f>
        <v>0</v>
      </c>
      <c r="V1333" s="139">
        <f ca="1">VLOOKUP(Tableau4[[#This Row],[Décalage]],D:G,4,0)</f>
        <v>0</v>
      </c>
      <c r="AY1333" s="88"/>
      <c r="AZ1333" s="88"/>
      <c r="BA1333" s="88"/>
      <c r="BB1333" s="88"/>
      <c r="BC1333" s="88"/>
    </row>
    <row r="1334" spans="1:55" ht="15" x14ac:dyDescent="0.2">
      <c r="A1334" s="100" t="s">
        <v>534</v>
      </c>
      <c r="B1334" s="95" t="s">
        <v>534</v>
      </c>
      <c r="C1334" s="95">
        <v>1331</v>
      </c>
      <c r="D1334" s="95" t="s">
        <v>534</v>
      </c>
      <c r="E1334" s="99" t="s">
        <v>534</v>
      </c>
      <c r="F1334" s="95" t="s">
        <v>534</v>
      </c>
      <c r="G1334" s="95" t="s">
        <v>534</v>
      </c>
      <c r="H1334" s="95">
        <v>0</v>
      </c>
      <c r="I1334" s="95">
        <v>1</v>
      </c>
      <c r="J1334" s="95">
        <v>867</v>
      </c>
      <c r="K1334" s="95" t="s">
        <v>534</v>
      </c>
      <c r="L1334" s="98" t="s">
        <v>534</v>
      </c>
      <c r="M1334" s="98" t="s">
        <v>534</v>
      </c>
      <c r="N1334" s="97" t="s">
        <v>534</v>
      </c>
      <c r="Q1334" s="88" t="str">
        <f t="array" aca="1" ref="Q1334" ca="1">IFERROR(INDEX(Tableau3[Num DECAL],SMALL(IF(Tableau3[Num DECAL]&lt;&gt;"",ROW(INDIRECT("1:"&amp;ROWS(Tableau3[Num DECAL])))),ROWS($1:1323))),"")</f>
        <v/>
      </c>
      <c r="R1334" s="88">
        <f t="shared" ca="1" si="20"/>
        <v>0</v>
      </c>
      <c r="S1334" s="88">
        <f ca="1">COUNTIFS(Tableau3[PLAGE],R1334)</f>
        <v>0</v>
      </c>
      <c r="T1334" s="139">
        <f ca="1">INDEX(EXTRACT!DATE,MATCH(Tableau4[[#This Row],[Décalage]],D:D,0),0)</f>
        <v>0</v>
      </c>
      <c r="U1334" s="139">
        <f ca="1">VLOOKUP(Tableau4[[#This Row],[Décalage]],D:E,2,0)</f>
        <v>0</v>
      </c>
      <c r="V1334" s="139">
        <f ca="1">VLOOKUP(Tableau4[[#This Row],[Décalage]],D:G,4,0)</f>
        <v>0</v>
      </c>
      <c r="AY1334" s="88"/>
      <c r="AZ1334" s="88"/>
      <c r="BA1334" s="88"/>
      <c r="BB1334" s="88"/>
      <c r="BC1334" s="88"/>
    </row>
    <row r="1335" spans="1:55" ht="15" x14ac:dyDescent="0.2">
      <c r="A1335" s="100" t="s">
        <v>534</v>
      </c>
      <c r="B1335" s="95" t="s">
        <v>534</v>
      </c>
      <c r="C1335" s="95">
        <v>1332</v>
      </c>
      <c r="D1335" s="95" t="s">
        <v>534</v>
      </c>
      <c r="E1335" s="99" t="s">
        <v>534</v>
      </c>
      <c r="F1335" s="95" t="s">
        <v>534</v>
      </c>
      <c r="G1335" s="95" t="s">
        <v>534</v>
      </c>
      <c r="H1335" s="95">
        <v>0</v>
      </c>
      <c r="I1335" s="95">
        <v>1</v>
      </c>
      <c r="J1335" s="95">
        <v>868</v>
      </c>
      <c r="K1335" s="95" t="s">
        <v>534</v>
      </c>
      <c r="L1335" s="98" t="s">
        <v>534</v>
      </c>
      <c r="M1335" s="98" t="s">
        <v>534</v>
      </c>
      <c r="N1335" s="97" t="s">
        <v>534</v>
      </c>
      <c r="Q1335" s="88" t="str">
        <f t="array" aca="1" ref="Q1335" ca="1">IFERROR(INDEX(Tableau3[Num DECAL],SMALL(IF(Tableau3[Num DECAL]&lt;&gt;"",ROW(INDIRECT("1:"&amp;ROWS(Tableau3[Num DECAL])))),ROWS($1:1324))),"")</f>
        <v/>
      </c>
      <c r="R1335" s="88">
        <f t="shared" ca="1" si="20"/>
        <v>0</v>
      </c>
      <c r="S1335" s="88">
        <f ca="1">COUNTIFS(Tableau3[PLAGE],R1335)</f>
        <v>0</v>
      </c>
      <c r="T1335" s="139">
        <f ca="1">INDEX(EXTRACT!DATE,MATCH(Tableau4[[#This Row],[Décalage]],D:D,0),0)</f>
        <v>0</v>
      </c>
      <c r="U1335" s="139">
        <f ca="1">VLOOKUP(Tableau4[[#This Row],[Décalage]],D:E,2,0)</f>
        <v>0</v>
      </c>
      <c r="V1335" s="139">
        <f ca="1">VLOOKUP(Tableau4[[#This Row],[Décalage]],D:G,4,0)</f>
        <v>0</v>
      </c>
      <c r="AY1335" s="88"/>
      <c r="AZ1335" s="88"/>
      <c r="BA1335" s="88"/>
      <c r="BB1335" s="88"/>
      <c r="BC1335" s="88"/>
    </row>
    <row r="1336" spans="1:55" ht="15" x14ac:dyDescent="0.2">
      <c r="A1336" s="100" t="s">
        <v>534</v>
      </c>
      <c r="B1336" s="95" t="s">
        <v>534</v>
      </c>
      <c r="C1336" s="95">
        <v>1333</v>
      </c>
      <c r="D1336" s="95" t="s">
        <v>534</v>
      </c>
      <c r="E1336" s="99" t="s">
        <v>534</v>
      </c>
      <c r="F1336" s="95" t="s">
        <v>534</v>
      </c>
      <c r="G1336" s="95" t="s">
        <v>534</v>
      </c>
      <c r="H1336" s="95">
        <v>0</v>
      </c>
      <c r="I1336" s="95">
        <v>1</v>
      </c>
      <c r="J1336" s="95">
        <v>869</v>
      </c>
      <c r="K1336" s="95" t="s">
        <v>534</v>
      </c>
      <c r="L1336" s="98" t="s">
        <v>534</v>
      </c>
      <c r="M1336" s="98" t="s">
        <v>534</v>
      </c>
      <c r="N1336" s="97" t="s">
        <v>534</v>
      </c>
      <c r="Q1336" s="88" t="str">
        <f t="array" aca="1" ref="Q1336" ca="1">IFERROR(INDEX(Tableau3[Num DECAL],SMALL(IF(Tableau3[Num DECAL]&lt;&gt;"",ROW(INDIRECT("1:"&amp;ROWS(Tableau3[Num DECAL])))),ROWS($1:1325))),"")</f>
        <v/>
      </c>
      <c r="R1336" s="88">
        <f t="shared" ca="1" si="20"/>
        <v>0</v>
      </c>
      <c r="S1336" s="88">
        <f ca="1">COUNTIFS(Tableau3[PLAGE],R1336)</f>
        <v>0</v>
      </c>
      <c r="T1336" s="139">
        <f ca="1">INDEX(EXTRACT!DATE,MATCH(Tableau4[[#This Row],[Décalage]],D:D,0),0)</f>
        <v>0</v>
      </c>
      <c r="U1336" s="139">
        <f ca="1">VLOOKUP(Tableau4[[#This Row],[Décalage]],D:E,2,0)</f>
        <v>0</v>
      </c>
      <c r="V1336" s="139">
        <f ca="1">VLOOKUP(Tableau4[[#This Row],[Décalage]],D:G,4,0)</f>
        <v>0</v>
      </c>
      <c r="AY1336" s="88"/>
      <c r="AZ1336" s="88"/>
      <c r="BA1336" s="88"/>
      <c r="BB1336" s="88"/>
      <c r="BC1336" s="88"/>
    </row>
    <row r="1337" spans="1:55" ht="15" x14ac:dyDescent="0.2">
      <c r="A1337" s="100" t="s">
        <v>534</v>
      </c>
      <c r="B1337" s="95" t="s">
        <v>534</v>
      </c>
      <c r="C1337" s="95">
        <v>1334</v>
      </c>
      <c r="D1337" s="95" t="s">
        <v>534</v>
      </c>
      <c r="E1337" s="99" t="s">
        <v>534</v>
      </c>
      <c r="F1337" s="95" t="s">
        <v>534</v>
      </c>
      <c r="G1337" s="95" t="s">
        <v>534</v>
      </c>
      <c r="H1337" s="95">
        <v>0</v>
      </c>
      <c r="I1337" s="95">
        <v>1</v>
      </c>
      <c r="J1337" s="95">
        <v>870</v>
      </c>
      <c r="K1337" s="95" t="s">
        <v>534</v>
      </c>
      <c r="L1337" s="98" t="s">
        <v>534</v>
      </c>
      <c r="M1337" s="98" t="s">
        <v>534</v>
      </c>
      <c r="N1337" s="97" t="s">
        <v>534</v>
      </c>
      <c r="Q1337" s="88" t="str">
        <f t="array" aca="1" ref="Q1337" ca="1">IFERROR(INDEX(Tableau3[Num DECAL],SMALL(IF(Tableau3[Num DECAL]&lt;&gt;"",ROW(INDIRECT("1:"&amp;ROWS(Tableau3[Num DECAL])))),ROWS($1:1326))),"")</f>
        <v/>
      </c>
      <c r="R1337" s="88">
        <f t="shared" ca="1" si="20"/>
        <v>0</v>
      </c>
      <c r="S1337" s="88">
        <f ca="1">COUNTIFS(Tableau3[PLAGE],R1337)</f>
        <v>0</v>
      </c>
      <c r="T1337" s="139">
        <f ca="1">INDEX(EXTRACT!DATE,MATCH(Tableau4[[#This Row],[Décalage]],D:D,0),0)</f>
        <v>0</v>
      </c>
      <c r="U1337" s="139">
        <f ca="1">VLOOKUP(Tableau4[[#This Row],[Décalage]],D:E,2,0)</f>
        <v>0</v>
      </c>
      <c r="V1337" s="139">
        <f ca="1">VLOOKUP(Tableau4[[#This Row],[Décalage]],D:G,4,0)</f>
        <v>0</v>
      </c>
      <c r="AY1337" s="88"/>
      <c r="AZ1337" s="88"/>
      <c r="BA1337" s="88"/>
      <c r="BB1337" s="88"/>
      <c r="BC1337" s="88"/>
    </row>
    <row r="1338" spans="1:55" ht="15" x14ac:dyDescent="0.2">
      <c r="A1338" s="100" t="s">
        <v>534</v>
      </c>
      <c r="B1338" s="95" t="s">
        <v>534</v>
      </c>
      <c r="C1338" s="95">
        <v>1335</v>
      </c>
      <c r="D1338" s="95" t="s">
        <v>534</v>
      </c>
      <c r="E1338" s="99" t="s">
        <v>534</v>
      </c>
      <c r="F1338" s="95" t="s">
        <v>534</v>
      </c>
      <c r="G1338" s="95" t="s">
        <v>534</v>
      </c>
      <c r="H1338" s="95">
        <v>0</v>
      </c>
      <c r="I1338" s="95">
        <v>1</v>
      </c>
      <c r="J1338" s="95">
        <v>871</v>
      </c>
      <c r="K1338" s="95" t="s">
        <v>534</v>
      </c>
      <c r="L1338" s="98" t="s">
        <v>534</v>
      </c>
      <c r="M1338" s="98" t="s">
        <v>534</v>
      </c>
      <c r="N1338" s="97" t="s">
        <v>534</v>
      </c>
      <c r="Q1338" s="88" t="str">
        <f t="array" aca="1" ref="Q1338" ca="1">IFERROR(INDEX(Tableau3[Num DECAL],SMALL(IF(Tableau3[Num DECAL]&lt;&gt;"",ROW(INDIRECT("1:"&amp;ROWS(Tableau3[Num DECAL])))),ROWS($1:1327))),"")</f>
        <v/>
      </c>
      <c r="R1338" s="88">
        <f t="shared" ca="1" si="20"/>
        <v>0</v>
      </c>
      <c r="S1338" s="88">
        <f ca="1">COUNTIFS(Tableau3[PLAGE],R1338)</f>
        <v>0</v>
      </c>
      <c r="T1338" s="139">
        <f ca="1">INDEX(EXTRACT!DATE,MATCH(Tableau4[[#This Row],[Décalage]],D:D,0),0)</f>
        <v>0</v>
      </c>
      <c r="U1338" s="139">
        <f ca="1">VLOOKUP(Tableau4[[#This Row],[Décalage]],D:E,2,0)</f>
        <v>0</v>
      </c>
      <c r="V1338" s="139">
        <f ca="1">VLOOKUP(Tableau4[[#This Row],[Décalage]],D:G,4,0)</f>
        <v>0</v>
      </c>
      <c r="AY1338" s="88"/>
      <c r="AZ1338" s="88"/>
      <c r="BA1338" s="88"/>
      <c r="BB1338" s="88"/>
      <c r="BC1338" s="88"/>
    </row>
    <row r="1339" spans="1:55" ht="15" x14ac:dyDescent="0.2">
      <c r="A1339" s="100" t="s">
        <v>534</v>
      </c>
      <c r="B1339" s="95" t="s">
        <v>534</v>
      </c>
      <c r="C1339" s="95">
        <v>1336</v>
      </c>
      <c r="D1339" s="95" t="s">
        <v>534</v>
      </c>
      <c r="E1339" s="99" t="s">
        <v>534</v>
      </c>
      <c r="F1339" s="95" t="s">
        <v>534</v>
      </c>
      <c r="G1339" s="95" t="s">
        <v>534</v>
      </c>
      <c r="H1339" s="95">
        <v>0</v>
      </c>
      <c r="I1339" s="95">
        <v>1</v>
      </c>
      <c r="J1339" s="95">
        <v>872</v>
      </c>
      <c r="K1339" s="95" t="s">
        <v>534</v>
      </c>
      <c r="L1339" s="98" t="s">
        <v>534</v>
      </c>
      <c r="M1339" s="98" t="s">
        <v>534</v>
      </c>
      <c r="N1339" s="97" t="s">
        <v>534</v>
      </c>
      <c r="Q1339" s="88" t="str">
        <f t="array" aca="1" ref="Q1339" ca="1">IFERROR(INDEX(Tableau3[Num DECAL],SMALL(IF(Tableau3[Num DECAL]&lt;&gt;"",ROW(INDIRECT("1:"&amp;ROWS(Tableau3[Num DECAL])))),ROWS($1:1328))),"")</f>
        <v/>
      </c>
      <c r="R1339" s="88">
        <f t="shared" ca="1" si="20"/>
        <v>0</v>
      </c>
      <c r="S1339" s="88">
        <f ca="1">COUNTIFS(Tableau3[PLAGE],R1339)</f>
        <v>0</v>
      </c>
      <c r="T1339" s="139">
        <f ca="1">INDEX(EXTRACT!DATE,MATCH(Tableau4[[#This Row],[Décalage]],D:D,0),0)</f>
        <v>0</v>
      </c>
      <c r="U1339" s="139">
        <f ca="1">VLOOKUP(Tableau4[[#This Row],[Décalage]],D:E,2,0)</f>
        <v>0</v>
      </c>
      <c r="V1339" s="139">
        <f ca="1">VLOOKUP(Tableau4[[#This Row],[Décalage]],D:G,4,0)</f>
        <v>0</v>
      </c>
      <c r="AY1339" s="88"/>
      <c r="AZ1339" s="88"/>
      <c r="BA1339" s="88"/>
      <c r="BB1339" s="88"/>
      <c r="BC1339" s="88"/>
    </row>
    <row r="1340" spans="1:55" ht="15" x14ac:dyDescent="0.2">
      <c r="A1340" s="100" t="s">
        <v>534</v>
      </c>
      <c r="B1340" s="95" t="s">
        <v>534</v>
      </c>
      <c r="C1340" s="95">
        <v>1337</v>
      </c>
      <c r="D1340" s="95" t="s">
        <v>534</v>
      </c>
      <c r="E1340" s="99" t="s">
        <v>534</v>
      </c>
      <c r="F1340" s="95" t="s">
        <v>534</v>
      </c>
      <c r="G1340" s="95" t="s">
        <v>534</v>
      </c>
      <c r="H1340" s="95">
        <v>0</v>
      </c>
      <c r="I1340" s="95">
        <v>1</v>
      </c>
      <c r="J1340" s="95">
        <v>873</v>
      </c>
      <c r="K1340" s="95" t="s">
        <v>534</v>
      </c>
      <c r="L1340" s="98" t="s">
        <v>534</v>
      </c>
      <c r="M1340" s="98" t="s">
        <v>534</v>
      </c>
      <c r="N1340" s="97" t="s">
        <v>534</v>
      </c>
      <c r="Q1340" s="88" t="str">
        <f t="array" aca="1" ref="Q1340" ca="1">IFERROR(INDEX(Tableau3[Num DECAL],SMALL(IF(Tableau3[Num DECAL]&lt;&gt;"",ROW(INDIRECT("1:"&amp;ROWS(Tableau3[Num DECAL])))),ROWS($1:1329))),"")</f>
        <v/>
      </c>
      <c r="R1340" s="88">
        <f t="shared" ca="1" si="20"/>
        <v>0</v>
      </c>
      <c r="S1340" s="88">
        <f ca="1">COUNTIFS(Tableau3[PLAGE],R1340)</f>
        <v>0</v>
      </c>
      <c r="T1340" s="139">
        <f ca="1">INDEX(EXTRACT!DATE,MATCH(Tableau4[[#This Row],[Décalage]],D:D,0),0)</f>
        <v>0</v>
      </c>
      <c r="U1340" s="139">
        <f ca="1">VLOOKUP(Tableau4[[#This Row],[Décalage]],D:E,2,0)</f>
        <v>0</v>
      </c>
      <c r="V1340" s="139">
        <f ca="1">VLOOKUP(Tableau4[[#This Row],[Décalage]],D:G,4,0)</f>
        <v>0</v>
      </c>
      <c r="AY1340" s="88"/>
      <c r="AZ1340" s="88"/>
      <c r="BA1340" s="88"/>
      <c r="BB1340" s="88"/>
      <c r="BC1340" s="88"/>
    </row>
    <row r="1341" spans="1:55" ht="15" x14ac:dyDescent="0.2">
      <c r="A1341" s="100" t="s">
        <v>534</v>
      </c>
      <c r="B1341" s="95" t="s">
        <v>534</v>
      </c>
      <c r="C1341" s="95">
        <v>1338</v>
      </c>
      <c r="D1341" s="95" t="s">
        <v>534</v>
      </c>
      <c r="E1341" s="99" t="s">
        <v>534</v>
      </c>
      <c r="F1341" s="95" t="s">
        <v>534</v>
      </c>
      <c r="G1341" s="95" t="s">
        <v>534</v>
      </c>
      <c r="H1341" s="95">
        <v>0</v>
      </c>
      <c r="I1341" s="95">
        <v>1</v>
      </c>
      <c r="J1341" s="95">
        <v>874</v>
      </c>
      <c r="K1341" s="95" t="s">
        <v>534</v>
      </c>
      <c r="L1341" s="98" t="s">
        <v>534</v>
      </c>
      <c r="M1341" s="98" t="s">
        <v>534</v>
      </c>
      <c r="N1341" s="97" t="s">
        <v>534</v>
      </c>
      <c r="Q1341" s="88" t="str">
        <f t="array" aca="1" ref="Q1341" ca="1">IFERROR(INDEX(Tableau3[Num DECAL],SMALL(IF(Tableau3[Num DECAL]&lt;&gt;"",ROW(INDIRECT("1:"&amp;ROWS(Tableau3[Num DECAL])))),ROWS($1:1330))),"")</f>
        <v/>
      </c>
      <c r="R1341" s="88">
        <f t="shared" ca="1" si="20"/>
        <v>0</v>
      </c>
      <c r="S1341" s="88">
        <f ca="1">COUNTIFS(Tableau3[PLAGE],R1341)</f>
        <v>0</v>
      </c>
      <c r="T1341" s="139">
        <f ca="1">INDEX(EXTRACT!DATE,MATCH(Tableau4[[#This Row],[Décalage]],D:D,0),0)</f>
        <v>0</v>
      </c>
      <c r="U1341" s="139">
        <f ca="1">VLOOKUP(Tableau4[[#This Row],[Décalage]],D:E,2,0)</f>
        <v>0</v>
      </c>
      <c r="V1341" s="139">
        <f ca="1">VLOOKUP(Tableau4[[#This Row],[Décalage]],D:G,4,0)</f>
        <v>0</v>
      </c>
      <c r="AY1341" s="88"/>
      <c r="AZ1341" s="88"/>
      <c r="BA1341" s="88"/>
      <c r="BB1341" s="88"/>
      <c r="BC1341" s="88"/>
    </row>
    <row r="1342" spans="1:55" ht="15" x14ac:dyDescent="0.2">
      <c r="A1342" s="100" t="s">
        <v>534</v>
      </c>
      <c r="B1342" s="95" t="s">
        <v>534</v>
      </c>
      <c r="C1342" s="95">
        <v>1339</v>
      </c>
      <c r="D1342" s="95" t="s">
        <v>534</v>
      </c>
      <c r="E1342" s="99" t="s">
        <v>534</v>
      </c>
      <c r="F1342" s="95" t="s">
        <v>534</v>
      </c>
      <c r="G1342" s="95" t="s">
        <v>534</v>
      </c>
      <c r="H1342" s="95">
        <v>0</v>
      </c>
      <c r="I1342" s="95">
        <v>1</v>
      </c>
      <c r="J1342" s="95">
        <v>875</v>
      </c>
      <c r="K1342" s="95" t="s">
        <v>534</v>
      </c>
      <c r="L1342" s="98" t="s">
        <v>534</v>
      </c>
      <c r="M1342" s="98" t="s">
        <v>534</v>
      </c>
      <c r="N1342" s="97" t="s">
        <v>534</v>
      </c>
      <c r="Q1342" s="88" t="str">
        <f t="array" aca="1" ref="Q1342" ca="1">IFERROR(INDEX(Tableau3[Num DECAL],SMALL(IF(Tableau3[Num DECAL]&lt;&gt;"",ROW(INDIRECT("1:"&amp;ROWS(Tableau3[Num DECAL])))),ROWS($1:1331))),"")</f>
        <v/>
      </c>
      <c r="R1342" s="88">
        <f t="shared" ca="1" si="20"/>
        <v>0</v>
      </c>
      <c r="S1342" s="88">
        <f ca="1">COUNTIFS(Tableau3[PLAGE],R1342)</f>
        <v>0</v>
      </c>
      <c r="T1342" s="139">
        <f ca="1">INDEX(EXTRACT!DATE,MATCH(Tableau4[[#This Row],[Décalage]],D:D,0),0)</f>
        <v>0</v>
      </c>
      <c r="U1342" s="139">
        <f ca="1">VLOOKUP(Tableau4[[#This Row],[Décalage]],D:E,2,0)</f>
        <v>0</v>
      </c>
      <c r="V1342" s="139">
        <f ca="1">VLOOKUP(Tableau4[[#This Row],[Décalage]],D:G,4,0)</f>
        <v>0</v>
      </c>
      <c r="AY1342" s="88"/>
      <c r="AZ1342" s="88"/>
      <c r="BA1342" s="88"/>
      <c r="BB1342" s="88"/>
      <c r="BC1342" s="88"/>
    </row>
    <row r="1343" spans="1:55" ht="15" x14ac:dyDescent="0.2">
      <c r="A1343" s="100" t="s">
        <v>534</v>
      </c>
      <c r="B1343" s="95" t="s">
        <v>534</v>
      </c>
      <c r="C1343" s="95">
        <v>1340</v>
      </c>
      <c r="D1343" s="95" t="s">
        <v>534</v>
      </c>
      <c r="E1343" s="99" t="s">
        <v>534</v>
      </c>
      <c r="F1343" s="95" t="s">
        <v>534</v>
      </c>
      <c r="G1343" s="95" t="s">
        <v>534</v>
      </c>
      <c r="H1343" s="95">
        <v>0</v>
      </c>
      <c r="I1343" s="95">
        <v>1</v>
      </c>
      <c r="J1343" s="95">
        <v>876</v>
      </c>
      <c r="K1343" s="95" t="s">
        <v>534</v>
      </c>
      <c r="L1343" s="98" t="s">
        <v>534</v>
      </c>
      <c r="M1343" s="98" t="s">
        <v>534</v>
      </c>
      <c r="N1343" s="97" t="s">
        <v>534</v>
      </c>
      <c r="Q1343" s="88" t="str">
        <f t="array" aca="1" ref="Q1343" ca="1">IFERROR(INDEX(Tableau3[Num DECAL],SMALL(IF(Tableau3[Num DECAL]&lt;&gt;"",ROW(INDIRECT("1:"&amp;ROWS(Tableau3[Num DECAL])))),ROWS($1:1332))),"")</f>
        <v/>
      </c>
      <c r="R1343" s="88">
        <f t="shared" ca="1" si="20"/>
        <v>0</v>
      </c>
      <c r="S1343" s="88">
        <f ca="1">COUNTIFS(Tableau3[PLAGE],R1343)</f>
        <v>0</v>
      </c>
      <c r="T1343" s="139">
        <f ca="1">INDEX(EXTRACT!DATE,MATCH(Tableau4[[#This Row],[Décalage]],D:D,0),0)</f>
        <v>0</v>
      </c>
      <c r="U1343" s="139">
        <f ca="1">VLOOKUP(Tableau4[[#This Row],[Décalage]],D:E,2,0)</f>
        <v>0</v>
      </c>
      <c r="V1343" s="139">
        <f ca="1">VLOOKUP(Tableau4[[#This Row],[Décalage]],D:G,4,0)</f>
        <v>0</v>
      </c>
      <c r="AY1343" s="88"/>
      <c r="AZ1343" s="88"/>
      <c r="BA1343" s="88"/>
      <c r="BB1343" s="88"/>
      <c r="BC1343" s="88"/>
    </row>
    <row r="1344" spans="1:55" ht="15" x14ac:dyDescent="0.2">
      <c r="A1344" s="100" t="s">
        <v>534</v>
      </c>
      <c r="B1344" s="95" t="s">
        <v>534</v>
      </c>
      <c r="C1344" s="95">
        <v>1341</v>
      </c>
      <c r="D1344" s="95" t="s">
        <v>534</v>
      </c>
      <c r="E1344" s="99" t="s">
        <v>534</v>
      </c>
      <c r="F1344" s="95" t="s">
        <v>534</v>
      </c>
      <c r="G1344" s="95" t="s">
        <v>534</v>
      </c>
      <c r="H1344" s="95">
        <v>0</v>
      </c>
      <c r="I1344" s="95">
        <v>1</v>
      </c>
      <c r="J1344" s="95">
        <v>877</v>
      </c>
      <c r="K1344" s="95" t="s">
        <v>534</v>
      </c>
      <c r="L1344" s="98" t="s">
        <v>534</v>
      </c>
      <c r="M1344" s="98" t="s">
        <v>534</v>
      </c>
      <c r="N1344" s="97" t="s">
        <v>534</v>
      </c>
      <c r="Q1344" s="88" t="str">
        <f t="array" aca="1" ref="Q1344" ca="1">IFERROR(INDEX(Tableau3[Num DECAL],SMALL(IF(Tableau3[Num DECAL]&lt;&gt;"",ROW(INDIRECT("1:"&amp;ROWS(Tableau3[Num DECAL])))),ROWS($1:1333))),"")</f>
        <v/>
      </c>
      <c r="R1344" s="88">
        <f t="shared" ca="1" si="20"/>
        <v>0</v>
      </c>
      <c r="S1344" s="88">
        <f ca="1">COUNTIFS(Tableau3[PLAGE],R1344)</f>
        <v>0</v>
      </c>
      <c r="T1344" s="139">
        <f ca="1">INDEX(EXTRACT!DATE,MATCH(Tableau4[[#This Row],[Décalage]],D:D,0),0)</f>
        <v>0</v>
      </c>
      <c r="U1344" s="139">
        <f ca="1">VLOOKUP(Tableau4[[#This Row],[Décalage]],D:E,2,0)</f>
        <v>0</v>
      </c>
      <c r="V1344" s="139">
        <f ca="1">VLOOKUP(Tableau4[[#This Row],[Décalage]],D:G,4,0)</f>
        <v>0</v>
      </c>
      <c r="AY1344" s="88"/>
      <c r="AZ1344" s="88"/>
      <c r="BA1344" s="88"/>
      <c r="BB1344" s="88"/>
      <c r="BC1344" s="88"/>
    </row>
    <row r="1345" spans="1:55" ht="15" x14ac:dyDescent="0.2">
      <c r="A1345" s="100" t="s">
        <v>534</v>
      </c>
      <c r="B1345" s="95" t="s">
        <v>534</v>
      </c>
      <c r="C1345" s="95">
        <v>1342</v>
      </c>
      <c r="D1345" s="95" t="s">
        <v>534</v>
      </c>
      <c r="E1345" s="99" t="s">
        <v>534</v>
      </c>
      <c r="F1345" s="95" t="s">
        <v>534</v>
      </c>
      <c r="G1345" s="95" t="s">
        <v>534</v>
      </c>
      <c r="H1345" s="95">
        <v>0</v>
      </c>
      <c r="I1345" s="95">
        <v>1</v>
      </c>
      <c r="J1345" s="95">
        <v>878</v>
      </c>
      <c r="K1345" s="95" t="s">
        <v>534</v>
      </c>
      <c r="L1345" s="98" t="s">
        <v>534</v>
      </c>
      <c r="M1345" s="98" t="s">
        <v>534</v>
      </c>
      <c r="N1345" s="97" t="s">
        <v>534</v>
      </c>
      <c r="Q1345" s="88" t="str">
        <f t="array" aca="1" ref="Q1345" ca="1">IFERROR(INDEX(Tableau3[Num DECAL],SMALL(IF(Tableau3[Num DECAL]&lt;&gt;"",ROW(INDIRECT("1:"&amp;ROWS(Tableau3[Num DECAL])))),ROWS($1:1334))),"")</f>
        <v/>
      </c>
      <c r="R1345" s="88">
        <f t="shared" ca="1" si="20"/>
        <v>0</v>
      </c>
      <c r="S1345" s="88">
        <f ca="1">COUNTIFS(Tableau3[PLAGE],R1345)</f>
        <v>0</v>
      </c>
      <c r="T1345" s="139">
        <f ca="1">INDEX(EXTRACT!DATE,MATCH(Tableau4[[#This Row],[Décalage]],D:D,0),0)</f>
        <v>0</v>
      </c>
      <c r="U1345" s="139">
        <f ca="1">VLOOKUP(Tableau4[[#This Row],[Décalage]],D:E,2,0)</f>
        <v>0</v>
      </c>
      <c r="V1345" s="139">
        <f ca="1">VLOOKUP(Tableau4[[#This Row],[Décalage]],D:G,4,0)</f>
        <v>0</v>
      </c>
      <c r="AY1345" s="88"/>
      <c r="AZ1345" s="88"/>
      <c r="BA1345" s="88"/>
      <c r="BB1345" s="88"/>
      <c r="BC1345" s="88"/>
    </row>
    <row r="1346" spans="1:55" ht="15" x14ac:dyDescent="0.2">
      <c r="A1346" s="100" t="s">
        <v>534</v>
      </c>
      <c r="B1346" s="95" t="s">
        <v>534</v>
      </c>
      <c r="C1346" s="95">
        <v>1343</v>
      </c>
      <c r="D1346" s="95" t="s">
        <v>534</v>
      </c>
      <c r="E1346" s="99" t="s">
        <v>534</v>
      </c>
      <c r="F1346" s="95" t="s">
        <v>534</v>
      </c>
      <c r="G1346" s="95" t="s">
        <v>534</v>
      </c>
      <c r="H1346" s="95">
        <v>0</v>
      </c>
      <c r="I1346" s="95">
        <v>1</v>
      </c>
      <c r="J1346" s="95">
        <v>879</v>
      </c>
      <c r="K1346" s="95" t="s">
        <v>534</v>
      </c>
      <c r="L1346" s="98" t="s">
        <v>534</v>
      </c>
      <c r="M1346" s="98" t="s">
        <v>534</v>
      </c>
      <c r="N1346" s="97" t="s">
        <v>534</v>
      </c>
      <c r="Q1346" s="88" t="str">
        <f t="array" aca="1" ref="Q1346" ca="1">IFERROR(INDEX(Tableau3[Num DECAL],SMALL(IF(Tableau3[Num DECAL]&lt;&gt;"",ROW(INDIRECT("1:"&amp;ROWS(Tableau3[Num DECAL])))),ROWS($1:1335))),"")</f>
        <v/>
      </c>
      <c r="R1346" s="88">
        <f t="shared" ca="1" si="20"/>
        <v>0</v>
      </c>
      <c r="S1346" s="88">
        <f ca="1">COUNTIFS(Tableau3[PLAGE],R1346)</f>
        <v>0</v>
      </c>
      <c r="T1346" s="139">
        <f ca="1">INDEX(EXTRACT!DATE,MATCH(Tableau4[[#This Row],[Décalage]],D:D,0),0)</f>
        <v>0</v>
      </c>
      <c r="U1346" s="139">
        <f ca="1">VLOOKUP(Tableau4[[#This Row],[Décalage]],D:E,2,0)</f>
        <v>0</v>
      </c>
      <c r="V1346" s="139">
        <f ca="1">VLOOKUP(Tableau4[[#This Row],[Décalage]],D:G,4,0)</f>
        <v>0</v>
      </c>
      <c r="AY1346" s="88"/>
      <c r="AZ1346" s="88"/>
      <c r="BA1346" s="88"/>
      <c r="BB1346" s="88"/>
      <c r="BC1346" s="88"/>
    </row>
    <row r="1347" spans="1:55" ht="15" x14ac:dyDescent="0.2">
      <c r="A1347" s="100" t="s">
        <v>534</v>
      </c>
      <c r="B1347" s="95" t="s">
        <v>534</v>
      </c>
      <c r="C1347" s="95">
        <v>1344</v>
      </c>
      <c r="D1347" s="95" t="s">
        <v>534</v>
      </c>
      <c r="E1347" s="99" t="s">
        <v>534</v>
      </c>
      <c r="F1347" s="95" t="s">
        <v>534</v>
      </c>
      <c r="G1347" s="95" t="s">
        <v>534</v>
      </c>
      <c r="H1347" s="95">
        <v>0</v>
      </c>
      <c r="I1347" s="95">
        <v>1</v>
      </c>
      <c r="J1347" s="95">
        <v>880</v>
      </c>
      <c r="K1347" s="95" t="s">
        <v>534</v>
      </c>
      <c r="L1347" s="98" t="s">
        <v>534</v>
      </c>
      <c r="M1347" s="98" t="s">
        <v>534</v>
      </c>
      <c r="N1347" s="97" t="s">
        <v>534</v>
      </c>
      <c r="Q1347" s="88" t="str">
        <f t="array" aca="1" ref="Q1347" ca="1">IFERROR(INDEX(Tableau3[Num DECAL],SMALL(IF(Tableau3[Num DECAL]&lt;&gt;"",ROW(INDIRECT("1:"&amp;ROWS(Tableau3[Num DECAL])))),ROWS($1:1336))),"")</f>
        <v/>
      </c>
      <c r="R1347" s="88">
        <f t="shared" ca="1" si="20"/>
        <v>0</v>
      </c>
      <c r="S1347" s="88">
        <f ca="1">COUNTIFS(Tableau3[PLAGE],R1347)</f>
        <v>0</v>
      </c>
      <c r="T1347" s="139">
        <f ca="1">INDEX(EXTRACT!DATE,MATCH(Tableau4[[#This Row],[Décalage]],D:D,0),0)</f>
        <v>0</v>
      </c>
      <c r="U1347" s="139">
        <f ca="1">VLOOKUP(Tableau4[[#This Row],[Décalage]],D:E,2,0)</f>
        <v>0</v>
      </c>
      <c r="V1347" s="139">
        <f ca="1">VLOOKUP(Tableau4[[#This Row],[Décalage]],D:G,4,0)</f>
        <v>0</v>
      </c>
      <c r="AY1347" s="88"/>
      <c r="AZ1347" s="88"/>
      <c r="BA1347" s="88"/>
      <c r="BB1347" s="88"/>
      <c r="BC1347" s="88"/>
    </row>
    <row r="1348" spans="1:55" ht="15" x14ac:dyDescent="0.2">
      <c r="A1348" s="100" t="s">
        <v>534</v>
      </c>
      <c r="B1348" s="95" t="s">
        <v>534</v>
      </c>
      <c r="C1348" s="95">
        <v>1345</v>
      </c>
      <c r="D1348" s="95" t="s">
        <v>534</v>
      </c>
      <c r="E1348" s="99" t="s">
        <v>534</v>
      </c>
      <c r="F1348" s="95" t="s">
        <v>534</v>
      </c>
      <c r="G1348" s="95" t="s">
        <v>534</v>
      </c>
      <c r="H1348" s="95">
        <v>0</v>
      </c>
      <c r="I1348" s="95">
        <v>1</v>
      </c>
      <c r="J1348" s="95">
        <v>881</v>
      </c>
      <c r="K1348" s="95" t="s">
        <v>534</v>
      </c>
      <c r="L1348" s="98" t="s">
        <v>534</v>
      </c>
      <c r="M1348" s="98" t="s">
        <v>534</v>
      </c>
      <c r="N1348" s="97" t="s">
        <v>534</v>
      </c>
      <c r="Q1348" s="88" t="str">
        <f t="array" aca="1" ref="Q1348" ca="1">IFERROR(INDEX(Tableau3[Num DECAL],SMALL(IF(Tableau3[Num DECAL]&lt;&gt;"",ROW(INDIRECT("1:"&amp;ROWS(Tableau3[Num DECAL])))),ROWS($1:1337))),"")</f>
        <v/>
      </c>
      <c r="R1348" s="88">
        <f t="shared" ca="1" si="20"/>
        <v>0</v>
      </c>
      <c r="S1348" s="88">
        <f ca="1">COUNTIFS(Tableau3[PLAGE],R1348)</f>
        <v>0</v>
      </c>
      <c r="T1348" s="139">
        <f ca="1">INDEX(EXTRACT!DATE,MATCH(Tableau4[[#This Row],[Décalage]],D:D,0),0)</f>
        <v>0</v>
      </c>
      <c r="U1348" s="139">
        <f ca="1">VLOOKUP(Tableau4[[#This Row],[Décalage]],D:E,2,0)</f>
        <v>0</v>
      </c>
      <c r="V1348" s="139">
        <f ca="1">VLOOKUP(Tableau4[[#This Row],[Décalage]],D:G,4,0)</f>
        <v>0</v>
      </c>
      <c r="AY1348" s="88"/>
      <c r="AZ1348" s="88"/>
      <c r="BA1348" s="88"/>
      <c r="BB1348" s="88"/>
      <c r="BC1348" s="88"/>
    </row>
    <row r="1349" spans="1:55" ht="15" x14ac:dyDescent="0.2">
      <c r="A1349" s="100" t="s">
        <v>534</v>
      </c>
      <c r="B1349" s="95" t="s">
        <v>534</v>
      </c>
      <c r="C1349" s="95">
        <v>1346</v>
      </c>
      <c r="D1349" s="95" t="s">
        <v>534</v>
      </c>
      <c r="E1349" s="99" t="s">
        <v>534</v>
      </c>
      <c r="F1349" s="95" t="s">
        <v>534</v>
      </c>
      <c r="G1349" s="95" t="s">
        <v>534</v>
      </c>
      <c r="H1349" s="95">
        <v>0</v>
      </c>
      <c r="I1349" s="95">
        <v>1</v>
      </c>
      <c r="J1349" s="95">
        <v>882</v>
      </c>
      <c r="K1349" s="95" t="s">
        <v>534</v>
      </c>
      <c r="L1349" s="98" t="s">
        <v>534</v>
      </c>
      <c r="M1349" s="98" t="s">
        <v>534</v>
      </c>
      <c r="N1349" s="97" t="s">
        <v>534</v>
      </c>
      <c r="Q1349" s="88" t="str">
        <f t="array" aca="1" ref="Q1349" ca="1">IFERROR(INDEX(Tableau3[Num DECAL],SMALL(IF(Tableau3[Num DECAL]&lt;&gt;"",ROW(INDIRECT("1:"&amp;ROWS(Tableau3[Num DECAL])))),ROWS($1:1338))),"")</f>
        <v/>
      </c>
      <c r="R1349" s="88">
        <f t="shared" ca="1" si="20"/>
        <v>0</v>
      </c>
      <c r="S1349" s="88">
        <f ca="1">COUNTIFS(Tableau3[PLAGE],R1349)</f>
        <v>0</v>
      </c>
      <c r="T1349" s="139">
        <f ca="1">INDEX(EXTRACT!DATE,MATCH(Tableau4[[#This Row],[Décalage]],D:D,0),0)</f>
        <v>0</v>
      </c>
      <c r="U1349" s="139">
        <f ca="1">VLOOKUP(Tableau4[[#This Row],[Décalage]],D:E,2,0)</f>
        <v>0</v>
      </c>
      <c r="V1349" s="139">
        <f ca="1">VLOOKUP(Tableau4[[#This Row],[Décalage]],D:G,4,0)</f>
        <v>0</v>
      </c>
      <c r="AY1349" s="88"/>
      <c r="AZ1349" s="88"/>
      <c r="BA1349" s="88"/>
      <c r="BB1349" s="88"/>
      <c r="BC1349" s="88"/>
    </row>
    <row r="1350" spans="1:55" ht="15" x14ac:dyDescent="0.2">
      <c r="A1350" s="100" t="s">
        <v>534</v>
      </c>
      <c r="B1350" s="95" t="s">
        <v>534</v>
      </c>
      <c r="C1350" s="95">
        <v>1347</v>
      </c>
      <c r="D1350" s="95" t="s">
        <v>534</v>
      </c>
      <c r="E1350" s="99" t="s">
        <v>534</v>
      </c>
      <c r="F1350" s="95" t="s">
        <v>534</v>
      </c>
      <c r="G1350" s="95" t="s">
        <v>534</v>
      </c>
      <c r="H1350" s="95">
        <v>0</v>
      </c>
      <c r="I1350" s="95">
        <v>1</v>
      </c>
      <c r="J1350" s="95">
        <v>883</v>
      </c>
      <c r="K1350" s="95" t="s">
        <v>534</v>
      </c>
      <c r="L1350" s="98" t="s">
        <v>534</v>
      </c>
      <c r="M1350" s="98" t="s">
        <v>534</v>
      </c>
      <c r="N1350" s="97" t="s">
        <v>534</v>
      </c>
      <c r="Q1350" s="88" t="str">
        <f t="array" aca="1" ref="Q1350" ca="1">IFERROR(INDEX(Tableau3[Num DECAL],SMALL(IF(Tableau3[Num DECAL]&lt;&gt;"",ROW(INDIRECT("1:"&amp;ROWS(Tableau3[Num DECAL])))),ROWS($1:1339))),"")</f>
        <v/>
      </c>
      <c r="R1350" s="88">
        <f t="shared" ca="1" si="20"/>
        <v>0</v>
      </c>
      <c r="S1350" s="88">
        <f ca="1">COUNTIFS(Tableau3[PLAGE],R1350)</f>
        <v>0</v>
      </c>
      <c r="T1350" s="139">
        <f ca="1">INDEX(EXTRACT!DATE,MATCH(Tableau4[[#This Row],[Décalage]],D:D,0),0)</f>
        <v>0</v>
      </c>
      <c r="U1350" s="139">
        <f ca="1">VLOOKUP(Tableau4[[#This Row],[Décalage]],D:E,2,0)</f>
        <v>0</v>
      </c>
      <c r="V1350" s="139">
        <f ca="1">VLOOKUP(Tableau4[[#This Row],[Décalage]],D:G,4,0)</f>
        <v>0</v>
      </c>
      <c r="AY1350" s="88"/>
      <c r="AZ1350" s="88"/>
      <c r="BA1350" s="88"/>
      <c r="BB1350" s="88"/>
      <c r="BC1350" s="88"/>
    </row>
    <row r="1351" spans="1:55" ht="15" x14ac:dyDescent="0.2">
      <c r="A1351" s="100" t="s">
        <v>534</v>
      </c>
      <c r="B1351" s="95" t="s">
        <v>534</v>
      </c>
      <c r="C1351" s="95">
        <v>1348</v>
      </c>
      <c r="D1351" s="95" t="s">
        <v>534</v>
      </c>
      <c r="E1351" s="99" t="s">
        <v>534</v>
      </c>
      <c r="F1351" s="95" t="s">
        <v>534</v>
      </c>
      <c r="G1351" s="95" t="s">
        <v>534</v>
      </c>
      <c r="H1351" s="95">
        <v>0</v>
      </c>
      <c r="I1351" s="95">
        <v>1</v>
      </c>
      <c r="J1351" s="95">
        <v>884</v>
      </c>
      <c r="K1351" s="95" t="s">
        <v>534</v>
      </c>
      <c r="L1351" s="98" t="s">
        <v>534</v>
      </c>
      <c r="M1351" s="98" t="s">
        <v>534</v>
      </c>
      <c r="N1351" s="97" t="s">
        <v>534</v>
      </c>
      <c r="Q1351" s="88" t="str">
        <f t="array" aca="1" ref="Q1351" ca="1">IFERROR(INDEX(Tableau3[Num DECAL],SMALL(IF(Tableau3[Num DECAL]&lt;&gt;"",ROW(INDIRECT("1:"&amp;ROWS(Tableau3[Num DECAL])))),ROWS($1:1340))),"")</f>
        <v/>
      </c>
      <c r="R1351" s="88">
        <f t="shared" ca="1" si="20"/>
        <v>0</v>
      </c>
      <c r="S1351" s="88">
        <f ca="1">COUNTIFS(Tableau3[PLAGE],R1351)</f>
        <v>0</v>
      </c>
      <c r="T1351" s="139">
        <f ca="1">INDEX(EXTRACT!DATE,MATCH(Tableau4[[#This Row],[Décalage]],D:D,0),0)</f>
        <v>0</v>
      </c>
      <c r="U1351" s="139">
        <f ca="1">VLOOKUP(Tableau4[[#This Row],[Décalage]],D:E,2,0)</f>
        <v>0</v>
      </c>
      <c r="V1351" s="139">
        <f ca="1">VLOOKUP(Tableau4[[#This Row],[Décalage]],D:G,4,0)</f>
        <v>0</v>
      </c>
      <c r="AY1351" s="88"/>
      <c r="AZ1351" s="88"/>
      <c r="BA1351" s="88"/>
      <c r="BB1351" s="88"/>
      <c r="BC1351" s="88"/>
    </row>
    <row r="1352" spans="1:55" ht="15" x14ac:dyDescent="0.2">
      <c r="A1352" s="100" t="s">
        <v>534</v>
      </c>
      <c r="B1352" s="95" t="s">
        <v>534</v>
      </c>
      <c r="C1352" s="95">
        <v>1349</v>
      </c>
      <c r="D1352" s="95" t="s">
        <v>534</v>
      </c>
      <c r="E1352" s="99" t="s">
        <v>534</v>
      </c>
      <c r="F1352" s="95" t="s">
        <v>534</v>
      </c>
      <c r="G1352" s="95" t="s">
        <v>534</v>
      </c>
      <c r="H1352" s="95">
        <v>0</v>
      </c>
      <c r="I1352" s="95">
        <v>1</v>
      </c>
      <c r="J1352" s="95">
        <v>885</v>
      </c>
      <c r="K1352" s="95" t="s">
        <v>534</v>
      </c>
      <c r="L1352" s="98" t="s">
        <v>534</v>
      </c>
      <c r="M1352" s="98" t="s">
        <v>534</v>
      </c>
      <c r="N1352" s="97" t="s">
        <v>534</v>
      </c>
      <c r="Q1352" s="88" t="str">
        <f t="array" aca="1" ref="Q1352" ca="1">IFERROR(INDEX(Tableau3[Num DECAL],SMALL(IF(Tableau3[Num DECAL]&lt;&gt;"",ROW(INDIRECT("1:"&amp;ROWS(Tableau3[Num DECAL])))),ROWS($1:1341))),"")</f>
        <v/>
      </c>
      <c r="R1352" s="88">
        <f t="shared" ca="1" si="20"/>
        <v>0</v>
      </c>
      <c r="S1352" s="88">
        <f ca="1">COUNTIFS(Tableau3[PLAGE],R1352)</f>
        <v>0</v>
      </c>
      <c r="T1352" s="139">
        <f ca="1">INDEX(EXTRACT!DATE,MATCH(Tableau4[[#This Row],[Décalage]],D:D,0),0)</f>
        <v>0</v>
      </c>
      <c r="U1352" s="139">
        <f ca="1">VLOOKUP(Tableau4[[#This Row],[Décalage]],D:E,2,0)</f>
        <v>0</v>
      </c>
      <c r="V1352" s="139">
        <f ca="1">VLOOKUP(Tableau4[[#This Row],[Décalage]],D:G,4,0)</f>
        <v>0</v>
      </c>
      <c r="AY1352" s="88"/>
      <c r="AZ1352" s="88"/>
      <c r="BA1352" s="88"/>
      <c r="BB1352" s="88"/>
      <c r="BC1352" s="88"/>
    </row>
    <row r="1353" spans="1:55" ht="15" x14ac:dyDescent="0.2">
      <c r="A1353" s="100" t="s">
        <v>534</v>
      </c>
      <c r="B1353" s="95" t="s">
        <v>534</v>
      </c>
      <c r="C1353" s="95">
        <v>1350</v>
      </c>
      <c r="D1353" s="95" t="s">
        <v>534</v>
      </c>
      <c r="E1353" s="99" t="s">
        <v>534</v>
      </c>
      <c r="F1353" s="95" t="s">
        <v>534</v>
      </c>
      <c r="G1353" s="95" t="s">
        <v>534</v>
      </c>
      <c r="H1353" s="95">
        <v>0</v>
      </c>
      <c r="I1353" s="95">
        <v>1</v>
      </c>
      <c r="J1353" s="95">
        <v>886</v>
      </c>
      <c r="K1353" s="95" t="s">
        <v>534</v>
      </c>
      <c r="L1353" s="98" t="s">
        <v>534</v>
      </c>
      <c r="M1353" s="98" t="s">
        <v>534</v>
      </c>
      <c r="N1353" s="97" t="s">
        <v>534</v>
      </c>
      <c r="Q1353" s="88" t="str">
        <f t="array" aca="1" ref="Q1353" ca="1">IFERROR(INDEX(Tableau3[Num DECAL],SMALL(IF(Tableau3[Num DECAL]&lt;&gt;"",ROW(INDIRECT("1:"&amp;ROWS(Tableau3[Num DECAL])))),ROWS($1:1342))),"")</f>
        <v/>
      </c>
      <c r="R1353" s="88">
        <f t="shared" ca="1" si="20"/>
        <v>0</v>
      </c>
      <c r="S1353" s="88">
        <f ca="1">COUNTIFS(Tableau3[PLAGE],R1353)</f>
        <v>0</v>
      </c>
      <c r="T1353" s="139">
        <f ca="1">INDEX(EXTRACT!DATE,MATCH(Tableau4[[#This Row],[Décalage]],D:D,0),0)</f>
        <v>0</v>
      </c>
      <c r="U1353" s="139">
        <f ca="1">VLOOKUP(Tableau4[[#This Row],[Décalage]],D:E,2,0)</f>
        <v>0</v>
      </c>
      <c r="V1353" s="139">
        <f ca="1">VLOOKUP(Tableau4[[#This Row],[Décalage]],D:G,4,0)</f>
        <v>0</v>
      </c>
      <c r="AY1353" s="88"/>
      <c r="AZ1353" s="88"/>
      <c r="BA1353" s="88"/>
      <c r="BB1353" s="88"/>
      <c r="BC1353" s="88"/>
    </row>
    <row r="1354" spans="1:55" ht="15" x14ac:dyDescent="0.2">
      <c r="A1354" s="100" t="s">
        <v>534</v>
      </c>
      <c r="B1354" s="95" t="s">
        <v>534</v>
      </c>
      <c r="C1354" s="95">
        <v>1351</v>
      </c>
      <c r="D1354" s="95" t="s">
        <v>534</v>
      </c>
      <c r="E1354" s="99" t="s">
        <v>534</v>
      </c>
      <c r="F1354" s="95" t="s">
        <v>534</v>
      </c>
      <c r="G1354" s="95" t="s">
        <v>534</v>
      </c>
      <c r="H1354" s="95">
        <v>0</v>
      </c>
      <c r="I1354" s="95">
        <v>1</v>
      </c>
      <c r="J1354" s="95">
        <v>887</v>
      </c>
      <c r="K1354" s="95" t="s">
        <v>534</v>
      </c>
      <c r="L1354" s="98" t="s">
        <v>534</v>
      </c>
      <c r="M1354" s="98" t="s">
        <v>534</v>
      </c>
      <c r="N1354" s="97" t="s">
        <v>534</v>
      </c>
      <c r="Q1354" s="88" t="str">
        <f t="array" aca="1" ref="Q1354" ca="1">IFERROR(INDEX(Tableau3[Num DECAL],SMALL(IF(Tableau3[Num DECAL]&lt;&gt;"",ROW(INDIRECT("1:"&amp;ROWS(Tableau3[Num DECAL])))),ROWS($1:1343))),"")</f>
        <v/>
      </c>
      <c r="R1354" s="88">
        <f t="shared" ca="1" si="20"/>
        <v>0</v>
      </c>
      <c r="S1354" s="88">
        <f ca="1">COUNTIFS(Tableau3[PLAGE],R1354)</f>
        <v>0</v>
      </c>
      <c r="T1354" s="139">
        <f ca="1">INDEX(EXTRACT!DATE,MATCH(Tableau4[[#This Row],[Décalage]],D:D,0),0)</f>
        <v>0</v>
      </c>
      <c r="U1354" s="139">
        <f ca="1">VLOOKUP(Tableau4[[#This Row],[Décalage]],D:E,2,0)</f>
        <v>0</v>
      </c>
      <c r="V1354" s="139">
        <f ca="1">VLOOKUP(Tableau4[[#This Row],[Décalage]],D:G,4,0)</f>
        <v>0</v>
      </c>
      <c r="AY1354" s="88"/>
      <c r="AZ1354" s="88"/>
      <c r="BA1354" s="88"/>
      <c r="BB1354" s="88"/>
      <c r="BC1354" s="88"/>
    </row>
    <row r="1355" spans="1:55" ht="15" x14ac:dyDescent="0.2">
      <c r="A1355" s="100" t="s">
        <v>534</v>
      </c>
      <c r="B1355" s="95" t="s">
        <v>534</v>
      </c>
      <c r="C1355" s="95">
        <v>1352</v>
      </c>
      <c r="D1355" s="95" t="s">
        <v>534</v>
      </c>
      <c r="E1355" s="99" t="s">
        <v>534</v>
      </c>
      <c r="F1355" s="95" t="s">
        <v>534</v>
      </c>
      <c r="G1355" s="95" t="s">
        <v>534</v>
      </c>
      <c r="H1355" s="95">
        <v>0</v>
      </c>
      <c r="I1355" s="95">
        <v>1</v>
      </c>
      <c r="J1355" s="95">
        <v>888</v>
      </c>
      <c r="K1355" s="95" t="s">
        <v>534</v>
      </c>
      <c r="L1355" s="98" t="s">
        <v>534</v>
      </c>
      <c r="M1355" s="98" t="s">
        <v>534</v>
      </c>
      <c r="N1355" s="97" t="s">
        <v>534</v>
      </c>
      <c r="Q1355" s="88" t="str">
        <f t="array" aca="1" ref="Q1355" ca="1">IFERROR(INDEX(Tableau3[Num DECAL],SMALL(IF(Tableau3[Num DECAL]&lt;&gt;"",ROW(INDIRECT("1:"&amp;ROWS(Tableau3[Num DECAL])))),ROWS($1:1344))),"")</f>
        <v/>
      </c>
      <c r="R1355" s="88">
        <f t="shared" ca="1" si="20"/>
        <v>0</v>
      </c>
      <c r="S1355" s="88">
        <f ca="1">COUNTIFS(Tableau3[PLAGE],R1355)</f>
        <v>0</v>
      </c>
      <c r="T1355" s="139">
        <f ca="1">INDEX(EXTRACT!DATE,MATCH(Tableau4[[#This Row],[Décalage]],D:D,0),0)</f>
        <v>0</v>
      </c>
      <c r="U1355" s="139">
        <f ca="1">VLOOKUP(Tableau4[[#This Row],[Décalage]],D:E,2,0)</f>
        <v>0</v>
      </c>
      <c r="V1355" s="139">
        <f ca="1">VLOOKUP(Tableau4[[#This Row],[Décalage]],D:G,4,0)</f>
        <v>0</v>
      </c>
      <c r="AY1355" s="88"/>
      <c r="AZ1355" s="88"/>
      <c r="BA1355" s="88"/>
      <c r="BB1355" s="88"/>
      <c r="BC1355" s="88"/>
    </row>
    <row r="1356" spans="1:55" ht="15" x14ac:dyDescent="0.2">
      <c r="A1356" s="100" t="s">
        <v>534</v>
      </c>
      <c r="B1356" s="95" t="s">
        <v>534</v>
      </c>
      <c r="C1356" s="95">
        <v>1353</v>
      </c>
      <c r="D1356" s="95" t="s">
        <v>534</v>
      </c>
      <c r="E1356" s="99" t="s">
        <v>534</v>
      </c>
      <c r="F1356" s="95" t="s">
        <v>534</v>
      </c>
      <c r="G1356" s="95" t="s">
        <v>534</v>
      </c>
      <c r="H1356" s="95">
        <v>0</v>
      </c>
      <c r="I1356" s="95">
        <v>1</v>
      </c>
      <c r="J1356" s="95">
        <v>889</v>
      </c>
      <c r="K1356" s="95" t="s">
        <v>534</v>
      </c>
      <c r="L1356" s="98" t="s">
        <v>534</v>
      </c>
      <c r="M1356" s="98" t="s">
        <v>534</v>
      </c>
      <c r="N1356" s="97" t="s">
        <v>534</v>
      </c>
      <c r="Q1356" s="88" t="str">
        <f t="array" aca="1" ref="Q1356" ca="1">IFERROR(INDEX(Tableau3[Num DECAL],SMALL(IF(Tableau3[Num DECAL]&lt;&gt;"",ROW(INDIRECT("1:"&amp;ROWS(Tableau3[Num DECAL])))),ROWS($1:1345))),"")</f>
        <v/>
      </c>
      <c r="R1356" s="88">
        <f t="shared" ref="R1356:R1419" ca="1" si="21">VLOOKUP(Q1356,D:J,7,0)</f>
        <v>0</v>
      </c>
      <c r="S1356" s="88">
        <f ca="1">COUNTIFS(Tableau3[PLAGE],R1356)</f>
        <v>0</v>
      </c>
      <c r="T1356" s="139">
        <f ca="1">INDEX(EXTRACT!DATE,MATCH(Tableau4[[#This Row],[Décalage]],D:D,0),0)</f>
        <v>0</v>
      </c>
      <c r="U1356" s="139">
        <f ca="1">VLOOKUP(Tableau4[[#This Row],[Décalage]],D:E,2,0)</f>
        <v>0</v>
      </c>
      <c r="V1356" s="139">
        <f ca="1">VLOOKUP(Tableau4[[#This Row],[Décalage]],D:G,4,0)</f>
        <v>0</v>
      </c>
      <c r="AY1356" s="88"/>
      <c r="AZ1356" s="88"/>
      <c r="BA1356" s="88"/>
      <c r="BB1356" s="88"/>
      <c r="BC1356" s="88"/>
    </row>
    <row r="1357" spans="1:55" ht="15" x14ac:dyDescent="0.2">
      <c r="A1357" s="100" t="s">
        <v>534</v>
      </c>
      <c r="B1357" s="95" t="s">
        <v>534</v>
      </c>
      <c r="C1357" s="95">
        <v>1354</v>
      </c>
      <c r="D1357" s="95" t="s">
        <v>534</v>
      </c>
      <c r="E1357" s="99" t="s">
        <v>534</v>
      </c>
      <c r="F1357" s="95" t="s">
        <v>534</v>
      </c>
      <c r="G1357" s="95" t="s">
        <v>534</v>
      </c>
      <c r="H1357" s="95">
        <v>0</v>
      </c>
      <c r="I1357" s="95">
        <v>1</v>
      </c>
      <c r="J1357" s="95">
        <v>890</v>
      </c>
      <c r="K1357" s="95" t="s">
        <v>534</v>
      </c>
      <c r="L1357" s="98" t="s">
        <v>534</v>
      </c>
      <c r="M1357" s="98" t="s">
        <v>534</v>
      </c>
      <c r="N1357" s="97" t="s">
        <v>534</v>
      </c>
      <c r="Q1357" s="88" t="str">
        <f t="array" aca="1" ref="Q1357" ca="1">IFERROR(INDEX(Tableau3[Num DECAL],SMALL(IF(Tableau3[Num DECAL]&lt;&gt;"",ROW(INDIRECT("1:"&amp;ROWS(Tableau3[Num DECAL])))),ROWS($1:1346))),"")</f>
        <v/>
      </c>
      <c r="R1357" s="88">
        <f t="shared" ca="1" si="21"/>
        <v>0</v>
      </c>
      <c r="S1357" s="88">
        <f ca="1">COUNTIFS(Tableau3[PLAGE],R1357)</f>
        <v>0</v>
      </c>
      <c r="T1357" s="139">
        <f ca="1">INDEX(EXTRACT!DATE,MATCH(Tableau4[[#This Row],[Décalage]],D:D,0),0)</f>
        <v>0</v>
      </c>
      <c r="U1357" s="139">
        <f ca="1">VLOOKUP(Tableau4[[#This Row],[Décalage]],D:E,2,0)</f>
        <v>0</v>
      </c>
      <c r="V1357" s="139">
        <f ca="1">VLOOKUP(Tableau4[[#This Row],[Décalage]],D:G,4,0)</f>
        <v>0</v>
      </c>
      <c r="AY1357" s="88"/>
      <c r="AZ1357" s="88"/>
      <c r="BA1357" s="88"/>
      <c r="BB1357" s="88"/>
      <c r="BC1357" s="88"/>
    </row>
    <row r="1358" spans="1:55" ht="15" x14ac:dyDescent="0.2">
      <c r="A1358" s="100" t="s">
        <v>534</v>
      </c>
      <c r="B1358" s="95" t="s">
        <v>534</v>
      </c>
      <c r="C1358" s="95">
        <v>1355</v>
      </c>
      <c r="D1358" s="95" t="s">
        <v>534</v>
      </c>
      <c r="E1358" s="99" t="s">
        <v>534</v>
      </c>
      <c r="F1358" s="95" t="s">
        <v>534</v>
      </c>
      <c r="G1358" s="95" t="s">
        <v>534</v>
      </c>
      <c r="H1358" s="95">
        <v>0</v>
      </c>
      <c r="I1358" s="95">
        <v>1</v>
      </c>
      <c r="J1358" s="95">
        <v>891</v>
      </c>
      <c r="K1358" s="95" t="s">
        <v>534</v>
      </c>
      <c r="L1358" s="98" t="s">
        <v>534</v>
      </c>
      <c r="M1358" s="98" t="s">
        <v>534</v>
      </c>
      <c r="N1358" s="97" t="s">
        <v>534</v>
      </c>
      <c r="Q1358" s="88" t="str">
        <f t="array" aca="1" ref="Q1358" ca="1">IFERROR(INDEX(Tableau3[Num DECAL],SMALL(IF(Tableau3[Num DECAL]&lt;&gt;"",ROW(INDIRECT("1:"&amp;ROWS(Tableau3[Num DECAL])))),ROWS($1:1347))),"")</f>
        <v/>
      </c>
      <c r="R1358" s="88">
        <f t="shared" ca="1" si="21"/>
        <v>0</v>
      </c>
      <c r="S1358" s="88">
        <f ca="1">COUNTIFS(Tableau3[PLAGE],R1358)</f>
        <v>0</v>
      </c>
      <c r="T1358" s="139">
        <f ca="1">INDEX(EXTRACT!DATE,MATCH(Tableau4[[#This Row],[Décalage]],D:D,0),0)</f>
        <v>0</v>
      </c>
      <c r="U1358" s="139">
        <f ca="1">VLOOKUP(Tableau4[[#This Row],[Décalage]],D:E,2,0)</f>
        <v>0</v>
      </c>
      <c r="V1358" s="139">
        <f ca="1">VLOOKUP(Tableau4[[#This Row],[Décalage]],D:G,4,0)</f>
        <v>0</v>
      </c>
      <c r="AY1358" s="88"/>
      <c r="AZ1358" s="88"/>
      <c r="BA1358" s="88"/>
      <c r="BB1358" s="88"/>
      <c r="BC1358" s="88"/>
    </row>
    <row r="1359" spans="1:55" ht="15" x14ac:dyDescent="0.2">
      <c r="A1359" s="100" t="s">
        <v>534</v>
      </c>
      <c r="B1359" s="95" t="s">
        <v>534</v>
      </c>
      <c r="C1359" s="95">
        <v>1356</v>
      </c>
      <c r="D1359" s="95" t="s">
        <v>534</v>
      </c>
      <c r="E1359" s="99" t="s">
        <v>534</v>
      </c>
      <c r="F1359" s="95" t="s">
        <v>534</v>
      </c>
      <c r="G1359" s="95" t="s">
        <v>534</v>
      </c>
      <c r="H1359" s="95">
        <v>0</v>
      </c>
      <c r="I1359" s="95">
        <v>1</v>
      </c>
      <c r="J1359" s="95">
        <v>892</v>
      </c>
      <c r="K1359" s="95" t="s">
        <v>534</v>
      </c>
      <c r="L1359" s="98" t="s">
        <v>534</v>
      </c>
      <c r="M1359" s="98" t="s">
        <v>534</v>
      </c>
      <c r="N1359" s="97" t="s">
        <v>534</v>
      </c>
      <c r="Q1359" s="88" t="str">
        <f t="array" aca="1" ref="Q1359" ca="1">IFERROR(INDEX(Tableau3[Num DECAL],SMALL(IF(Tableau3[Num DECAL]&lt;&gt;"",ROW(INDIRECT("1:"&amp;ROWS(Tableau3[Num DECAL])))),ROWS($1:1348))),"")</f>
        <v/>
      </c>
      <c r="R1359" s="88">
        <f t="shared" ca="1" si="21"/>
        <v>0</v>
      </c>
      <c r="S1359" s="88">
        <f ca="1">COUNTIFS(Tableau3[PLAGE],R1359)</f>
        <v>0</v>
      </c>
      <c r="T1359" s="139">
        <f ca="1">INDEX(EXTRACT!DATE,MATCH(Tableau4[[#This Row],[Décalage]],D:D,0),0)</f>
        <v>0</v>
      </c>
      <c r="U1359" s="139">
        <f ca="1">VLOOKUP(Tableau4[[#This Row],[Décalage]],D:E,2,0)</f>
        <v>0</v>
      </c>
      <c r="V1359" s="139">
        <f ca="1">VLOOKUP(Tableau4[[#This Row],[Décalage]],D:G,4,0)</f>
        <v>0</v>
      </c>
      <c r="AY1359" s="88"/>
      <c r="AZ1359" s="88"/>
      <c r="BA1359" s="88"/>
      <c r="BB1359" s="88"/>
      <c r="BC1359" s="88"/>
    </row>
    <row r="1360" spans="1:55" ht="15" x14ac:dyDescent="0.2">
      <c r="A1360" s="100" t="s">
        <v>534</v>
      </c>
      <c r="B1360" s="95" t="s">
        <v>534</v>
      </c>
      <c r="C1360" s="95">
        <v>1357</v>
      </c>
      <c r="D1360" s="95" t="s">
        <v>534</v>
      </c>
      <c r="E1360" s="99" t="s">
        <v>534</v>
      </c>
      <c r="F1360" s="95" t="s">
        <v>534</v>
      </c>
      <c r="G1360" s="95" t="s">
        <v>534</v>
      </c>
      <c r="H1360" s="95">
        <v>0</v>
      </c>
      <c r="I1360" s="95">
        <v>1</v>
      </c>
      <c r="J1360" s="95">
        <v>893</v>
      </c>
      <c r="K1360" s="95" t="s">
        <v>534</v>
      </c>
      <c r="L1360" s="98" t="s">
        <v>534</v>
      </c>
      <c r="M1360" s="98" t="s">
        <v>534</v>
      </c>
      <c r="N1360" s="97" t="s">
        <v>534</v>
      </c>
      <c r="Q1360" s="88" t="str">
        <f t="array" aca="1" ref="Q1360" ca="1">IFERROR(INDEX(Tableau3[Num DECAL],SMALL(IF(Tableau3[Num DECAL]&lt;&gt;"",ROW(INDIRECT("1:"&amp;ROWS(Tableau3[Num DECAL])))),ROWS($1:1349))),"")</f>
        <v/>
      </c>
      <c r="R1360" s="88">
        <f t="shared" ca="1" si="21"/>
        <v>0</v>
      </c>
      <c r="S1360" s="88">
        <f ca="1">COUNTIFS(Tableau3[PLAGE],R1360)</f>
        <v>0</v>
      </c>
      <c r="T1360" s="139">
        <f ca="1">INDEX(EXTRACT!DATE,MATCH(Tableau4[[#This Row],[Décalage]],D:D,0),0)</f>
        <v>0</v>
      </c>
      <c r="U1360" s="139">
        <f ca="1">VLOOKUP(Tableau4[[#This Row],[Décalage]],D:E,2,0)</f>
        <v>0</v>
      </c>
      <c r="V1360" s="139">
        <f ca="1">VLOOKUP(Tableau4[[#This Row],[Décalage]],D:G,4,0)</f>
        <v>0</v>
      </c>
      <c r="AY1360" s="88"/>
      <c r="AZ1360" s="88"/>
      <c r="BA1360" s="88"/>
      <c r="BB1360" s="88"/>
      <c r="BC1360" s="88"/>
    </row>
    <row r="1361" spans="1:55" ht="15" x14ac:dyDescent="0.2">
      <c r="A1361" s="100" t="s">
        <v>534</v>
      </c>
      <c r="B1361" s="95" t="s">
        <v>534</v>
      </c>
      <c r="C1361" s="95">
        <v>1358</v>
      </c>
      <c r="D1361" s="95" t="s">
        <v>534</v>
      </c>
      <c r="E1361" s="99" t="s">
        <v>534</v>
      </c>
      <c r="F1361" s="95" t="s">
        <v>534</v>
      </c>
      <c r="G1361" s="95" t="s">
        <v>534</v>
      </c>
      <c r="H1361" s="95">
        <v>0</v>
      </c>
      <c r="I1361" s="95">
        <v>1</v>
      </c>
      <c r="J1361" s="95">
        <v>894</v>
      </c>
      <c r="K1361" s="95" t="s">
        <v>534</v>
      </c>
      <c r="L1361" s="98" t="s">
        <v>534</v>
      </c>
      <c r="M1361" s="98" t="s">
        <v>534</v>
      </c>
      <c r="N1361" s="97" t="s">
        <v>534</v>
      </c>
      <c r="Q1361" s="88" t="str">
        <f t="array" aca="1" ref="Q1361" ca="1">IFERROR(INDEX(Tableau3[Num DECAL],SMALL(IF(Tableau3[Num DECAL]&lt;&gt;"",ROW(INDIRECT("1:"&amp;ROWS(Tableau3[Num DECAL])))),ROWS($1:1350))),"")</f>
        <v/>
      </c>
      <c r="R1361" s="88">
        <f t="shared" ca="1" si="21"/>
        <v>0</v>
      </c>
      <c r="S1361" s="88">
        <f ca="1">COUNTIFS(Tableau3[PLAGE],R1361)</f>
        <v>0</v>
      </c>
      <c r="T1361" s="139">
        <f ca="1">INDEX(EXTRACT!DATE,MATCH(Tableau4[[#This Row],[Décalage]],D:D,0),0)</f>
        <v>0</v>
      </c>
      <c r="U1361" s="139">
        <f ca="1">VLOOKUP(Tableau4[[#This Row],[Décalage]],D:E,2,0)</f>
        <v>0</v>
      </c>
      <c r="V1361" s="139">
        <f ca="1">VLOOKUP(Tableau4[[#This Row],[Décalage]],D:G,4,0)</f>
        <v>0</v>
      </c>
      <c r="AY1361" s="88"/>
      <c r="AZ1361" s="88"/>
      <c r="BA1361" s="88"/>
      <c r="BB1361" s="88"/>
      <c r="BC1361" s="88"/>
    </row>
    <row r="1362" spans="1:55" ht="15" x14ac:dyDescent="0.2">
      <c r="A1362" s="100" t="s">
        <v>534</v>
      </c>
      <c r="B1362" s="95" t="s">
        <v>534</v>
      </c>
      <c r="C1362" s="95">
        <v>1359</v>
      </c>
      <c r="D1362" s="95" t="s">
        <v>534</v>
      </c>
      <c r="E1362" s="99" t="s">
        <v>534</v>
      </c>
      <c r="F1362" s="95" t="s">
        <v>534</v>
      </c>
      <c r="G1362" s="95" t="s">
        <v>534</v>
      </c>
      <c r="H1362" s="95">
        <v>0</v>
      </c>
      <c r="I1362" s="95">
        <v>1</v>
      </c>
      <c r="J1362" s="95">
        <v>895</v>
      </c>
      <c r="K1362" s="95" t="s">
        <v>534</v>
      </c>
      <c r="L1362" s="98" t="s">
        <v>534</v>
      </c>
      <c r="M1362" s="98" t="s">
        <v>534</v>
      </c>
      <c r="N1362" s="97" t="s">
        <v>534</v>
      </c>
      <c r="Q1362" s="88" t="str">
        <f t="array" aca="1" ref="Q1362" ca="1">IFERROR(INDEX(Tableau3[Num DECAL],SMALL(IF(Tableau3[Num DECAL]&lt;&gt;"",ROW(INDIRECT("1:"&amp;ROWS(Tableau3[Num DECAL])))),ROWS($1:1351))),"")</f>
        <v/>
      </c>
      <c r="R1362" s="88">
        <f t="shared" ca="1" si="21"/>
        <v>0</v>
      </c>
      <c r="S1362" s="88">
        <f ca="1">COUNTIFS(Tableau3[PLAGE],R1362)</f>
        <v>0</v>
      </c>
      <c r="T1362" s="139">
        <f ca="1">INDEX(EXTRACT!DATE,MATCH(Tableau4[[#This Row],[Décalage]],D:D,0),0)</f>
        <v>0</v>
      </c>
      <c r="U1362" s="139">
        <f ca="1">VLOOKUP(Tableau4[[#This Row],[Décalage]],D:E,2,0)</f>
        <v>0</v>
      </c>
      <c r="V1362" s="139">
        <f ca="1">VLOOKUP(Tableau4[[#This Row],[Décalage]],D:G,4,0)</f>
        <v>0</v>
      </c>
      <c r="AY1362" s="88"/>
      <c r="AZ1362" s="88"/>
      <c r="BA1362" s="88"/>
      <c r="BB1362" s="88"/>
      <c r="BC1362" s="88"/>
    </row>
    <row r="1363" spans="1:55" ht="15" x14ac:dyDescent="0.2">
      <c r="A1363" s="100" t="s">
        <v>534</v>
      </c>
      <c r="B1363" s="95" t="s">
        <v>534</v>
      </c>
      <c r="C1363" s="95">
        <v>1360</v>
      </c>
      <c r="D1363" s="95" t="s">
        <v>534</v>
      </c>
      <c r="E1363" s="99" t="s">
        <v>534</v>
      </c>
      <c r="F1363" s="95" t="s">
        <v>534</v>
      </c>
      <c r="G1363" s="95" t="s">
        <v>534</v>
      </c>
      <c r="H1363" s="95">
        <v>0</v>
      </c>
      <c r="I1363" s="95">
        <v>1</v>
      </c>
      <c r="J1363" s="95">
        <v>896</v>
      </c>
      <c r="K1363" s="95" t="s">
        <v>534</v>
      </c>
      <c r="L1363" s="98" t="s">
        <v>534</v>
      </c>
      <c r="M1363" s="98" t="s">
        <v>534</v>
      </c>
      <c r="N1363" s="97" t="s">
        <v>534</v>
      </c>
      <c r="Q1363" s="88" t="str">
        <f t="array" aca="1" ref="Q1363" ca="1">IFERROR(INDEX(Tableau3[Num DECAL],SMALL(IF(Tableau3[Num DECAL]&lt;&gt;"",ROW(INDIRECT("1:"&amp;ROWS(Tableau3[Num DECAL])))),ROWS($1:1352))),"")</f>
        <v/>
      </c>
      <c r="R1363" s="88">
        <f t="shared" ca="1" si="21"/>
        <v>0</v>
      </c>
      <c r="S1363" s="88">
        <f ca="1">COUNTIFS(Tableau3[PLAGE],R1363)</f>
        <v>0</v>
      </c>
      <c r="T1363" s="139">
        <f ca="1">INDEX(EXTRACT!DATE,MATCH(Tableau4[[#This Row],[Décalage]],D:D,0),0)</f>
        <v>0</v>
      </c>
      <c r="U1363" s="139">
        <f ca="1">VLOOKUP(Tableau4[[#This Row],[Décalage]],D:E,2,0)</f>
        <v>0</v>
      </c>
      <c r="V1363" s="139">
        <f ca="1">VLOOKUP(Tableau4[[#This Row],[Décalage]],D:G,4,0)</f>
        <v>0</v>
      </c>
      <c r="AY1363" s="88"/>
      <c r="AZ1363" s="88"/>
      <c r="BA1363" s="88"/>
      <c r="BB1363" s="88"/>
      <c r="BC1363" s="88"/>
    </row>
    <row r="1364" spans="1:55" ht="15" x14ac:dyDescent="0.2">
      <c r="A1364" s="100" t="s">
        <v>534</v>
      </c>
      <c r="B1364" s="95" t="s">
        <v>534</v>
      </c>
      <c r="C1364" s="95">
        <v>1361</v>
      </c>
      <c r="D1364" s="95" t="s">
        <v>534</v>
      </c>
      <c r="E1364" s="99" t="s">
        <v>534</v>
      </c>
      <c r="F1364" s="95" t="s">
        <v>534</v>
      </c>
      <c r="G1364" s="95" t="s">
        <v>534</v>
      </c>
      <c r="H1364" s="95">
        <v>0</v>
      </c>
      <c r="I1364" s="95">
        <v>1</v>
      </c>
      <c r="J1364" s="95">
        <v>897</v>
      </c>
      <c r="K1364" s="95" t="s">
        <v>534</v>
      </c>
      <c r="L1364" s="98" t="s">
        <v>534</v>
      </c>
      <c r="M1364" s="98" t="s">
        <v>534</v>
      </c>
      <c r="N1364" s="97" t="s">
        <v>534</v>
      </c>
      <c r="Q1364" s="88" t="str">
        <f t="array" aca="1" ref="Q1364" ca="1">IFERROR(INDEX(Tableau3[Num DECAL],SMALL(IF(Tableau3[Num DECAL]&lt;&gt;"",ROW(INDIRECT("1:"&amp;ROWS(Tableau3[Num DECAL])))),ROWS($1:1353))),"")</f>
        <v/>
      </c>
      <c r="R1364" s="88">
        <f t="shared" ca="1" si="21"/>
        <v>0</v>
      </c>
      <c r="S1364" s="88">
        <f ca="1">COUNTIFS(Tableau3[PLAGE],R1364)</f>
        <v>0</v>
      </c>
      <c r="T1364" s="139">
        <f ca="1">INDEX(EXTRACT!DATE,MATCH(Tableau4[[#This Row],[Décalage]],D:D,0),0)</f>
        <v>0</v>
      </c>
      <c r="U1364" s="139">
        <f ca="1">VLOOKUP(Tableau4[[#This Row],[Décalage]],D:E,2,0)</f>
        <v>0</v>
      </c>
      <c r="V1364" s="139">
        <f ca="1">VLOOKUP(Tableau4[[#This Row],[Décalage]],D:G,4,0)</f>
        <v>0</v>
      </c>
      <c r="AY1364" s="88"/>
      <c r="AZ1364" s="88"/>
      <c r="BA1364" s="88"/>
      <c r="BB1364" s="88"/>
      <c r="BC1364" s="88"/>
    </row>
    <row r="1365" spans="1:55" ht="15" x14ac:dyDescent="0.2">
      <c r="A1365" s="100" t="s">
        <v>534</v>
      </c>
      <c r="B1365" s="95" t="s">
        <v>534</v>
      </c>
      <c r="C1365" s="95">
        <v>1362</v>
      </c>
      <c r="D1365" s="95" t="s">
        <v>534</v>
      </c>
      <c r="E1365" s="99" t="s">
        <v>534</v>
      </c>
      <c r="F1365" s="95" t="s">
        <v>534</v>
      </c>
      <c r="G1365" s="95" t="s">
        <v>534</v>
      </c>
      <c r="H1365" s="95">
        <v>0</v>
      </c>
      <c r="I1365" s="95">
        <v>1</v>
      </c>
      <c r="J1365" s="95">
        <v>898</v>
      </c>
      <c r="K1365" s="95" t="s">
        <v>534</v>
      </c>
      <c r="L1365" s="98" t="s">
        <v>534</v>
      </c>
      <c r="M1365" s="98" t="s">
        <v>534</v>
      </c>
      <c r="N1365" s="97" t="s">
        <v>534</v>
      </c>
      <c r="Q1365" s="88" t="str">
        <f t="array" aca="1" ref="Q1365" ca="1">IFERROR(INDEX(Tableau3[Num DECAL],SMALL(IF(Tableau3[Num DECAL]&lt;&gt;"",ROW(INDIRECT("1:"&amp;ROWS(Tableau3[Num DECAL])))),ROWS($1:1354))),"")</f>
        <v/>
      </c>
      <c r="R1365" s="88">
        <f t="shared" ca="1" si="21"/>
        <v>0</v>
      </c>
      <c r="S1365" s="88">
        <f ca="1">COUNTIFS(Tableau3[PLAGE],R1365)</f>
        <v>0</v>
      </c>
      <c r="T1365" s="139">
        <f ca="1">INDEX(EXTRACT!DATE,MATCH(Tableau4[[#This Row],[Décalage]],D:D,0),0)</f>
        <v>0</v>
      </c>
      <c r="U1365" s="139">
        <f ca="1">VLOOKUP(Tableau4[[#This Row],[Décalage]],D:E,2,0)</f>
        <v>0</v>
      </c>
      <c r="V1365" s="139">
        <f ca="1">VLOOKUP(Tableau4[[#This Row],[Décalage]],D:G,4,0)</f>
        <v>0</v>
      </c>
      <c r="AY1365" s="88"/>
      <c r="AZ1365" s="88"/>
      <c r="BA1365" s="88"/>
      <c r="BB1365" s="88"/>
      <c r="BC1365" s="88"/>
    </row>
    <row r="1366" spans="1:55" ht="15" x14ac:dyDescent="0.2">
      <c r="A1366" s="100" t="s">
        <v>534</v>
      </c>
      <c r="B1366" s="95" t="s">
        <v>534</v>
      </c>
      <c r="C1366" s="95">
        <v>1363</v>
      </c>
      <c r="D1366" s="95" t="s">
        <v>534</v>
      </c>
      <c r="E1366" s="99" t="s">
        <v>534</v>
      </c>
      <c r="F1366" s="95" t="s">
        <v>534</v>
      </c>
      <c r="G1366" s="95" t="s">
        <v>534</v>
      </c>
      <c r="H1366" s="95">
        <v>0</v>
      </c>
      <c r="I1366" s="95">
        <v>1</v>
      </c>
      <c r="J1366" s="95">
        <v>899</v>
      </c>
      <c r="K1366" s="95" t="s">
        <v>534</v>
      </c>
      <c r="L1366" s="98" t="s">
        <v>534</v>
      </c>
      <c r="M1366" s="98" t="s">
        <v>534</v>
      </c>
      <c r="N1366" s="97" t="s">
        <v>534</v>
      </c>
      <c r="Q1366" s="88" t="str">
        <f t="array" aca="1" ref="Q1366" ca="1">IFERROR(INDEX(Tableau3[Num DECAL],SMALL(IF(Tableau3[Num DECAL]&lt;&gt;"",ROW(INDIRECT("1:"&amp;ROWS(Tableau3[Num DECAL])))),ROWS($1:1355))),"")</f>
        <v/>
      </c>
      <c r="R1366" s="88">
        <f t="shared" ca="1" si="21"/>
        <v>0</v>
      </c>
      <c r="S1366" s="88">
        <f ca="1">COUNTIFS(Tableau3[PLAGE],R1366)</f>
        <v>0</v>
      </c>
      <c r="T1366" s="139">
        <f ca="1">INDEX(EXTRACT!DATE,MATCH(Tableau4[[#This Row],[Décalage]],D:D,0),0)</f>
        <v>0</v>
      </c>
      <c r="U1366" s="139">
        <f ca="1">VLOOKUP(Tableau4[[#This Row],[Décalage]],D:E,2,0)</f>
        <v>0</v>
      </c>
      <c r="V1366" s="139">
        <f ca="1">VLOOKUP(Tableau4[[#This Row],[Décalage]],D:G,4,0)</f>
        <v>0</v>
      </c>
      <c r="AY1366" s="88"/>
      <c r="AZ1366" s="88"/>
      <c r="BA1366" s="88"/>
      <c r="BB1366" s="88"/>
      <c r="BC1366" s="88"/>
    </row>
    <row r="1367" spans="1:55" ht="15" x14ac:dyDescent="0.2">
      <c r="A1367" s="100" t="s">
        <v>534</v>
      </c>
      <c r="B1367" s="95" t="s">
        <v>534</v>
      </c>
      <c r="C1367" s="95">
        <v>1364</v>
      </c>
      <c r="D1367" s="95" t="s">
        <v>534</v>
      </c>
      <c r="E1367" s="99" t="s">
        <v>534</v>
      </c>
      <c r="F1367" s="95" t="s">
        <v>534</v>
      </c>
      <c r="G1367" s="95" t="s">
        <v>534</v>
      </c>
      <c r="H1367" s="95">
        <v>0</v>
      </c>
      <c r="I1367" s="95">
        <v>1</v>
      </c>
      <c r="J1367" s="95">
        <v>900</v>
      </c>
      <c r="K1367" s="95" t="s">
        <v>534</v>
      </c>
      <c r="L1367" s="98" t="s">
        <v>534</v>
      </c>
      <c r="M1367" s="98" t="s">
        <v>534</v>
      </c>
      <c r="N1367" s="97" t="s">
        <v>534</v>
      </c>
      <c r="Q1367" s="88" t="str">
        <f t="array" aca="1" ref="Q1367" ca="1">IFERROR(INDEX(Tableau3[Num DECAL],SMALL(IF(Tableau3[Num DECAL]&lt;&gt;"",ROW(INDIRECT("1:"&amp;ROWS(Tableau3[Num DECAL])))),ROWS($1:1356))),"")</f>
        <v/>
      </c>
      <c r="R1367" s="88">
        <f t="shared" ca="1" si="21"/>
        <v>0</v>
      </c>
      <c r="S1367" s="88">
        <f ca="1">COUNTIFS(Tableau3[PLAGE],R1367)</f>
        <v>0</v>
      </c>
      <c r="T1367" s="139">
        <f ca="1">INDEX(EXTRACT!DATE,MATCH(Tableau4[[#This Row],[Décalage]],D:D,0),0)</f>
        <v>0</v>
      </c>
      <c r="U1367" s="139">
        <f ca="1">VLOOKUP(Tableau4[[#This Row],[Décalage]],D:E,2,0)</f>
        <v>0</v>
      </c>
      <c r="V1367" s="139">
        <f ca="1">VLOOKUP(Tableau4[[#This Row],[Décalage]],D:G,4,0)</f>
        <v>0</v>
      </c>
      <c r="AY1367" s="88"/>
      <c r="AZ1367" s="88"/>
      <c r="BA1367" s="88"/>
      <c r="BB1367" s="88"/>
      <c r="BC1367" s="88"/>
    </row>
    <row r="1368" spans="1:55" ht="15" x14ac:dyDescent="0.2">
      <c r="A1368" s="100" t="s">
        <v>534</v>
      </c>
      <c r="B1368" s="95" t="s">
        <v>534</v>
      </c>
      <c r="C1368" s="95">
        <v>1365</v>
      </c>
      <c r="D1368" s="95" t="s">
        <v>534</v>
      </c>
      <c r="E1368" s="99" t="s">
        <v>534</v>
      </c>
      <c r="F1368" s="95" t="s">
        <v>534</v>
      </c>
      <c r="G1368" s="95" t="s">
        <v>534</v>
      </c>
      <c r="H1368" s="95">
        <v>0</v>
      </c>
      <c r="I1368" s="95">
        <v>1</v>
      </c>
      <c r="J1368" s="95">
        <v>901</v>
      </c>
      <c r="K1368" s="95" t="s">
        <v>534</v>
      </c>
      <c r="L1368" s="98" t="s">
        <v>534</v>
      </c>
      <c r="M1368" s="98" t="s">
        <v>534</v>
      </c>
      <c r="N1368" s="97" t="s">
        <v>534</v>
      </c>
      <c r="Q1368" s="88" t="str">
        <f t="array" aca="1" ref="Q1368" ca="1">IFERROR(INDEX(Tableau3[Num DECAL],SMALL(IF(Tableau3[Num DECAL]&lt;&gt;"",ROW(INDIRECT("1:"&amp;ROWS(Tableau3[Num DECAL])))),ROWS($1:1357))),"")</f>
        <v/>
      </c>
      <c r="R1368" s="88">
        <f t="shared" ca="1" si="21"/>
        <v>0</v>
      </c>
      <c r="S1368" s="88">
        <f ca="1">COUNTIFS(Tableau3[PLAGE],R1368)</f>
        <v>0</v>
      </c>
      <c r="T1368" s="139">
        <f ca="1">INDEX(EXTRACT!DATE,MATCH(Tableau4[[#This Row],[Décalage]],D:D,0),0)</f>
        <v>0</v>
      </c>
      <c r="U1368" s="139">
        <f ca="1">VLOOKUP(Tableau4[[#This Row],[Décalage]],D:E,2,0)</f>
        <v>0</v>
      </c>
      <c r="V1368" s="139">
        <f ca="1">VLOOKUP(Tableau4[[#This Row],[Décalage]],D:G,4,0)</f>
        <v>0</v>
      </c>
      <c r="AY1368" s="88"/>
      <c r="AZ1368" s="88"/>
      <c r="BA1368" s="88"/>
      <c r="BB1368" s="88"/>
      <c r="BC1368" s="88"/>
    </row>
    <row r="1369" spans="1:55" ht="15" x14ac:dyDescent="0.2">
      <c r="A1369" s="100" t="s">
        <v>534</v>
      </c>
      <c r="B1369" s="95" t="s">
        <v>534</v>
      </c>
      <c r="C1369" s="95">
        <v>1366</v>
      </c>
      <c r="D1369" s="95" t="s">
        <v>534</v>
      </c>
      <c r="E1369" s="99" t="s">
        <v>534</v>
      </c>
      <c r="F1369" s="95" t="s">
        <v>534</v>
      </c>
      <c r="G1369" s="95" t="s">
        <v>534</v>
      </c>
      <c r="H1369" s="95">
        <v>0</v>
      </c>
      <c r="I1369" s="95">
        <v>1</v>
      </c>
      <c r="J1369" s="95">
        <v>902</v>
      </c>
      <c r="K1369" s="95" t="s">
        <v>534</v>
      </c>
      <c r="L1369" s="98" t="s">
        <v>534</v>
      </c>
      <c r="M1369" s="98" t="s">
        <v>534</v>
      </c>
      <c r="N1369" s="97" t="s">
        <v>534</v>
      </c>
      <c r="Q1369" s="88" t="str">
        <f t="array" aca="1" ref="Q1369" ca="1">IFERROR(INDEX(Tableau3[Num DECAL],SMALL(IF(Tableau3[Num DECAL]&lt;&gt;"",ROW(INDIRECT("1:"&amp;ROWS(Tableau3[Num DECAL])))),ROWS($1:1358))),"")</f>
        <v/>
      </c>
      <c r="R1369" s="88">
        <f t="shared" ca="1" si="21"/>
        <v>0</v>
      </c>
      <c r="S1369" s="88">
        <f ca="1">COUNTIFS(Tableau3[PLAGE],R1369)</f>
        <v>0</v>
      </c>
      <c r="T1369" s="139">
        <f ca="1">INDEX(EXTRACT!DATE,MATCH(Tableau4[[#This Row],[Décalage]],D:D,0),0)</f>
        <v>0</v>
      </c>
      <c r="U1369" s="139">
        <f ca="1">VLOOKUP(Tableau4[[#This Row],[Décalage]],D:E,2,0)</f>
        <v>0</v>
      </c>
      <c r="V1369" s="139">
        <f ca="1">VLOOKUP(Tableau4[[#This Row],[Décalage]],D:G,4,0)</f>
        <v>0</v>
      </c>
      <c r="AY1369" s="88"/>
      <c r="AZ1369" s="88"/>
      <c r="BA1369" s="88"/>
      <c r="BB1369" s="88"/>
      <c r="BC1369" s="88"/>
    </row>
    <row r="1370" spans="1:55" ht="15" x14ac:dyDescent="0.2">
      <c r="A1370" s="100" t="s">
        <v>534</v>
      </c>
      <c r="B1370" s="95" t="s">
        <v>534</v>
      </c>
      <c r="C1370" s="95">
        <v>1367</v>
      </c>
      <c r="D1370" s="95" t="s">
        <v>534</v>
      </c>
      <c r="E1370" s="99" t="s">
        <v>534</v>
      </c>
      <c r="F1370" s="95" t="s">
        <v>534</v>
      </c>
      <c r="G1370" s="95" t="s">
        <v>534</v>
      </c>
      <c r="H1370" s="95">
        <v>0</v>
      </c>
      <c r="I1370" s="95">
        <v>1</v>
      </c>
      <c r="J1370" s="95">
        <v>903</v>
      </c>
      <c r="K1370" s="95" t="s">
        <v>534</v>
      </c>
      <c r="L1370" s="98" t="s">
        <v>534</v>
      </c>
      <c r="M1370" s="98" t="s">
        <v>534</v>
      </c>
      <c r="N1370" s="97" t="s">
        <v>534</v>
      </c>
      <c r="Q1370" s="88" t="str">
        <f t="array" aca="1" ref="Q1370" ca="1">IFERROR(INDEX(Tableau3[Num DECAL],SMALL(IF(Tableau3[Num DECAL]&lt;&gt;"",ROW(INDIRECT("1:"&amp;ROWS(Tableau3[Num DECAL])))),ROWS($1:1359))),"")</f>
        <v/>
      </c>
      <c r="R1370" s="88">
        <f t="shared" ca="1" si="21"/>
        <v>0</v>
      </c>
      <c r="S1370" s="88">
        <f ca="1">COUNTIFS(Tableau3[PLAGE],R1370)</f>
        <v>0</v>
      </c>
      <c r="T1370" s="139">
        <f ca="1">INDEX(EXTRACT!DATE,MATCH(Tableau4[[#This Row],[Décalage]],D:D,0),0)</f>
        <v>0</v>
      </c>
      <c r="U1370" s="139">
        <f ca="1">VLOOKUP(Tableau4[[#This Row],[Décalage]],D:E,2,0)</f>
        <v>0</v>
      </c>
      <c r="V1370" s="139">
        <f ca="1">VLOOKUP(Tableau4[[#This Row],[Décalage]],D:G,4,0)</f>
        <v>0</v>
      </c>
      <c r="AY1370" s="88"/>
      <c r="AZ1370" s="88"/>
      <c r="BA1370" s="88"/>
      <c r="BB1370" s="88"/>
      <c r="BC1370" s="88"/>
    </row>
    <row r="1371" spans="1:55" ht="15" x14ac:dyDescent="0.2">
      <c r="A1371" s="100" t="s">
        <v>534</v>
      </c>
      <c r="B1371" s="95" t="s">
        <v>534</v>
      </c>
      <c r="C1371" s="95">
        <v>1368</v>
      </c>
      <c r="D1371" s="95" t="s">
        <v>534</v>
      </c>
      <c r="E1371" s="99" t="s">
        <v>534</v>
      </c>
      <c r="F1371" s="95" t="s">
        <v>534</v>
      </c>
      <c r="G1371" s="95" t="s">
        <v>534</v>
      </c>
      <c r="H1371" s="95">
        <v>0</v>
      </c>
      <c r="I1371" s="95">
        <v>1</v>
      </c>
      <c r="J1371" s="95">
        <v>904</v>
      </c>
      <c r="K1371" s="95" t="s">
        <v>534</v>
      </c>
      <c r="L1371" s="98" t="s">
        <v>534</v>
      </c>
      <c r="M1371" s="98" t="s">
        <v>534</v>
      </c>
      <c r="N1371" s="97" t="s">
        <v>534</v>
      </c>
      <c r="Q1371" s="88" t="str">
        <f t="array" aca="1" ref="Q1371" ca="1">IFERROR(INDEX(Tableau3[Num DECAL],SMALL(IF(Tableau3[Num DECAL]&lt;&gt;"",ROW(INDIRECT("1:"&amp;ROWS(Tableau3[Num DECAL])))),ROWS($1:1360))),"")</f>
        <v/>
      </c>
      <c r="R1371" s="88">
        <f t="shared" ca="1" si="21"/>
        <v>0</v>
      </c>
      <c r="S1371" s="88">
        <f ca="1">COUNTIFS(Tableau3[PLAGE],R1371)</f>
        <v>0</v>
      </c>
      <c r="T1371" s="139">
        <f ca="1">INDEX(EXTRACT!DATE,MATCH(Tableau4[[#This Row],[Décalage]],D:D,0),0)</f>
        <v>0</v>
      </c>
      <c r="U1371" s="139">
        <f ca="1">VLOOKUP(Tableau4[[#This Row],[Décalage]],D:E,2,0)</f>
        <v>0</v>
      </c>
      <c r="V1371" s="139">
        <f ca="1">VLOOKUP(Tableau4[[#This Row],[Décalage]],D:G,4,0)</f>
        <v>0</v>
      </c>
      <c r="AY1371" s="88"/>
      <c r="AZ1371" s="88"/>
      <c r="BA1371" s="88"/>
      <c r="BB1371" s="88"/>
      <c r="BC1371" s="88"/>
    </row>
    <row r="1372" spans="1:55" ht="15" x14ac:dyDescent="0.2">
      <c r="A1372" s="100" t="s">
        <v>534</v>
      </c>
      <c r="B1372" s="95" t="s">
        <v>534</v>
      </c>
      <c r="C1372" s="95">
        <v>1369</v>
      </c>
      <c r="D1372" s="95" t="s">
        <v>534</v>
      </c>
      <c r="E1372" s="99" t="s">
        <v>534</v>
      </c>
      <c r="F1372" s="95" t="s">
        <v>534</v>
      </c>
      <c r="G1372" s="95" t="s">
        <v>534</v>
      </c>
      <c r="H1372" s="95">
        <v>0</v>
      </c>
      <c r="I1372" s="95">
        <v>1</v>
      </c>
      <c r="J1372" s="95">
        <v>905</v>
      </c>
      <c r="K1372" s="95" t="s">
        <v>534</v>
      </c>
      <c r="L1372" s="98" t="s">
        <v>534</v>
      </c>
      <c r="M1372" s="98" t="s">
        <v>534</v>
      </c>
      <c r="N1372" s="97" t="s">
        <v>534</v>
      </c>
      <c r="Q1372" s="88" t="str">
        <f t="array" aca="1" ref="Q1372" ca="1">IFERROR(INDEX(Tableau3[Num DECAL],SMALL(IF(Tableau3[Num DECAL]&lt;&gt;"",ROW(INDIRECT("1:"&amp;ROWS(Tableau3[Num DECAL])))),ROWS($1:1361))),"")</f>
        <v/>
      </c>
      <c r="R1372" s="88">
        <f t="shared" ca="1" si="21"/>
        <v>0</v>
      </c>
      <c r="S1372" s="88">
        <f ca="1">COUNTIFS(Tableau3[PLAGE],R1372)</f>
        <v>0</v>
      </c>
      <c r="T1372" s="139">
        <f ca="1">INDEX(EXTRACT!DATE,MATCH(Tableau4[[#This Row],[Décalage]],D:D,0),0)</f>
        <v>0</v>
      </c>
      <c r="U1372" s="139">
        <f ca="1">VLOOKUP(Tableau4[[#This Row],[Décalage]],D:E,2,0)</f>
        <v>0</v>
      </c>
      <c r="V1372" s="139">
        <f ca="1">VLOOKUP(Tableau4[[#This Row],[Décalage]],D:G,4,0)</f>
        <v>0</v>
      </c>
      <c r="AY1372" s="88"/>
      <c r="AZ1372" s="88"/>
      <c r="BA1372" s="88"/>
      <c r="BB1372" s="88"/>
      <c r="BC1372" s="88"/>
    </row>
    <row r="1373" spans="1:55" ht="15" x14ac:dyDescent="0.2">
      <c r="A1373" s="100" t="s">
        <v>534</v>
      </c>
      <c r="B1373" s="95" t="s">
        <v>534</v>
      </c>
      <c r="C1373" s="95">
        <v>1370</v>
      </c>
      <c r="D1373" s="95" t="s">
        <v>534</v>
      </c>
      <c r="E1373" s="99" t="s">
        <v>534</v>
      </c>
      <c r="F1373" s="95" t="s">
        <v>534</v>
      </c>
      <c r="G1373" s="95" t="s">
        <v>534</v>
      </c>
      <c r="H1373" s="95">
        <v>0</v>
      </c>
      <c r="I1373" s="95">
        <v>1</v>
      </c>
      <c r="J1373" s="95">
        <v>906</v>
      </c>
      <c r="K1373" s="95" t="s">
        <v>534</v>
      </c>
      <c r="L1373" s="98" t="s">
        <v>534</v>
      </c>
      <c r="M1373" s="98" t="s">
        <v>534</v>
      </c>
      <c r="N1373" s="97" t="s">
        <v>534</v>
      </c>
      <c r="Q1373" s="88" t="str">
        <f t="array" aca="1" ref="Q1373" ca="1">IFERROR(INDEX(Tableau3[Num DECAL],SMALL(IF(Tableau3[Num DECAL]&lt;&gt;"",ROW(INDIRECT("1:"&amp;ROWS(Tableau3[Num DECAL])))),ROWS($1:1362))),"")</f>
        <v/>
      </c>
      <c r="R1373" s="88">
        <f t="shared" ca="1" si="21"/>
        <v>0</v>
      </c>
      <c r="S1373" s="88">
        <f ca="1">COUNTIFS(Tableau3[PLAGE],R1373)</f>
        <v>0</v>
      </c>
      <c r="T1373" s="139">
        <f ca="1">INDEX(EXTRACT!DATE,MATCH(Tableau4[[#This Row],[Décalage]],D:D,0),0)</f>
        <v>0</v>
      </c>
      <c r="U1373" s="139">
        <f ca="1">VLOOKUP(Tableau4[[#This Row],[Décalage]],D:E,2,0)</f>
        <v>0</v>
      </c>
      <c r="V1373" s="139">
        <f ca="1">VLOOKUP(Tableau4[[#This Row],[Décalage]],D:G,4,0)</f>
        <v>0</v>
      </c>
      <c r="AY1373" s="88"/>
      <c r="AZ1373" s="88"/>
      <c r="BA1373" s="88"/>
      <c r="BB1373" s="88"/>
      <c r="BC1373" s="88"/>
    </row>
    <row r="1374" spans="1:55" ht="15" x14ac:dyDescent="0.2">
      <c r="A1374" s="100" t="s">
        <v>534</v>
      </c>
      <c r="B1374" s="95" t="s">
        <v>534</v>
      </c>
      <c r="C1374" s="95">
        <v>1371</v>
      </c>
      <c r="D1374" s="95" t="s">
        <v>534</v>
      </c>
      <c r="E1374" s="99" t="s">
        <v>534</v>
      </c>
      <c r="F1374" s="95" t="s">
        <v>534</v>
      </c>
      <c r="G1374" s="95" t="s">
        <v>534</v>
      </c>
      <c r="H1374" s="95">
        <v>0</v>
      </c>
      <c r="I1374" s="95">
        <v>1</v>
      </c>
      <c r="J1374" s="95">
        <v>907</v>
      </c>
      <c r="K1374" s="95" t="s">
        <v>534</v>
      </c>
      <c r="L1374" s="98" t="s">
        <v>534</v>
      </c>
      <c r="M1374" s="98" t="s">
        <v>534</v>
      </c>
      <c r="N1374" s="97" t="s">
        <v>534</v>
      </c>
      <c r="Q1374" s="88" t="str">
        <f t="array" aca="1" ref="Q1374" ca="1">IFERROR(INDEX(Tableau3[Num DECAL],SMALL(IF(Tableau3[Num DECAL]&lt;&gt;"",ROW(INDIRECT("1:"&amp;ROWS(Tableau3[Num DECAL])))),ROWS($1:1363))),"")</f>
        <v/>
      </c>
      <c r="R1374" s="88">
        <f t="shared" ca="1" si="21"/>
        <v>0</v>
      </c>
      <c r="S1374" s="88">
        <f ca="1">COUNTIFS(Tableau3[PLAGE],R1374)</f>
        <v>0</v>
      </c>
      <c r="T1374" s="139">
        <f ca="1">INDEX(EXTRACT!DATE,MATCH(Tableau4[[#This Row],[Décalage]],D:D,0),0)</f>
        <v>0</v>
      </c>
      <c r="U1374" s="139">
        <f ca="1">VLOOKUP(Tableau4[[#This Row],[Décalage]],D:E,2,0)</f>
        <v>0</v>
      </c>
      <c r="V1374" s="139">
        <f ca="1">VLOOKUP(Tableau4[[#This Row],[Décalage]],D:G,4,0)</f>
        <v>0</v>
      </c>
      <c r="AY1374" s="88"/>
      <c r="AZ1374" s="88"/>
      <c r="BA1374" s="88"/>
      <c r="BB1374" s="88"/>
      <c r="BC1374" s="88"/>
    </row>
    <row r="1375" spans="1:55" ht="15" x14ac:dyDescent="0.2">
      <c r="A1375" s="100" t="s">
        <v>534</v>
      </c>
      <c r="B1375" s="95" t="s">
        <v>534</v>
      </c>
      <c r="C1375" s="95">
        <v>1372</v>
      </c>
      <c r="D1375" s="95" t="s">
        <v>534</v>
      </c>
      <c r="E1375" s="99" t="s">
        <v>534</v>
      </c>
      <c r="F1375" s="95" t="s">
        <v>534</v>
      </c>
      <c r="G1375" s="95" t="s">
        <v>534</v>
      </c>
      <c r="H1375" s="95">
        <v>0</v>
      </c>
      <c r="I1375" s="95">
        <v>1</v>
      </c>
      <c r="J1375" s="95">
        <v>908</v>
      </c>
      <c r="K1375" s="95" t="s">
        <v>534</v>
      </c>
      <c r="L1375" s="98" t="s">
        <v>534</v>
      </c>
      <c r="M1375" s="98" t="s">
        <v>534</v>
      </c>
      <c r="N1375" s="97" t="s">
        <v>534</v>
      </c>
      <c r="Q1375" s="88" t="str">
        <f t="array" aca="1" ref="Q1375" ca="1">IFERROR(INDEX(Tableau3[Num DECAL],SMALL(IF(Tableau3[Num DECAL]&lt;&gt;"",ROW(INDIRECT("1:"&amp;ROWS(Tableau3[Num DECAL])))),ROWS($1:1364))),"")</f>
        <v/>
      </c>
      <c r="R1375" s="88">
        <f t="shared" ca="1" si="21"/>
        <v>0</v>
      </c>
      <c r="S1375" s="88">
        <f ca="1">COUNTIFS(Tableau3[PLAGE],R1375)</f>
        <v>0</v>
      </c>
      <c r="T1375" s="139">
        <f ca="1">INDEX(EXTRACT!DATE,MATCH(Tableau4[[#This Row],[Décalage]],D:D,0),0)</f>
        <v>0</v>
      </c>
      <c r="U1375" s="139">
        <f ca="1">VLOOKUP(Tableau4[[#This Row],[Décalage]],D:E,2,0)</f>
        <v>0</v>
      </c>
      <c r="V1375" s="139">
        <f ca="1">VLOOKUP(Tableau4[[#This Row],[Décalage]],D:G,4,0)</f>
        <v>0</v>
      </c>
      <c r="AY1375" s="88"/>
      <c r="AZ1375" s="88"/>
      <c r="BA1375" s="88"/>
      <c r="BB1375" s="88"/>
      <c r="BC1375" s="88"/>
    </row>
    <row r="1376" spans="1:55" ht="15" x14ac:dyDescent="0.2">
      <c r="A1376" s="100" t="s">
        <v>534</v>
      </c>
      <c r="B1376" s="95" t="s">
        <v>534</v>
      </c>
      <c r="C1376" s="95">
        <v>1373</v>
      </c>
      <c r="D1376" s="95" t="s">
        <v>534</v>
      </c>
      <c r="E1376" s="99" t="s">
        <v>534</v>
      </c>
      <c r="F1376" s="95" t="s">
        <v>534</v>
      </c>
      <c r="G1376" s="95" t="s">
        <v>534</v>
      </c>
      <c r="H1376" s="95">
        <v>0</v>
      </c>
      <c r="I1376" s="95">
        <v>1</v>
      </c>
      <c r="J1376" s="95">
        <v>909</v>
      </c>
      <c r="K1376" s="95" t="s">
        <v>534</v>
      </c>
      <c r="L1376" s="98" t="s">
        <v>534</v>
      </c>
      <c r="M1376" s="98" t="s">
        <v>534</v>
      </c>
      <c r="N1376" s="97" t="s">
        <v>534</v>
      </c>
      <c r="Q1376" s="88" t="str">
        <f t="array" aca="1" ref="Q1376" ca="1">IFERROR(INDEX(Tableau3[Num DECAL],SMALL(IF(Tableau3[Num DECAL]&lt;&gt;"",ROW(INDIRECT("1:"&amp;ROWS(Tableau3[Num DECAL])))),ROWS($1:1365))),"")</f>
        <v/>
      </c>
      <c r="R1376" s="88">
        <f t="shared" ca="1" si="21"/>
        <v>0</v>
      </c>
      <c r="S1376" s="88">
        <f ca="1">COUNTIFS(Tableau3[PLAGE],R1376)</f>
        <v>0</v>
      </c>
      <c r="T1376" s="139">
        <f ca="1">INDEX(EXTRACT!DATE,MATCH(Tableau4[[#This Row],[Décalage]],D:D,0),0)</f>
        <v>0</v>
      </c>
      <c r="U1376" s="139">
        <f ca="1">VLOOKUP(Tableau4[[#This Row],[Décalage]],D:E,2,0)</f>
        <v>0</v>
      </c>
      <c r="V1376" s="139">
        <f ca="1">VLOOKUP(Tableau4[[#This Row],[Décalage]],D:G,4,0)</f>
        <v>0</v>
      </c>
      <c r="AY1376" s="88"/>
      <c r="AZ1376" s="88"/>
      <c r="BA1376" s="88"/>
      <c r="BB1376" s="88"/>
      <c r="BC1376" s="88"/>
    </row>
    <row r="1377" spans="1:55" ht="15" x14ac:dyDescent="0.2">
      <c r="A1377" s="100" t="s">
        <v>534</v>
      </c>
      <c r="B1377" s="95" t="s">
        <v>534</v>
      </c>
      <c r="C1377" s="95">
        <v>1374</v>
      </c>
      <c r="D1377" s="95" t="s">
        <v>534</v>
      </c>
      <c r="E1377" s="99" t="s">
        <v>534</v>
      </c>
      <c r="F1377" s="95" t="s">
        <v>534</v>
      </c>
      <c r="G1377" s="95" t="s">
        <v>534</v>
      </c>
      <c r="H1377" s="95">
        <v>0</v>
      </c>
      <c r="I1377" s="95">
        <v>1</v>
      </c>
      <c r="J1377" s="95">
        <v>910</v>
      </c>
      <c r="K1377" s="95" t="s">
        <v>534</v>
      </c>
      <c r="L1377" s="98" t="s">
        <v>534</v>
      </c>
      <c r="M1377" s="98" t="s">
        <v>534</v>
      </c>
      <c r="N1377" s="97" t="s">
        <v>534</v>
      </c>
      <c r="Q1377" s="88" t="str">
        <f t="array" aca="1" ref="Q1377" ca="1">IFERROR(INDEX(Tableau3[Num DECAL],SMALL(IF(Tableau3[Num DECAL]&lt;&gt;"",ROW(INDIRECT("1:"&amp;ROWS(Tableau3[Num DECAL])))),ROWS($1:1366))),"")</f>
        <v/>
      </c>
      <c r="R1377" s="88">
        <f t="shared" ca="1" si="21"/>
        <v>0</v>
      </c>
      <c r="S1377" s="88">
        <f ca="1">COUNTIFS(Tableau3[PLAGE],R1377)</f>
        <v>0</v>
      </c>
      <c r="T1377" s="139">
        <f ca="1">INDEX(EXTRACT!DATE,MATCH(Tableau4[[#This Row],[Décalage]],D:D,0),0)</f>
        <v>0</v>
      </c>
      <c r="U1377" s="139">
        <f ca="1">VLOOKUP(Tableau4[[#This Row],[Décalage]],D:E,2,0)</f>
        <v>0</v>
      </c>
      <c r="V1377" s="139">
        <f ca="1">VLOOKUP(Tableau4[[#This Row],[Décalage]],D:G,4,0)</f>
        <v>0</v>
      </c>
      <c r="AY1377" s="88"/>
      <c r="AZ1377" s="88"/>
      <c r="BA1377" s="88"/>
      <c r="BB1377" s="88"/>
      <c r="BC1377" s="88"/>
    </row>
    <row r="1378" spans="1:55" ht="15" x14ac:dyDescent="0.2">
      <c r="A1378" s="100" t="s">
        <v>534</v>
      </c>
      <c r="B1378" s="95" t="s">
        <v>534</v>
      </c>
      <c r="C1378" s="95">
        <v>1375</v>
      </c>
      <c r="D1378" s="95" t="s">
        <v>534</v>
      </c>
      <c r="E1378" s="99" t="s">
        <v>534</v>
      </c>
      <c r="F1378" s="95" t="s">
        <v>534</v>
      </c>
      <c r="G1378" s="95" t="s">
        <v>534</v>
      </c>
      <c r="H1378" s="95">
        <v>0</v>
      </c>
      <c r="I1378" s="95">
        <v>1</v>
      </c>
      <c r="J1378" s="95">
        <v>911</v>
      </c>
      <c r="K1378" s="95" t="s">
        <v>534</v>
      </c>
      <c r="L1378" s="98" t="s">
        <v>534</v>
      </c>
      <c r="M1378" s="98" t="s">
        <v>534</v>
      </c>
      <c r="N1378" s="97" t="s">
        <v>534</v>
      </c>
      <c r="Q1378" s="88" t="str">
        <f t="array" aca="1" ref="Q1378" ca="1">IFERROR(INDEX(Tableau3[Num DECAL],SMALL(IF(Tableau3[Num DECAL]&lt;&gt;"",ROW(INDIRECT("1:"&amp;ROWS(Tableau3[Num DECAL])))),ROWS($1:1367))),"")</f>
        <v/>
      </c>
      <c r="R1378" s="88">
        <f t="shared" ca="1" si="21"/>
        <v>0</v>
      </c>
      <c r="S1378" s="88">
        <f ca="1">COUNTIFS(Tableau3[PLAGE],R1378)</f>
        <v>0</v>
      </c>
      <c r="T1378" s="139">
        <f ca="1">INDEX(EXTRACT!DATE,MATCH(Tableau4[[#This Row],[Décalage]],D:D,0),0)</f>
        <v>0</v>
      </c>
      <c r="U1378" s="139">
        <f ca="1">VLOOKUP(Tableau4[[#This Row],[Décalage]],D:E,2,0)</f>
        <v>0</v>
      </c>
      <c r="V1378" s="139">
        <f ca="1">VLOOKUP(Tableau4[[#This Row],[Décalage]],D:G,4,0)</f>
        <v>0</v>
      </c>
      <c r="AY1378" s="88"/>
      <c r="AZ1378" s="88"/>
      <c r="BA1378" s="88"/>
      <c r="BB1378" s="88"/>
      <c r="BC1378" s="88"/>
    </row>
    <row r="1379" spans="1:55" ht="15" x14ac:dyDescent="0.2">
      <c r="A1379" s="100" t="s">
        <v>534</v>
      </c>
      <c r="B1379" s="95" t="s">
        <v>534</v>
      </c>
      <c r="C1379" s="95">
        <v>1376</v>
      </c>
      <c r="D1379" s="95" t="s">
        <v>534</v>
      </c>
      <c r="E1379" s="99" t="s">
        <v>534</v>
      </c>
      <c r="F1379" s="95" t="s">
        <v>534</v>
      </c>
      <c r="G1379" s="95" t="s">
        <v>534</v>
      </c>
      <c r="H1379" s="95">
        <v>0</v>
      </c>
      <c r="I1379" s="95">
        <v>1</v>
      </c>
      <c r="J1379" s="95">
        <v>912</v>
      </c>
      <c r="K1379" s="95" t="s">
        <v>534</v>
      </c>
      <c r="L1379" s="98" t="s">
        <v>534</v>
      </c>
      <c r="M1379" s="98" t="s">
        <v>534</v>
      </c>
      <c r="N1379" s="97" t="s">
        <v>534</v>
      </c>
      <c r="Q1379" s="88" t="str">
        <f t="array" aca="1" ref="Q1379" ca="1">IFERROR(INDEX(Tableau3[Num DECAL],SMALL(IF(Tableau3[Num DECAL]&lt;&gt;"",ROW(INDIRECT("1:"&amp;ROWS(Tableau3[Num DECAL])))),ROWS($1:1368))),"")</f>
        <v/>
      </c>
      <c r="R1379" s="88">
        <f t="shared" ca="1" si="21"/>
        <v>0</v>
      </c>
      <c r="S1379" s="88">
        <f ca="1">COUNTIFS(Tableau3[PLAGE],R1379)</f>
        <v>0</v>
      </c>
      <c r="T1379" s="139">
        <f ca="1">INDEX(EXTRACT!DATE,MATCH(Tableau4[[#This Row],[Décalage]],D:D,0),0)</f>
        <v>0</v>
      </c>
      <c r="U1379" s="139">
        <f ca="1">VLOOKUP(Tableau4[[#This Row],[Décalage]],D:E,2,0)</f>
        <v>0</v>
      </c>
      <c r="V1379" s="139">
        <f ca="1">VLOOKUP(Tableau4[[#This Row],[Décalage]],D:G,4,0)</f>
        <v>0</v>
      </c>
      <c r="AY1379" s="88"/>
      <c r="AZ1379" s="88"/>
      <c r="BA1379" s="88"/>
      <c r="BB1379" s="88"/>
      <c r="BC1379" s="88"/>
    </row>
    <row r="1380" spans="1:55" ht="15" x14ac:dyDescent="0.2">
      <c r="A1380" s="100" t="s">
        <v>534</v>
      </c>
      <c r="B1380" s="95" t="s">
        <v>534</v>
      </c>
      <c r="C1380" s="95">
        <v>1377</v>
      </c>
      <c r="D1380" s="95" t="s">
        <v>534</v>
      </c>
      <c r="E1380" s="99" t="s">
        <v>534</v>
      </c>
      <c r="F1380" s="95" t="s">
        <v>534</v>
      </c>
      <c r="G1380" s="95" t="s">
        <v>534</v>
      </c>
      <c r="H1380" s="95">
        <v>0</v>
      </c>
      <c r="I1380" s="95">
        <v>1</v>
      </c>
      <c r="J1380" s="95">
        <v>913</v>
      </c>
      <c r="K1380" s="95" t="s">
        <v>534</v>
      </c>
      <c r="L1380" s="98" t="s">
        <v>534</v>
      </c>
      <c r="M1380" s="98" t="s">
        <v>534</v>
      </c>
      <c r="N1380" s="97" t="s">
        <v>534</v>
      </c>
      <c r="Q1380" s="88" t="str">
        <f t="array" aca="1" ref="Q1380" ca="1">IFERROR(INDEX(Tableau3[Num DECAL],SMALL(IF(Tableau3[Num DECAL]&lt;&gt;"",ROW(INDIRECT("1:"&amp;ROWS(Tableau3[Num DECAL])))),ROWS($1:1369))),"")</f>
        <v/>
      </c>
      <c r="R1380" s="88">
        <f t="shared" ca="1" si="21"/>
        <v>0</v>
      </c>
      <c r="S1380" s="88">
        <f ca="1">COUNTIFS(Tableau3[PLAGE],R1380)</f>
        <v>0</v>
      </c>
      <c r="T1380" s="139">
        <f ca="1">INDEX(EXTRACT!DATE,MATCH(Tableau4[[#This Row],[Décalage]],D:D,0),0)</f>
        <v>0</v>
      </c>
      <c r="U1380" s="139">
        <f ca="1">VLOOKUP(Tableau4[[#This Row],[Décalage]],D:E,2,0)</f>
        <v>0</v>
      </c>
      <c r="V1380" s="139">
        <f ca="1">VLOOKUP(Tableau4[[#This Row],[Décalage]],D:G,4,0)</f>
        <v>0</v>
      </c>
      <c r="AY1380" s="88"/>
      <c r="AZ1380" s="88"/>
      <c r="BA1380" s="88"/>
      <c r="BB1380" s="88"/>
      <c r="BC1380" s="88"/>
    </row>
    <row r="1381" spans="1:55" ht="15" x14ac:dyDescent="0.2">
      <c r="A1381" s="100" t="s">
        <v>534</v>
      </c>
      <c r="B1381" s="95" t="s">
        <v>534</v>
      </c>
      <c r="C1381" s="95">
        <v>1378</v>
      </c>
      <c r="D1381" s="95" t="s">
        <v>534</v>
      </c>
      <c r="E1381" s="99" t="s">
        <v>534</v>
      </c>
      <c r="F1381" s="95" t="s">
        <v>534</v>
      </c>
      <c r="G1381" s="95" t="s">
        <v>534</v>
      </c>
      <c r="H1381" s="95">
        <v>0</v>
      </c>
      <c r="I1381" s="95">
        <v>1</v>
      </c>
      <c r="J1381" s="95">
        <v>914</v>
      </c>
      <c r="K1381" s="95" t="s">
        <v>534</v>
      </c>
      <c r="L1381" s="98" t="s">
        <v>534</v>
      </c>
      <c r="M1381" s="98" t="s">
        <v>534</v>
      </c>
      <c r="N1381" s="97" t="s">
        <v>534</v>
      </c>
      <c r="Q1381" s="88" t="str">
        <f t="array" aca="1" ref="Q1381" ca="1">IFERROR(INDEX(Tableau3[Num DECAL],SMALL(IF(Tableau3[Num DECAL]&lt;&gt;"",ROW(INDIRECT("1:"&amp;ROWS(Tableau3[Num DECAL])))),ROWS($1:1370))),"")</f>
        <v/>
      </c>
      <c r="R1381" s="88">
        <f t="shared" ca="1" si="21"/>
        <v>0</v>
      </c>
      <c r="S1381" s="88">
        <f ca="1">COUNTIFS(Tableau3[PLAGE],R1381)</f>
        <v>0</v>
      </c>
      <c r="T1381" s="139">
        <f ca="1">INDEX(EXTRACT!DATE,MATCH(Tableau4[[#This Row],[Décalage]],D:D,0),0)</f>
        <v>0</v>
      </c>
      <c r="U1381" s="139">
        <f ca="1">VLOOKUP(Tableau4[[#This Row],[Décalage]],D:E,2,0)</f>
        <v>0</v>
      </c>
      <c r="V1381" s="139">
        <f ca="1">VLOOKUP(Tableau4[[#This Row],[Décalage]],D:G,4,0)</f>
        <v>0</v>
      </c>
      <c r="AY1381" s="88"/>
      <c r="AZ1381" s="88"/>
      <c r="BA1381" s="88"/>
      <c r="BB1381" s="88"/>
      <c r="BC1381" s="88"/>
    </row>
    <row r="1382" spans="1:55" ht="15" x14ac:dyDescent="0.2">
      <c r="A1382" s="100" t="s">
        <v>534</v>
      </c>
      <c r="B1382" s="95" t="s">
        <v>534</v>
      </c>
      <c r="C1382" s="95">
        <v>1379</v>
      </c>
      <c r="D1382" s="95" t="s">
        <v>534</v>
      </c>
      <c r="E1382" s="99" t="s">
        <v>534</v>
      </c>
      <c r="F1382" s="95" t="s">
        <v>534</v>
      </c>
      <c r="G1382" s="95" t="s">
        <v>534</v>
      </c>
      <c r="H1382" s="95">
        <v>0</v>
      </c>
      <c r="I1382" s="95">
        <v>1</v>
      </c>
      <c r="J1382" s="95">
        <v>915</v>
      </c>
      <c r="K1382" s="95" t="s">
        <v>534</v>
      </c>
      <c r="L1382" s="98" t="s">
        <v>534</v>
      </c>
      <c r="M1382" s="98" t="s">
        <v>534</v>
      </c>
      <c r="N1382" s="97" t="s">
        <v>534</v>
      </c>
      <c r="Q1382" s="88" t="str">
        <f t="array" aca="1" ref="Q1382" ca="1">IFERROR(INDEX(Tableau3[Num DECAL],SMALL(IF(Tableau3[Num DECAL]&lt;&gt;"",ROW(INDIRECT("1:"&amp;ROWS(Tableau3[Num DECAL])))),ROWS($1:1371))),"")</f>
        <v/>
      </c>
      <c r="R1382" s="88">
        <f t="shared" ca="1" si="21"/>
        <v>0</v>
      </c>
      <c r="S1382" s="88">
        <f ca="1">COUNTIFS(Tableau3[PLAGE],R1382)</f>
        <v>0</v>
      </c>
      <c r="T1382" s="139">
        <f ca="1">INDEX(EXTRACT!DATE,MATCH(Tableau4[[#This Row],[Décalage]],D:D,0),0)</f>
        <v>0</v>
      </c>
      <c r="U1382" s="139">
        <f ca="1">VLOOKUP(Tableau4[[#This Row],[Décalage]],D:E,2,0)</f>
        <v>0</v>
      </c>
      <c r="V1382" s="139">
        <f ca="1">VLOOKUP(Tableau4[[#This Row],[Décalage]],D:G,4,0)</f>
        <v>0</v>
      </c>
      <c r="AY1382" s="88"/>
      <c r="AZ1382" s="88"/>
      <c r="BA1382" s="88"/>
      <c r="BB1382" s="88"/>
      <c r="BC1382" s="88"/>
    </row>
    <row r="1383" spans="1:55" ht="15" x14ac:dyDescent="0.2">
      <c r="A1383" s="100" t="s">
        <v>534</v>
      </c>
      <c r="B1383" s="95" t="s">
        <v>534</v>
      </c>
      <c r="C1383" s="95">
        <v>1380</v>
      </c>
      <c r="D1383" s="95" t="s">
        <v>534</v>
      </c>
      <c r="E1383" s="99" t="s">
        <v>534</v>
      </c>
      <c r="F1383" s="95" t="s">
        <v>534</v>
      </c>
      <c r="G1383" s="95" t="s">
        <v>534</v>
      </c>
      <c r="H1383" s="95">
        <v>0</v>
      </c>
      <c r="I1383" s="95">
        <v>1</v>
      </c>
      <c r="J1383" s="95">
        <v>916</v>
      </c>
      <c r="K1383" s="95" t="s">
        <v>534</v>
      </c>
      <c r="L1383" s="98" t="s">
        <v>534</v>
      </c>
      <c r="M1383" s="98" t="s">
        <v>534</v>
      </c>
      <c r="N1383" s="97" t="s">
        <v>534</v>
      </c>
      <c r="Q1383" s="88" t="str">
        <f t="array" aca="1" ref="Q1383" ca="1">IFERROR(INDEX(Tableau3[Num DECAL],SMALL(IF(Tableau3[Num DECAL]&lt;&gt;"",ROW(INDIRECT("1:"&amp;ROWS(Tableau3[Num DECAL])))),ROWS($1:1372))),"")</f>
        <v/>
      </c>
      <c r="R1383" s="88">
        <f t="shared" ca="1" si="21"/>
        <v>0</v>
      </c>
      <c r="S1383" s="88">
        <f ca="1">COUNTIFS(Tableau3[PLAGE],R1383)</f>
        <v>0</v>
      </c>
      <c r="T1383" s="139">
        <f ca="1">INDEX(EXTRACT!DATE,MATCH(Tableau4[[#This Row],[Décalage]],D:D,0),0)</f>
        <v>0</v>
      </c>
      <c r="U1383" s="139">
        <f ca="1">VLOOKUP(Tableau4[[#This Row],[Décalage]],D:E,2,0)</f>
        <v>0</v>
      </c>
      <c r="V1383" s="139">
        <f ca="1">VLOOKUP(Tableau4[[#This Row],[Décalage]],D:G,4,0)</f>
        <v>0</v>
      </c>
      <c r="AY1383" s="88"/>
      <c r="AZ1383" s="88"/>
      <c r="BA1383" s="88"/>
      <c r="BB1383" s="88"/>
      <c r="BC1383" s="88"/>
    </row>
    <row r="1384" spans="1:55" ht="15" x14ac:dyDescent="0.2">
      <c r="A1384" s="100" t="s">
        <v>534</v>
      </c>
      <c r="B1384" s="95" t="s">
        <v>534</v>
      </c>
      <c r="C1384" s="95">
        <v>1381</v>
      </c>
      <c r="D1384" s="95" t="s">
        <v>534</v>
      </c>
      <c r="E1384" s="99" t="s">
        <v>534</v>
      </c>
      <c r="F1384" s="95" t="s">
        <v>534</v>
      </c>
      <c r="G1384" s="95" t="s">
        <v>534</v>
      </c>
      <c r="H1384" s="95">
        <v>0</v>
      </c>
      <c r="I1384" s="95">
        <v>1</v>
      </c>
      <c r="J1384" s="95">
        <v>917</v>
      </c>
      <c r="K1384" s="95" t="s">
        <v>534</v>
      </c>
      <c r="L1384" s="98" t="s">
        <v>534</v>
      </c>
      <c r="M1384" s="98" t="s">
        <v>534</v>
      </c>
      <c r="N1384" s="97" t="s">
        <v>534</v>
      </c>
      <c r="Q1384" s="88" t="str">
        <f t="array" aca="1" ref="Q1384" ca="1">IFERROR(INDEX(Tableau3[Num DECAL],SMALL(IF(Tableau3[Num DECAL]&lt;&gt;"",ROW(INDIRECT("1:"&amp;ROWS(Tableau3[Num DECAL])))),ROWS($1:1373))),"")</f>
        <v/>
      </c>
      <c r="R1384" s="88">
        <f t="shared" ca="1" si="21"/>
        <v>0</v>
      </c>
      <c r="S1384" s="88">
        <f ca="1">COUNTIFS(Tableau3[PLAGE],R1384)</f>
        <v>0</v>
      </c>
      <c r="T1384" s="139">
        <f ca="1">INDEX(EXTRACT!DATE,MATCH(Tableau4[[#This Row],[Décalage]],D:D,0),0)</f>
        <v>0</v>
      </c>
      <c r="U1384" s="139">
        <f ca="1">VLOOKUP(Tableau4[[#This Row],[Décalage]],D:E,2,0)</f>
        <v>0</v>
      </c>
      <c r="V1384" s="139">
        <f ca="1">VLOOKUP(Tableau4[[#This Row],[Décalage]],D:G,4,0)</f>
        <v>0</v>
      </c>
      <c r="AY1384" s="88"/>
      <c r="AZ1384" s="88"/>
      <c r="BA1384" s="88"/>
      <c r="BB1384" s="88"/>
      <c r="BC1384" s="88"/>
    </row>
    <row r="1385" spans="1:55" ht="15" x14ac:dyDescent="0.2">
      <c r="A1385" s="100" t="s">
        <v>534</v>
      </c>
      <c r="B1385" s="95" t="s">
        <v>534</v>
      </c>
      <c r="C1385" s="95">
        <v>1382</v>
      </c>
      <c r="D1385" s="95" t="s">
        <v>534</v>
      </c>
      <c r="E1385" s="99" t="s">
        <v>534</v>
      </c>
      <c r="F1385" s="95" t="s">
        <v>534</v>
      </c>
      <c r="G1385" s="95" t="s">
        <v>534</v>
      </c>
      <c r="H1385" s="95">
        <v>0</v>
      </c>
      <c r="I1385" s="95">
        <v>1</v>
      </c>
      <c r="J1385" s="95">
        <v>918</v>
      </c>
      <c r="K1385" s="95" t="s">
        <v>534</v>
      </c>
      <c r="L1385" s="98" t="s">
        <v>534</v>
      </c>
      <c r="M1385" s="98" t="s">
        <v>534</v>
      </c>
      <c r="N1385" s="97" t="s">
        <v>534</v>
      </c>
      <c r="Q1385" s="88" t="str">
        <f t="array" aca="1" ref="Q1385" ca="1">IFERROR(INDEX(Tableau3[Num DECAL],SMALL(IF(Tableau3[Num DECAL]&lt;&gt;"",ROW(INDIRECT("1:"&amp;ROWS(Tableau3[Num DECAL])))),ROWS($1:1374))),"")</f>
        <v/>
      </c>
      <c r="R1385" s="88">
        <f t="shared" ca="1" si="21"/>
        <v>0</v>
      </c>
      <c r="S1385" s="88">
        <f ca="1">COUNTIFS(Tableau3[PLAGE],R1385)</f>
        <v>0</v>
      </c>
      <c r="T1385" s="139">
        <f ca="1">INDEX(EXTRACT!DATE,MATCH(Tableau4[[#This Row],[Décalage]],D:D,0),0)</f>
        <v>0</v>
      </c>
      <c r="U1385" s="139">
        <f ca="1">VLOOKUP(Tableau4[[#This Row],[Décalage]],D:E,2,0)</f>
        <v>0</v>
      </c>
      <c r="V1385" s="139">
        <f ca="1">VLOOKUP(Tableau4[[#This Row],[Décalage]],D:G,4,0)</f>
        <v>0</v>
      </c>
      <c r="AY1385" s="88"/>
      <c r="AZ1385" s="88"/>
      <c r="BA1385" s="88"/>
      <c r="BB1385" s="88"/>
      <c r="BC1385" s="88"/>
    </row>
    <row r="1386" spans="1:55" ht="15" x14ac:dyDescent="0.2">
      <c r="A1386" s="100" t="s">
        <v>534</v>
      </c>
      <c r="B1386" s="95" t="s">
        <v>534</v>
      </c>
      <c r="C1386" s="95">
        <v>1383</v>
      </c>
      <c r="D1386" s="95" t="s">
        <v>534</v>
      </c>
      <c r="E1386" s="99" t="s">
        <v>534</v>
      </c>
      <c r="F1386" s="95" t="s">
        <v>534</v>
      </c>
      <c r="G1386" s="95" t="s">
        <v>534</v>
      </c>
      <c r="H1386" s="95">
        <v>0</v>
      </c>
      <c r="I1386" s="95">
        <v>1</v>
      </c>
      <c r="J1386" s="95">
        <v>919</v>
      </c>
      <c r="K1386" s="95" t="s">
        <v>534</v>
      </c>
      <c r="L1386" s="98" t="s">
        <v>534</v>
      </c>
      <c r="M1386" s="98" t="s">
        <v>534</v>
      </c>
      <c r="N1386" s="97" t="s">
        <v>534</v>
      </c>
      <c r="Q1386" s="88" t="str">
        <f t="array" aca="1" ref="Q1386" ca="1">IFERROR(INDEX(Tableau3[Num DECAL],SMALL(IF(Tableau3[Num DECAL]&lt;&gt;"",ROW(INDIRECT("1:"&amp;ROWS(Tableau3[Num DECAL])))),ROWS($1:1375))),"")</f>
        <v/>
      </c>
      <c r="R1386" s="88">
        <f t="shared" ca="1" si="21"/>
        <v>0</v>
      </c>
      <c r="S1386" s="88">
        <f ca="1">COUNTIFS(Tableau3[PLAGE],R1386)</f>
        <v>0</v>
      </c>
      <c r="T1386" s="139">
        <f ca="1">INDEX(EXTRACT!DATE,MATCH(Tableau4[[#This Row],[Décalage]],D:D,0),0)</f>
        <v>0</v>
      </c>
      <c r="U1386" s="139">
        <f ca="1">VLOOKUP(Tableau4[[#This Row],[Décalage]],D:E,2,0)</f>
        <v>0</v>
      </c>
      <c r="V1386" s="139">
        <f ca="1">VLOOKUP(Tableau4[[#This Row],[Décalage]],D:G,4,0)</f>
        <v>0</v>
      </c>
      <c r="AY1386" s="88"/>
      <c r="AZ1386" s="88"/>
      <c r="BA1386" s="88"/>
      <c r="BB1386" s="88"/>
      <c r="BC1386" s="88"/>
    </row>
    <row r="1387" spans="1:55" ht="15" x14ac:dyDescent="0.2">
      <c r="A1387" s="100" t="s">
        <v>534</v>
      </c>
      <c r="B1387" s="95" t="s">
        <v>534</v>
      </c>
      <c r="C1387" s="95">
        <v>1384</v>
      </c>
      <c r="D1387" s="95" t="s">
        <v>534</v>
      </c>
      <c r="E1387" s="99" t="s">
        <v>534</v>
      </c>
      <c r="F1387" s="95" t="s">
        <v>534</v>
      </c>
      <c r="G1387" s="95" t="s">
        <v>534</v>
      </c>
      <c r="H1387" s="95">
        <v>0</v>
      </c>
      <c r="I1387" s="95">
        <v>1</v>
      </c>
      <c r="J1387" s="95">
        <v>920</v>
      </c>
      <c r="K1387" s="95" t="s">
        <v>534</v>
      </c>
      <c r="L1387" s="98" t="s">
        <v>534</v>
      </c>
      <c r="M1387" s="98" t="s">
        <v>534</v>
      </c>
      <c r="N1387" s="97" t="s">
        <v>534</v>
      </c>
      <c r="Q1387" s="88" t="str">
        <f t="array" aca="1" ref="Q1387" ca="1">IFERROR(INDEX(Tableau3[Num DECAL],SMALL(IF(Tableau3[Num DECAL]&lt;&gt;"",ROW(INDIRECT("1:"&amp;ROWS(Tableau3[Num DECAL])))),ROWS($1:1376))),"")</f>
        <v/>
      </c>
      <c r="R1387" s="88">
        <f t="shared" ca="1" si="21"/>
        <v>0</v>
      </c>
      <c r="S1387" s="88">
        <f ca="1">COUNTIFS(Tableau3[PLAGE],R1387)</f>
        <v>0</v>
      </c>
      <c r="T1387" s="139">
        <f ca="1">INDEX(EXTRACT!DATE,MATCH(Tableau4[[#This Row],[Décalage]],D:D,0),0)</f>
        <v>0</v>
      </c>
      <c r="U1387" s="139">
        <f ca="1">VLOOKUP(Tableau4[[#This Row],[Décalage]],D:E,2,0)</f>
        <v>0</v>
      </c>
      <c r="V1387" s="139">
        <f ca="1">VLOOKUP(Tableau4[[#This Row],[Décalage]],D:G,4,0)</f>
        <v>0</v>
      </c>
      <c r="AY1387" s="88"/>
      <c r="AZ1387" s="88"/>
      <c r="BA1387" s="88"/>
      <c r="BB1387" s="88"/>
      <c r="BC1387" s="88"/>
    </row>
    <row r="1388" spans="1:55" ht="15" x14ac:dyDescent="0.2">
      <c r="A1388" s="100" t="s">
        <v>534</v>
      </c>
      <c r="B1388" s="95" t="s">
        <v>534</v>
      </c>
      <c r="C1388" s="95">
        <v>1385</v>
      </c>
      <c r="D1388" s="95" t="s">
        <v>534</v>
      </c>
      <c r="E1388" s="99" t="s">
        <v>534</v>
      </c>
      <c r="F1388" s="95" t="s">
        <v>534</v>
      </c>
      <c r="G1388" s="95" t="s">
        <v>534</v>
      </c>
      <c r="H1388" s="95">
        <v>0</v>
      </c>
      <c r="I1388" s="95">
        <v>1</v>
      </c>
      <c r="J1388" s="95">
        <v>921</v>
      </c>
      <c r="K1388" s="95" t="s">
        <v>534</v>
      </c>
      <c r="L1388" s="98" t="s">
        <v>534</v>
      </c>
      <c r="M1388" s="98" t="s">
        <v>534</v>
      </c>
      <c r="N1388" s="97" t="s">
        <v>534</v>
      </c>
      <c r="Q1388" s="88" t="str">
        <f t="array" aca="1" ref="Q1388" ca="1">IFERROR(INDEX(Tableau3[Num DECAL],SMALL(IF(Tableau3[Num DECAL]&lt;&gt;"",ROW(INDIRECT("1:"&amp;ROWS(Tableau3[Num DECAL])))),ROWS($1:1377))),"")</f>
        <v/>
      </c>
      <c r="R1388" s="88">
        <f t="shared" ca="1" si="21"/>
        <v>0</v>
      </c>
      <c r="S1388" s="88">
        <f ca="1">COUNTIFS(Tableau3[PLAGE],R1388)</f>
        <v>0</v>
      </c>
      <c r="T1388" s="139">
        <f ca="1">INDEX(EXTRACT!DATE,MATCH(Tableau4[[#This Row],[Décalage]],D:D,0),0)</f>
        <v>0</v>
      </c>
      <c r="U1388" s="139">
        <f ca="1">VLOOKUP(Tableau4[[#This Row],[Décalage]],D:E,2,0)</f>
        <v>0</v>
      </c>
      <c r="V1388" s="139">
        <f ca="1">VLOOKUP(Tableau4[[#This Row],[Décalage]],D:G,4,0)</f>
        <v>0</v>
      </c>
      <c r="AY1388" s="88"/>
      <c r="AZ1388" s="88"/>
      <c r="BA1388" s="88"/>
      <c r="BB1388" s="88"/>
      <c r="BC1388" s="88"/>
    </row>
    <row r="1389" spans="1:55" ht="15" x14ac:dyDescent="0.2">
      <c r="A1389" s="100" t="s">
        <v>534</v>
      </c>
      <c r="B1389" s="95" t="s">
        <v>534</v>
      </c>
      <c r="C1389" s="95">
        <v>1386</v>
      </c>
      <c r="D1389" s="95" t="s">
        <v>534</v>
      </c>
      <c r="E1389" s="99" t="s">
        <v>534</v>
      </c>
      <c r="F1389" s="95" t="s">
        <v>534</v>
      </c>
      <c r="G1389" s="95" t="s">
        <v>534</v>
      </c>
      <c r="H1389" s="95">
        <v>0</v>
      </c>
      <c r="I1389" s="95">
        <v>1</v>
      </c>
      <c r="J1389" s="95">
        <v>922</v>
      </c>
      <c r="K1389" s="95" t="s">
        <v>534</v>
      </c>
      <c r="L1389" s="98" t="s">
        <v>534</v>
      </c>
      <c r="M1389" s="98" t="s">
        <v>534</v>
      </c>
      <c r="N1389" s="97" t="s">
        <v>534</v>
      </c>
      <c r="Q1389" s="88" t="str">
        <f t="array" aca="1" ref="Q1389" ca="1">IFERROR(INDEX(Tableau3[Num DECAL],SMALL(IF(Tableau3[Num DECAL]&lt;&gt;"",ROW(INDIRECT("1:"&amp;ROWS(Tableau3[Num DECAL])))),ROWS($1:1378))),"")</f>
        <v/>
      </c>
      <c r="R1389" s="88">
        <f t="shared" ca="1" si="21"/>
        <v>0</v>
      </c>
      <c r="S1389" s="88">
        <f ca="1">COUNTIFS(Tableau3[PLAGE],R1389)</f>
        <v>0</v>
      </c>
      <c r="T1389" s="139">
        <f ca="1">INDEX(EXTRACT!DATE,MATCH(Tableau4[[#This Row],[Décalage]],D:D,0),0)</f>
        <v>0</v>
      </c>
      <c r="U1389" s="139">
        <f ca="1">VLOOKUP(Tableau4[[#This Row],[Décalage]],D:E,2,0)</f>
        <v>0</v>
      </c>
      <c r="V1389" s="139">
        <f ca="1">VLOOKUP(Tableau4[[#This Row],[Décalage]],D:G,4,0)</f>
        <v>0</v>
      </c>
      <c r="AY1389" s="88"/>
      <c r="AZ1389" s="88"/>
      <c r="BA1389" s="88"/>
      <c r="BB1389" s="88"/>
      <c r="BC1389" s="88"/>
    </row>
    <row r="1390" spans="1:55" ht="15" x14ac:dyDescent="0.2">
      <c r="A1390" s="100" t="s">
        <v>534</v>
      </c>
      <c r="B1390" s="95" t="s">
        <v>534</v>
      </c>
      <c r="C1390" s="95">
        <v>1387</v>
      </c>
      <c r="D1390" s="95" t="s">
        <v>534</v>
      </c>
      <c r="E1390" s="99" t="s">
        <v>534</v>
      </c>
      <c r="F1390" s="95" t="s">
        <v>534</v>
      </c>
      <c r="G1390" s="95" t="s">
        <v>534</v>
      </c>
      <c r="H1390" s="95">
        <v>0</v>
      </c>
      <c r="I1390" s="95">
        <v>1</v>
      </c>
      <c r="J1390" s="95">
        <v>923</v>
      </c>
      <c r="K1390" s="95" t="s">
        <v>534</v>
      </c>
      <c r="L1390" s="98" t="s">
        <v>534</v>
      </c>
      <c r="M1390" s="98" t="s">
        <v>534</v>
      </c>
      <c r="N1390" s="97" t="s">
        <v>534</v>
      </c>
      <c r="Q1390" s="88" t="str">
        <f t="array" aca="1" ref="Q1390" ca="1">IFERROR(INDEX(Tableau3[Num DECAL],SMALL(IF(Tableau3[Num DECAL]&lt;&gt;"",ROW(INDIRECT("1:"&amp;ROWS(Tableau3[Num DECAL])))),ROWS($1:1379))),"")</f>
        <v/>
      </c>
      <c r="R1390" s="88">
        <f t="shared" ca="1" si="21"/>
        <v>0</v>
      </c>
      <c r="S1390" s="88">
        <f ca="1">COUNTIFS(Tableau3[PLAGE],R1390)</f>
        <v>0</v>
      </c>
      <c r="T1390" s="139">
        <f ca="1">INDEX(EXTRACT!DATE,MATCH(Tableau4[[#This Row],[Décalage]],D:D,0),0)</f>
        <v>0</v>
      </c>
      <c r="U1390" s="139">
        <f ca="1">VLOOKUP(Tableau4[[#This Row],[Décalage]],D:E,2,0)</f>
        <v>0</v>
      </c>
      <c r="V1390" s="139">
        <f ca="1">VLOOKUP(Tableau4[[#This Row],[Décalage]],D:G,4,0)</f>
        <v>0</v>
      </c>
      <c r="AY1390" s="88"/>
      <c r="AZ1390" s="88"/>
      <c r="BA1390" s="88"/>
      <c r="BB1390" s="88"/>
      <c r="BC1390" s="88"/>
    </row>
    <row r="1391" spans="1:55" ht="15" x14ac:dyDescent="0.2">
      <c r="A1391" s="100" t="s">
        <v>534</v>
      </c>
      <c r="B1391" s="95" t="s">
        <v>534</v>
      </c>
      <c r="C1391" s="95">
        <v>1388</v>
      </c>
      <c r="D1391" s="95" t="s">
        <v>534</v>
      </c>
      <c r="E1391" s="99" t="s">
        <v>534</v>
      </c>
      <c r="F1391" s="95" t="s">
        <v>534</v>
      </c>
      <c r="G1391" s="95" t="s">
        <v>534</v>
      </c>
      <c r="H1391" s="95">
        <v>0</v>
      </c>
      <c r="I1391" s="95">
        <v>1</v>
      </c>
      <c r="J1391" s="95">
        <v>924</v>
      </c>
      <c r="K1391" s="95" t="s">
        <v>534</v>
      </c>
      <c r="L1391" s="98" t="s">
        <v>534</v>
      </c>
      <c r="M1391" s="98" t="s">
        <v>534</v>
      </c>
      <c r="N1391" s="97" t="s">
        <v>534</v>
      </c>
      <c r="Q1391" s="88" t="str">
        <f t="array" aca="1" ref="Q1391" ca="1">IFERROR(INDEX(Tableau3[Num DECAL],SMALL(IF(Tableau3[Num DECAL]&lt;&gt;"",ROW(INDIRECT("1:"&amp;ROWS(Tableau3[Num DECAL])))),ROWS($1:1380))),"")</f>
        <v/>
      </c>
      <c r="R1391" s="88">
        <f t="shared" ca="1" si="21"/>
        <v>0</v>
      </c>
      <c r="S1391" s="88">
        <f ca="1">COUNTIFS(Tableau3[PLAGE],R1391)</f>
        <v>0</v>
      </c>
      <c r="T1391" s="139">
        <f ca="1">INDEX(EXTRACT!DATE,MATCH(Tableau4[[#This Row],[Décalage]],D:D,0),0)</f>
        <v>0</v>
      </c>
      <c r="U1391" s="139">
        <f ca="1">VLOOKUP(Tableau4[[#This Row],[Décalage]],D:E,2,0)</f>
        <v>0</v>
      </c>
      <c r="V1391" s="139">
        <f ca="1">VLOOKUP(Tableau4[[#This Row],[Décalage]],D:G,4,0)</f>
        <v>0</v>
      </c>
      <c r="AY1391" s="88"/>
      <c r="AZ1391" s="88"/>
      <c r="BA1391" s="88"/>
      <c r="BB1391" s="88"/>
      <c r="BC1391" s="88"/>
    </row>
    <row r="1392" spans="1:55" ht="15" x14ac:dyDescent="0.2">
      <c r="A1392" s="100" t="s">
        <v>534</v>
      </c>
      <c r="B1392" s="95" t="s">
        <v>534</v>
      </c>
      <c r="C1392" s="95">
        <v>1389</v>
      </c>
      <c r="D1392" s="95" t="s">
        <v>534</v>
      </c>
      <c r="E1392" s="99" t="s">
        <v>534</v>
      </c>
      <c r="F1392" s="95" t="s">
        <v>534</v>
      </c>
      <c r="G1392" s="95" t="s">
        <v>534</v>
      </c>
      <c r="H1392" s="95">
        <v>0</v>
      </c>
      <c r="I1392" s="95">
        <v>1</v>
      </c>
      <c r="J1392" s="95">
        <v>925</v>
      </c>
      <c r="K1392" s="95" t="s">
        <v>534</v>
      </c>
      <c r="L1392" s="98" t="s">
        <v>534</v>
      </c>
      <c r="M1392" s="98" t="s">
        <v>534</v>
      </c>
      <c r="N1392" s="97" t="s">
        <v>534</v>
      </c>
      <c r="Q1392" s="88" t="str">
        <f t="array" aca="1" ref="Q1392" ca="1">IFERROR(INDEX(Tableau3[Num DECAL],SMALL(IF(Tableau3[Num DECAL]&lt;&gt;"",ROW(INDIRECT("1:"&amp;ROWS(Tableau3[Num DECAL])))),ROWS($1:1381))),"")</f>
        <v/>
      </c>
      <c r="R1392" s="88">
        <f t="shared" ca="1" si="21"/>
        <v>0</v>
      </c>
      <c r="S1392" s="88">
        <f ca="1">COUNTIFS(Tableau3[PLAGE],R1392)</f>
        <v>0</v>
      </c>
      <c r="T1392" s="139">
        <f ca="1">INDEX(EXTRACT!DATE,MATCH(Tableau4[[#This Row],[Décalage]],D:D,0),0)</f>
        <v>0</v>
      </c>
      <c r="U1392" s="139">
        <f ca="1">VLOOKUP(Tableau4[[#This Row],[Décalage]],D:E,2,0)</f>
        <v>0</v>
      </c>
      <c r="V1392" s="139">
        <f ca="1">VLOOKUP(Tableau4[[#This Row],[Décalage]],D:G,4,0)</f>
        <v>0</v>
      </c>
      <c r="AY1392" s="88"/>
      <c r="AZ1392" s="88"/>
      <c r="BA1392" s="88"/>
      <c r="BB1392" s="88"/>
      <c r="BC1392" s="88"/>
    </row>
    <row r="1393" spans="1:55" ht="15" x14ac:dyDescent="0.2">
      <c r="A1393" s="100" t="s">
        <v>534</v>
      </c>
      <c r="B1393" s="95" t="s">
        <v>534</v>
      </c>
      <c r="C1393" s="95">
        <v>1390</v>
      </c>
      <c r="D1393" s="95" t="s">
        <v>534</v>
      </c>
      <c r="E1393" s="99" t="s">
        <v>534</v>
      </c>
      <c r="F1393" s="95" t="s">
        <v>534</v>
      </c>
      <c r="G1393" s="95" t="s">
        <v>534</v>
      </c>
      <c r="H1393" s="95">
        <v>0</v>
      </c>
      <c r="I1393" s="95">
        <v>1</v>
      </c>
      <c r="J1393" s="95">
        <v>926</v>
      </c>
      <c r="K1393" s="95" t="s">
        <v>534</v>
      </c>
      <c r="L1393" s="98" t="s">
        <v>534</v>
      </c>
      <c r="M1393" s="98" t="s">
        <v>534</v>
      </c>
      <c r="N1393" s="97" t="s">
        <v>534</v>
      </c>
      <c r="Q1393" s="88" t="str">
        <f t="array" aca="1" ref="Q1393" ca="1">IFERROR(INDEX(Tableau3[Num DECAL],SMALL(IF(Tableau3[Num DECAL]&lt;&gt;"",ROW(INDIRECT("1:"&amp;ROWS(Tableau3[Num DECAL])))),ROWS($1:1382))),"")</f>
        <v/>
      </c>
      <c r="R1393" s="88">
        <f t="shared" ca="1" si="21"/>
        <v>0</v>
      </c>
      <c r="S1393" s="88">
        <f ca="1">COUNTIFS(Tableau3[PLAGE],R1393)</f>
        <v>0</v>
      </c>
      <c r="T1393" s="139">
        <f ca="1">INDEX(EXTRACT!DATE,MATCH(Tableau4[[#This Row],[Décalage]],D:D,0),0)</f>
        <v>0</v>
      </c>
      <c r="U1393" s="139">
        <f ca="1">VLOOKUP(Tableau4[[#This Row],[Décalage]],D:E,2,0)</f>
        <v>0</v>
      </c>
      <c r="V1393" s="139">
        <f ca="1">VLOOKUP(Tableau4[[#This Row],[Décalage]],D:G,4,0)</f>
        <v>0</v>
      </c>
      <c r="AY1393" s="88"/>
      <c r="AZ1393" s="88"/>
      <c r="BA1393" s="88"/>
      <c r="BB1393" s="88"/>
      <c r="BC1393" s="88"/>
    </row>
    <row r="1394" spans="1:55" ht="15" x14ac:dyDescent="0.2">
      <c r="A1394" s="100" t="s">
        <v>534</v>
      </c>
      <c r="B1394" s="95" t="s">
        <v>534</v>
      </c>
      <c r="C1394" s="95">
        <v>1391</v>
      </c>
      <c r="D1394" s="95" t="s">
        <v>534</v>
      </c>
      <c r="E1394" s="99" t="s">
        <v>534</v>
      </c>
      <c r="F1394" s="95" t="s">
        <v>534</v>
      </c>
      <c r="G1394" s="95" t="s">
        <v>534</v>
      </c>
      <c r="H1394" s="95">
        <v>0</v>
      </c>
      <c r="I1394" s="95">
        <v>1</v>
      </c>
      <c r="J1394" s="95">
        <v>927</v>
      </c>
      <c r="K1394" s="95" t="s">
        <v>534</v>
      </c>
      <c r="L1394" s="98" t="s">
        <v>534</v>
      </c>
      <c r="M1394" s="98" t="s">
        <v>534</v>
      </c>
      <c r="N1394" s="97" t="s">
        <v>534</v>
      </c>
      <c r="Q1394" s="88" t="str">
        <f t="array" aca="1" ref="Q1394" ca="1">IFERROR(INDEX(Tableau3[Num DECAL],SMALL(IF(Tableau3[Num DECAL]&lt;&gt;"",ROW(INDIRECT("1:"&amp;ROWS(Tableau3[Num DECAL])))),ROWS($1:1383))),"")</f>
        <v/>
      </c>
      <c r="R1394" s="88">
        <f t="shared" ca="1" si="21"/>
        <v>0</v>
      </c>
      <c r="S1394" s="88">
        <f ca="1">COUNTIFS(Tableau3[PLAGE],R1394)</f>
        <v>0</v>
      </c>
      <c r="T1394" s="139">
        <f ca="1">INDEX(EXTRACT!DATE,MATCH(Tableau4[[#This Row],[Décalage]],D:D,0),0)</f>
        <v>0</v>
      </c>
      <c r="U1394" s="139">
        <f ca="1">VLOOKUP(Tableau4[[#This Row],[Décalage]],D:E,2,0)</f>
        <v>0</v>
      </c>
      <c r="V1394" s="139">
        <f ca="1">VLOOKUP(Tableau4[[#This Row],[Décalage]],D:G,4,0)</f>
        <v>0</v>
      </c>
      <c r="AY1394" s="88"/>
      <c r="AZ1394" s="88"/>
      <c r="BA1394" s="88"/>
      <c r="BB1394" s="88"/>
      <c r="BC1394" s="88"/>
    </row>
    <row r="1395" spans="1:55" ht="15" x14ac:dyDescent="0.2">
      <c r="A1395" s="100" t="s">
        <v>534</v>
      </c>
      <c r="B1395" s="95" t="s">
        <v>534</v>
      </c>
      <c r="C1395" s="95">
        <v>1392</v>
      </c>
      <c r="D1395" s="95" t="s">
        <v>534</v>
      </c>
      <c r="E1395" s="99" t="s">
        <v>534</v>
      </c>
      <c r="F1395" s="95" t="s">
        <v>534</v>
      </c>
      <c r="G1395" s="95" t="s">
        <v>534</v>
      </c>
      <c r="H1395" s="95">
        <v>0</v>
      </c>
      <c r="I1395" s="95">
        <v>1</v>
      </c>
      <c r="J1395" s="95">
        <v>928</v>
      </c>
      <c r="K1395" s="95" t="s">
        <v>534</v>
      </c>
      <c r="L1395" s="98" t="s">
        <v>534</v>
      </c>
      <c r="M1395" s="98" t="s">
        <v>534</v>
      </c>
      <c r="N1395" s="97" t="s">
        <v>534</v>
      </c>
      <c r="Q1395" s="88" t="str">
        <f t="array" aca="1" ref="Q1395" ca="1">IFERROR(INDEX(Tableau3[Num DECAL],SMALL(IF(Tableau3[Num DECAL]&lt;&gt;"",ROW(INDIRECT("1:"&amp;ROWS(Tableau3[Num DECAL])))),ROWS($1:1384))),"")</f>
        <v/>
      </c>
      <c r="R1395" s="88">
        <f t="shared" ca="1" si="21"/>
        <v>0</v>
      </c>
      <c r="S1395" s="88">
        <f ca="1">COUNTIFS(Tableau3[PLAGE],R1395)</f>
        <v>0</v>
      </c>
      <c r="T1395" s="139">
        <f ca="1">INDEX(EXTRACT!DATE,MATCH(Tableau4[[#This Row],[Décalage]],D:D,0),0)</f>
        <v>0</v>
      </c>
      <c r="U1395" s="139">
        <f ca="1">VLOOKUP(Tableau4[[#This Row],[Décalage]],D:E,2,0)</f>
        <v>0</v>
      </c>
      <c r="V1395" s="139">
        <f ca="1">VLOOKUP(Tableau4[[#This Row],[Décalage]],D:G,4,0)</f>
        <v>0</v>
      </c>
      <c r="AY1395" s="88"/>
      <c r="AZ1395" s="88"/>
      <c r="BA1395" s="88"/>
      <c r="BB1395" s="88"/>
      <c r="BC1395" s="88"/>
    </row>
    <row r="1396" spans="1:55" ht="15" x14ac:dyDescent="0.2">
      <c r="A1396" s="100" t="s">
        <v>534</v>
      </c>
      <c r="B1396" s="95" t="s">
        <v>534</v>
      </c>
      <c r="C1396" s="95">
        <v>1393</v>
      </c>
      <c r="D1396" s="95" t="s">
        <v>534</v>
      </c>
      <c r="E1396" s="99" t="s">
        <v>534</v>
      </c>
      <c r="F1396" s="95" t="s">
        <v>534</v>
      </c>
      <c r="G1396" s="95" t="s">
        <v>534</v>
      </c>
      <c r="H1396" s="95">
        <v>0</v>
      </c>
      <c r="I1396" s="95">
        <v>1</v>
      </c>
      <c r="J1396" s="95">
        <v>929</v>
      </c>
      <c r="K1396" s="95" t="s">
        <v>534</v>
      </c>
      <c r="L1396" s="98" t="s">
        <v>534</v>
      </c>
      <c r="M1396" s="98" t="s">
        <v>534</v>
      </c>
      <c r="N1396" s="97" t="s">
        <v>534</v>
      </c>
      <c r="Q1396" s="88" t="str">
        <f t="array" aca="1" ref="Q1396" ca="1">IFERROR(INDEX(Tableau3[Num DECAL],SMALL(IF(Tableau3[Num DECAL]&lt;&gt;"",ROW(INDIRECT("1:"&amp;ROWS(Tableau3[Num DECAL])))),ROWS($1:1385))),"")</f>
        <v/>
      </c>
      <c r="R1396" s="88">
        <f t="shared" ca="1" si="21"/>
        <v>0</v>
      </c>
      <c r="S1396" s="88">
        <f ca="1">COUNTIFS(Tableau3[PLAGE],R1396)</f>
        <v>0</v>
      </c>
      <c r="T1396" s="139">
        <f ca="1">INDEX(EXTRACT!DATE,MATCH(Tableau4[[#This Row],[Décalage]],D:D,0),0)</f>
        <v>0</v>
      </c>
      <c r="U1396" s="139">
        <f ca="1">VLOOKUP(Tableau4[[#This Row],[Décalage]],D:E,2,0)</f>
        <v>0</v>
      </c>
      <c r="V1396" s="139">
        <f ca="1">VLOOKUP(Tableau4[[#This Row],[Décalage]],D:G,4,0)</f>
        <v>0</v>
      </c>
      <c r="AY1396" s="88"/>
      <c r="AZ1396" s="88"/>
      <c r="BA1396" s="88"/>
      <c r="BB1396" s="88"/>
      <c r="BC1396" s="88"/>
    </row>
    <row r="1397" spans="1:55" ht="15" x14ac:dyDescent="0.2">
      <c r="A1397" s="100" t="s">
        <v>534</v>
      </c>
      <c r="B1397" s="95" t="s">
        <v>534</v>
      </c>
      <c r="C1397" s="95">
        <v>1394</v>
      </c>
      <c r="D1397" s="95" t="s">
        <v>534</v>
      </c>
      <c r="E1397" s="99" t="s">
        <v>534</v>
      </c>
      <c r="F1397" s="95" t="s">
        <v>534</v>
      </c>
      <c r="G1397" s="95" t="s">
        <v>534</v>
      </c>
      <c r="H1397" s="95">
        <v>0</v>
      </c>
      <c r="I1397" s="95">
        <v>1</v>
      </c>
      <c r="J1397" s="95">
        <v>930</v>
      </c>
      <c r="K1397" s="95" t="s">
        <v>534</v>
      </c>
      <c r="L1397" s="98" t="s">
        <v>534</v>
      </c>
      <c r="M1397" s="98" t="s">
        <v>534</v>
      </c>
      <c r="N1397" s="97" t="s">
        <v>534</v>
      </c>
      <c r="Q1397" s="88" t="str">
        <f t="array" aca="1" ref="Q1397" ca="1">IFERROR(INDEX(Tableau3[Num DECAL],SMALL(IF(Tableau3[Num DECAL]&lt;&gt;"",ROW(INDIRECT("1:"&amp;ROWS(Tableau3[Num DECAL])))),ROWS($1:1386))),"")</f>
        <v/>
      </c>
      <c r="R1397" s="88">
        <f t="shared" ca="1" si="21"/>
        <v>0</v>
      </c>
      <c r="S1397" s="88">
        <f ca="1">COUNTIFS(Tableau3[PLAGE],R1397)</f>
        <v>0</v>
      </c>
      <c r="T1397" s="139">
        <f ca="1">INDEX(EXTRACT!DATE,MATCH(Tableau4[[#This Row],[Décalage]],D:D,0),0)</f>
        <v>0</v>
      </c>
      <c r="U1397" s="139">
        <f ca="1">VLOOKUP(Tableau4[[#This Row],[Décalage]],D:E,2,0)</f>
        <v>0</v>
      </c>
      <c r="V1397" s="139">
        <f ca="1">VLOOKUP(Tableau4[[#This Row],[Décalage]],D:G,4,0)</f>
        <v>0</v>
      </c>
      <c r="AY1397" s="88"/>
      <c r="AZ1397" s="88"/>
      <c r="BA1397" s="88"/>
      <c r="BB1397" s="88"/>
      <c r="BC1397" s="88"/>
    </row>
    <row r="1398" spans="1:55" ht="15" x14ac:dyDescent="0.2">
      <c r="A1398" s="100" t="s">
        <v>534</v>
      </c>
      <c r="B1398" s="95" t="s">
        <v>534</v>
      </c>
      <c r="C1398" s="95">
        <v>1395</v>
      </c>
      <c r="D1398" s="95" t="s">
        <v>534</v>
      </c>
      <c r="E1398" s="99" t="s">
        <v>534</v>
      </c>
      <c r="F1398" s="95" t="s">
        <v>534</v>
      </c>
      <c r="G1398" s="95" t="s">
        <v>534</v>
      </c>
      <c r="H1398" s="95">
        <v>0</v>
      </c>
      <c r="I1398" s="95">
        <v>1</v>
      </c>
      <c r="J1398" s="95">
        <v>931</v>
      </c>
      <c r="K1398" s="95" t="s">
        <v>534</v>
      </c>
      <c r="L1398" s="98" t="s">
        <v>534</v>
      </c>
      <c r="M1398" s="98" t="s">
        <v>534</v>
      </c>
      <c r="N1398" s="97" t="s">
        <v>534</v>
      </c>
      <c r="Q1398" s="88" t="str">
        <f t="array" aca="1" ref="Q1398" ca="1">IFERROR(INDEX(Tableau3[Num DECAL],SMALL(IF(Tableau3[Num DECAL]&lt;&gt;"",ROW(INDIRECT("1:"&amp;ROWS(Tableau3[Num DECAL])))),ROWS($1:1387))),"")</f>
        <v/>
      </c>
      <c r="R1398" s="88">
        <f t="shared" ca="1" si="21"/>
        <v>0</v>
      </c>
      <c r="S1398" s="88">
        <f ca="1">COUNTIFS(Tableau3[PLAGE],R1398)</f>
        <v>0</v>
      </c>
      <c r="T1398" s="139">
        <f ca="1">INDEX(EXTRACT!DATE,MATCH(Tableau4[[#This Row],[Décalage]],D:D,0),0)</f>
        <v>0</v>
      </c>
      <c r="U1398" s="139">
        <f ca="1">VLOOKUP(Tableau4[[#This Row],[Décalage]],D:E,2,0)</f>
        <v>0</v>
      </c>
      <c r="V1398" s="139">
        <f ca="1">VLOOKUP(Tableau4[[#This Row],[Décalage]],D:G,4,0)</f>
        <v>0</v>
      </c>
      <c r="AY1398" s="88"/>
      <c r="AZ1398" s="88"/>
      <c r="BA1398" s="88"/>
      <c r="BB1398" s="88"/>
      <c r="BC1398" s="88"/>
    </row>
    <row r="1399" spans="1:55" ht="15" x14ac:dyDescent="0.2">
      <c r="A1399" s="100" t="s">
        <v>534</v>
      </c>
      <c r="B1399" s="95" t="s">
        <v>534</v>
      </c>
      <c r="C1399" s="95">
        <v>1396</v>
      </c>
      <c r="D1399" s="95" t="s">
        <v>534</v>
      </c>
      <c r="E1399" s="99" t="s">
        <v>534</v>
      </c>
      <c r="F1399" s="95" t="s">
        <v>534</v>
      </c>
      <c r="G1399" s="95" t="s">
        <v>534</v>
      </c>
      <c r="H1399" s="95">
        <v>0</v>
      </c>
      <c r="I1399" s="95">
        <v>1</v>
      </c>
      <c r="J1399" s="95">
        <v>932</v>
      </c>
      <c r="K1399" s="95" t="s">
        <v>534</v>
      </c>
      <c r="L1399" s="98" t="s">
        <v>534</v>
      </c>
      <c r="M1399" s="98" t="s">
        <v>534</v>
      </c>
      <c r="N1399" s="97" t="s">
        <v>534</v>
      </c>
      <c r="Q1399" s="88" t="str">
        <f t="array" aca="1" ref="Q1399" ca="1">IFERROR(INDEX(Tableau3[Num DECAL],SMALL(IF(Tableau3[Num DECAL]&lt;&gt;"",ROW(INDIRECT("1:"&amp;ROWS(Tableau3[Num DECAL])))),ROWS($1:1388))),"")</f>
        <v/>
      </c>
      <c r="R1399" s="88">
        <f t="shared" ca="1" si="21"/>
        <v>0</v>
      </c>
      <c r="S1399" s="88">
        <f ca="1">COUNTIFS(Tableau3[PLAGE],R1399)</f>
        <v>0</v>
      </c>
      <c r="T1399" s="139">
        <f ca="1">INDEX(EXTRACT!DATE,MATCH(Tableau4[[#This Row],[Décalage]],D:D,0),0)</f>
        <v>0</v>
      </c>
      <c r="U1399" s="139">
        <f ca="1">VLOOKUP(Tableau4[[#This Row],[Décalage]],D:E,2,0)</f>
        <v>0</v>
      </c>
      <c r="V1399" s="139">
        <f ca="1">VLOOKUP(Tableau4[[#This Row],[Décalage]],D:G,4,0)</f>
        <v>0</v>
      </c>
      <c r="AY1399" s="88"/>
      <c r="AZ1399" s="88"/>
      <c r="BA1399" s="88"/>
      <c r="BB1399" s="88"/>
      <c r="BC1399" s="88"/>
    </row>
    <row r="1400" spans="1:55" ht="15" x14ac:dyDescent="0.2">
      <c r="A1400" s="100" t="s">
        <v>534</v>
      </c>
      <c r="B1400" s="95" t="s">
        <v>534</v>
      </c>
      <c r="C1400" s="95">
        <v>1397</v>
      </c>
      <c r="D1400" s="95" t="s">
        <v>534</v>
      </c>
      <c r="E1400" s="99" t="s">
        <v>534</v>
      </c>
      <c r="F1400" s="95" t="s">
        <v>534</v>
      </c>
      <c r="G1400" s="95" t="s">
        <v>534</v>
      </c>
      <c r="H1400" s="95">
        <v>0</v>
      </c>
      <c r="I1400" s="95">
        <v>1</v>
      </c>
      <c r="J1400" s="95">
        <v>933</v>
      </c>
      <c r="K1400" s="95" t="s">
        <v>534</v>
      </c>
      <c r="L1400" s="98" t="s">
        <v>534</v>
      </c>
      <c r="M1400" s="98" t="s">
        <v>534</v>
      </c>
      <c r="N1400" s="97" t="s">
        <v>534</v>
      </c>
      <c r="Q1400" s="88" t="str">
        <f t="array" aca="1" ref="Q1400" ca="1">IFERROR(INDEX(Tableau3[Num DECAL],SMALL(IF(Tableau3[Num DECAL]&lt;&gt;"",ROW(INDIRECT("1:"&amp;ROWS(Tableau3[Num DECAL])))),ROWS($1:1389))),"")</f>
        <v/>
      </c>
      <c r="R1400" s="88">
        <f t="shared" ca="1" si="21"/>
        <v>0</v>
      </c>
      <c r="S1400" s="88">
        <f ca="1">COUNTIFS(Tableau3[PLAGE],R1400)</f>
        <v>0</v>
      </c>
      <c r="T1400" s="139">
        <f ca="1">INDEX(EXTRACT!DATE,MATCH(Tableau4[[#This Row],[Décalage]],D:D,0),0)</f>
        <v>0</v>
      </c>
      <c r="U1400" s="139">
        <f ca="1">VLOOKUP(Tableau4[[#This Row],[Décalage]],D:E,2,0)</f>
        <v>0</v>
      </c>
      <c r="V1400" s="139">
        <f ca="1">VLOOKUP(Tableau4[[#This Row],[Décalage]],D:G,4,0)</f>
        <v>0</v>
      </c>
      <c r="AY1400" s="88"/>
      <c r="AZ1400" s="88"/>
      <c r="BA1400" s="88"/>
      <c r="BB1400" s="88"/>
      <c r="BC1400" s="88"/>
    </row>
    <row r="1401" spans="1:55" ht="15" x14ac:dyDescent="0.2">
      <c r="A1401" s="100" t="s">
        <v>534</v>
      </c>
      <c r="B1401" s="95" t="s">
        <v>534</v>
      </c>
      <c r="C1401" s="95">
        <v>1398</v>
      </c>
      <c r="D1401" s="95" t="s">
        <v>534</v>
      </c>
      <c r="E1401" s="99" t="s">
        <v>534</v>
      </c>
      <c r="F1401" s="95" t="s">
        <v>534</v>
      </c>
      <c r="G1401" s="95" t="s">
        <v>534</v>
      </c>
      <c r="H1401" s="95">
        <v>0</v>
      </c>
      <c r="I1401" s="95">
        <v>1</v>
      </c>
      <c r="J1401" s="95">
        <v>934</v>
      </c>
      <c r="K1401" s="95" t="s">
        <v>534</v>
      </c>
      <c r="L1401" s="98" t="s">
        <v>534</v>
      </c>
      <c r="M1401" s="98" t="s">
        <v>534</v>
      </c>
      <c r="N1401" s="97" t="s">
        <v>534</v>
      </c>
      <c r="Q1401" s="88" t="str">
        <f t="array" aca="1" ref="Q1401" ca="1">IFERROR(INDEX(Tableau3[Num DECAL],SMALL(IF(Tableau3[Num DECAL]&lt;&gt;"",ROW(INDIRECT("1:"&amp;ROWS(Tableau3[Num DECAL])))),ROWS($1:1390))),"")</f>
        <v/>
      </c>
      <c r="R1401" s="88">
        <f t="shared" ca="1" si="21"/>
        <v>0</v>
      </c>
      <c r="S1401" s="88">
        <f ca="1">COUNTIFS(Tableau3[PLAGE],R1401)</f>
        <v>0</v>
      </c>
      <c r="T1401" s="139">
        <f ca="1">INDEX(EXTRACT!DATE,MATCH(Tableau4[[#This Row],[Décalage]],D:D,0),0)</f>
        <v>0</v>
      </c>
      <c r="U1401" s="139">
        <f ca="1">VLOOKUP(Tableau4[[#This Row],[Décalage]],D:E,2,0)</f>
        <v>0</v>
      </c>
      <c r="V1401" s="139">
        <f ca="1">VLOOKUP(Tableau4[[#This Row],[Décalage]],D:G,4,0)</f>
        <v>0</v>
      </c>
      <c r="AY1401" s="88"/>
      <c r="AZ1401" s="88"/>
      <c r="BA1401" s="88"/>
      <c r="BB1401" s="88"/>
      <c r="BC1401" s="88"/>
    </row>
    <row r="1402" spans="1:55" ht="15" x14ac:dyDescent="0.2">
      <c r="A1402" s="100" t="s">
        <v>534</v>
      </c>
      <c r="B1402" s="95" t="s">
        <v>534</v>
      </c>
      <c r="C1402" s="95">
        <v>1399</v>
      </c>
      <c r="D1402" s="95" t="s">
        <v>534</v>
      </c>
      <c r="E1402" s="99" t="s">
        <v>534</v>
      </c>
      <c r="F1402" s="95" t="s">
        <v>534</v>
      </c>
      <c r="G1402" s="95" t="s">
        <v>534</v>
      </c>
      <c r="H1402" s="95">
        <v>0</v>
      </c>
      <c r="I1402" s="95">
        <v>1</v>
      </c>
      <c r="J1402" s="95">
        <v>935</v>
      </c>
      <c r="K1402" s="95" t="s">
        <v>534</v>
      </c>
      <c r="L1402" s="98" t="s">
        <v>534</v>
      </c>
      <c r="M1402" s="98" t="s">
        <v>534</v>
      </c>
      <c r="N1402" s="97" t="s">
        <v>534</v>
      </c>
      <c r="Q1402" s="88" t="str">
        <f t="array" aca="1" ref="Q1402" ca="1">IFERROR(INDEX(Tableau3[Num DECAL],SMALL(IF(Tableau3[Num DECAL]&lt;&gt;"",ROW(INDIRECT("1:"&amp;ROWS(Tableau3[Num DECAL])))),ROWS($1:1391))),"")</f>
        <v/>
      </c>
      <c r="R1402" s="88">
        <f t="shared" ca="1" si="21"/>
        <v>0</v>
      </c>
      <c r="S1402" s="88">
        <f ca="1">COUNTIFS(Tableau3[PLAGE],R1402)</f>
        <v>0</v>
      </c>
      <c r="T1402" s="139">
        <f ca="1">INDEX(EXTRACT!DATE,MATCH(Tableau4[[#This Row],[Décalage]],D:D,0),0)</f>
        <v>0</v>
      </c>
      <c r="U1402" s="139">
        <f ca="1">VLOOKUP(Tableau4[[#This Row],[Décalage]],D:E,2,0)</f>
        <v>0</v>
      </c>
      <c r="V1402" s="139">
        <f ca="1">VLOOKUP(Tableau4[[#This Row],[Décalage]],D:G,4,0)</f>
        <v>0</v>
      </c>
      <c r="AY1402" s="88"/>
      <c r="AZ1402" s="88"/>
      <c r="BA1402" s="88"/>
      <c r="BB1402" s="88"/>
      <c r="BC1402" s="88"/>
    </row>
    <row r="1403" spans="1:55" ht="15" x14ac:dyDescent="0.2">
      <c r="A1403" s="100" t="s">
        <v>534</v>
      </c>
      <c r="B1403" s="95" t="s">
        <v>534</v>
      </c>
      <c r="C1403" s="95">
        <v>1400</v>
      </c>
      <c r="D1403" s="95" t="s">
        <v>534</v>
      </c>
      <c r="E1403" s="99" t="s">
        <v>534</v>
      </c>
      <c r="F1403" s="95" t="s">
        <v>534</v>
      </c>
      <c r="G1403" s="95" t="s">
        <v>534</v>
      </c>
      <c r="H1403" s="95">
        <v>0</v>
      </c>
      <c r="I1403" s="95">
        <v>1</v>
      </c>
      <c r="J1403" s="95">
        <v>936</v>
      </c>
      <c r="K1403" s="95" t="s">
        <v>534</v>
      </c>
      <c r="L1403" s="98" t="s">
        <v>534</v>
      </c>
      <c r="M1403" s="98" t="s">
        <v>534</v>
      </c>
      <c r="N1403" s="97" t="s">
        <v>534</v>
      </c>
      <c r="Q1403" s="88" t="str">
        <f t="array" aca="1" ref="Q1403" ca="1">IFERROR(INDEX(Tableau3[Num DECAL],SMALL(IF(Tableau3[Num DECAL]&lt;&gt;"",ROW(INDIRECT("1:"&amp;ROWS(Tableau3[Num DECAL])))),ROWS($1:1392))),"")</f>
        <v/>
      </c>
      <c r="R1403" s="88">
        <f t="shared" ca="1" si="21"/>
        <v>0</v>
      </c>
      <c r="S1403" s="88">
        <f ca="1">COUNTIFS(Tableau3[PLAGE],R1403)</f>
        <v>0</v>
      </c>
      <c r="T1403" s="139">
        <f ca="1">INDEX(EXTRACT!DATE,MATCH(Tableau4[[#This Row],[Décalage]],D:D,0),0)</f>
        <v>0</v>
      </c>
      <c r="U1403" s="139">
        <f ca="1">VLOOKUP(Tableau4[[#This Row],[Décalage]],D:E,2,0)</f>
        <v>0</v>
      </c>
      <c r="V1403" s="139">
        <f ca="1">VLOOKUP(Tableau4[[#This Row],[Décalage]],D:G,4,0)</f>
        <v>0</v>
      </c>
      <c r="AY1403" s="88"/>
      <c r="AZ1403" s="88"/>
      <c r="BA1403" s="88"/>
      <c r="BB1403" s="88"/>
      <c r="BC1403" s="88"/>
    </row>
    <row r="1404" spans="1:55" ht="15" x14ac:dyDescent="0.2">
      <c r="A1404" s="100" t="s">
        <v>534</v>
      </c>
      <c r="B1404" s="95" t="s">
        <v>534</v>
      </c>
      <c r="C1404" s="95">
        <v>1401</v>
      </c>
      <c r="D1404" s="95" t="s">
        <v>534</v>
      </c>
      <c r="E1404" s="99" t="s">
        <v>534</v>
      </c>
      <c r="F1404" s="95" t="s">
        <v>534</v>
      </c>
      <c r="G1404" s="95" t="s">
        <v>534</v>
      </c>
      <c r="H1404" s="95">
        <v>0</v>
      </c>
      <c r="I1404" s="95">
        <v>1</v>
      </c>
      <c r="J1404" s="95">
        <v>937</v>
      </c>
      <c r="K1404" s="95" t="s">
        <v>534</v>
      </c>
      <c r="L1404" s="98" t="s">
        <v>534</v>
      </c>
      <c r="M1404" s="98" t="s">
        <v>534</v>
      </c>
      <c r="N1404" s="97" t="s">
        <v>534</v>
      </c>
      <c r="Q1404" s="88" t="str">
        <f t="array" aca="1" ref="Q1404" ca="1">IFERROR(INDEX(Tableau3[Num DECAL],SMALL(IF(Tableau3[Num DECAL]&lt;&gt;"",ROW(INDIRECT("1:"&amp;ROWS(Tableau3[Num DECAL])))),ROWS($1:1393))),"")</f>
        <v/>
      </c>
      <c r="R1404" s="88">
        <f t="shared" ca="1" si="21"/>
        <v>0</v>
      </c>
      <c r="S1404" s="88">
        <f ca="1">COUNTIFS(Tableau3[PLAGE],R1404)</f>
        <v>0</v>
      </c>
      <c r="T1404" s="139">
        <f ca="1">INDEX(EXTRACT!DATE,MATCH(Tableau4[[#This Row],[Décalage]],D:D,0),0)</f>
        <v>0</v>
      </c>
      <c r="U1404" s="139">
        <f ca="1">VLOOKUP(Tableau4[[#This Row],[Décalage]],D:E,2,0)</f>
        <v>0</v>
      </c>
      <c r="V1404" s="139">
        <f ca="1">VLOOKUP(Tableau4[[#This Row],[Décalage]],D:G,4,0)</f>
        <v>0</v>
      </c>
      <c r="AY1404" s="88"/>
      <c r="AZ1404" s="88"/>
      <c r="BA1404" s="88"/>
      <c r="BB1404" s="88"/>
      <c r="BC1404" s="88"/>
    </row>
    <row r="1405" spans="1:55" ht="15" x14ac:dyDescent="0.2">
      <c r="A1405" s="100" t="s">
        <v>534</v>
      </c>
      <c r="B1405" s="95" t="s">
        <v>534</v>
      </c>
      <c r="C1405" s="95">
        <v>1402</v>
      </c>
      <c r="D1405" s="95" t="s">
        <v>534</v>
      </c>
      <c r="E1405" s="99" t="s">
        <v>534</v>
      </c>
      <c r="F1405" s="95" t="s">
        <v>534</v>
      </c>
      <c r="G1405" s="95" t="s">
        <v>534</v>
      </c>
      <c r="H1405" s="95">
        <v>0</v>
      </c>
      <c r="I1405" s="95">
        <v>1</v>
      </c>
      <c r="J1405" s="95">
        <v>938</v>
      </c>
      <c r="K1405" s="95" t="s">
        <v>534</v>
      </c>
      <c r="L1405" s="98" t="s">
        <v>534</v>
      </c>
      <c r="M1405" s="98" t="s">
        <v>534</v>
      </c>
      <c r="N1405" s="97" t="s">
        <v>534</v>
      </c>
      <c r="Q1405" s="88" t="str">
        <f t="array" aca="1" ref="Q1405" ca="1">IFERROR(INDEX(Tableau3[Num DECAL],SMALL(IF(Tableau3[Num DECAL]&lt;&gt;"",ROW(INDIRECT("1:"&amp;ROWS(Tableau3[Num DECAL])))),ROWS($1:1394))),"")</f>
        <v/>
      </c>
      <c r="R1405" s="88">
        <f t="shared" ca="1" si="21"/>
        <v>0</v>
      </c>
      <c r="S1405" s="88">
        <f ca="1">COUNTIFS(Tableau3[PLAGE],R1405)</f>
        <v>0</v>
      </c>
      <c r="T1405" s="139">
        <f ca="1">INDEX(EXTRACT!DATE,MATCH(Tableau4[[#This Row],[Décalage]],D:D,0),0)</f>
        <v>0</v>
      </c>
      <c r="U1405" s="139">
        <f ca="1">VLOOKUP(Tableau4[[#This Row],[Décalage]],D:E,2,0)</f>
        <v>0</v>
      </c>
      <c r="V1405" s="139">
        <f ca="1">VLOOKUP(Tableau4[[#This Row],[Décalage]],D:G,4,0)</f>
        <v>0</v>
      </c>
      <c r="AY1405" s="88"/>
      <c r="AZ1405" s="88"/>
      <c r="BA1405" s="88"/>
      <c r="BB1405" s="88"/>
      <c r="BC1405" s="88"/>
    </row>
    <row r="1406" spans="1:55" ht="15" x14ac:dyDescent="0.2">
      <c r="A1406" s="100" t="s">
        <v>534</v>
      </c>
      <c r="B1406" s="95" t="s">
        <v>534</v>
      </c>
      <c r="C1406" s="95">
        <v>1403</v>
      </c>
      <c r="D1406" s="95" t="s">
        <v>534</v>
      </c>
      <c r="E1406" s="99" t="s">
        <v>534</v>
      </c>
      <c r="F1406" s="95" t="s">
        <v>534</v>
      </c>
      <c r="G1406" s="95" t="s">
        <v>534</v>
      </c>
      <c r="H1406" s="95">
        <v>0</v>
      </c>
      <c r="I1406" s="95">
        <v>1</v>
      </c>
      <c r="J1406" s="95">
        <v>939</v>
      </c>
      <c r="K1406" s="95" t="s">
        <v>534</v>
      </c>
      <c r="L1406" s="98" t="s">
        <v>534</v>
      </c>
      <c r="M1406" s="98" t="s">
        <v>534</v>
      </c>
      <c r="N1406" s="97" t="s">
        <v>534</v>
      </c>
      <c r="Q1406" s="88" t="str">
        <f t="array" aca="1" ref="Q1406" ca="1">IFERROR(INDEX(Tableau3[Num DECAL],SMALL(IF(Tableau3[Num DECAL]&lt;&gt;"",ROW(INDIRECT("1:"&amp;ROWS(Tableau3[Num DECAL])))),ROWS($1:1395))),"")</f>
        <v/>
      </c>
      <c r="R1406" s="88">
        <f t="shared" ca="1" si="21"/>
        <v>0</v>
      </c>
      <c r="S1406" s="88">
        <f ca="1">COUNTIFS(Tableau3[PLAGE],R1406)</f>
        <v>0</v>
      </c>
      <c r="T1406" s="139">
        <f ca="1">INDEX(EXTRACT!DATE,MATCH(Tableau4[[#This Row],[Décalage]],D:D,0),0)</f>
        <v>0</v>
      </c>
      <c r="U1406" s="139">
        <f ca="1">VLOOKUP(Tableau4[[#This Row],[Décalage]],D:E,2,0)</f>
        <v>0</v>
      </c>
      <c r="V1406" s="139">
        <f ca="1">VLOOKUP(Tableau4[[#This Row],[Décalage]],D:G,4,0)</f>
        <v>0</v>
      </c>
      <c r="AY1406" s="88"/>
      <c r="AZ1406" s="88"/>
      <c r="BA1406" s="88"/>
      <c r="BB1406" s="88"/>
      <c r="BC1406" s="88"/>
    </row>
    <row r="1407" spans="1:55" ht="15" x14ac:dyDescent="0.2">
      <c r="A1407" s="100" t="s">
        <v>534</v>
      </c>
      <c r="B1407" s="95" t="s">
        <v>534</v>
      </c>
      <c r="C1407" s="95">
        <v>1404</v>
      </c>
      <c r="D1407" s="95" t="s">
        <v>534</v>
      </c>
      <c r="E1407" s="99" t="s">
        <v>534</v>
      </c>
      <c r="F1407" s="95" t="s">
        <v>534</v>
      </c>
      <c r="G1407" s="95" t="s">
        <v>534</v>
      </c>
      <c r="H1407" s="95">
        <v>0</v>
      </c>
      <c r="I1407" s="95">
        <v>1</v>
      </c>
      <c r="J1407" s="95">
        <v>940</v>
      </c>
      <c r="K1407" s="95" t="s">
        <v>534</v>
      </c>
      <c r="L1407" s="98" t="s">
        <v>534</v>
      </c>
      <c r="M1407" s="98" t="s">
        <v>534</v>
      </c>
      <c r="N1407" s="97" t="s">
        <v>534</v>
      </c>
      <c r="Q1407" s="88" t="str">
        <f t="array" aca="1" ref="Q1407" ca="1">IFERROR(INDEX(Tableau3[Num DECAL],SMALL(IF(Tableau3[Num DECAL]&lt;&gt;"",ROW(INDIRECT("1:"&amp;ROWS(Tableau3[Num DECAL])))),ROWS($1:1396))),"")</f>
        <v/>
      </c>
      <c r="R1407" s="88">
        <f t="shared" ca="1" si="21"/>
        <v>0</v>
      </c>
      <c r="S1407" s="88">
        <f ca="1">COUNTIFS(Tableau3[PLAGE],R1407)</f>
        <v>0</v>
      </c>
      <c r="T1407" s="139">
        <f ca="1">INDEX(EXTRACT!DATE,MATCH(Tableau4[[#This Row],[Décalage]],D:D,0),0)</f>
        <v>0</v>
      </c>
      <c r="U1407" s="139">
        <f ca="1">VLOOKUP(Tableau4[[#This Row],[Décalage]],D:E,2,0)</f>
        <v>0</v>
      </c>
      <c r="V1407" s="139">
        <f ca="1">VLOOKUP(Tableau4[[#This Row],[Décalage]],D:G,4,0)</f>
        <v>0</v>
      </c>
      <c r="AY1407" s="88"/>
      <c r="AZ1407" s="88"/>
      <c r="BA1407" s="88"/>
      <c r="BB1407" s="88"/>
      <c r="BC1407" s="88"/>
    </row>
    <row r="1408" spans="1:55" ht="15" x14ac:dyDescent="0.2">
      <c r="A1408" s="100" t="s">
        <v>534</v>
      </c>
      <c r="B1408" s="95" t="s">
        <v>534</v>
      </c>
      <c r="C1408" s="95">
        <v>1405</v>
      </c>
      <c r="D1408" s="95" t="s">
        <v>534</v>
      </c>
      <c r="E1408" s="99" t="s">
        <v>534</v>
      </c>
      <c r="F1408" s="95" t="s">
        <v>534</v>
      </c>
      <c r="G1408" s="95" t="s">
        <v>534</v>
      </c>
      <c r="H1408" s="95">
        <v>0</v>
      </c>
      <c r="I1408" s="95">
        <v>1</v>
      </c>
      <c r="J1408" s="95">
        <v>941</v>
      </c>
      <c r="K1408" s="95" t="s">
        <v>534</v>
      </c>
      <c r="L1408" s="98" t="s">
        <v>534</v>
      </c>
      <c r="M1408" s="98" t="s">
        <v>534</v>
      </c>
      <c r="N1408" s="97" t="s">
        <v>534</v>
      </c>
      <c r="Q1408" s="88" t="str">
        <f t="array" aca="1" ref="Q1408" ca="1">IFERROR(INDEX(Tableau3[Num DECAL],SMALL(IF(Tableau3[Num DECAL]&lt;&gt;"",ROW(INDIRECT("1:"&amp;ROWS(Tableau3[Num DECAL])))),ROWS($1:1397))),"")</f>
        <v/>
      </c>
      <c r="R1408" s="88">
        <f t="shared" ca="1" si="21"/>
        <v>0</v>
      </c>
      <c r="S1408" s="88">
        <f ca="1">COUNTIFS(Tableau3[PLAGE],R1408)</f>
        <v>0</v>
      </c>
      <c r="T1408" s="139">
        <f ca="1">INDEX(EXTRACT!DATE,MATCH(Tableau4[[#This Row],[Décalage]],D:D,0),0)</f>
        <v>0</v>
      </c>
      <c r="U1408" s="139">
        <f ca="1">VLOOKUP(Tableau4[[#This Row],[Décalage]],D:E,2,0)</f>
        <v>0</v>
      </c>
      <c r="V1408" s="139">
        <f ca="1">VLOOKUP(Tableau4[[#This Row],[Décalage]],D:G,4,0)</f>
        <v>0</v>
      </c>
      <c r="AY1408" s="88"/>
      <c r="AZ1408" s="88"/>
      <c r="BA1408" s="88"/>
      <c r="BB1408" s="88"/>
      <c r="BC1408" s="88"/>
    </row>
    <row r="1409" spans="1:55" ht="15" x14ac:dyDescent="0.2">
      <c r="A1409" s="100" t="s">
        <v>534</v>
      </c>
      <c r="B1409" s="95" t="s">
        <v>534</v>
      </c>
      <c r="C1409" s="95">
        <v>1406</v>
      </c>
      <c r="D1409" s="95" t="s">
        <v>534</v>
      </c>
      <c r="E1409" s="99" t="s">
        <v>534</v>
      </c>
      <c r="F1409" s="95" t="s">
        <v>534</v>
      </c>
      <c r="G1409" s="95" t="s">
        <v>534</v>
      </c>
      <c r="H1409" s="95">
        <v>0</v>
      </c>
      <c r="I1409" s="95">
        <v>1</v>
      </c>
      <c r="J1409" s="95">
        <v>942</v>
      </c>
      <c r="K1409" s="95" t="s">
        <v>534</v>
      </c>
      <c r="L1409" s="98" t="s">
        <v>534</v>
      </c>
      <c r="M1409" s="98" t="s">
        <v>534</v>
      </c>
      <c r="N1409" s="97" t="s">
        <v>534</v>
      </c>
      <c r="Q1409" s="88" t="str">
        <f t="array" aca="1" ref="Q1409" ca="1">IFERROR(INDEX(Tableau3[Num DECAL],SMALL(IF(Tableau3[Num DECAL]&lt;&gt;"",ROW(INDIRECT("1:"&amp;ROWS(Tableau3[Num DECAL])))),ROWS($1:1398))),"")</f>
        <v/>
      </c>
      <c r="R1409" s="88">
        <f t="shared" ca="1" si="21"/>
        <v>0</v>
      </c>
      <c r="S1409" s="88">
        <f ca="1">COUNTIFS(Tableau3[PLAGE],R1409)</f>
        <v>0</v>
      </c>
      <c r="T1409" s="139">
        <f ca="1">INDEX(EXTRACT!DATE,MATCH(Tableau4[[#This Row],[Décalage]],D:D,0),0)</f>
        <v>0</v>
      </c>
      <c r="U1409" s="139">
        <f ca="1">VLOOKUP(Tableau4[[#This Row],[Décalage]],D:E,2,0)</f>
        <v>0</v>
      </c>
      <c r="V1409" s="139">
        <f ca="1">VLOOKUP(Tableau4[[#This Row],[Décalage]],D:G,4,0)</f>
        <v>0</v>
      </c>
      <c r="AY1409" s="88"/>
      <c r="AZ1409" s="88"/>
      <c r="BA1409" s="88"/>
      <c r="BB1409" s="88"/>
      <c r="BC1409" s="88"/>
    </row>
    <row r="1410" spans="1:55" ht="15" x14ac:dyDescent="0.2">
      <c r="A1410" s="100" t="s">
        <v>534</v>
      </c>
      <c r="B1410" s="95" t="s">
        <v>534</v>
      </c>
      <c r="C1410" s="95">
        <v>1407</v>
      </c>
      <c r="D1410" s="95" t="s">
        <v>534</v>
      </c>
      <c r="E1410" s="99" t="s">
        <v>534</v>
      </c>
      <c r="F1410" s="95" t="s">
        <v>534</v>
      </c>
      <c r="G1410" s="95" t="s">
        <v>534</v>
      </c>
      <c r="H1410" s="95">
        <v>0</v>
      </c>
      <c r="I1410" s="95">
        <v>1</v>
      </c>
      <c r="J1410" s="95">
        <v>943</v>
      </c>
      <c r="K1410" s="95" t="s">
        <v>534</v>
      </c>
      <c r="L1410" s="98" t="s">
        <v>534</v>
      </c>
      <c r="M1410" s="98" t="s">
        <v>534</v>
      </c>
      <c r="N1410" s="97" t="s">
        <v>534</v>
      </c>
      <c r="Q1410" s="88" t="str">
        <f t="array" aca="1" ref="Q1410" ca="1">IFERROR(INDEX(Tableau3[Num DECAL],SMALL(IF(Tableau3[Num DECAL]&lt;&gt;"",ROW(INDIRECT("1:"&amp;ROWS(Tableau3[Num DECAL])))),ROWS($1:1399))),"")</f>
        <v/>
      </c>
      <c r="R1410" s="88">
        <f t="shared" ca="1" si="21"/>
        <v>0</v>
      </c>
      <c r="S1410" s="88">
        <f ca="1">COUNTIFS(Tableau3[PLAGE],R1410)</f>
        <v>0</v>
      </c>
      <c r="T1410" s="139">
        <f ca="1">INDEX(EXTRACT!DATE,MATCH(Tableau4[[#This Row],[Décalage]],D:D,0),0)</f>
        <v>0</v>
      </c>
      <c r="U1410" s="139">
        <f ca="1">VLOOKUP(Tableau4[[#This Row],[Décalage]],D:E,2,0)</f>
        <v>0</v>
      </c>
      <c r="V1410" s="139">
        <f ca="1">VLOOKUP(Tableau4[[#This Row],[Décalage]],D:G,4,0)</f>
        <v>0</v>
      </c>
      <c r="AY1410" s="88"/>
      <c r="AZ1410" s="88"/>
      <c r="BA1410" s="88"/>
      <c r="BB1410" s="88"/>
      <c r="BC1410" s="88"/>
    </row>
    <row r="1411" spans="1:55" ht="15" x14ac:dyDescent="0.2">
      <c r="A1411" s="100" t="s">
        <v>534</v>
      </c>
      <c r="B1411" s="95" t="s">
        <v>534</v>
      </c>
      <c r="C1411" s="95">
        <v>1408</v>
      </c>
      <c r="D1411" s="95" t="s">
        <v>534</v>
      </c>
      <c r="E1411" s="99" t="s">
        <v>534</v>
      </c>
      <c r="F1411" s="95" t="s">
        <v>534</v>
      </c>
      <c r="G1411" s="95" t="s">
        <v>534</v>
      </c>
      <c r="H1411" s="95">
        <v>0</v>
      </c>
      <c r="I1411" s="95">
        <v>1</v>
      </c>
      <c r="J1411" s="95">
        <v>944</v>
      </c>
      <c r="K1411" s="95" t="s">
        <v>534</v>
      </c>
      <c r="L1411" s="98" t="s">
        <v>534</v>
      </c>
      <c r="M1411" s="98" t="s">
        <v>534</v>
      </c>
      <c r="N1411" s="97" t="s">
        <v>534</v>
      </c>
      <c r="Q1411" s="88" t="str">
        <f t="array" aca="1" ref="Q1411" ca="1">IFERROR(INDEX(Tableau3[Num DECAL],SMALL(IF(Tableau3[Num DECAL]&lt;&gt;"",ROW(INDIRECT("1:"&amp;ROWS(Tableau3[Num DECAL])))),ROWS($1:1400))),"")</f>
        <v/>
      </c>
      <c r="R1411" s="88">
        <f t="shared" ca="1" si="21"/>
        <v>0</v>
      </c>
      <c r="S1411" s="88">
        <f ca="1">COUNTIFS(Tableau3[PLAGE],R1411)</f>
        <v>0</v>
      </c>
      <c r="T1411" s="139">
        <f ca="1">INDEX(EXTRACT!DATE,MATCH(Tableau4[[#This Row],[Décalage]],D:D,0),0)</f>
        <v>0</v>
      </c>
      <c r="U1411" s="139">
        <f ca="1">VLOOKUP(Tableau4[[#This Row],[Décalage]],D:E,2,0)</f>
        <v>0</v>
      </c>
      <c r="V1411" s="139">
        <f ca="1">VLOOKUP(Tableau4[[#This Row],[Décalage]],D:G,4,0)</f>
        <v>0</v>
      </c>
      <c r="AY1411" s="88"/>
      <c r="AZ1411" s="88"/>
      <c r="BA1411" s="88"/>
      <c r="BB1411" s="88"/>
      <c r="BC1411" s="88"/>
    </row>
    <row r="1412" spans="1:55" ht="15" x14ac:dyDescent="0.2">
      <c r="A1412" s="100" t="s">
        <v>534</v>
      </c>
      <c r="B1412" s="95" t="s">
        <v>534</v>
      </c>
      <c r="C1412" s="95">
        <v>1409</v>
      </c>
      <c r="D1412" s="95" t="s">
        <v>534</v>
      </c>
      <c r="E1412" s="99" t="s">
        <v>534</v>
      </c>
      <c r="F1412" s="95" t="s">
        <v>534</v>
      </c>
      <c r="G1412" s="95" t="s">
        <v>534</v>
      </c>
      <c r="H1412" s="95">
        <v>0</v>
      </c>
      <c r="I1412" s="95">
        <v>1</v>
      </c>
      <c r="J1412" s="95">
        <v>945</v>
      </c>
      <c r="K1412" s="95" t="s">
        <v>534</v>
      </c>
      <c r="L1412" s="98" t="s">
        <v>534</v>
      </c>
      <c r="M1412" s="98" t="s">
        <v>534</v>
      </c>
      <c r="N1412" s="97" t="s">
        <v>534</v>
      </c>
      <c r="Q1412" s="88" t="str">
        <f t="array" aca="1" ref="Q1412" ca="1">IFERROR(INDEX(Tableau3[Num DECAL],SMALL(IF(Tableau3[Num DECAL]&lt;&gt;"",ROW(INDIRECT("1:"&amp;ROWS(Tableau3[Num DECAL])))),ROWS($1:1401))),"")</f>
        <v/>
      </c>
      <c r="R1412" s="88">
        <f t="shared" ca="1" si="21"/>
        <v>0</v>
      </c>
      <c r="S1412" s="88">
        <f ca="1">COUNTIFS(Tableau3[PLAGE],R1412)</f>
        <v>0</v>
      </c>
      <c r="T1412" s="139">
        <f ca="1">INDEX(EXTRACT!DATE,MATCH(Tableau4[[#This Row],[Décalage]],D:D,0),0)</f>
        <v>0</v>
      </c>
      <c r="U1412" s="139">
        <f ca="1">VLOOKUP(Tableau4[[#This Row],[Décalage]],D:E,2,0)</f>
        <v>0</v>
      </c>
      <c r="V1412" s="139">
        <f ca="1">VLOOKUP(Tableau4[[#This Row],[Décalage]],D:G,4,0)</f>
        <v>0</v>
      </c>
      <c r="AY1412" s="88"/>
      <c r="AZ1412" s="88"/>
      <c r="BA1412" s="88"/>
      <c r="BB1412" s="88"/>
      <c r="BC1412" s="88"/>
    </row>
    <row r="1413" spans="1:55" ht="15" x14ac:dyDescent="0.2">
      <c r="A1413" s="100" t="s">
        <v>534</v>
      </c>
      <c r="B1413" s="95" t="s">
        <v>534</v>
      </c>
      <c r="C1413" s="95">
        <v>1410</v>
      </c>
      <c r="D1413" s="95" t="s">
        <v>534</v>
      </c>
      <c r="E1413" s="99" t="s">
        <v>534</v>
      </c>
      <c r="F1413" s="95" t="s">
        <v>534</v>
      </c>
      <c r="G1413" s="95" t="s">
        <v>534</v>
      </c>
      <c r="H1413" s="95">
        <v>0</v>
      </c>
      <c r="I1413" s="95">
        <v>1</v>
      </c>
      <c r="J1413" s="95">
        <v>946</v>
      </c>
      <c r="K1413" s="95" t="s">
        <v>534</v>
      </c>
      <c r="L1413" s="98" t="s">
        <v>534</v>
      </c>
      <c r="M1413" s="98" t="s">
        <v>534</v>
      </c>
      <c r="N1413" s="97" t="s">
        <v>534</v>
      </c>
      <c r="Q1413" s="88" t="str">
        <f t="array" aca="1" ref="Q1413" ca="1">IFERROR(INDEX(Tableau3[Num DECAL],SMALL(IF(Tableau3[Num DECAL]&lt;&gt;"",ROW(INDIRECT("1:"&amp;ROWS(Tableau3[Num DECAL])))),ROWS($1:1402))),"")</f>
        <v/>
      </c>
      <c r="R1413" s="88">
        <f t="shared" ca="1" si="21"/>
        <v>0</v>
      </c>
      <c r="S1413" s="88">
        <f ca="1">COUNTIFS(Tableau3[PLAGE],R1413)</f>
        <v>0</v>
      </c>
      <c r="T1413" s="139">
        <f ca="1">INDEX(EXTRACT!DATE,MATCH(Tableau4[[#This Row],[Décalage]],D:D,0),0)</f>
        <v>0</v>
      </c>
      <c r="U1413" s="139">
        <f ca="1">VLOOKUP(Tableau4[[#This Row],[Décalage]],D:E,2,0)</f>
        <v>0</v>
      </c>
      <c r="V1413" s="139">
        <f ca="1">VLOOKUP(Tableau4[[#This Row],[Décalage]],D:G,4,0)</f>
        <v>0</v>
      </c>
      <c r="AY1413" s="88"/>
      <c r="AZ1413" s="88"/>
      <c r="BA1413" s="88"/>
      <c r="BB1413" s="88"/>
      <c r="BC1413" s="88"/>
    </row>
    <row r="1414" spans="1:55" ht="15" x14ac:dyDescent="0.2">
      <c r="A1414" s="100" t="s">
        <v>534</v>
      </c>
      <c r="B1414" s="95" t="s">
        <v>534</v>
      </c>
      <c r="C1414" s="95">
        <v>1411</v>
      </c>
      <c r="D1414" s="95" t="s">
        <v>534</v>
      </c>
      <c r="E1414" s="99" t="s">
        <v>534</v>
      </c>
      <c r="F1414" s="95" t="s">
        <v>534</v>
      </c>
      <c r="G1414" s="95" t="s">
        <v>534</v>
      </c>
      <c r="H1414" s="95">
        <v>0</v>
      </c>
      <c r="I1414" s="95">
        <v>1</v>
      </c>
      <c r="J1414" s="95">
        <v>947</v>
      </c>
      <c r="K1414" s="95" t="s">
        <v>534</v>
      </c>
      <c r="L1414" s="98" t="s">
        <v>534</v>
      </c>
      <c r="M1414" s="98" t="s">
        <v>534</v>
      </c>
      <c r="N1414" s="97" t="s">
        <v>534</v>
      </c>
      <c r="Q1414" s="88" t="str">
        <f t="array" aca="1" ref="Q1414" ca="1">IFERROR(INDEX(Tableau3[Num DECAL],SMALL(IF(Tableau3[Num DECAL]&lt;&gt;"",ROW(INDIRECT("1:"&amp;ROWS(Tableau3[Num DECAL])))),ROWS($1:1403))),"")</f>
        <v/>
      </c>
      <c r="R1414" s="88">
        <f t="shared" ca="1" si="21"/>
        <v>0</v>
      </c>
      <c r="S1414" s="88">
        <f ca="1">COUNTIFS(Tableau3[PLAGE],R1414)</f>
        <v>0</v>
      </c>
      <c r="T1414" s="139">
        <f ca="1">INDEX(EXTRACT!DATE,MATCH(Tableau4[[#This Row],[Décalage]],D:D,0),0)</f>
        <v>0</v>
      </c>
      <c r="U1414" s="139">
        <f ca="1">VLOOKUP(Tableau4[[#This Row],[Décalage]],D:E,2,0)</f>
        <v>0</v>
      </c>
      <c r="V1414" s="139">
        <f ca="1">VLOOKUP(Tableau4[[#This Row],[Décalage]],D:G,4,0)</f>
        <v>0</v>
      </c>
      <c r="AY1414" s="88"/>
      <c r="AZ1414" s="88"/>
      <c r="BA1414" s="88"/>
      <c r="BB1414" s="88"/>
      <c r="BC1414" s="88"/>
    </row>
    <row r="1415" spans="1:55" ht="15" x14ac:dyDescent="0.2">
      <c r="A1415" s="100" t="s">
        <v>534</v>
      </c>
      <c r="B1415" s="95" t="s">
        <v>534</v>
      </c>
      <c r="C1415" s="95">
        <v>1412</v>
      </c>
      <c r="D1415" s="95" t="s">
        <v>534</v>
      </c>
      <c r="E1415" s="99" t="s">
        <v>534</v>
      </c>
      <c r="F1415" s="95" t="s">
        <v>534</v>
      </c>
      <c r="G1415" s="95" t="s">
        <v>534</v>
      </c>
      <c r="H1415" s="95">
        <v>0</v>
      </c>
      <c r="I1415" s="95">
        <v>1</v>
      </c>
      <c r="J1415" s="95">
        <v>948</v>
      </c>
      <c r="K1415" s="95" t="s">
        <v>534</v>
      </c>
      <c r="L1415" s="98" t="s">
        <v>534</v>
      </c>
      <c r="M1415" s="98" t="s">
        <v>534</v>
      </c>
      <c r="N1415" s="97" t="s">
        <v>534</v>
      </c>
      <c r="Q1415" s="88" t="str">
        <f t="array" aca="1" ref="Q1415" ca="1">IFERROR(INDEX(Tableau3[Num DECAL],SMALL(IF(Tableau3[Num DECAL]&lt;&gt;"",ROW(INDIRECT("1:"&amp;ROWS(Tableau3[Num DECAL])))),ROWS($1:1404))),"")</f>
        <v/>
      </c>
      <c r="R1415" s="88">
        <f t="shared" ca="1" si="21"/>
        <v>0</v>
      </c>
      <c r="S1415" s="88">
        <f ca="1">COUNTIFS(Tableau3[PLAGE],R1415)</f>
        <v>0</v>
      </c>
      <c r="T1415" s="139">
        <f ca="1">INDEX(EXTRACT!DATE,MATCH(Tableau4[[#This Row],[Décalage]],D:D,0),0)</f>
        <v>0</v>
      </c>
      <c r="U1415" s="139">
        <f ca="1">VLOOKUP(Tableau4[[#This Row],[Décalage]],D:E,2,0)</f>
        <v>0</v>
      </c>
      <c r="V1415" s="139">
        <f ca="1">VLOOKUP(Tableau4[[#This Row],[Décalage]],D:G,4,0)</f>
        <v>0</v>
      </c>
      <c r="AY1415" s="88"/>
      <c r="AZ1415" s="88"/>
      <c r="BA1415" s="88"/>
      <c r="BB1415" s="88"/>
      <c r="BC1415" s="88"/>
    </row>
    <row r="1416" spans="1:55" ht="15" x14ac:dyDescent="0.2">
      <c r="A1416" s="100" t="s">
        <v>534</v>
      </c>
      <c r="B1416" s="95" t="s">
        <v>534</v>
      </c>
      <c r="C1416" s="95">
        <v>1413</v>
      </c>
      <c r="D1416" s="95" t="s">
        <v>534</v>
      </c>
      <c r="E1416" s="99" t="s">
        <v>534</v>
      </c>
      <c r="F1416" s="95" t="s">
        <v>534</v>
      </c>
      <c r="G1416" s="95" t="s">
        <v>534</v>
      </c>
      <c r="H1416" s="95">
        <v>0</v>
      </c>
      <c r="I1416" s="95">
        <v>1</v>
      </c>
      <c r="J1416" s="95">
        <v>949</v>
      </c>
      <c r="K1416" s="95" t="s">
        <v>534</v>
      </c>
      <c r="L1416" s="98" t="s">
        <v>534</v>
      </c>
      <c r="M1416" s="98" t="s">
        <v>534</v>
      </c>
      <c r="N1416" s="97" t="s">
        <v>534</v>
      </c>
      <c r="Q1416" s="88" t="str">
        <f t="array" aca="1" ref="Q1416" ca="1">IFERROR(INDEX(Tableau3[Num DECAL],SMALL(IF(Tableau3[Num DECAL]&lt;&gt;"",ROW(INDIRECT("1:"&amp;ROWS(Tableau3[Num DECAL])))),ROWS($1:1405))),"")</f>
        <v/>
      </c>
      <c r="R1416" s="88">
        <f t="shared" ca="1" si="21"/>
        <v>0</v>
      </c>
      <c r="S1416" s="88">
        <f ca="1">COUNTIFS(Tableau3[PLAGE],R1416)</f>
        <v>0</v>
      </c>
      <c r="T1416" s="139">
        <f ca="1">INDEX(EXTRACT!DATE,MATCH(Tableau4[[#This Row],[Décalage]],D:D,0),0)</f>
        <v>0</v>
      </c>
      <c r="U1416" s="139">
        <f ca="1">VLOOKUP(Tableau4[[#This Row],[Décalage]],D:E,2,0)</f>
        <v>0</v>
      </c>
      <c r="V1416" s="139">
        <f ca="1">VLOOKUP(Tableau4[[#This Row],[Décalage]],D:G,4,0)</f>
        <v>0</v>
      </c>
      <c r="AY1416" s="88"/>
      <c r="AZ1416" s="88"/>
      <c r="BA1416" s="88"/>
      <c r="BB1416" s="88"/>
      <c r="BC1416" s="88"/>
    </row>
    <row r="1417" spans="1:55" ht="15" x14ac:dyDescent="0.2">
      <c r="A1417" s="100" t="s">
        <v>534</v>
      </c>
      <c r="B1417" s="95" t="s">
        <v>534</v>
      </c>
      <c r="C1417" s="95">
        <v>1414</v>
      </c>
      <c r="D1417" s="95" t="s">
        <v>534</v>
      </c>
      <c r="E1417" s="99" t="s">
        <v>534</v>
      </c>
      <c r="F1417" s="95" t="s">
        <v>534</v>
      </c>
      <c r="G1417" s="95" t="s">
        <v>534</v>
      </c>
      <c r="H1417" s="95">
        <v>0</v>
      </c>
      <c r="I1417" s="95">
        <v>1</v>
      </c>
      <c r="J1417" s="95">
        <v>950</v>
      </c>
      <c r="K1417" s="95" t="s">
        <v>534</v>
      </c>
      <c r="L1417" s="98" t="s">
        <v>534</v>
      </c>
      <c r="M1417" s="98" t="s">
        <v>534</v>
      </c>
      <c r="N1417" s="97" t="s">
        <v>534</v>
      </c>
      <c r="Q1417" s="88" t="str">
        <f t="array" aca="1" ref="Q1417" ca="1">IFERROR(INDEX(Tableau3[Num DECAL],SMALL(IF(Tableau3[Num DECAL]&lt;&gt;"",ROW(INDIRECT("1:"&amp;ROWS(Tableau3[Num DECAL])))),ROWS($1:1406))),"")</f>
        <v/>
      </c>
      <c r="R1417" s="88">
        <f t="shared" ca="1" si="21"/>
        <v>0</v>
      </c>
      <c r="S1417" s="88">
        <f ca="1">COUNTIFS(Tableau3[PLAGE],R1417)</f>
        <v>0</v>
      </c>
      <c r="T1417" s="139">
        <f ca="1">INDEX(EXTRACT!DATE,MATCH(Tableau4[[#This Row],[Décalage]],D:D,0),0)</f>
        <v>0</v>
      </c>
      <c r="U1417" s="139">
        <f ca="1">VLOOKUP(Tableau4[[#This Row],[Décalage]],D:E,2,0)</f>
        <v>0</v>
      </c>
      <c r="V1417" s="139">
        <f ca="1">VLOOKUP(Tableau4[[#This Row],[Décalage]],D:G,4,0)</f>
        <v>0</v>
      </c>
      <c r="AY1417" s="88"/>
      <c r="AZ1417" s="88"/>
      <c r="BA1417" s="88"/>
      <c r="BB1417" s="88"/>
      <c r="BC1417" s="88"/>
    </row>
    <row r="1418" spans="1:55" ht="15" x14ac:dyDescent="0.2">
      <c r="A1418" s="100" t="s">
        <v>534</v>
      </c>
      <c r="B1418" s="95" t="s">
        <v>534</v>
      </c>
      <c r="C1418" s="95">
        <v>1415</v>
      </c>
      <c r="D1418" s="95" t="s">
        <v>534</v>
      </c>
      <c r="E1418" s="99" t="s">
        <v>534</v>
      </c>
      <c r="F1418" s="95" t="s">
        <v>534</v>
      </c>
      <c r="G1418" s="95" t="s">
        <v>534</v>
      </c>
      <c r="H1418" s="95">
        <v>0</v>
      </c>
      <c r="I1418" s="95">
        <v>1</v>
      </c>
      <c r="J1418" s="95">
        <v>951</v>
      </c>
      <c r="K1418" s="95" t="s">
        <v>534</v>
      </c>
      <c r="L1418" s="98" t="s">
        <v>534</v>
      </c>
      <c r="M1418" s="98" t="s">
        <v>534</v>
      </c>
      <c r="N1418" s="97" t="s">
        <v>534</v>
      </c>
      <c r="Q1418" s="88" t="str">
        <f t="array" aca="1" ref="Q1418" ca="1">IFERROR(INDEX(Tableau3[Num DECAL],SMALL(IF(Tableau3[Num DECAL]&lt;&gt;"",ROW(INDIRECT("1:"&amp;ROWS(Tableau3[Num DECAL])))),ROWS($1:1407))),"")</f>
        <v/>
      </c>
      <c r="R1418" s="88">
        <f t="shared" ca="1" si="21"/>
        <v>0</v>
      </c>
      <c r="S1418" s="88">
        <f ca="1">COUNTIFS(Tableau3[PLAGE],R1418)</f>
        <v>0</v>
      </c>
      <c r="T1418" s="139">
        <f ca="1">INDEX(EXTRACT!DATE,MATCH(Tableau4[[#This Row],[Décalage]],D:D,0),0)</f>
        <v>0</v>
      </c>
      <c r="U1418" s="139">
        <f ca="1">VLOOKUP(Tableau4[[#This Row],[Décalage]],D:E,2,0)</f>
        <v>0</v>
      </c>
      <c r="V1418" s="139">
        <f ca="1">VLOOKUP(Tableau4[[#This Row],[Décalage]],D:G,4,0)</f>
        <v>0</v>
      </c>
      <c r="AY1418" s="88"/>
      <c r="AZ1418" s="88"/>
      <c r="BA1418" s="88"/>
      <c r="BB1418" s="88"/>
      <c r="BC1418" s="88"/>
    </row>
    <row r="1419" spans="1:55" ht="15" x14ac:dyDescent="0.2">
      <c r="A1419" s="100" t="s">
        <v>534</v>
      </c>
      <c r="B1419" s="95" t="s">
        <v>534</v>
      </c>
      <c r="C1419" s="95">
        <v>1416</v>
      </c>
      <c r="D1419" s="95" t="s">
        <v>534</v>
      </c>
      <c r="E1419" s="99" t="s">
        <v>534</v>
      </c>
      <c r="F1419" s="95" t="s">
        <v>534</v>
      </c>
      <c r="G1419" s="95" t="s">
        <v>534</v>
      </c>
      <c r="H1419" s="95">
        <v>0</v>
      </c>
      <c r="I1419" s="95">
        <v>1</v>
      </c>
      <c r="J1419" s="95">
        <v>952</v>
      </c>
      <c r="K1419" s="95" t="s">
        <v>534</v>
      </c>
      <c r="L1419" s="98" t="s">
        <v>534</v>
      </c>
      <c r="M1419" s="98" t="s">
        <v>534</v>
      </c>
      <c r="N1419" s="97" t="s">
        <v>534</v>
      </c>
      <c r="Q1419" s="88" t="str">
        <f t="array" aca="1" ref="Q1419" ca="1">IFERROR(INDEX(Tableau3[Num DECAL],SMALL(IF(Tableau3[Num DECAL]&lt;&gt;"",ROW(INDIRECT("1:"&amp;ROWS(Tableau3[Num DECAL])))),ROWS($1:1408))),"")</f>
        <v/>
      </c>
      <c r="R1419" s="88">
        <f t="shared" ca="1" si="21"/>
        <v>0</v>
      </c>
      <c r="S1419" s="88">
        <f ca="1">COUNTIFS(Tableau3[PLAGE],R1419)</f>
        <v>0</v>
      </c>
      <c r="T1419" s="139">
        <f ca="1">INDEX(EXTRACT!DATE,MATCH(Tableau4[[#This Row],[Décalage]],D:D,0),0)</f>
        <v>0</v>
      </c>
      <c r="U1419" s="139">
        <f ca="1">VLOOKUP(Tableau4[[#This Row],[Décalage]],D:E,2,0)</f>
        <v>0</v>
      </c>
      <c r="V1419" s="139">
        <f ca="1">VLOOKUP(Tableau4[[#This Row],[Décalage]],D:G,4,0)</f>
        <v>0</v>
      </c>
      <c r="AY1419" s="88"/>
      <c r="AZ1419" s="88"/>
      <c r="BA1419" s="88"/>
      <c r="BB1419" s="88"/>
      <c r="BC1419" s="88"/>
    </row>
    <row r="1420" spans="1:55" ht="15" x14ac:dyDescent="0.2">
      <c r="A1420" s="100" t="s">
        <v>534</v>
      </c>
      <c r="B1420" s="95" t="s">
        <v>534</v>
      </c>
      <c r="C1420" s="95">
        <v>1417</v>
      </c>
      <c r="D1420" s="95" t="s">
        <v>534</v>
      </c>
      <c r="E1420" s="99" t="s">
        <v>534</v>
      </c>
      <c r="F1420" s="95" t="s">
        <v>534</v>
      </c>
      <c r="G1420" s="95" t="s">
        <v>534</v>
      </c>
      <c r="H1420" s="95">
        <v>0</v>
      </c>
      <c r="I1420" s="95">
        <v>1</v>
      </c>
      <c r="J1420" s="95">
        <v>953</v>
      </c>
      <c r="K1420" s="95" t="s">
        <v>534</v>
      </c>
      <c r="L1420" s="98" t="s">
        <v>534</v>
      </c>
      <c r="M1420" s="98" t="s">
        <v>534</v>
      </c>
      <c r="N1420" s="97" t="s">
        <v>534</v>
      </c>
      <c r="Q1420" s="88" t="str">
        <f t="array" aca="1" ref="Q1420" ca="1">IFERROR(INDEX(Tableau3[Num DECAL],SMALL(IF(Tableau3[Num DECAL]&lt;&gt;"",ROW(INDIRECT("1:"&amp;ROWS(Tableau3[Num DECAL])))),ROWS($1:1409))),"")</f>
        <v/>
      </c>
      <c r="R1420" s="88">
        <f t="shared" ref="R1420:R1483" ca="1" si="22">VLOOKUP(Q1420,D:J,7,0)</f>
        <v>0</v>
      </c>
      <c r="S1420" s="88">
        <f ca="1">COUNTIFS(Tableau3[PLAGE],R1420)</f>
        <v>0</v>
      </c>
      <c r="T1420" s="139">
        <f ca="1">INDEX(EXTRACT!DATE,MATCH(Tableau4[[#This Row],[Décalage]],D:D,0),0)</f>
        <v>0</v>
      </c>
      <c r="U1420" s="139">
        <f ca="1">VLOOKUP(Tableau4[[#This Row],[Décalage]],D:E,2,0)</f>
        <v>0</v>
      </c>
      <c r="V1420" s="139">
        <f ca="1">VLOOKUP(Tableau4[[#This Row],[Décalage]],D:G,4,0)</f>
        <v>0</v>
      </c>
      <c r="AY1420" s="88"/>
      <c r="AZ1420" s="88"/>
      <c r="BA1420" s="88"/>
      <c r="BB1420" s="88"/>
      <c r="BC1420" s="88"/>
    </row>
    <row r="1421" spans="1:55" ht="15" x14ac:dyDescent="0.2">
      <c r="A1421" s="100" t="s">
        <v>534</v>
      </c>
      <c r="B1421" s="95" t="s">
        <v>534</v>
      </c>
      <c r="C1421" s="95">
        <v>1418</v>
      </c>
      <c r="D1421" s="95" t="s">
        <v>534</v>
      </c>
      <c r="E1421" s="99" t="s">
        <v>534</v>
      </c>
      <c r="F1421" s="95" t="s">
        <v>534</v>
      </c>
      <c r="G1421" s="95" t="s">
        <v>534</v>
      </c>
      <c r="H1421" s="95">
        <v>0</v>
      </c>
      <c r="I1421" s="95">
        <v>1</v>
      </c>
      <c r="J1421" s="95">
        <v>954</v>
      </c>
      <c r="K1421" s="95" t="s">
        <v>534</v>
      </c>
      <c r="L1421" s="98" t="s">
        <v>534</v>
      </c>
      <c r="M1421" s="98" t="s">
        <v>534</v>
      </c>
      <c r="N1421" s="97" t="s">
        <v>534</v>
      </c>
      <c r="Q1421" s="88" t="str">
        <f t="array" aca="1" ref="Q1421" ca="1">IFERROR(INDEX(Tableau3[Num DECAL],SMALL(IF(Tableau3[Num DECAL]&lt;&gt;"",ROW(INDIRECT("1:"&amp;ROWS(Tableau3[Num DECAL])))),ROWS($1:1410))),"")</f>
        <v/>
      </c>
      <c r="R1421" s="88">
        <f t="shared" ca="1" si="22"/>
        <v>0</v>
      </c>
      <c r="S1421" s="88">
        <f ca="1">COUNTIFS(Tableau3[PLAGE],R1421)</f>
        <v>0</v>
      </c>
      <c r="T1421" s="139">
        <f ca="1">INDEX(EXTRACT!DATE,MATCH(Tableau4[[#This Row],[Décalage]],D:D,0),0)</f>
        <v>0</v>
      </c>
      <c r="U1421" s="139">
        <f ca="1">VLOOKUP(Tableau4[[#This Row],[Décalage]],D:E,2,0)</f>
        <v>0</v>
      </c>
      <c r="V1421" s="139">
        <f ca="1">VLOOKUP(Tableau4[[#This Row],[Décalage]],D:G,4,0)</f>
        <v>0</v>
      </c>
      <c r="AY1421" s="88"/>
      <c r="AZ1421" s="88"/>
      <c r="BA1421" s="88"/>
      <c r="BB1421" s="88"/>
      <c r="BC1421" s="88"/>
    </row>
    <row r="1422" spans="1:55" ht="15" x14ac:dyDescent="0.2">
      <c r="A1422" s="100" t="s">
        <v>534</v>
      </c>
      <c r="B1422" s="95" t="s">
        <v>534</v>
      </c>
      <c r="C1422" s="95">
        <v>1419</v>
      </c>
      <c r="D1422" s="95" t="s">
        <v>534</v>
      </c>
      <c r="E1422" s="99" t="s">
        <v>534</v>
      </c>
      <c r="F1422" s="95" t="s">
        <v>534</v>
      </c>
      <c r="G1422" s="95" t="s">
        <v>534</v>
      </c>
      <c r="H1422" s="95">
        <v>0</v>
      </c>
      <c r="I1422" s="95">
        <v>1</v>
      </c>
      <c r="J1422" s="95">
        <v>955</v>
      </c>
      <c r="K1422" s="95" t="s">
        <v>534</v>
      </c>
      <c r="L1422" s="98" t="s">
        <v>534</v>
      </c>
      <c r="M1422" s="98" t="s">
        <v>534</v>
      </c>
      <c r="N1422" s="97" t="s">
        <v>534</v>
      </c>
      <c r="Q1422" s="88" t="str">
        <f t="array" aca="1" ref="Q1422" ca="1">IFERROR(INDEX(Tableau3[Num DECAL],SMALL(IF(Tableau3[Num DECAL]&lt;&gt;"",ROW(INDIRECT("1:"&amp;ROWS(Tableau3[Num DECAL])))),ROWS($1:1411))),"")</f>
        <v/>
      </c>
      <c r="R1422" s="88">
        <f t="shared" ca="1" si="22"/>
        <v>0</v>
      </c>
      <c r="S1422" s="88">
        <f ca="1">COUNTIFS(Tableau3[PLAGE],R1422)</f>
        <v>0</v>
      </c>
      <c r="T1422" s="139">
        <f ca="1">INDEX(EXTRACT!DATE,MATCH(Tableau4[[#This Row],[Décalage]],D:D,0),0)</f>
        <v>0</v>
      </c>
      <c r="U1422" s="139">
        <f ca="1">VLOOKUP(Tableau4[[#This Row],[Décalage]],D:E,2,0)</f>
        <v>0</v>
      </c>
      <c r="V1422" s="139">
        <f ca="1">VLOOKUP(Tableau4[[#This Row],[Décalage]],D:G,4,0)</f>
        <v>0</v>
      </c>
      <c r="AY1422" s="88"/>
      <c r="AZ1422" s="88"/>
      <c r="BA1422" s="88"/>
      <c r="BB1422" s="88"/>
      <c r="BC1422" s="88"/>
    </row>
    <row r="1423" spans="1:55" ht="15" x14ac:dyDescent="0.2">
      <c r="A1423" s="100" t="s">
        <v>534</v>
      </c>
      <c r="B1423" s="95" t="s">
        <v>534</v>
      </c>
      <c r="C1423" s="95">
        <v>1420</v>
      </c>
      <c r="D1423" s="95" t="s">
        <v>534</v>
      </c>
      <c r="E1423" s="99" t="s">
        <v>534</v>
      </c>
      <c r="F1423" s="95" t="s">
        <v>534</v>
      </c>
      <c r="G1423" s="95" t="s">
        <v>534</v>
      </c>
      <c r="H1423" s="95">
        <v>0</v>
      </c>
      <c r="I1423" s="95">
        <v>1</v>
      </c>
      <c r="J1423" s="95">
        <v>956</v>
      </c>
      <c r="K1423" s="95" t="s">
        <v>534</v>
      </c>
      <c r="L1423" s="98" t="s">
        <v>534</v>
      </c>
      <c r="M1423" s="98" t="s">
        <v>534</v>
      </c>
      <c r="N1423" s="97" t="s">
        <v>534</v>
      </c>
      <c r="Q1423" s="88" t="str">
        <f t="array" aca="1" ref="Q1423" ca="1">IFERROR(INDEX(Tableau3[Num DECAL],SMALL(IF(Tableau3[Num DECAL]&lt;&gt;"",ROW(INDIRECT("1:"&amp;ROWS(Tableau3[Num DECAL])))),ROWS($1:1412))),"")</f>
        <v/>
      </c>
      <c r="R1423" s="88">
        <f t="shared" ca="1" si="22"/>
        <v>0</v>
      </c>
      <c r="S1423" s="88">
        <f ca="1">COUNTIFS(Tableau3[PLAGE],R1423)</f>
        <v>0</v>
      </c>
      <c r="T1423" s="139">
        <f ca="1">INDEX(EXTRACT!DATE,MATCH(Tableau4[[#This Row],[Décalage]],D:D,0),0)</f>
        <v>0</v>
      </c>
      <c r="U1423" s="139">
        <f ca="1">VLOOKUP(Tableau4[[#This Row],[Décalage]],D:E,2,0)</f>
        <v>0</v>
      </c>
      <c r="V1423" s="139">
        <f ca="1">VLOOKUP(Tableau4[[#This Row],[Décalage]],D:G,4,0)</f>
        <v>0</v>
      </c>
      <c r="AY1423" s="88"/>
      <c r="AZ1423" s="88"/>
      <c r="BA1423" s="88"/>
      <c r="BB1423" s="88"/>
      <c r="BC1423" s="88"/>
    </row>
    <row r="1424" spans="1:55" ht="15" x14ac:dyDescent="0.2">
      <c r="A1424" s="100" t="s">
        <v>534</v>
      </c>
      <c r="B1424" s="95" t="s">
        <v>534</v>
      </c>
      <c r="C1424" s="95">
        <v>1421</v>
      </c>
      <c r="D1424" s="95" t="s">
        <v>534</v>
      </c>
      <c r="E1424" s="99" t="s">
        <v>534</v>
      </c>
      <c r="F1424" s="95" t="s">
        <v>534</v>
      </c>
      <c r="G1424" s="95" t="s">
        <v>534</v>
      </c>
      <c r="H1424" s="95">
        <v>0</v>
      </c>
      <c r="I1424" s="95">
        <v>1</v>
      </c>
      <c r="J1424" s="95">
        <v>957</v>
      </c>
      <c r="K1424" s="95" t="s">
        <v>534</v>
      </c>
      <c r="L1424" s="98" t="s">
        <v>534</v>
      </c>
      <c r="M1424" s="98" t="s">
        <v>534</v>
      </c>
      <c r="N1424" s="97" t="s">
        <v>534</v>
      </c>
      <c r="Q1424" s="88" t="str">
        <f t="array" aca="1" ref="Q1424" ca="1">IFERROR(INDEX(Tableau3[Num DECAL],SMALL(IF(Tableau3[Num DECAL]&lt;&gt;"",ROW(INDIRECT("1:"&amp;ROWS(Tableau3[Num DECAL])))),ROWS($1:1413))),"")</f>
        <v/>
      </c>
      <c r="R1424" s="88">
        <f t="shared" ca="1" si="22"/>
        <v>0</v>
      </c>
      <c r="S1424" s="88">
        <f ca="1">COUNTIFS(Tableau3[PLAGE],R1424)</f>
        <v>0</v>
      </c>
      <c r="T1424" s="139">
        <f ca="1">INDEX(EXTRACT!DATE,MATCH(Tableau4[[#This Row],[Décalage]],D:D,0),0)</f>
        <v>0</v>
      </c>
      <c r="U1424" s="139">
        <f ca="1">VLOOKUP(Tableau4[[#This Row],[Décalage]],D:E,2,0)</f>
        <v>0</v>
      </c>
      <c r="V1424" s="139">
        <f ca="1">VLOOKUP(Tableau4[[#This Row],[Décalage]],D:G,4,0)</f>
        <v>0</v>
      </c>
      <c r="AY1424" s="88"/>
      <c r="AZ1424" s="88"/>
      <c r="BA1424" s="88"/>
      <c r="BB1424" s="88"/>
      <c r="BC1424" s="88"/>
    </row>
    <row r="1425" spans="1:55" ht="15" x14ac:dyDescent="0.2">
      <c r="A1425" s="100" t="s">
        <v>534</v>
      </c>
      <c r="B1425" s="95" t="s">
        <v>534</v>
      </c>
      <c r="C1425" s="95">
        <v>1422</v>
      </c>
      <c r="D1425" s="95" t="s">
        <v>534</v>
      </c>
      <c r="E1425" s="99" t="s">
        <v>534</v>
      </c>
      <c r="F1425" s="95" t="s">
        <v>534</v>
      </c>
      <c r="G1425" s="95" t="s">
        <v>534</v>
      </c>
      <c r="H1425" s="95">
        <v>0</v>
      </c>
      <c r="I1425" s="95">
        <v>1</v>
      </c>
      <c r="J1425" s="95">
        <v>958</v>
      </c>
      <c r="K1425" s="95" t="s">
        <v>534</v>
      </c>
      <c r="L1425" s="98" t="s">
        <v>534</v>
      </c>
      <c r="M1425" s="98" t="s">
        <v>534</v>
      </c>
      <c r="N1425" s="97" t="s">
        <v>534</v>
      </c>
      <c r="Q1425" s="88" t="str">
        <f t="array" aca="1" ref="Q1425" ca="1">IFERROR(INDEX(Tableau3[Num DECAL],SMALL(IF(Tableau3[Num DECAL]&lt;&gt;"",ROW(INDIRECT("1:"&amp;ROWS(Tableau3[Num DECAL])))),ROWS($1:1414))),"")</f>
        <v/>
      </c>
      <c r="R1425" s="88">
        <f t="shared" ca="1" si="22"/>
        <v>0</v>
      </c>
      <c r="S1425" s="88">
        <f ca="1">COUNTIFS(Tableau3[PLAGE],R1425)</f>
        <v>0</v>
      </c>
      <c r="T1425" s="139">
        <f ca="1">INDEX(EXTRACT!DATE,MATCH(Tableau4[[#This Row],[Décalage]],D:D,0),0)</f>
        <v>0</v>
      </c>
      <c r="U1425" s="139">
        <f ca="1">VLOOKUP(Tableau4[[#This Row],[Décalage]],D:E,2,0)</f>
        <v>0</v>
      </c>
      <c r="V1425" s="139">
        <f ca="1">VLOOKUP(Tableau4[[#This Row],[Décalage]],D:G,4,0)</f>
        <v>0</v>
      </c>
      <c r="AY1425" s="88"/>
      <c r="AZ1425" s="88"/>
      <c r="BA1425" s="88"/>
      <c r="BB1425" s="88"/>
      <c r="BC1425" s="88"/>
    </row>
    <row r="1426" spans="1:55" ht="15" x14ac:dyDescent="0.2">
      <c r="A1426" s="100" t="s">
        <v>534</v>
      </c>
      <c r="B1426" s="95" t="s">
        <v>534</v>
      </c>
      <c r="C1426" s="95">
        <v>1423</v>
      </c>
      <c r="D1426" s="95" t="s">
        <v>534</v>
      </c>
      <c r="E1426" s="99" t="s">
        <v>534</v>
      </c>
      <c r="F1426" s="95" t="s">
        <v>534</v>
      </c>
      <c r="G1426" s="95" t="s">
        <v>534</v>
      </c>
      <c r="H1426" s="95">
        <v>0</v>
      </c>
      <c r="I1426" s="95">
        <v>1</v>
      </c>
      <c r="J1426" s="95">
        <v>959</v>
      </c>
      <c r="K1426" s="95" t="s">
        <v>534</v>
      </c>
      <c r="L1426" s="98" t="s">
        <v>534</v>
      </c>
      <c r="M1426" s="98" t="s">
        <v>534</v>
      </c>
      <c r="N1426" s="97" t="s">
        <v>534</v>
      </c>
      <c r="Q1426" s="88" t="str">
        <f t="array" aca="1" ref="Q1426" ca="1">IFERROR(INDEX(Tableau3[Num DECAL],SMALL(IF(Tableau3[Num DECAL]&lt;&gt;"",ROW(INDIRECT("1:"&amp;ROWS(Tableau3[Num DECAL])))),ROWS($1:1415))),"")</f>
        <v/>
      </c>
      <c r="R1426" s="88">
        <f t="shared" ca="1" si="22"/>
        <v>0</v>
      </c>
      <c r="S1426" s="88">
        <f ca="1">COUNTIFS(Tableau3[PLAGE],R1426)</f>
        <v>0</v>
      </c>
      <c r="T1426" s="139">
        <f ca="1">INDEX(EXTRACT!DATE,MATCH(Tableau4[[#This Row],[Décalage]],D:D,0),0)</f>
        <v>0</v>
      </c>
      <c r="U1426" s="139">
        <f ca="1">VLOOKUP(Tableau4[[#This Row],[Décalage]],D:E,2,0)</f>
        <v>0</v>
      </c>
      <c r="V1426" s="139">
        <f ca="1">VLOOKUP(Tableau4[[#This Row],[Décalage]],D:G,4,0)</f>
        <v>0</v>
      </c>
      <c r="AY1426" s="88"/>
      <c r="AZ1426" s="88"/>
      <c r="BA1426" s="88"/>
      <c r="BB1426" s="88"/>
      <c r="BC1426" s="88"/>
    </row>
    <row r="1427" spans="1:55" ht="15" x14ac:dyDescent="0.2">
      <c r="A1427" s="100" t="s">
        <v>534</v>
      </c>
      <c r="B1427" s="95" t="s">
        <v>534</v>
      </c>
      <c r="C1427" s="95">
        <v>1424</v>
      </c>
      <c r="D1427" s="95" t="s">
        <v>534</v>
      </c>
      <c r="E1427" s="99" t="s">
        <v>534</v>
      </c>
      <c r="F1427" s="95" t="s">
        <v>534</v>
      </c>
      <c r="G1427" s="95" t="s">
        <v>534</v>
      </c>
      <c r="H1427" s="95">
        <v>0</v>
      </c>
      <c r="I1427" s="95">
        <v>1</v>
      </c>
      <c r="J1427" s="95">
        <v>960</v>
      </c>
      <c r="K1427" s="95" t="s">
        <v>534</v>
      </c>
      <c r="L1427" s="98" t="s">
        <v>534</v>
      </c>
      <c r="M1427" s="98" t="s">
        <v>534</v>
      </c>
      <c r="N1427" s="97" t="s">
        <v>534</v>
      </c>
      <c r="Q1427" s="88" t="str">
        <f t="array" aca="1" ref="Q1427" ca="1">IFERROR(INDEX(Tableau3[Num DECAL],SMALL(IF(Tableau3[Num DECAL]&lt;&gt;"",ROW(INDIRECT("1:"&amp;ROWS(Tableau3[Num DECAL])))),ROWS($1:1416))),"")</f>
        <v/>
      </c>
      <c r="R1427" s="88">
        <f t="shared" ca="1" si="22"/>
        <v>0</v>
      </c>
      <c r="S1427" s="88">
        <f ca="1">COUNTIFS(Tableau3[PLAGE],R1427)</f>
        <v>0</v>
      </c>
      <c r="T1427" s="139">
        <f ca="1">INDEX(EXTRACT!DATE,MATCH(Tableau4[[#This Row],[Décalage]],D:D,0),0)</f>
        <v>0</v>
      </c>
      <c r="U1427" s="139">
        <f ca="1">VLOOKUP(Tableau4[[#This Row],[Décalage]],D:E,2,0)</f>
        <v>0</v>
      </c>
      <c r="V1427" s="139">
        <f ca="1">VLOOKUP(Tableau4[[#This Row],[Décalage]],D:G,4,0)</f>
        <v>0</v>
      </c>
      <c r="AY1427" s="88"/>
      <c r="AZ1427" s="88"/>
      <c r="BA1427" s="88"/>
      <c r="BB1427" s="88"/>
      <c r="BC1427" s="88"/>
    </row>
    <row r="1428" spans="1:55" ht="15" x14ac:dyDescent="0.2">
      <c r="A1428" s="100" t="s">
        <v>534</v>
      </c>
      <c r="B1428" s="95" t="s">
        <v>534</v>
      </c>
      <c r="C1428" s="95">
        <v>1425</v>
      </c>
      <c r="D1428" s="95" t="s">
        <v>534</v>
      </c>
      <c r="E1428" s="99" t="s">
        <v>534</v>
      </c>
      <c r="F1428" s="95" t="s">
        <v>534</v>
      </c>
      <c r="G1428" s="95" t="s">
        <v>534</v>
      </c>
      <c r="H1428" s="95">
        <v>0</v>
      </c>
      <c r="I1428" s="95">
        <v>1</v>
      </c>
      <c r="J1428" s="95">
        <v>961</v>
      </c>
      <c r="K1428" s="95" t="s">
        <v>534</v>
      </c>
      <c r="L1428" s="98" t="s">
        <v>534</v>
      </c>
      <c r="M1428" s="98" t="s">
        <v>534</v>
      </c>
      <c r="N1428" s="97" t="s">
        <v>534</v>
      </c>
      <c r="Q1428" s="88" t="str">
        <f t="array" aca="1" ref="Q1428" ca="1">IFERROR(INDEX(Tableau3[Num DECAL],SMALL(IF(Tableau3[Num DECAL]&lt;&gt;"",ROW(INDIRECT("1:"&amp;ROWS(Tableau3[Num DECAL])))),ROWS($1:1417))),"")</f>
        <v/>
      </c>
      <c r="R1428" s="88">
        <f t="shared" ca="1" si="22"/>
        <v>0</v>
      </c>
      <c r="S1428" s="88">
        <f ca="1">COUNTIFS(Tableau3[PLAGE],R1428)</f>
        <v>0</v>
      </c>
      <c r="T1428" s="139">
        <f ca="1">INDEX(EXTRACT!DATE,MATCH(Tableau4[[#This Row],[Décalage]],D:D,0),0)</f>
        <v>0</v>
      </c>
      <c r="U1428" s="139">
        <f ca="1">VLOOKUP(Tableau4[[#This Row],[Décalage]],D:E,2,0)</f>
        <v>0</v>
      </c>
      <c r="V1428" s="139">
        <f ca="1">VLOOKUP(Tableau4[[#This Row],[Décalage]],D:G,4,0)</f>
        <v>0</v>
      </c>
      <c r="AY1428" s="88"/>
      <c r="AZ1428" s="88"/>
      <c r="BA1428" s="88"/>
      <c r="BB1428" s="88"/>
      <c r="BC1428" s="88"/>
    </row>
    <row r="1429" spans="1:55" ht="15" x14ac:dyDescent="0.2">
      <c r="A1429" s="100" t="s">
        <v>534</v>
      </c>
      <c r="B1429" s="95" t="s">
        <v>534</v>
      </c>
      <c r="C1429" s="95">
        <v>1426</v>
      </c>
      <c r="D1429" s="95" t="s">
        <v>534</v>
      </c>
      <c r="E1429" s="99" t="s">
        <v>534</v>
      </c>
      <c r="F1429" s="95" t="s">
        <v>534</v>
      </c>
      <c r="G1429" s="95" t="s">
        <v>534</v>
      </c>
      <c r="H1429" s="95">
        <v>0</v>
      </c>
      <c r="I1429" s="95">
        <v>1</v>
      </c>
      <c r="J1429" s="95">
        <v>962</v>
      </c>
      <c r="K1429" s="95" t="s">
        <v>534</v>
      </c>
      <c r="L1429" s="98" t="s">
        <v>534</v>
      </c>
      <c r="M1429" s="98" t="s">
        <v>534</v>
      </c>
      <c r="N1429" s="97" t="s">
        <v>534</v>
      </c>
      <c r="Q1429" s="88" t="str">
        <f t="array" aca="1" ref="Q1429" ca="1">IFERROR(INDEX(Tableau3[Num DECAL],SMALL(IF(Tableau3[Num DECAL]&lt;&gt;"",ROW(INDIRECT("1:"&amp;ROWS(Tableau3[Num DECAL])))),ROWS($1:1418))),"")</f>
        <v/>
      </c>
      <c r="R1429" s="88">
        <f t="shared" ca="1" si="22"/>
        <v>0</v>
      </c>
      <c r="S1429" s="88">
        <f ca="1">COUNTIFS(Tableau3[PLAGE],R1429)</f>
        <v>0</v>
      </c>
      <c r="T1429" s="139">
        <f ca="1">INDEX(EXTRACT!DATE,MATCH(Tableau4[[#This Row],[Décalage]],D:D,0),0)</f>
        <v>0</v>
      </c>
      <c r="U1429" s="139">
        <f ca="1">VLOOKUP(Tableau4[[#This Row],[Décalage]],D:E,2,0)</f>
        <v>0</v>
      </c>
      <c r="V1429" s="139">
        <f ca="1">VLOOKUP(Tableau4[[#This Row],[Décalage]],D:G,4,0)</f>
        <v>0</v>
      </c>
      <c r="AY1429" s="88"/>
      <c r="AZ1429" s="88"/>
      <c r="BA1429" s="88"/>
      <c r="BB1429" s="88"/>
      <c r="BC1429" s="88"/>
    </row>
    <row r="1430" spans="1:55" ht="15" x14ac:dyDescent="0.2">
      <c r="A1430" s="100" t="s">
        <v>534</v>
      </c>
      <c r="B1430" s="95" t="s">
        <v>534</v>
      </c>
      <c r="C1430" s="95">
        <v>1427</v>
      </c>
      <c r="D1430" s="95" t="s">
        <v>534</v>
      </c>
      <c r="E1430" s="99" t="s">
        <v>534</v>
      </c>
      <c r="F1430" s="95" t="s">
        <v>534</v>
      </c>
      <c r="G1430" s="95" t="s">
        <v>534</v>
      </c>
      <c r="H1430" s="95">
        <v>0</v>
      </c>
      <c r="I1430" s="95">
        <v>1</v>
      </c>
      <c r="J1430" s="95">
        <v>963</v>
      </c>
      <c r="K1430" s="95" t="s">
        <v>534</v>
      </c>
      <c r="L1430" s="98" t="s">
        <v>534</v>
      </c>
      <c r="M1430" s="98" t="s">
        <v>534</v>
      </c>
      <c r="N1430" s="97" t="s">
        <v>534</v>
      </c>
      <c r="Q1430" s="88" t="str">
        <f t="array" aca="1" ref="Q1430" ca="1">IFERROR(INDEX(Tableau3[Num DECAL],SMALL(IF(Tableau3[Num DECAL]&lt;&gt;"",ROW(INDIRECT("1:"&amp;ROWS(Tableau3[Num DECAL])))),ROWS($1:1419))),"")</f>
        <v/>
      </c>
      <c r="R1430" s="88">
        <f t="shared" ca="1" si="22"/>
        <v>0</v>
      </c>
      <c r="S1430" s="88">
        <f ca="1">COUNTIFS(Tableau3[PLAGE],R1430)</f>
        <v>0</v>
      </c>
      <c r="T1430" s="139">
        <f ca="1">INDEX(EXTRACT!DATE,MATCH(Tableau4[[#This Row],[Décalage]],D:D,0),0)</f>
        <v>0</v>
      </c>
      <c r="U1430" s="139">
        <f ca="1">VLOOKUP(Tableau4[[#This Row],[Décalage]],D:E,2,0)</f>
        <v>0</v>
      </c>
      <c r="V1430" s="139">
        <f ca="1">VLOOKUP(Tableau4[[#This Row],[Décalage]],D:G,4,0)</f>
        <v>0</v>
      </c>
      <c r="AY1430" s="88"/>
      <c r="AZ1430" s="88"/>
      <c r="BA1430" s="88"/>
      <c r="BB1430" s="88"/>
      <c r="BC1430" s="88"/>
    </row>
    <row r="1431" spans="1:55" ht="15" x14ac:dyDescent="0.2">
      <c r="A1431" s="100" t="s">
        <v>534</v>
      </c>
      <c r="B1431" s="95" t="s">
        <v>534</v>
      </c>
      <c r="C1431" s="95">
        <v>1428</v>
      </c>
      <c r="D1431" s="95" t="s">
        <v>534</v>
      </c>
      <c r="E1431" s="99" t="s">
        <v>534</v>
      </c>
      <c r="F1431" s="95" t="s">
        <v>534</v>
      </c>
      <c r="G1431" s="95" t="s">
        <v>534</v>
      </c>
      <c r="H1431" s="95">
        <v>0</v>
      </c>
      <c r="I1431" s="95">
        <v>1</v>
      </c>
      <c r="J1431" s="95">
        <v>964</v>
      </c>
      <c r="K1431" s="95" t="s">
        <v>534</v>
      </c>
      <c r="L1431" s="98" t="s">
        <v>534</v>
      </c>
      <c r="M1431" s="98" t="s">
        <v>534</v>
      </c>
      <c r="N1431" s="97" t="s">
        <v>534</v>
      </c>
      <c r="Q1431" s="88" t="str">
        <f t="array" aca="1" ref="Q1431" ca="1">IFERROR(INDEX(Tableau3[Num DECAL],SMALL(IF(Tableau3[Num DECAL]&lt;&gt;"",ROW(INDIRECT("1:"&amp;ROWS(Tableau3[Num DECAL])))),ROWS($1:1420))),"")</f>
        <v/>
      </c>
      <c r="R1431" s="88">
        <f t="shared" ca="1" si="22"/>
        <v>0</v>
      </c>
      <c r="S1431" s="88">
        <f ca="1">COUNTIFS(Tableau3[PLAGE],R1431)</f>
        <v>0</v>
      </c>
      <c r="T1431" s="139">
        <f ca="1">INDEX(EXTRACT!DATE,MATCH(Tableau4[[#This Row],[Décalage]],D:D,0),0)</f>
        <v>0</v>
      </c>
      <c r="U1431" s="139">
        <f ca="1">VLOOKUP(Tableau4[[#This Row],[Décalage]],D:E,2,0)</f>
        <v>0</v>
      </c>
      <c r="V1431" s="139">
        <f ca="1">VLOOKUP(Tableau4[[#This Row],[Décalage]],D:G,4,0)</f>
        <v>0</v>
      </c>
      <c r="AY1431" s="88"/>
      <c r="AZ1431" s="88"/>
      <c r="BA1431" s="88"/>
      <c r="BB1431" s="88"/>
      <c r="BC1431" s="88"/>
    </row>
    <row r="1432" spans="1:55" ht="15" x14ac:dyDescent="0.2">
      <c r="A1432" s="100" t="s">
        <v>534</v>
      </c>
      <c r="B1432" s="95" t="s">
        <v>534</v>
      </c>
      <c r="C1432" s="95">
        <v>1429</v>
      </c>
      <c r="D1432" s="95" t="s">
        <v>534</v>
      </c>
      <c r="E1432" s="99" t="s">
        <v>534</v>
      </c>
      <c r="F1432" s="95" t="s">
        <v>534</v>
      </c>
      <c r="G1432" s="95" t="s">
        <v>534</v>
      </c>
      <c r="H1432" s="95">
        <v>0</v>
      </c>
      <c r="I1432" s="95">
        <v>1</v>
      </c>
      <c r="J1432" s="95">
        <v>965</v>
      </c>
      <c r="K1432" s="95" t="s">
        <v>534</v>
      </c>
      <c r="L1432" s="98" t="s">
        <v>534</v>
      </c>
      <c r="M1432" s="98" t="s">
        <v>534</v>
      </c>
      <c r="N1432" s="97" t="s">
        <v>534</v>
      </c>
      <c r="Q1432" s="88" t="str">
        <f t="array" aca="1" ref="Q1432" ca="1">IFERROR(INDEX(Tableau3[Num DECAL],SMALL(IF(Tableau3[Num DECAL]&lt;&gt;"",ROW(INDIRECT("1:"&amp;ROWS(Tableau3[Num DECAL])))),ROWS($1:1421))),"")</f>
        <v/>
      </c>
      <c r="R1432" s="88">
        <f t="shared" ca="1" si="22"/>
        <v>0</v>
      </c>
      <c r="S1432" s="88">
        <f ca="1">COUNTIFS(Tableau3[PLAGE],R1432)</f>
        <v>0</v>
      </c>
      <c r="T1432" s="139">
        <f ca="1">INDEX(EXTRACT!DATE,MATCH(Tableau4[[#This Row],[Décalage]],D:D,0),0)</f>
        <v>0</v>
      </c>
      <c r="U1432" s="139">
        <f ca="1">VLOOKUP(Tableau4[[#This Row],[Décalage]],D:E,2,0)</f>
        <v>0</v>
      </c>
      <c r="V1432" s="139">
        <f ca="1">VLOOKUP(Tableau4[[#This Row],[Décalage]],D:G,4,0)</f>
        <v>0</v>
      </c>
      <c r="AY1432" s="88"/>
      <c r="AZ1432" s="88"/>
      <c r="BA1432" s="88"/>
      <c r="BB1432" s="88"/>
      <c r="BC1432" s="88"/>
    </row>
    <row r="1433" spans="1:55" ht="15" x14ac:dyDescent="0.2">
      <c r="A1433" s="100" t="s">
        <v>534</v>
      </c>
      <c r="B1433" s="95" t="s">
        <v>534</v>
      </c>
      <c r="C1433" s="95">
        <v>1430</v>
      </c>
      <c r="D1433" s="95" t="s">
        <v>534</v>
      </c>
      <c r="E1433" s="99" t="s">
        <v>534</v>
      </c>
      <c r="F1433" s="95" t="s">
        <v>534</v>
      </c>
      <c r="G1433" s="95" t="s">
        <v>534</v>
      </c>
      <c r="H1433" s="95">
        <v>0</v>
      </c>
      <c r="I1433" s="95">
        <v>1</v>
      </c>
      <c r="J1433" s="95">
        <v>966</v>
      </c>
      <c r="K1433" s="95" t="s">
        <v>534</v>
      </c>
      <c r="L1433" s="98" t="s">
        <v>534</v>
      </c>
      <c r="M1433" s="98" t="s">
        <v>534</v>
      </c>
      <c r="N1433" s="97" t="s">
        <v>534</v>
      </c>
      <c r="Q1433" s="88" t="str">
        <f t="array" aca="1" ref="Q1433" ca="1">IFERROR(INDEX(Tableau3[Num DECAL],SMALL(IF(Tableau3[Num DECAL]&lt;&gt;"",ROW(INDIRECT("1:"&amp;ROWS(Tableau3[Num DECAL])))),ROWS($1:1422))),"")</f>
        <v/>
      </c>
      <c r="R1433" s="88">
        <f t="shared" ca="1" si="22"/>
        <v>0</v>
      </c>
      <c r="S1433" s="88">
        <f ca="1">COUNTIFS(Tableau3[PLAGE],R1433)</f>
        <v>0</v>
      </c>
      <c r="T1433" s="139">
        <f ca="1">INDEX(EXTRACT!DATE,MATCH(Tableau4[[#This Row],[Décalage]],D:D,0),0)</f>
        <v>0</v>
      </c>
      <c r="U1433" s="139">
        <f ca="1">VLOOKUP(Tableau4[[#This Row],[Décalage]],D:E,2,0)</f>
        <v>0</v>
      </c>
      <c r="V1433" s="139">
        <f ca="1">VLOOKUP(Tableau4[[#This Row],[Décalage]],D:G,4,0)</f>
        <v>0</v>
      </c>
      <c r="AY1433" s="88"/>
      <c r="AZ1433" s="88"/>
      <c r="BA1433" s="88"/>
      <c r="BB1433" s="88"/>
      <c r="BC1433" s="88"/>
    </row>
    <row r="1434" spans="1:55" ht="15" x14ac:dyDescent="0.2">
      <c r="A1434" s="100" t="s">
        <v>534</v>
      </c>
      <c r="B1434" s="95" t="s">
        <v>534</v>
      </c>
      <c r="C1434" s="95">
        <v>1431</v>
      </c>
      <c r="D1434" s="95" t="s">
        <v>534</v>
      </c>
      <c r="E1434" s="99" t="s">
        <v>534</v>
      </c>
      <c r="F1434" s="95" t="s">
        <v>534</v>
      </c>
      <c r="G1434" s="95" t="s">
        <v>534</v>
      </c>
      <c r="H1434" s="95">
        <v>0</v>
      </c>
      <c r="I1434" s="95">
        <v>1</v>
      </c>
      <c r="J1434" s="95">
        <v>967</v>
      </c>
      <c r="K1434" s="95" t="s">
        <v>534</v>
      </c>
      <c r="L1434" s="98" t="s">
        <v>534</v>
      </c>
      <c r="M1434" s="98" t="s">
        <v>534</v>
      </c>
      <c r="N1434" s="97" t="s">
        <v>534</v>
      </c>
      <c r="Q1434" s="88" t="str">
        <f t="array" aca="1" ref="Q1434" ca="1">IFERROR(INDEX(Tableau3[Num DECAL],SMALL(IF(Tableau3[Num DECAL]&lt;&gt;"",ROW(INDIRECT("1:"&amp;ROWS(Tableau3[Num DECAL])))),ROWS($1:1423))),"")</f>
        <v/>
      </c>
      <c r="R1434" s="88">
        <f t="shared" ca="1" si="22"/>
        <v>0</v>
      </c>
      <c r="S1434" s="88">
        <f ca="1">COUNTIFS(Tableau3[PLAGE],R1434)</f>
        <v>0</v>
      </c>
      <c r="T1434" s="139">
        <f ca="1">INDEX(EXTRACT!DATE,MATCH(Tableau4[[#This Row],[Décalage]],D:D,0),0)</f>
        <v>0</v>
      </c>
      <c r="U1434" s="139">
        <f ca="1">VLOOKUP(Tableau4[[#This Row],[Décalage]],D:E,2,0)</f>
        <v>0</v>
      </c>
      <c r="V1434" s="139">
        <f ca="1">VLOOKUP(Tableau4[[#This Row],[Décalage]],D:G,4,0)</f>
        <v>0</v>
      </c>
      <c r="AY1434" s="88"/>
      <c r="AZ1434" s="88"/>
      <c r="BA1434" s="88"/>
      <c r="BB1434" s="88"/>
      <c r="BC1434" s="88"/>
    </row>
    <row r="1435" spans="1:55" ht="15" x14ac:dyDescent="0.2">
      <c r="A1435" s="100" t="s">
        <v>534</v>
      </c>
      <c r="B1435" s="95" t="s">
        <v>534</v>
      </c>
      <c r="C1435" s="95">
        <v>1432</v>
      </c>
      <c r="D1435" s="95" t="s">
        <v>534</v>
      </c>
      <c r="E1435" s="99" t="s">
        <v>534</v>
      </c>
      <c r="F1435" s="95" t="s">
        <v>534</v>
      </c>
      <c r="G1435" s="95" t="s">
        <v>534</v>
      </c>
      <c r="H1435" s="95">
        <v>0</v>
      </c>
      <c r="I1435" s="95">
        <v>1</v>
      </c>
      <c r="J1435" s="95">
        <v>968</v>
      </c>
      <c r="K1435" s="95" t="s">
        <v>534</v>
      </c>
      <c r="L1435" s="98" t="s">
        <v>534</v>
      </c>
      <c r="M1435" s="98" t="s">
        <v>534</v>
      </c>
      <c r="N1435" s="97" t="s">
        <v>534</v>
      </c>
      <c r="Q1435" s="88" t="str">
        <f t="array" aca="1" ref="Q1435" ca="1">IFERROR(INDEX(Tableau3[Num DECAL],SMALL(IF(Tableau3[Num DECAL]&lt;&gt;"",ROW(INDIRECT("1:"&amp;ROWS(Tableau3[Num DECAL])))),ROWS($1:1424))),"")</f>
        <v/>
      </c>
      <c r="R1435" s="88">
        <f t="shared" ca="1" si="22"/>
        <v>0</v>
      </c>
      <c r="S1435" s="88">
        <f ca="1">COUNTIFS(Tableau3[PLAGE],R1435)</f>
        <v>0</v>
      </c>
      <c r="T1435" s="139">
        <f ca="1">INDEX(EXTRACT!DATE,MATCH(Tableau4[[#This Row],[Décalage]],D:D,0),0)</f>
        <v>0</v>
      </c>
      <c r="U1435" s="139">
        <f ca="1">VLOOKUP(Tableau4[[#This Row],[Décalage]],D:E,2,0)</f>
        <v>0</v>
      </c>
      <c r="V1435" s="139">
        <f ca="1">VLOOKUP(Tableau4[[#This Row],[Décalage]],D:G,4,0)</f>
        <v>0</v>
      </c>
      <c r="AY1435" s="88"/>
      <c r="AZ1435" s="88"/>
      <c r="BA1435" s="88"/>
      <c r="BB1435" s="88"/>
      <c r="BC1435" s="88"/>
    </row>
    <row r="1436" spans="1:55" ht="15" x14ac:dyDescent="0.2">
      <c r="A1436" s="100" t="s">
        <v>534</v>
      </c>
      <c r="B1436" s="95" t="s">
        <v>534</v>
      </c>
      <c r="C1436" s="95">
        <v>1433</v>
      </c>
      <c r="D1436" s="95" t="s">
        <v>534</v>
      </c>
      <c r="E1436" s="99" t="s">
        <v>534</v>
      </c>
      <c r="F1436" s="95" t="s">
        <v>534</v>
      </c>
      <c r="G1436" s="95" t="s">
        <v>534</v>
      </c>
      <c r="H1436" s="95">
        <v>0</v>
      </c>
      <c r="I1436" s="95">
        <v>1</v>
      </c>
      <c r="J1436" s="95">
        <v>969</v>
      </c>
      <c r="K1436" s="95" t="s">
        <v>534</v>
      </c>
      <c r="L1436" s="98" t="s">
        <v>534</v>
      </c>
      <c r="M1436" s="98" t="s">
        <v>534</v>
      </c>
      <c r="N1436" s="97" t="s">
        <v>534</v>
      </c>
      <c r="Q1436" s="88" t="str">
        <f t="array" aca="1" ref="Q1436" ca="1">IFERROR(INDEX(Tableau3[Num DECAL],SMALL(IF(Tableau3[Num DECAL]&lt;&gt;"",ROW(INDIRECT("1:"&amp;ROWS(Tableau3[Num DECAL])))),ROWS($1:1425))),"")</f>
        <v/>
      </c>
      <c r="R1436" s="88">
        <f t="shared" ca="1" si="22"/>
        <v>0</v>
      </c>
      <c r="S1436" s="88">
        <f ca="1">COUNTIFS(Tableau3[PLAGE],R1436)</f>
        <v>0</v>
      </c>
      <c r="T1436" s="139">
        <f ca="1">INDEX(EXTRACT!DATE,MATCH(Tableau4[[#This Row],[Décalage]],D:D,0),0)</f>
        <v>0</v>
      </c>
      <c r="U1436" s="139">
        <f ca="1">VLOOKUP(Tableau4[[#This Row],[Décalage]],D:E,2,0)</f>
        <v>0</v>
      </c>
      <c r="V1436" s="139">
        <f ca="1">VLOOKUP(Tableau4[[#This Row],[Décalage]],D:G,4,0)</f>
        <v>0</v>
      </c>
      <c r="AY1436" s="88"/>
      <c r="AZ1436" s="88"/>
      <c r="BA1436" s="88"/>
      <c r="BB1436" s="88"/>
      <c r="BC1436" s="88"/>
    </row>
    <row r="1437" spans="1:55" ht="15" x14ac:dyDescent="0.2">
      <c r="A1437" s="100" t="s">
        <v>534</v>
      </c>
      <c r="B1437" s="95" t="s">
        <v>534</v>
      </c>
      <c r="C1437" s="95">
        <v>1434</v>
      </c>
      <c r="D1437" s="95" t="s">
        <v>534</v>
      </c>
      <c r="E1437" s="99" t="s">
        <v>534</v>
      </c>
      <c r="F1437" s="95" t="s">
        <v>534</v>
      </c>
      <c r="G1437" s="95" t="s">
        <v>534</v>
      </c>
      <c r="H1437" s="95">
        <v>0</v>
      </c>
      <c r="I1437" s="95">
        <v>1</v>
      </c>
      <c r="J1437" s="95">
        <v>970</v>
      </c>
      <c r="K1437" s="95" t="s">
        <v>534</v>
      </c>
      <c r="L1437" s="98" t="s">
        <v>534</v>
      </c>
      <c r="M1437" s="98" t="s">
        <v>534</v>
      </c>
      <c r="N1437" s="97" t="s">
        <v>534</v>
      </c>
      <c r="Q1437" s="88" t="str">
        <f t="array" aca="1" ref="Q1437" ca="1">IFERROR(INDEX(Tableau3[Num DECAL],SMALL(IF(Tableau3[Num DECAL]&lt;&gt;"",ROW(INDIRECT("1:"&amp;ROWS(Tableau3[Num DECAL])))),ROWS($1:1426))),"")</f>
        <v/>
      </c>
      <c r="R1437" s="88">
        <f t="shared" ca="1" si="22"/>
        <v>0</v>
      </c>
      <c r="S1437" s="88">
        <f ca="1">COUNTIFS(Tableau3[PLAGE],R1437)</f>
        <v>0</v>
      </c>
      <c r="T1437" s="139">
        <f ca="1">INDEX(EXTRACT!DATE,MATCH(Tableau4[[#This Row],[Décalage]],D:D,0),0)</f>
        <v>0</v>
      </c>
      <c r="U1437" s="139">
        <f ca="1">VLOOKUP(Tableau4[[#This Row],[Décalage]],D:E,2,0)</f>
        <v>0</v>
      </c>
      <c r="V1437" s="139">
        <f ca="1">VLOOKUP(Tableau4[[#This Row],[Décalage]],D:G,4,0)</f>
        <v>0</v>
      </c>
      <c r="AY1437" s="88"/>
      <c r="AZ1437" s="88"/>
      <c r="BA1437" s="88"/>
      <c r="BB1437" s="88"/>
      <c r="BC1437" s="88"/>
    </row>
    <row r="1438" spans="1:55" ht="15" x14ac:dyDescent="0.2">
      <c r="A1438" s="100" t="s">
        <v>534</v>
      </c>
      <c r="B1438" s="95" t="s">
        <v>534</v>
      </c>
      <c r="C1438" s="95">
        <v>1435</v>
      </c>
      <c r="D1438" s="95" t="s">
        <v>534</v>
      </c>
      <c r="E1438" s="99" t="s">
        <v>534</v>
      </c>
      <c r="F1438" s="95" t="s">
        <v>534</v>
      </c>
      <c r="G1438" s="95" t="s">
        <v>534</v>
      </c>
      <c r="H1438" s="95">
        <v>0</v>
      </c>
      <c r="I1438" s="95">
        <v>1</v>
      </c>
      <c r="J1438" s="95">
        <v>971</v>
      </c>
      <c r="K1438" s="95" t="s">
        <v>534</v>
      </c>
      <c r="L1438" s="98" t="s">
        <v>534</v>
      </c>
      <c r="M1438" s="98" t="s">
        <v>534</v>
      </c>
      <c r="N1438" s="97" t="s">
        <v>534</v>
      </c>
      <c r="Q1438" s="88" t="str">
        <f t="array" aca="1" ref="Q1438" ca="1">IFERROR(INDEX(Tableau3[Num DECAL],SMALL(IF(Tableau3[Num DECAL]&lt;&gt;"",ROW(INDIRECT("1:"&amp;ROWS(Tableau3[Num DECAL])))),ROWS($1:1427))),"")</f>
        <v/>
      </c>
      <c r="R1438" s="88">
        <f t="shared" ca="1" si="22"/>
        <v>0</v>
      </c>
      <c r="S1438" s="88">
        <f ca="1">COUNTIFS(Tableau3[PLAGE],R1438)</f>
        <v>0</v>
      </c>
      <c r="T1438" s="139">
        <f ca="1">INDEX(EXTRACT!DATE,MATCH(Tableau4[[#This Row],[Décalage]],D:D,0),0)</f>
        <v>0</v>
      </c>
      <c r="U1438" s="139">
        <f ca="1">VLOOKUP(Tableau4[[#This Row],[Décalage]],D:E,2,0)</f>
        <v>0</v>
      </c>
      <c r="V1438" s="139">
        <f ca="1">VLOOKUP(Tableau4[[#This Row],[Décalage]],D:G,4,0)</f>
        <v>0</v>
      </c>
      <c r="AY1438" s="88"/>
      <c r="AZ1438" s="88"/>
      <c r="BA1438" s="88"/>
      <c r="BB1438" s="88"/>
      <c r="BC1438" s="88"/>
    </row>
    <row r="1439" spans="1:55" ht="15" x14ac:dyDescent="0.2">
      <c r="A1439" s="100" t="s">
        <v>534</v>
      </c>
      <c r="B1439" s="95" t="s">
        <v>534</v>
      </c>
      <c r="C1439" s="95">
        <v>1436</v>
      </c>
      <c r="D1439" s="95" t="s">
        <v>534</v>
      </c>
      <c r="E1439" s="99" t="s">
        <v>534</v>
      </c>
      <c r="F1439" s="95" t="s">
        <v>534</v>
      </c>
      <c r="G1439" s="95" t="s">
        <v>534</v>
      </c>
      <c r="H1439" s="95">
        <v>0</v>
      </c>
      <c r="I1439" s="95">
        <v>1</v>
      </c>
      <c r="J1439" s="95">
        <v>972</v>
      </c>
      <c r="K1439" s="95" t="s">
        <v>534</v>
      </c>
      <c r="L1439" s="98" t="s">
        <v>534</v>
      </c>
      <c r="M1439" s="98" t="s">
        <v>534</v>
      </c>
      <c r="N1439" s="97" t="s">
        <v>534</v>
      </c>
      <c r="Q1439" s="88" t="str">
        <f t="array" aca="1" ref="Q1439" ca="1">IFERROR(INDEX(Tableau3[Num DECAL],SMALL(IF(Tableau3[Num DECAL]&lt;&gt;"",ROW(INDIRECT("1:"&amp;ROWS(Tableau3[Num DECAL])))),ROWS($1:1428))),"")</f>
        <v/>
      </c>
      <c r="R1439" s="88">
        <f t="shared" ca="1" si="22"/>
        <v>0</v>
      </c>
      <c r="S1439" s="88">
        <f ca="1">COUNTIFS(Tableau3[PLAGE],R1439)</f>
        <v>0</v>
      </c>
      <c r="T1439" s="139">
        <f ca="1">INDEX(EXTRACT!DATE,MATCH(Tableau4[[#This Row],[Décalage]],D:D,0),0)</f>
        <v>0</v>
      </c>
      <c r="U1439" s="139">
        <f ca="1">VLOOKUP(Tableau4[[#This Row],[Décalage]],D:E,2,0)</f>
        <v>0</v>
      </c>
      <c r="V1439" s="139">
        <f ca="1">VLOOKUP(Tableau4[[#This Row],[Décalage]],D:G,4,0)</f>
        <v>0</v>
      </c>
      <c r="AY1439" s="88"/>
      <c r="AZ1439" s="88"/>
      <c r="BA1439" s="88"/>
      <c r="BB1439" s="88"/>
      <c r="BC1439" s="88"/>
    </row>
    <row r="1440" spans="1:55" ht="15" x14ac:dyDescent="0.2">
      <c r="A1440" s="100" t="s">
        <v>534</v>
      </c>
      <c r="B1440" s="95" t="s">
        <v>534</v>
      </c>
      <c r="C1440" s="95">
        <v>1437</v>
      </c>
      <c r="D1440" s="95" t="s">
        <v>534</v>
      </c>
      <c r="E1440" s="99" t="s">
        <v>534</v>
      </c>
      <c r="F1440" s="95" t="s">
        <v>534</v>
      </c>
      <c r="G1440" s="95" t="s">
        <v>534</v>
      </c>
      <c r="H1440" s="95">
        <v>0</v>
      </c>
      <c r="I1440" s="95">
        <v>1</v>
      </c>
      <c r="J1440" s="95">
        <v>973</v>
      </c>
      <c r="K1440" s="95" t="s">
        <v>534</v>
      </c>
      <c r="L1440" s="98" t="s">
        <v>534</v>
      </c>
      <c r="M1440" s="98" t="s">
        <v>534</v>
      </c>
      <c r="N1440" s="97" t="s">
        <v>534</v>
      </c>
      <c r="Q1440" s="88" t="str">
        <f t="array" aca="1" ref="Q1440" ca="1">IFERROR(INDEX(Tableau3[Num DECAL],SMALL(IF(Tableau3[Num DECAL]&lt;&gt;"",ROW(INDIRECT("1:"&amp;ROWS(Tableau3[Num DECAL])))),ROWS($1:1429))),"")</f>
        <v/>
      </c>
      <c r="R1440" s="88">
        <f t="shared" ca="1" si="22"/>
        <v>0</v>
      </c>
      <c r="S1440" s="88">
        <f ca="1">COUNTIFS(Tableau3[PLAGE],R1440)</f>
        <v>0</v>
      </c>
      <c r="T1440" s="139">
        <f ca="1">INDEX(EXTRACT!DATE,MATCH(Tableau4[[#This Row],[Décalage]],D:D,0),0)</f>
        <v>0</v>
      </c>
      <c r="U1440" s="139">
        <f ca="1">VLOOKUP(Tableau4[[#This Row],[Décalage]],D:E,2,0)</f>
        <v>0</v>
      </c>
      <c r="V1440" s="139">
        <f ca="1">VLOOKUP(Tableau4[[#This Row],[Décalage]],D:G,4,0)</f>
        <v>0</v>
      </c>
      <c r="AY1440" s="88"/>
      <c r="AZ1440" s="88"/>
      <c r="BA1440" s="88"/>
      <c r="BB1440" s="88"/>
      <c r="BC1440" s="88"/>
    </row>
    <row r="1441" spans="1:55" ht="15" x14ac:dyDescent="0.2">
      <c r="A1441" s="100" t="s">
        <v>534</v>
      </c>
      <c r="B1441" s="95" t="s">
        <v>534</v>
      </c>
      <c r="C1441" s="95">
        <v>1438</v>
      </c>
      <c r="D1441" s="95" t="s">
        <v>534</v>
      </c>
      <c r="E1441" s="99" t="s">
        <v>534</v>
      </c>
      <c r="F1441" s="95" t="s">
        <v>534</v>
      </c>
      <c r="G1441" s="95" t="s">
        <v>534</v>
      </c>
      <c r="H1441" s="95">
        <v>0</v>
      </c>
      <c r="I1441" s="95">
        <v>1</v>
      </c>
      <c r="J1441" s="95">
        <v>974</v>
      </c>
      <c r="K1441" s="95" t="s">
        <v>534</v>
      </c>
      <c r="L1441" s="98" t="s">
        <v>534</v>
      </c>
      <c r="M1441" s="98" t="s">
        <v>534</v>
      </c>
      <c r="N1441" s="97" t="s">
        <v>534</v>
      </c>
      <c r="Q1441" s="88" t="str">
        <f t="array" aca="1" ref="Q1441" ca="1">IFERROR(INDEX(Tableau3[Num DECAL],SMALL(IF(Tableau3[Num DECAL]&lt;&gt;"",ROW(INDIRECT("1:"&amp;ROWS(Tableau3[Num DECAL])))),ROWS($1:1430))),"")</f>
        <v/>
      </c>
      <c r="R1441" s="88">
        <f t="shared" ca="1" si="22"/>
        <v>0</v>
      </c>
      <c r="S1441" s="88">
        <f ca="1">COUNTIFS(Tableau3[PLAGE],R1441)</f>
        <v>0</v>
      </c>
      <c r="T1441" s="139">
        <f ca="1">INDEX(EXTRACT!DATE,MATCH(Tableau4[[#This Row],[Décalage]],D:D,0),0)</f>
        <v>0</v>
      </c>
      <c r="U1441" s="139">
        <f ca="1">VLOOKUP(Tableau4[[#This Row],[Décalage]],D:E,2,0)</f>
        <v>0</v>
      </c>
      <c r="V1441" s="139">
        <f ca="1">VLOOKUP(Tableau4[[#This Row],[Décalage]],D:G,4,0)</f>
        <v>0</v>
      </c>
      <c r="AY1441" s="88"/>
      <c r="AZ1441" s="88"/>
      <c r="BA1441" s="88"/>
      <c r="BB1441" s="88"/>
      <c r="BC1441" s="88"/>
    </row>
    <row r="1442" spans="1:55" ht="15" x14ac:dyDescent="0.2">
      <c r="A1442" s="100" t="s">
        <v>534</v>
      </c>
      <c r="B1442" s="95" t="s">
        <v>534</v>
      </c>
      <c r="C1442" s="95">
        <v>1439</v>
      </c>
      <c r="D1442" s="95" t="s">
        <v>534</v>
      </c>
      <c r="E1442" s="99" t="s">
        <v>534</v>
      </c>
      <c r="F1442" s="95" t="s">
        <v>534</v>
      </c>
      <c r="G1442" s="95" t="s">
        <v>534</v>
      </c>
      <c r="H1442" s="95">
        <v>0</v>
      </c>
      <c r="I1442" s="95">
        <v>1</v>
      </c>
      <c r="J1442" s="95">
        <v>975</v>
      </c>
      <c r="K1442" s="95" t="s">
        <v>534</v>
      </c>
      <c r="L1442" s="98" t="s">
        <v>534</v>
      </c>
      <c r="M1442" s="98" t="s">
        <v>534</v>
      </c>
      <c r="N1442" s="97" t="s">
        <v>534</v>
      </c>
      <c r="Q1442" s="88" t="str">
        <f t="array" aca="1" ref="Q1442" ca="1">IFERROR(INDEX(Tableau3[Num DECAL],SMALL(IF(Tableau3[Num DECAL]&lt;&gt;"",ROW(INDIRECT("1:"&amp;ROWS(Tableau3[Num DECAL])))),ROWS($1:1431))),"")</f>
        <v/>
      </c>
      <c r="R1442" s="88">
        <f t="shared" ca="1" si="22"/>
        <v>0</v>
      </c>
      <c r="S1442" s="88">
        <f ca="1">COUNTIFS(Tableau3[PLAGE],R1442)</f>
        <v>0</v>
      </c>
      <c r="T1442" s="139">
        <f ca="1">INDEX(EXTRACT!DATE,MATCH(Tableau4[[#This Row],[Décalage]],D:D,0),0)</f>
        <v>0</v>
      </c>
      <c r="U1442" s="139">
        <f ca="1">VLOOKUP(Tableau4[[#This Row],[Décalage]],D:E,2,0)</f>
        <v>0</v>
      </c>
      <c r="V1442" s="139">
        <f ca="1">VLOOKUP(Tableau4[[#This Row],[Décalage]],D:G,4,0)</f>
        <v>0</v>
      </c>
      <c r="AY1442" s="88"/>
      <c r="AZ1442" s="88"/>
      <c r="BA1442" s="88"/>
      <c r="BB1442" s="88"/>
      <c r="BC1442" s="88"/>
    </row>
    <row r="1443" spans="1:55" ht="15" x14ac:dyDescent="0.2">
      <c r="A1443" s="100" t="s">
        <v>534</v>
      </c>
      <c r="B1443" s="95" t="s">
        <v>534</v>
      </c>
      <c r="C1443" s="95">
        <v>1440</v>
      </c>
      <c r="D1443" s="95" t="s">
        <v>534</v>
      </c>
      <c r="E1443" s="99" t="s">
        <v>534</v>
      </c>
      <c r="F1443" s="95" t="s">
        <v>534</v>
      </c>
      <c r="G1443" s="95" t="s">
        <v>534</v>
      </c>
      <c r="H1443" s="95">
        <v>0</v>
      </c>
      <c r="I1443" s="95">
        <v>1</v>
      </c>
      <c r="J1443" s="95">
        <v>976</v>
      </c>
      <c r="K1443" s="95" t="s">
        <v>534</v>
      </c>
      <c r="L1443" s="98" t="s">
        <v>534</v>
      </c>
      <c r="M1443" s="98" t="s">
        <v>534</v>
      </c>
      <c r="N1443" s="97" t="s">
        <v>534</v>
      </c>
      <c r="Q1443" s="88" t="str">
        <f t="array" aca="1" ref="Q1443" ca="1">IFERROR(INDEX(Tableau3[Num DECAL],SMALL(IF(Tableau3[Num DECAL]&lt;&gt;"",ROW(INDIRECT("1:"&amp;ROWS(Tableau3[Num DECAL])))),ROWS($1:1432))),"")</f>
        <v/>
      </c>
      <c r="R1443" s="88">
        <f t="shared" ca="1" si="22"/>
        <v>0</v>
      </c>
      <c r="S1443" s="88">
        <f ca="1">COUNTIFS(Tableau3[PLAGE],R1443)</f>
        <v>0</v>
      </c>
      <c r="T1443" s="139">
        <f ca="1">INDEX(EXTRACT!DATE,MATCH(Tableau4[[#This Row],[Décalage]],D:D,0),0)</f>
        <v>0</v>
      </c>
      <c r="U1443" s="139">
        <f ca="1">VLOOKUP(Tableau4[[#This Row],[Décalage]],D:E,2,0)</f>
        <v>0</v>
      </c>
      <c r="V1443" s="139">
        <f ca="1">VLOOKUP(Tableau4[[#This Row],[Décalage]],D:G,4,0)</f>
        <v>0</v>
      </c>
      <c r="AY1443" s="88"/>
      <c r="AZ1443" s="88"/>
      <c r="BA1443" s="88"/>
      <c r="BB1443" s="88"/>
      <c r="BC1443" s="88"/>
    </row>
    <row r="1444" spans="1:55" ht="15" x14ac:dyDescent="0.2">
      <c r="A1444" s="100" t="s">
        <v>534</v>
      </c>
      <c r="B1444" s="95" t="s">
        <v>534</v>
      </c>
      <c r="C1444" s="95">
        <v>1441</v>
      </c>
      <c r="D1444" s="95" t="s">
        <v>534</v>
      </c>
      <c r="E1444" s="99" t="s">
        <v>534</v>
      </c>
      <c r="F1444" s="95" t="s">
        <v>534</v>
      </c>
      <c r="G1444" s="95" t="s">
        <v>534</v>
      </c>
      <c r="H1444" s="95">
        <v>0</v>
      </c>
      <c r="I1444" s="95">
        <v>1</v>
      </c>
      <c r="J1444" s="95">
        <v>977</v>
      </c>
      <c r="K1444" s="95" t="s">
        <v>534</v>
      </c>
      <c r="L1444" s="98" t="s">
        <v>534</v>
      </c>
      <c r="M1444" s="98" t="s">
        <v>534</v>
      </c>
      <c r="N1444" s="97" t="s">
        <v>534</v>
      </c>
      <c r="Q1444" s="88" t="str">
        <f t="array" aca="1" ref="Q1444" ca="1">IFERROR(INDEX(Tableau3[Num DECAL],SMALL(IF(Tableau3[Num DECAL]&lt;&gt;"",ROW(INDIRECT("1:"&amp;ROWS(Tableau3[Num DECAL])))),ROWS($1:1433))),"")</f>
        <v/>
      </c>
      <c r="R1444" s="88">
        <f t="shared" ca="1" si="22"/>
        <v>0</v>
      </c>
      <c r="S1444" s="88">
        <f ca="1">COUNTIFS(Tableau3[PLAGE],R1444)</f>
        <v>0</v>
      </c>
      <c r="T1444" s="139">
        <f ca="1">INDEX(EXTRACT!DATE,MATCH(Tableau4[[#This Row],[Décalage]],D:D,0),0)</f>
        <v>0</v>
      </c>
      <c r="U1444" s="139">
        <f ca="1">VLOOKUP(Tableau4[[#This Row],[Décalage]],D:E,2,0)</f>
        <v>0</v>
      </c>
      <c r="V1444" s="139">
        <f ca="1">VLOOKUP(Tableau4[[#This Row],[Décalage]],D:G,4,0)</f>
        <v>0</v>
      </c>
      <c r="AY1444" s="88"/>
      <c r="AZ1444" s="88"/>
      <c r="BA1444" s="88"/>
      <c r="BB1444" s="88"/>
      <c r="BC1444" s="88"/>
    </row>
    <row r="1445" spans="1:55" ht="15" x14ac:dyDescent="0.2">
      <c r="A1445" s="100" t="s">
        <v>534</v>
      </c>
      <c r="B1445" s="95" t="s">
        <v>534</v>
      </c>
      <c r="C1445" s="95">
        <v>1442</v>
      </c>
      <c r="D1445" s="95" t="s">
        <v>534</v>
      </c>
      <c r="E1445" s="99" t="s">
        <v>534</v>
      </c>
      <c r="F1445" s="95" t="s">
        <v>534</v>
      </c>
      <c r="G1445" s="95" t="s">
        <v>534</v>
      </c>
      <c r="H1445" s="95">
        <v>0</v>
      </c>
      <c r="I1445" s="95">
        <v>1</v>
      </c>
      <c r="J1445" s="95">
        <v>978</v>
      </c>
      <c r="K1445" s="95" t="s">
        <v>534</v>
      </c>
      <c r="L1445" s="98" t="s">
        <v>534</v>
      </c>
      <c r="M1445" s="98" t="s">
        <v>534</v>
      </c>
      <c r="N1445" s="97" t="s">
        <v>534</v>
      </c>
      <c r="Q1445" s="88" t="str">
        <f t="array" aca="1" ref="Q1445" ca="1">IFERROR(INDEX(Tableau3[Num DECAL],SMALL(IF(Tableau3[Num DECAL]&lt;&gt;"",ROW(INDIRECT("1:"&amp;ROWS(Tableau3[Num DECAL])))),ROWS($1:1434))),"")</f>
        <v/>
      </c>
      <c r="R1445" s="88">
        <f t="shared" ca="1" si="22"/>
        <v>0</v>
      </c>
      <c r="S1445" s="88">
        <f ca="1">COUNTIFS(Tableau3[PLAGE],R1445)</f>
        <v>0</v>
      </c>
      <c r="T1445" s="139">
        <f ca="1">INDEX(EXTRACT!DATE,MATCH(Tableau4[[#This Row],[Décalage]],D:D,0),0)</f>
        <v>0</v>
      </c>
      <c r="U1445" s="139">
        <f ca="1">VLOOKUP(Tableau4[[#This Row],[Décalage]],D:E,2,0)</f>
        <v>0</v>
      </c>
      <c r="V1445" s="139">
        <f ca="1">VLOOKUP(Tableau4[[#This Row],[Décalage]],D:G,4,0)</f>
        <v>0</v>
      </c>
      <c r="AY1445" s="88"/>
      <c r="AZ1445" s="88"/>
      <c r="BA1445" s="88"/>
      <c r="BB1445" s="88"/>
      <c r="BC1445" s="88"/>
    </row>
    <row r="1446" spans="1:55" ht="15" x14ac:dyDescent="0.2">
      <c r="A1446" s="100" t="s">
        <v>534</v>
      </c>
      <c r="B1446" s="95" t="s">
        <v>534</v>
      </c>
      <c r="C1446" s="95">
        <v>1443</v>
      </c>
      <c r="D1446" s="95" t="s">
        <v>534</v>
      </c>
      <c r="E1446" s="99" t="s">
        <v>534</v>
      </c>
      <c r="F1446" s="95" t="s">
        <v>534</v>
      </c>
      <c r="G1446" s="95" t="s">
        <v>534</v>
      </c>
      <c r="H1446" s="95">
        <v>0</v>
      </c>
      <c r="I1446" s="95">
        <v>1</v>
      </c>
      <c r="J1446" s="95">
        <v>979</v>
      </c>
      <c r="K1446" s="95" t="s">
        <v>534</v>
      </c>
      <c r="L1446" s="98" t="s">
        <v>534</v>
      </c>
      <c r="M1446" s="98" t="s">
        <v>534</v>
      </c>
      <c r="N1446" s="97" t="s">
        <v>534</v>
      </c>
      <c r="Q1446" s="88" t="str">
        <f t="array" aca="1" ref="Q1446" ca="1">IFERROR(INDEX(Tableau3[Num DECAL],SMALL(IF(Tableau3[Num DECAL]&lt;&gt;"",ROW(INDIRECT("1:"&amp;ROWS(Tableau3[Num DECAL])))),ROWS($1:1435))),"")</f>
        <v/>
      </c>
      <c r="R1446" s="88">
        <f t="shared" ca="1" si="22"/>
        <v>0</v>
      </c>
      <c r="S1446" s="88">
        <f ca="1">COUNTIFS(Tableau3[PLAGE],R1446)</f>
        <v>0</v>
      </c>
      <c r="T1446" s="139">
        <f ca="1">INDEX(EXTRACT!DATE,MATCH(Tableau4[[#This Row],[Décalage]],D:D,0),0)</f>
        <v>0</v>
      </c>
      <c r="U1446" s="139">
        <f ca="1">VLOOKUP(Tableau4[[#This Row],[Décalage]],D:E,2,0)</f>
        <v>0</v>
      </c>
      <c r="V1446" s="139">
        <f ca="1">VLOOKUP(Tableau4[[#This Row],[Décalage]],D:G,4,0)</f>
        <v>0</v>
      </c>
      <c r="AY1446" s="88"/>
      <c r="AZ1446" s="88"/>
      <c r="BA1446" s="88"/>
      <c r="BB1446" s="88"/>
      <c r="BC1446" s="88"/>
    </row>
    <row r="1447" spans="1:55" ht="15" x14ac:dyDescent="0.2">
      <c r="A1447" s="100" t="s">
        <v>534</v>
      </c>
      <c r="B1447" s="95" t="s">
        <v>534</v>
      </c>
      <c r="C1447" s="95">
        <v>1444</v>
      </c>
      <c r="D1447" s="95" t="s">
        <v>534</v>
      </c>
      <c r="E1447" s="99" t="s">
        <v>534</v>
      </c>
      <c r="F1447" s="95" t="s">
        <v>534</v>
      </c>
      <c r="G1447" s="95" t="s">
        <v>534</v>
      </c>
      <c r="H1447" s="95">
        <v>0</v>
      </c>
      <c r="I1447" s="95">
        <v>1</v>
      </c>
      <c r="J1447" s="95">
        <v>980</v>
      </c>
      <c r="K1447" s="95" t="s">
        <v>534</v>
      </c>
      <c r="L1447" s="98" t="s">
        <v>534</v>
      </c>
      <c r="M1447" s="98" t="s">
        <v>534</v>
      </c>
      <c r="N1447" s="97" t="s">
        <v>534</v>
      </c>
      <c r="Q1447" s="88" t="str">
        <f t="array" aca="1" ref="Q1447" ca="1">IFERROR(INDEX(Tableau3[Num DECAL],SMALL(IF(Tableau3[Num DECAL]&lt;&gt;"",ROW(INDIRECT("1:"&amp;ROWS(Tableau3[Num DECAL])))),ROWS($1:1436))),"")</f>
        <v/>
      </c>
      <c r="R1447" s="88">
        <f t="shared" ca="1" si="22"/>
        <v>0</v>
      </c>
      <c r="S1447" s="88">
        <f ca="1">COUNTIFS(Tableau3[PLAGE],R1447)</f>
        <v>0</v>
      </c>
      <c r="T1447" s="139">
        <f ca="1">INDEX(EXTRACT!DATE,MATCH(Tableau4[[#This Row],[Décalage]],D:D,0),0)</f>
        <v>0</v>
      </c>
      <c r="U1447" s="139">
        <f ca="1">VLOOKUP(Tableau4[[#This Row],[Décalage]],D:E,2,0)</f>
        <v>0</v>
      </c>
      <c r="V1447" s="139">
        <f ca="1">VLOOKUP(Tableau4[[#This Row],[Décalage]],D:G,4,0)</f>
        <v>0</v>
      </c>
      <c r="AY1447" s="88"/>
      <c r="AZ1447" s="88"/>
      <c r="BA1447" s="88"/>
      <c r="BB1447" s="88"/>
      <c r="BC1447" s="88"/>
    </row>
    <row r="1448" spans="1:55" ht="15" x14ac:dyDescent="0.2">
      <c r="A1448" s="100" t="s">
        <v>534</v>
      </c>
      <c r="B1448" s="95" t="s">
        <v>534</v>
      </c>
      <c r="C1448" s="95">
        <v>1445</v>
      </c>
      <c r="D1448" s="95" t="s">
        <v>534</v>
      </c>
      <c r="E1448" s="99" t="s">
        <v>534</v>
      </c>
      <c r="F1448" s="95" t="s">
        <v>534</v>
      </c>
      <c r="G1448" s="95" t="s">
        <v>534</v>
      </c>
      <c r="H1448" s="95">
        <v>0</v>
      </c>
      <c r="I1448" s="95">
        <v>1</v>
      </c>
      <c r="J1448" s="95">
        <v>981</v>
      </c>
      <c r="K1448" s="95" t="s">
        <v>534</v>
      </c>
      <c r="L1448" s="98" t="s">
        <v>534</v>
      </c>
      <c r="M1448" s="98" t="s">
        <v>534</v>
      </c>
      <c r="N1448" s="97" t="s">
        <v>534</v>
      </c>
      <c r="Q1448" s="88" t="str">
        <f t="array" aca="1" ref="Q1448" ca="1">IFERROR(INDEX(Tableau3[Num DECAL],SMALL(IF(Tableau3[Num DECAL]&lt;&gt;"",ROW(INDIRECT("1:"&amp;ROWS(Tableau3[Num DECAL])))),ROWS($1:1437))),"")</f>
        <v/>
      </c>
      <c r="R1448" s="88">
        <f t="shared" ca="1" si="22"/>
        <v>0</v>
      </c>
      <c r="S1448" s="88">
        <f ca="1">COUNTIFS(Tableau3[PLAGE],R1448)</f>
        <v>0</v>
      </c>
      <c r="T1448" s="139">
        <f ca="1">INDEX(EXTRACT!DATE,MATCH(Tableau4[[#This Row],[Décalage]],D:D,0),0)</f>
        <v>0</v>
      </c>
      <c r="U1448" s="139">
        <f ca="1">VLOOKUP(Tableau4[[#This Row],[Décalage]],D:E,2,0)</f>
        <v>0</v>
      </c>
      <c r="V1448" s="139">
        <f ca="1">VLOOKUP(Tableau4[[#This Row],[Décalage]],D:G,4,0)</f>
        <v>0</v>
      </c>
      <c r="AY1448" s="88"/>
      <c r="AZ1448" s="88"/>
      <c r="BA1448" s="88"/>
      <c r="BB1448" s="88"/>
      <c r="BC1448" s="88"/>
    </row>
    <row r="1449" spans="1:55" ht="15" x14ac:dyDescent="0.2">
      <c r="A1449" s="100" t="s">
        <v>534</v>
      </c>
      <c r="B1449" s="95" t="s">
        <v>534</v>
      </c>
      <c r="C1449" s="95">
        <v>1446</v>
      </c>
      <c r="D1449" s="95" t="s">
        <v>534</v>
      </c>
      <c r="E1449" s="99" t="s">
        <v>534</v>
      </c>
      <c r="F1449" s="95" t="s">
        <v>534</v>
      </c>
      <c r="G1449" s="95" t="s">
        <v>534</v>
      </c>
      <c r="H1449" s="95">
        <v>0</v>
      </c>
      <c r="I1449" s="95">
        <v>1</v>
      </c>
      <c r="J1449" s="95">
        <v>982</v>
      </c>
      <c r="K1449" s="95" t="s">
        <v>534</v>
      </c>
      <c r="L1449" s="98" t="s">
        <v>534</v>
      </c>
      <c r="M1449" s="98" t="s">
        <v>534</v>
      </c>
      <c r="N1449" s="97" t="s">
        <v>534</v>
      </c>
      <c r="Q1449" s="88" t="str">
        <f t="array" aca="1" ref="Q1449" ca="1">IFERROR(INDEX(Tableau3[Num DECAL],SMALL(IF(Tableau3[Num DECAL]&lt;&gt;"",ROW(INDIRECT("1:"&amp;ROWS(Tableau3[Num DECAL])))),ROWS($1:1438))),"")</f>
        <v/>
      </c>
      <c r="R1449" s="88">
        <f t="shared" ca="1" si="22"/>
        <v>0</v>
      </c>
      <c r="S1449" s="88">
        <f ca="1">COUNTIFS(Tableau3[PLAGE],R1449)</f>
        <v>0</v>
      </c>
      <c r="T1449" s="139">
        <f ca="1">INDEX(EXTRACT!DATE,MATCH(Tableau4[[#This Row],[Décalage]],D:D,0),0)</f>
        <v>0</v>
      </c>
      <c r="U1449" s="139">
        <f ca="1">VLOOKUP(Tableau4[[#This Row],[Décalage]],D:E,2,0)</f>
        <v>0</v>
      </c>
      <c r="V1449" s="139">
        <f ca="1">VLOOKUP(Tableau4[[#This Row],[Décalage]],D:G,4,0)</f>
        <v>0</v>
      </c>
      <c r="AY1449" s="88"/>
      <c r="AZ1449" s="88"/>
      <c r="BA1449" s="88"/>
      <c r="BB1449" s="88"/>
      <c r="BC1449" s="88"/>
    </row>
    <row r="1450" spans="1:55" ht="15" x14ac:dyDescent="0.2">
      <c r="A1450" s="100" t="s">
        <v>534</v>
      </c>
      <c r="B1450" s="95" t="s">
        <v>534</v>
      </c>
      <c r="C1450" s="95">
        <v>1447</v>
      </c>
      <c r="D1450" s="95" t="s">
        <v>534</v>
      </c>
      <c r="E1450" s="99" t="s">
        <v>534</v>
      </c>
      <c r="F1450" s="95" t="s">
        <v>534</v>
      </c>
      <c r="G1450" s="95" t="s">
        <v>534</v>
      </c>
      <c r="H1450" s="95">
        <v>0</v>
      </c>
      <c r="I1450" s="95">
        <v>1</v>
      </c>
      <c r="J1450" s="95">
        <v>983</v>
      </c>
      <c r="K1450" s="95" t="s">
        <v>534</v>
      </c>
      <c r="L1450" s="98" t="s">
        <v>534</v>
      </c>
      <c r="M1450" s="98" t="s">
        <v>534</v>
      </c>
      <c r="N1450" s="97" t="s">
        <v>534</v>
      </c>
      <c r="Q1450" s="88" t="str">
        <f t="array" aca="1" ref="Q1450" ca="1">IFERROR(INDEX(Tableau3[Num DECAL],SMALL(IF(Tableau3[Num DECAL]&lt;&gt;"",ROW(INDIRECT("1:"&amp;ROWS(Tableau3[Num DECAL])))),ROWS($1:1439))),"")</f>
        <v/>
      </c>
      <c r="R1450" s="88">
        <f t="shared" ca="1" si="22"/>
        <v>0</v>
      </c>
      <c r="S1450" s="88">
        <f ca="1">COUNTIFS(Tableau3[PLAGE],R1450)</f>
        <v>0</v>
      </c>
      <c r="T1450" s="139">
        <f ca="1">INDEX(EXTRACT!DATE,MATCH(Tableau4[[#This Row],[Décalage]],D:D,0),0)</f>
        <v>0</v>
      </c>
      <c r="U1450" s="139">
        <f ca="1">VLOOKUP(Tableau4[[#This Row],[Décalage]],D:E,2,0)</f>
        <v>0</v>
      </c>
      <c r="V1450" s="139">
        <f ca="1">VLOOKUP(Tableau4[[#This Row],[Décalage]],D:G,4,0)</f>
        <v>0</v>
      </c>
      <c r="AY1450" s="88"/>
      <c r="AZ1450" s="88"/>
      <c r="BA1450" s="88"/>
      <c r="BB1450" s="88"/>
      <c r="BC1450" s="88"/>
    </row>
    <row r="1451" spans="1:55" ht="15" x14ac:dyDescent="0.2">
      <c r="A1451" s="100" t="s">
        <v>534</v>
      </c>
      <c r="B1451" s="95" t="s">
        <v>534</v>
      </c>
      <c r="C1451" s="95">
        <v>1448</v>
      </c>
      <c r="D1451" s="95" t="s">
        <v>534</v>
      </c>
      <c r="E1451" s="99" t="s">
        <v>534</v>
      </c>
      <c r="F1451" s="95" t="s">
        <v>534</v>
      </c>
      <c r="G1451" s="95" t="s">
        <v>534</v>
      </c>
      <c r="H1451" s="95">
        <v>0</v>
      </c>
      <c r="I1451" s="95">
        <v>1</v>
      </c>
      <c r="J1451" s="95">
        <v>984</v>
      </c>
      <c r="K1451" s="95" t="s">
        <v>534</v>
      </c>
      <c r="L1451" s="98" t="s">
        <v>534</v>
      </c>
      <c r="M1451" s="98" t="s">
        <v>534</v>
      </c>
      <c r="N1451" s="97" t="s">
        <v>534</v>
      </c>
      <c r="Q1451" s="88" t="str">
        <f t="array" aca="1" ref="Q1451" ca="1">IFERROR(INDEX(Tableau3[Num DECAL],SMALL(IF(Tableau3[Num DECAL]&lt;&gt;"",ROW(INDIRECT("1:"&amp;ROWS(Tableau3[Num DECAL])))),ROWS($1:1440))),"")</f>
        <v/>
      </c>
      <c r="R1451" s="88">
        <f t="shared" ca="1" si="22"/>
        <v>0</v>
      </c>
      <c r="S1451" s="88">
        <f ca="1">COUNTIFS(Tableau3[PLAGE],R1451)</f>
        <v>0</v>
      </c>
      <c r="T1451" s="139">
        <f ca="1">INDEX(EXTRACT!DATE,MATCH(Tableau4[[#This Row],[Décalage]],D:D,0),0)</f>
        <v>0</v>
      </c>
      <c r="U1451" s="139">
        <f ca="1">VLOOKUP(Tableau4[[#This Row],[Décalage]],D:E,2,0)</f>
        <v>0</v>
      </c>
      <c r="V1451" s="139">
        <f ca="1">VLOOKUP(Tableau4[[#This Row],[Décalage]],D:G,4,0)</f>
        <v>0</v>
      </c>
      <c r="AY1451" s="88"/>
      <c r="AZ1451" s="88"/>
      <c r="BA1451" s="88"/>
      <c r="BB1451" s="88"/>
      <c r="BC1451" s="88"/>
    </row>
    <row r="1452" spans="1:55" ht="15" x14ac:dyDescent="0.2">
      <c r="A1452" s="100" t="s">
        <v>534</v>
      </c>
      <c r="B1452" s="95" t="s">
        <v>534</v>
      </c>
      <c r="C1452" s="95">
        <v>1449</v>
      </c>
      <c r="D1452" s="95" t="s">
        <v>534</v>
      </c>
      <c r="E1452" s="99" t="s">
        <v>534</v>
      </c>
      <c r="F1452" s="95" t="s">
        <v>534</v>
      </c>
      <c r="G1452" s="95" t="s">
        <v>534</v>
      </c>
      <c r="H1452" s="95">
        <v>0</v>
      </c>
      <c r="I1452" s="95">
        <v>1</v>
      </c>
      <c r="J1452" s="95">
        <v>985</v>
      </c>
      <c r="K1452" s="95" t="s">
        <v>534</v>
      </c>
      <c r="L1452" s="98" t="s">
        <v>534</v>
      </c>
      <c r="M1452" s="98" t="s">
        <v>534</v>
      </c>
      <c r="N1452" s="97" t="s">
        <v>534</v>
      </c>
      <c r="Q1452" s="88" t="str">
        <f t="array" aca="1" ref="Q1452" ca="1">IFERROR(INDEX(Tableau3[Num DECAL],SMALL(IF(Tableau3[Num DECAL]&lt;&gt;"",ROW(INDIRECT("1:"&amp;ROWS(Tableau3[Num DECAL])))),ROWS($1:1441))),"")</f>
        <v/>
      </c>
      <c r="R1452" s="88">
        <f t="shared" ca="1" si="22"/>
        <v>0</v>
      </c>
      <c r="S1452" s="88">
        <f ca="1">COUNTIFS(Tableau3[PLAGE],R1452)</f>
        <v>0</v>
      </c>
      <c r="T1452" s="139">
        <f ca="1">INDEX(EXTRACT!DATE,MATCH(Tableau4[[#This Row],[Décalage]],D:D,0),0)</f>
        <v>0</v>
      </c>
      <c r="U1452" s="139">
        <f ca="1">VLOOKUP(Tableau4[[#This Row],[Décalage]],D:E,2,0)</f>
        <v>0</v>
      </c>
      <c r="V1452" s="139">
        <f ca="1">VLOOKUP(Tableau4[[#This Row],[Décalage]],D:G,4,0)</f>
        <v>0</v>
      </c>
      <c r="AY1452" s="88"/>
      <c r="AZ1452" s="88"/>
      <c r="BA1452" s="88"/>
      <c r="BB1452" s="88"/>
      <c r="BC1452" s="88"/>
    </row>
    <row r="1453" spans="1:55" ht="15" x14ac:dyDescent="0.2">
      <c r="A1453" s="100" t="s">
        <v>534</v>
      </c>
      <c r="B1453" s="95" t="s">
        <v>534</v>
      </c>
      <c r="C1453" s="95">
        <v>1450</v>
      </c>
      <c r="D1453" s="95" t="s">
        <v>534</v>
      </c>
      <c r="E1453" s="99" t="s">
        <v>534</v>
      </c>
      <c r="F1453" s="95" t="s">
        <v>534</v>
      </c>
      <c r="G1453" s="95" t="s">
        <v>534</v>
      </c>
      <c r="H1453" s="95">
        <v>0</v>
      </c>
      <c r="I1453" s="95">
        <v>1</v>
      </c>
      <c r="J1453" s="95">
        <v>986</v>
      </c>
      <c r="K1453" s="95" t="s">
        <v>534</v>
      </c>
      <c r="L1453" s="98" t="s">
        <v>534</v>
      </c>
      <c r="M1453" s="98" t="s">
        <v>534</v>
      </c>
      <c r="N1453" s="97" t="s">
        <v>534</v>
      </c>
      <c r="Q1453" s="88" t="str">
        <f t="array" aca="1" ref="Q1453" ca="1">IFERROR(INDEX(Tableau3[Num DECAL],SMALL(IF(Tableau3[Num DECAL]&lt;&gt;"",ROW(INDIRECT("1:"&amp;ROWS(Tableau3[Num DECAL])))),ROWS($1:1442))),"")</f>
        <v/>
      </c>
      <c r="R1453" s="88">
        <f t="shared" ca="1" si="22"/>
        <v>0</v>
      </c>
      <c r="S1453" s="88">
        <f ca="1">COUNTIFS(Tableau3[PLAGE],R1453)</f>
        <v>0</v>
      </c>
      <c r="T1453" s="139">
        <f ca="1">INDEX(EXTRACT!DATE,MATCH(Tableau4[[#This Row],[Décalage]],D:D,0),0)</f>
        <v>0</v>
      </c>
      <c r="U1453" s="139">
        <f ca="1">VLOOKUP(Tableau4[[#This Row],[Décalage]],D:E,2,0)</f>
        <v>0</v>
      </c>
      <c r="V1453" s="139">
        <f ca="1">VLOOKUP(Tableau4[[#This Row],[Décalage]],D:G,4,0)</f>
        <v>0</v>
      </c>
      <c r="AY1453" s="88"/>
      <c r="AZ1453" s="88"/>
      <c r="BA1453" s="88"/>
      <c r="BB1453" s="88"/>
      <c r="BC1453" s="88"/>
    </row>
    <row r="1454" spans="1:55" ht="15" x14ac:dyDescent="0.2">
      <c r="A1454" s="100" t="s">
        <v>534</v>
      </c>
      <c r="B1454" s="95" t="s">
        <v>534</v>
      </c>
      <c r="C1454" s="95">
        <v>1451</v>
      </c>
      <c r="D1454" s="95" t="s">
        <v>534</v>
      </c>
      <c r="E1454" s="99" t="s">
        <v>534</v>
      </c>
      <c r="F1454" s="95" t="s">
        <v>534</v>
      </c>
      <c r="G1454" s="95" t="s">
        <v>534</v>
      </c>
      <c r="H1454" s="95">
        <v>0</v>
      </c>
      <c r="I1454" s="95">
        <v>1</v>
      </c>
      <c r="J1454" s="95">
        <v>987</v>
      </c>
      <c r="K1454" s="95" t="s">
        <v>534</v>
      </c>
      <c r="L1454" s="98" t="s">
        <v>534</v>
      </c>
      <c r="M1454" s="98" t="s">
        <v>534</v>
      </c>
      <c r="N1454" s="97" t="s">
        <v>534</v>
      </c>
      <c r="Q1454" s="88" t="str">
        <f t="array" aca="1" ref="Q1454" ca="1">IFERROR(INDEX(Tableau3[Num DECAL],SMALL(IF(Tableau3[Num DECAL]&lt;&gt;"",ROW(INDIRECT("1:"&amp;ROWS(Tableau3[Num DECAL])))),ROWS($1:1443))),"")</f>
        <v/>
      </c>
      <c r="R1454" s="88">
        <f t="shared" ca="1" si="22"/>
        <v>0</v>
      </c>
      <c r="S1454" s="88">
        <f ca="1">COUNTIFS(Tableau3[PLAGE],R1454)</f>
        <v>0</v>
      </c>
      <c r="T1454" s="139">
        <f ca="1">INDEX(EXTRACT!DATE,MATCH(Tableau4[[#This Row],[Décalage]],D:D,0),0)</f>
        <v>0</v>
      </c>
      <c r="U1454" s="139">
        <f ca="1">VLOOKUP(Tableau4[[#This Row],[Décalage]],D:E,2,0)</f>
        <v>0</v>
      </c>
      <c r="V1454" s="139">
        <f ca="1">VLOOKUP(Tableau4[[#This Row],[Décalage]],D:G,4,0)</f>
        <v>0</v>
      </c>
      <c r="AY1454" s="88"/>
      <c r="AZ1454" s="88"/>
      <c r="BA1454" s="88"/>
      <c r="BB1454" s="88"/>
      <c r="BC1454" s="88"/>
    </row>
    <row r="1455" spans="1:55" ht="15" x14ac:dyDescent="0.2">
      <c r="A1455" s="100" t="s">
        <v>534</v>
      </c>
      <c r="B1455" s="95" t="s">
        <v>534</v>
      </c>
      <c r="C1455" s="95">
        <v>1452</v>
      </c>
      <c r="D1455" s="95" t="s">
        <v>534</v>
      </c>
      <c r="E1455" s="99" t="s">
        <v>534</v>
      </c>
      <c r="F1455" s="95" t="s">
        <v>534</v>
      </c>
      <c r="G1455" s="95" t="s">
        <v>534</v>
      </c>
      <c r="H1455" s="95">
        <v>0</v>
      </c>
      <c r="I1455" s="95">
        <v>1</v>
      </c>
      <c r="J1455" s="95">
        <v>988</v>
      </c>
      <c r="K1455" s="95" t="s">
        <v>534</v>
      </c>
      <c r="L1455" s="98" t="s">
        <v>534</v>
      </c>
      <c r="M1455" s="98" t="s">
        <v>534</v>
      </c>
      <c r="N1455" s="97" t="s">
        <v>534</v>
      </c>
      <c r="Q1455" s="88" t="str">
        <f t="array" aca="1" ref="Q1455" ca="1">IFERROR(INDEX(Tableau3[Num DECAL],SMALL(IF(Tableau3[Num DECAL]&lt;&gt;"",ROW(INDIRECT("1:"&amp;ROWS(Tableau3[Num DECAL])))),ROWS($1:1444))),"")</f>
        <v/>
      </c>
      <c r="R1455" s="88">
        <f t="shared" ca="1" si="22"/>
        <v>0</v>
      </c>
      <c r="S1455" s="88">
        <f ca="1">COUNTIFS(Tableau3[PLAGE],R1455)</f>
        <v>0</v>
      </c>
      <c r="T1455" s="139">
        <f ca="1">INDEX(EXTRACT!DATE,MATCH(Tableau4[[#This Row],[Décalage]],D:D,0),0)</f>
        <v>0</v>
      </c>
      <c r="U1455" s="139">
        <f ca="1">VLOOKUP(Tableau4[[#This Row],[Décalage]],D:E,2,0)</f>
        <v>0</v>
      </c>
      <c r="V1455" s="139">
        <f ca="1">VLOOKUP(Tableau4[[#This Row],[Décalage]],D:G,4,0)</f>
        <v>0</v>
      </c>
      <c r="AY1455" s="88"/>
      <c r="AZ1455" s="88"/>
      <c r="BA1455" s="88"/>
      <c r="BB1455" s="88"/>
      <c r="BC1455" s="88"/>
    </row>
    <row r="1456" spans="1:55" ht="15" x14ac:dyDescent="0.2">
      <c r="A1456" s="100" t="s">
        <v>534</v>
      </c>
      <c r="B1456" s="95" t="s">
        <v>534</v>
      </c>
      <c r="C1456" s="95">
        <v>1453</v>
      </c>
      <c r="D1456" s="95" t="s">
        <v>534</v>
      </c>
      <c r="E1456" s="99" t="s">
        <v>534</v>
      </c>
      <c r="F1456" s="95" t="s">
        <v>534</v>
      </c>
      <c r="G1456" s="95" t="s">
        <v>534</v>
      </c>
      <c r="H1456" s="95">
        <v>0</v>
      </c>
      <c r="I1456" s="95">
        <v>1</v>
      </c>
      <c r="J1456" s="95">
        <v>989</v>
      </c>
      <c r="K1456" s="95" t="s">
        <v>534</v>
      </c>
      <c r="L1456" s="98" t="s">
        <v>534</v>
      </c>
      <c r="M1456" s="98" t="s">
        <v>534</v>
      </c>
      <c r="N1456" s="97" t="s">
        <v>534</v>
      </c>
      <c r="Q1456" s="88" t="str">
        <f t="array" aca="1" ref="Q1456" ca="1">IFERROR(INDEX(Tableau3[Num DECAL],SMALL(IF(Tableau3[Num DECAL]&lt;&gt;"",ROW(INDIRECT("1:"&amp;ROWS(Tableau3[Num DECAL])))),ROWS($1:1445))),"")</f>
        <v/>
      </c>
      <c r="R1456" s="88">
        <f t="shared" ca="1" si="22"/>
        <v>0</v>
      </c>
      <c r="S1456" s="88">
        <f ca="1">COUNTIFS(Tableau3[PLAGE],R1456)</f>
        <v>0</v>
      </c>
      <c r="T1456" s="139">
        <f ca="1">INDEX(EXTRACT!DATE,MATCH(Tableau4[[#This Row],[Décalage]],D:D,0),0)</f>
        <v>0</v>
      </c>
      <c r="U1456" s="139">
        <f ca="1">VLOOKUP(Tableau4[[#This Row],[Décalage]],D:E,2,0)</f>
        <v>0</v>
      </c>
      <c r="V1456" s="139">
        <f ca="1">VLOOKUP(Tableau4[[#This Row],[Décalage]],D:G,4,0)</f>
        <v>0</v>
      </c>
      <c r="AY1456" s="88"/>
      <c r="AZ1456" s="88"/>
      <c r="BA1456" s="88"/>
      <c r="BB1456" s="88"/>
      <c r="BC1456" s="88"/>
    </row>
    <row r="1457" spans="1:55" ht="15" x14ac:dyDescent="0.2">
      <c r="A1457" s="100" t="s">
        <v>534</v>
      </c>
      <c r="B1457" s="95" t="s">
        <v>534</v>
      </c>
      <c r="C1457" s="95">
        <v>1454</v>
      </c>
      <c r="D1457" s="95" t="s">
        <v>534</v>
      </c>
      <c r="E1457" s="99" t="s">
        <v>534</v>
      </c>
      <c r="F1457" s="95" t="s">
        <v>534</v>
      </c>
      <c r="G1457" s="95" t="s">
        <v>534</v>
      </c>
      <c r="H1457" s="95">
        <v>0</v>
      </c>
      <c r="I1457" s="95">
        <v>1</v>
      </c>
      <c r="J1457" s="95">
        <v>990</v>
      </c>
      <c r="K1457" s="95" t="s">
        <v>534</v>
      </c>
      <c r="L1457" s="98" t="s">
        <v>534</v>
      </c>
      <c r="M1457" s="98" t="s">
        <v>534</v>
      </c>
      <c r="N1457" s="97" t="s">
        <v>534</v>
      </c>
      <c r="Q1457" s="88" t="str">
        <f t="array" aca="1" ref="Q1457" ca="1">IFERROR(INDEX(Tableau3[Num DECAL],SMALL(IF(Tableau3[Num DECAL]&lt;&gt;"",ROW(INDIRECT("1:"&amp;ROWS(Tableau3[Num DECAL])))),ROWS($1:1446))),"")</f>
        <v/>
      </c>
      <c r="R1457" s="88">
        <f t="shared" ca="1" si="22"/>
        <v>0</v>
      </c>
      <c r="S1457" s="88">
        <f ca="1">COUNTIFS(Tableau3[PLAGE],R1457)</f>
        <v>0</v>
      </c>
      <c r="T1457" s="139">
        <f ca="1">INDEX(EXTRACT!DATE,MATCH(Tableau4[[#This Row],[Décalage]],D:D,0),0)</f>
        <v>0</v>
      </c>
      <c r="U1457" s="139">
        <f ca="1">VLOOKUP(Tableau4[[#This Row],[Décalage]],D:E,2,0)</f>
        <v>0</v>
      </c>
      <c r="V1457" s="139">
        <f ca="1">VLOOKUP(Tableau4[[#This Row],[Décalage]],D:G,4,0)</f>
        <v>0</v>
      </c>
      <c r="AY1457" s="88"/>
      <c r="AZ1457" s="88"/>
      <c r="BA1457" s="88"/>
      <c r="BB1457" s="88"/>
      <c r="BC1457" s="88"/>
    </row>
    <row r="1458" spans="1:55" ht="15" x14ac:dyDescent="0.2">
      <c r="A1458" s="100" t="s">
        <v>534</v>
      </c>
      <c r="B1458" s="95" t="s">
        <v>534</v>
      </c>
      <c r="C1458" s="95">
        <v>1455</v>
      </c>
      <c r="D1458" s="95" t="s">
        <v>534</v>
      </c>
      <c r="E1458" s="99" t="s">
        <v>534</v>
      </c>
      <c r="F1458" s="95" t="s">
        <v>534</v>
      </c>
      <c r="G1458" s="95" t="s">
        <v>534</v>
      </c>
      <c r="H1458" s="95">
        <v>0</v>
      </c>
      <c r="I1458" s="95">
        <v>1</v>
      </c>
      <c r="J1458" s="95">
        <v>991</v>
      </c>
      <c r="K1458" s="95" t="s">
        <v>534</v>
      </c>
      <c r="L1458" s="98" t="s">
        <v>534</v>
      </c>
      <c r="M1458" s="98" t="s">
        <v>534</v>
      </c>
      <c r="N1458" s="97" t="s">
        <v>534</v>
      </c>
      <c r="Q1458" s="88" t="str">
        <f t="array" aca="1" ref="Q1458" ca="1">IFERROR(INDEX(Tableau3[Num DECAL],SMALL(IF(Tableau3[Num DECAL]&lt;&gt;"",ROW(INDIRECT("1:"&amp;ROWS(Tableau3[Num DECAL])))),ROWS($1:1447))),"")</f>
        <v/>
      </c>
      <c r="R1458" s="88">
        <f t="shared" ca="1" si="22"/>
        <v>0</v>
      </c>
      <c r="S1458" s="88">
        <f ca="1">COUNTIFS(Tableau3[PLAGE],R1458)</f>
        <v>0</v>
      </c>
      <c r="T1458" s="139">
        <f ca="1">INDEX(EXTRACT!DATE,MATCH(Tableau4[[#This Row],[Décalage]],D:D,0),0)</f>
        <v>0</v>
      </c>
      <c r="U1458" s="139">
        <f ca="1">VLOOKUP(Tableau4[[#This Row],[Décalage]],D:E,2,0)</f>
        <v>0</v>
      </c>
      <c r="V1458" s="139">
        <f ca="1">VLOOKUP(Tableau4[[#This Row],[Décalage]],D:G,4,0)</f>
        <v>0</v>
      </c>
      <c r="AY1458" s="88"/>
      <c r="AZ1458" s="88"/>
      <c r="BA1458" s="88"/>
      <c r="BB1458" s="88"/>
      <c r="BC1458" s="88"/>
    </row>
    <row r="1459" spans="1:55" ht="15" x14ac:dyDescent="0.2">
      <c r="A1459" s="100" t="s">
        <v>534</v>
      </c>
      <c r="B1459" s="95" t="s">
        <v>534</v>
      </c>
      <c r="C1459" s="95">
        <v>1456</v>
      </c>
      <c r="D1459" s="95" t="s">
        <v>534</v>
      </c>
      <c r="E1459" s="99" t="s">
        <v>534</v>
      </c>
      <c r="F1459" s="95" t="s">
        <v>534</v>
      </c>
      <c r="G1459" s="95" t="s">
        <v>534</v>
      </c>
      <c r="H1459" s="95">
        <v>0</v>
      </c>
      <c r="I1459" s="95">
        <v>1</v>
      </c>
      <c r="J1459" s="95">
        <v>992</v>
      </c>
      <c r="K1459" s="95" t="s">
        <v>534</v>
      </c>
      <c r="L1459" s="98" t="s">
        <v>534</v>
      </c>
      <c r="M1459" s="98" t="s">
        <v>534</v>
      </c>
      <c r="N1459" s="97" t="s">
        <v>534</v>
      </c>
      <c r="Q1459" s="88" t="str">
        <f t="array" aca="1" ref="Q1459" ca="1">IFERROR(INDEX(Tableau3[Num DECAL],SMALL(IF(Tableau3[Num DECAL]&lt;&gt;"",ROW(INDIRECT("1:"&amp;ROWS(Tableau3[Num DECAL])))),ROWS($1:1448))),"")</f>
        <v/>
      </c>
      <c r="R1459" s="88">
        <f t="shared" ca="1" si="22"/>
        <v>0</v>
      </c>
      <c r="S1459" s="88">
        <f ca="1">COUNTIFS(Tableau3[PLAGE],R1459)</f>
        <v>0</v>
      </c>
      <c r="T1459" s="139">
        <f ca="1">INDEX(EXTRACT!DATE,MATCH(Tableau4[[#This Row],[Décalage]],D:D,0),0)</f>
        <v>0</v>
      </c>
      <c r="U1459" s="139">
        <f ca="1">VLOOKUP(Tableau4[[#This Row],[Décalage]],D:E,2,0)</f>
        <v>0</v>
      </c>
      <c r="V1459" s="139">
        <f ca="1">VLOOKUP(Tableau4[[#This Row],[Décalage]],D:G,4,0)</f>
        <v>0</v>
      </c>
      <c r="AY1459" s="88"/>
      <c r="AZ1459" s="88"/>
      <c r="BA1459" s="88"/>
      <c r="BB1459" s="88"/>
      <c r="BC1459" s="88"/>
    </row>
    <row r="1460" spans="1:55" ht="15" x14ac:dyDescent="0.2">
      <c r="A1460" s="100" t="s">
        <v>534</v>
      </c>
      <c r="B1460" s="95" t="s">
        <v>534</v>
      </c>
      <c r="C1460" s="95">
        <v>1457</v>
      </c>
      <c r="D1460" s="95" t="s">
        <v>534</v>
      </c>
      <c r="E1460" s="99" t="s">
        <v>534</v>
      </c>
      <c r="F1460" s="95" t="s">
        <v>534</v>
      </c>
      <c r="G1460" s="95" t="s">
        <v>534</v>
      </c>
      <c r="H1460" s="95">
        <v>0</v>
      </c>
      <c r="I1460" s="95">
        <v>1</v>
      </c>
      <c r="J1460" s="95">
        <v>993</v>
      </c>
      <c r="K1460" s="95" t="s">
        <v>534</v>
      </c>
      <c r="L1460" s="98" t="s">
        <v>534</v>
      </c>
      <c r="M1460" s="98" t="s">
        <v>534</v>
      </c>
      <c r="N1460" s="97" t="s">
        <v>534</v>
      </c>
      <c r="Q1460" s="88" t="str">
        <f t="array" aca="1" ref="Q1460" ca="1">IFERROR(INDEX(Tableau3[Num DECAL],SMALL(IF(Tableau3[Num DECAL]&lt;&gt;"",ROW(INDIRECT("1:"&amp;ROWS(Tableau3[Num DECAL])))),ROWS($1:1449))),"")</f>
        <v/>
      </c>
      <c r="R1460" s="88">
        <f t="shared" ca="1" si="22"/>
        <v>0</v>
      </c>
      <c r="S1460" s="88">
        <f ca="1">COUNTIFS(Tableau3[PLAGE],R1460)</f>
        <v>0</v>
      </c>
      <c r="T1460" s="139">
        <f ca="1">INDEX(EXTRACT!DATE,MATCH(Tableau4[[#This Row],[Décalage]],D:D,0),0)</f>
        <v>0</v>
      </c>
      <c r="U1460" s="139">
        <f ca="1">VLOOKUP(Tableau4[[#This Row],[Décalage]],D:E,2,0)</f>
        <v>0</v>
      </c>
      <c r="V1460" s="139">
        <f ca="1">VLOOKUP(Tableau4[[#This Row],[Décalage]],D:G,4,0)</f>
        <v>0</v>
      </c>
      <c r="AY1460" s="88"/>
      <c r="AZ1460" s="88"/>
      <c r="BA1460" s="88"/>
      <c r="BB1460" s="88"/>
      <c r="BC1460" s="88"/>
    </row>
    <row r="1461" spans="1:55" ht="15" x14ac:dyDescent="0.2">
      <c r="A1461" s="100" t="s">
        <v>534</v>
      </c>
      <c r="B1461" s="95" t="s">
        <v>534</v>
      </c>
      <c r="C1461" s="95">
        <v>1458</v>
      </c>
      <c r="D1461" s="95" t="s">
        <v>534</v>
      </c>
      <c r="E1461" s="99" t="s">
        <v>534</v>
      </c>
      <c r="F1461" s="95" t="s">
        <v>534</v>
      </c>
      <c r="G1461" s="95" t="s">
        <v>534</v>
      </c>
      <c r="H1461" s="95">
        <v>0</v>
      </c>
      <c r="I1461" s="95">
        <v>1</v>
      </c>
      <c r="J1461" s="95">
        <v>994</v>
      </c>
      <c r="K1461" s="95" t="s">
        <v>534</v>
      </c>
      <c r="L1461" s="98" t="s">
        <v>534</v>
      </c>
      <c r="M1461" s="98" t="s">
        <v>534</v>
      </c>
      <c r="N1461" s="97" t="s">
        <v>534</v>
      </c>
      <c r="Q1461" s="88" t="str">
        <f t="array" aca="1" ref="Q1461" ca="1">IFERROR(INDEX(Tableau3[Num DECAL],SMALL(IF(Tableau3[Num DECAL]&lt;&gt;"",ROW(INDIRECT("1:"&amp;ROWS(Tableau3[Num DECAL])))),ROWS($1:1450))),"")</f>
        <v/>
      </c>
      <c r="R1461" s="88">
        <f t="shared" ca="1" si="22"/>
        <v>0</v>
      </c>
      <c r="S1461" s="88">
        <f ca="1">COUNTIFS(Tableau3[PLAGE],R1461)</f>
        <v>0</v>
      </c>
      <c r="T1461" s="139">
        <f ca="1">INDEX(EXTRACT!DATE,MATCH(Tableau4[[#This Row],[Décalage]],D:D,0),0)</f>
        <v>0</v>
      </c>
      <c r="U1461" s="139">
        <f ca="1">VLOOKUP(Tableau4[[#This Row],[Décalage]],D:E,2,0)</f>
        <v>0</v>
      </c>
      <c r="V1461" s="139">
        <f ca="1">VLOOKUP(Tableau4[[#This Row],[Décalage]],D:G,4,0)</f>
        <v>0</v>
      </c>
      <c r="AY1461" s="88"/>
      <c r="AZ1461" s="88"/>
      <c r="BA1461" s="88"/>
      <c r="BB1461" s="88"/>
      <c r="BC1461" s="88"/>
    </row>
    <row r="1462" spans="1:55" ht="15" x14ac:dyDescent="0.2">
      <c r="A1462" s="100" t="s">
        <v>534</v>
      </c>
      <c r="B1462" s="95" t="s">
        <v>534</v>
      </c>
      <c r="C1462" s="95">
        <v>1459</v>
      </c>
      <c r="D1462" s="95" t="s">
        <v>534</v>
      </c>
      <c r="E1462" s="99" t="s">
        <v>534</v>
      </c>
      <c r="F1462" s="95" t="s">
        <v>534</v>
      </c>
      <c r="G1462" s="95" t="s">
        <v>534</v>
      </c>
      <c r="H1462" s="95">
        <v>0</v>
      </c>
      <c r="I1462" s="95">
        <v>1</v>
      </c>
      <c r="J1462" s="95">
        <v>995</v>
      </c>
      <c r="K1462" s="95" t="s">
        <v>534</v>
      </c>
      <c r="L1462" s="98" t="s">
        <v>534</v>
      </c>
      <c r="M1462" s="98" t="s">
        <v>534</v>
      </c>
      <c r="N1462" s="97" t="s">
        <v>534</v>
      </c>
      <c r="Q1462" s="88" t="str">
        <f t="array" aca="1" ref="Q1462" ca="1">IFERROR(INDEX(Tableau3[Num DECAL],SMALL(IF(Tableau3[Num DECAL]&lt;&gt;"",ROW(INDIRECT("1:"&amp;ROWS(Tableau3[Num DECAL])))),ROWS($1:1451))),"")</f>
        <v/>
      </c>
      <c r="R1462" s="88">
        <f t="shared" ca="1" si="22"/>
        <v>0</v>
      </c>
      <c r="S1462" s="88">
        <f ca="1">COUNTIFS(Tableau3[PLAGE],R1462)</f>
        <v>0</v>
      </c>
      <c r="T1462" s="139">
        <f ca="1">INDEX(EXTRACT!DATE,MATCH(Tableau4[[#This Row],[Décalage]],D:D,0),0)</f>
        <v>0</v>
      </c>
      <c r="U1462" s="139">
        <f ca="1">VLOOKUP(Tableau4[[#This Row],[Décalage]],D:E,2,0)</f>
        <v>0</v>
      </c>
      <c r="V1462" s="139">
        <f ca="1">VLOOKUP(Tableau4[[#This Row],[Décalage]],D:G,4,0)</f>
        <v>0</v>
      </c>
      <c r="AY1462" s="88"/>
      <c r="AZ1462" s="88"/>
      <c r="BA1462" s="88"/>
      <c r="BB1462" s="88"/>
      <c r="BC1462" s="88"/>
    </row>
    <row r="1463" spans="1:55" ht="15" x14ac:dyDescent="0.2">
      <c r="A1463" s="100" t="s">
        <v>534</v>
      </c>
      <c r="B1463" s="95" t="s">
        <v>534</v>
      </c>
      <c r="C1463" s="95">
        <v>1460</v>
      </c>
      <c r="D1463" s="95" t="s">
        <v>534</v>
      </c>
      <c r="E1463" s="99" t="s">
        <v>534</v>
      </c>
      <c r="F1463" s="95" t="s">
        <v>534</v>
      </c>
      <c r="G1463" s="95" t="s">
        <v>534</v>
      </c>
      <c r="H1463" s="95">
        <v>0</v>
      </c>
      <c r="I1463" s="95">
        <v>1</v>
      </c>
      <c r="J1463" s="95">
        <v>996</v>
      </c>
      <c r="K1463" s="95" t="s">
        <v>534</v>
      </c>
      <c r="L1463" s="98" t="s">
        <v>534</v>
      </c>
      <c r="M1463" s="98" t="s">
        <v>534</v>
      </c>
      <c r="N1463" s="97" t="s">
        <v>534</v>
      </c>
      <c r="Q1463" s="88" t="str">
        <f t="array" aca="1" ref="Q1463" ca="1">IFERROR(INDEX(Tableau3[Num DECAL],SMALL(IF(Tableau3[Num DECAL]&lt;&gt;"",ROW(INDIRECT("1:"&amp;ROWS(Tableau3[Num DECAL])))),ROWS($1:1452))),"")</f>
        <v/>
      </c>
      <c r="R1463" s="88">
        <f t="shared" ca="1" si="22"/>
        <v>0</v>
      </c>
      <c r="S1463" s="88">
        <f ca="1">COUNTIFS(Tableau3[PLAGE],R1463)</f>
        <v>0</v>
      </c>
      <c r="T1463" s="139">
        <f ca="1">INDEX(EXTRACT!DATE,MATCH(Tableau4[[#This Row],[Décalage]],D:D,0),0)</f>
        <v>0</v>
      </c>
      <c r="U1463" s="139">
        <f ca="1">VLOOKUP(Tableau4[[#This Row],[Décalage]],D:E,2,0)</f>
        <v>0</v>
      </c>
      <c r="V1463" s="139">
        <f ca="1">VLOOKUP(Tableau4[[#This Row],[Décalage]],D:G,4,0)</f>
        <v>0</v>
      </c>
      <c r="AY1463" s="88"/>
      <c r="AZ1463" s="88"/>
      <c r="BA1463" s="88"/>
      <c r="BB1463" s="88"/>
      <c r="BC1463" s="88"/>
    </row>
    <row r="1464" spans="1:55" ht="15" x14ac:dyDescent="0.2">
      <c r="A1464" s="100" t="s">
        <v>534</v>
      </c>
      <c r="B1464" s="95" t="s">
        <v>534</v>
      </c>
      <c r="C1464" s="95">
        <v>1461</v>
      </c>
      <c r="D1464" s="95" t="s">
        <v>534</v>
      </c>
      <c r="E1464" s="99" t="s">
        <v>534</v>
      </c>
      <c r="F1464" s="95" t="s">
        <v>534</v>
      </c>
      <c r="G1464" s="95" t="s">
        <v>534</v>
      </c>
      <c r="H1464" s="95">
        <v>0</v>
      </c>
      <c r="I1464" s="95">
        <v>1</v>
      </c>
      <c r="J1464" s="95">
        <v>997</v>
      </c>
      <c r="K1464" s="95" t="s">
        <v>534</v>
      </c>
      <c r="L1464" s="98" t="s">
        <v>534</v>
      </c>
      <c r="M1464" s="98" t="s">
        <v>534</v>
      </c>
      <c r="N1464" s="97" t="s">
        <v>534</v>
      </c>
      <c r="Q1464" s="88" t="str">
        <f t="array" aca="1" ref="Q1464" ca="1">IFERROR(INDEX(Tableau3[Num DECAL],SMALL(IF(Tableau3[Num DECAL]&lt;&gt;"",ROW(INDIRECT("1:"&amp;ROWS(Tableau3[Num DECAL])))),ROWS($1:1453))),"")</f>
        <v/>
      </c>
      <c r="R1464" s="88">
        <f t="shared" ca="1" si="22"/>
        <v>0</v>
      </c>
      <c r="S1464" s="88">
        <f ca="1">COUNTIFS(Tableau3[PLAGE],R1464)</f>
        <v>0</v>
      </c>
      <c r="T1464" s="139">
        <f ca="1">INDEX(EXTRACT!DATE,MATCH(Tableau4[[#This Row],[Décalage]],D:D,0),0)</f>
        <v>0</v>
      </c>
      <c r="U1464" s="139">
        <f ca="1">VLOOKUP(Tableau4[[#This Row],[Décalage]],D:E,2,0)</f>
        <v>0</v>
      </c>
      <c r="V1464" s="139">
        <f ca="1">VLOOKUP(Tableau4[[#This Row],[Décalage]],D:G,4,0)</f>
        <v>0</v>
      </c>
      <c r="AY1464" s="88"/>
      <c r="AZ1464" s="88"/>
      <c r="BA1464" s="88"/>
      <c r="BB1464" s="88"/>
      <c r="BC1464" s="88"/>
    </row>
    <row r="1465" spans="1:55" ht="15" x14ac:dyDescent="0.2">
      <c r="A1465" s="100" t="s">
        <v>534</v>
      </c>
      <c r="B1465" s="95" t="s">
        <v>534</v>
      </c>
      <c r="C1465" s="95">
        <v>1462</v>
      </c>
      <c r="D1465" s="95" t="s">
        <v>534</v>
      </c>
      <c r="E1465" s="99" t="s">
        <v>534</v>
      </c>
      <c r="F1465" s="95" t="s">
        <v>534</v>
      </c>
      <c r="G1465" s="95" t="s">
        <v>534</v>
      </c>
      <c r="H1465" s="95">
        <v>0</v>
      </c>
      <c r="I1465" s="95">
        <v>1</v>
      </c>
      <c r="J1465" s="95">
        <v>998</v>
      </c>
      <c r="K1465" s="95" t="s">
        <v>534</v>
      </c>
      <c r="L1465" s="98" t="s">
        <v>534</v>
      </c>
      <c r="M1465" s="98" t="s">
        <v>534</v>
      </c>
      <c r="N1465" s="97" t="s">
        <v>534</v>
      </c>
      <c r="Q1465" s="88" t="str">
        <f t="array" aca="1" ref="Q1465" ca="1">IFERROR(INDEX(Tableau3[Num DECAL],SMALL(IF(Tableau3[Num DECAL]&lt;&gt;"",ROW(INDIRECT("1:"&amp;ROWS(Tableau3[Num DECAL])))),ROWS($1:1454))),"")</f>
        <v/>
      </c>
      <c r="R1465" s="88">
        <f t="shared" ca="1" si="22"/>
        <v>0</v>
      </c>
      <c r="S1465" s="88">
        <f ca="1">COUNTIFS(Tableau3[PLAGE],R1465)</f>
        <v>0</v>
      </c>
      <c r="T1465" s="139">
        <f ca="1">INDEX(EXTRACT!DATE,MATCH(Tableau4[[#This Row],[Décalage]],D:D,0),0)</f>
        <v>0</v>
      </c>
      <c r="U1465" s="139">
        <f ca="1">VLOOKUP(Tableau4[[#This Row],[Décalage]],D:E,2,0)</f>
        <v>0</v>
      </c>
      <c r="V1465" s="139">
        <f ca="1">VLOOKUP(Tableau4[[#This Row],[Décalage]],D:G,4,0)</f>
        <v>0</v>
      </c>
      <c r="AY1465" s="88"/>
      <c r="AZ1465" s="88"/>
      <c r="BA1465" s="88"/>
      <c r="BB1465" s="88"/>
      <c r="BC1465" s="88"/>
    </row>
    <row r="1466" spans="1:55" ht="15" x14ac:dyDescent="0.2">
      <c r="A1466" s="100" t="s">
        <v>534</v>
      </c>
      <c r="B1466" s="95" t="s">
        <v>534</v>
      </c>
      <c r="C1466" s="95">
        <v>1463</v>
      </c>
      <c r="D1466" s="95" t="s">
        <v>534</v>
      </c>
      <c r="E1466" s="99" t="s">
        <v>534</v>
      </c>
      <c r="F1466" s="95" t="s">
        <v>534</v>
      </c>
      <c r="G1466" s="95" t="s">
        <v>534</v>
      </c>
      <c r="H1466" s="95">
        <v>0</v>
      </c>
      <c r="I1466" s="95">
        <v>1</v>
      </c>
      <c r="J1466" s="95">
        <v>999</v>
      </c>
      <c r="K1466" s="95" t="s">
        <v>534</v>
      </c>
      <c r="L1466" s="98" t="s">
        <v>534</v>
      </c>
      <c r="M1466" s="98" t="s">
        <v>534</v>
      </c>
      <c r="N1466" s="97" t="s">
        <v>534</v>
      </c>
      <c r="Q1466" s="88" t="str">
        <f t="array" aca="1" ref="Q1466" ca="1">IFERROR(INDEX(Tableau3[Num DECAL],SMALL(IF(Tableau3[Num DECAL]&lt;&gt;"",ROW(INDIRECT("1:"&amp;ROWS(Tableau3[Num DECAL])))),ROWS($1:1455))),"")</f>
        <v/>
      </c>
      <c r="R1466" s="88">
        <f t="shared" ca="1" si="22"/>
        <v>0</v>
      </c>
      <c r="S1466" s="88">
        <f ca="1">COUNTIFS(Tableau3[PLAGE],R1466)</f>
        <v>0</v>
      </c>
      <c r="T1466" s="139">
        <f ca="1">INDEX(EXTRACT!DATE,MATCH(Tableau4[[#This Row],[Décalage]],D:D,0),0)</f>
        <v>0</v>
      </c>
      <c r="U1466" s="139">
        <f ca="1">VLOOKUP(Tableau4[[#This Row],[Décalage]],D:E,2,0)</f>
        <v>0</v>
      </c>
      <c r="V1466" s="139">
        <f ca="1">VLOOKUP(Tableau4[[#This Row],[Décalage]],D:G,4,0)</f>
        <v>0</v>
      </c>
      <c r="AY1466" s="88"/>
      <c r="AZ1466" s="88"/>
      <c r="BA1466" s="88"/>
      <c r="BB1466" s="88"/>
      <c r="BC1466" s="88"/>
    </row>
    <row r="1467" spans="1:55" ht="15" x14ac:dyDescent="0.2">
      <c r="A1467" s="100" t="s">
        <v>534</v>
      </c>
      <c r="B1467" s="95" t="s">
        <v>534</v>
      </c>
      <c r="C1467" s="95">
        <v>1464</v>
      </c>
      <c r="D1467" s="95" t="s">
        <v>534</v>
      </c>
      <c r="E1467" s="99" t="s">
        <v>534</v>
      </c>
      <c r="F1467" s="95" t="s">
        <v>534</v>
      </c>
      <c r="G1467" s="95" t="s">
        <v>534</v>
      </c>
      <c r="H1467" s="95">
        <v>0</v>
      </c>
      <c r="I1467" s="95">
        <v>1</v>
      </c>
      <c r="J1467" s="95">
        <v>1000</v>
      </c>
      <c r="K1467" s="95" t="s">
        <v>534</v>
      </c>
      <c r="L1467" s="98" t="s">
        <v>534</v>
      </c>
      <c r="M1467" s="98" t="s">
        <v>534</v>
      </c>
      <c r="N1467" s="97" t="s">
        <v>534</v>
      </c>
      <c r="Q1467" s="88" t="str">
        <f t="array" aca="1" ref="Q1467" ca="1">IFERROR(INDEX(Tableau3[Num DECAL],SMALL(IF(Tableau3[Num DECAL]&lt;&gt;"",ROW(INDIRECT("1:"&amp;ROWS(Tableau3[Num DECAL])))),ROWS($1:1456))),"")</f>
        <v/>
      </c>
      <c r="R1467" s="88">
        <f t="shared" ca="1" si="22"/>
        <v>0</v>
      </c>
      <c r="S1467" s="88">
        <f ca="1">COUNTIFS(Tableau3[PLAGE],R1467)</f>
        <v>0</v>
      </c>
      <c r="T1467" s="139">
        <f ca="1">INDEX(EXTRACT!DATE,MATCH(Tableau4[[#This Row],[Décalage]],D:D,0),0)</f>
        <v>0</v>
      </c>
      <c r="U1467" s="139">
        <f ca="1">VLOOKUP(Tableau4[[#This Row],[Décalage]],D:E,2,0)</f>
        <v>0</v>
      </c>
      <c r="V1467" s="139">
        <f ca="1">VLOOKUP(Tableau4[[#This Row],[Décalage]],D:G,4,0)</f>
        <v>0</v>
      </c>
      <c r="AY1467" s="88"/>
      <c r="AZ1467" s="88"/>
      <c r="BA1467" s="88"/>
      <c r="BB1467" s="88"/>
      <c r="BC1467" s="88"/>
    </row>
    <row r="1468" spans="1:55" ht="15" x14ac:dyDescent="0.2">
      <c r="A1468" s="100" t="s">
        <v>534</v>
      </c>
      <c r="B1468" s="95" t="s">
        <v>534</v>
      </c>
      <c r="C1468" s="95">
        <v>1465</v>
      </c>
      <c r="D1468" s="95" t="s">
        <v>534</v>
      </c>
      <c r="E1468" s="99" t="s">
        <v>534</v>
      </c>
      <c r="F1468" s="95" t="s">
        <v>534</v>
      </c>
      <c r="G1468" s="95" t="s">
        <v>534</v>
      </c>
      <c r="H1468" s="95">
        <v>0</v>
      </c>
      <c r="I1468" s="95">
        <v>1</v>
      </c>
      <c r="J1468" s="95">
        <v>1001</v>
      </c>
      <c r="K1468" s="95" t="s">
        <v>534</v>
      </c>
      <c r="L1468" s="98" t="s">
        <v>534</v>
      </c>
      <c r="M1468" s="98" t="s">
        <v>534</v>
      </c>
      <c r="N1468" s="97" t="s">
        <v>534</v>
      </c>
      <c r="Q1468" s="88" t="str">
        <f t="array" aca="1" ref="Q1468" ca="1">IFERROR(INDEX(Tableau3[Num DECAL],SMALL(IF(Tableau3[Num DECAL]&lt;&gt;"",ROW(INDIRECT("1:"&amp;ROWS(Tableau3[Num DECAL])))),ROWS($1:1457))),"")</f>
        <v/>
      </c>
      <c r="R1468" s="88">
        <f t="shared" ca="1" si="22"/>
        <v>0</v>
      </c>
      <c r="S1468" s="88">
        <f ca="1">COUNTIFS(Tableau3[PLAGE],R1468)</f>
        <v>0</v>
      </c>
      <c r="T1468" s="139">
        <f ca="1">INDEX(EXTRACT!DATE,MATCH(Tableau4[[#This Row],[Décalage]],D:D,0),0)</f>
        <v>0</v>
      </c>
      <c r="U1468" s="139">
        <f ca="1">VLOOKUP(Tableau4[[#This Row],[Décalage]],D:E,2,0)</f>
        <v>0</v>
      </c>
      <c r="V1468" s="139">
        <f ca="1">VLOOKUP(Tableau4[[#This Row],[Décalage]],D:G,4,0)</f>
        <v>0</v>
      </c>
      <c r="AY1468" s="88"/>
      <c r="AZ1468" s="88"/>
      <c r="BA1468" s="88"/>
      <c r="BB1468" s="88"/>
      <c r="BC1468" s="88"/>
    </row>
    <row r="1469" spans="1:55" ht="15" x14ac:dyDescent="0.2">
      <c r="A1469" s="100" t="s">
        <v>534</v>
      </c>
      <c r="B1469" s="95" t="s">
        <v>534</v>
      </c>
      <c r="C1469" s="95">
        <v>1466</v>
      </c>
      <c r="D1469" s="95" t="s">
        <v>534</v>
      </c>
      <c r="E1469" s="99" t="s">
        <v>534</v>
      </c>
      <c r="F1469" s="95" t="s">
        <v>534</v>
      </c>
      <c r="G1469" s="95" t="s">
        <v>534</v>
      </c>
      <c r="H1469" s="95">
        <v>0</v>
      </c>
      <c r="I1469" s="95">
        <v>1</v>
      </c>
      <c r="J1469" s="95">
        <v>1002</v>
      </c>
      <c r="K1469" s="95" t="s">
        <v>534</v>
      </c>
      <c r="L1469" s="98" t="s">
        <v>534</v>
      </c>
      <c r="M1469" s="98" t="s">
        <v>534</v>
      </c>
      <c r="N1469" s="97" t="s">
        <v>534</v>
      </c>
      <c r="Q1469" s="88" t="str">
        <f t="array" aca="1" ref="Q1469" ca="1">IFERROR(INDEX(Tableau3[Num DECAL],SMALL(IF(Tableau3[Num DECAL]&lt;&gt;"",ROW(INDIRECT("1:"&amp;ROWS(Tableau3[Num DECAL])))),ROWS($1:1458))),"")</f>
        <v/>
      </c>
      <c r="R1469" s="88">
        <f t="shared" ca="1" si="22"/>
        <v>0</v>
      </c>
      <c r="S1469" s="88">
        <f ca="1">COUNTIFS(Tableau3[PLAGE],R1469)</f>
        <v>0</v>
      </c>
      <c r="T1469" s="139">
        <f ca="1">INDEX(EXTRACT!DATE,MATCH(Tableau4[[#This Row],[Décalage]],D:D,0),0)</f>
        <v>0</v>
      </c>
      <c r="U1469" s="139">
        <f ca="1">VLOOKUP(Tableau4[[#This Row],[Décalage]],D:E,2,0)</f>
        <v>0</v>
      </c>
      <c r="V1469" s="139">
        <f ca="1">VLOOKUP(Tableau4[[#This Row],[Décalage]],D:G,4,0)</f>
        <v>0</v>
      </c>
      <c r="AY1469" s="88"/>
      <c r="AZ1469" s="88"/>
      <c r="BA1469" s="88"/>
      <c r="BB1469" s="88"/>
      <c r="BC1469" s="88"/>
    </row>
    <row r="1470" spans="1:55" ht="15" x14ac:dyDescent="0.2">
      <c r="A1470" s="100" t="s">
        <v>534</v>
      </c>
      <c r="B1470" s="95" t="s">
        <v>534</v>
      </c>
      <c r="C1470" s="95">
        <v>1467</v>
      </c>
      <c r="D1470" s="95" t="s">
        <v>534</v>
      </c>
      <c r="E1470" s="99" t="s">
        <v>534</v>
      </c>
      <c r="F1470" s="95" t="s">
        <v>534</v>
      </c>
      <c r="G1470" s="95" t="s">
        <v>534</v>
      </c>
      <c r="H1470" s="95">
        <v>0</v>
      </c>
      <c r="I1470" s="95">
        <v>1</v>
      </c>
      <c r="J1470" s="95">
        <v>1003</v>
      </c>
      <c r="K1470" s="95" t="s">
        <v>534</v>
      </c>
      <c r="L1470" s="98" t="s">
        <v>534</v>
      </c>
      <c r="M1470" s="98" t="s">
        <v>534</v>
      </c>
      <c r="N1470" s="97" t="s">
        <v>534</v>
      </c>
      <c r="Q1470" s="88" t="str">
        <f t="array" aca="1" ref="Q1470" ca="1">IFERROR(INDEX(Tableau3[Num DECAL],SMALL(IF(Tableau3[Num DECAL]&lt;&gt;"",ROW(INDIRECT("1:"&amp;ROWS(Tableau3[Num DECAL])))),ROWS($1:1459))),"")</f>
        <v/>
      </c>
      <c r="R1470" s="88">
        <f t="shared" ca="1" si="22"/>
        <v>0</v>
      </c>
      <c r="S1470" s="88">
        <f ca="1">COUNTIFS(Tableau3[PLAGE],R1470)</f>
        <v>0</v>
      </c>
      <c r="T1470" s="139">
        <f ca="1">INDEX(EXTRACT!DATE,MATCH(Tableau4[[#This Row],[Décalage]],D:D,0),0)</f>
        <v>0</v>
      </c>
      <c r="U1470" s="139">
        <f ca="1">VLOOKUP(Tableau4[[#This Row],[Décalage]],D:E,2,0)</f>
        <v>0</v>
      </c>
      <c r="V1470" s="139">
        <f ca="1">VLOOKUP(Tableau4[[#This Row],[Décalage]],D:G,4,0)</f>
        <v>0</v>
      </c>
      <c r="AY1470" s="88"/>
      <c r="AZ1470" s="88"/>
      <c r="BA1470" s="88"/>
      <c r="BB1470" s="88"/>
      <c r="BC1470" s="88"/>
    </row>
    <row r="1471" spans="1:55" ht="15" x14ac:dyDescent="0.2">
      <c r="A1471" s="100" t="s">
        <v>534</v>
      </c>
      <c r="B1471" s="95" t="s">
        <v>534</v>
      </c>
      <c r="C1471" s="95">
        <v>1468</v>
      </c>
      <c r="D1471" s="95" t="s">
        <v>534</v>
      </c>
      <c r="E1471" s="99" t="s">
        <v>534</v>
      </c>
      <c r="F1471" s="95" t="s">
        <v>534</v>
      </c>
      <c r="G1471" s="95" t="s">
        <v>534</v>
      </c>
      <c r="H1471" s="95">
        <v>0</v>
      </c>
      <c r="I1471" s="95">
        <v>1</v>
      </c>
      <c r="J1471" s="95">
        <v>1004</v>
      </c>
      <c r="K1471" s="95" t="s">
        <v>534</v>
      </c>
      <c r="L1471" s="98" t="s">
        <v>534</v>
      </c>
      <c r="M1471" s="98" t="s">
        <v>534</v>
      </c>
      <c r="N1471" s="97" t="s">
        <v>534</v>
      </c>
      <c r="Q1471" s="88" t="str">
        <f t="array" aca="1" ref="Q1471" ca="1">IFERROR(INDEX(Tableau3[Num DECAL],SMALL(IF(Tableau3[Num DECAL]&lt;&gt;"",ROW(INDIRECT("1:"&amp;ROWS(Tableau3[Num DECAL])))),ROWS($1:1460))),"")</f>
        <v/>
      </c>
      <c r="R1471" s="88">
        <f t="shared" ca="1" si="22"/>
        <v>0</v>
      </c>
      <c r="S1471" s="88">
        <f ca="1">COUNTIFS(Tableau3[PLAGE],R1471)</f>
        <v>0</v>
      </c>
      <c r="T1471" s="139">
        <f ca="1">INDEX(EXTRACT!DATE,MATCH(Tableau4[[#This Row],[Décalage]],D:D,0),0)</f>
        <v>0</v>
      </c>
      <c r="U1471" s="139">
        <f ca="1">VLOOKUP(Tableau4[[#This Row],[Décalage]],D:E,2,0)</f>
        <v>0</v>
      </c>
      <c r="V1471" s="139">
        <f ca="1">VLOOKUP(Tableau4[[#This Row],[Décalage]],D:G,4,0)</f>
        <v>0</v>
      </c>
      <c r="AY1471" s="88"/>
      <c r="AZ1471" s="88"/>
      <c r="BA1471" s="88"/>
      <c r="BB1471" s="88"/>
      <c r="BC1471" s="88"/>
    </row>
    <row r="1472" spans="1:55" ht="15" x14ac:dyDescent="0.2">
      <c r="A1472" s="100" t="s">
        <v>534</v>
      </c>
      <c r="B1472" s="95" t="s">
        <v>534</v>
      </c>
      <c r="C1472" s="95">
        <v>1469</v>
      </c>
      <c r="D1472" s="95" t="s">
        <v>534</v>
      </c>
      <c r="E1472" s="99" t="s">
        <v>534</v>
      </c>
      <c r="F1472" s="95" t="s">
        <v>534</v>
      </c>
      <c r="G1472" s="95" t="s">
        <v>534</v>
      </c>
      <c r="H1472" s="95">
        <v>0</v>
      </c>
      <c r="I1472" s="95">
        <v>1</v>
      </c>
      <c r="J1472" s="95">
        <v>1005</v>
      </c>
      <c r="K1472" s="95" t="s">
        <v>534</v>
      </c>
      <c r="L1472" s="98" t="s">
        <v>534</v>
      </c>
      <c r="M1472" s="98" t="s">
        <v>534</v>
      </c>
      <c r="N1472" s="97" t="s">
        <v>534</v>
      </c>
      <c r="Q1472" s="88" t="str">
        <f t="array" aca="1" ref="Q1472" ca="1">IFERROR(INDEX(Tableau3[Num DECAL],SMALL(IF(Tableau3[Num DECAL]&lt;&gt;"",ROW(INDIRECT("1:"&amp;ROWS(Tableau3[Num DECAL])))),ROWS($1:1461))),"")</f>
        <v/>
      </c>
      <c r="R1472" s="88">
        <f t="shared" ca="1" si="22"/>
        <v>0</v>
      </c>
      <c r="S1472" s="88">
        <f ca="1">COUNTIFS(Tableau3[PLAGE],R1472)</f>
        <v>0</v>
      </c>
      <c r="T1472" s="139">
        <f ca="1">INDEX(EXTRACT!DATE,MATCH(Tableau4[[#This Row],[Décalage]],D:D,0),0)</f>
        <v>0</v>
      </c>
      <c r="U1472" s="139">
        <f ca="1">VLOOKUP(Tableau4[[#This Row],[Décalage]],D:E,2,0)</f>
        <v>0</v>
      </c>
      <c r="V1472" s="139">
        <f ca="1">VLOOKUP(Tableau4[[#This Row],[Décalage]],D:G,4,0)</f>
        <v>0</v>
      </c>
      <c r="AY1472" s="88"/>
      <c r="AZ1472" s="88"/>
      <c r="BA1472" s="88"/>
      <c r="BB1472" s="88"/>
      <c r="BC1472" s="88"/>
    </row>
    <row r="1473" spans="1:55" ht="15" x14ac:dyDescent="0.2">
      <c r="A1473" s="100" t="s">
        <v>534</v>
      </c>
      <c r="B1473" s="95" t="s">
        <v>534</v>
      </c>
      <c r="C1473" s="95">
        <v>1470</v>
      </c>
      <c r="D1473" s="95" t="s">
        <v>534</v>
      </c>
      <c r="E1473" s="99" t="s">
        <v>534</v>
      </c>
      <c r="F1473" s="95" t="s">
        <v>534</v>
      </c>
      <c r="G1473" s="95" t="s">
        <v>534</v>
      </c>
      <c r="H1473" s="95">
        <v>0</v>
      </c>
      <c r="I1473" s="95">
        <v>1</v>
      </c>
      <c r="J1473" s="95">
        <v>1006</v>
      </c>
      <c r="K1473" s="95" t="s">
        <v>534</v>
      </c>
      <c r="L1473" s="98" t="s">
        <v>534</v>
      </c>
      <c r="M1473" s="98" t="s">
        <v>534</v>
      </c>
      <c r="N1473" s="97" t="s">
        <v>534</v>
      </c>
      <c r="Q1473" s="88" t="str">
        <f t="array" aca="1" ref="Q1473" ca="1">IFERROR(INDEX(Tableau3[Num DECAL],SMALL(IF(Tableau3[Num DECAL]&lt;&gt;"",ROW(INDIRECT("1:"&amp;ROWS(Tableau3[Num DECAL])))),ROWS($1:1462))),"")</f>
        <v/>
      </c>
      <c r="R1473" s="88">
        <f t="shared" ca="1" si="22"/>
        <v>0</v>
      </c>
      <c r="S1473" s="88">
        <f ca="1">COUNTIFS(Tableau3[PLAGE],R1473)</f>
        <v>0</v>
      </c>
      <c r="T1473" s="139">
        <f ca="1">INDEX(EXTRACT!DATE,MATCH(Tableau4[[#This Row],[Décalage]],D:D,0),0)</f>
        <v>0</v>
      </c>
      <c r="U1473" s="139">
        <f ca="1">VLOOKUP(Tableau4[[#This Row],[Décalage]],D:E,2,0)</f>
        <v>0</v>
      </c>
      <c r="V1473" s="139">
        <f ca="1">VLOOKUP(Tableau4[[#This Row],[Décalage]],D:G,4,0)</f>
        <v>0</v>
      </c>
      <c r="AY1473" s="88"/>
      <c r="AZ1473" s="88"/>
      <c r="BA1473" s="88"/>
      <c r="BB1473" s="88"/>
      <c r="BC1473" s="88"/>
    </row>
    <row r="1474" spans="1:55" ht="15" x14ac:dyDescent="0.2">
      <c r="A1474" s="100" t="s">
        <v>534</v>
      </c>
      <c r="B1474" s="95" t="s">
        <v>534</v>
      </c>
      <c r="C1474" s="95">
        <v>1471</v>
      </c>
      <c r="D1474" s="95" t="s">
        <v>534</v>
      </c>
      <c r="E1474" s="99" t="s">
        <v>534</v>
      </c>
      <c r="F1474" s="95" t="s">
        <v>534</v>
      </c>
      <c r="G1474" s="95" t="s">
        <v>534</v>
      </c>
      <c r="H1474" s="95">
        <v>0</v>
      </c>
      <c r="I1474" s="95">
        <v>1</v>
      </c>
      <c r="J1474" s="95">
        <v>1007</v>
      </c>
      <c r="K1474" s="95" t="s">
        <v>534</v>
      </c>
      <c r="L1474" s="98" t="s">
        <v>534</v>
      </c>
      <c r="M1474" s="98" t="s">
        <v>534</v>
      </c>
      <c r="N1474" s="97" t="s">
        <v>534</v>
      </c>
      <c r="Q1474" s="88" t="str">
        <f t="array" aca="1" ref="Q1474" ca="1">IFERROR(INDEX(Tableau3[Num DECAL],SMALL(IF(Tableau3[Num DECAL]&lt;&gt;"",ROW(INDIRECT("1:"&amp;ROWS(Tableau3[Num DECAL])))),ROWS($1:1463))),"")</f>
        <v/>
      </c>
      <c r="R1474" s="88">
        <f t="shared" ca="1" si="22"/>
        <v>0</v>
      </c>
      <c r="S1474" s="88">
        <f ca="1">COUNTIFS(Tableau3[PLAGE],R1474)</f>
        <v>0</v>
      </c>
      <c r="T1474" s="139">
        <f ca="1">INDEX(EXTRACT!DATE,MATCH(Tableau4[[#This Row],[Décalage]],D:D,0),0)</f>
        <v>0</v>
      </c>
      <c r="U1474" s="139">
        <f ca="1">VLOOKUP(Tableau4[[#This Row],[Décalage]],D:E,2,0)</f>
        <v>0</v>
      </c>
      <c r="V1474" s="139">
        <f ca="1">VLOOKUP(Tableau4[[#This Row],[Décalage]],D:G,4,0)</f>
        <v>0</v>
      </c>
      <c r="AY1474" s="88"/>
      <c r="AZ1474" s="88"/>
      <c r="BA1474" s="88"/>
      <c r="BB1474" s="88"/>
      <c r="BC1474" s="88"/>
    </row>
    <row r="1475" spans="1:55" ht="15" x14ac:dyDescent="0.2">
      <c r="A1475" s="100" t="s">
        <v>534</v>
      </c>
      <c r="B1475" s="95" t="s">
        <v>534</v>
      </c>
      <c r="C1475" s="95">
        <v>1472</v>
      </c>
      <c r="D1475" s="95" t="s">
        <v>534</v>
      </c>
      <c r="E1475" s="99" t="s">
        <v>534</v>
      </c>
      <c r="F1475" s="95" t="s">
        <v>534</v>
      </c>
      <c r="G1475" s="95" t="s">
        <v>534</v>
      </c>
      <c r="H1475" s="95">
        <v>0</v>
      </c>
      <c r="I1475" s="95">
        <v>1</v>
      </c>
      <c r="J1475" s="95">
        <v>1008</v>
      </c>
      <c r="K1475" s="95" t="s">
        <v>534</v>
      </c>
      <c r="L1475" s="98" t="s">
        <v>534</v>
      </c>
      <c r="M1475" s="98" t="s">
        <v>534</v>
      </c>
      <c r="N1475" s="97" t="s">
        <v>534</v>
      </c>
      <c r="Q1475" s="88" t="str">
        <f t="array" aca="1" ref="Q1475" ca="1">IFERROR(INDEX(Tableau3[Num DECAL],SMALL(IF(Tableau3[Num DECAL]&lt;&gt;"",ROW(INDIRECT("1:"&amp;ROWS(Tableau3[Num DECAL])))),ROWS($1:1464))),"")</f>
        <v/>
      </c>
      <c r="R1475" s="88">
        <f t="shared" ca="1" si="22"/>
        <v>0</v>
      </c>
      <c r="S1475" s="88">
        <f ca="1">COUNTIFS(Tableau3[PLAGE],R1475)</f>
        <v>0</v>
      </c>
      <c r="T1475" s="139">
        <f ca="1">INDEX(EXTRACT!DATE,MATCH(Tableau4[[#This Row],[Décalage]],D:D,0),0)</f>
        <v>0</v>
      </c>
      <c r="U1475" s="139">
        <f ca="1">VLOOKUP(Tableau4[[#This Row],[Décalage]],D:E,2,0)</f>
        <v>0</v>
      </c>
      <c r="V1475" s="139">
        <f ca="1">VLOOKUP(Tableau4[[#This Row],[Décalage]],D:G,4,0)</f>
        <v>0</v>
      </c>
      <c r="AY1475" s="88"/>
      <c r="AZ1475" s="88"/>
      <c r="BA1475" s="88"/>
      <c r="BB1475" s="88"/>
      <c r="BC1475" s="88"/>
    </row>
    <row r="1476" spans="1:55" ht="15" x14ac:dyDescent="0.2">
      <c r="A1476" s="100" t="s">
        <v>534</v>
      </c>
      <c r="B1476" s="95" t="s">
        <v>534</v>
      </c>
      <c r="C1476" s="95">
        <v>1473</v>
      </c>
      <c r="D1476" s="95" t="s">
        <v>534</v>
      </c>
      <c r="E1476" s="99" t="s">
        <v>534</v>
      </c>
      <c r="F1476" s="95" t="s">
        <v>534</v>
      </c>
      <c r="G1476" s="95" t="s">
        <v>534</v>
      </c>
      <c r="H1476" s="95">
        <v>0</v>
      </c>
      <c r="I1476" s="95">
        <v>1</v>
      </c>
      <c r="J1476" s="95">
        <v>1009</v>
      </c>
      <c r="K1476" s="95" t="s">
        <v>534</v>
      </c>
      <c r="L1476" s="98" t="s">
        <v>534</v>
      </c>
      <c r="M1476" s="98" t="s">
        <v>534</v>
      </c>
      <c r="N1476" s="97" t="s">
        <v>534</v>
      </c>
      <c r="Q1476" s="88" t="str">
        <f t="array" aca="1" ref="Q1476" ca="1">IFERROR(INDEX(Tableau3[Num DECAL],SMALL(IF(Tableau3[Num DECAL]&lt;&gt;"",ROW(INDIRECT("1:"&amp;ROWS(Tableau3[Num DECAL])))),ROWS($1:1465))),"")</f>
        <v/>
      </c>
      <c r="R1476" s="88">
        <f t="shared" ca="1" si="22"/>
        <v>0</v>
      </c>
      <c r="S1476" s="88">
        <f ca="1">COUNTIFS(Tableau3[PLAGE],R1476)</f>
        <v>0</v>
      </c>
      <c r="T1476" s="139">
        <f ca="1">INDEX(EXTRACT!DATE,MATCH(Tableau4[[#This Row],[Décalage]],D:D,0),0)</f>
        <v>0</v>
      </c>
      <c r="U1476" s="139">
        <f ca="1">VLOOKUP(Tableau4[[#This Row],[Décalage]],D:E,2,0)</f>
        <v>0</v>
      </c>
      <c r="V1476" s="139">
        <f ca="1">VLOOKUP(Tableau4[[#This Row],[Décalage]],D:G,4,0)</f>
        <v>0</v>
      </c>
      <c r="AY1476" s="88"/>
      <c r="AZ1476" s="88"/>
      <c r="BA1476" s="88"/>
      <c r="BB1476" s="88"/>
      <c r="BC1476" s="88"/>
    </row>
    <row r="1477" spans="1:55" ht="15" x14ac:dyDescent="0.2">
      <c r="A1477" s="100" t="s">
        <v>534</v>
      </c>
      <c r="B1477" s="95" t="s">
        <v>534</v>
      </c>
      <c r="C1477" s="95">
        <v>1474</v>
      </c>
      <c r="D1477" s="95" t="s">
        <v>534</v>
      </c>
      <c r="E1477" s="99" t="s">
        <v>534</v>
      </c>
      <c r="F1477" s="95" t="s">
        <v>534</v>
      </c>
      <c r="G1477" s="95" t="s">
        <v>534</v>
      </c>
      <c r="H1477" s="95">
        <v>0</v>
      </c>
      <c r="I1477" s="95">
        <v>1</v>
      </c>
      <c r="J1477" s="95">
        <v>1010</v>
      </c>
      <c r="K1477" s="95" t="s">
        <v>534</v>
      </c>
      <c r="L1477" s="98" t="s">
        <v>534</v>
      </c>
      <c r="M1477" s="98" t="s">
        <v>534</v>
      </c>
      <c r="N1477" s="97" t="s">
        <v>534</v>
      </c>
      <c r="Q1477" s="88" t="str">
        <f t="array" aca="1" ref="Q1477" ca="1">IFERROR(INDEX(Tableau3[Num DECAL],SMALL(IF(Tableau3[Num DECAL]&lt;&gt;"",ROW(INDIRECT("1:"&amp;ROWS(Tableau3[Num DECAL])))),ROWS($1:1466))),"")</f>
        <v/>
      </c>
      <c r="R1477" s="88">
        <f t="shared" ca="1" si="22"/>
        <v>0</v>
      </c>
      <c r="S1477" s="88">
        <f ca="1">COUNTIFS(Tableau3[PLAGE],R1477)</f>
        <v>0</v>
      </c>
      <c r="T1477" s="139">
        <f ca="1">INDEX(EXTRACT!DATE,MATCH(Tableau4[[#This Row],[Décalage]],D:D,0),0)</f>
        <v>0</v>
      </c>
      <c r="U1477" s="139">
        <f ca="1">VLOOKUP(Tableau4[[#This Row],[Décalage]],D:E,2,0)</f>
        <v>0</v>
      </c>
      <c r="V1477" s="139">
        <f ca="1">VLOOKUP(Tableau4[[#This Row],[Décalage]],D:G,4,0)</f>
        <v>0</v>
      </c>
      <c r="AY1477" s="88"/>
      <c r="AZ1477" s="88"/>
      <c r="BA1477" s="88"/>
      <c r="BB1477" s="88"/>
      <c r="BC1477" s="88"/>
    </row>
    <row r="1478" spans="1:55" ht="15" x14ac:dyDescent="0.2">
      <c r="A1478" s="100" t="s">
        <v>534</v>
      </c>
      <c r="B1478" s="95" t="s">
        <v>534</v>
      </c>
      <c r="C1478" s="95">
        <v>1475</v>
      </c>
      <c r="D1478" s="95" t="s">
        <v>534</v>
      </c>
      <c r="E1478" s="99" t="s">
        <v>534</v>
      </c>
      <c r="F1478" s="95" t="s">
        <v>534</v>
      </c>
      <c r="G1478" s="95" t="s">
        <v>534</v>
      </c>
      <c r="H1478" s="95">
        <v>0</v>
      </c>
      <c r="I1478" s="95">
        <v>1</v>
      </c>
      <c r="J1478" s="95">
        <v>1011</v>
      </c>
      <c r="K1478" s="95" t="s">
        <v>534</v>
      </c>
      <c r="L1478" s="98" t="s">
        <v>534</v>
      </c>
      <c r="M1478" s="98" t="s">
        <v>534</v>
      </c>
      <c r="N1478" s="97" t="s">
        <v>534</v>
      </c>
      <c r="Q1478" s="88" t="str">
        <f t="array" aca="1" ref="Q1478" ca="1">IFERROR(INDEX(Tableau3[Num DECAL],SMALL(IF(Tableau3[Num DECAL]&lt;&gt;"",ROW(INDIRECT("1:"&amp;ROWS(Tableau3[Num DECAL])))),ROWS($1:1467))),"")</f>
        <v/>
      </c>
      <c r="R1478" s="88">
        <f t="shared" ca="1" si="22"/>
        <v>0</v>
      </c>
      <c r="S1478" s="88">
        <f ca="1">COUNTIFS(Tableau3[PLAGE],R1478)</f>
        <v>0</v>
      </c>
      <c r="T1478" s="139">
        <f ca="1">INDEX(EXTRACT!DATE,MATCH(Tableau4[[#This Row],[Décalage]],D:D,0),0)</f>
        <v>0</v>
      </c>
      <c r="U1478" s="139">
        <f ca="1">VLOOKUP(Tableau4[[#This Row],[Décalage]],D:E,2,0)</f>
        <v>0</v>
      </c>
      <c r="V1478" s="139">
        <f ca="1">VLOOKUP(Tableau4[[#This Row],[Décalage]],D:G,4,0)</f>
        <v>0</v>
      </c>
      <c r="AY1478" s="88"/>
      <c r="AZ1478" s="88"/>
      <c r="BA1478" s="88"/>
      <c r="BB1478" s="88"/>
      <c r="BC1478" s="88"/>
    </row>
    <row r="1479" spans="1:55" ht="15" x14ac:dyDescent="0.2">
      <c r="A1479" s="100" t="s">
        <v>534</v>
      </c>
      <c r="B1479" s="95" t="s">
        <v>534</v>
      </c>
      <c r="C1479" s="95">
        <v>1476</v>
      </c>
      <c r="D1479" s="95" t="s">
        <v>534</v>
      </c>
      <c r="E1479" s="99" t="s">
        <v>534</v>
      </c>
      <c r="F1479" s="95" t="s">
        <v>534</v>
      </c>
      <c r="G1479" s="95" t="s">
        <v>534</v>
      </c>
      <c r="H1479" s="95">
        <v>0</v>
      </c>
      <c r="I1479" s="95">
        <v>1</v>
      </c>
      <c r="J1479" s="95">
        <v>1012</v>
      </c>
      <c r="K1479" s="95" t="s">
        <v>534</v>
      </c>
      <c r="L1479" s="98" t="s">
        <v>534</v>
      </c>
      <c r="M1479" s="98" t="s">
        <v>534</v>
      </c>
      <c r="N1479" s="97" t="s">
        <v>534</v>
      </c>
      <c r="Q1479" s="88" t="str">
        <f t="array" aca="1" ref="Q1479" ca="1">IFERROR(INDEX(Tableau3[Num DECAL],SMALL(IF(Tableau3[Num DECAL]&lt;&gt;"",ROW(INDIRECT("1:"&amp;ROWS(Tableau3[Num DECAL])))),ROWS($1:1468))),"")</f>
        <v/>
      </c>
      <c r="R1479" s="88">
        <f t="shared" ca="1" si="22"/>
        <v>0</v>
      </c>
      <c r="S1479" s="88">
        <f ca="1">COUNTIFS(Tableau3[PLAGE],R1479)</f>
        <v>0</v>
      </c>
      <c r="T1479" s="139">
        <f ca="1">INDEX(EXTRACT!DATE,MATCH(Tableau4[[#This Row],[Décalage]],D:D,0),0)</f>
        <v>0</v>
      </c>
      <c r="U1479" s="139">
        <f ca="1">VLOOKUP(Tableau4[[#This Row],[Décalage]],D:E,2,0)</f>
        <v>0</v>
      </c>
      <c r="V1479" s="139">
        <f ca="1">VLOOKUP(Tableau4[[#This Row],[Décalage]],D:G,4,0)</f>
        <v>0</v>
      </c>
      <c r="AY1479" s="88"/>
      <c r="AZ1479" s="88"/>
      <c r="BA1479" s="88"/>
      <c r="BB1479" s="88"/>
      <c r="BC1479" s="88"/>
    </row>
    <row r="1480" spans="1:55" ht="15" x14ac:dyDescent="0.2">
      <c r="A1480" s="100" t="s">
        <v>534</v>
      </c>
      <c r="B1480" s="95" t="s">
        <v>534</v>
      </c>
      <c r="C1480" s="95">
        <v>1477</v>
      </c>
      <c r="D1480" s="95" t="s">
        <v>534</v>
      </c>
      <c r="E1480" s="99" t="s">
        <v>534</v>
      </c>
      <c r="F1480" s="95" t="s">
        <v>534</v>
      </c>
      <c r="G1480" s="95" t="s">
        <v>534</v>
      </c>
      <c r="H1480" s="95">
        <v>0</v>
      </c>
      <c r="I1480" s="95">
        <v>1</v>
      </c>
      <c r="J1480" s="95">
        <v>1013</v>
      </c>
      <c r="K1480" s="95" t="s">
        <v>534</v>
      </c>
      <c r="L1480" s="98" t="s">
        <v>534</v>
      </c>
      <c r="M1480" s="98" t="s">
        <v>534</v>
      </c>
      <c r="N1480" s="97" t="s">
        <v>534</v>
      </c>
      <c r="Q1480" s="88" t="str">
        <f t="array" aca="1" ref="Q1480" ca="1">IFERROR(INDEX(Tableau3[Num DECAL],SMALL(IF(Tableau3[Num DECAL]&lt;&gt;"",ROW(INDIRECT("1:"&amp;ROWS(Tableau3[Num DECAL])))),ROWS($1:1469))),"")</f>
        <v/>
      </c>
      <c r="R1480" s="88">
        <f t="shared" ca="1" si="22"/>
        <v>0</v>
      </c>
      <c r="S1480" s="88">
        <f ca="1">COUNTIFS(Tableau3[PLAGE],R1480)</f>
        <v>0</v>
      </c>
      <c r="T1480" s="139">
        <f ca="1">INDEX(EXTRACT!DATE,MATCH(Tableau4[[#This Row],[Décalage]],D:D,0),0)</f>
        <v>0</v>
      </c>
      <c r="U1480" s="139">
        <f ca="1">VLOOKUP(Tableau4[[#This Row],[Décalage]],D:E,2,0)</f>
        <v>0</v>
      </c>
      <c r="V1480" s="139">
        <f ca="1">VLOOKUP(Tableau4[[#This Row],[Décalage]],D:G,4,0)</f>
        <v>0</v>
      </c>
      <c r="AY1480" s="88"/>
      <c r="AZ1480" s="88"/>
      <c r="BA1480" s="88"/>
      <c r="BB1480" s="88"/>
      <c r="BC1480" s="88"/>
    </row>
    <row r="1481" spans="1:55" ht="15" x14ac:dyDescent="0.2">
      <c r="A1481" s="100" t="s">
        <v>534</v>
      </c>
      <c r="B1481" s="95" t="s">
        <v>534</v>
      </c>
      <c r="C1481" s="95">
        <v>1478</v>
      </c>
      <c r="D1481" s="95" t="s">
        <v>534</v>
      </c>
      <c r="E1481" s="99" t="s">
        <v>534</v>
      </c>
      <c r="F1481" s="95" t="s">
        <v>534</v>
      </c>
      <c r="G1481" s="95" t="s">
        <v>534</v>
      </c>
      <c r="H1481" s="95">
        <v>0</v>
      </c>
      <c r="I1481" s="95">
        <v>1</v>
      </c>
      <c r="J1481" s="95">
        <v>1014</v>
      </c>
      <c r="K1481" s="95" t="s">
        <v>534</v>
      </c>
      <c r="L1481" s="98" t="s">
        <v>534</v>
      </c>
      <c r="M1481" s="98" t="s">
        <v>534</v>
      </c>
      <c r="N1481" s="97" t="s">
        <v>534</v>
      </c>
      <c r="Q1481" s="88" t="str">
        <f t="array" aca="1" ref="Q1481" ca="1">IFERROR(INDEX(Tableau3[Num DECAL],SMALL(IF(Tableau3[Num DECAL]&lt;&gt;"",ROW(INDIRECT("1:"&amp;ROWS(Tableau3[Num DECAL])))),ROWS($1:1470))),"")</f>
        <v/>
      </c>
      <c r="R1481" s="88">
        <f t="shared" ca="1" si="22"/>
        <v>0</v>
      </c>
      <c r="S1481" s="88">
        <f ca="1">COUNTIFS(Tableau3[PLAGE],R1481)</f>
        <v>0</v>
      </c>
      <c r="T1481" s="139">
        <f ca="1">INDEX(EXTRACT!DATE,MATCH(Tableau4[[#This Row],[Décalage]],D:D,0),0)</f>
        <v>0</v>
      </c>
      <c r="U1481" s="139">
        <f ca="1">VLOOKUP(Tableau4[[#This Row],[Décalage]],D:E,2,0)</f>
        <v>0</v>
      </c>
      <c r="V1481" s="139">
        <f ca="1">VLOOKUP(Tableau4[[#This Row],[Décalage]],D:G,4,0)</f>
        <v>0</v>
      </c>
      <c r="AY1481" s="88"/>
      <c r="AZ1481" s="88"/>
      <c r="BA1481" s="88"/>
      <c r="BB1481" s="88"/>
      <c r="BC1481" s="88"/>
    </row>
    <row r="1482" spans="1:55" ht="15" x14ac:dyDescent="0.2">
      <c r="A1482" s="100" t="s">
        <v>534</v>
      </c>
      <c r="B1482" s="95" t="s">
        <v>534</v>
      </c>
      <c r="C1482" s="95">
        <v>1479</v>
      </c>
      <c r="D1482" s="95" t="s">
        <v>534</v>
      </c>
      <c r="E1482" s="99" t="s">
        <v>534</v>
      </c>
      <c r="F1482" s="95" t="s">
        <v>534</v>
      </c>
      <c r="G1482" s="95" t="s">
        <v>534</v>
      </c>
      <c r="H1482" s="95">
        <v>0</v>
      </c>
      <c r="I1482" s="95">
        <v>1</v>
      </c>
      <c r="J1482" s="95">
        <v>1015</v>
      </c>
      <c r="K1482" s="95" t="s">
        <v>534</v>
      </c>
      <c r="L1482" s="98" t="s">
        <v>534</v>
      </c>
      <c r="M1482" s="98" t="s">
        <v>534</v>
      </c>
      <c r="N1482" s="97" t="s">
        <v>534</v>
      </c>
      <c r="Q1482" s="88" t="str">
        <f t="array" aca="1" ref="Q1482" ca="1">IFERROR(INDEX(Tableau3[Num DECAL],SMALL(IF(Tableau3[Num DECAL]&lt;&gt;"",ROW(INDIRECT("1:"&amp;ROWS(Tableau3[Num DECAL])))),ROWS($1:1471))),"")</f>
        <v/>
      </c>
      <c r="R1482" s="88">
        <f t="shared" ca="1" si="22"/>
        <v>0</v>
      </c>
      <c r="S1482" s="88">
        <f ca="1">COUNTIFS(Tableau3[PLAGE],R1482)</f>
        <v>0</v>
      </c>
      <c r="T1482" s="139">
        <f ca="1">INDEX(EXTRACT!DATE,MATCH(Tableau4[[#This Row],[Décalage]],D:D,0),0)</f>
        <v>0</v>
      </c>
      <c r="U1482" s="139">
        <f ca="1">VLOOKUP(Tableau4[[#This Row],[Décalage]],D:E,2,0)</f>
        <v>0</v>
      </c>
      <c r="V1482" s="139">
        <f ca="1">VLOOKUP(Tableau4[[#This Row],[Décalage]],D:G,4,0)</f>
        <v>0</v>
      </c>
      <c r="AY1482" s="88"/>
      <c r="AZ1482" s="88"/>
      <c r="BA1482" s="88"/>
      <c r="BB1482" s="88"/>
      <c r="BC1482" s="88"/>
    </row>
    <row r="1483" spans="1:55" ht="15" x14ac:dyDescent="0.2">
      <c r="A1483" s="100" t="s">
        <v>534</v>
      </c>
      <c r="B1483" s="95" t="s">
        <v>534</v>
      </c>
      <c r="C1483" s="95">
        <v>1480</v>
      </c>
      <c r="D1483" s="95" t="s">
        <v>534</v>
      </c>
      <c r="E1483" s="99" t="s">
        <v>534</v>
      </c>
      <c r="F1483" s="95" t="s">
        <v>534</v>
      </c>
      <c r="G1483" s="95" t="s">
        <v>534</v>
      </c>
      <c r="H1483" s="95">
        <v>0</v>
      </c>
      <c r="I1483" s="95">
        <v>1</v>
      </c>
      <c r="J1483" s="95">
        <v>1016</v>
      </c>
      <c r="K1483" s="95" t="s">
        <v>534</v>
      </c>
      <c r="L1483" s="98" t="s">
        <v>534</v>
      </c>
      <c r="M1483" s="98" t="s">
        <v>534</v>
      </c>
      <c r="N1483" s="97" t="s">
        <v>534</v>
      </c>
      <c r="Q1483" s="88" t="str">
        <f t="array" aca="1" ref="Q1483" ca="1">IFERROR(INDEX(Tableau3[Num DECAL],SMALL(IF(Tableau3[Num DECAL]&lt;&gt;"",ROW(INDIRECT("1:"&amp;ROWS(Tableau3[Num DECAL])))),ROWS($1:1472))),"")</f>
        <v/>
      </c>
      <c r="R1483" s="88">
        <f t="shared" ca="1" si="22"/>
        <v>0</v>
      </c>
      <c r="S1483" s="88">
        <f ca="1">COUNTIFS(Tableau3[PLAGE],R1483)</f>
        <v>0</v>
      </c>
      <c r="T1483" s="139">
        <f ca="1">INDEX(EXTRACT!DATE,MATCH(Tableau4[[#This Row],[Décalage]],D:D,0),0)</f>
        <v>0</v>
      </c>
      <c r="U1483" s="139">
        <f ca="1">VLOOKUP(Tableau4[[#This Row],[Décalage]],D:E,2,0)</f>
        <v>0</v>
      </c>
      <c r="V1483" s="139">
        <f ca="1">VLOOKUP(Tableau4[[#This Row],[Décalage]],D:G,4,0)</f>
        <v>0</v>
      </c>
      <c r="AY1483" s="88"/>
      <c r="AZ1483" s="88"/>
      <c r="BA1483" s="88"/>
      <c r="BB1483" s="88"/>
      <c r="BC1483" s="88"/>
    </row>
    <row r="1484" spans="1:55" ht="15" x14ac:dyDescent="0.2">
      <c r="A1484" s="100" t="s">
        <v>534</v>
      </c>
      <c r="B1484" s="95" t="s">
        <v>534</v>
      </c>
      <c r="C1484" s="95">
        <v>1481</v>
      </c>
      <c r="D1484" s="95" t="s">
        <v>534</v>
      </c>
      <c r="E1484" s="99" t="s">
        <v>534</v>
      </c>
      <c r="F1484" s="95" t="s">
        <v>534</v>
      </c>
      <c r="G1484" s="95" t="s">
        <v>534</v>
      </c>
      <c r="H1484" s="95">
        <v>0</v>
      </c>
      <c r="I1484" s="95">
        <v>1</v>
      </c>
      <c r="J1484" s="95">
        <v>1017</v>
      </c>
      <c r="K1484" s="95" t="s">
        <v>534</v>
      </c>
      <c r="L1484" s="98" t="s">
        <v>534</v>
      </c>
      <c r="M1484" s="98" t="s">
        <v>534</v>
      </c>
      <c r="N1484" s="97" t="s">
        <v>534</v>
      </c>
      <c r="Q1484" s="88" t="str">
        <f t="array" aca="1" ref="Q1484" ca="1">IFERROR(INDEX(Tableau3[Num DECAL],SMALL(IF(Tableau3[Num DECAL]&lt;&gt;"",ROW(INDIRECT("1:"&amp;ROWS(Tableau3[Num DECAL])))),ROWS($1:1473))),"")</f>
        <v/>
      </c>
      <c r="R1484" s="88">
        <f t="shared" ref="R1484:R1547" ca="1" si="23">VLOOKUP(Q1484,D:J,7,0)</f>
        <v>0</v>
      </c>
      <c r="S1484" s="88">
        <f ca="1">COUNTIFS(Tableau3[PLAGE],R1484)</f>
        <v>0</v>
      </c>
      <c r="T1484" s="139">
        <f ca="1">INDEX(EXTRACT!DATE,MATCH(Tableau4[[#This Row],[Décalage]],D:D,0),0)</f>
        <v>0</v>
      </c>
      <c r="U1484" s="139">
        <f ca="1">VLOOKUP(Tableau4[[#This Row],[Décalage]],D:E,2,0)</f>
        <v>0</v>
      </c>
      <c r="V1484" s="139">
        <f ca="1">VLOOKUP(Tableau4[[#This Row],[Décalage]],D:G,4,0)</f>
        <v>0</v>
      </c>
      <c r="AY1484" s="88"/>
      <c r="AZ1484" s="88"/>
      <c r="BA1484" s="88"/>
      <c r="BB1484" s="88"/>
      <c r="BC1484" s="88"/>
    </row>
    <row r="1485" spans="1:55" ht="15" x14ac:dyDescent="0.2">
      <c r="A1485" s="100" t="s">
        <v>534</v>
      </c>
      <c r="B1485" s="95" t="s">
        <v>534</v>
      </c>
      <c r="C1485" s="95">
        <v>1482</v>
      </c>
      <c r="D1485" s="95" t="s">
        <v>534</v>
      </c>
      <c r="E1485" s="99" t="s">
        <v>534</v>
      </c>
      <c r="F1485" s="95" t="s">
        <v>534</v>
      </c>
      <c r="G1485" s="95" t="s">
        <v>534</v>
      </c>
      <c r="H1485" s="95">
        <v>0</v>
      </c>
      <c r="I1485" s="95">
        <v>1</v>
      </c>
      <c r="J1485" s="95">
        <v>1018</v>
      </c>
      <c r="K1485" s="95" t="s">
        <v>534</v>
      </c>
      <c r="L1485" s="98" t="s">
        <v>534</v>
      </c>
      <c r="M1485" s="98" t="s">
        <v>534</v>
      </c>
      <c r="N1485" s="97" t="s">
        <v>534</v>
      </c>
      <c r="Q1485" s="88" t="str">
        <f t="array" aca="1" ref="Q1485" ca="1">IFERROR(INDEX(Tableau3[Num DECAL],SMALL(IF(Tableau3[Num DECAL]&lt;&gt;"",ROW(INDIRECT("1:"&amp;ROWS(Tableau3[Num DECAL])))),ROWS($1:1474))),"")</f>
        <v/>
      </c>
      <c r="R1485" s="88">
        <f t="shared" ca="1" si="23"/>
        <v>0</v>
      </c>
      <c r="S1485" s="88">
        <f ca="1">COUNTIFS(Tableau3[PLAGE],R1485)</f>
        <v>0</v>
      </c>
      <c r="T1485" s="139">
        <f ca="1">INDEX(EXTRACT!DATE,MATCH(Tableau4[[#This Row],[Décalage]],D:D,0),0)</f>
        <v>0</v>
      </c>
      <c r="U1485" s="139">
        <f ca="1">VLOOKUP(Tableau4[[#This Row],[Décalage]],D:E,2,0)</f>
        <v>0</v>
      </c>
      <c r="V1485" s="139">
        <f ca="1">VLOOKUP(Tableau4[[#This Row],[Décalage]],D:G,4,0)</f>
        <v>0</v>
      </c>
      <c r="AY1485" s="88"/>
      <c r="AZ1485" s="88"/>
      <c r="BA1485" s="88"/>
      <c r="BB1485" s="88"/>
      <c r="BC1485" s="88"/>
    </row>
    <row r="1486" spans="1:55" ht="15" x14ac:dyDescent="0.2">
      <c r="A1486" s="100" t="s">
        <v>534</v>
      </c>
      <c r="B1486" s="95" t="s">
        <v>534</v>
      </c>
      <c r="C1486" s="95">
        <v>1483</v>
      </c>
      <c r="D1486" s="95" t="s">
        <v>534</v>
      </c>
      <c r="E1486" s="99" t="s">
        <v>534</v>
      </c>
      <c r="F1486" s="95" t="s">
        <v>534</v>
      </c>
      <c r="G1486" s="95" t="s">
        <v>534</v>
      </c>
      <c r="H1486" s="95">
        <v>0</v>
      </c>
      <c r="I1486" s="95">
        <v>1</v>
      </c>
      <c r="J1486" s="95">
        <v>1019</v>
      </c>
      <c r="K1486" s="95" t="s">
        <v>534</v>
      </c>
      <c r="L1486" s="98" t="s">
        <v>534</v>
      </c>
      <c r="M1486" s="98" t="s">
        <v>534</v>
      </c>
      <c r="N1486" s="97" t="s">
        <v>534</v>
      </c>
      <c r="Q1486" s="88" t="str">
        <f t="array" aca="1" ref="Q1486" ca="1">IFERROR(INDEX(Tableau3[Num DECAL],SMALL(IF(Tableau3[Num DECAL]&lt;&gt;"",ROW(INDIRECT("1:"&amp;ROWS(Tableau3[Num DECAL])))),ROWS($1:1475))),"")</f>
        <v/>
      </c>
      <c r="R1486" s="88">
        <f t="shared" ca="1" si="23"/>
        <v>0</v>
      </c>
      <c r="S1486" s="88">
        <f ca="1">COUNTIFS(Tableau3[PLAGE],R1486)</f>
        <v>0</v>
      </c>
      <c r="T1486" s="139">
        <f ca="1">INDEX(EXTRACT!DATE,MATCH(Tableau4[[#This Row],[Décalage]],D:D,0),0)</f>
        <v>0</v>
      </c>
      <c r="U1486" s="139">
        <f ca="1">VLOOKUP(Tableau4[[#This Row],[Décalage]],D:E,2,0)</f>
        <v>0</v>
      </c>
      <c r="V1486" s="139">
        <f ca="1">VLOOKUP(Tableau4[[#This Row],[Décalage]],D:G,4,0)</f>
        <v>0</v>
      </c>
      <c r="AY1486" s="88"/>
      <c r="AZ1486" s="88"/>
      <c r="BA1486" s="88"/>
      <c r="BB1486" s="88"/>
      <c r="BC1486" s="88"/>
    </row>
    <row r="1487" spans="1:55" ht="15" x14ac:dyDescent="0.2">
      <c r="A1487" s="100" t="s">
        <v>534</v>
      </c>
      <c r="B1487" s="95" t="s">
        <v>534</v>
      </c>
      <c r="C1487" s="95">
        <v>1484</v>
      </c>
      <c r="D1487" s="95" t="s">
        <v>534</v>
      </c>
      <c r="E1487" s="99" t="s">
        <v>534</v>
      </c>
      <c r="F1487" s="95" t="s">
        <v>534</v>
      </c>
      <c r="G1487" s="95" t="s">
        <v>534</v>
      </c>
      <c r="H1487" s="95">
        <v>0</v>
      </c>
      <c r="I1487" s="95">
        <v>1</v>
      </c>
      <c r="J1487" s="95">
        <v>1020</v>
      </c>
      <c r="K1487" s="95" t="s">
        <v>534</v>
      </c>
      <c r="L1487" s="98" t="s">
        <v>534</v>
      </c>
      <c r="M1487" s="98" t="s">
        <v>534</v>
      </c>
      <c r="N1487" s="97" t="s">
        <v>534</v>
      </c>
      <c r="Q1487" s="88" t="str">
        <f t="array" aca="1" ref="Q1487" ca="1">IFERROR(INDEX(Tableau3[Num DECAL],SMALL(IF(Tableau3[Num DECAL]&lt;&gt;"",ROW(INDIRECT("1:"&amp;ROWS(Tableau3[Num DECAL])))),ROWS($1:1476))),"")</f>
        <v/>
      </c>
      <c r="R1487" s="88">
        <f t="shared" ca="1" si="23"/>
        <v>0</v>
      </c>
      <c r="S1487" s="88">
        <f ca="1">COUNTIFS(Tableau3[PLAGE],R1487)</f>
        <v>0</v>
      </c>
      <c r="T1487" s="139">
        <f ca="1">INDEX(EXTRACT!DATE,MATCH(Tableau4[[#This Row],[Décalage]],D:D,0),0)</f>
        <v>0</v>
      </c>
      <c r="U1487" s="139">
        <f ca="1">VLOOKUP(Tableau4[[#This Row],[Décalage]],D:E,2,0)</f>
        <v>0</v>
      </c>
      <c r="V1487" s="139">
        <f ca="1">VLOOKUP(Tableau4[[#This Row],[Décalage]],D:G,4,0)</f>
        <v>0</v>
      </c>
      <c r="AY1487" s="88"/>
      <c r="AZ1487" s="88"/>
      <c r="BA1487" s="88"/>
      <c r="BB1487" s="88"/>
      <c r="BC1487" s="88"/>
    </row>
    <row r="1488" spans="1:55" ht="15" x14ac:dyDescent="0.2">
      <c r="A1488" s="100" t="s">
        <v>534</v>
      </c>
      <c r="B1488" s="95" t="s">
        <v>534</v>
      </c>
      <c r="C1488" s="95">
        <v>1485</v>
      </c>
      <c r="D1488" s="95" t="s">
        <v>534</v>
      </c>
      <c r="E1488" s="99" t="s">
        <v>534</v>
      </c>
      <c r="F1488" s="95" t="s">
        <v>534</v>
      </c>
      <c r="G1488" s="95" t="s">
        <v>534</v>
      </c>
      <c r="H1488" s="95">
        <v>0</v>
      </c>
      <c r="I1488" s="95">
        <v>1</v>
      </c>
      <c r="J1488" s="95">
        <v>1021</v>
      </c>
      <c r="K1488" s="95" t="s">
        <v>534</v>
      </c>
      <c r="L1488" s="98" t="s">
        <v>534</v>
      </c>
      <c r="M1488" s="98" t="s">
        <v>534</v>
      </c>
      <c r="N1488" s="97" t="s">
        <v>534</v>
      </c>
      <c r="Q1488" s="88" t="str">
        <f t="array" aca="1" ref="Q1488" ca="1">IFERROR(INDEX(Tableau3[Num DECAL],SMALL(IF(Tableau3[Num DECAL]&lt;&gt;"",ROW(INDIRECT("1:"&amp;ROWS(Tableau3[Num DECAL])))),ROWS($1:1477))),"")</f>
        <v/>
      </c>
      <c r="R1488" s="88">
        <f t="shared" ca="1" si="23"/>
        <v>0</v>
      </c>
      <c r="S1488" s="88">
        <f ca="1">COUNTIFS(Tableau3[PLAGE],R1488)</f>
        <v>0</v>
      </c>
      <c r="T1488" s="139">
        <f ca="1">INDEX(EXTRACT!DATE,MATCH(Tableau4[[#This Row],[Décalage]],D:D,0),0)</f>
        <v>0</v>
      </c>
      <c r="U1488" s="139">
        <f ca="1">VLOOKUP(Tableau4[[#This Row],[Décalage]],D:E,2,0)</f>
        <v>0</v>
      </c>
      <c r="V1488" s="139">
        <f ca="1">VLOOKUP(Tableau4[[#This Row],[Décalage]],D:G,4,0)</f>
        <v>0</v>
      </c>
      <c r="AY1488" s="88"/>
      <c r="AZ1488" s="88"/>
      <c r="BA1488" s="88"/>
      <c r="BB1488" s="88"/>
      <c r="BC1488" s="88"/>
    </row>
    <row r="1489" spans="1:55" ht="15" x14ac:dyDescent="0.2">
      <c r="A1489" s="100" t="s">
        <v>534</v>
      </c>
      <c r="B1489" s="95" t="s">
        <v>534</v>
      </c>
      <c r="C1489" s="95">
        <v>1486</v>
      </c>
      <c r="D1489" s="95" t="s">
        <v>534</v>
      </c>
      <c r="E1489" s="99" t="s">
        <v>534</v>
      </c>
      <c r="F1489" s="95" t="s">
        <v>534</v>
      </c>
      <c r="G1489" s="95" t="s">
        <v>534</v>
      </c>
      <c r="H1489" s="95">
        <v>0</v>
      </c>
      <c r="I1489" s="95">
        <v>1</v>
      </c>
      <c r="J1489" s="95">
        <v>1022</v>
      </c>
      <c r="K1489" s="95" t="s">
        <v>534</v>
      </c>
      <c r="L1489" s="98" t="s">
        <v>534</v>
      </c>
      <c r="M1489" s="98" t="s">
        <v>534</v>
      </c>
      <c r="N1489" s="97" t="s">
        <v>534</v>
      </c>
      <c r="Q1489" s="88" t="str">
        <f t="array" aca="1" ref="Q1489" ca="1">IFERROR(INDEX(Tableau3[Num DECAL],SMALL(IF(Tableau3[Num DECAL]&lt;&gt;"",ROW(INDIRECT("1:"&amp;ROWS(Tableau3[Num DECAL])))),ROWS($1:1478))),"")</f>
        <v/>
      </c>
      <c r="R1489" s="88">
        <f t="shared" ca="1" si="23"/>
        <v>0</v>
      </c>
      <c r="S1489" s="88">
        <f ca="1">COUNTIFS(Tableau3[PLAGE],R1489)</f>
        <v>0</v>
      </c>
      <c r="T1489" s="139">
        <f ca="1">INDEX(EXTRACT!DATE,MATCH(Tableau4[[#This Row],[Décalage]],D:D,0),0)</f>
        <v>0</v>
      </c>
      <c r="U1489" s="139">
        <f ca="1">VLOOKUP(Tableau4[[#This Row],[Décalage]],D:E,2,0)</f>
        <v>0</v>
      </c>
      <c r="V1489" s="139">
        <f ca="1">VLOOKUP(Tableau4[[#This Row],[Décalage]],D:G,4,0)</f>
        <v>0</v>
      </c>
      <c r="AY1489" s="88"/>
      <c r="AZ1489" s="88"/>
      <c r="BA1489" s="88"/>
      <c r="BB1489" s="88"/>
      <c r="BC1489" s="88"/>
    </row>
    <row r="1490" spans="1:55" ht="15" x14ac:dyDescent="0.2">
      <c r="A1490" s="100" t="s">
        <v>534</v>
      </c>
      <c r="B1490" s="95" t="s">
        <v>534</v>
      </c>
      <c r="C1490" s="95">
        <v>1487</v>
      </c>
      <c r="D1490" s="95" t="s">
        <v>534</v>
      </c>
      <c r="E1490" s="99" t="s">
        <v>534</v>
      </c>
      <c r="F1490" s="95" t="s">
        <v>534</v>
      </c>
      <c r="G1490" s="95" t="s">
        <v>534</v>
      </c>
      <c r="H1490" s="95">
        <v>0</v>
      </c>
      <c r="I1490" s="95">
        <v>1</v>
      </c>
      <c r="J1490" s="95">
        <v>1023</v>
      </c>
      <c r="K1490" s="95" t="s">
        <v>534</v>
      </c>
      <c r="L1490" s="98" t="s">
        <v>534</v>
      </c>
      <c r="M1490" s="98" t="s">
        <v>534</v>
      </c>
      <c r="N1490" s="97" t="s">
        <v>534</v>
      </c>
      <c r="Q1490" s="88" t="str">
        <f t="array" aca="1" ref="Q1490" ca="1">IFERROR(INDEX(Tableau3[Num DECAL],SMALL(IF(Tableau3[Num DECAL]&lt;&gt;"",ROW(INDIRECT("1:"&amp;ROWS(Tableau3[Num DECAL])))),ROWS($1:1479))),"")</f>
        <v/>
      </c>
      <c r="R1490" s="88">
        <f t="shared" ca="1" si="23"/>
        <v>0</v>
      </c>
      <c r="S1490" s="88">
        <f ca="1">COUNTIFS(Tableau3[PLAGE],R1490)</f>
        <v>0</v>
      </c>
      <c r="T1490" s="139">
        <f ca="1">INDEX(EXTRACT!DATE,MATCH(Tableau4[[#This Row],[Décalage]],D:D,0),0)</f>
        <v>0</v>
      </c>
      <c r="U1490" s="139">
        <f ca="1">VLOOKUP(Tableau4[[#This Row],[Décalage]],D:E,2,0)</f>
        <v>0</v>
      </c>
      <c r="V1490" s="139">
        <f ca="1">VLOOKUP(Tableau4[[#This Row],[Décalage]],D:G,4,0)</f>
        <v>0</v>
      </c>
      <c r="AY1490" s="88"/>
      <c r="AZ1490" s="88"/>
      <c r="BA1490" s="88"/>
      <c r="BB1490" s="88"/>
      <c r="BC1490" s="88"/>
    </row>
    <row r="1491" spans="1:55" ht="15" x14ac:dyDescent="0.2">
      <c r="A1491" s="100" t="s">
        <v>534</v>
      </c>
      <c r="B1491" s="95" t="s">
        <v>534</v>
      </c>
      <c r="C1491" s="95">
        <v>1488</v>
      </c>
      <c r="D1491" s="95" t="s">
        <v>534</v>
      </c>
      <c r="E1491" s="99" t="s">
        <v>534</v>
      </c>
      <c r="F1491" s="95" t="s">
        <v>534</v>
      </c>
      <c r="G1491" s="95" t="s">
        <v>534</v>
      </c>
      <c r="H1491" s="95">
        <v>0</v>
      </c>
      <c r="I1491" s="95">
        <v>1</v>
      </c>
      <c r="J1491" s="95">
        <v>1024</v>
      </c>
      <c r="K1491" s="95" t="s">
        <v>534</v>
      </c>
      <c r="L1491" s="98" t="s">
        <v>534</v>
      </c>
      <c r="M1491" s="98" t="s">
        <v>534</v>
      </c>
      <c r="N1491" s="97" t="s">
        <v>534</v>
      </c>
      <c r="Q1491" s="88" t="str">
        <f t="array" aca="1" ref="Q1491" ca="1">IFERROR(INDEX(Tableau3[Num DECAL],SMALL(IF(Tableau3[Num DECAL]&lt;&gt;"",ROW(INDIRECT("1:"&amp;ROWS(Tableau3[Num DECAL])))),ROWS($1:1480))),"")</f>
        <v/>
      </c>
      <c r="R1491" s="88">
        <f t="shared" ca="1" si="23"/>
        <v>0</v>
      </c>
      <c r="S1491" s="88">
        <f ca="1">COUNTIFS(Tableau3[PLAGE],R1491)</f>
        <v>0</v>
      </c>
      <c r="T1491" s="139">
        <f ca="1">INDEX(EXTRACT!DATE,MATCH(Tableau4[[#This Row],[Décalage]],D:D,0),0)</f>
        <v>0</v>
      </c>
      <c r="U1491" s="139">
        <f ca="1">VLOOKUP(Tableau4[[#This Row],[Décalage]],D:E,2,0)</f>
        <v>0</v>
      </c>
      <c r="V1491" s="139">
        <f ca="1">VLOOKUP(Tableau4[[#This Row],[Décalage]],D:G,4,0)</f>
        <v>0</v>
      </c>
      <c r="AY1491" s="88"/>
      <c r="AZ1491" s="88"/>
      <c r="BA1491" s="88"/>
      <c r="BB1491" s="88"/>
      <c r="BC1491" s="88"/>
    </row>
    <row r="1492" spans="1:55" ht="15" x14ac:dyDescent="0.2">
      <c r="A1492" s="100" t="s">
        <v>534</v>
      </c>
      <c r="B1492" s="95" t="s">
        <v>534</v>
      </c>
      <c r="C1492" s="95">
        <v>1489</v>
      </c>
      <c r="D1492" s="95" t="s">
        <v>534</v>
      </c>
      <c r="E1492" s="99" t="s">
        <v>534</v>
      </c>
      <c r="F1492" s="95" t="s">
        <v>534</v>
      </c>
      <c r="G1492" s="95" t="s">
        <v>534</v>
      </c>
      <c r="H1492" s="95">
        <v>0</v>
      </c>
      <c r="I1492" s="95">
        <v>1</v>
      </c>
      <c r="J1492" s="95">
        <v>1025</v>
      </c>
      <c r="K1492" s="95" t="s">
        <v>534</v>
      </c>
      <c r="L1492" s="98" t="s">
        <v>534</v>
      </c>
      <c r="M1492" s="98" t="s">
        <v>534</v>
      </c>
      <c r="N1492" s="97" t="s">
        <v>534</v>
      </c>
      <c r="Q1492" s="88" t="str">
        <f t="array" aca="1" ref="Q1492" ca="1">IFERROR(INDEX(Tableau3[Num DECAL],SMALL(IF(Tableau3[Num DECAL]&lt;&gt;"",ROW(INDIRECT("1:"&amp;ROWS(Tableau3[Num DECAL])))),ROWS($1:1481))),"")</f>
        <v/>
      </c>
      <c r="R1492" s="88">
        <f t="shared" ca="1" si="23"/>
        <v>0</v>
      </c>
      <c r="S1492" s="88">
        <f ca="1">COUNTIFS(Tableau3[PLAGE],R1492)</f>
        <v>0</v>
      </c>
      <c r="T1492" s="139">
        <f ca="1">INDEX(EXTRACT!DATE,MATCH(Tableau4[[#This Row],[Décalage]],D:D,0),0)</f>
        <v>0</v>
      </c>
      <c r="U1492" s="139">
        <f ca="1">VLOOKUP(Tableau4[[#This Row],[Décalage]],D:E,2,0)</f>
        <v>0</v>
      </c>
      <c r="V1492" s="139">
        <f ca="1">VLOOKUP(Tableau4[[#This Row],[Décalage]],D:G,4,0)</f>
        <v>0</v>
      </c>
      <c r="AY1492" s="88"/>
      <c r="AZ1492" s="88"/>
      <c r="BA1492" s="88"/>
      <c r="BB1492" s="88"/>
      <c r="BC1492" s="88"/>
    </row>
    <row r="1493" spans="1:55" ht="15" x14ac:dyDescent="0.2">
      <c r="A1493" s="100" t="s">
        <v>534</v>
      </c>
      <c r="B1493" s="95" t="s">
        <v>534</v>
      </c>
      <c r="C1493" s="95">
        <v>1490</v>
      </c>
      <c r="D1493" s="95" t="s">
        <v>534</v>
      </c>
      <c r="E1493" s="99" t="s">
        <v>534</v>
      </c>
      <c r="F1493" s="95" t="s">
        <v>534</v>
      </c>
      <c r="G1493" s="95" t="s">
        <v>534</v>
      </c>
      <c r="H1493" s="95">
        <v>0</v>
      </c>
      <c r="I1493" s="95">
        <v>1</v>
      </c>
      <c r="J1493" s="95">
        <v>1026</v>
      </c>
      <c r="K1493" s="95" t="s">
        <v>534</v>
      </c>
      <c r="L1493" s="98" t="s">
        <v>534</v>
      </c>
      <c r="M1493" s="98" t="s">
        <v>534</v>
      </c>
      <c r="N1493" s="97" t="s">
        <v>534</v>
      </c>
      <c r="Q1493" s="88" t="str">
        <f t="array" aca="1" ref="Q1493" ca="1">IFERROR(INDEX(Tableau3[Num DECAL],SMALL(IF(Tableau3[Num DECAL]&lt;&gt;"",ROW(INDIRECT("1:"&amp;ROWS(Tableau3[Num DECAL])))),ROWS($1:1482))),"")</f>
        <v/>
      </c>
      <c r="R1493" s="88">
        <f t="shared" ca="1" si="23"/>
        <v>0</v>
      </c>
      <c r="S1493" s="88">
        <f ca="1">COUNTIFS(Tableau3[PLAGE],R1493)</f>
        <v>0</v>
      </c>
      <c r="T1493" s="139">
        <f ca="1">INDEX(EXTRACT!DATE,MATCH(Tableau4[[#This Row],[Décalage]],D:D,0),0)</f>
        <v>0</v>
      </c>
      <c r="U1493" s="139">
        <f ca="1">VLOOKUP(Tableau4[[#This Row],[Décalage]],D:E,2,0)</f>
        <v>0</v>
      </c>
      <c r="V1493" s="139">
        <f ca="1">VLOOKUP(Tableau4[[#This Row],[Décalage]],D:G,4,0)</f>
        <v>0</v>
      </c>
      <c r="AY1493" s="88"/>
      <c r="AZ1493" s="88"/>
      <c r="BA1493" s="88"/>
      <c r="BB1493" s="88"/>
      <c r="BC1493" s="88"/>
    </row>
    <row r="1494" spans="1:55" ht="15" x14ac:dyDescent="0.2">
      <c r="A1494" s="100" t="s">
        <v>534</v>
      </c>
      <c r="B1494" s="95" t="s">
        <v>534</v>
      </c>
      <c r="C1494" s="95">
        <v>1491</v>
      </c>
      <c r="D1494" s="95" t="s">
        <v>534</v>
      </c>
      <c r="E1494" s="99" t="s">
        <v>534</v>
      </c>
      <c r="F1494" s="95" t="s">
        <v>534</v>
      </c>
      <c r="G1494" s="95" t="s">
        <v>534</v>
      </c>
      <c r="H1494" s="95">
        <v>0</v>
      </c>
      <c r="I1494" s="95">
        <v>1</v>
      </c>
      <c r="J1494" s="95">
        <v>1027</v>
      </c>
      <c r="K1494" s="95" t="s">
        <v>534</v>
      </c>
      <c r="L1494" s="98" t="s">
        <v>534</v>
      </c>
      <c r="M1494" s="98" t="s">
        <v>534</v>
      </c>
      <c r="N1494" s="97" t="s">
        <v>534</v>
      </c>
      <c r="Q1494" s="88" t="str">
        <f t="array" aca="1" ref="Q1494" ca="1">IFERROR(INDEX(Tableau3[Num DECAL],SMALL(IF(Tableau3[Num DECAL]&lt;&gt;"",ROW(INDIRECT("1:"&amp;ROWS(Tableau3[Num DECAL])))),ROWS($1:1483))),"")</f>
        <v/>
      </c>
      <c r="R1494" s="88">
        <f t="shared" ca="1" si="23"/>
        <v>0</v>
      </c>
      <c r="S1494" s="88">
        <f ca="1">COUNTIFS(Tableau3[PLAGE],R1494)</f>
        <v>0</v>
      </c>
      <c r="T1494" s="139">
        <f ca="1">INDEX(EXTRACT!DATE,MATCH(Tableau4[[#This Row],[Décalage]],D:D,0),0)</f>
        <v>0</v>
      </c>
      <c r="U1494" s="139">
        <f ca="1">VLOOKUP(Tableau4[[#This Row],[Décalage]],D:E,2,0)</f>
        <v>0</v>
      </c>
      <c r="V1494" s="139">
        <f ca="1">VLOOKUP(Tableau4[[#This Row],[Décalage]],D:G,4,0)</f>
        <v>0</v>
      </c>
      <c r="AY1494" s="88"/>
      <c r="AZ1494" s="88"/>
      <c r="BA1494" s="88"/>
      <c r="BB1494" s="88"/>
      <c r="BC1494" s="88"/>
    </row>
    <row r="1495" spans="1:55" ht="15" x14ac:dyDescent="0.2">
      <c r="A1495" s="100" t="s">
        <v>534</v>
      </c>
      <c r="B1495" s="95" t="s">
        <v>534</v>
      </c>
      <c r="C1495" s="95">
        <v>1492</v>
      </c>
      <c r="D1495" s="95" t="s">
        <v>534</v>
      </c>
      <c r="E1495" s="99" t="s">
        <v>534</v>
      </c>
      <c r="F1495" s="95" t="s">
        <v>534</v>
      </c>
      <c r="G1495" s="95" t="s">
        <v>534</v>
      </c>
      <c r="H1495" s="95">
        <v>0</v>
      </c>
      <c r="I1495" s="95">
        <v>1</v>
      </c>
      <c r="J1495" s="95">
        <v>1028</v>
      </c>
      <c r="K1495" s="95" t="s">
        <v>534</v>
      </c>
      <c r="L1495" s="98" t="s">
        <v>534</v>
      </c>
      <c r="M1495" s="98" t="s">
        <v>534</v>
      </c>
      <c r="N1495" s="97" t="s">
        <v>534</v>
      </c>
      <c r="Q1495" s="88" t="str">
        <f t="array" aca="1" ref="Q1495" ca="1">IFERROR(INDEX(Tableau3[Num DECAL],SMALL(IF(Tableau3[Num DECAL]&lt;&gt;"",ROW(INDIRECT("1:"&amp;ROWS(Tableau3[Num DECAL])))),ROWS($1:1484))),"")</f>
        <v/>
      </c>
      <c r="R1495" s="88">
        <f t="shared" ca="1" si="23"/>
        <v>0</v>
      </c>
      <c r="S1495" s="88">
        <f ca="1">COUNTIFS(Tableau3[PLAGE],R1495)</f>
        <v>0</v>
      </c>
      <c r="T1495" s="139">
        <f ca="1">INDEX(EXTRACT!DATE,MATCH(Tableau4[[#This Row],[Décalage]],D:D,0),0)</f>
        <v>0</v>
      </c>
      <c r="U1495" s="139">
        <f ca="1">VLOOKUP(Tableau4[[#This Row],[Décalage]],D:E,2,0)</f>
        <v>0</v>
      </c>
      <c r="V1495" s="139">
        <f ca="1">VLOOKUP(Tableau4[[#This Row],[Décalage]],D:G,4,0)</f>
        <v>0</v>
      </c>
      <c r="AY1495" s="88"/>
      <c r="AZ1495" s="88"/>
      <c r="BA1495" s="88"/>
      <c r="BB1495" s="88"/>
      <c r="BC1495" s="88"/>
    </row>
    <row r="1496" spans="1:55" ht="15" x14ac:dyDescent="0.2">
      <c r="A1496" s="100" t="s">
        <v>534</v>
      </c>
      <c r="B1496" s="95" t="s">
        <v>534</v>
      </c>
      <c r="C1496" s="95">
        <v>1493</v>
      </c>
      <c r="D1496" s="95" t="s">
        <v>534</v>
      </c>
      <c r="E1496" s="99" t="s">
        <v>534</v>
      </c>
      <c r="F1496" s="95" t="s">
        <v>534</v>
      </c>
      <c r="G1496" s="95" t="s">
        <v>534</v>
      </c>
      <c r="H1496" s="95">
        <v>0</v>
      </c>
      <c r="I1496" s="95">
        <v>1</v>
      </c>
      <c r="J1496" s="95">
        <v>1029</v>
      </c>
      <c r="K1496" s="95" t="s">
        <v>534</v>
      </c>
      <c r="L1496" s="98" t="s">
        <v>534</v>
      </c>
      <c r="M1496" s="98" t="s">
        <v>534</v>
      </c>
      <c r="N1496" s="97" t="s">
        <v>534</v>
      </c>
      <c r="Q1496" s="88" t="str">
        <f t="array" aca="1" ref="Q1496" ca="1">IFERROR(INDEX(Tableau3[Num DECAL],SMALL(IF(Tableau3[Num DECAL]&lt;&gt;"",ROW(INDIRECT("1:"&amp;ROWS(Tableau3[Num DECAL])))),ROWS($1:1485))),"")</f>
        <v/>
      </c>
      <c r="R1496" s="88">
        <f t="shared" ca="1" si="23"/>
        <v>0</v>
      </c>
      <c r="S1496" s="88">
        <f ca="1">COUNTIFS(Tableau3[PLAGE],R1496)</f>
        <v>0</v>
      </c>
      <c r="T1496" s="139">
        <f ca="1">INDEX(EXTRACT!DATE,MATCH(Tableau4[[#This Row],[Décalage]],D:D,0),0)</f>
        <v>0</v>
      </c>
      <c r="U1496" s="139">
        <f ca="1">VLOOKUP(Tableau4[[#This Row],[Décalage]],D:E,2,0)</f>
        <v>0</v>
      </c>
      <c r="V1496" s="139">
        <f ca="1">VLOOKUP(Tableau4[[#This Row],[Décalage]],D:G,4,0)</f>
        <v>0</v>
      </c>
      <c r="AY1496" s="88"/>
      <c r="AZ1496" s="88"/>
      <c r="BA1496" s="88"/>
      <c r="BB1496" s="88"/>
      <c r="BC1496" s="88"/>
    </row>
    <row r="1497" spans="1:55" ht="15" x14ac:dyDescent="0.2">
      <c r="A1497" s="100" t="s">
        <v>534</v>
      </c>
      <c r="B1497" s="95" t="s">
        <v>534</v>
      </c>
      <c r="C1497" s="95">
        <v>1494</v>
      </c>
      <c r="D1497" s="95" t="s">
        <v>534</v>
      </c>
      <c r="E1497" s="99" t="s">
        <v>534</v>
      </c>
      <c r="F1497" s="95" t="s">
        <v>534</v>
      </c>
      <c r="G1497" s="95" t="s">
        <v>534</v>
      </c>
      <c r="H1497" s="95">
        <v>0</v>
      </c>
      <c r="I1497" s="95">
        <v>1</v>
      </c>
      <c r="J1497" s="95">
        <v>1030</v>
      </c>
      <c r="K1497" s="95" t="s">
        <v>534</v>
      </c>
      <c r="L1497" s="98" t="s">
        <v>534</v>
      </c>
      <c r="M1497" s="98" t="s">
        <v>534</v>
      </c>
      <c r="N1497" s="97" t="s">
        <v>534</v>
      </c>
      <c r="Q1497" s="88" t="str">
        <f t="array" aca="1" ref="Q1497" ca="1">IFERROR(INDEX(Tableau3[Num DECAL],SMALL(IF(Tableau3[Num DECAL]&lt;&gt;"",ROW(INDIRECT("1:"&amp;ROWS(Tableau3[Num DECAL])))),ROWS($1:1486))),"")</f>
        <v/>
      </c>
      <c r="R1497" s="88">
        <f t="shared" ca="1" si="23"/>
        <v>0</v>
      </c>
      <c r="S1497" s="88">
        <f ca="1">COUNTIFS(Tableau3[PLAGE],R1497)</f>
        <v>0</v>
      </c>
      <c r="T1497" s="139">
        <f ca="1">INDEX(EXTRACT!DATE,MATCH(Tableau4[[#This Row],[Décalage]],D:D,0),0)</f>
        <v>0</v>
      </c>
      <c r="U1497" s="139">
        <f ca="1">VLOOKUP(Tableau4[[#This Row],[Décalage]],D:E,2,0)</f>
        <v>0</v>
      </c>
      <c r="V1497" s="139">
        <f ca="1">VLOOKUP(Tableau4[[#This Row],[Décalage]],D:G,4,0)</f>
        <v>0</v>
      </c>
      <c r="AY1497" s="88"/>
      <c r="AZ1497" s="88"/>
      <c r="BA1497" s="88"/>
      <c r="BB1497" s="88"/>
      <c r="BC1497" s="88"/>
    </row>
    <row r="1498" spans="1:55" ht="15" x14ac:dyDescent="0.2">
      <c r="A1498" s="100" t="s">
        <v>534</v>
      </c>
      <c r="B1498" s="95" t="s">
        <v>534</v>
      </c>
      <c r="C1498" s="95">
        <v>1495</v>
      </c>
      <c r="D1498" s="95" t="s">
        <v>534</v>
      </c>
      <c r="E1498" s="99" t="s">
        <v>534</v>
      </c>
      <c r="F1498" s="95" t="s">
        <v>534</v>
      </c>
      <c r="G1498" s="95" t="s">
        <v>534</v>
      </c>
      <c r="H1498" s="95">
        <v>0</v>
      </c>
      <c r="I1498" s="95">
        <v>1</v>
      </c>
      <c r="J1498" s="95">
        <v>1031</v>
      </c>
      <c r="K1498" s="95" t="s">
        <v>534</v>
      </c>
      <c r="L1498" s="98" t="s">
        <v>534</v>
      </c>
      <c r="M1498" s="98" t="s">
        <v>534</v>
      </c>
      <c r="N1498" s="97" t="s">
        <v>534</v>
      </c>
      <c r="Q1498" s="88" t="str">
        <f t="array" aca="1" ref="Q1498" ca="1">IFERROR(INDEX(Tableau3[Num DECAL],SMALL(IF(Tableau3[Num DECAL]&lt;&gt;"",ROW(INDIRECT("1:"&amp;ROWS(Tableau3[Num DECAL])))),ROWS($1:1487))),"")</f>
        <v/>
      </c>
      <c r="R1498" s="88">
        <f t="shared" ca="1" si="23"/>
        <v>0</v>
      </c>
      <c r="S1498" s="88">
        <f ca="1">COUNTIFS(Tableau3[PLAGE],R1498)</f>
        <v>0</v>
      </c>
      <c r="T1498" s="139">
        <f ca="1">INDEX(EXTRACT!DATE,MATCH(Tableau4[[#This Row],[Décalage]],D:D,0),0)</f>
        <v>0</v>
      </c>
      <c r="U1498" s="139">
        <f ca="1">VLOOKUP(Tableau4[[#This Row],[Décalage]],D:E,2,0)</f>
        <v>0</v>
      </c>
      <c r="V1498" s="139">
        <f ca="1">VLOOKUP(Tableau4[[#This Row],[Décalage]],D:G,4,0)</f>
        <v>0</v>
      </c>
      <c r="AY1498" s="88"/>
      <c r="AZ1498" s="88"/>
      <c r="BA1498" s="88"/>
      <c r="BB1498" s="88"/>
      <c r="BC1498" s="88"/>
    </row>
    <row r="1499" spans="1:55" ht="15" x14ac:dyDescent="0.2">
      <c r="A1499" s="100" t="s">
        <v>534</v>
      </c>
      <c r="B1499" s="95" t="s">
        <v>534</v>
      </c>
      <c r="C1499" s="95">
        <v>1496</v>
      </c>
      <c r="D1499" s="95" t="s">
        <v>534</v>
      </c>
      <c r="E1499" s="99" t="s">
        <v>534</v>
      </c>
      <c r="F1499" s="95" t="s">
        <v>534</v>
      </c>
      <c r="G1499" s="95" t="s">
        <v>534</v>
      </c>
      <c r="H1499" s="95">
        <v>0</v>
      </c>
      <c r="I1499" s="95">
        <v>1</v>
      </c>
      <c r="J1499" s="95">
        <v>1032</v>
      </c>
      <c r="K1499" s="95" t="s">
        <v>534</v>
      </c>
      <c r="L1499" s="98" t="s">
        <v>534</v>
      </c>
      <c r="M1499" s="98" t="s">
        <v>534</v>
      </c>
      <c r="N1499" s="97" t="s">
        <v>534</v>
      </c>
      <c r="Q1499" s="88" t="str">
        <f t="array" aca="1" ref="Q1499" ca="1">IFERROR(INDEX(Tableau3[Num DECAL],SMALL(IF(Tableau3[Num DECAL]&lt;&gt;"",ROW(INDIRECT("1:"&amp;ROWS(Tableau3[Num DECAL])))),ROWS($1:1488))),"")</f>
        <v/>
      </c>
      <c r="R1499" s="88">
        <f t="shared" ca="1" si="23"/>
        <v>0</v>
      </c>
      <c r="S1499" s="88">
        <f ca="1">COUNTIFS(Tableau3[PLAGE],R1499)</f>
        <v>0</v>
      </c>
      <c r="T1499" s="139">
        <f ca="1">INDEX(EXTRACT!DATE,MATCH(Tableau4[[#This Row],[Décalage]],D:D,0),0)</f>
        <v>0</v>
      </c>
      <c r="U1499" s="139">
        <f ca="1">VLOOKUP(Tableau4[[#This Row],[Décalage]],D:E,2,0)</f>
        <v>0</v>
      </c>
      <c r="V1499" s="139">
        <f ca="1">VLOOKUP(Tableau4[[#This Row],[Décalage]],D:G,4,0)</f>
        <v>0</v>
      </c>
      <c r="AY1499" s="88"/>
      <c r="AZ1499" s="88"/>
      <c r="BA1499" s="88"/>
      <c r="BB1499" s="88"/>
      <c r="BC1499" s="88"/>
    </row>
    <row r="1500" spans="1:55" ht="15" x14ac:dyDescent="0.2">
      <c r="A1500" s="100" t="s">
        <v>534</v>
      </c>
      <c r="B1500" s="95" t="s">
        <v>534</v>
      </c>
      <c r="C1500" s="95">
        <v>1497</v>
      </c>
      <c r="D1500" s="95" t="s">
        <v>534</v>
      </c>
      <c r="E1500" s="99" t="s">
        <v>534</v>
      </c>
      <c r="F1500" s="95" t="s">
        <v>534</v>
      </c>
      <c r="G1500" s="95" t="s">
        <v>534</v>
      </c>
      <c r="H1500" s="95">
        <v>0</v>
      </c>
      <c r="I1500" s="95">
        <v>1</v>
      </c>
      <c r="J1500" s="95">
        <v>1033</v>
      </c>
      <c r="K1500" s="95" t="s">
        <v>534</v>
      </c>
      <c r="L1500" s="98" t="s">
        <v>534</v>
      </c>
      <c r="M1500" s="98" t="s">
        <v>534</v>
      </c>
      <c r="N1500" s="97" t="s">
        <v>534</v>
      </c>
      <c r="Q1500" s="88" t="str">
        <f t="array" aca="1" ref="Q1500" ca="1">IFERROR(INDEX(Tableau3[Num DECAL],SMALL(IF(Tableau3[Num DECAL]&lt;&gt;"",ROW(INDIRECT("1:"&amp;ROWS(Tableau3[Num DECAL])))),ROWS($1:1489))),"")</f>
        <v/>
      </c>
      <c r="R1500" s="88">
        <f t="shared" ca="1" si="23"/>
        <v>0</v>
      </c>
      <c r="S1500" s="88">
        <f ca="1">COUNTIFS(Tableau3[PLAGE],R1500)</f>
        <v>0</v>
      </c>
      <c r="T1500" s="139">
        <f ca="1">INDEX(EXTRACT!DATE,MATCH(Tableau4[[#This Row],[Décalage]],D:D,0),0)</f>
        <v>0</v>
      </c>
      <c r="U1500" s="139">
        <f ca="1">VLOOKUP(Tableau4[[#This Row],[Décalage]],D:E,2,0)</f>
        <v>0</v>
      </c>
      <c r="V1500" s="139">
        <f ca="1">VLOOKUP(Tableau4[[#This Row],[Décalage]],D:G,4,0)</f>
        <v>0</v>
      </c>
      <c r="AY1500" s="88"/>
      <c r="AZ1500" s="88"/>
      <c r="BA1500" s="88"/>
      <c r="BB1500" s="88"/>
      <c r="BC1500" s="88"/>
    </row>
    <row r="1501" spans="1:55" ht="15" x14ac:dyDescent="0.2">
      <c r="A1501" s="100" t="s">
        <v>534</v>
      </c>
      <c r="B1501" s="95" t="s">
        <v>534</v>
      </c>
      <c r="C1501" s="95">
        <v>1498</v>
      </c>
      <c r="D1501" s="95" t="s">
        <v>534</v>
      </c>
      <c r="E1501" s="99" t="s">
        <v>534</v>
      </c>
      <c r="F1501" s="95" t="s">
        <v>534</v>
      </c>
      <c r="G1501" s="95" t="s">
        <v>534</v>
      </c>
      <c r="H1501" s="95">
        <v>0</v>
      </c>
      <c r="I1501" s="95">
        <v>1</v>
      </c>
      <c r="J1501" s="95">
        <v>1034</v>
      </c>
      <c r="K1501" s="95" t="s">
        <v>534</v>
      </c>
      <c r="L1501" s="98" t="s">
        <v>534</v>
      </c>
      <c r="M1501" s="98" t="s">
        <v>534</v>
      </c>
      <c r="N1501" s="97" t="s">
        <v>534</v>
      </c>
      <c r="Q1501" s="88" t="str">
        <f t="array" aca="1" ref="Q1501" ca="1">IFERROR(INDEX(Tableau3[Num DECAL],SMALL(IF(Tableau3[Num DECAL]&lt;&gt;"",ROW(INDIRECT("1:"&amp;ROWS(Tableau3[Num DECAL])))),ROWS($1:1490))),"")</f>
        <v/>
      </c>
      <c r="R1501" s="88">
        <f t="shared" ca="1" si="23"/>
        <v>0</v>
      </c>
      <c r="S1501" s="88">
        <f ca="1">COUNTIFS(Tableau3[PLAGE],R1501)</f>
        <v>0</v>
      </c>
      <c r="T1501" s="139">
        <f ca="1">INDEX(EXTRACT!DATE,MATCH(Tableau4[[#This Row],[Décalage]],D:D,0),0)</f>
        <v>0</v>
      </c>
      <c r="U1501" s="139">
        <f ca="1">VLOOKUP(Tableau4[[#This Row],[Décalage]],D:E,2,0)</f>
        <v>0</v>
      </c>
      <c r="V1501" s="139">
        <f ca="1">VLOOKUP(Tableau4[[#This Row],[Décalage]],D:G,4,0)</f>
        <v>0</v>
      </c>
      <c r="AY1501" s="88"/>
      <c r="AZ1501" s="88"/>
      <c r="BA1501" s="88"/>
      <c r="BB1501" s="88"/>
      <c r="BC1501" s="88"/>
    </row>
    <row r="1502" spans="1:55" ht="15" x14ac:dyDescent="0.2">
      <c r="A1502" s="100" t="s">
        <v>534</v>
      </c>
      <c r="B1502" s="95" t="s">
        <v>534</v>
      </c>
      <c r="C1502" s="95">
        <v>1499</v>
      </c>
      <c r="D1502" s="95" t="s">
        <v>534</v>
      </c>
      <c r="E1502" s="99" t="s">
        <v>534</v>
      </c>
      <c r="F1502" s="95" t="s">
        <v>534</v>
      </c>
      <c r="G1502" s="95" t="s">
        <v>534</v>
      </c>
      <c r="H1502" s="95">
        <v>0</v>
      </c>
      <c r="I1502" s="95">
        <v>1</v>
      </c>
      <c r="J1502" s="95">
        <v>1035</v>
      </c>
      <c r="K1502" s="95" t="s">
        <v>534</v>
      </c>
      <c r="L1502" s="98" t="s">
        <v>534</v>
      </c>
      <c r="M1502" s="98" t="s">
        <v>534</v>
      </c>
      <c r="N1502" s="97" t="s">
        <v>534</v>
      </c>
      <c r="Q1502" s="88" t="str">
        <f t="array" aca="1" ref="Q1502" ca="1">IFERROR(INDEX(Tableau3[Num DECAL],SMALL(IF(Tableau3[Num DECAL]&lt;&gt;"",ROW(INDIRECT("1:"&amp;ROWS(Tableau3[Num DECAL])))),ROWS($1:1491))),"")</f>
        <v/>
      </c>
      <c r="R1502" s="88">
        <f t="shared" ca="1" si="23"/>
        <v>0</v>
      </c>
      <c r="S1502" s="88">
        <f ca="1">COUNTIFS(Tableau3[PLAGE],R1502)</f>
        <v>0</v>
      </c>
      <c r="T1502" s="139">
        <f ca="1">INDEX(EXTRACT!DATE,MATCH(Tableau4[[#This Row],[Décalage]],D:D,0),0)</f>
        <v>0</v>
      </c>
      <c r="U1502" s="139">
        <f ca="1">VLOOKUP(Tableau4[[#This Row],[Décalage]],D:E,2,0)</f>
        <v>0</v>
      </c>
      <c r="V1502" s="139">
        <f ca="1">VLOOKUP(Tableau4[[#This Row],[Décalage]],D:G,4,0)</f>
        <v>0</v>
      </c>
      <c r="AY1502" s="88"/>
      <c r="AZ1502" s="88"/>
      <c r="BA1502" s="88"/>
      <c r="BB1502" s="88"/>
      <c r="BC1502" s="88"/>
    </row>
    <row r="1503" spans="1:55" ht="15" x14ac:dyDescent="0.2">
      <c r="A1503" s="100" t="s">
        <v>534</v>
      </c>
      <c r="B1503" s="95" t="s">
        <v>534</v>
      </c>
      <c r="C1503" s="95">
        <v>1500</v>
      </c>
      <c r="D1503" s="95" t="s">
        <v>534</v>
      </c>
      <c r="E1503" s="99" t="s">
        <v>534</v>
      </c>
      <c r="F1503" s="95" t="s">
        <v>534</v>
      </c>
      <c r="G1503" s="95" t="s">
        <v>534</v>
      </c>
      <c r="H1503" s="95">
        <v>0</v>
      </c>
      <c r="I1503" s="95">
        <v>1</v>
      </c>
      <c r="J1503" s="95">
        <v>1036</v>
      </c>
      <c r="K1503" s="95" t="s">
        <v>534</v>
      </c>
      <c r="L1503" s="98" t="s">
        <v>534</v>
      </c>
      <c r="M1503" s="98" t="s">
        <v>534</v>
      </c>
      <c r="N1503" s="97" t="s">
        <v>534</v>
      </c>
      <c r="Q1503" s="88" t="str">
        <f t="array" aca="1" ref="Q1503" ca="1">IFERROR(INDEX(Tableau3[Num DECAL],SMALL(IF(Tableau3[Num DECAL]&lt;&gt;"",ROW(INDIRECT("1:"&amp;ROWS(Tableau3[Num DECAL])))),ROWS($1:1492))),"")</f>
        <v/>
      </c>
      <c r="R1503" s="88">
        <f t="shared" ca="1" si="23"/>
        <v>0</v>
      </c>
      <c r="S1503" s="88">
        <f ca="1">COUNTIFS(Tableau3[PLAGE],R1503)</f>
        <v>0</v>
      </c>
      <c r="T1503" s="139">
        <f ca="1">INDEX(EXTRACT!DATE,MATCH(Tableau4[[#This Row],[Décalage]],D:D,0),0)</f>
        <v>0</v>
      </c>
      <c r="U1503" s="139">
        <f ca="1">VLOOKUP(Tableau4[[#This Row],[Décalage]],D:E,2,0)</f>
        <v>0</v>
      </c>
      <c r="V1503" s="139">
        <f ca="1">VLOOKUP(Tableau4[[#This Row],[Décalage]],D:G,4,0)</f>
        <v>0</v>
      </c>
      <c r="AY1503" s="88"/>
      <c r="AZ1503" s="88"/>
      <c r="BA1503" s="88"/>
      <c r="BB1503" s="88"/>
      <c r="BC1503" s="88"/>
    </row>
    <row r="1504" spans="1:55" ht="15" x14ac:dyDescent="0.2">
      <c r="A1504" s="100" t="s">
        <v>534</v>
      </c>
      <c r="B1504" s="95" t="s">
        <v>534</v>
      </c>
      <c r="C1504" s="95">
        <v>1501</v>
      </c>
      <c r="D1504" s="95" t="s">
        <v>534</v>
      </c>
      <c r="E1504" s="99" t="s">
        <v>534</v>
      </c>
      <c r="F1504" s="95" t="s">
        <v>534</v>
      </c>
      <c r="G1504" s="95" t="s">
        <v>534</v>
      </c>
      <c r="H1504" s="95">
        <v>0</v>
      </c>
      <c r="I1504" s="95">
        <v>1</v>
      </c>
      <c r="J1504" s="95">
        <v>1037</v>
      </c>
      <c r="K1504" s="95" t="s">
        <v>534</v>
      </c>
      <c r="L1504" s="98" t="s">
        <v>534</v>
      </c>
      <c r="M1504" s="98" t="s">
        <v>534</v>
      </c>
      <c r="N1504" s="97" t="s">
        <v>534</v>
      </c>
      <c r="Q1504" s="88" t="str">
        <f t="array" aca="1" ref="Q1504" ca="1">IFERROR(INDEX(Tableau3[Num DECAL],SMALL(IF(Tableau3[Num DECAL]&lt;&gt;"",ROW(INDIRECT("1:"&amp;ROWS(Tableau3[Num DECAL])))),ROWS($1:1493))),"")</f>
        <v/>
      </c>
      <c r="R1504" s="88">
        <f t="shared" ca="1" si="23"/>
        <v>0</v>
      </c>
      <c r="S1504" s="88">
        <f ca="1">COUNTIFS(Tableau3[PLAGE],R1504)</f>
        <v>0</v>
      </c>
      <c r="T1504" s="139">
        <f ca="1">INDEX(EXTRACT!DATE,MATCH(Tableau4[[#This Row],[Décalage]],D:D,0),0)</f>
        <v>0</v>
      </c>
      <c r="U1504" s="139">
        <f ca="1">VLOOKUP(Tableau4[[#This Row],[Décalage]],D:E,2,0)</f>
        <v>0</v>
      </c>
      <c r="V1504" s="139">
        <f ca="1">VLOOKUP(Tableau4[[#This Row],[Décalage]],D:G,4,0)</f>
        <v>0</v>
      </c>
      <c r="AY1504" s="88"/>
      <c r="AZ1504" s="88"/>
      <c r="BA1504" s="88"/>
      <c r="BB1504" s="88"/>
      <c r="BC1504" s="88"/>
    </row>
    <row r="1505" spans="1:55" ht="15" x14ac:dyDescent="0.2">
      <c r="A1505" s="100" t="s">
        <v>534</v>
      </c>
      <c r="B1505" s="95" t="s">
        <v>534</v>
      </c>
      <c r="C1505" s="95">
        <v>1502</v>
      </c>
      <c r="D1505" s="95" t="s">
        <v>534</v>
      </c>
      <c r="E1505" s="99" t="s">
        <v>534</v>
      </c>
      <c r="F1505" s="95" t="s">
        <v>534</v>
      </c>
      <c r="G1505" s="95" t="s">
        <v>534</v>
      </c>
      <c r="H1505" s="95">
        <v>0</v>
      </c>
      <c r="I1505" s="95">
        <v>1</v>
      </c>
      <c r="J1505" s="95">
        <v>1038</v>
      </c>
      <c r="K1505" s="95" t="s">
        <v>534</v>
      </c>
      <c r="L1505" s="98" t="s">
        <v>534</v>
      </c>
      <c r="M1505" s="98" t="s">
        <v>534</v>
      </c>
      <c r="N1505" s="97" t="s">
        <v>534</v>
      </c>
      <c r="Q1505" s="88" t="str">
        <f t="array" aca="1" ref="Q1505" ca="1">IFERROR(INDEX(Tableau3[Num DECAL],SMALL(IF(Tableau3[Num DECAL]&lt;&gt;"",ROW(INDIRECT("1:"&amp;ROWS(Tableau3[Num DECAL])))),ROWS($1:1494))),"")</f>
        <v/>
      </c>
      <c r="R1505" s="88">
        <f t="shared" ca="1" si="23"/>
        <v>0</v>
      </c>
      <c r="S1505" s="88">
        <f ca="1">COUNTIFS(Tableau3[PLAGE],R1505)</f>
        <v>0</v>
      </c>
      <c r="T1505" s="139">
        <f ca="1">INDEX(EXTRACT!DATE,MATCH(Tableau4[[#This Row],[Décalage]],D:D,0),0)</f>
        <v>0</v>
      </c>
      <c r="U1505" s="139">
        <f ca="1">VLOOKUP(Tableau4[[#This Row],[Décalage]],D:E,2,0)</f>
        <v>0</v>
      </c>
      <c r="V1505" s="139">
        <f ca="1">VLOOKUP(Tableau4[[#This Row],[Décalage]],D:G,4,0)</f>
        <v>0</v>
      </c>
      <c r="AY1505" s="88"/>
      <c r="AZ1505" s="88"/>
      <c r="BA1505" s="88"/>
      <c r="BB1505" s="88"/>
      <c r="BC1505" s="88"/>
    </row>
    <row r="1506" spans="1:55" ht="15" x14ac:dyDescent="0.2">
      <c r="A1506" s="100" t="s">
        <v>534</v>
      </c>
      <c r="B1506" s="95" t="s">
        <v>534</v>
      </c>
      <c r="C1506" s="95">
        <v>1503</v>
      </c>
      <c r="D1506" s="95" t="s">
        <v>534</v>
      </c>
      <c r="E1506" s="99" t="s">
        <v>534</v>
      </c>
      <c r="F1506" s="95" t="s">
        <v>534</v>
      </c>
      <c r="G1506" s="95" t="s">
        <v>534</v>
      </c>
      <c r="H1506" s="95">
        <v>0</v>
      </c>
      <c r="I1506" s="95">
        <v>1</v>
      </c>
      <c r="J1506" s="95">
        <v>1039</v>
      </c>
      <c r="K1506" s="95" t="s">
        <v>534</v>
      </c>
      <c r="L1506" s="98" t="s">
        <v>534</v>
      </c>
      <c r="M1506" s="98" t="s">
        <v>534</v>
      </c>
      <c r="N1506" s="97" t="s">
        <v>534</v>
      </c>
      <c r="Q1506" s="88" t="str">
        <f t="array" aca="1" ref="Q1506" ca="1">IFERROR(INDEX(Tableau3[Num DECAL],SMALL(IF(Tableau3[Num DECAL]&lt;&gt;"",ROW(INDIRECT("1:"&amp;ROWS(Tableau3[Num DECAL])))),ROWS($1:1495))),"")</f>
        <v/>
      </c>
      <c r="R1506" s="88">
        <f t="shared" ca="1" si="23"/>
        <v>0</v>
      </c>
      <c r="S1506" s="88">
        <f ca="1">COUNTIFS(Tableau3[PLAGE],R1506)</f>
        <v>0</v>
      </c>
      <c r="T1506" s="139">
        <f ca="1">INDEX(EXTRACT!DATE,MATCH(Tableau4[[#This Row],[Décalage]],D:D,0),0)</f>
        <v>0</v>
      </c>
      <c r="U1506" s="139">
        <f ca="1">VLOOKUP(Tableau4[[#This Row],[Décalage]],D:E,2,0)</f>
        <v>0</v>
      </c>
      <c r="V1506" s="139">
        <f ca="1">VLOOKUP(Tableau4[[#This Row],[Décalage]],D:G,4,0)</f>
        <v>0</v>
      </c>
      <c r="AY1506" s="88"/>
      <c r="AZ1506" s="88"/>
      <c r="BA1506" s="88"/>
      <c r="BB1506" s="88"/>
      <c r="BC1506" s="88"/>
    </row>
    <row r="1507" spans="1:55" ht="15" x14ac:dyDescent="0.2">
      <c r="A1507" s="100" t="s">
        <v>534</v>
      </c>
      <c r="B1507" s="95" t="s">
        <v>534</v>
      </c>
      <c r="C1507" s="95">
        <v>1504</v>
      </c>
      <c r="D1507" s="95" t="s">
        <v>534</v>
      </c>
      <c r="E1507" s="99" t="s">
        <v>534</v>
      </c>
      <c r="F1507" s="95" t="s">
        <v>534</v>
      </c>
      <c r="G1507" s="95" t="s">
        <v>534</v>
      </c>
      <c r="H1507" s="95">
        <v>0</v>
      </c>
      <c r="I1507" s="95">
        <v>1</v>
      </c>
      <c r="J1507" s="95">
        <v>1040</v>
      </c>
      <c r="K1507" s="95" t="s">
        <v>534</v>
      </c>
      <c r="L1507" s="98" t="s">
        <v>534</v>
      </c>
      <c r="M1507" s="98" t="s">
        <v>534</v>
      </c>
      <c r="N1507" s="97" t="s">
        <v>534</v>
      </c>
      <c r="Q1507" s="88" t="str">
        <f t="array" aca="1" ref="Q1507" ca="1">IFERROR(INDEX(Tableau3[Num DECAL],SMALL(IF(Tableau3[Num DECAL]&lt;&gt;"",ROW(INDIRECT("1:"&amp;ROWS(Tableau3[Num DECAL])))),ROWS($1:1496))),"")</f>
        <v/>
      </c>
      <c r="R1507" s="88">
        <f t="shared" ca="1" si="23"/>
        <v>0</v>
      </c>
      <c r="S1507" s="88">
        <f ca="1">COUNTIFS(Tableau3[PLAGE],R1507)</f>
        <v>0</v>
      </c>
      <c r="T1507" s="139">
        <f ca="1">INDEX(EXTRACT!DATE,MATCH(Tableau4[[#This Row],[Décalage]],D:D,0),0)</f>
        <v>0</v>
      </c>
      <c r="U1507" s="139">
        <f ca="1">VLOOKUP(Tableau4[[#This Row],[Décalage]],D:E,2,0)</f>
        <v>0</v>
      </c>
      <c r="V1507" s="139">
        <f ca="1">VLOOKUP(Tableau4[[#This Row],[Décalage]],D:G,4,0)</f>
        <v>0</v>
      </c>
      <c r="AY1507" s="88"/>
      <c r="AZ1507" s="88"/>
      <c r="BA1507" s="88"/>
      <c r="BB1507" s="88"/>
      <c r="BC1507" s="88"/>
    </row>
    <row r="1508" spans="1:55" ht="15" x14ac:dyDescent="0.2">
      <c r="A1508" s="100" t="s">
        <v>534</v>
      </c>
      <c r="B1508" s="95" t="s">
        <v>534</v>
      </c>
      <c r="C1508" s="95">
        <v>1505</v>
      </c>
      <c r="D1508" s="95" t="s">
        <v>534</v>
      </c>
      <c r="E1508" s="99" t="s">
        <v>534</v>
      </c>
      <c r="F1508" s="95" t="s">
        <v>534</v>
      </c>
      <c r="G1508" s="95" t="s">
        <v>534</v>
      </c>
      <c r="H1508" s="95">
        <v>0</v>
      </c>
      <c r="I1508" s="95">
        <v>1</v>
      </c>
      <c r="J1508" s="95">
        <v>1041</v>
      </c>
      <c r="K1508" s="95" t="s">
        <v>534</v>
      </c>
      <c r="L1508" s="98" t="s">
        <v>534</v>
      </c>
      <c r="M1508" s="98" t="s">
        <v>534</v>
      </c>
      <c r="N1508" s="97" t="s">
        <v>534</v>
      </c>
      <c r="Q1508" s="88" t="str">
        <f t="array" aca="1" ref="Q1508" ca="1">IFERROR(INDEX(Tableau3[Num DECAL],SMALL(IF(Tableau3[Num DECAL]&lt;&gt;"",ROW(INDIRECT("1:"&amp;ROWS(Tableau3[Num DECAL])))),ROWS($1:1497))),"")</f>
        <v/>
      </c>
      <c r="R1508" s="88">
        <f t="shared" ca="1" si="23"/>
        <v>0</v>
      </c>
      <c r="S1508" s="88">
        <f ca="1">COUNTIFS(Tableau3[PLAGE],R1508)</f>
        <v>0</v>
      </c>
      <c r="T1508" s="139">
        <f ca="1">INDEX(EXTRACT!DATE,MATCH(Tableau4[[#This Row],[Décalage]],D:D,0),0)</f>
        <v>0</v>
      </c>
      <c r="U1508" s="139">
        <f ca="1">VLOOKUP(Tableau4[[#This Row],[Décalage]],D:E,2,0)</f>
        <v>0</v>
      </c>
      <c r="V1508" s="139">
        <f ca="1">VLOOKUP(Tableau4[[#This Row],[Décalage]],D:G,4,0)</f>
        <v>0</v>
      </c>
      <c r="AY1508" s="88"/>
      <c r="AZ1508" s="88"/>
      <c r="BA1508" s="88"/>
      <c r="BB1508" s="88"/>
      <c r="BC1508" s="88"/>
    </row>
    <row r="1509" spans="1:55" ht="15" x14ac:dyDescent="0.2">
      <c r="A1509" s="100" t="s">
        <v>534</v>
      </c>
      <c r="B1509" s="95" t="s">
        <v>534</v>
      </c>
      <c r="C1509" s="95">
        <v>1506</v>
      </c>
      <c r="D1509" s="95" t="s">
        <v>534</v>
      </c>
      <c r="E1509" s="99" t="s">
        <v>534</v>
      </c>
      <c r="F1509" s="95" t="s">
        <v>534</v>
      </c>
      <c r="G1509" s="95" t="s">
        <v>534</v>
      </c>
      <c r="H1509" s="95">
        <v>0</v>
      </c>
      <c r="I1509" s="95">
        <v>1</v>
      </c>
      <c r="J1509" s="95">
        <v>1042</v>
      </c>
      <c r="K1509" s="95" t="s">
        <v>534</v>
      </c>
      <c r="L1509" s="98" t="s">
        <v>534</v>
      </c>
      <c r="M1509" s="98" t="s">
        <v>534</v>
      </c>
      <c r="N1509" s="97" t="s">
        <v>534</v>
      </c>
      <c r="Q1509" s="88" t="str">
        <f t="array" aca="1" ref="Q1509" ca="1">IFERROR(INDEX(Tableau3[Num DECAL],SMALL(IF(Tableau3[Num DECAL]&lt;&gt;"",ROW(INDIRECT("1:"&amp;ROWS(Tableau3[Num DECAL])))),ROWS($1:1498))),"")</f>
        <v/>
      </c>
      <c r="R1509" s="88">
        <f t="shared" ca="1" si="23"/>
        <v>0</v>
      </c>
      <c r="S1509" s="88">
        <f ca="1">COUNTIFS(Tableau3[PLAGE],R1509)</f>
        <v>0</v>
      </c>
      <c r="T1509" s="139">
        <f ca="1">INDEX(EXTRACT!DATE,MATCH(Tableau4[[#This Row],[Décalage]],D:D,0),0)</f>
        <v>0</v>
      </c>
      <c r="U1509" s="139">
        <f ca="1">VLOOKUP(Tableau4[[#This Row],[Décalage]],D:E,2,0)</f>
        <v>0</v>
      </c>
      <c r="V1509" s="139">
        <f ca="1">VLOOKUP(Tableau4[[#This Row],[Décalage]],D:G,4,0)</f>
        <v>0</v>
      </c>
      <c r="AY1509" s="88"/>
      <c r="AZ1509" s="88"/>
      <c r="BA1509" s="88"/>
      <c r="BB1509" s="88"/>
      <c r="BC1509" s="88"/>
    </row>
    <row r="1510" spans="1:55" ht="15" x14ac:dyDescent="0.2">
      <c r="A1510" s="100" t="s">
        <v>534</v>
      </c>
      <c r="B1510" s="95" t="s">
        <v>534</v>
      </c>
      <c r="C1510" s="95">
        <v>1507</v>
      </c>
      <c r="D1510" s="95" t="s">
        <v>534</v>
      </c>
      <c r="E1510" s="99" t="s">
        <v>534</v>
      </c>
      <c r="F1510" s="95" t="s">
        <v>534</v>
      </c>
      <c r="G1510" s="95" t="s">
        <v>534</v>
      </c>
      <c r="H1510" s="95">
        <v>0</v>
      </c>
      <c r="I1510" s="95">
        <v>1</v>
      </c>
      <c r="J1510" s="95">
        <v>1043</v>
      </c>
      <c r="K1510" s="95" t="s">
        <v>534</v>
      </c>
      <c r="L1510" s="98" t="s">
        <v>534</v>
      </c>
      <c r="M1510" s="98" t="s">
        <v>534</v>
      </c>
      <c r="N1510" s="97" t="s">
        <v>534</v>
      </c>
      <c r="Q1510" s="88" t="str">
        <f t="array" aca="1" ref="Q1510" ca="1">IFERROR(INDEX(Tableau3[Num DECAL],SMALL(IF(Tableau3[Num DECAL]&lt;&gt;"",ROW(INDIRECT("1:"&amp;ROWS(Tableau3[Num DECAL])))),ROWS($1:1499))),"")</f>
        <v/>
      </c>
      <c r="R1510" s="88">
        <f t="shared" ca="1" si="23"/>
        <v>0</v>
      </c>
      <c r="S1510" s="88">
        <f ca="1">COUNTIFS(Tableau3[PLAGE],R1510)</f>
        <v>0</v>
      </c>
      <c r="T1510" s="139">
        <f ca="1">INDEX(EXTRACT!DATE,MATCH(Tableau4[[#This Row],[Décalage]],D:D,0),0)</f>
        <v>0</v>
      </c>
      <c r="U1510" s="139">
        <f ca="1">VLOOKUP(Tableau4[[#This Row],[Décalage]],D:E,2,0)</f>
        <v>0</v>
      </c>
      <c r="V1510" s="139">
        <f ca="1">VLOOKUP(Tableau4[[#This Row],[Décalage]],D:G,4,0)</f>
        <v>0</v>
      </c>
      <c r="AY1510" s="88"/>
      <c r="AZ1510" s="88"/>
      <c r="BA1510" s="88"/>
      <c r="BB1510" s="88"/>
      <c r="BC1510" s="88"/>
    </row>
    <row r="1511" spans="1:55" ht="15" x14ac:dyDescent="0.2">
      <c r="A1511" s="100" t="s">
        <v>534</v>
      </c>
      <c r="B1511" s="95" t="s">
        <v>534</v>
      </c>
      <c r="C1511" s="95">
        <v>1508</v>
      </c>
      <c r="D1511" s="95" t="s">
        <v>534</v>
      </c>
      <c r="E1511" s="99" t="s">
        <v>534</v>
      </c>
      <c r="F1511" s="95" t="s">
        <v>534</v>
      </c>
      <c r="G1511" s="95" t="s">
        <v>534</v>
      </c>
      <c r="H1511" s="95">
        <v>0</v>
      </c>
      <c r="I1511" s="95">
        <v>1</v>
      </c>
      <c r="J1511" s="95">
        <v>1044</v>
      </c>
      <c r="K1511" s="95" t="s">
        <v>534</v>
      </c>
      <c r="L1511" s="98" t="s">
        <v>534</v>
      </c>
      <c r="M1511" s="98" t="s">
        <v>534</v>
      </c>
      <c r="N1511" s="97" t="s">
        <v>534</v>
      </c>
      <c r="Q1511" s="88" t="str">
        <f t="array" aca="1" ref="Q1511" ca="1">IFERROR(INDEX(Tableau3[Num DECAL],SMALL(IF(Tableau3[Num DECAL]&lt;&gt;"",ROW(INDIRECT("1:"&amp;ROWS(Tableau3[Num DECAL])))),ROWS($1:1500))),"")</f>
        <v/>
      </c>
      <c r="R1511" s="88">
        <f t="shared" ca="1" si="23"/>
        <v>0</v>
      </c>
      <c r="S1511" s="88">
        <f ca="1">COUNTIFS(Tableau3[PLAGE],R1511)</f>
        <v>0</v>
      </c>
      <c r="T1511" s="139">
        <f ca="1">INDEX(EXTRACT!DATE,MATCH(Tableau4[[#This Row],[Décalage]],D:D,0),0)</f>
        <v>0</v>
      </c>
      <c r="U1511" s="139">
        <f ca="1">VLOOKUP(Tableau4[[#This Row],[Décalage]],D:E,2,0)</f>
        <v>0</v>
      </c>
      <c r="V1511" s="139">
        <f ca="1">VLOOKUP(Tableau4[[#This Row],[Décalage]],D:G,4,0)</f>
        <v>0</v>
      </c>
      <c r="AY1511" s="88"/>
      <c r="AZ1511" s="88"/>
      <c r="BA1511" s="88"/>
      <c r="BB1511" s="88"/>
      <c r="BC1511" s="88"/>
    </row>
    <row r="1512" spans="1:55" ht="15" x14ac:dyDescent="0.2">
      <c r="A1512" s="100" t="s">
        <v>534</v>
      </c>
      <c r="B1512" s="95" t="s">
        <v>534</v>
      </c>
      <c r="C1512" s="95">
        <v>1509</v>
      </c>
      <c r="D1512" s="95" t="s">
        <v>534</v>
      </c>
      <c r="E1512" s="99" t="s">
        <v>534</v>
      </c>
      <c r="F1512" s="95" t="s">
        <v>534</v>
      </c>
      <c r="G1512" s="95" t="s">
        <v>534</v>
      </c>
      <c r="H1512" s="95">
        <v>0</v>
      </c>
      <c r="I1512" s="95">
        <v>1</v>
      </c>
      <c r="J1512" s="95">
        <v>1045</v>
      </c>
      <c r="K1512" s="95" t="s">
        <v>534</v>
      </c>
      <c r="L1512" s="98" t="s">
        <v>534</v>
      </c>
      <c r="M1512" s="98" t="s">
        <v>534</v>
      </c>
      <c r="N1512" s="97" t="s">
        <v>534</v>
      </c>
      <c r="Q1512" s="88" t="str">
        <f t="array" aca="1" ref="Q1512" ca="1">IFERROR(INDEX(Tableau3[Num DECAL],SMALL(IF(Tableau3[Num DECAL]&lt;&gt;"",ROW(INDIRECT("1:"&amp;ROWS(Tableau3[Num DECAL])))),ROWS($1:1501))),"")</f>
        <v/>
      </c>
      <c r="R1512" s="88">
        <f t="shared" ca="1" si="23"/>
        <v>0</v>
      </c>
      <c r="S1512" s="88">
        <f ca="1">COUNTIFS(Tableau3[PLAGE],R1512)</f>
        <v>0</v>
      </c>
      <c r="T1512" s="139">
        <f ca="1">INDEX(EXTRACT!DATE,MATCH(Tableau4[[#This Row],[Décalage]],D:D,0),0)</f>
        <v>0</v>
      </c>
      <c r="U1512" s="139">
        <f ca="1">VLOOKUP(Tableau4[[#This Row],[Décalage]],D:E,2,0)</f>
        <v>0</v>
      </c>
      <c r="V1512" s="139">
        <f ca="1">VLOOKUP(Tableau4[[#This Row],[Décalage]],D:G,4,0)</f>
        <v>0</v>
      </c>
      <c r="AY1512" s="88"/>
      <c r="AZ1512" s="88"/>
      <c r="BA1512" s="88"/>
      <c r="BB1512" s="88"/>
      <c r="BC1512" s="88"/>
    </row>
    <row r="1513" spans="1:55" ht="15" x14ac:dyDescent="0.2">
      <c r="A1513" s="100" t="s">
        <v>534</v>
      </c>
      <c r="B1513" s="95" t="s">
        <v>534</v>
      </c>
      <c r="C1513" s="95">
        <v>1510</v>
      </c>
      <c r="D1513" s="95" t="s">
        <v>534</v>
      </c>
      <c r="E1513" s="99" t="s">
        <v>534</v>
      </c>
      <c r="F1513" s="95" t="s">
        <v>534</v>
      </c>
      <c r="G1513" s="95" t="s">
        <v>534</v>
      </c>
      <c r="H1513" s="95">
        <v>0</v>
      </c>
      <c r="I1513" s="95">
        <v>1</v>
      </c>
      <c r="J1513" s="95">
        <v>1046</v>
      </c>
      <c r="K1513" s="95" t="s">
        <v>534</v>
      </c>
      <c r="L1513" s="98" t="s">
        <v>534</v>
      </c>
      <c r="M1513" s="98" t="s">
        <v>534</v>
      </c>
      <c r="N1513" s="97" t="s">
        <v>534</v>
      </c>
      <c r="Q1513" s="88" t="str">
        <f t="array" aca="1" ref="Q1513" ca="1">IFERROR(INDEX(Tableau3[Num DECAL],SMALL(IF(Tableau3[Num DECAL]&lt;&gt;"",ROW(INDIRECT("1:"&amp;ROWS(Tableau3[Num DECAL])))),ROWS($1:1502))),"")</f>
        <v/>
      </c>
      <c r="R1513" s="88">
        <f t="shared" ca="1" si="23"/>
        <v>0</v>
      </c>
      <c r="S1513" s="88">
        <f ca="1">COUNTIFS(Tableau3[PLAGE],R1513)</f>
        <v>0</v>
      </c>
      <c r="T1513" s="139">
        <f ca="1">INDEX(EXTRACT!DATE,MATCH(Tableau4[[#This Row],[Décalage]],D:D,0),0)</f>
        <v>0</v>
      </c>
      <c r="U1513" s="139">
        <f ca="1">VLOOKUP(Tableau4[[#This Row],[Décalage]],D:E,2,0)</f>
        <v>0</v>
      </c>
      <c r="V1513" s="139">
        <f ca="1">VLOOKUP(Tableau4[[#This Row],[Décalage]],D:G,4,0)</f>
        <v>0</v>
      </c>
      <c r="AY1513" s="88"/>
      <c r="AZ1513" s="88"/>
      <c r="BA1513" s="88"/>
      <c r="BB1513" s="88"/>
      <c r="BC1513" s="88"/>
    </row>
    <row r="1514" spans="1:55" ht="15" x14ac:dyDescent="0.2">
      <c r="A1514" s="100" t="s">
        <v>534</v>
      </c>
      <c r="B1514" s="95" t="s">
        <v>534</v>
      </c>
      <c r="C1514" s="95">
        <v>1511</v>
      </c>
      <c r="D1514" s="95" t="s">
        <v>534</v>
      </c>
      <c r="E1514" s="99" t="s">
        <v>534</v>
      </c>
      <c r="F1514" s="95" t="s">
        <v>534</v>
      </c>
      <c r="G1514" s="95" t="s">
        <v>534</v>
      </c>
      <c r="H1514" s="95">
        <v>0</v>
      </c>
      <c r="I1514" s="95">
        <v>1</v>
      </c>
      <c r="J1514" s="95">
        <v>1047</v>
      </c>
      <c r="K1514" s="95" t="s">
        <v>534</v>
      </c>
      <c r="L1514" s="98" t="s">
        <v>534</v>
      </c>
      <c r="M1514" s="98" t="s">
        <v>534</v>
      </c>
      <c r="N1514" s="97" t="s">
        <v>534</v>
      </c>
      <c r="Q1514" s="88" t="str">
        <f t="array" aca="1" ref="Q1514" ca="1">IFERROR(INDEX(Tableau3[Num DECAL],SMALL(IF(Tableau3[Num DECAL]&lt;&gt;"",ROW(INDIRECT("1:"&amp;ROWS(Tableau3[Num DECAL])))),ROWS($1:1503))),"")</f>
        <v/>
      </c>
      <c r="R1514" s="88">
        <f t="shared" ca="1" si="23"/>
        <v>0</v>
      </c>
      <c r="S1514" s="88">
        <f ca="1">COUNTIFS(Tableau3[PLAGE],R1514)</f>
        <v>0</v>
      </c>
      <c r="T1514" s="139">
        <f ca="1">INDEX(EXTRACT!DATE,MATCH(Tableau4[[#This Row],[Décalage]],D:D,0),0)</f>
        <v>0</v>
      </c>
      <c r="U1514" s="139">
        <f ca="1">VLOOKUP(Tableau4[[#This Row],[Décalage]],D:E,2,0)</f>
        <v>0</v>
      </c>
      <c r="V1514" s="139">
        <f ca="1">VLOOKUP(Tableau4[[#This Row],[Décalage]],D:G,4,0)</f>
        <v>0</v>
      </c>
      <c r="AY1514" s="88"/>
      <c r="AZ1514" s="88"/>
      <c r="BA1514" s="88"/>
      <c r="BB1514" s="88"/>
      <c r="BC1514" s="88"/>
    </row>
    <row r="1515" spans="1:55" ht="15" x14ac:dyDescent="0.2">
      <c r="A1515" s="100" t="s">
        <v>534</v>
      </c>
      <c r="B1515" s="95" t="s">
        <v>534</v>
      </c>
      <c r="C1515" s="95">
        <v>1512</v>
      </c>
      <c r="D1515" s="95" t="s">
        <v>534</v>
      </c>
      <c r="E1515" s="99" t="s">
        <v>534</v>
      </c>
      <c r="F1515" s="95" t="s">
        <v>534</v>
      </c>
      <c r="G1515" s="95" t="s">
        <v>534</v>
      </c>
      <c r="H1515" s="95">
        <v>0</v>
      </c>
      <c r="I1515" s="95">
        <v>1</v>
      </c>
      <c r="J1515" s="95">
        <v>1048</v>
      </c>
      <c r="K1515" s="95" t="s">
        <v>534</v>
      </c>
      <c r="L1515" s="98" t="s">
        <v>534</v>
      </c>
      <c r="M1515" s="98" t="s">
        <v>534</v>
      </c>
      <c r="N1515" s="97" t="s">
        <v>534</v>
      </c>
      <c r="Q1515" s="88" t="str">
        <f t="array" aca="1" ref="Q1515" ca="1">IFERROR(INDEX(Tableau3[Num DECAL],SMALL(IF(Tableau3[Num DECAL]&lt;&gt;"",ROW(INDIRECT("1:"&amp;ROWS(Tableau3[Num DECAL])))),ROWS($1:1504))),"")</f>
        <v/>
      </c>
      <c r="R1515" s="88">
        <f t="shared" ca="1" si="23"/>
        <v>0</v>
      </c>
      <c r="S1515" s="88">
        <f ca="1">COUNTIFS(Tableau3[PLAGE],R1515)</f>
        <v>0</v>
      </c>
      <c r="T1515" s="139">
        <f ca="1">INDEX(EXTRACT!DATE,MATCH(Tableau4[[#This Row],[Décalage]],D:D,0),0)</f>
        <v>0</v>
      </c>
      <c r="U1515" s="139">
        <f ca="1">VLOOKUP(Tableau4[[#This Row],[Décalage]],D:E,2,0)</f>
        <v>0</v>
      </c>
      <c r="V1515" s="139">
        <f ca="1">VLOOKUP(Tableau4[[#This Row],[Décalage]],D:G,4,0)</f>
        <v>0</v>
      </c>
      <c r="AY1515" s="88"/>
      <c r="AZ1515" s="88"/>
      <c r="BA1515" s="88"/>
      <c r="BB1515" s="88"/>
      <c r="BC1515" s="88"/>
    </row>
    <row r="1516" spans="1:55" ht="15" x14ac:dyDescent="0.2">
      <c r="A1516" s="100" t="s">
        <v>534</v>
      </c>
      <c r="B1516" s="95" t="s">
        <v>534</v>
      </c>
      <c r="C1516" s="95">
        <v>1513</v>
      </c>
      <c r="D1516" s="95" t="s">
        <v>534</v>
      </c>
      <c r="E1516" s="99" t="s">
        <v>534</v>
      </c>
      <c r="F1516" s="95" t="s">
        <v>534</v>
      </c>
      <c r="G1516" s="95" t="s">
        <v>534</v>
      </c>
      <c r="H1516" s="95">
        <v>0</v>
      </c>
      <c r="I1516" s="95">
        <v>1</v>
      </c>
      <c r="J1516" s="95">
        <v>1049</v>
      </c>
      <c r="K1516" s="95" t="s">
        <v>534</v>
      </c>
      <c r="L1516" s="98" t="s">
        <v>534</v>
      </c>
      <c r="M1516" s="98" t="s">
        <v>534</v>
      </c>
      <c r="N1516" s="97" t="s">
        <v>534</v>
      </c>
      <c r="Q1516" s="88" t="str">
        <f t="array" aca="1" ref="Q1516" ca="1">IFERROR(INDEX(Tableau3[Num DECAL],SMALL(IF(Tableau3[Num DECAL]&lt;&gt;"",ROW(INDIRECT("1:"&amp;ROWS(Tableau3[Num DECAL])))),ROWS($1:1505))),"")</f>
        <v/>
      </c>
      <c r="R1516" s="88">
        <f t="shared" ca="1" si="23"/>
        <v>0</v>
      </c>
      <c r="S1516" s="88">
        <f ca="1">COUNTIFS(Tableau3[PLAGE],R1516)</f>
        <v>0</v>
      </c>
      <c r="T1516" s="139">
        <f ca="1">INDEX(EXTRACT!DATE,MATCH(Tableau4[[#This Row],[Décalage]],D:D,0),0)</f>
        <v>0</v>
      </c>
      <c r="U1516" s="139">
        <f ca="1">VLOOKUP(Tableau4[[#This Row],[Décalage]],D:E,2,0)</f>
        <v>0</v>
      </c>
      <c r="V1516" s="139">
        <f ca="1">VLOOKUP(Tableau4[[#This Row],[Décalage]],D:G,4,0)</f>
        <v>0</v>
      </c>
      <c r="AY1516" s="88"/>
      <c r="AZ1516" s="88"/>
      <c r="BA1516" s="88"/>
      <c r="BB1516" s="88"/>
      <c r="BC1516" s="88"/>
    </row>
    <row r="1517" spans="1:55" ht="15" x14ac:dyDescent="0.2">
      <c r="A1517" s="100" t="s">
        <v>534</v>
      </c>
      <c r="B1517" s="95" t="s">
        <v>534</v>
      </c>
      <c r="C1517" s="95">
        <v>1514</v>
      </c>
      <c r="D1517" s="95" t="s">
        <v>534</v>
      </c>
      <c r="E1517" s="99" t="s">
        <v>534</v>
      </c>
      <c r="F1517" s="95" t="s">
        <v>534</v>
      </c>
      <c r="G1517" s="95" t="s">
        <v>534</v>
      </c>
      <c r="H1517" s="95">
        <v>0</v>
      </c>
      <c r="I1517" s="95">
        <v>1</v>
      </c>
      <c r="J1517" s="95">
        <v>1050</v>
      </c>
      <c r="K1517" s="95" t="s">
        <v>534</v>
      </c>
      <c r="L1517" s="98" t="s">
        <v>534</v>
      </c>
      <c r="M1517" s="98" t="s">
        <v>534</v>
      </c>
      <c r="N1517" s="97" t="s">
        <v>534</v>
      </c>
      <c r="Q1517" s="88" t="str">
        <f t="array" aca="1" ref="Q1517" ca="1">IFERROR(INDEX(Tableau3[Num DECAL],SMALL(IF(Tableau3[Num DECAL]&lt;&gt;"",ROW(INDIRECT("1:"&amp;ROWS(Tableau3[Num DECAL])))),ROWS($1:1506))),"")</f>
        <v/>
      </c>
      <c r="R1517" s="88">
        <f t="shared" ca="1" si="23"/>
        <v>0</v>
      </c>
      <c r="S1517" s="88">
        <f ca="1">COUNTIFS(Tableau3[PLAGE],R1517)</f>
        <v>0</v>
      </c>
      <c r="T1517" s="139">
        <f ca="1">INDEX(EXTRACT!DATE,MATCH(Tableau4[[#This Row],[Décalage]],D:D,0),0)</f>
        <v>0</v>
      </c>
      <c r="U1517" s="139">
        <f ca="1">VLOOKUP(Tableau4[[#This Row],[Décalage]],D:E,2,0)</f>
        <v>0</v>
      </c>
      <c r="V1517" s="139">
        <f ca="1">VLOOKUP(Tableau4[[#This Row],[Décalage]],D:G,4,0)</f>
        <v>0</v>
      </c>
      <c r="AY1517" s="88"/>
      <c r="AZ1517" s="88"/>
      <c r="BA1517" s="88"/>
      <c r="BB1517" s="88"/>
      <c r="BC1517" s="88"/>
    </row>
    <row r="1518" spans="1:55" ht="15" x14ac:dyDescent="0.2">
      <c r="A1518" s="100" t="s">
        <v>534</v>
      </c>
      <c r="B1518" s="95" t="s">
        <v>534</v>
      </c>
      <c r="C1518" s="95">
        <v>1515</v>
      </c>
      <c r="D1518" s="95" t="s">
        <v>534</v>
      </c>
      <c r="E1518" s="99" t="s">
        <v>534</v>
      </c>
      <c r="F1518" s="95" t="s">
        <v>534</v>
      </c>
      <c r="G1518" s="95" t="s">
        <v>534</v>
      </c>
      <c r="H1518" s="95">
        <v>0</v>
      </c>
      <c r="I1518" s="95">
        <v>1</v>
      </c>
      <c r="J1518" s="95">
        <v>1051</v>
      </c>
      <c r="K1518" s="95" t="s">
        <v>534</v>
      </c>
      <c r="L1518" s="98" t="s">
        <v>534</v>
      </c>
      <c r="M1518" s="98" t="s">
        <v>534</v>
      </c>
      <c r="N1518" s="97" t="s">
        <v>534</v>
      </c>
      <c r="Q1518" s="88" t="str">
        <f t="array" aca="1" ref="Q1518" ca="1">IFERROR(INDEX(Tableau3[Num DECAL],SMALL(IF(Tableau3[Num DECAL]&lt;&gt;"",ROW(INDIRECT("1:"&amp;ROWS(Tableau3[Num DECAL])))),ROWS($1:1507))),"")</f>
        <v/>
      </c>
      <c r="R1518" s="88">
        <f t="shared" ca="1" si="23"/>
        <v>0</v>
      </c>
      <c r="S1518" s="88">
        <f ca="1">COUNTIFS(Tableau3[PLAGE],R1518)</f>
        <v>0</v>
      </c>
      <c r="T1518" s="139">
        <f ca="1">INDEX(EXTRACT!DATE,MATCH(Tableau4[[#This Row],[Décalage]],D:D,0),0)</f>
        <v>0</v>
      </c>
      <c r="U1518" s="139">
        <f ca="1">VLOOKUP(Tableau4[[#This Row],[Décalage]],D:E,2,0)</f>
        <v>0</v>
      </c>
      <c r="V1518" s="139">
        <f ca="1">VLOOKUP(Tableau4[[#This Row],[Décalage]],D:G,4,0)</f>
        <v>0</v>
      </c>
      <c r="AY1518" s="88"/>
      <c r="AZ1518" s="88"/>
      <c r="BA1518" s="88"/>
      <c r="BB1518" s="88"/>
      <c r="BC1518" s="88"/>
    </row>
    <row r="1519" spans="1:55" ht="15" x14ac:dyDescent="0.2">
      <c r="A1519" s="100" t="s">
        <v>534</v>
      </c>
      <c r="B1519" s="95" t="s">
        <v>534</v>
      </c>
      <c r="C1519" s="95">
        <v>1516</v>
      </c>
      <c r="D1519" s="95" t="s">
        <v>534</v>
      </c>
      <c r="E1519" s="99" t="s">
        <v>534</v>
      </c>
      <c r="F1519" s="95" t="s">
        <v>534</v>
      </c>
      <c r="G1519" s="95" t="s">
        <v>534</v>
      </c>
      <c r="H1519" s="95">
        <v>0</v>
      </c>
      <c r="I1519" s="95">
        <v>1</v>
      </c>
      <c r="J1519" s="95">
        <v>1052</v>
      </c>
      <c r="K1519" s="95" t="s">
        <v>534</v>
      </c>
      <c r="L1519" s="98" t="s">
        <v>534</v>
      </c>
      <c r="M1519" s="98" t="s">
        <v>534</v>
      </c>
      <c r="N1519" s="97" t="s">
        <v>534</v>
      </c>
      <c r="Q1519" s="88" t="str">
        <f t="array" aca="1" ref="Q1519" ca="1">IFERROR(INDEX(Tableau3[Num DECAL],SMALL(IF(Tableau3[Num DECAL]&lt;&gt;"",ROW(INDIRECT("1:"&amp;ROWS(Tableau3[Num DECAL])))),ROWS($1:1508))),"")</f>
        <v/>
      </c>
      <c r="R1519" s="88">
        <f t="shared" ca="1" si="23"/>
        <v>0</v>
      </c>
      <c r="S1519" s="88">
        <f ca="1">COUNTIFS(Tableau3[PLAGE],R1519)</f>
        <v>0</v>
      </c>
      <c r="T1519" s="139">
        <f ca="1">INDEX(EXTRACT!DATE,MATCH(Tableau4[[#This Row],[Décalage]],D:D,0),0)</f>
        <v>0</v>
      </c>
      <c r="U1519" s="139">
        <f ca="1">VLOOKUP(Tableau4[[#This Row],[Décalage]],D:E,2,0)</f>
        <v>0</v>
      </c>
      <c r="V1519" s="139">
        <f ca="1">VLOOKUP(Tableau4[[#This Row],[Décalage]],D:G,4,0)</f>
        <v>0</v>
      </c>
      <c r="AY1519" s="88"/>
      <c r="AZ1519" s="88"/>
      <c r="BA1519" s="88"/>
      <c r="BB1519" s="88"/>
      <c r="BC1519" s="88"/>
    </row>
    <row r="1520" spans="1:55" ht="15" x14ac:dyDescent="0.2">
      <c r="A1520" s="100" t="s">
        <v>534</v>
      </c>
      <c r="B1520" s="95" t="s">
        <v>534</v>
      </c>
      <c r="C1520" s="95">
        <v>1517</v>
      </c>
      <c r="D1520" s="95" t="s">
        <v>534</v>
      </c>
      <c r="E1520" s="99" t="s">
        <v>534</v>
      </c>
      <c r="F1520" s="95" t="s">
        <v>534</v>
      </c>
      <c r="G1520" s="95" t="s">
        <v>534</v>
      </c>
      <c r="H1520" s="95">
        <v>0</v>
      </c>
      <c r="I1520" s="95">
        <v>1</v>
      </c>
      <c r="J1520" s="95">
        <v>1053</v>
      </c>
      <c r="K1520" s="95" t="s">
        <v>534</v>
      </c>
      <c r="L1520" s="98" t="s">
        <v>534</v>
      </c>
      <c r="M1520" s="98" t="s">
        <v>534</v>
      </c>
      <c r="N1520" s="97" t="s">
        <v>534</v>
      </c>
      <c r="Q1520" s="88" t="str">
        <f t="array" aca="1" ref="Q1520" ca="1">IFERROR(INDEX(Tableau3[Num DECAL],SMALL(IF(Tableau3[Num DECAL]&lt;&gt;"",ROW(INDIRECT("1:"&amp;ROWS(Tableau3[Num DECAL])))),ROWS($1:1509))),"")</f>
        <v/>
      </c>
      <c r="R1520" s="88">
        <f t="shared" ca="1" si="23"/>
        <v>0</v>
      </c>
      <c r="S1520" s="88">
        <f ca="1">COUNTIFS(Tableau3[PLAGE],R1520)</f>
        <v>0</v>
      </c>
      <c r="T1520" s="139">
        <f ca="1">INDEX(EXTRACT!DATE,MATCH(Tableau4[[#This Row],[Décalage]],D:D,0),0)</f>
        <v>0</v>
      </c>
      <c r="U1520" s="139">
        <f ca="1">VLOOKUP(Tableau4[[#This Row],[Décalage]],D:E,2,0)</f>
        <v>0</v>
      </c>
      <c r="V1520" s="139">
        <f ca="1">VLOOKUP(Tableau4[[#This Row],[Décalage]],D:G,4,0)</f>
        <v>0</v>
      </c>
      <c r="AY1520" s="88"/>
      <c r="AZ1520" s="88"/>
      <c r="BA1520" s="88"/>
      <c r="BB1520" s="88"/>
      <c r="BC1520" s="88"/>
    </row>
    <row r="1521" spans="1:55" ht="15" x14ac:dyDescent="0.2">
      <c r="A1521" s="100" t="s">
        <v>534</v>
      </c>
      <c r="B1521" s="95" t="s">
        <v>534</v>
      </c>
      <c r="C1521" s="95">
        <v>1518</v>
      </c>
      <c r="D1521" s="95" t="s">
        <v>534</v>
      </c>
      <c r="E1521" s="99" t="s">
        <v>534</v>
      </c>
      <c r="F1521" s="95" t="s">
        <v>534</v>
      </c>
      <c r="G1521" s="95" t="s">
        <v>534</v>
      </c>
      <c r="H1521" s="95">
        <v>0</v>
      </c>
      <c r="I1521" s="95">
        <v>1</v>
      </c>
      <c r="J1521" s="95">
        <v>1054</v>
      </c>
      <c r="K1521" s="95" t="s">
        <v>534</v>
      </c>
      <c r="L1521" s="98" t="s">
        <v>534</v>
      </c>
      <c r="M1521" s="98" t="s">
        <v>534</v>
      </c>
      <c r="N1521" s="97" t="s">
        <v>534</v>
      </c>
      <c r="Q1521" s="88" t="str">
        <f t="array" aca="1" ref="Q1521" ca="1">IFERROR(INDEX(Tableau3[Num DECAL],SMALL(IF(Tableau3[Num DECAL]&lt;&gt;"",ROW(INDIRECT("1:"&amp;ROWS(Tableau3[Num DECAL])))),ROWS($1:1510))),"")</f>
        <v/>
      </c>
      <c r="R1521" s="88">
        <f t="shared" ca="1" si="23"/>
        <v>0</v>
      </c>
      <c r="S1521" s="88">
        <f ca="1">COUNTIFS(Tableau3[PLAGE],R1521)</f>
        <v>0</v>
      </c>
      <c r="T1521" s="139">
        <f ca="1">INDEX(EXTRACT!DATE,MATCH(Tableau4[[#This Row],[Décalage]],D:D,0),0)</f>
        <v>0</v>
      </c>
      <c r="U1521" s="139">
        <f ca="1">VLOOKUP(Tableau4[[#This Row],[Décalage]],D:E,2,0)</f>
        <v>0</v>
      </c>
      <c r="V1521" s="139">
        <f ca="1">VLOOKUP(Tableau4[[#This Row],[Décalage]],D:G,4,0)</f>
        <v>0</v>
      </c>
      <c r="AY1521" s="88"/>
      <c r="AZ1521" s="88"/>
      <c r="BA1521" s="88"/>
      <c r="BB1521" s="88"/>
      <c r="BC1521" s="88"/>
    </row>
    <row r="1522" spans="1:55" ht="15" x14ac:dyDescent="0.2">
      <c r="A1522" s="100" t="s">
        <v>534</v>
      </c>
      <c r="B1522" s="95" t="s">
        <v>534</v>
      </c>
      <c r="C1522" s="95">
        <v>1519</v>
      </c>
      <c r="D1522" s="95" t="s">
        <v>534</v>
      </c>
      <c r="E1522" s="99" t="s">
        <v>534</v>
      </c>
      <c r="F1522" s="95" t="s">
        <v>534</v>
      </c>
      <c r="G1522" s="95" t="s">
        <v>534</v>
      </c>
      <c r="H1522" s="95">
        <v>0</v>
      </c>
      <c r="I1522" s="95">
        <v>1</v>
      </c>
      <c r="J1522" s="95">
        <v>1055</v>
      </c>
      <c r="K1522" s="95" t="s">
        <v>534</v>
      </c>
      <c r="L1522" s="98" t="s">
        <v>534</v>
      </c>
      <c r="M1522" s="98" t="s">
        <v>534</v>
      </c>
      <c r="N1522" s="97" t="s">
        <v>534</v>
      </c>
      <c r="Q1522" s="88" t="str">
        <f t="array" aca="1" ref="Q1522" ca="1">IFERROR(INDEX(Tableau3[Num DECAL],SMALL(IF(Tableau3[Num DECAL]&lt;&gt;"",ROW(INDIRECT("1:"&amp;ROWS(Tableau3[Num DECAL])))),ROWS($1:1511))),"")</f>
        <v/>
      </c>
      <c r="R1522" s="88">
        <f t="shared" ca="1" si="23"/>
        <v>0</v>
      </c>
      <c r="S1522" s="88">
        <f ca="1">COUNTIFS(Tableau3[PLAGE],R1522)</f>
        <v>0</v>
      </c>
      <c r="T1522" s="139">
        <f ca="1">INDEX(EXTRACT!DATE,MATCH(Tableau4[[#This Row],[Décalage]],D:D,0),0)</f>
        <v>0</v>
      </c>
      <c r="U1522" s="139">
        <f ca="1">VLOOKUP(Tableau4[[#This Row],[Décalage]],D:E,2,0)</f>
        <v>0</v>
      </c>
      <c r="V1522" s="139">
        <f ca="1">VLOOKUP(Tableau4[[#This Row],[Décalage]],D:G,4,0)</f>
        <v>0</v>
      </c>
      <c r="AY1522" s="88"/>
      <c r="AZ1522" s="88"/>
      <c r="BA1522" s="88"/>
      <c r="BB1522" s="88"/>
      <c r="BC1522" s="88"/>
    </row>
    <row r="1523" spans="1:55" ht="15" x14ac:dyDescent="0.2">
      <c r="A1523" s="100" t="s">
        <v>534</v>
      </c>
      <c r="B1523" s="95" t="s">
        <v>534</v>
      </c>
      <c r="C1523" s="95">
        <v>1520</v>
      </c>
      <c r="D1523" s="95" t="s">
        <v>534</v>
      </c>
      <c r="E1523" s="99" t="s">
        <v>534</v>
      </c>
      <c r="F1523" s="95" t="s">
        <v>534</v>
      </c>
      <c r="G1523" s="95" t="s">
        <v>534</v>
      </c>
      <c r="H1523" s="95">
        <v>0</v>
      </c>
      <c r="I1523" s="95">
        <v>1</v>
      </c>
      <c r="J1523" s="95">
        <v>1056</v>
      </c>
      <c r="K1523" s="95" t="s">
        <v>534</v>
      </c>
      <c r="L1523" s="98" t="s">
        <v>534</v>
      </c>
      <c r="M1523" s="98" t="s">
        <v>534</v>
      </c>
      <c r="N1523" s="97" t="s">
        <v>534</v>
      </c>
      <c r="Q1523" s="88" t="str">
        <f t="array" aca="1" ref="Q1523" ca="1">IFERROR(INDEX(Tableau3[Num DECAL],SMALL(IF(Tableau3[Num DECAL]&lt;&gt;"",ROW(INDIRECT("1:"&amp;ROWS(Tableau3[Num DECAL])))),ROWS($1:1512))),"")</f>
        <v/>
      </c>
      <c r="R1523" s="88">
        <f t="shared" ca="1" si="23"/>
        <v>0</v>
      </c>
      <c r="S1523" s="88">
        <f ca="1">COUNTIFS(Tableau3[PLAGE],R1523)</f>
        <v>0</v>
      </c>
      <c r="T1523" s="139">
        <f ca="1">INDEX(EXTRACT!DATE,MATCH(Tableau4[[#This Row],[Décalage]],D:D,0),0)</f>
        <v>0</v>
      </c>
      <c r="U1523" s="139">
        <f ca="1">VLOOKUP(Tableau4[[#This Row],[Décalage]],D:E,2,0)</f>
        <v>0</v>
      </c>
      <c r="V1523" s="139">
        <f ca="1">VLOOKUP(Tableau4[[#This Row],[Décalage]],D:G,4,0)</f>
        <v>0</v>
      </c>
      <c r="AY1523" s="88"/>
      <c r="AZ1523" s="88"/>
      <c r="BA1523" s="88"/>
      <c r="BB1523" s="88"/>
      <c r="BC1523" s="88"/>
    </row>
    <row r="1524" spans="1:55" ht="15" x14ac:dyDescent="0.2">
      <c r="A1524" s="100" t="s">
        <v>534</v>
      </c>
      <c r="B1524" s="95" t="s">
        <v>534</v>
      </c>
      <c r="C1524" s="95">
        <v>1521</v>
      </c>
      <c r="D1524" s="95" t="s">
        <v>534</v>
      </c>
      <c r="E1524" s="99" t="s">
        <v>534</v>
      </c>
      <c r="F1524" s="95" t="s">
        <v>534</v>
      </c>
      <c r="G1524" s="95" t="s">
        <v>534</v>
      </c>
      <c r="H1524" s="95">
        <v>0</v>
      </c>
      <c r="I1524" s="95">
        <v>1</v>
      </c>
      <c r="J1524" s="95">
        <v>1057</v>
      </c>
      <c r="K1524" s="95" t="s">
        <v>534</v>
      </c>
      <c r="L1524" s="98" t="s">
        <v>534</v>
      </c>
      <c r="M1524" s="98" t="s">
        <v>534</v>
      </c>
      <c r="N1524" s="97" t="s">
        <v>534</v>
      </c>
      <c r="Q1524" s="88" t="str">
        <f t="array" aca="1" ref="Q1524" ca="1">IFERROR(INDEX(Tableau3[Num DECAL],SMALL(IF(Tableau3[Num DECAL]&lt;&gt;"",ROW(INDIRECT("1:"&amp;ROWS(Tableau3[Num DECAL])))),ROWS($1:1513))),"")</f>
        <v/>
      </c>
      <c r="R1524" s="88">
        <f t="shared" ca="1" si="23"/>
        <v>0</v>
      </c>
      <c r="S1524" s="88">
        <f ca="1">COUNTIFS(Tableau3[PLAGE],R1524)</f>
        <v>0</v>
      </c>
      <c r="T1524" s="139">
        <f ca="1">INDEX(EXTRACT!DATE,MATCH(Tableau4[[#This Row],[Décalage]],D:D,0),0)</f>
        <v>0</v>
      </c>
      <c r="U1524" s="139">
        <f ca="1">VLOOKUP(Tableau4[[#This Row],[Décalage]],D:E,2,0)</f>
        <v>0</v>
      </c>
      <c r="V1524" s="139">
        <f ca="1">VLOOKUP(Tableau4[[#This Row],[Décalage]],D:G,4,0)</f>
        <v>0</v>
      </c>
      <c r="AY1524" s="88"/>
      <c r="AZ1524" s="88"/>
      <c r="BA1524" s="88"/>
      <c r="BB1524" s="88"/>
      <c r="BC1524" s="88"/>
    </row>
    <row r="1525" spans="1:55" ht="15" x14ac:dyDescent="0.2">
      <c r="A1525" s="100" t="s">
        <v>534</v>
      </c>
      <c r="B1525" s="95" t="s">
        <v>534</v>
      </c>
      <c r="C1525" s="95">
        <v>1522</v>
      </c>
      <c r="D1525" s="95" t="s">
        <v>534</v>
      </c>
      <c r="E1525" s="99" t="s">
        <v>534</v>
      </c>
      <c r="F1525" s="95" t="s">
        <v>534</v>
      </c>
      <c r="G1525" s="95" t="s">
        <v>534</v>
      </c>
      <c r="H1525" s="95">
        <v>0</v>
      </c>
      <c r="I1525" s="95">
        <v>1</v>
      </c>
      <c r="J1525" s="95">
        <v>1058</v>
      </c>
      <c r="K1525" s="95" t="s">
        <v>534</v>
      </c>
      <c r="L1525" s="98" t="s">
        <v>534</v>
      </c>
      <c r="M1525" s="98" t="s">
        <v>534</v>
      </c>
      <c r="N1525" s="97" t="s">
        <v>534</v>
      </c>
      <c r="Q1525" s="88" t="str">
        <f t="array" aca="1" ref="Q1525" ca="1">IFERROR(INDEX(Tableau3[Num DECAL],SMALL(IF(Tableau3[Num DECAL]&lt;&gt;"",ROW(INDIRECT("1:"&amp;ROWS(Tableau3[Num DECAL])))),ROWS($1:1514))),"")</f>
        <v/>
      </c>
      <c r="R1525" s="88">
        <f t="shared" ca="1" si="23"/>
        <v>0</v>
      </c>
      <c r="S1525" s="88">
        <f ca="1">COUNTIFS(Tableau3[PLAGE],R1525)</f>
        <v>0</v>
      </c>
      <c r="T1525" s="139">
        <f ca="1">INDEX(EXTRACT!DATE,MATCH(Tableau4[[#This Row],[Décalage]],D:D,0),0)</f>
        <v>0</v>
      </c>
      <c r="U1525" s="139">
        <f ca="1">VLOOKUP(Tableau4[[#This Row],[Décalage]],D:E,2,0)</f>
        <v>0</v>
      </c>
      <c r="V1525" s="139">
        <f ca="1">VLOOKUP(Tableau4[[#This Row],[Décalage]],D:G,4,0)</f>
        <v>0</v>
      </c>
      <c r="AY1525" s="88"/>
      <c r="AZ1525" s="88"/>
      <c r="BA1525" s="88"/>
      <c r="BB1525" s="88"/>
      <c r="BC1525" s="88"/>
    </row>
    <row r="1526" spans="1:55" ht="15" x14ac:dyDescent="0.2">
      <c r="A1526" s="100" t="s">
        <v>534</v>
      </c>
      <c r="B1526" s="95" t="s">
        <v>534</v>
      </c>
      <c r="C1526" s="95">
        <v>1523</v>
      </c>
      <c r="D1526" s="95" t="s">
        <v>534</v>
      </c>
      <c r="E1526" s="99" t="s">
        <v>534</v>
      </c>
      <c r="F1526" s="95" t="s">
        <v>534</v>
      </c>
      <c r="G1526" s="95" t="s">
        <v>534</v>
      </c>
      <c r="H1526" s="95">
        <v>0</v>
      </c>
      <c r="I1526" s="95">
        <v>1</v>
      </c>
      <c r="J1526" s="95">
        <v>1059</v>
      </c>
      <c r="K1526" s="95" t="s">
        <v>534</v>
      </c>
      <c r="L1526" s="98" t="s">
        <v>534</v>
      </c>
      <c r="M1526" s="98" t="s">
        <v>534</v>
      </c>
      <c r="N1526" s="97" t="s">
        <v>534</v>
      </c>
      <c r="Q1526" s="88" t="str">
        <f t="array" aca="1" ref="Q1526" ca="1">IFERROR(INDEX(Tableau3[Num DECAL],SMALL(IF(Tableau3[Num DECAL]&lt;&gt;"",ROW(INDIRECT("1:"&amp;ROWS(Tableau3[Num DECAL])))),ROWS($1:1515))),"")</f>
        <v/>
      </c>
      <c r="R1526" s="88">
        <f t="shared" ca="1" si="23"/>
        <v>0</v>
      </c>
      <c r="S1526" s="88">
        <f ca="1">COUNTIFS(Tableau3[PLAGE],R1526)</f>
        <v>0</v>
      </c>
      <c r="T1526" s="139">
        <f ca="1">INDEX(EXTRACT!DATE,MATCH(Tableau4[[#This Row],[Décalage]],D:D,0),0)</f>
        <v>0</v>
      </c>
      <c r="U1526" s="139">
        <f ca="1">VLOOKUP(Tableau4[[#This Row],[Décalage]],D:E,2,0)</f>
        <v>0</v>
      </c>
      <c r="V1526" s="139">
        <f ca="1">VLOOKUP(Tableau4[[#This Row],[Décalage]],D:G,4,0)</f>
        <v>0</v>
      </c>
      <c r="AY1526" s="88"/>
      <c r="AZ1526" s="88"/>
      <c r="BA1526" s="88"/>
      <c r="BB1526" s="88"/>
      <c r="BC1526" s="88"/>
    </row>
    <row r="1527" spans="1:55" ht="15" x14ac:dyDescent="0.2">
      <c r="A1527" s="100" t="s">
        <v>534</v>
      </c>
      <c r="B1527" s="95" t="s">
        <v>534</v>
      </c>
      <c r="C1527" s="95">
        <v>1524</v>
      </c>
      <c r="D1527" s="95" t="s">
        <v>534</v>
      </c>
      <c r="E1527" s="99" t="s">
        <v>534</v>
      </c>
      <c r="F1527" s="95" t="s">
        <v>534</v>
      </c>
      <c r="G1527" s="95" t="s">
        <v>534</v>
      </c>
      <c r="H1527" s="95">
        <v>0</v>
      </c>
      <c r="I1527" s="95">
        <v>1</v>
      </c>
      <c r="J1527" s="95">
        <v>1060</v>
      </c>
      <c r="K1527" s="95" t="s">
        <v>534</v>
      </c>
      <c r="L1527" s="98" t="s">
        <v>534</v>
      </c>
      <c r="M1527" s="98" t="s">
        <v>534</v>
      </c>
      <c r="N1527" s="97" t="s">
        <v>534</v>
      </c>
      <c r="Q1527" s="88" t="str">
        <f t="array" aca="1" ref="Q1527" ca="1">IFERROR(INDEX(Tableau3[Num DECAL],SMALL(IF(Tableau3[Num DECAL]&lt;&gt;"",ROW(INDIRECT("1:"&amp;ROWS(Tableau3[Num DECAL])))),ROWS($1:1516))),"")</f>
        <v/>
      </c>
      <c r="R1527" s="88">
        <f t="shared" ca="1" si="23"/>
        <v>0</v>
      </c>
      <c r="S1527" s="88">
        <f ca="1">COUNTIFS(Tableau3[PLAGE],R1527)</f>
        <v>0</v>
      </c>
      <c r="T1527" s="139">
        <f ca="1">INDEX(EXTRACT!DATE,MATCH(Tableau4[[#This Row],[Décalage]],D:D,0),0)</f>
        <v>0</v>
      </c>
      <c r="U1527" s="139">
        <f ca="1">VLOOKUP(Tableau4[[#This Row],[Décalage]],D:E,2,0)</f>
        <v>0</v>
      </c>
      <c r="V1527" s="139">
        <f ca="1">VLOOKUP(Tableau4[[#This Row],[Décalage]],D:G,4,0)</f>
        <v>0</v>
      </c>
      <c r="AY1527" s="88"/>
      <c r="AZ1527" s="88"/>
      <c r="BA1527" s="88"/>
      <c r="BB1527" s="88"/>
      <c r="BC1527" s="88"/>
    </row>
    <row r="1528" spans="1:55" ht="15" x14ac:dyDescent="0.2">
      <c r="A1528" s="100" t="s">
        <v>534</v>
      </c>
      <c r="B1528" s="95" t="s">
        <v>534</v>
      </c>
      <c r="C1528" s="95">
        <v>1525</v>
      </c>
      <c r="D1528" s="95" t="s">
        <v>534</v>
      </c>
      <c r="E1528" s="99" t="s">
        <v>534</v>
      </c>
      <c r="F1528" s="95" t="s">
        <v>534</v>
      </c>
      <c r="G1528" s="95" t="s">
        <v>534</v>
      </c>
      <c r="H1528" s="95">
        <v>0</v>
      </c>
      <c r="I1528" s="95">
        <v>1</v>
      </c>
      <c r="J1528" s="95">
        <v>1061</v>
      </c>
      <c r="K1528" s="95" t="s">
        <v>534</v>
      </c>
      <c r="L1528" s="98" t="s">
        <v>534</v>
      </c>
      <c r="M1528" s="98" t="s">
        <v>534</v>
      </c>
      <c r="N1528" s="97" t="s">
        <v>534</v>
      </c>
      <c r="Q1528" s="88" t="str">
        <f t="array" aca="1" ref="Q1528" ca="1">IFERROR(INDEX(Tableau3[Num DECAL],SMALL(IF(Tableau3[Num DECAL]&lt;&gt;"",ROW(INDIRECT("1:"&amp;ROWS(Tableau3[Num DECAL])))),ROWS($1:1517))),"")</f>
        <v/>
      </c>
      <c r="R1528" s="88">
        <f t="shared" ca="1" si="23"/>
        <v>0</v>
      </c>
      <c r="S1528" s="88">
        <f ca="1">COUNTIFS(Tableau3[PLAGE],R1528)</f>
        <v>0</v>
      </c>
      <c r="T1528" s="139">
        <f ca="1">INDEX(EXTRACT!DATE,MATCH(Tableau4[[#This Row],[Décalage]],D:D,0),0)</f>
        <v>0</v>
      </c>
      <c r="U1528" s="139">
        <f ca="1">VLOOKUP(Tableau4[[#This Row],[Décalage]],D:E,2,0)</f>
        <v>0</v>
      </c>
      <c r="V1528" s="139">
        <f ca="1">VLOOKUP(Tableau4[[#This Row],[Décalage]],D:G,4,0)</f>
        <v>0</v>
      </c>
      <c r="AY1528" s="88"/>
      <c r="AZ1528" s="88"/>
      <c r="BA1528" s="88"/>
      <c r="BB1528" s="88"/>
      <c r="BC1528" s="88"/>
    </row>
    <row r="1529" spans="1:55" ht="15" x14ac:dyDescent="0.2">
      <c r="A1529" s="100" t="s">
        <v>534</v>
      </c>
      <c r="B1529" s="95" t="s">
        <v>534</v>
      </c>
      <c r="C1529" s="95">
        <v>1526</v>
      </c>
      <c r="D1529" s="95" t="s">
        <v>534</v>
      </c>
      <c r="E1529" s="99" t="s">
        <v>534</v>
      </c>
      <c r="F1529" s="95" t="s">
        <v>534</v>
      </c>
      <c r="G1529" s="95" t="s">
        <v>534</v>
      </c>
      <c r="H1529" s="95">
        <v>0</v>
      </c>
      <c r="I1529" s="95">
        <v>1</v>
      </c>
      <c r="J1529" s="95">
        <v>1062</v>
      </c>
      <c r="K1529" s="95" t="s">
        <v>534</v>
      </c>
      <c r="L1529" s="98" t="s">
        <v>534</v>
      </c>
      <c r="M1529" s="98" t="s">
        <v>534</v>
      </c>
      <c r="N1529" s="97" t="s">
        <v>534</v>
      </c>
      <c r="Q1529" s="88" t="str">
        <f t="array" aca="1" ref="Q1529" ca="1">IFERROR(INDEX(Tableau3[Num DECAL],SMALL(IF(Tableau3[Num DECAL]&lt;&gt;"",ROW(INDIRECT("1:"&amp;ROWS(Tableau3[Num DECAL])))),ROWS($1:1518))),"")</f>
        <v/>
      </c>
      <c r="R1529" s="88">
        <f t="shared" ca="1" si="23"/>
        <v>0</v>
      </c>
      <c r="S1529" s="88">
        <f ca="1">COUNTIFS(Tableau3[PLAGE],R1529)</f>
        <v>0</v>
      </c>
      <c r="T1529" s="139">
        <f ca="1">INDEX(EXTRACT!DATE,MATCH(Tableau4[[#This Row],[Décalage]],D:D,0),0)</f>
        <v>0</v>
      </c>
      <c r="U1529" s="139">
        <f ca="1">VLOOKUP(Tableau4[[#This Row],[Décalage]],D:E,2,0)</f>
        <v>0</v>
      </c>
      <c r="V1529" s="139">
        <f ca="1">VLOOKUP(Tableau4[[#This Row],[Décalage]],D:G,4,0)</f>
        <v>0</v>
      </c>
      <c r="AY1529" s="88"/>
      <c r="AZ1529" s="88"/>
      <c r="BA1529" s="88"/>
      <c r="BB1529" s="88"/>
      <c r="BC1529" s="88"/>
    </row>
    <row r="1530" spans="1:55" ht="15" x14ac:dyDescent="0.2">
      <c r="A1530" s="100" t="s">
        <v>534</v>
      </c>
      <c r="B1530" s="95" t="s">
        <v>534</v>
      </c>
      <c r="C1530" s="95">
        <v>1527</v>
      </c>
      <c r="D1530" s="95" t="s">
        <v>534</v>
      </c>
      <c r="E1530" s="99" t="s">
        <v>534</v>
      </c>
      <c r="F1530" s="95" t="s">
        <v>534</v>
      </c>
      <c r="G1530" s="95" t="s">
        <v>534</v>
      </c>
      <c r="H1530" s="95">
        <v>0</v>
      </c>
      <c r="I1530" s="95">
        <v>1</v>
      </c>
      <c r="J1530" s="95">
        <v>1063</v>
      </c>
      <c r="K1530" s="95" t="s">
        <v>534</v>
      </c>
      <c r="L1530" s="98" t="s">
        <v>534</v>
      </c>
      <c r="M1530" s="98" t="s">
        <v>534</v>
      </c>
      <c r="N1530" s="97" t="s">
        <v>534</v>
      </c>
      <c r="Q1530" s="88" t="str">
        <f t="array" aca="1" ref="Q1530" ca="1">IFERROR(INDEX(Tableau3[Num DECAL],SMALL(IF(Tableau3[Num DECAL]&lt;&gt;"",ROW(INDIRECT("1:"&amp;ROWS(Tableau3[Num DECAL])))),ROWS($1:1519))),"")</f>
        <v/>
      </c>
      <c r="R1530" s="88">
        <f t="shared" ca="1" si="23"/>
        <v>0</v>
      </c>
      <c r="S1530" s="88">
        <f ca="1">COUNTIFS(Tableau3[PLAGE],R1530)</f>
        <v>0</v>
      </c>
      <c r="T1530" s="139">
        <f ca="1">INDEX(EXTRACT!DATE,MATCH(Tableau4[[#This Row],[Décalage]],D:D,0),0)</f>
        <v>0</v>
      </c>
      <c r="U1530" s="139">
        <f ca="1">VLOOKUP(Tableau4[[#This Row],[Décalage]],D:E,2,0)</f>
        <v>0</v>
      </c>
      <c r="V1530" s="139">
        <f ca="1">VLOOKUP(Tableau4[[#This Row],[Décalage]],D:G,4,0)</f>
        <v>0</v>
      </c>
      <c r="AY1530" s="88"/>
      <c r="AZ1530" s="88"/>
      <c r="BA1530" s="88"/>
      <c r="BB1530" s="88"/>
      <c r="BC1530" s="88"/>
    </row>
    <row r="1531" spans="1:55" ht="15" x14ac:dyDescent="0.2">
      <c r="A1531" s="100" t="s">
        <v>534</v>
      </c>
      <c r="B1531" s="95" t="s">
        <v>534</v>
      </c>
      <c r="C1531" s="95">
        <v>1528</v>
      </c>
      <c r="D1531" s="95" t="s">
        <v>534</v>
      </c>
      <c r="E1531" s="99" t="s">
        <v>534</v>
      </c>
      <c r="F1531" s="95" t="s">
        <v>534</v>
      </c>
      <c r="G1531" s="95" t="s">
        <v>534</v>
      </c>
      <c r="H1531" s="95">
        <v>0</v>
      </c>
      <c r="I1531" s="95">
        <v>1</v>
      </c>
      <c r="J1531" s="95">
        <v>1064</v>
      </c>
      <c r="K1531" s="95" t="s">
        <v>534</v>
      </c>
      <c r="L1531" s="98" t="s">
        <v>534</v>
      </c>
      <c r="M1531" s="98" t="s">
        <v>534</v>
      </c>
      <c r="N1531" s="97" t="s">
        <v>534</v>
      </c>
      <c r="Q1531" s="88" t="str">
        <f t="array" aca="1" ref="Q1531" ca="1">IFERROR(INDEX(Tableau3[Num DECAL],SMALL(IF(Tableau3[Num DECAL]&lt;&gt;"",ROW(INDIRECT("1:"&amp;ROWS(Tableau3[Num DECAL])))),ROWS($1:1520))),"")</f>
        <v/>
      </c>
      <c r="R1531" s="88">
        <f t="shared" ca="1" si="23"/>
        <v>0</v>
      </c>
      <c r="S1531" s="88">
        <f ca="1">COUNTIFS(Tableau3[PLAGE],R1531)</f>
        <v>0</v>
      </c>
      <c r="T1531" s="139">
        <f ca="1">INDEX(EXTRACT!DATE,MATCH(Tableau4[[#This Row],[Décalage]],D:D,0),0)</f>
        <v>0</v>
      </c>
      <c r="U1531" s="139">
        <f ca="1">VLOOKUP(Tableau4[[#This Row],[Décalage]],D:E,2,0)</f>
        <v>0</v>
      </c>
      <c r="V1531" s="139">
        <f ca="1">VLOOKUP(Tableau4[[#This Row],[Décalage]],D:G,4,0)</f>
        <v>0</v>
      </c>
      <c r="AY1531" s="88"/>
      <c r="AZ1531" s="88"/>
      <c r="BA1531" s="88"/>
      <c r="BB1531" s="88"/>
      <c r="BC1531" s="88"/>
    </row>
    <row r="1532" spans="1:55" ht="15" x14ac:dyDescent="0.2">
      <c r="A1532" s="100" t="s">
        <v>534</v>
      </c>
      <c r="B1532" s="95" t="s">
        <v>534</v>
      </c>
      <c r="C1532" s="95">
        <v>1529</v>
      </c>
      <c r="D1532" s="95" t="s">
        <v>534</v>
      </c>
      <c r="E1532" s="99" t="s">
        <v>534</v>
      </c>
      <c r="F1532" s="95" t="s">
        <v>534</v>
      </c>
      <c r="G1532" s="95" t="s">
        <v>534</v>
      </c>
      <c r="H1532" s="95">
        <v>0</v>
      </c>
      <c r="I1532" s="95">
        <v>1</v>
      </c>
      <c r="J1532" s="95">
        <v>1065</v>
      </c>
      <c r="K1532" s="95" t="s">
        <v>534</v>
      </c>
      <c r="L1532" s="98" t="s">
        <v>534</v>
      </c>
      <c r="M1532" s="98" t="s">
        <v>534</v>
      </c>
      <c r="N1532" s="97" t="s">
        <v>534</v>
      </c>
      <c r="Q1532" s="88" t="str">
        <f t="array" aca="1" ref="Q1532" ca="1">IFERROR(INDEX(Tableau3[Num DECAL],SMALL(IF(Tableau3[Num DECAL]&lt;&gt;"",ROW(INDIRECT("1:"&amp;ROWS(Tableau3[Num DECAL])))),ROWS($1:1521))),"")</f>
        <v/>
      </c>
      <c r="R1532" s="88">
        <f t="shared" ca="1" si="23"/>
        <v>0</v>
      </c>
      <c r="S1532" s="88">
        <f ca="1">COUNTIFS(Tableau3[PLAGE],R1532)</f>
        <v>0</v>
      </c>
      <c r="T1532" s="139">
        <f ca="1">INDEX(EXTRACT!DATE,MATCH(Tableau4[[#This Row],[Décalage]],D:D,0),0)</f>
        <v>0</v>
      </c>
      <c r="U1532" s="139">
        <f ca="1">VLOOKUP(Tableau4[[#This Row],[Décalage]],D:E,2,0)</f>
        <v>0</v>
      </c>
      <c r="V1532" s="139">
        <f ca="1">VLOOKUP(Tableau4[[#This Row],[Décalage]],D:G,4,0)</f>
        <v>0</v>
      </c>
      <c r="AY1532" s="88"/>
      <c r="AZ1532" s="88"/>
      <c r="BA1532" s="88"/>
      <c r="BB1532" s="88"/>
      <c r="BC1532" s="88"/>
    </row>
    <row r="1533" spans="1:55" ht="15" x14ac:dyDescent="0.2">
      <c r="A1533" s="100" t="s">
        <v>534</v>
      </c>
      <c r="B1533" s="95" t="s">
        <v>534</v>
      </c>
      <c r="C1533" s="95">
        <v>1530</v>
      </c>
      <c r="D1533" s="95" t="s">
        <v>534</v>
      </c>
      <c r="E1533" s="99" t="s">
        <v>534</v>
      </c>
      <c r="F1533" s="95" t="s">
        <v>534</v>
      </c>
      <c r="G1533" s="95" t="s">
        <v>534</v>
      </c>
      <c r="H1533" s="95">
        <v>0</v>
      </c>
      <c r="I1533" s="95">
        <v>1</v>
      </c>
      <c r="J1533" s="95">
        <v>1066</v>
      </c>
      <c r="K1533" s="95" t="s">
        <v>534</v>
      </c>
      <c r="L1533" s="98" t="s">
        <v>534</v>
      </c>
      <c r="M1533" s="98" t="s">
        <v>534</v>
      </c>
      <c r="N1533" s="97" t="s">
        <v>534</v>
      </c>
      <c r="Q1533" s="88" t="str">
        <f t="array" aca="1" ref="Q1533" ca="1">IFERROR(INDEX(Tableau3[Num DECAL],SMALL(IF(Tableau3[Num DECAL]&lt;&gt;"",ROW(INDIRECT("1:"&amp;ROWS(Tableau3[Num DECAL])))),ROWS($1:1522))),"")</f>
        <v/>
      </c>
      <c r="R1533" s="88">
        <f t="shared" ca="1" si="23"/>
        <v>0</v>
      </c>
      <c r="S1533" s="88">
        <f ca="1">COUNTIFS(Tableau3[PLAGE],R1533)</f>
        <v>0</v>
      </c>
      <c r="T1533" s="139">
        <f ca="1">INDEX(EXTRACT!DATE,MATCH(Tableau4[[#This Row],[Décalage]],D:D,0),0)</f>
        <v>0</v>
      </c>
      <c r="U1533" s="139">
        <f ca="1">VLOOKUP(Tableau4[[#This Row],[Décalage]],D:E,2,0)</f>
        <v>0</v>
      </c>
      <c r="V1533" s="139">
        <f ca="1">VLOOKUP(Tableau4[[#This Row],[Décalage]],D:G,4,0)</f>
        <v>0</v>
      </c>
      <c r="AY1533" s="88"/>
      <c r="AZ1533" s="88"/>
      <c r="BA1533" s="88"/>
      <c r="BB1533" s="88"/>
      <c r="BC1533" s="88"/>
    </row>
    <row r="1534" spans="1:55" ht="15" x14ac:dyDescent="0.2">
      <c r="A1534" s="100" t="s">
        <v>534</v>
      </c>
      <c r="B1534" s="95" t="s">
        <v>534</v>
      </c>
      <c r="C1534" s="95">
        <v>1531</v>
      </c>
      <c r="D1534" s="95" t="s">
        <v>534</v>
      </c>
      <c r="E1534" s="99" t="s">
        <v>534</v>
      </c>
      <c r="F1534" s="95" t="s">
        <v>534</v>
      </c>
      <c r="G1534" s="95" t="s">
        <v>534</v>
      </c>
      <c r="H1534" s="95">
        <v>0</v>
      </c>
      <c r="I1534" s="95">
        <v>1</v>
      </c>
      <c r="J1534" s="95">
        <v>1067</v>
      </c>
      <c r="K1534" s="95" t="s">
        <v>534</v>
      </c>
      <c r="L1534" s="98" t="s">
        <v>534</v>
      </c>
      <c r="M1534" s="98" t="s">
        <v>534</v>
      </c>
      <c r="N1534" s="97" t="s">
        <v>534</v>
      </c>
      <c r="Q1534" s="88" t="str">
        <f t="array" aca="1" ref="Q1534" ca="1">IFERROR(INDEX(Tableau3[Num DECAL],SMALL(IF(Tableau3[Num DECAL]&lt;&gt;"",ROW(INDIRECT("1:"&amp;ROWS(Tableau3[Num DECAL])))),ROWS($1:1523))),"")</f>
        <v/>
      </c>
      <c r="R1534" s="88">
        <f t="shared" ca="1" si="23"/>
        <v>0</v>
      </c>
      <c r="S1534" s="88">
        <f ca="1">COUNTIFS(Tableau3[PLAGE],R1534)</f>
        <v>0</v>
      </c>
      <c r="T1534" s="139">
        <f ca="1">INDEX(EXTRACT!DATE,MATCH(Tableau4[[#This Row],[Décalage]],D:D,0),0)</f>
        <v>0</v>
      </c>
      <c r="U1534" s="139">
        <f ca="1">VLOOKUP(Tableau4[[#This Row],[Décalage]],D:E,2,0)</f>
        <v>0</v>
      </c>
      <c r="V1534" s="139">
        <f ca="1">VLOOKUP(Tableau4[[#This Row],[Décalage]],D:G,4,0)</f>
        <v>0</v>
      </c>
      <c r="AY1534" s="88"/>
      <c r="AZ1534" s="88"/>
      <c r="BA1534" s="88"/>
      <c r="BB1534" s="88"/>
      <c r="BC1534" s="88"/>
    </row>
    <row r="1535" spans="1:55" ht="15" x14ac:dyDescent="0.2">
      <c r="A1535" s="100" t="s">
        <v>534</v>
      </c>
      <c r="B1535" s="95" t="s">
        <v>534</v>
      </c>
      <c r="C1535" s="95">
        <v>1532</v>
      </c>
      <c r="D1535" s="95" t="s">
        <v>534</v>
      </c>
      <c r="E1535" s="99" t="s">
        <v>534</v>
      </c>
      <c r="F1535" s="95" t="s">
        <v>534</v>
      </c>
      <c r="G1535" s="95" t="s">
        <v>534</v>
      </c>
      <c r="H1535" s="95">
        <v>0</v>
      </c>
      <c r="I1535" s="95">
        <v>1</v>
      </c>
      <c r="J1535" s="95">
        <v>1068</v>
      </c>
      <c r="K1535" s="95" t="s">
        <v>534</v>
      </c>
      <c r="L1535" s="98" t="s">
        <v>534</v>
      </c>
      <c r="M1535" s="98" t="s">
        <v>534</v>
      </c>
      <c r="N1535" s="97" t="s">
        <v>534</v>
      </c>
      <c r="Q1535" s="88" t="str">
        <f t="array" aca="1" ref="Q1535" ca="1">IFERROR(INDEX(Tableau3[Num DECAL],SMALL(IF(Tableau3[Num DECAL]&lt;&gt;"",ROW(INDIRECT("1:"&amp;ROWS(Tableau3[Num DECAL])))),ROWS($1:1524))),"")</f>
        <v/>
      </c>
      <c r="R1535" s="88">
        <f t="shared" ca="1" si="23"/>
        <v>0</v>
      </c>
      <c r="S1535" s="88">
        <f ca="1">COUNTIFS(Tableau3[PLAGE],R1535)</f>
        <v>0</v>
      </c>
      <c r="T1535" s="139">
        <f ca="1">INDEX(EXTRACT!DATE,MATCH(Tableau4[[#This Row],[Décalage]],D:D,0),0)</f>
        <v>0</v>
      </c>
      <c r="U1535" s="139">
        <f ca="1">VLOOKUP(Tableau4[[#This Row],[Décalage]],D:E,2,0)</f>
        <v>0</v>
      </c>
      <c r="V1535" s="139">
        <f ca="1">VLOOKUP(Tableau4[[#This Row],[Décalage]],D:G,4,0)</f>
        <v>0</v>
      </c>
      <c r="AY1535" s="88"/>
      <c r="AZ1535" s="88"/>
      <c r="BA1535" s="88"/>
      <c r="BB1535" s="88"/>
      <c r="BC1535" s="88"/>
    </row>
    <row r="1536" spans="1:55" ht="15" x14ac:dyDescent="0.2">
      <c r="A1536" s="100" t="s">
        <v>534</v>
      </c>
      <c r="B1536" s="95" t="s">
        <v>534</v>
      </c>
      <c r="C1536" s="95">
        <v>1533</v>
      </c>
      <c r="D1536" s="95" t="s">
        <v>534</v>
      </c>
      <c r="E1536" s="99" t="s">
        <v>534</v>
      </c>
      <c r="F1536" s="95" t="s">
        <v>534</v>
      </c>
      <c r="G1536" s="95" t="s">
        <v>534</v>
      </c>
      <c r="H1536" s="95">
        <v>0</v>
      </c>
      <c r="I1536" s="95">
        <v>1</v>
      </c>
      <c r="J1536" s="95">
        <v>1069</v>
      </c>
      <c r="K1536" s="95" t="s">
        <v>534</v>
      </c>
      <c r="L1536" s="98" t="s">
        <v>534</v>
      </c>
      <c r="M1536" s="98" t="s">
        <v>534</v>
      </c>
      <c r="N1536" s="97" t="s">
        <v>534</v>
      </c>
      <c r="Q1536" s="88" t="str">
        <f t="array" aca="1" ref="Q1536" ca="1">IFERROR(INDEX(Tableau3[Num DECAL],SMALL(IF(Tableau3[Num DECAL]&lt;&gt;"",ROW(INDIRECT("1:"&amp;ROWS(Tableau3[Num DECAL])))),ROWS($1:1525))),"")</f>
        <v/>
      </c>
      <c r="R1536" s="88">
        <f t="shared" ca="1" si="23"/>
        <v>0</v>
      </c>
      <c r="S1536" s="88">
        <f ca="1">COUNTIFS(Tableau3[PLAGE],R1536)</f>
        <v>0</v>
      </c>
      <c r="T1536" s="139">
        <f ca="1">INDEX(EXTRACT!DATE,MATCH(Tableau4[[#This Row],[Décalage]],D:D,0),0)</f>
        <v>0</v>
      </c>
      <c r="U1536" s="139">
        <f ca="1">VLOOKUP(Tableau4[[#This Row],[Décalage]],D:E,2,0)</f>
        <v>0</v>
      </c>
      <c r="V1536" s="139">
        <f ca="1">VLOOKUP(Tableau4[[#This Row],[Décalage]],D:G,4,0)</f>
        <v>0</v>
      </c>
      <c r="AY1536" s="88"/>
      <c r="AZ1536" s="88"/>
      <c r="BA1536" s="88"/>
      <c r="BB1536" s="88"/>
      <c r="BC1536" s="88"/>
    </row>
    <row r="1537" spans="1:55" ht="15" x14ac:dyDescent="0.2">
      <c r="A1537" s="100" t="s">
        <v>534</v>
      </c>
      <c r="B1537" s="95" t="s">
        <v>534</v>
      </c>
      <c r="C1537" s="95">
        <v>1534</v>
      </c>
      <c r="D1537" s="95" t="s">
        <v>534</v>
      </c>
      <c r="E1537" s="99" t="s">
        <v>534</v>
      </c>
      <c r="F1537" s="95" t="s">
        <v>534</v>
      </c>
      <c r="G1537" s="95" t="s">
        <v>534</v>
      </c>
      <c r="H1537" s="95">
        <v>0</v>
      </c>
      <c r="I1537" s="95">
        <v>1</v>
      </c>
      <c r="J1537" s="95">
        <v>1070</v>
      </c>
      <c r="K1537" s="95" t="s">
        <v>534</v>
      </c>
      <c r="L1537" s="98" t="s">
        <v>534</v>
      </c>
      <c r="M1537" s="98" t="s">
        <v>534</v>
      </c>
      <c r="N1537" s="97" t="s">
        <v>534</v>
      </c>
      <c r="Q1537" s="88" t="str">
        <f t="array" aca="1" ref="Q1537" ca="1">IFERROR(INDEX(Tableau3[Num DECAL],SMALL(IF(Tableau3[Num DECAL]&lt;&gt;"",ROW(INDIRECT("1:"&amp;ROWS(Tableau3[Num DECAL])))),ROWS($1:1526))),"")</f>
        <v/>
      </c>
      <c r="R1537" s="88">
        <f t="shared" ca="1" si="23"/>
        <v>0</v>
      </c>
      <c r="S1537" s="88">
        <f ca="1">COUNTIFS(Tableau3[PLAGE],R1537)</f>
        <v>0</v>
      </c>
      <c r="T1537" s="139">
        <f ca="1">INDEX(EXTRACT!DATE,MATCH(Tableau4[[#This Row],[Décalage]],D:D,0),0)</f>
        <v>0</v>
      </c>
      <c r="U1537" s="139">
        <f ca="1">VLOOKUP(Tableau4[[#This Row],[Décalage]],D:E,2,0)</f>
        <v>0</v>
      </c>
      <c r="V1537" s="139">
        <f ca="1">VLOOKUP(Tableau4[[#This Row],[Décalage]],D:G,4,0)</f>
        <v>0</v>
      </c>
      <c r="AY1537" s="88"/>
      <c r="AZ1537" s="88"/>
      <c r="BA1537" s="88"/>
      <c r="BB1537" s="88"/>
      <c r="BC1537" s="88"/>
    </row>
    <row r="1538" spans="1:55" ht="15" x14ac:dyDescent="0.2">
      <c r="A1538" s="100" t="s">
        <v>534</v>
      </c>
      <c r="B1538" s="95" t="s">
        <v>534</v>
      </c>
      <c r="C1538" s="95">
        <v>1535</v>
      </c>
      <c r="D1538" s="95" t="s">
        <v>534</v>
      </c>
      <c r="E1538" s="99" t="s">
        <v>534</v>
      </c>
      <c r="F1538" s="95" t="s">
        <v>534</v>
      </c>
      <c r="G1538" s="95" t="s">
        <v>534</v>
      </c>
      <c r="H1538" s="95">
        <v>0</v>
      </c>
      <c r="I1538" s="95">
        <v>1</v>
      </c>
      <c r="J1538" s="95">
        <v>1071</v>
      </c>
      <c r="K1538" s="95" t="s">
        <v>534</v>
      </c>
      <c r="L1538" s="98" t="s">
        <v>534</v>
      </c>
      <c r="M1538" s="98" t="s">
        <v>534</v>
      </c>
      <c r="N1538" s="97" t="s">
        <v>534</v>
      </c>
      <c r="Q1538" s="88" t="str">
        <f t="array" aca="1" ref="Q1538" ca="1">IFERROR(INDEX(Tableau3[Num DECAL],SMALL(IF(Tableau3[Num DECAL]&lt;&gt;"",ROW(INDIRECT("1:"&amp;ROWS(Tableau3[Num DECAL])))),ROWS($1:1527))),"")</f>
        <v/>
      </c>
      <c r="R1538" s="88">
        <f t="shared" ca="1" si="23"/>
        <v>0</v>
      </c>
      <c r="S1538" s="88">
        <f ca="1">COUNTIFS(Tableau3[PLAGE],R1538)</f>
        <v>0</v>
      </c>
      <c r="T1538" s="139">
        <f ca="1">INDEX(EXTRACT!DATE,MATCH(Tableau4[[#This Row],[Décalage]],D:D,0),0)</f>
        <v>0</v>
      </c>
      <c r="U1538" s="139">
        <f ca="1">VLOOKUP(Tableau4[[#This Row],[Décalage]],D:E,2,0)</f>
        <v>0</v>
      </c>
      <c r="V1538" s="139">
        <f ca="1">VLOOKUP(Tableau4[[#This Row],[Décalage]],D:G,4,0)</f>
        <v>0</v>
      </c>
      <c r="AY1538" s="88"/>
      <c r="AZ1538" s="88"/>
      <c r="BA1538" s="88"/>
      <c r="BB1538" s="88"/>
      <c r="BC1538" s="88"/>
    </row>
    <row r="1539" spans="1:55" ht="15" x14ac:dyDescent="0.2">
      <c r="A1539" s="100" t="s">
        <v>534</v>
      </c>
      <c r="B1539" s="95" t="s">
        <v>534</v>
      </c>
      <c r="C1539" s="95">
        <v>1536</v>
      </c>
      <c r="D1539" s="95" t="s">
        <v>534</v>
      </c>
      <c r="E1539" s="99" t="s">
        <v>534</v>
      </c>
      <c r="F1539" s="95" t="s">
        <v>534</v>
      </c>
      <c r="G1539" s="95" t="s">
        <v>534</v>
      </c>
      <c r="H1539" s="95">
        <v>0</v>
      </c>
      <c r="I1539" s="95">
        <v>1</v>
      </c>
      <c r="J1539" s="95">
        <v>1072</v>
      </c>
      <c r="K1539" s="95" t="s">
        <v>534</v>
      </c>
      <c r="L1539" s="98" t="s">
        <v>534</v>
      </c>
      <c r="M1539" s="98" t="s">
        <v>534</v>
      </c>
      <c r="N1539" s="97" t="s">
        <v>534</v>
      </c>
      <c r="Q1539" s="88" t="str">
        <f t="array" aca="1" ref="Q1539" ca="1">IFERROR(INDEX(Tableau3[Num DECAL],SMALL(IF(Tableau3[Num DECAL]&lt;&gt;"",ROW(INDIRECT("1:"&amp;ROWS(Tableau3[Num DECAL])))),ROWS($1:1528))),"")</f>
        <v/>
      </c>
      <c r="R1539" s="88">
        <f t="shared" ca="1" si="23"/>
        <v>0</v>
      </c>
      <c r="S1539" s="88">
        <f ca="1">COUNTIFS(Tableau3[PLAGE],R1539)</f>
        <v>0</v>
      </c>
      <c r="T1539" s="139">
        <f ca="1">INDEX(EXTRACT!DATE,MATCH(Tableau4[[#This Row],[Décalage]],D:D,0),0)</f>
        <v>0</v>
      </c>
      <c r="U1539" s="139">
        <f ca="1">VLOOKUP(Tableau4[[#This Row],[Décalage]],D:E,2,0)</f>
        <v>0</v>
      </c>
      <c r="V1539" s="139">
        <f ca="1">VLOOKUP(Tableau4[[#This Row],[Décalage]],D:G,4,0)</f>
        <v>0</v>
      </c>
      <c r="AY1539" s="88"/>
      <c r="AZ1539" s="88"/>
      <c r="BA1539" s="88"/>
      <c r="BB1539" s="88"/>
      <c r="BC1539" s="88"/>
    </row>
    <row r="1540" spans="1:55" ht="15" x14ac:dyDescent="0.2">
      <c r="A1540" s="100" t="s">
        <v>534</v>
      </c>
      <c r="B1540" s="95" t="s">
        <v>534</v>
      </c>
      <c r="C1540" s="95">
        <v>1537</v>
      </c>
      <c r="D1540" s="95" t="s">
        <v>534</v>
      </c>
      <c r="E1540" s="99" t="s">
        <v>534</v>
      </c>
      <c r="F1540" s="95" t="s">
        <v>534</v>
      </c>
      <c r="G1540" s="95" t="s">
        <v>534</v>
      </c>
      <c r="H1540" s="95">
        <v>0</v>
      </c>
      <c r="I1540" s="95">
        <v>1</v>
      </c>
      <c r="J1540" s="95">
        <v>1073</v>
      </c>
      <c r="K1540" s="95" t="s">
        <v>534</v>
      </c>
      <c r="L1540" s="98" t="s">
        <v>534</v>
      </c>
      <c r="M1540" s="98" t="s">
        <v>534</v>
      </c>
      <c r="N1540" s="97" t="s">
        <v>534</v>
      </c>
      <c r="Q1540" s="88" t="str">
        <f t="array" aca="1" ref="Q1540" ca="1">IFERROR(INDEX(Tableau3[Num DECAL],SMALL(IF(Tableau3[Num DECAL]&lt;&gt;"",ROW(INDIRECT("1:"&amp;ROWS(Tableau3[Num DECAL])))),ROWS($1:1529))),"")</f>
        <v/>
      </c>
      <c r="R1540" s="88">
        <f t="shared" ca="1" si="23"/>
        <v>0</v>
      </c>
      <c r="S1540" s="88">
        <f ca="1">COUNTIFS(Tableau3[PLAGE],R1540)</f>
        <v>0</v>
      </c>
      <c r="T1540" s="139">
        <f ca="1">INDEX(EXTRACT!DATE,MATCH(Tableau4[[#This Row],[Décalage]],D:D,0),0)</f>
        <v>0</v>
      </c>
      <c r="U1540" s="139">
        <f ca="1">VLOOKUP(Tableau4[[#This Row],[Décalage]],D:E,2,0)</f>
        <v>0</v>
      </c>
      <c r="V1540" s="139">
        <f ca="1">VLOOKUP(Tableau4[[#This Row],[Décalage]],D:G,4,0)</f>
        <v>0</v>
      </c>
      <c r="AY1540" s="88"/>
      <c r="AZ1540" s="88"/>
      <c r="BA1540" s="88"/>
      <c r="BB1540" s="88"/>
      <c r="BC1540" s="88"/>
    </row>
    <row r="1541" spans="1:55" ht="15" x14ac:dyDescent="0.2">
      <c r="A1541" s="100" t="s">
        <v>534</v>
      </c>
      <c r="B1541" s="95" t="s">
        <v>534</v>
      </c>
      <c r="C1541" s="95">
        <v>1538</v>
      </c>
      <c r="D1541" s="95" t="s">
        <v>534</v>
      </c>
      <c r="E1541" s="99" t="s">
        <v>534</v>
      </c>
      <c r="F1541" s="95" t="s">
        <v>534</v>
      </c>
      <c r="G1541" s="95" t="s">
        <v>534</v>
      </c>
      <c r="H1541" s="95">
        <v>0</v>
      </c>
      <c r="I1541" s="95">
        <v>1</v>
      </c>
      <c r="J1541" s="95">
        <v>1074</v>
      </c>
      <c r="K1541" s="95" t="s">
        <v>534</v>
      </c>
      <c r="L1541" s="98" t="s">
        <v>534</v>
      </c>
      <c r="M1541" s="98" t="s">
        <v>534</v>
      </c>
      <c r="N1541" s="97" t="s">
        <v>534</v>
      </c>
      <c r="Q1541" s="88" t="str">
        <f t="array" aca="1" ref="Q1541" ca="1">IFERROR(INDEX(Tableau3[Num DECAL],SMALL(IF(Tableau3[Num DECAL]&lt;&gt;"",ROW(INDIRECT("1:"&amp;ROWS(Tableau3[Num DECAL])))),ROWS($1:1530))),"")</f>
        <v/>
      </c>
      <c r="R1541" s="88">
        <f t="shared" ca="1" si="23"/>
        <v>0</v>
      </c>
      <c r="S1541" s="88">
        <f ca="1">COUNTIFS(Tableau3[PLAGE],R1541)</f>
        <v>0</v>
      </c>
      <c r="T1541" s="139">
        <f ca="1">INDEX(EXTRACT!DATE,MATCH(Tableau4[[#This Row],[Décalage]],D:D,0),0)</f>
        <v>0</v>
      </c>
      <c r="U1541" s="139">
        <f ca="1">VLOOKUP(Tableau4[[#This Row],[Décalage]],D:E,2,0)</f>
        <v>0</v>
      </c>
      <c r="V1541" s="139">
        <f ca="1">VLOOKUP(Tableau4[[#This Row],[Décalage]],D:G,4,0)</f>
        <v>0</v>
      </c>
      <c r="AY1541" s="88"/>
      <c r="AZ1541" s="88"/>
      <c r="BA1541" s="88"/>
      <c r="BB1541" s="88"/>
      <c r="BC1541" s="88"/>
    </row>
    <row r="1542" spans="1:55" ht="15" x14ac:dyDescent="0.2">
      <c r="A1542" s="100" t="s">
        <v>534</v>
      </c>
      <c r="B1542" s="95" t="s">
        <v>534</v>
      </c>
      <c r="C1542" s="95">
        <v>1539</v>
      </c>
      <c r="D1542" s="95" t="s">
        <v>534</v>
      </c>
      <c r="E1542" s="99" t="s">
        <v>534</v>
      </c>
      <c r="F1542" s="95" t="s">
        <v>534</v>
      </c>
      <c r="G1542" s="95" t="s">
        <v>534</v>
      </c>
      <c r="H1542" s="95">
        <v>0</v>
      </c>
      <c r="I1542" s="95">
        <v>1</v>
      </c>
      <c r="J1542" s="95">
        <v>1075</v>
      </c>
      <c r="K1542" s="95" t="s">
        <v>534</v>
      </c>
      <c r="L1542" s="98" t="s">
        <v>534</v>
      </c>
      <c r="M1542" s="98" t="s">
        <v>534</v>
      </c>
      <c r="N1542" s="97" t="s">
        <v>534</v>
      </c>
      <c r="Q1542" s="88" t="str">
        <f t="array" aca="1" ref="Q1542" ca="1">IFERROR(INDEX(Tableau3[Num DECAL],SMALL(IF(Tableau3[Num DECAL]&lt;&gt;"",ROW(INDIRECT("1:"&amp;ROWS(Tableau3[Num DECAL])))),ROWS($1:1531))),"")</f>
        <v/>
      </c>
      <c r="R1542" s="88">
        <f t="shared" ca="1" si="23"/>
        <v>0</v>
      </c>
      <c r="S1542" s="88">
        <f ca="1">COUNTIFS(Tableau3[PLAGE],R1542)</f>
        <v>0</v>
      </c>
      <c r="T1542" s="139">
        <f ca="1">INDEX(EXTRACT!DATE,MATCH(Tableau4[[#This Row],[Décalage]],D:D,0),0)</f>
        <v>0</v>
      </c>
      <c r="U1542" s="139">
        <f ca="1">VLOOKUP(Tableau4[[#This Row],[Décalage]],D:E,2,0)</f>
        <v>0</v>
      </c>
      <c r="V1542" s="139">
        <f ca="1">VLOOKUP(Tableau4[[#This Row],[Décalage]],D:G,4,0)</f>
        <v>0</v>
      </c>
      <c r="AY1542" s="88"/>
      <c r="AZ1542" s="88"/>
      <c r="BA1542" s="88"/>
      <c r="BB1542" s="88"/>
      <c r="BC1542" s="88"/>
    </row>
    <row r="1543" spans="1:55" ht="15" x14ac:dyDescent="0.2">
      <c r="A1543" s="100" t="s">
        <v>534</v>
      </c>
      <c r="B1543" s="95" t="s">
        <v>534</v>
      </c>
      <c r="C1543" s="95">
        <v>1540</v>
      </c>
      <c r="D1543" s="95" t="s">
        <v>534</v>
      </c>
      <c r="E1543" s="99" t="s">
        <v>534</v>
      </c>
      <c r="F1543" s="95" t="s">
        <v>534</v>
      </c>
      <c r="G1543" s="95" t="s">
        <v>534</v>
      </c>
      <c r="H1543" s="95">
        <v>0</v>
      </c>
      <c r="I1543" s="95">
        <v>1</v>
      </c>
      <c r="J1543" s="95">
        <v>1076</v>
      </c>
      <c r="K1543" s="95" t="s">
        <v>534</v>
      </c>
      <c r="L1543" s="98" t="s">
        <v>534</v>
      </c>
      <c r="M1543" s="98" t="s">
        <v>534</v>
      </c>
      <c r="N1543" s="97" t="s">
        <v>534</v>
      </c>
      <c r="Q1543" s="88" t="str">
        <f t="array" aca="1" ref="Q1543" ca="1">IFERROR(INDEX(Tableau3[Num DECAL],SMALL(IF(Tableau3[Num DECAL]&lt;&gt;"",ROW(INDIRECT("1:"&amp;ROWS(Tableau3[Num DECAL])))),ROWS($1:1532))),"")</f>
        <v/>
      </c>
      <c r="R1543" s="88">
        <f t="shared" ca="1" si="23"/>
        <v>0</v>
      </c>
      <c r="S1543" s="88">
        <f ca="1">COUNTIFS(Tableau3[PLAGE],R1543)</f>
        <v>0</v>
      </c>
      <c r="T1543" s="139">
        <f ca="1">INDEX(EXTRACT!DATE,MATCH(Tableau4[[#This Row],[Décalage]],D:D,0),0)</f>
        <v>0</v>
      </c>
      <c r="U1543" s="139">
        <f ca="1">VLOOKUP(Tableau4[[#This Row],[Décalage]],D:E,2,0)</f>
        <v>0</v>
      </c>
      <c r="V1543" s="139">
        <f ca="1">VLOOKUP(Tableau4[[#This Row],[Décalage]],D:G,4,0)</f>
        <v>0</v>
      </c>
      <c r="AY1543" s="88"/>
      <c r="AZ1543" s="88"/>
      <c r="BA1543" s="88"/>
      <c r="BB1543" s="88"/>
      <c r="BC1543" s="88"/>
    </row>
    <row r="1544" spans="1:55" ht="15" x14ac:dyDescent="0.2">
      <c r="A1544" s="100" t="s">
        <v>534</v>
      </c>
      <c r="B1544" s="95" t="s">
        <v>534</v>
      </c>
      <c r="C1544" s="95">
        <v>1541</v>
      </c>
      <c r="D1544" s="95" t="s">
        <v>534</v>
      </c>
      <c r="E1544" s="99" t="s">
        <v>534</v>
      </c>
      <c r="F1544" s="95" t="s">
        <v>534</v>
      </c>
      <c r="G1544" s="95" t="s">
        <v>534</v>
      </c>
      <c r="H1544" s="95">
        <v>0</v>
      </c>
      <c r="I1544" s="95">
        <v>1</v>
      </c>
      <c r="J1544" s="95">
        <v>1077</v>
      </c>
      <c r="K1544" s="95" t="s">
        <v>534</v>
      </c>
      <c r="L1544" s="98" t="s">
        <v>534</v>
      </c>
      <c r="M1544" s="98" t="s">
        <v>534</v>
      </c>
      <c r="N1544" s="97" t="s">
        <v>534</v>
      </c>
      <c r="Q1544" s="88" t="str">
        <f t="array" aca="1" ref="Q1544" ca="1">IFERROR(INDEX(Tableau3[Num DECAL],SMALL(IF(Tableau3[Num DECAL]&lt;&gt;"",ROW(INDIRECT("1:"&amp;ROWS(Tableau3[Num DECAL])))),ROWS($1:1533))),"")</f>
        <v/>
      </c>
      <c r="R1544" s="88">
        <f t="shared" ca="1" si="23"/>
        <v>0</v>
      </c>
      <c r="S1544" s="88">
        <f ca="1">COUNTIFS(Tableau3[PLAGE],R1544)</f>
        <v>0</v>
      </c>
      <c r="T1544" s="139">
        <f ca="1">INDEX(EXTRACT!DATE,MATCH(Tableau4[[#This Row],[Décalage]],D:D,0),0)</f>
        <v>0</v>
      </c>
      <c r="U1544" s="139">
        <f ca="1">VLOOKUP(Tableau4[[#This Row],[Décalage]],D:E,2,0)</f>
        <v>0</v>
      </c>
      <c r="V1544" s="139">
        <f ca="1">VLOOKUP(Tableau4[[#This Row],[Décalage]],D:G,4,0)</f>
        <v>0</v>
      </c>
      <c r="AY1544" s="88"/>
      <c r="AZ1544" s="88"/>
      <c r="BA1544" s="88"/>
      <c r="BB1544" s="88"/>
      <c r="BC1544" s="88"/>
    </row>
    <row r="1545" spans="1:55" ht="15" x14ac:dyDescent="0.2">
      <c r="A1545" s="100" t="s">
        <v>534</v>
      </c>
      <c r="B1545" s="95" t="s">
        <v>534</v>
      </c>
      <c r="C1545" s="95">
        <v>1542</v>
      </c>
      <c r="D1545" s="95" t="s">
        <v>534</v>
      </c>
      <c r="E1545" s="99" t="s">
        <v>534</v>
      </c>
      <c r="F1545" s="95" t="s">
        <v>534</v>
      </c>
      <c r="G1545" s="95" t="s">
        <v>534</v>
      </c>
      <c r="H1545" s="95">
        <v>0</v>
      </c>
      <c r="I1545" s="95">
        <v>1</v>
      </c>
      <c r="J1545" s="95">
        <v>1078</v>
      </c>
      <c r="K1545" s="95" t="s">
        <v>534</v>
      </c>
      <c r="L1545" s="98" t="s">
        <v>534</v>
      </c>
      <c r="M1545" s="98" t="s">
        <v>534</v>
      </c>
      <c r="N1545" s="97" t="s">
        <v>534</v>
      </c>
      <c r="Q1545" s="88" t="str">
        <f t="array" aca="1" ref="Q1545" ca="1">IFERROR(INDEX(Tableau3[Num DECAL],SMALL(IF(Tableau3[Num DECAL]&lt;&gt;"",ROW(INDIRECT("1:"&amp;ROWS(Tableau3[Num DECAL])))),ROWS($1:1534))),"")</f>
        <v/>
      </c>
      <c r="R1545" s="88">
        <f t="shared" ca="1" si="23"/>
        <v>0</v>
      </c>
      <c r="S1545" s="88">
        <f ca="1">COUNTIFS(Tableau3[PLAGE],R1545)</f>
        <v>0</v>
      </c>
      <c r="T1545" s="139">
        <f ca="1">INDEX(EXTRACT!DATE,MATCH(Tableau4[[#This Row],[Décalage]],D:D,0),0)</f>
        <v>0</v>
      </c>
      <c r="U1545" s="139">
        <f ca="1">VLOOKUP(Tableau4[[#This Row],[Décalage]],D:E,2,0)</f>
        <v>0</v>
      </c>
      <c r="V1545" s="139">
        <f ca="1">VLOOKUP(Tableau4[[#This Row],[Décalage]],D:G,4,0)</f>
        <v>0</v>
      </c>
      <c r="AY1545" s="88"/>
      <c r="AZ1545" s="88"/>
      <c r="BA1545" s="88"/>
      <c r="BB1545" s="88"/>
      <c r="BC1545" s="88"/>
    </row>
    <row r="1546" spans="1:55" ht="15" x14ac:dyDescent="0.2">
      <c r="A1546" s="100" t="s">
        <v>534</v>
      </c>
      <c r="B1546" s="95" t="s">
        <v>534</v>
      </c>
      <c r="C1546" s="95">
        <v>1543</v>
      </c>
      <c r="D1546" s="95" t="s">
        <v>534</v>
      </c>
      <c r="E1546" s="99" t="s">
        <v>534</v>
      </c>
      <c r="F1546" s="95" t="s">
        <v>534</v>
      </c>
      <c r="G1546" s="95" t="s">
        <v>534</v>
      </c>
      <c r="H1546" s="95">
        <v>0</v>
      </c>
      <c r="I1546" s="95">
        <v>1</v>
      </c>
      <c r="J1546" s="95">
        <v>1079</v>
      </c>
      <c r="K1546" s="95" t="s">
        <v>534</v>
      </c>
      <c r="L1546" s="98" t="s">
        <v>534</v>
      </c>
      <c r="M1546" s="98" t="s">
        <v>534</v>
      </c>
      <c r="N1546" s="97" t="s">
        <v>534</v>
      </c>
      <c r="Q1546" s="88" t="str">
        <f t="array" aca="1" ref="Q1546" ca="1">IFERROR(INDEX(Tableau3[Num DECAL],SMALL(IF(Tableau3[Num DECAL]&lt;&gt;"",ROW(INDIRECT("1:"&amp;ROWS(Tableau3[Num DECAL])))),ROWS($1:1535))),"")</f>
        <v/>
      </c>
      <c r="R1546" s="88">
        <f t="shared" ca="1" si="23"/>
        <v>0</v>
      </c>
      <c r="S1546" s="88">
        <f ca="1">COUNTIFS(Tableau3[PLAGE],R1546)</f>
        <v>0</v>
      </c>
      <c r="T1546" s="139">
        <f ca="1">INDEX(EXTRACT!DATE,MATCH(Tableau4[[#This Row],[Décalage]],D:D,0),0)</f>
        <v>0</v>
      </c>
      <c r="U1546" s="139">
        <f ca="1">VLOOKUP(Tableau4[[#This Row],[Décalage]],D:E,2,0)</f>
        <v>0</v>
      </c>
      <c r="V1546" s="139">
        <f ca="1">VLOOKUP(Tableau4[[#This Row],[Décalage]],D:G,4,0)</f>
        <v>0</v>
      </c>
      <c r="AY1546" s="88"/>
      <c r="AZ1546" s="88"/>
      <c r="BA1546" s="88"/>
      <c r="BB1546" s="88"/>
      <c r="BC1546" s="88"/>
    </row>
    <row r="1547" spans="1:55" ht="15" x14ac:dyDescent="0.2">
      <c r="A1547" s="100" t="s">
        <v>534</v>
      </c>
      <c r="B1547" s="95" t="s">
        <v>534</v>
      </c>
      <c r="C1547" s="95">
        <v>1544</v>
      </c>
      <c r="D1547" s="95" t="s">
        <v>534</v>
      </c>
      <c r="E1547" s="99" t="s">
        <v>534</v>
      </c>
      <c r="F1547" s="95" t="s">
        <v>534</v>
      </c>
      <c r="G1547" s="95" t="s">
        <v>534</v>
      </c>
      <c r="H1547" s="95">
        <v>0</v>
      </c>
      <c r="I1547" s="95">
        <v>1</v>
      </c>
      <c r="J1547" s="95">
        <v>1080</v>
      </c>
      <c r="K1547" s="95" t="s">
        <v>534</v>
      </c>
      <c r="L1547" s="98" t="s">
        <v>534</v>
      </c>
      <c r="M1547" s="98" t="s">
        <v>534</v>
      </c>
      <c r="N1547" s="97" t="s">
        <v>534</v>
      </c>
      <c r="Q1547" s="88" t="str">
        <f t="array" aca="1" ref="Q1547" ca="1">IFERROR(INDEX(Tableau3[Num DECAL],SMALL(IF(Tableau3[Num DECAL]&lt;&gt;"",ROW(INDIRECT("1:"&amp;ROWS(Tableau3[Num DECAL])))),ROWS($1:1536))),"")</f>
        <v/>
      </c>
      <c r="R1547" s="88">
        <f t="shared" ca="1" si="23"/>
        <v>0</v>
      </c>
      <c r="S1547" s="88">
        <f ca="1">COUNTIFS(Tableau3[PLAGE],R1547)</f>
        <v>0</v>
      </c>
      <c r="T1547" s="139">
        <f ca="1">INDEX(EXTRACT!DATE,MATCH(Tableau4[[#This Row],[Décalage]],D:D,0),0)</f>
        <v>0</v>
      </c>
      <c r="U1547" s="139">
        <f ca="1">VLOOKUP(Tableau4[[#This Row],[Décalage]],D:E,2,0)</f>
        <v>0</v>
      </c>
      <c r="V1547" s="139">
        <f ca="1">VLOOKUP(Tableau4[[#This Row],[Décalage]],D:G,4,0)</f>
        <v>0</v>
      </c>
      <c r="AY1547" s="88"/>
      <c r="AZ1547" s="88"/>
      <c r="BA1547" s="88"/>
      <c r="BB1547" s="88"/>
      <c r="BC1547" s="88"/>
    </row>
    <row r="1548" spans="1:55" ht="15" x14ac:dyDescent="0.2">
      <c r="A1548" s="100" t="s">
        <v>534</v>
      </c>
      <c r="B1548" s="95" t="s">
        <v>534</v>
      </c>
      <c r="C1548" s="95">
        <v>1545</v>
      </c>
      <c r="D1548" s="95" t="s">
        <v>534</v>
      </c>
      <c r="E1548" s="99" t="s">
        <v>534</v>
      </c>
      <c r="F1548" s="95" t="s">
        <v>534</v>
      </c>
      <c r="G1548" s="95" t="s">
        <v>534</v>
      </c>
      <c r="H1548" s="95">
        <v>0</v>
      </c>
      <c r="I1548" s="95">
        <v>1</v>
      </c>
      <c r="J1548" s="95">
        <v>1081</v>
      </c>
      <c r="K1548" s="95" t="s">
        <v>534</v>
      </c>
      <c r="L1548" s="98" t="s">
        <v>534</v>
      </c>
      <c r="M1548" s="98" t="s">
        <v>534</v>
      </c>
      <c r="N1548" s="97" t="s">
        <v>534</v>
      </c>
      <c r="Q1548" s="88" t="str">
        <f t="array" aca="1" ref="Q1548" ca="1">IFERROR(INDEX(Tableau3[Num DECAL],SMALL(IF(Tableau3[Num DECAL]&lt;&gt;"",ROW(INDIRECT("1:"&amp;ROWS(Tableau3[Num DECAL])))),ROWS($1:1537))),"")</f>
        <v/>
      </c>
      <c r="R1548" s="88">
        <f t="shared" ref="R1548:R1611" ca="1" si="24">VLOOKUP(Q1548,D:J,7,0)</f>
        <v>0</v>
      </c>
      <c r="S1548" s="88">
        <f ca="1">COUNTIFS(Tableau3[PLAGE],R1548)</f>
        <v>0</v>
      </c>
      <c r="T1548" s="139">
        <f ca="1">INDEX(EXTRACT!DATE,MATCH(Tableau4[[#This Row],[Décalage]],D:D,0),0)</f>
        <v>0</v>
      </c>
      <c r="U1548" s="139">
        <f ca="1">VLOOKUP(Tableau4[[#This Row],[Décalage]],D:E,2,0)</f>
        <v>0</v>
      </c>
      <c r="V1548" s="139">
        <f ca="1">VLOOKUP(Tableau4[[#This Row],[Décalage]],D:G,4,0)</f>
        <v>0</v>
      </c>
      <c r="AY1548" s="88"/>
      <c r="AZ1548" s="88"/>
      <c r="BA1548" s="88"/>
      <c r="BB1548" s="88"/>
      <c r="BC1548" s="88"/>
    </row>
    <row r="1549" spans="1:55" ht="15" x14ac:dyDescent="0.2">
      <c r="A1549" s="100" t="s">
        <v>534</v>
      </c>
      <c r="B1549" s="95" t="s">
        <v>534</v>
      </c>
      <c r="C1549" s="95">
        <v>1546</v>
      </c>
      <c r="D1549" s="95" t="s">
        <v>534</v>
      </c>
      <c r="E1549" s="99" t="s">
        <v>534</v>
      </c>
      <c r="F1549" s="95" t="s">
        <v>534</v>
      </c>
      <c r="G1549" s="95" t="s">
        <v>534</v>
      </c>
      <c r="H1549" s="95">
        <v>0</v>
      </c>
      <c r="I1549" s="95">
        <v>1</v>
      </c>
      <c r="J1549" s="95">
        <v>1082</v>
      </c>
      <c r="K1549" s="95" t="s">
        <v>534</v>
      </c>
      <c r="L1549" s="98" t="s">
        <v>534</v>
      </c>
      <c r="M1549" s="98" t="s">
        <v>534</v>
      </c>
      <c r="N1549" s="97" t="s">
        <v>534</v>
      </c>
      <c r="Q1549" s="88" t="str">
        <f t="array" aca="1" ref="Q1549" ca="1">IFERROR(INDEX(Tableau3[Num DECAL],SMALL(IF(Tableau3[Num DECAL]&lt;&gt;"",ROW(INDIRECT("1:"&amp;ROWS(Tableau3[Num DECAL])))),ROWS($1:1538))),"")</f>
        <v/>
      </c>
      <c r="R1549" s="88">
        <f t="shared" ca="1" si="24"/>
        <v>0</v>
      </c>
      <c r="S1549" s="88">
        <f ca="1">COUNTIFS(Tableau3[PLAGE],R1549)</f>
        <v>0</v>
      </c>
      <c r="T1549" s="139">
        <f ca="1">INDEX(EXTRACT!DATE,MATCH(Tableau4[[#This Row],[Décalage]],D:D,0),0)</f>
        <v>0</v>
      </c>
      <c r="U1549" s="139">
        <f ca="1">VLOOKUP(Tableau4[[#This Row],[Décalage]],D:E,2,0)</f>
        <v>0</v>
      </c>
      <c r="V1549" s="139">
        <f ca="1">VLOOKUP(Tableau4[[#This Row],[Décalage]],D:G,4,0)</f>
        <v>0</v>
      </c>
      <c r="AY1549" s="88"/>
      <c r="AZ1549" s="88"/>
      <c r="BA1549" s="88"/>
      <c r="BB1549" s="88"/>
      <c r="BC1549" s="88"/>
    </row>
    <row r="1550" spans="1:55" ht="15" x14ac:dyDescent="0.2">
      <c r="A1550" s="100" t="s">
        <v>534</v>
      </c>
      <c r="B1550" s="95" t="s">
        <v>534</v>
      </c>
      <c r="C1550" s="95">
        <v>1547</v>
      </c>
      <c r="D1550" s="95" t="s">
        <v>534</v>
      </c>
      <c r="E1550" s="99" t="s">
        <v>534</v>
      </c>
      <c r="F1550" s="95" t="s">
        <v>534</v>
      </c>
      <c r="G1550" s="95" t="s">
        <v>534</v>
      </c>
      <c r="H1550" s="95">
        <v>0</v>
      </c>
      <c r="I1550" s="95">
        <v>1</v>
      </c>
      <c r="J1550" s="95">
        <v>1083</v>
      </c>
      <c r="K1550" s="95" t="s">
        <v>534</v>
      </c>
      <c r="L1550" s="98" t="s">
        <v>534</v>
      </c>
      <c r="M1550" s="98" t="s">
        <v>534</v>
      </c>
      <c r="N1550" s="97" t="s">
        <v>534</v>
      </c>
      <c r="Q1550" s="88" t="str">
        <f t="array" aca="1" ref="Q1550" ca="1">IFERROR(INDEX(Tableau3[Num DECAL],SMALL(IF(Tableau3[Num DECAL]&lt;&gt;"",ROW(INDIRECT("1:"&amp;ROWS(Tableau3[Num DECAL])))),ROWS($1:1539))),"")</f>
        <v/>
      </c>
      <c r="R1550" s="88">
        <f t="shared" ca="1" si="24"/>
        <v>0</v>
      </c>
      <c r="S1550" s="88">
        <f ca="1">COUNTIFS(Tableau3[PLAGE],R1550)</f>
        <v>0</v>
      </c>
      <c r="T1550" s="139">
        <f ca="1">INDEX(EXTRACT!DATE,MATCH(Tableau4[[#This Row],[Décalage]],D:D,0),0)</f>
        <v>0</v>
      </c>
      <c r="U1550" s="139">
        <f ca="1">VLOOKUP(Tableau4[[#This Row],[Décalage]],D:E,2,0)</f>
        <v>0</v>
      </c>
      <c r="V1550" s="139">
        <f ca="1">VLOOKUP(Tableau4[[#This Row],[Décalage]],D:G,4,0)</f>
        <v>0</v>
      </c>
      <c r="AY1550" s="88"/>
      <c r="AZ1550" s="88"/>
      <c r="BA1550" s="88"/>
      <c r="BB1550" s="88"/>
      <c r="BC1550" s="88"/>
    </row>
    <row r="1551" spans="1:55" ht="15" x14ac:dyDescent="0.2">
      <c r="A1551" s="100" t="s">
        <v>534</v>
      </c>
      <c r="B1551" s="95" t="s">
        <v>534</v>
      </c>
      <c r="C1551" s="95">
        <v>1548</v>
      </c>
      <c r="D1551" s="95" t="s">
        <v>534</v>
      </c>
      <c r="E1551" s="99" t="s">
        <v>534</v>
      </c>
      <c r="F1551" s="95" t="s">
        <v>534</v>
      </c>
      <c r="G1551" s="95" t="s">
        <v>534</v>
      </c>
      <c r="H1551" s="95">
        <v>0</v>
      </c>
      <c r="I1551" s="95">
        <v>1</v>
      </c>
      <c r="J1551" s="95">
        <v>1084</v>
      </c>
      <c r="K1551" s="95" t="s">
        <v>534</v>
      </c>
      <c r="L1551" s="98" t="s">
        <v>534</v>
      </c>
      <c r="M1551" s="98" t="s">
        <v>534</v>
      </c>
      <c r="N1551" s="97" t="s">
        <v>534</v>
      </c>
      <c r="Q1551" s="88" t="str">
        <f t="array" aca="1" ref="Q1551" ca="1">IFERROR(INDEX(Tableau3[Num DECAL],SMALL(IF(Tableau3[Num DECAL]&lt;&gt;"",ROW(INDIRECT("1:"&amp;ROWS(Tableau3[Num DECAL])))),ROWS($1:1540))),"")</f>
        <v/>
      </c>
      <c r="R1551" s="88">
        <f t="shared" ca="1" si="24"/>
        <v>0</v>
      </c>
      <c r="S1551" s="88">
        <f ca="1">COUNTIFS(Tableau3[PLAGE],R1551)</f>
        <v>0</v>
      </c>
      <c r="T1551" s="139">
        <f ca="1">INDEX(EXTRACT!DATE,MATCH(Tableau4[[#This Row],[Décalage]],D:D,0),0)</f>
        <v>0</v>
      </c>
      <c r="U1551" s="139">
        <f ca="1">VLOOKUP(Tableau4[[#This Row],[Décalage]],D:E,2,0)</f>
        <v>0</v>
      </c>
      <c r="V1551" s="139">
        <f ca="1">VLOOKUP(Tableau4[[#This Row],[Décalage]],D:G,4,0)</f>
        <v>0</v>
      </c>
      <c r="AY1551" s="88"/>
      <c r="AZ1551" s="88"/>
      <c r="BA1551" s="88"/>
      <c r="BB1551" s="88"/>
      <c r="BC1551" s="88"/>
    </row>
    <row r="1552" spans="1:55" ht="15" x14ac:dyDescent="0.2">
      <c r="A1552" s="100" t="s">
        <v>534</v>
      </c>
      <c r="B1552" s="95" t="s">
        <v>534</v>
      </c>
      <c r="C1552" s="95">
        <v>1549</v>
      </c>
      <c r="D1552" s="95" t="s">
        <v>534</v>
      </c>
      <c r="E1552" s="99" t="s">
        <v>534</v>
      </c>
      <c r="F1552" s="95" t="s">
        <v>534</v>
      </c>
      <c r="G1552" s="95" t="s">
        <v>534</v>
      </c>
      <c r="H1552" s="95">
        <v>0</v>
      </c>
      <c r="I1552" s="95">
        <v>1</v>
      </c>
      <c r="J1552" s="95">
        <v>1085</v>
      </c>
      <c r="K1552" s="95" t="s">
        <v>534</v>
      </c>
      <c r="L1552" s="98" t="s">
        <v>534</v>
      </c>
      <c r="M1552" s="98" t="s">
        <v>534</v>
      </c>
      <c r="N1552" s="97" t="s">
        <v>534</v>
      </c>
      <c r="Q1552" s="88" t="str">
        <f t="array" aca="1" ref="Q1552" ca="1">IFERROR(INDEX(Tableau3[Num DECAL],SMALL(IF(Tableau3[Num DECAL]&lt;&gt;"",ROW(INDIRECT("1:"&amp;ROWS(Tableau3[Num DECAL])))),ROWS($1:1541))),"")</f>
        <v/>
      </c>
      <c r="R1552" s="88">
        <f t="shared" ca="1" si="24"/>
        <v>0</v>
      </c>
      <c r="S1552" s="88">
        <f ca="1">COUNTIFS(Tableau3[PLAGE],R1552)</f>
        <v>0</v>
      </c>
      <c r="T1552" s="139">
        <f ca="1">INDEX(EXTRACT!DATE,MATCH(Tableau4[[#This Row],[Décalage]],D:D,0),0)</f>
        <v>0</v>
      </c>
      <c r="U1552" s="139">
        <f ca="1">VLOOKUP(Tableau4[[#This Row],[Décalage]],D:E,2,0)</f>
        <v>0</v>
      </c>
      <c r="V1552" s="139">
        <f ca="1">VLOOKUP(Tableau4[[#This Row],[Décalage]],D:G,4,0)</f>
        <v>0</v>
      </c>
      <c r="AY1552" s="88"/>
      <c r="AZ1552" s="88"/>
      <c r="BA1552" s="88"/>
      <c r="BB1552" s="88"/>
      <c r="BC1552" s="88"/>
    </row>
    <row r="1553" spans="1:55" ht="15" x14ac:dyDescent="0.2">
      <c r="A1553" s="100" t="s">
        <v>534</v>
      </c>
      <c r="B1553" s="95" t="s">
        <v>534</v>
      </c>
      <c r="C1553" s="95">
        <v>1550</v>
      </c>
      <c r="D1553" s="95" t="s">
        <v>534</v>
      </c>
      <c r="E1553" s="99" t="s">
        <v>534</v>
      </c>
      <c r="F1553" s="95" t="s">
        <v>534</v>
      </c>
      <c r="G1553" s="95" t="s">
        <v>534</v>
      </c>
      <c r="H1553" s="95">
        <v>0</v>
      </c>
      <c r="I1553" s="95">
        <v>1</v>
      </c>
      <c r="J1553" s="95">
        <v>1086</v>
      </c>
      <c r="K1553" s="95" t="s">
        <v>534</v>
      </c>
      <c r="L1553" s="98" t="s">
        <v>534</v>
      </c>
      <c r="M1553" s="98" t="s">
        <v>534</v>
      </c>
      <c r="N1553" s="97" t="s">
        <v>534</v>
      </c>
      <c r="Q1553" s="88" t="str">
        <f t="array" aca="1" ref="Q1553" ca="1">IFERROR(INDEX(Tableau3[Num DECAL],SMALL(IF(Tableau3[Num DECAL]&lt;&gt;"",ROW(INDIRECT("1:"&amp;ROWS(Tableau3[Num DECAL])))),ROWS($1:1542))),"")</f>
        <v/>
      </c>
      <c r="R1553" s="88">
        <f t="shared" ca="1" si="24"/>
        <v>0</v>
      </c>
      <c r="S1553" s="88">
        <f ca="1">COUNTIFS(Tableau3[PLAGE],R1553)</f>
        <v>0</v>
      </c>
      <c r="T1553" s="139">
        <f ca="1">INDEX(EXTRACT!DATE,MATCH(Tableau4[[#This Row],[Décalage]],D:D,0),0)</f>
        <v>0</v>
      </c>
      <c r="U1553" s="139">
        <f ca="1">VLOOKUP(Tableau4[[#This Row],[Décalage]],D:E,2,0)</f>
        <v>0</v>
      </c>
      <c r="V1553" s="139">
        <f ca="1">VLOOKUP(Tableau4[[#This Row],[Décalage]],D:G,4,0)</f>
        <v>0</v>
      </c>
      <c r="AY1553" s="88"/>
      <c r="AZ1553" s="88"/>
      <c r="BA1553" s="88"/>
      <c r="BB1553" s="88"/>
      <c r="BC1553" s="88"/>
    </row>
    <row r="1554" spans="1:55" ht="15" x14ac:dyDescent="0.2">
      <c r="A1554" s="100" t="s">
        <v>534</v>
      </c>
      <c r="B1554" s="95" t="s">
        <v>534</v>
      </c>
      <c r="C1554" s="95">
        <v>1551</v>
      </c>
      <c r="D1554" s="95" t="s">
        <v>534</v>
      </c>
      <c r="E1554" s="99" t="s">
        <v>534</v>
      </c>
      <c r="F1554" s="95" t="s">
        <v>534</v>
      </c>
      <c r="G1554" s="95" t="s">
        <v>534</v>
      </c>
      <c r="H1554" s="95">
        <v>0</v>
      </c>
      <c r="I1554" s="95">
        <v>1</v>
      </c>
      <c r="J1554" s="95">
        <v>1087</v>
      </c>
      <c r="K1554" s="95" t="s">
        <v>534</v>
      </c>
      <c r="L1554" s="98" t="s">
        <v>534</v>
      </c>
      <c r="M1554" s="98" t="s">
        <v>534</v>
      </c>
      <c r="N1554" s="97" t="s">
        <v>534</v>
      </c>
      <c r="Q1554" s="88" t="str">
        <f t="array" aca="1" ref="Q1554" ca="1">IFERROR(INDEX(Tableau3[Num DECAL],SMALL(IF(Tableau3[Num DECAL]&lt;&gt;"",ROW(INDIRECT("1:"&amp;ROWS(Tableau3[Num DECAL])))),ROWS($1:1543))),"")</f>
        <v/>
      </c>
      <c r="R1554" s="88">
        <f t="shared" ca="1" si="24"/>
        <v>0</v>
      </c>
      <c r="S1554" s="88">
        <f ca="1">COUNTIFS(Tableau3[PLAGE],R1554)</f>
        <v>0</v>
      </c>
      <c r="T1554" s="139">
        <f ca="1">INDEX(EXTRACT!DATE,MATCH(Tableau4[[#This Row],[Décalage]],D:D,0),0)</f>
        <v>0</v>
      </c>
      <c r="U1554" s="139">
        <f ca="1">VLOOKUP(Tableau4[[#This Row],[Décalage]],D:E,2,0)</f>
        <v>0</v>
      </c>
      <c r="V1554" s="139">
        <f ca="1">VLOOKUP(Tableau4[[#This Row],[Décalage]],D:G,4,0)</f>
        <v>0</v>
      </c>
      <c r="AY1554" s="88"/>
      <c r="AZ1554" s="88"/>
      <c r="BA1554" s="88"/>
      <c r="BB1554" s="88"/>
      <c r="BC1554" s="88"/>
    </row>
    <row r="1555" spans="1:55" ht="15" x14ac:dyDescent="0.2">
      <c r="A1555" s="100" t="s">
        <v>534</v>
      </c>
      <c r="B1555" s="95" t="s">
        <v>534</v>
      </c>
      <c r="C1555" s="95">
        <v>1552</v>
      </c>
      <c r="D1555" s="95" t="s">
        <v>534</v>
      </c>
      <c r="E1555" s="99" t="s">
        <v>534</v>
      </c>
      <c r="F1555" s="95" t="s">
        <v>534</v>
      </c>
      <c r="G1555" s="95" t="s">
        <v>534</v>
      </c>
      <c r="H1555" s="95">
        <v>0</v>
      </c>
      <c r="I1555" s="95">
        <v>1</v>
      </c>
      <c r="J1555" s="95">
        <v>1088</v>
      </c>
      <c r="K1555" s="95" t="s">
        <v>534</v>
      </c>
      <c r="L1555" s="98" t="s">
        <v>534</v>
      </c>
      <c r="M1555" s="98" t="s">
        <v>534</v>
      </c>
      <c r="N1555" s="97" t="s">
        <v>534</v>
      </c>
      <c r="Q1555" s="88" t="str">
        <f t="array" aca="1" ref="Q1555" ca="1">IFERROR(INDEX(Tableau3[Num DECAL],SMALL(IF(Tableau3[Num DECAL]&lt;&gt;"",ROW(INDIRECT("1:"&amp;ROWS(Tableau3[Num DECAL])))),ROWS($1:1544))),"")</f>
        <v/>
      </c>
      <c r="R1555" s="88">
        <f t="shared" ca="1" si="24"/>
        <v>0</v>
      </c>
      <c r="S1555" s="88">
        <f ca="1">COUNTIFS(Tableau3[PLAGE],R1555)</f>
        <v>0</v>
      </c>
      <c r="T1555" s="139">
        <f ca="1">INDEX(EXTRACT!DATE,MATCH(Tableau4[[#This Row],[Décalage]],D:D,0),0)</f>
        <v>0</v>
      </c>
      <c r="U1555" s="139">
        <f ca="1">VLOOKUP(Tableau4[[#This Row],[Décalage]],D:E,2,0)</f>
        <v>0</v>
      </c>
      <c r="V1555" s="139">
        <f ca="1">VLOOKUP(Tableau4[[#This Row],[Décalage]],D:G,4,0)</f>
        <v>0</v>
      </c>
      <c r="AY1555" s="88"/>
      <c r="AZ1555" s="88"/>
      <c r="BA1555" s="88"/>
      <c r="BB1555" s="88"/>
      <c r="BC1555" s="88"/>
    </row>
    <row r="1556" spans="1:55" ht="15" x14ac:dyDescent="0.2">
      <c r="A1556" s="100" t="s">
        <v>534</v>
      </c>
      <c r="B1556" s="95" t="s">
        <v>534</v>
      </c>
      <c r="C1556" s="95">
        <v>1553</v>
      </c>
      <c r="D1556" s="95" t="s">
        <v>534</v>
      </c>
      <c r="E1556" s="99" t="s">
        <v>534</v>
      </c>
      <c r="F1556" s="95" t="s">
        <v>534</v>
      </c>
      <c r="G1556" s="95" t="s">
        <v>534</v>
      </c>
      <c r="H1556" s="95">
        <v>0</v>
      </c>
      <c r="I1556" s="95">
        <v>1</v>
      </c>
      <c r="J1556" s="95">
        <v>1089</v>
      </c>
      <c r="K1556" s="95" t="s">
        <v>534</v>
      </c>
      <c r="L1556" s="98" t="s">
        <v>534</v>
      </c>
      <c r="M1556" s="98" t="s">
        <v>534</v>
      </c>
      <c r="N1556" s="97" t="s">
        <v>534</v>
      </c>
      <c r="Q1556" s="88" t="str">
        <f t="array" aca="1" ref="Q1556" ca="1">IFERROR(INDEX(Tableau3[Num DECAL],SMALL(IF(Tableau3[Num DECAL]&lt;&gt;"",ROW(INDIRECT("1:"&amp;ROWS(Tableau3[Num DECAL])))),ROWS($1:1545))),"")</f>
        <v/>
      </c>
      <c r="R1556" s="88">
        <f t="shared" ca="1" si="24"/>
        <v>0</v>
      </c>
      <c r="S1556" s="88">
        <f ca="1">COUNTIFS(Tableau3[PLAGE],R1556)</f>
        <v>0</v>
      </c>
      <c r="T1556" s="139">
        <f ca="1">INDEX(EXTRACT!DATE,MATCH(Tableau4[[#This Row],[Décalage]],D:D,0),0)</f>
        <v>0</v>
      </c>
      <c r="U1556" s="139">
        <f ca="1">VLOOKUP(Tableau4[[#This Row],[Décalage]],D:E,2,0)</f>
        <v>0</v>
      </c>
      <c r="V1556" s="139">
        <f ca="1">VLOOKUP(Tableau4[[#This Row],[Décalage]],D:G,4,0)</f>
        <v>0</v>
      </c>
      <c r="AY1556" s="88"/>
      <c r="AZ1556" s="88"/>
      <c r="BA1556" s="88"/>
      <c r="BB1556" s="88"/>
      <c r="BC1556" s="88"/>
    </row>
    <row r="1557" spans="1:55" ht="15" x14ac:dyDescent="0.2">
      <c r="A1557" s="100" t="s">
        <v>534</v>
      </c>
      <c r="B1557" s="95" t="s">
        <v>534</v>
      </c>
      <c r="C1557" s="95">
        <v>1554</v>
      </c>
      <c r="D1557" s="95" t="s">
        <v>534</v>
      </c>
      <c r="E1557" s="99" t="s">
        <v>534</v>
      </c>
      <c r="F1557" s="95" t="s">
        <v>534</v>
      </c>
      <c r="G1557" s="95" t="s">
        <v>534</v>
      </c>
      <c r="H1557" s="95">
        <v>0</v>
      </c>
      <c r="I1557" s="95">
        <v>1</v>
      </c>
      <c r="J1557" s="95">
        <v>1090</v>
      </c>
      <c r="K1557" s="95" t="s">
        <v>534</v>
      </c>
      <c r="L1557" s="98" t="s">
        <v>534</v>
      </c>
      <c r="M1557" s="98" t="s">
        <v>534</v>
      </c>
      <c r="N1557" s="97" t="s">
        <v>534</v>
      </c>
      <c r="Q1557" s="88" t="str">
        <f t="array" aca="1" ref="Q1557" ca="1">IFERROR(INDEX(Tableau3[Num DECAL],SMALL(IF(Tableau3[Num DECAL]&lt;&gt;"",ROW(INDIRECT("1:"&amp;ROWS(Tableau3[Num DECAL])))),ROWS($1:1546))),"")</f>
        <v/>
      </c>
      <c r="R1557" s="88">
        <f t="shared" ca="1" si="24"/>
        <v>0</v>
      </c>
      <c r="S1557" s="88">
        <f ca="1">COUNTIFS(Tableau3[PLAGE],R1557)</f>
        <v>0</v>
      </c>
      <c r="T1557" s="139">
        <f ca="1">INDEX(EXTRACT!DATE,MATCH(Tableau4[[#This Row],[Décalage]],D:D,0),0)</f>
        <v>0</v>
      </c>
      <c r="U1557" s="139">
        <f ca="1">VLOOKUP(Tableau4[[#This Row],[Décalage]],D:E,2,0)</f>
        <v>0</v>
      </c>
      <c r="V1557" s="139">
        <f ca="1">VLOOKUP(Tableau4[[#This Row],[Décalage]],D:G,4,0)</f>
        <v>0</v>
      </c>
      <c r="AY1557" s="88"/>
      <c r="AZ1557" s="88"/>
      <c r="BA1557" s="88"/>
      <c r="BB1557" s="88"/>
      <c r="BC1557" s="88"/>
    </row>
    <row r="1558" spans="1:55" ht="15" x14ac:dyDescent="0.2">
      <c r="A1558" s="100" t="s">
        <v>534</v>
      </c>
      <c r="B1558" s="95" t="s">
        <v>534</v>
      </c>
      <c r="C1558" s="95">
        <v>1555</v>
      </c>
      <c r="D1558" s="95" t="s">
        <v>534</v>
      </c>
      <c r="E1558" s="99" t="s">
        <v>534</v>
      </c>
      <c r="F1558" s="95" t="s">
        <v>534</v>
      </c>
      <c r="G1558" s="95" t="s">
        <v>534</v>
      </c>
      <c r="H1558" s="95">
        <v>0</v>
      </c>
      <c r="I1558" s="95">
        <v>1</v>
      </c>
      <c r="J1558" s="95">
        <v>1091</v>
      </c>
      <c r="K1558" s="95" t="s">
        <v>534</v>
      </c>
      <c r="L1558" s="98" t="s">
        <v>534</v>
      </c>
      <c r="M1558" s="98" t="s">
        <v>534</v>
      </c>
      <c r="N1558" s="97" t="s">
        <v>534</v>
      </c>
      <c r="Q1558" s="88" t="str">
        <f t="array" aca="1" ref="Q1558" ca="1">IFERROR(INDEX(Tableau3[Num DECAL],SMALL(IF(Tableau3[Num DECAL]&lt;&gt;"",ROW(INDIRECT("1:"&amp;ROWS(Tableau3[Num DECAL])))),ROWS($1:1547))),"")</f>
        <v/>
      </c>
      <c r="R1558" s="88">
        <f t="shared" ca="1" si="24"/>
        <v>0</v>
      </c>
      <c r="S1558" s="88">
        <f ca="1">COUNTIFS(Tableau3[PLAGE],R1558)</f>
        <v>0</v>
      </c>
      <c r="T1558" s="139">
        <f ca="1">INDEX(EXTRACT!DATE,MATCH(Tableau4[[#This Row],[Décalage]],D:D,0),0)</f>
        <v>0</v>
      </c>
      <c r="U1558" s="139">
        <f ca="1">VLOOKUP(Tableau4[[#This Row],[Décalage]],D:E,2,0)</f>
        <v>0</v>
      </c>
      <c r="V1558" s="139">
        <f ca="1">VLOOKUP(Tableau4[[#This Row],[Décalage]],D:G,4,0)</f>
        <v>0</v>
      </c>
      <c r="AY1558" s="88"/>
      <c r="AZ1558" s="88"/>
      <c r="BA1558" s="88"/>
      <c r="BB1558" s="88"/>
      <c r="BC1558" s="88"/>
    </row>
    <row r="1559" spans="1:55" ht="15" x14ac:dyDescent="0.2">
      <c r="A1559" s="100" t="s">
        <v>534</v>
      </c>
      <c r="B1559" s="95" t="s">
        <v>534</v>
      </c>
      <c r="C1559" s="95">
        <v>1556</v>
      </c>
      <c r="D1559" s="95" t="s">
        <v>534</v>
      </c>
      <c r="E1559" s="99" t="s">
        <v>534</v>
      </c>
      <c r="F1559" s="95" t="s">
        <v>534</v>
      </c>
      <c r="G1559" s="95" t="s">
        <v>534</v>
      </c>
      <c r="H1559" s="95">
        <v>0</v>
      </c>
      <c r="I1559" s="95">
        <v>1</v>
      </c>
      <c r="J1559" s="95">
        <v>1092</v>
      </c>
      <c r="K1559" s="95" t="s">
        <v>534</v>
      </c>
      <c r="L1559" s="98" t="s">
        <v>534</v>
      </c>
      <c r="M1559" s="98" t="s">
        <v>534</v>
      </c>
      <c r="N1559" s="97" t="s">
        <v>534</v>
      </c>
      <c r="Q1559" s="88" t="str">
        <f t="array" aca="1" ref="Q1559" ca="1">IFERROR(INDEX(Tableau3[Num DECAL],SMALL(IF(Tableau3[Num DECAL]&lt;&gt;"",ROW(INDIRECT("1:"&amp;ROWS(Tableau3[Num DECAL])))),ROWS($1:1548))),"")</f>
        <v/>
      </c>
      <c r="R1559" s="88">
        <f t="shared" ca="1" si="24"/>
        <v>0</v>
      </c>
      <c r="S1559" s="88">
        <f ca="1">COUNTIFS(Tableau3[PLAGE],R1559)</f>
        <v>0</v>
      </c>
      <c r="T1559" s="139">
        <f ca="1">INDEX(EXTRACT!DATE,MATCH(Tableau4[[#This Row],[Décalage]],D:D,0),0)</f>
        <v>0</v>
      </c>
      <c r="U1559" s="139">
        <f ca="1">VLOOKUP(Tableau4[[#This Row],[Décalage]],D:E,2,0)</f>
        <v>0</v>
      </c>
      <c r="V1559" s="139">
        <f ca="1">VLOOKUP(Tableau4[[#This Row],[Décalage]],D:G,4,0)</f>
        <v>0</v>
      </c>
      <c r="AY1559" s="88"/>
      <c r="AZ1559" s="88"/>
      <c r="BA1559" s="88"/>
      <c r="BB1559" s="88"/>
      <c r="BC1559" s="88"/>
    </row>
    <row r="1560" spans="1:55" ht="15" x14ac:dyDescent="0.2">
      <c r="A1560" s="100" t="s">
        <v>534</v>
      </c>
      <c r="B1560" s="95" t="s">
        <v>534</v>
      </c>
      <c r="C1560" s="95">
        <v>1557</v>
      </c>
      <c r="D1560" s="95" t="s">
        <v>534</v>
      </c>
      <c r="E1560" s="99" t="s">
        <v>534</v>
      </c>
      <c r="F1560" s="95" t="s">
        <v>534</v>
      </c>
      <c r="G1560" s="95" t="s">
        <v>534</v>
      </c>
      <c r="H1560" s="95">
        <v>0</v>
      </c>
      <c r="I1560" s="95">
        <v>1</v>
      </c>
      <c r="J1560" s="95">
        <v>1093</v>
      </c>
      <c r="K1560" s="95" t="s">
        <v>534</v>
      </c>
      <c r="L1560" s="98" t="s">
        <v>534</v>
      </c>
      <c r="M1560" s="98" t="s">
        <v>534</v>
      </c>
      <c r="N1560" s="97" t="s">
        <v>534</v>
      </c>
      <c r="Q1560" s="88" t="str">
        <f t="array" aca="1" ref="Q1560" ca="1">IFERROR(INDEX(Tableau3[Num DECAL],SMALL(IF(Tableau3[Num DECAL]&lt;&gt;"",ROW(INDIRECT("1:"&amp;ROWS(Tableau3[Num DECAL])))),ROWS($1:1549))),"")</f>
        <v/>
      </c>
      <c r="R1560" s="88">
        <f t="shared" ca="1" si="24"/>
        <v>0</v>
      </c>
      <c r="S1560" s="88">
        <f ca="1">COUNTIFS(Tableau3[PLAGE],R1560)</f>
        <v>0</v>
      </c>
      <c r="T1560" s="139">
        <f ca="1">INDEX(EXTRACT!DATE,MATCH(Tableau4[[#This Row],[Décalage]],D:D,0),0)</f>
        <v>0</v>
      </c>
      <c r="U1560" s="139">
        <f ca="1">VLOOKUP(Tableau4[[#This Row],[Décalage]],D:E,2,0)</f>
        <v>0</v>
      </c>
      <c r="V1560" s="139">
        <f ca="1">VLOOKUP(Tableau4[[#This Row],[Décalage]],D:G,4,0)</f>
        <v>0</v>
      </c>
      <c r="AY1560" s="88"/>
      <c r="AZ1560" s="88"/>
      <c r="BA1560" s="88"/>
      <c r="BB1560" s="88"/>
      <c r="BC1560" s="88"/>
    </row>
    <row r="1561" spans="1:55" ht="15" x14ac:dyDescent="0.2">
      <c r="A1561" s="100" t="s">
        <v>534</v>
      </c>
      <c r="B1561" s="95" t="s">
        <v>534</v>
      </c>
      <c r="C1561" s="95">
        <v>1558</v>
      </c>
      <c r="D1561" s="95" t="s">
        <v>534</v>
      </c>
      <c r="E1561" s="99" t="s">
        <v>534</v>
      </c>
      <c r="F1561" s="95" t="s">
        <v>534</v>
      </c>
      <c r="G1561" s="95" t="s">
        <v>534</v>
      </c>
      <c r="H1561" s="95">
        <v>0</v>
      </c>
      <c r="I1561" s="95">
        <v>1</v>
      </c>
      <c r="J1561" s="95">
        <v>1094</v>
      </c>
      <c r="K1561" s="95" t="s">
        <v>534</v>
      </c>
      <c r="L1561" s="98" t="s">
        <v>534</v>
      </c>
      <c r="M1561" s="98" t="s">
        <v>534</v>
      </c>
      <c r="N1561" s="97" t="s">
        <v>534</v>
      </c>
      <c r="Q1561" s="88" t="str">
        <f t="array" aca="1" ref="Q1561" ca="1">IFERROR(INDEX(Tableau3[Num DECAL],SMALL(IF(Tableau3[Num DECAL]&lt;&gt;"",ROW(INDIRECT("1:"&amp;ROWS(Tableau3[Num DECAL])))),ROWS($1:1550))),"")</f>
        <v/>
      </c>
      <c r="R1561" s="88">
        <f t="shared" ca="1" si="24"/>
        <v>0</v>
      </c>
      <c r="S1561" s="88">
        <f ca="1">COUNTIFS(Tableau3[PLAGE],R1561)</f>
        <v>0</v>
      </c>
      <c r="T1561" s="139">
        <f ca="1">INDEX(EXTRACT!DATE,MATCH(Tableau4[[#This Row],[Décalage]],D:D,0),0)</f>
        <v>0</v>
      </c>
      <c r="U1561" s="139">
        <f ca="1">VLOOKUP(Tableau4[[#This Row],[Décalage]],D:E,2,0)</f>
        <v>0</v>
      </c>
      <c r="V1561" s="139">
        <f ca="1">VLOOKUP(Tableau4[[#This Row],[Décalage]],D:G,4,0)</f>
        <v>0</v>
      </c>
      <c r="AY1561" s="88"/>
      <c r="AZ1561" s="88"/>
      <c r="BA1561" s="88"/>
      <c r="BB1561" s="88"/>
      <c r="BC1561" s="88"/>
    </row>
    <row r="1562" spans="1:55" ht="15" x14ac:dyDescent="0.2">
      <c r="A1562" s="100" t="s">
        <v>534</v>
      </c>
      <c r="B1562" s="95" t="s">
        <v>534</v>
      </c>
      <c r="C1562" s="95">
        <v>1559</v>
      </c>
      <c r="D1562" s="95" t="s">
        <v>534</v>
      </c>
      <c r="E1562" s="99" t="s">
        <v>534</v>
      </c>
      <c r="F1562" s="95" t="s">
        <v>534</v>
      </c>
      <c r="G1562" s="95" t="s">
        <v>534</v>
      </c>
      <c r="H1562" s="95">
        <v>0</v>
      </c>
      <c r="I1562" s="95">
        <v>1</v>
      </c>
      <c r="J1562" s="95">
        <v>1095</v>
      </c>
      <c r="K1562" s="95" t="s">
        <v>534</v>
      </c>
      <c r="L1562" s="98" t="s">
        <v>534</v>
      </c>
      <c r="M1562" s="98" t="s">
        <v>534</v>
      </c>
      <c r="N1562" s="97" t="s">
        <v>534</v>
      </c>
      <c r="Q1562" s="88" t="str">
        <f t="array" aca="1" ref="Q1562" ca="1">IFERROR(INDEX(Tableau3[Num DECAL],SMALL(IF(Tableau3[Num DECAL]&lt;&gt;"",ROW(INDIRECT("1:"&amp;ROWS(Tableau3[Num DECAL])))),ROWS($1:1551))),"")</f>
        <v/>
      </c>
      <c r="R1562" s="88">
        <f t="shared" ca="1" si="24"/>
        <v>0</v>
      </c>
      <c r="S1562" s="88">
        <f ca="1">COUNTIFS(Tableau3[PLAGE],R1562)</f>
        <v>0</v>
      </c>
      <c r="T1562" s="139">
        <f ca="1">INDEX(EXTRACT!DATE,MATCH(Tableau4[[#This Row],[Décalage]],D:D,0),0)</f>
        <v>0</v>
      </c>
      <c r="U1562" s="139">
        <f ca="1">VLOOKUP(Tableau4[[#This Row],[Décalage]],D:E,2,0)</f>
        <v>0</v>
      </c>
      <c r="V1562" s="139">
        <f ca="1">VLOOKUP(Tableau4[[#This Row],[Décalage]],D:G,4,0)</f>
        <v>0</v>
      </c>
      <c r="AY1562" s="88"/>
      <c r="AZ1562" s="88"/>
      <c r="BA1562" s="88"/>
      <c r="BB1562" s="88"/>
      <c r="BC1562" s="88"/>
    </row>
    <row r="1563" spans="1:55" ht="15" x14ac:dyDescent="0.2">
      <c r="A1563" s="100" t="s">
        <v>534</v>
      </c>
      <c r="B1563" s="95" t="s">
        <v>534</v>
      </c>
      <c r="C1563" s="95">
        <v>1560</v>
      </c>
      <c r="D1563" s="95" t="s">
        <v>534</v>
      </c>
      <c r="E1563" s="99" t="s">
        <v>534</v>
      </c>
      <c r="F1563" s="95" t="s">
        <v>534</v>
      </c>
      <c r="G1563" s="95" t="s">
        <v>534</v>
      </c>
      <c r="H1563" s="95">
        <v>0</v>
      </c>
      <c r="I1563" s="95">
        <v>1</v>
      </c>
      <c r="J1563" s="95">
        <v>1096</v>
      </c>
      <c r="K1563" s="95" t="s">
        <v>534</v>
      </c>
      <c r="L1563" s="98" t="s">
        <v>534</v>
      </c>
      <c r="M1563" s="98" t="s">
        <v>534</v>
      </c>
      <c r="N1563" s="97" t="s">
        <v>534</v>
      </c>
      <c r="Q1563" s="88" t="str">
        <f t="array" aca="1" ref="Q1563" ca="1">IFERROR(INDEX(Tableau3[Num DECAL],SMALL(IF(Tableau3[Num DECAL]&lt;&gt;"",ROW(INDIRECT("1:"&amp;ROWS(Tableau3[Num DECAL])))),ROWS($1:1552))),"")</f>
        <v/>
      </c>
      <c r="R1563" s="88">
        <f t="shared" ca="1" si="24"/>
        <v>0</v>
      </c>
      <c r="S1563" s="88">
        <f ca="1">COUNTIFS(Tableau3[PLAGE],R1563)</f>
        <v>0</v>
      </c>
      <c r="T1563" s="139">
        <f ca="1">INDEX(EXTRACT!DATE,MATCH(Tableau4[[#This Row],[Décalage]],D:D,0),0)</f>
        <v>0</v>
      </c>
      <c r="U1563" s="139">
        <f ca="1">VLOOKUP(Tableau4[[#This Row],[Décalage]],D:E,2,0)</f>
        <v>0</v>
      </c>
      <c r="V1563" s="139">
        <f ca="1">VLOOKUP(Tableau4[[#This Row],[Décalage]],D:G,4,0)</f>
        <v>0</v>
      </c>
      <c r="AY1563" s="88"/>
      <c r="AZ1563" s="88"/>
      <c r="BA1563" s="88"/>
      <c r="BB1563" s="88"/>
      <c r="BC1563" s="88"/>
    </row>
    <row r="1564" spans="1:55" ht="15" x14ac:dyDescent="0.2">
      <c r="A1564" s="100" t="s">
        <v>534</v>
      </c>
      <c r="B1564" s="95" t="s">
        <v>534</v>
      </c>
      <c r="C1564" s="95">
        <v>1561</v>
      </c>
      <c r="D1564" s="95" t="s">
        <v>534</v>
      </c>
      <c r="E1564" s="99" t="s">
        <v>534</v>
      </c>
      <c r="F1564" s="95" t="s">
        <v>534</v>
      </c>
      <c r="G1564" s="95" t="s">
        <v>534</v>
      </c>
      <c r="H1564" s="95">
        <v>0</v>
      </c>
      <c r="I1564" s="95">
        <v>1</v>
      </c>
      <c r="J1564" s="95">
        <v>1097</v>
      </c>
      <c r="K1564" s="95" t="s">
        <v>534</v>
      </c>
      <c r="L1564" s="98" t="s">
        <v>534</v>
      </c>
      <c r="M1564" s="98" t="s">
        <v>534</v>
      </c>
      <c r="N1564" s="97" t="s">
        <v>534</v>
      </c>
      <c r="Q1564" s="88" t="str">
        <f t="array" aca="1" ref="Q1564" ca="1">IFERROR(INDEX(Tableau3[Num DECAL],SMALL(IF(Tableau3[Num DECAL]&lt;&gt;"",ROW(INDIRECT("1:"&amp;ROWS(Tableau3[Num DECAL])))),ROWS($1:1553))),"")</f>
        <v/>
      </c>
      <c r="R1564" s="88">
        <f t="shared" ca="1" si="24"/>
        <v>0</v>
      </c>
      <c r="S1564" s="88">
        <f ca="1">COUNTIFS(Tableau3[PLAGE],R1564)</f>
        <v>0</v>
      </c>
      <c r="T1564" s="139">
        <f ca="1">INDEX(EXTRACT!DATE,MATCH(Tableau4[[#This Row],[Décalage]],D:D,0),0)</f>
        <v>0</v>
      </c>
      <c r="U1564" s="139">
        <f ca="1">VLOOKUP(Tableau4[[#This Row],[Décalage]],D:E,2,0)</f>
        <v>0</v>
      </c>
      <c r="V1564" s="139">
        <f ca="1">VLOOKUP(Tableau4[[#This Row],[Décalage]],D:G,4,0)</f>
        <v>0</v>
      </c>
      <c r="AY1564" s="88"/>
      <c r="AZ1564" s="88"/>
      <c r="BA1564" s="88"/>
      <c r="BB1564" s="88"/>
      <c r="BC1564" s="88"/>
    </row>
    <row r="1565" spans="1:55" ht="15" x14ac:dyDescent="0.2">
      <c r="A1565" s="100" t="s">
        <v>534</v>
      </c>
      <c r="B1565" s="95" t="s">
        <v>534</v>
      </c>
      <c r="C1565" s="95">
        <v>1562</v>
      </c>
      <c r="D1565" s="95" t="s">
        <v>534</v>
      </c>
      <c r="E1565" s="99" t="s">
        <v>534</v>
      </c>
      <c r="F1565" s="95" t="s">
        <v>534</v>
      </c>
      <c r="G1565" s="95" t="s">
        <v>534</v>
      </c>
      <c r="H1565" s="95">
        <v>0</v>
      </c>
      <c r="I1565" s="95">
        <v>1</v>
      </c>
      <c r="J1565" s="95">
        <v>1098</v>
      </c>
      <c r="K1565" s="95" t="s">
        <v>534</v>
      </c>
      <c r="L1565" s="98" t="s">
        <v>534</v>
      </c>
      <c r="M1565" s="98" t="s">
        <v>534</v>
      </c>
      <c r="N1565" s="97" t="s">
        <v>534</v>
      </c>
      <c r="Q1565" s="88" t="str">
        <f t="array" aca="1" ref="Q1565" ca="1">IFERROR(INDEX(Tableau3[Num DECAL],SMALL(IF(Tableau3[Num DECAL]&lt;&gt;"",ROW(INDIRECT("1:"&amp;ROWS(Tableau3[Num DECAL])))),ROWS($1:1554))),"")</f>
        <v/>
      </c>
      <c r="R1565" s="88">
        <f t="shared" ca="1" si="24"/>
        <v>0</v>
      </c>
      <c r="S1565" s="88">
        <f ca="1">COUNTIFS(Tableau3[PLAGE],R1565)</f>
        <v>0</v>
      </c>
      <c r="T1565" s="139">
        <f ca="1">INDEX(EXTRACT!DATE,MATCH(Tableau4[[#This Row],[Décalage]],D:D,0),0)</f>
        <v>0</v>
      </c>
      <c r="U1565" s="139">
        <f ca="1">VLOOKUP(Tableau4[[#This Row],[Décalage]],D:E,2,0)</f>
        <v>0</v>
      </c>
      <c r="V1565" s="139">
        <f ca="1">VLOOKUP(Tableau4[[#This Row],[Décalage]],D:G,4,0)</f>
        <v>0</v>
      </c>
      <c r="AY1565" s="88"/>
      <c r="AZ1565" s="88"/>
      <c r="BA1565" s="88"/>
      <c r="BB1565" s="88"/>
      <c r="BC1565" s="88"/>
    </row>
    <row r="1566" spans="1:55" ht="15" x14ac:dyDescent="0.2">
      <c r="A1566" s="100" t="s">
        <v>534</v>
      </c>
      <c r="B1566" s="95" t="s">
        <v>534</v>
      </c>
      <c r="C1566" s="95">
        <v>1563</v>
      </c>
      <c r="D1566" s="95" t="s">
        <v>534</v>
      </c>
      <c r="E1566" s="99" t="s">
        <v>534</v>
      </c>
      <c r="F1566" s="95" t="s">
        <v>534</v>
      </c>
      <c r="G1566" s="95" t="s">
        <v>534</v>
      </c>
      <c r="H1566" s="95">
        <v>0</v>
      </c>
      <c r="I1566" s="95">
        <v>1</v>
      </c>
      <c r="J1566" s="95">
        <v>1099</v>
      </c>
      <c r="K1566" s="95" t="s">
        <v>534</v>
      </c>
      <c r="L1566" s="98" t="s">
        <v>534</v>
      </c>
      <c r="M1566" s="98" t="s">
        <v>534</v>
      </c>
      <c r="N1566" s="97" t="s">
        <v>534</v>
      </c>
      <c r="Q1566" s="88" t="str">
        <f t="array" aca="1" ref="Q1566" ca="1">IFERROR(INDEX(Tableau3[Num DECAL],SMALL(IF(Tableau3[Num DECAL]&lt;&gt;"",ROW(INDIRECT("1:"&amp;ROWS(Tableau3[Num DECAL])))),ROWS($1:1555))),"")</f>
        <v/>
      </c>
      <c r="R1566" s="88">
        <f t="shared" ca="1" si="24"/>
        <v>0</v>
      </c>
      <c r="S1566" s="88">
        <f ca="1">COUNTIFS(Tableau3[PLAGE],R1566)</f>
        <v>0</v>
      </c>
      <c r="T1566" s="139">
        <f ca="1">INDEX(EXTRACT!DATE,MATCH(Tableau4[[#This Row],[Décalage]],D:D,0),0)</f>
        <v>0</v>
      </c>
      <c r="U1566" s="139">
        <f ca="1">VLOOKUP(Tableau4[[#This Row],[Décalage]],D:E,2,0)</f>
        <v>0</v>
      </c>
      <c r="V1566" s="139">
        <f ca="1">VLOOKUP(Tableau4[[#This Row],[Décalage]],D:G,4,0)</f>
        <v>0</v>
      </c>
      <c r="AY1566" s="88"/>
      <c r="AZ1566" s="88"/>
      <c r="BA1566" s="88"/>
      <c r="BB1566" s="88"/>
      <c r="BC1566" s="88"/>
    </row>
    <row r="1567" spans="1:55" ht="15" x14ac:dyDescent="0.2">
      <c r="A1567" s="100" t="s">
        <v>534</v>
      </c>
      <c r="B1567" s="95" t="s">
        <v>534</v>
      </c>
      <c r="C1567" s="95">
        <v>1564</v>
      </c>
      <c r="D1567" s="95" t="s">
        <v>534</v>
      </c>
      <c r="E1567" s="99" t="s">
        <v>534</v>
      </c>
      <c r="F1567" s="95" t="s">
        <v>534</v>
      </c>
      <c r="G1567" s="95" t="s">
        <v>534</v>
      </c>
      <c r="H1567" s="95">
        <v>0</v>
      </c>
      <c r="I1567" s="95">
        <v>1</v>
      </c>
      <c r="J1567" s="95">
        <v>1100</v>
      </c>
      <c r="K1567" s="95" t="s">
        <v>534</v>
      </c>
      <c r="L1567" s="98" t="s">
        <v>534</v>
      </c>
      <c r="M1567" s="98" t="s">
        <v>534</v>
      </c>
      <c r="N1567" s="97" t="s">
        <v>534</v>
      </c>
      <c r="Q1567" s="88" t="str">
        <f t="array" aca="1" ref="Q1567" ca="1">IFERROR(INDEX(Tableau3[Num DECAL],SMALL(IF(Tableau3[Num DECAL]&lt;&gt;"",ROW(INDIRECT("1:"&amp;ROWS(Tableau3[Num DECAL])))),ROWS($1:1556))),"")</f>
        <v/>
      </c>
      <c r="R1567" s="88">
        <f t="shared" ca="1" si="24"/>
        <v>0</v>
      </c>
      <c r="S1567" s="88">
        <f ca="1">COUNTIFS(Tableau3[PLAGE],R1567)</f>
        <v>0</v>
      </c>
      <c r="T1567" s="139">
        <f ca="1">INDEX(EXTRACT!DATE,MATCH(Tableau4[[#This Row],[Décalage]],D:D,0),0)</f>
        <v>0</v>
      </c>
      <c r="U1567" s="139">
        <f ca="1">VLOOKUP(Tableau4[[#This Row],[Décalage]],D:E,2,0)</f>
        <v>0</v>
      </c>
      <c r="V1567" s="139">
        <f ca="1">VLOOKUP(Tableau4[[#This Row],[Décalage]],D:G,4,0)</f>
        <v>0</v>
      </c>
      <c r="AY1567" s="88"/>
      <c r="AZ1567" s="88"/>
      <c r="BA1567" s="88"/>
      <c r="BB1567" s="88"/>
      <c r="BC1567" s="88"/>
    </row>
    <row r="1568" spans="1:55" ht="15" x14ac:dyDescent="0.2">
      <c r="A1568" s="100" t="s">
        <v>534</v>
      </c>
      <c r="B1568" s="95" t="s">
        <v>534</v>
      </c>
      <c r="C1568" s="95">
        <v>1565</v>
      </c>
      <c r="D1568" s="95" t="s">
        <v>534</v>
      </c>
      <c r="E1568" s="99" t="s">
        <v>534</v>
      </c>
      <c r="F1568" s="95" t="s">
        <v>534</v>
      </c>
      <c r="G1568" s="95" t="s">
        <v>534</v>
      </c>
      <c r="H1568" s="95">
        <v>0</v>
      </c>
      <c r="I1568" s="95">
        <v>1</v>
      </c>
      <c r="J1568" s="95">
        <v>1101</v>
      </c>
      <c r="K1568" s="95" t="s">
        <v>534</v>
      </c>
      <c r="L1568" s="98" t="s">
        <v>534</v>
      </c>
      <c r="M1568" s="98" t="s">
        <v>534</v>
      </c>
      <c r="N1568" s="97" t="s">
        <v>534</v>
      </c>
      <c r="Q1568" s="88" t="str">
        <f t="array" aca="1" ref="Q1568" ca="1">IFERROR(INDEX(Tableau3[Num DECAL],SMALL(IF(Tableau3[Num DECAL]&lt;&gt;"",ROW(INDIRECT("1:"&amp;ROWS(Tableau3[Num DECAL])))),ROWS($1:1557))),"")</f>
        <v/>
      </c>
      <c r="R1568" s="88">
        <f t="shared" ca="1" si="24"/>
        <v>0</v>
      </c>
      <c r="S1568" s="88">
        <f ca="1">COUNTIFS(Tableau3[PLAGE],R1568)</f>
        <v>0</v>
      </c>
      <c r="T1568" s="139">
        <f ca="1">INDEX(EXTRACT!DATE,MATCH(Tableau4[[#This Row],[Décalage]],D:D,0),0)</f>
        <v>0</v>
      </c>
      <c r="U1568" s="139">
        <f ca="1">VLOOKUP(Tableau4[[#This Row],[Décalage]],D:E,2,0)</f>
        <v>0</v>
      </c>
      <c r="V1568" s="139">
        <f ca="1">VLOOKUP(Tableau4[[#This Row],[Décalage]],D:G,4,0)</f>
        <v>0</v>
      </c>
      <c r="AY1568" s="88"/>
      <c r="AZ1568" s="88"/>
      <c r="BA1568" s="88"/>
      <c r="BB1568" s="88"/>
      <c r="BC1568" s="88"/>
    </row>
    <row r="1569" spans="1:55" ht="15" x14ac:dyDescent="0.2">
      <c r="A1569" s="100" t="s">
        <v>534</v>
      </c>
      <c r="B1569" s="95" t="s">
        <v>534</v>
      </c>
      <c r="C1569" s="95">
        <v>1566</v>
      </c>
      <c r="D1569" s="95" t="s">
        <v>534</v>
      </c>
      <c r="E1569" s="99" t="s">
        <v>534</v>
      </c>
      <c r="F1569" s="95" t="s">
        <v>534</v>
      </c>
      <c r="G1569" s="95" t="s">
        <v>534</v>
      </c>
      <c r="H1569" s="95">
        <v>0</v>
      </c>
      <c r="I1569" s="95">
        <v>1</v>
      </c>
      <c r="J1569" s="95">
        <v>1102</v>
      </c>
      <c r="K1569" s="95" t="s">
        <v>534</v>
      </c>
      <c r="L1569" s="98" t="s">
        <v>534</v>
      </c>
      <c r="M1569" s="98" t="s">
        <v>534</v>
      </c>
      <c r="N1569" s="97" t="s">
        <v>534</v>
      </c>
      <c r="Q1569" s="88" t="str">
        <f t="array" aca="1" ref="Q1569" ca="1">IFERROR(INDEX(Tableau3[Num DECAL],SMALL(IF(Tableau3[Num DECAL]&lt;&gt;"",ROW(INDIRECT("1:"&amp;ROWS(Tableau3[Num DECAL])))),ROWS($1:1558))),"")</f>
        <v/>
      </c>
      <c r="R1569" s="88">
        <f t="shared" ca="1" si="24"/>
        <v>0</v>
      </c>
      <c r="S1569" s="88">
        <f ca="1">COUNTIFS(Tableau3[PLAGE],R1569)</f>
        <v>0</v>
      </c>
      <c r="T1569" s="139">
        <f ca="1">INDEX(EXTRACT!DATE,MATCH(Tableau4[[#This Row],[Décalage]],D:D,0),0)</f>
        <v>0</v>
      </c>
      <c r="U1569" s="139">
        <f ca="1">VLOOKUP(Tableau4[[#This Row],[Décalage]],D:E,2,0)</f>
        <v>0</v>
      </c>
      <c r="V1569" s="139">
        <f ca="1">VLOOKUP(Tableau4[[#This Row],[Décalage]],D:G,4,0)</f>
        <v>0</v>
      </c>
      <c r="AY1569" s="88"/>
      <c r="AZ1569" s="88"/>
      <c r="BA1569" s="88"/>
      <c r="BB1569" s="88"/>
      <c r="BC1569" s="88"/>
    </row>
    <row r="1570" spans="1:55" ht="15" x14ac:dyDescent="0.2">
      <c r="A1570" s="100" t="s">
        <v>534</v>
      </c>
      <c r="B1570" s="95" t="s">
        <v>534</v>
      </c>
      <c r="C1570" s="95">
        <v>1567</v>
      </c>
      <c r="D1570" s="95" t="s">
        <v>534</v>
      </c>
      <c r="E1570" s="99" t="s">
        <v>534</v>
      </c>
      <c r="F1570" s="95" t="s">
        <v>534</v>
      </c>
      <c r="G1570" s="95" t="s">
        <v>534</v>
      </c>
      <c r="H1570" s="95">
        <v>0</v>
      </c>
      <c r="I1570" s="95">
        <v>1</v>
      </c>
      <c r="J1570" s="95">
        <v>1103</v>
      </c>
      <c r="K1570" s="95" t="s">
        <v>534</v>
      </c>
      <c r="L1570" s="98" t="s">
        <v>534</v>
      </c>
      <c r="M1570" s="98" t="s">
        <v>534</v>
      </c>
      <c r="N1570" s="97" t="s">
        <v>534</v>
      </c>
      <c r="Q1570" s="88" t="str">
        <f t="array" aca="1" ref="Q1570" ca="1">IFERROR(INDEX(Tableau3[Num DECAL],SMALL(IF(Tableau3[Num DECAL]&lt;&gt;"",ROW(INDIRECT("1:"&amp;ROWS(Tableau3[Num DECAL])))),ROWS($1:1559))),"")</f>
        <v/>
      </c>
      <c r="R1570" s="88">
        <f t="shared" ca="1" si="24"/>
        <v>0</v>
      </c>
      <c r="S1570" s="88">
        <f ca="1">COUNTIFS(Tableau3[PLAGE],R1570)</f>
        <v>0</v>
      </c>
      <c r="T1570" s="139">
        <f ca="1">INDEX(EXTRACT!DATE,MATCH(Tableau4[[#This Row],[Décalage]],D:D,0),0)</f>
        <v>0</v>
      </c>
      <c r="U1570" s="139">
        <f ca="1">VLOOKUP(Tableau4[[#This Row],[Décalage]],D:E,2,0)</f>
        <v>0</v>
      </c>
      <c r="V1570" s="139">
        <f ca="1">VLOOKUP(Tableau4[[#This Row],[Décalage]],D:G,4,0)</f>
        <v>0</v>
      </c>
      <c r="AY1570" s="88"/>
      <c r="AZ1570" s="88"/>
      <c r="BA1570" s="88"/>
      <c r="BB1570" s="88"/>
      <c r="BC1570" s="88"/>
    </row>
    <row r="1571" spans="1:55" ht="15" x14ac:dyDescent="0.2">
      <c r="A1571" s="100" t="s">
        <v>534</v>
      </c>
      <c r="B1571" s="95" t="s">
        <v>534</v>
      </c>
      <c r="C1571" s="95">
        <v>1568</v>
      </c>
      <c r="D1571" s="95" t="s">
        <v>534</v>
      </c>
      <c r="E1571" s="99" t="s">
        <v>534</v>
      </c>
      <c r="F1571" s="95" t="s">
        <v>534</v>
      </c>
      <c r="G1571" s="95" t="s">
        <v>534</v>
      </c>
      <c r="H1571" s="95">
        <v>0</v>
      </c>
      <c r="I1571" s="95">
        <v>1</v>
      </c>
      <c r="J1571" s="95">
        <v>1104</v>
      </c>
      <c r="K1571" s="95" t="s">
        <v>534</v>
      </c>
      <c r="L1571" s="98" t="s">
        <v>534</v>
      </c>
      <c r="M1571" s="98" t="s">
        <v>534</v>
      </c>
      <c r="N1571" s="97" t="s">
        <v>534</v>
      </c>
      <c r="Q1571" s="88" t="str">
        <f t="array" aca="1" ref="Q1571" ca="1">IFERROR(INDEX(Tableau3[Num DECAL],SMALL(IF(Tableau3[Num DECAL]&lt;&gt;"",ROW(INDIRECT("1:"&amp;ROWS(Tableau3[Num DECAL])))),ROWS($1:1560))),"")</f>
        <v/>
      </c>
      <c r="R1571" s="88">
        <f t="shared" ca="1" si="24"/>
        <v>0</v>
      </c>
      <c r="S1571" s="88">
        <f ca="1">COUNTIFS(Tableau3[PLAGE],R1571)</f>
        <v>0</v>
      </c>
      <c r="T1571" s="139">
        <f ca="1">INDEX(EXTRACT!DATE,MATCH(Tableau4[[#This Row],[Décalage]],D:D,0),0)</f>
        <v>0</v>
      </c>
      <c r="U1571" s="139">
        <f ca="1">VLOOKUP(Tableau4[[#This Row],[Décalage]],D:E,2,0)</f>
        <v>0</v>
      </c>
      <c r="V1571" s="139">
        <f ca="1">VLOOKUP(Tableau4[[#This Row],[Décalage]],D:G,4,0)</f>
        <v>0</v>
      </c>
      <c r="AY1571" s="88"/>
      <c r="AZ1571" s="88"/>
      <c r="BA1571" s="88"/>
      <c r="BB1571" s="88"/>
      <c r="BC1571" s="88"/>
    </row>
    <row r="1572" spans="1:55" ht="15" x14ac:dyDescent="0.2">
      <c r="A1572" s="100" t="s">
        <v>534</v>
      </c>
      <c r="B1572" s="95" t="s">
        <v>534</v>
      </c>
      <c r="C1572" s="95">
        <v>1569</v>
      </c>
      <c r="D1572" s="95" t="s">
        <v>534</v>
      </c>
      <c r="E1572" s="99" t="s">
        <v>534</v>
      </c>
      <c r="F1572" s="95" t="s">
        <v>534</v>
      </c>
      <c r="G1572" s="95" t="s">
        <v>534</v>
      </c>
      <c r="H1572" s="95">
        <v>0</v>
      </c>
      <c r="I1572" s="95">
        <v>1</v>
      </c>
      <c r="J1572" s="95">
        <v>1105</v>
      </c>
      <c r="K1572" s="95" t="s">
        <v>534</v>
      </c>
      <c r="L1572" s="98" t="s">
        <v>534</v>
      </c>
      <c r="M1572" s="98" t="s">
        <v>534</v>
      </c>
      <c r="N1572" s="97" t="s">
        <v>534</v>
      </c>
      <c r="Q1572" s="88" t="str">
        <f t="array" aca="1" ref="Q1572" ca="1">IFERROR(INDEX(Tableau3[Num DECAL],SMALL(IF(Tableau3[Num DECAL]&lt;&gt;"",ROW(INDIRECT("1:"&amp;ROWS(Tableau3[Num DECAL])))),ROWS($1:1561))),"")</f>
        <v/>
      </c>
      <c r="R1572" s="88">
        <f t="shared" ca="1" si="24"/>
        <v>0</v>
      </c>
      <c r="S1572" s="88">
        <f ca="1">COUNTIFS(Tableau3[PLAGE],R1572)</f>
        <v>0</v>
      </c>
      <c r="T1572" s="139">
        <f ca="1">INDEX(EXTRACT!DATE,MATCH(Tableau4[[#This Row],[Décalage]],D:D,0),0)</f>
        <v>0</v>
      </c>
      <c r="U1572" s="139">
        <f ca="1">VLOOKUP(Tableau4[[#This Row],[Décalage]],D:E,2,0)</f>
        <v>0</v>
      </c>
      <c r="V1572" s="139">
        <f ca="1">VLOOKUP(Tableau4[[#This Row],[Décalage]],D:G,4,0)</f>
        <v>0</v>
      </c>
      <c r="AY1572" s="88"/>
      <c r="AZ1572" s="88"/>
      <c r="BA1572" s="88"/>
      <c r="BB1572" s="88"/>
      <c r="BC1572" s="88"/>
    </row>
    <row r="1573" spans="1:55" ht="15" x14ac:dyDescent="0.2">
      <c r="A1573" s="100" t="s">
        <v>534</v>
      </c>
      <c r="B1573" s="95" t="s">
        <v>534</v>
      </c>
      <c r="C1573" s="95">
        <v>1570</v>
      </c>
      <c r="D1573" s="95" t="s">
        <v>534</v>
      </c>
      <c r="E1573" s="99" t="s">
        <v>534</v>
      </c>
      <c r="F1573" s="95" t="s">
        <v>534</v>
      </c>
      <c r="G1573" s="95" t="s">
        <v>534</v>
      </c>
      <c r="H1573" s="95">
        <v>0</v>
      </c>
      <c r="I1573" s="95">
        <v>1</v>
      </c>
      <c r="J1573" s="95">
        <v>1106</v>
      </c>
      <c r="K1573" s="95" t="s">
        <v>534</v>
      </c>
      <c r="L1573" s="98" t="s">
        <v>534</v>
      </c>
      <c r="M1573" s="98" t="s">
        <v>534</v>
      </c>
      <c r="N1573" s="97" t="s">
        <v>534</v>
      </c>
      <c r="Q1573" s="88" t="str">
        <f t="array" aca="1" ref="Q1573" ca="1">IFERROR(INDEX(Tableau3[Num DECAL],SMALL(IF(Tableau3[Num DECAL]&lt;&gt;"",ROW(INDIRECT("1:"&amp;ROWS(Tableau3[Num DECAL])))),ROWS($1:1562))),"")</f>
        <v/>
      </c>
      <c r="R1573" s="88">
        <f t="shared" ca="1" si="24"/>
        <v>0</v>
      </c>
      <c r="S1573" s="88">
        <f ca="1">COUNTIFS(Tableau3[PLAGE],R1573)</f>
        <v>0</v>
      </c>
      <c r="T1573" s="139">
        <f ca="1">INDEX(EXTRACT!DATE,MATCH(Tableau4[[#This Row],[Décalage]],D:D,0),0)</f>
        <v>0</v>
      </c>
      <c r="U1573" s="139">
        <f ca="1">VLOOKUP(Tableau4[[#This Row],[Décalage]],D:E,2,0)</f>
        <v>0</v>
      </c>
      <c r="V1573" s="139">
        <f ca="1">VLOOKUP(Tableau4[[#This Row],[Décalage]],D:G,4,0)</f>
        <v>0</v>
      </c>
      <c r="AY1573" s="88"/>
      <c r="AZ1573" s="88"/>
      <c r="BA1573" s="88"/>
      <c r="BB1573" s="88"/>
      <c r="BC1573" s="88"/>
    </row>
    <row r="1574" spans="1:55" ht="15" x14ac:dyDescent="0.2">
      <c r="A1574" s="100" t="s">
        <v>534</v>
      </c>
      <c r="B1574" s="95" t="s">
        <v>534</v>
      </c>
      <c r="C1574" s="95">
        <v>1571</v>
      </c>
      <c r="D1574" s="95" t="s">
        <v>534</v>
      </c>
      <c r="E1574" s="99" t="s">
        <v>534</v>
      </c>
      <c r="F1574" s="95" t="s">
        <v>534</v>
      </c>
      <c r="G1574" s="95" t="s">
        <v>534</v>
      </c>
      <c r="H1574" s="95">
        <v>0</v>
      </c>
      <c r="I1574" s="95">
        <v>1</v>
      </c>
      <c r="J1574" s="95">
        <v>1107</v>
      </c>
      <c r="K1574" s="95" t="s">
        <v>534</v>
      </c>
      <c r="L1574" s="98" t="s">
        <v>534</v>
      </c>
      <c r="M1574" s="98" t="s">
        <v>534</v>
      </c>
      <c r="N1574" s="97" t="s">
        <v>534</v>
      </c>
      <c r="Q1574" s="88" t="str">
        <f t="array" aca="1" ref="Q1574" ca="1">IFERROR(INDEX(Tableau3[Num DECAL],SMALL(IF(Tableau3[Num DECAL]&lt;&gt;"",ROW(INDIRECT("1:"&amp;ROWS(Tableau3[Num DECAL])))),ROWS($1:1563))),"")</f>
        <v/>
      </c>
      <c r="R1574" s="88">
        <f t="shared" ca="1" si="24"/>
        <v>0</v>
      </c>
      <c r="S1574" s="88">
        <f ca="1">COUNTIFS(Tableau3[PLAGE],R1574)</f>
        <v>0</v>
      </c>
      <c r="T1574" s="139">
        <f ca="1">INDEX(EXTRACT!DATE,MATCH(Tableau4[[#This Row],[Décalage]],D:D,0),0)</f>
        <v>0</v>
      </c>
      <c r="U1574" s="139">
        <f ca="1">VLOOKUP(Tableau4[[#This Row],[Décalage]],D:E,2,0)</f>
        <v>0</v>
      </c>
      <c r="V1574" s="139">
        <f ca="1">VLOOKUP(Tableau4[[#This Row],[Décalage]],D:G,4,0)</f>
        <v>0</v>
      </c>
      <c r="AY1574" s="88"/>
      <c r="AZ1574" s="88"/>
      <c r="BA1574" s="88"/>
      <c r="BB1574" s="88"/>
      <c r="BC1574" s="88"/>
    </row>
    <row r="1575" spans="1:55" ht="15" x14ac:dyDescent="0.2">
      <c r="A1575" s="100" t="s">
        <v>534</v>
      </c>
      <c r="B1575" s="95" t="s">
        <v>534</v>
      </c>
      <c r="C1575" s="95">
        <v>1572</v>
      </c>
      <c r="D1575" s="95" t="s">
        <v>534</v>
      </c>
      <c r="E1575" s="99" t="s">
        <v>534</v>
      </c>
      <c r="F1575" s="95" t="s">
        <v>534</v>
      </c>
      <c r="G1575" s="95" t="s">
        <v>534</v>
      </c>
      <c r="H1575" s="95">
        <v>0</v>
      </c>
      <c r="I1575" s="95">
        <v>1</v>
      </c>
      <c r="J1575" s="95">
        <v>1108</v>
      </c>
      <c r="K1575" s="95" t="s">
        <v>534</v>
      </c>
      <c r="L1575" s="98" t="s">
        <v>534</v>
      </c>
      <c r="M1575" s="98" t="s">
        <v>534</v>
      </c>
      <c r="N1575" s="97" t="s">
        <v>534</v>
      </c>
      <c r="Q1575" s="88" t="str">
        <f t="array" aca="1" ref="Q1575" ca="1">IFERROR(INDEX(Tableau3[Num DECAL],SMALL(IF(Tableau3[Num DECAL]&lt;&gt;"",ROW(INDIRECT("1:"&amp;ROWS(Tableau3[Num DECAL])))),ROWS($1:1564))),"")</f>
        <v/>
      </c>
      <c r="R1575" s="88">
        <f t="shared" ca="1" si="24"/>
        <v>0</v>
      </c>
      <c r="S1575" s="88">
        <f ca="1">COUNTIFS(Tableau3[PLAGE],R1575)</f>
        <v>0</v>
      </c>
      <c r="T1575" s="139">
        <f ca="1">INDEX(EXTRACT!DATE,MATCH(Tableau4[[#This Row],[Décalage]],D:D,0),0)</f>
        <v>0</v>
      </c>
      <c r="U1575" s="139">
        <f ca="1">VLOOKUP(Tableau4[[#This Row],[Décalage]],D:E,2,0)</f>
        <v>0</v>
      </c>
      <c r="V1575" s="139">
        <f ca="1">VLOOKUP(Tableau4[[#This Row],[Décalage]],D:G,4,0)</f>
        <v>0</v>
      </c>
      <c r="AY1575" s="88"/>
      <c r="AZ1575" s="88"/>
      <c r="BA1575" s="88"/>
      <c r="BB1575" s="88"/>
      <c r="BC1575" s="88"/>
    </row>
    <row r="1576" spans="1:55" ht="15" x14ac:dyDescent="0.2">
      <c r="A1576" s="100" t="s">
        <v>534</v>
      </c>
      <c r="B1576" s="95" t="s">
        <v>534</v>
      </c>
      <c r="C1576" s="95">
        <v>1573</v>
      </c>
      <c r="D1576" s="95" t="s">
        <v>534</v>
      </c>
      <c r="E1576" s="99" t="s">
        <v>534</v>
      </c>
      <c r="F1576" s="95" t="s">
        <v>534</v>
      </c>
      <c r="G1576" s="95" t="s">
        <v>534</v>
      </c>
      <c r="H1576" s="95">
        <v>0</v>
      </c>
      <c r="I1576" s="95">
        <v>1</v>
      </c>
      <c r="J1576" s="95">
        <v>1109</v>
      </c>
      <c r="K1576" s="95" t="s">
        <v>534</v>
      </c>
      <c r="L1576" s="98" t="s">
        <v>534</v>
      </c>
      <c r="M1576" s="98" t="s">
        <v>534</v>
      </c>
      <c r="N1576" s="97" t="s">
        <v>534</v>
      </c>
      <c r="Q1576" s="88" t="str">
        <f t="array" aca="1" ref="Q1576" ca="1">IFERROR(INDEX(Tableau3[Num DECAL],SMALL(IF(Tableau3[Num DECAL]&lt;&gt;"",ROW(INDIRECT("1:"&amp;ROWS(Tableau3[Num DECAL])))),ROWS($1:1565))),"")</f>
        <v/>
      </c>
      <c r="R1576" s="88">
        <f t="shared" ca="1" si="24"/>
        <v>0</v>
      </c>
      <c r="S1576" s="88">
        <f ca="1">COUNTIFS(Tableau3[PLAGE],R1576)</f>
        <v>0</v>
      </c>
      <c r="T1576" s="139">
        <f ca="1">INDEX(EXTRACT!DATE,MATCH(Tableau4[[#This Row],[Décalage]],D:D,0),0)</f>
        <v>0</v>
      </c>
      <c r="U1576" s="139">
        <f ca="1">VLOOKUP(Tableau4[[#This Row],[Décalage]],D:E,2,0)</f>
        <v>0</v>
      </c>
      <c r="V1576" s="139">
        <f ca="1">VLOOKUP(Tableau4[[#This Row],[Décalage]],D:G,4,0)</f>
        <v>0</v>
      </c>
      <c r="AY1576" s="88"/>
      <c r="AZ1576" s="88"/>
      <c r="BA1576" s="88"/>
      <c r="BB1576" s="88"/>
      <c r="BC1576" s="88"/>
    </row>
    <row r="1577" spans="1:55" ht="15" x14ac:dyDescent="0.2">
      <c r="A1577" s="100" t="s">
        <v>534</v>
      </c>
      <c r="B1577" s="95" t="s">
        <v>534</v>
      </c>
      <c r="C1577" s="95">
        <v>1574</v>
      </c>
      <c r="D1577" s="95" t="s">
        <v>534</v>
      </c>
      <c r="E1577" s="99" t="s">
        <v>534</v>
      </c>
      <c r="F1577" s="95" t="s">
        <v>534</v>
      </c>
      <c r="G1577" s="95" t="s">
        <v>534</v>
      </c>
      <c r="H1577" s="95">
        <v>0</v>
      </c>
      <c r="I1577" s="95">
        <v>1</v>
      </c>
      <c r="J1577" s="95">
        <v>1110</v>
      </c>
      <c r="K1577" s="95" t="s">
        <v>534</v>
      </c>
      <c r="L1577" s="98" t="s">
        <v>534</v>
      </c>
      <c r="M1577" s="98" t="s">
        <v>534</v>
      </c>
      <c r="N1577" s="97" t="s">
        <v>534</v>
      </c>
      <c r="Q1577" s="88" t="str">
        <f t="array" aca="1" ref="Q1577" ca="1">IFERROR(INDEX(Tableau3[Num DECAL],SMALL(IF(Tableau3[Num DECAL]&lt;&gt;"",ROW(INDIRECT("1:"&amp;ROWS(Tableau3[Num DECAL])))),ROWS($1:1566))),"")</f>
        <v/>
      </c>
      <c r="R1577" s="88">
        <f t="shared" ca="1" si="24"/>
        <v>0</v>
      </c>
      <c r="S1577" s="88">
        <f ca="1">COUNTIFS(Tableau3[PLAGE],R1577)</f>
        <v>0</v>
      </c>
      <c r="T1577" s="139">
        <f ca="1">INDEX(EXTRACT!DATE,MATCH(Tableau4[[#This Row],[Décalage]],D:D,0),0)</f>
        <v>0</v>
      </c>
      <c r="U1577" s="139">
        <f ca="1">VLOOKUP(Tableau4[[#This Row],[Décalage]],D:E,2,0)</f>
        <v>0</v>
      </c>
      <c r="V1577" s="139">
        <f ca="1">VLOOKUP(Tableau4[[#This Row],[Décalage]],D:G,4,0)</f>
        <v>0</v>
      </c>
      <c r="AY1577" s="88"/>
      <c r="AZ1577" s="88"/>
      <c r="BA1577" s="88"/>
      <c r="BB1577" s="88"/>
      <c r="BC1577" s="88"/>
    </row>
    <row r="1578" spans="1:55" ht="15" x14ac:dyDescent="0.2">
      <c r="A1578" s="100" t="s">
        <v>534</v>
      </c>
      <c r="B1578" s="95" t="s">
        <v>534</v>
      </c>
      <c r="C1578" s="95">
        <v>1575</v>
      </c>
      <c r="D1578" s="95" t="s">
        <v>534</v>
      </c>
      <c r="E1578" s="99" t="s">
        <v>534</v>
      </c>
      <c r="F1578" s="95" t="s">
        <v>534</v>
      </c>
      <c r="G1578" s="95" t="s">
        <v>534</v>
      </c>
      <c r="H1578" s="95">
        <v>0</v>
      </c>
      <c r="I1578" s="95">
        <v>1</v>
      </c>
      <c r="J1578" s="95">
        <v>1111</v>
      </c>
      <c r="K1578" s="95" t="s">
        <v>534</v>
      </c>
      <c r="L1578" s="98" t="s">
        <v>534</v>
      </c>
      <c r="M1578" s="98" t="s">
        <v>534</v>
      </c>
      <c r="N1578" s="97" t="s">
        <v>534</v>
      </c>
      <c r="Q1578" s="88" t="str">
        <f t="array" aca="1" ref="Q1578" ca="1">IFERROR(INDEX(Tableau3[Num DECAL],SMALL(IF(Tableau3[Num DECAL]&lt;&gt;"",ROW(INDIRECT("1:"&amp;ROWS(Tableau3[Num DECAL])))),ROWS($1:1567))),"")</f>
        <v/>
      </c>
      <c r="R1578" s="88">
        <f t="shared" ca="1" si="24"/>
        <v>0</v>
      </c>
      <c r="S1578" s="88">
        <f ca="1">COUNTIFS(Tableau3[PLAGE],R1578)</f>
        <v>0</v>
      </c>
      <c r="T1578" s="139">
        <f ca="1">INDEX(EXTRACT!DATE,MATCH(Tableau4[[#This Row],[Décalage]],D:D,0),0)</f>
        <v>0</v>
      </c>
      <c r="U1578" s="139">
        <f ca="1">VLOOKUP(Tableau4[[#This Row],[Décalage]],D:E,2,0)</f>
        <v>0</v>
      </c>
      <c r="V1578" s="139">
        <f ca="1">VLOOKUP(Tableau4[[#This Row],[Décalage]],D:G,4,0)</f>
        <v>0</v>
      </c>
      <c r="AY1578" s="88"/>
      <c r="AZ1578" s="88"/>
      <c r="BA1578" s="88"/>
      <c r="BB1578" s="88"/>
      <c r="BC1578" s="88"/>
    </row>
    <row r="1579" spans="1:55" ht="15" x14ac:dyDescent="0.2">
      <c r="A1579" s="100" t="s">
        <v>534</v>
      </c>
      <c r="B1579" s="95" t="s">
        <v>534</v>
      </c>
      <c r="C1579" s="95">
        <v>1576</v>
      </c>
      <c r="D1579" s="95" t="s">
        <v>534</v>
      </c>
      <c r="E1579" s="99" t="s">
        <v>534</v>
      </c>
      <c r="F1579" s="95" t="s">
        <v>534</v>
      </c>
      <c r="G1579" s="95" t="s">
        <v>534</v>
      </c>
      <c r="H1579" s="95">
        <v>0</v>
      </c>
      <c r="I1579" s="95">
        <v>1</v>
      </c>
      <c r="J1579" s="95">
        <v>1112</v>
      </c>
      <c r="K1579" s="95" t="s">
        <v>534</v>
      </c>
      <c r="L1579" s="98" t="s">
        <v>534</v>
      </c>
      <c r="M1579" s="98" t="s">
        <v>534</v>
      </c>
      <c r="N1579" s="97" t="s">
        <v>534</v>
      </c>
      <c r="Q1579" s="88" t="str">
        <f t="array" aca="1" ref="Q1579" ca="1">IFERROR(INDEX(Tableau3[Num DECAL],SMALL(IF(Tableau3[Num DECAL]&lt;&gt;"",ROW(INDIRECT("1:"&amp;ROWS(Tableau3[Num DECAL])))),ROWS($1:1568))),"")</f>
        <v/>
      </c>
      <c r="R1579" s="88">
        <f t="shared" ca="1" si="24"/>
        <v>0</v>
      </c>
      <c r="S1579" s="88">
        <f ca="1">COUNTIFS(Tableau3[PLAGE],R1579)</f>
        <v>0</v>
      </c>
      <c r="T1579" s="139">
        <f ca="1">INDEX(EXTRACT!DATE,MATCH(Tableau4[[#This Row],[Décalage]],D:D,0),0)</f>
        <v>0</v>
      </c>
      <c r="U1579" s="139">
        <f ca="1">VLOOKUP(Tableau4[[#This Row],[Décalage]],D:E,2,0)</f>
        <v>0</v>
      </c>
      <c r="V1579" s="139">
        <f ca="1">VLOOKUP(Tableau4[[#This Row],[Décalage]],D:G,4,0)</f>
        <v>0</v>
      </c>
      <c r="AY1579" s="88"/>
      <c r="AZ1579" s="88"/>
      <c r="BA1579" s="88"/>
      <c r="BB1579" s="88"/>
      <c r="BC1579" s="88"/>
    </row>
    <row r="1580" spans="1:55" ht="15" x14ac:dyDescent="0.2">
      <c r="A1580" s="100" t="s">
        <v>534</v>
      </c>
      <c r="B1580" s="95" t="s">
        <v>534</v>
      </c>
      <c r="C1580" s="95">
        <v>1577</v>
      </c>
      <c r="D1580" s="95" t="s">
        <v>534</v>
      </c>
      <c r="E1580" s="99" t="s">
        <v>534</v>
      </c>
      <c r="F1580" s="95" t="s">
        <v>534</v>
      </c>
      <c r="G1580" s="95" t="s">
        <v>534</v>
      </c>
      <c r="H1580" s="95">
        <v>0</v>
      </c>
      <c r="I1580" s="95">
        <v>1</v>
      </c>
      <c r="J1580" s="95">
        <v>1113</v>
      </c>
      <c r="K1580" s="95" t="s">
        <v>534</v>
      </c>
      <c r="L1580" s="98" t="s">
        <v>534</v>
      </c>
      <c r="M1580" s="98" t="s">
        <v>534</v>
      </c>
      <c r="N1580" s="97" t="s">
        <v>534</v>
      </c>
      <c r="Q1580" s="88" t="str">
        <f t="array" aca="1" ref="Q1580" ca="1">IFERROR(INDEX(Tableau3[Num DECAL],SMALL(IF(Tableau3[Num DECAL]&lt;&gt;"",ROW(INDIRECT("1:"&amp;ROWS(Tableau3[Num DECAL])))),ROWS($1:1569))),"")</f>
        <v/>
      </c>
      <c r="R1580" s="88">
        <f t="shared" ca="1" si="24"/>
        <v>0</v>
      </c>
      <c r="S1580" s="88">
        <f ca="1">COUNTIFS(Tableau3[PLAGE],R1580)</f>
        <v>0</v>
      </c>
      <c r="T1580" s="139">
        <f ca="1">INDEX(EXTRACT!DATE,MATCH(Tableau4[[#This Row],[Décalage]],D:D,0),0)</f>
        <v>0</v>
      </c>
      <c r="U1580" s="139">
        <f ca="1">VLOOKUP(Tableau4[[#This Row],[Décalage]],D:E,2,0)</f>
        <v>0</v>
      </c>
      <c r="V1580" s="139">
        <f ca="1">VLOOKUP(Tableau4[[#This Row],[Décalage]],D:G,4,0)</f>
        <v>0</v>
      </c>
      <c r="AY1580" s="88"/>
      <c r="AZ1580" s="88"/>
      <c r="BA1580" s="88"/>
      <c r="BB1580" s="88"/>
      <c r="BC1580" s="88"/>
    </row>
    <row r="1581" spans="1:55" ht="15" x14ac:dyDescent="0.2">
      <c r="A1581" s="100" t="s">
        <v>534</v>
      </c>
      <c r="B1581" s="95" t="s">
        <v>534</v>
      </c>
      <c r="C1581" s="95">
        <v>1578</v>
      </c>
      <c r="D1581" s="95" t="s">
        <v>534</v>
      </c>
      <c r="E1581" s="99" t="s">
        <v>534</v>
      </c>
      <c r="F1581" s="95" t="s">
        <v>534</v>
      </c>
      <c r="G1581" s="95" t="s">
        <v>534</v>
      </c>
      <c r="H1581" s="95">
        <v>0</v>
      </c>
      <c r="I1581" s="95">
        <v>1</v>
      </c>
      <c r="J1581" s="95">
        <v>1114</v>
      </c>
      <c r="K1581" s="95" t="s">
        <v>534</v>
      </c>
      <c r="L1581" s="98" t="s">
        <v>534</v>
      </c>
      <c r="M1581" s="98" t="s">
        <v>534</v>
      </c>
      <c r="N1581" s="97" t="s">
        <v>534</v>
      </c>
      <c r="Q1581" s="88" t="str">
        <f t="array" aca="1" ref="Q1581" ca="1">IFERROR(INDEX(Tableau3[Num DECAL],SMALL(IF(Tableau3[Num DECAL]&lt;&gt;"",ROW(INDIRECT("1:"&amp;ROWS(Tableau3[Num DECAL])))),ROWS($1:1570))),"")</f>
        <v/>
      </c>
      <c r="R1581" s="88">
        <f t="shared" ca="1" si="24"/>
        <v>0</v>
      </c>
      <c r="S1581" s="88">
        <f ca="1">COUNTIFS(Tableau3[PLAGE],R1581)</f>
        <v>0</v>
      </c>
      <c r="T1581" s="139">
        <f ca="1">INDEX(EXTRACT!DATE,MATCH(Tableau4[[#This Row],[Décalage]],D:D,0),0)</f>
        <v>0</v>
      </c>
      <c r="U1581" s="139">
        <f ca="1">VLOOKUP(Tableau4[[#This Row],[Décalage]],D:E,2,0)</f>
        <v>0</v>
      </c>
      <c r="V1581" s="139">
        <f ca="1">VLOOKUP(Tableau4[[#This Row],[Décalage]],D:G,4,0)</f>
        <v>0</v>
      </c>
      <c r="AY1581" s="88"/>
      <c r="AZ1581" s="88"/>
      <c r="BA1581" s="88"/>
      <c r="BB1581" s="88"/>
      <c r="BC1581" s="88"/>
    </row>
    <row r="1582" spans="1:55" ht="15" x14ac:dyDescent="0.2">
      <c r="A1582" s="100" t="s">
        <v>534</v>
      </c>
      <c r="B1582" s="95" t="s">
        <v>534</v>
      </c>
      <c r="C1582" s="95">
        <v>1579</v>
      </c>
      <c r="D1582" s="95" t="s">
        <v>534</v>
      </c>
      <c r="E1582" s="99" t="s">
        <v>534</v>
      </c>
      <c r="F1582" s="95" t="s">
        <v>534</v>
      </c>
      <c r="G1582" s="95" t="s">
        <v>534</v>
      </c>
      <c r="H1582" s="95">
        <v>0</v>
      </c>
      <c r="I1582" s="95">
        <v>1</v>
      </c>
      <c r="J1582" s="95">
        <v>1115</v>
      </c>
      <c r="K1582" s="95" t="s">
        <v>534</v>
      </c>
      <c r="L1582" s="98" t="s">
        <v>534</v>
      </c>
      <c r="M1582" s="98" t="s">
        <v>534</v>
      </c>
      <c r="N1582" s="97" t="s">
        <v>534</v>
      </c>
      <c r="Q1582" s="88" t="str">
        <f t="array" aca="1" ref="Q1582" ca="1">IFERROR(INDEX(Tableau3[Num DECAL],SMALL(IF(Tableau3[Num DECAL]&lt;&gt;"",ROW(INDIRECT("1:"&amp;ROWS(Tableau3[Num DECAL])))),ROWS($1:1571))),"")</f>
        <v/>
      </c>
      <c r="R1582" s="88">
        <f t="shared" ca="1" si="24"/>
        <v>0</v>
      </c>
      <c r="S1582" s="88">
        <f ca="1">COUNTIFS(Tableau3[PLAGE],R1582)</f>
        <v>0</v>
      </c>
      <c r="T1582" s="139">
        <f ca="1">INDEX(EXTRACT!DATE,MATCH(Tableau4[[#This Row],[Décalage]],D:D,0),0)</f>
        <v>0</v>
      </c>
      <c r="U1582" s="139">
        <f ca="1">VLOOKUP(Tableau4[[#This Row],[Décalage]],D:E,2,0)</f>
        <v>0</v>
      </c>
      <c r="V1582" s="139">
        <f ca="1">VLOOKUP(Tableau4[[#This Row],[Décalage]],D:G,4,0)</f>
        <v>0</v>
      </c>
      <c r="AY1582" s="88"/>
      <c r="AZ1582" s="88"/>
      <c r="BA1582" s="88"/>
      <c r="BB1582" s="88"/>
      <c r="BC1582" s="88"/>
    </row>
    <row r="1583" spans="1:55" ht="15" x14ac:dyDescent="0.2">
      <c r="A1583" s="100" t="s">
        <v>534</v>
      </c>
      <c r="B1583" s="95" t="s">
        <v>534</v>
      </c>
      <c r="C1583" s="95">
        <v>1580</v>
      </c>
      <c r="D1583" s="95" t="s">
        <v>534</v>
      </c>
      <c r="E1583" s="99" t="s">
        <v>534</v>
      </c>
      <c r="F1583" s="95" t="s">
        <v>534</v>
      </c>
      <c r="G1583" s="95" t="s">
        <v>534</v>
      </c>
      <c r="H1583" s="95">
        <v>0</v>
      </c>
      <c r="I1583" s="95">
        <v>1</v>
      </c>
      <c r="J1583" s="95">
        <v>1116</v>
      </c>
      <c r="K1583" s="95" t="s">
        <v>534</v>
      </c>
      <c r="L1583" s="98" t="s">
        <v>534</v>
      </c>
      <c r="M1583" s="98" t="s">
        <v>534</v>
      </c>
      <c r="N1583" s="97" t="s">
        <v>534</v>
      </c>
      <c r="Q1583" s="88" t="str">
        <f t="array" aca="1" ref="Q1583" ca="1">IFERROR(INDEX(Tableau3[Num DECAL],SMALL(IF(Tableau3[Num DECAL]&lt;&gt;"",ROW(INDIRECT("1:"&amp;ROWS(Tableau3[Num DECAL])))),ROWS($1:1572))),"")</f>
        <v/>
      </c>
      <c r="R1583" s="88">
        <f t="shared" ca="1" si="24"/>
        <v>0</v>
      </c>
      <c r="S1583" s="88">
        <f ca="1">COUNTIFS(Tableau3[PLAGE],R1583)</f>
        <v>0</v>
      </c>
      <c r="T1583" s="139">
        <f ca="1">INDEX(EXTRACT!DATE,MATCH(Tableau4[[#This Row],[Décalage]],D:D,0),0)</f>
        <v>0</v>
      </c>
      <c r="U1583" s="139">
        <f ca="1">VLOOKUP(Tableau4[[#This Row],[Décalage]],D:E,2,0)</f>
        <v>0</v>
      </c>
      <c r="V1583" s="139">
        <f ca="1">VLOOKUP(Tableau4[[#This Row],[Décalage]],D:G,4,0)</f>
        <v>0</v>
      </c>
      <c r="AY1583" s="88"/>
      <c r="AZ1583" s="88"/>
      <c r="BA1583" s="88"/>
      <c r="BB1583" s="88"/>
      <c r="BC1583" s="88"/>
    </row>
    <row r="1584" spans="1:55" ht="15" x14ac:dyDescent="0.2">
      <c r="A1584" s="100" t="s">
        <v>534</v>
      </c>
      <c r="B1584" s="95" t="s">
        <v>534</v>
      </c>
      <c r="C1584" s="95">
        <v>1581</v>
      </c>
      <c r="D1584" s="95" t="s">
        <v>534</v>
      </c>
      <c r="E1584" s="99" t="s">
        <v>534</v>
      </c>
      <c r="F1584" s="95" t="s">
        <v>534</v>
      </c>
      <c r="G1584" s="95" t="s">
        <v>534</v>
      </c>
      <c r="H1584" s="95">
        <v>0</v>
      </c>
      <c r="I1584" s="95">
        <v>1</v>
      </c>
      <c r="J1584" s="95">
        <v>1117</v>
      </c>
      <c r="K1584" s="95" t="s">
        <v>534</v>
      </c>
      <c r="L1584" s="98" t="s">
        <v>534</v>
      </c>
      <c r="M1584" s="98" t="s">
        <v>534</v>
      </c>
      <c r="N1584" s="97" t="s">
        <v>534</v>
      </c>
      <c r="Q1584" s="88" t="str">
        <f t="array" aca="1" ref="Q1584" ca="1">IFERROR(INDEX(Tableau3[Num DECAL],SMALL(IF(Tableau3[Num DECAL]&lt;&gt;"",ROW(INDIRECT("1:"&amp;ROWS(Tableau3[Num DECAL])))),ROWS($1:1573))),"")</f>
        <v/>
      </c>
      <c r="R1584" s="88">
        <f t="shared" ca="1" si="24"/>
        <v>0</v>
      </c>
      <c r="S1584" s="88">
        <f ca="1">COUNTIFS(Tableau3[PLAGE],R1584)</f>
        <v>0</v>
      </c>
      <c r="T1584" s="139">
        <f ca="1">INDEX(EXTRACT!DATE,MATCH(Tableau4[[#This Row],[Décalage]],D:D,0),0)</f>
        <v>0</v>
      </c>
      <c r="U1584" s="139">
        <f ca="1">VLOOKUP(Tableau4[[#This Row],[Décalage]],D:E,2,0)</f>
        <v>0</v>
      </c>
      <c r="V1584" s="139">
        <f ca="1">VLOOKUP(Tableau4[[#This Row],[Décalage]],D:G,4,0)</f>
        <v>0</v>
      </c>
      <c r="AY1584" s="88"/>
      <c r="AZ1584" s="88"/>
      <c r="BA1584" s="88"/>
      <c r="BB1584" s="88"/>
      <c r="BC1584" s="88"/>
    </row>
    <row r="1585" spans="1:55" ht="15" x14ac:dyDescent="0.2">
      <c r="A1585" s="100" t="s">
        <v>534</v>
      </c>
      <c r="B1585" s="95" t="s">
        <v>534</v>
      </c>
      <c r="C1585" s="95">
        <v>1582</v>
      </c>
      <c r="D1585" s="95" t="s">
        <v>534</v>
      </c>
      <c r="E1585" s="99" t="s">
        <v>534</v>
      </c>
      <c r="F1585" s="95" t="s">
        <v>534</v>
      </c>
      <c r="G1585" s="95" t="s">
        <v>534</v>
      </c>
      <c r="H1585" s="95">
        <v>0</v>
      </c>
      <c r="I1585" s="95">
        <v>1</v>
      </c>
      <c r="J1585" s="95">
        <v>1118</v>
      </c>
      <c r="K1585" s="95" t="s">
        <v>534</v>
      </c>
      <c r="L1585" s="98" t="s">
        <v>534</v>
      </c>
      <c r="M1585" s="98" t="s">
        <v>534</v>
      </c>
      <c r="N1585" s="97" t="s">
        <v>534</v>
      </c>
      <c r="Q1585" s="88" t="str">
        <f t="array" aca="1" ref="Q1585" ca="1">IFERROR(INDEX(Tableau3[Num DECAL],SMALL(IF(Tableau3[Num DECAL]&lt;&gt;"",ROW(INDIRECT("1:"&amp;ROWS(Tableau3[Num DECAL])))),ROWS($1:1574))),"")</f>
        <v/>
      </c>
      <c r="R1585" s="88">
        <f t="shared" ca="1" si="24"/>
        <v>0</v>
      </c>
      <c r="S1585" s="88">
        <f ca="1">COUNTIFS(Tableau3[PLAGE],R1585)</f>
        <v>0</v>
      </c>
      <c r="T1585" s="139">
        <f ca="1">INDEX(EXTRACT!DATE,MATCH(Tableau4[[#This Row],[Décalage]],D:D,0),0)</f>
        <v>0</v>
      </c>
      <c r="U1585" s="139">
        <f ca="1">VLOOKUP(Tableau4[[#This Row],[Décalage]],D:E,2,0)</f>
        <v>0</v>
      </c>
      <c r="V1585" s="139">
        <f ca="1">VLOOKUP(Tableau4[[#This Row],[Décalage]],D:G,4,0)</f>
        <v>0</v>
      </c>
      <c r="AY1585" s="88"/>
      <c r="AZ1585" s="88"/>
      <c r="BA1585" s="88"/>
      <c r="BB1585" s="88"/>
      <c r="BC1585" s="88"/>
    </row>
    <row r="1586" spans="1:55" ht="15" x14ac:dyDescent="0.2">
      <c r="A1586" s="100" t="s">
        <v>534</v>
      </c>
      <c r="B1586" s="95" t="s">
        <v>534</v>
      </c>
      <c r="C1586" s="95">
        <v>1583</v>
      </c>
      <c r="D1586" s="95" t="s">
        <v>534</v>
      </c>
      <c r="E1586" s="99" t="s">
        <v>534</v>
      </c>
      <c r="F1586" s="95" t="s">
        <v>534</v>
      </c>
      <c r="G1586" s="95" t="s">
        <v>534</v>
      </c>
      <c r="H1586" s="95">
        <v>0</v>
      </c>
      <c r="I1586" s="95">
        <v>1</v>
      </c>
      <c r="J1586" s="95">
        <v>1119</v>
      </c>
      <c r="K1586" s="95" t="s">
        <v>534</v>
      </c>
      <c r="L1586" s="98" t="s">
        <v>534</v>
      </c>
      <c r="M1586" s="98" t="s">
        <v>534</v>
      </c>
      <c r="N1586" s="97" t="s">
        <v>534</v>
      </c>
      <c r="Q1586" s="88" t="str">
        <f t="array" aca="1" ref="Q1586" ca="1">IFERROR(INDEX(Tableau3[Num DECAL],SMALL(IF(Tableau3[Num DECAL]&lt;&gt;"",ROW(INDIRECT("1:"&amp;ROWS(Tableau3[Num DECAL])))),ROWS($1:1575))),"")</f>
        <v/>
      </c>
      <c r="R1586" s="88">
        <f t="shared" ca="1" si="24"/>
        <v>0</v>
      </c>
      <c r="S1586" s="88">
        <f ca="1">COUNTIFS(Tableau3[PLAGE],R1586)</f>
        <v>0</v>
      </c>
      <c r="T1586" s="139">
        <f ca="1">INDEX(EXTRACT!DATE,MATCH(Tableau4[[#This Row],[Décalage]],D:D,0),0)</f>
        <v>0</v>
      </c>
      <c r="U1586" s="139">
        <f ca="1">VLOOKUP(Tableau4[[#This Row],[Décalage]],D:E,2,0)</f>
        <v>0</v>
      </c>
      <c r="V1586" s="139">
        <f ca="1">VLOOKUP(Tableau4[[#This Row],[Décalage]],D:G,4,0)</f>
        <v>0</v>
      </c>
      <c r="AY1586" s="88"/>
      <c r="AZ1586" s="88"/>
      <c r="BA1586" s="88"/>
      <c r="BB1586" s="88"/>
      <c r="BC1586" s="88"/>
    </row>
    <row r="1587" spans="1:55" ht="15" x14ac:dyDescent="0.2">
      <c r="A1587" s="100" t="s">
        <v>534</v>
      </c>
      <c r="B1587" s="95" t="s">
        <v>534</v>
      </c>
      <c r="C1587" s="95">
        <v>1584</v>
      </c>
      <c r="D1587" s="95" t="s">
        <v>534</v>
      </c>
      <c r="E1587" s="99" t="s">
        <v>534</v>
      </c>
      <c r="F1587" s="95" t="s">
        <v>534</v>
      </c>
      <c r="G1587" s="95" t="s">
        <v>534</v>
      </c>
      <c r="H1587" s="95">
        <v>0</v>
      </c>
      <c r="I1587" s="95">
        <v>1</v>
      </c>
      <c r="J1587" s="95">
        <v>1120</v>
      </c>
      <c r="K1587" s="95" t="s">
        <v>534</v>
      </c>
      <c r="L1587" s="98" t="s">
        <v>534</v>
      </c>
      <c r="M1587" s="98" t="s">
        <v>534</v>
      </c>
      <c r="N1587" s="97" t="s">
        <v>534</v>
      </c>
      <c r="Q1587" s="88" t="str">
        <f t="array" aca="1" ref="Q1587" ca="1">IFERROR(INDEX(Tableau3[Num DECAL],SMALL(IF(Tableau3[Num DECAL]&lt;&gt;"",ROW(INDIRECT("1:"&amp;ROWS(Tableau3[Num DECAL])))),ROWS($1:1576))),"")</f>
        <v/>
      </c>
      <c r="R1587" s="88">
        <f t="shared" ca="1" si="24"/>
        <v>0</v>
      </c>
      <c r="S1587" s="88">
        <f ca="1">COUNTIFS(Tableau3[PLAGE],R1587)</f>
        <v>0</v>
      </c>
      <c r="T1587" s="139">
        <f ca="1">INDEX(EXTRACT!DATE,MATCH(Tableau4[[#This Row],[Décalage]],D:D,0),0)</f>
        <v>0</v>
      </c>
      <c r="U1587" s="139">
        <f ca="1">VLOOKUP(Tableau4[[#This Row],[Décalage]],D:E,2,0)</f>
        <v>0</v>
      </c>
      <c r="V1587" s="139">
        <f ca="1">VLOOKUP(Tableau4[[#This Row],[Décalage]],D:G,4,0)</f>
        <v>0</v>
      </c>
      <c r="AY1587" s="88"/>
      <c r="AZ1587" s="88"/>
      <c r="BA1587" s="88"/>
      <c r="BB1587" s="88"/>
      <c r="BC1587" s="88"/>
    </row>
    <row r="1588" spans="1:55" ht="15" x14ac:dyDescent="0.2">
      <c r="A1588" s="100" t="s">
        <v>534</v>
      </c>
      <c r="B1588" s="95" t="s">
        <v>534</v>
      </c>
      <c r="C1588" s="95">
        <v>1585</v>
      </c>
      <c r="D1588" s="95" t="s">
        <v>534</v>
      </c>
      <c r="E1588" s="99" t="s">
        <v>534</v>
      </c>
      <c r="F1588" s="95" t="s">
        <v>534</v>
      </c>
      <c r="G1588" s="95" t="s">
        <v>534</v>
      </c>
      <c r="H1588" s="95">
        <v>0</v>
      </c>
      <c r="I1588" s="95">
        <v>1</v>
      </c>
      <c r="J1588" s="95">
        <v>1121</v>
      </c>
      <c r="K1588" s="95" t="s">
        <v>534</v>
      </c>
      <c r="L1588" s="98" t="s">
        <v>534</v>
      </c>
      <c r="M1588" s="98" t="s">
        <v>534</v>
      </c>
      <c r="N1588" s="97" t="s">
        <v>534</v>
      </c>
      <c r="Q1588" s="88" t="str">
        <f t="array" aca="1" ref="Q1588" ca="1">IFERROR(INDEX(Tableau3[Num DECAL],SMALL(IF(Tableau3[Num DECAL]&lt;&gt;"",ROW(INDIRECT("1:"&amp;ROWS(Tableau3[Num DECAL])))),ROWS($1:1577))),"")</f>
        <v/>
      </c>
      <c r="R1588" s="88">
        <f t="shared" ca="1" si="24"/>
        <v>0</v>
      </c>
      <c r="S1588" s="88">
        <f ca="1">COUNTIFS(Tableau3[PLAGE],R1588)</f>
        <v>0</v>
      </c>
      <c r="T1588" s="139">
        <f ca="1">INDEX(EXTRACT!DATE,MATCH(Tableau4[[#This Row],[Décalage]],D:D,0),0)</f>
        <v>0</v>
      </c>
      <c r="U1588" s="139">
        <f ca="1">VLOOKUP(Tableau4[[#This Row],[Décalage]],D:E,2,0)</f>
        <v>0</v>
      </c>
      <c r="V1588" s="139">
        <f ca="1">VLOOKUP(Tableau4[[#This Row],[Décalage]],D:G,4,0)</f>
        <v>0</v>
      </c>
      <c r="AY1588" s="88"/>
      <c r="AZ1588" s="88"/>
      <c r="BA1588" s="88"/>
      <c r="BB1588" s="88"/>
      <c r="BC1588" s="88"/>
    </row>
    <row r="1589" spans="1:55" ht="15" x14ac:dyDescent="0.2">
      <c r="A1589" s="100" t="s">
        <v>534</v>
      </c>
      <c r="B1589" s="95" t="s">
        <v>534</v>
      </c>
      <c r="C1589" s="95">
        <v>1586</v>
      </c>
      <c r="D1589" s="95" t="s">
        <v>534</v>
      </c>
      <c r="E1589" s="99" t="s">
        <v>534</v>
      </c>
      <c r="F1589" s="95" t="s">
        <v>534</v>
      </c>
      <c r="G1589" s="95" t="s">
        <v>534</v>
      </c>
      <c r="H1589" s="95">
        <v>0</v>
      </c>
      <c r="I1589" s="95">
        <v>1</v>
      </c>
      <c r="J1589" s="95">
        <v>1122</v>
      </c>
      <c r="K1589" s="95" t="s">
        <v>534</v>
      </c>
      <c r="L1589" s="98" t="s">
        <v>534</v>
      </c>
      <c r="M1589" s="98" t="s">
        <v>534</v>
      </c>
      <c r="N1589" s="97" t="s">
        <v>534</v>
      </c>
      <c r="Q1589" s="88" t="str">
        <f t="array" aca="1" ref="Q1589" ca="1">IFERROR(INDEX(Tableau3[Num DECAL],SMALL(IF(Tableau3[Num DECAL]&lt;&gt;"",ROW(INDIRECT("1:"&amp;ROWS(Tableau3[Num DECAL])))),ROWS($1:1578))),"")</f>
        <v/>
      </c>
      <c r="R1589" s="88">
        <f t="shared" ca="1" si="24"/>
        <v>0</v>
      </c>
      <c r="S1589" s="88">
        <f ca="1">COUNTIFS(Tableau3[PLAGE],R1589)</f>
        <v>0</v>
      </c>
      <c r="T1589" s="139">
        <f ca="1">INDEX(EXTRACT!DATE,MATCH(Tableau4[[#This Row],[Décalage]],D:D,0),0)</f>
        <v>0</v>
      </c>
      <c r="U1589" s="139">
        <f ca="1">VLOOKUP(Tableau4[[#This Row],[Décalage]],D:E,2,0)</f>
        <v>0</v>
      </c>
      <c r="V1589" s="139">
        <f ca="1">VLOOKUP(Tableau4[[#This Row],[Décalage]],D:G,4,0)</f>
        <v>0</v>
      </c>
      <c r="AY1589" s="88"/>
      <c r="AZ1589" s="88"/>
      <c r="BA1589" s="88"/>
      <c r="BB1589" s="88"/>
      <c r="BC1589" s="88"/>
    </row>
    <row r="1590" spans="1:55" ht="15" x14ac:dyDescent="0.2">
      <c r="A1590" s="100" t="s">
        <v>534</v>
      </c>
      <c r="B1590" s="95" t="s">
        <v>534</v>
      </c>
      <c r="C1590" s="95">
        <v>1587</v>
      </c>
      <c r="D1590" s="95" t="s">
        <v>534</v>
      </c>
      <c r="E1590" s="99" t="s">
        <v>534</v>
      </c>
      <c r="F1590" s="95" t="s">
        <v>534</v>
      </c>
      <c r="G1590" s="95" t="s">
        <v>534</v>
      </c>
      <c r="H1590" s="95">
        <v>0</v>
      </c>
      <c r="I1590" s="95">
        <v>1</v>
      </c>
      <c r="J1590" s="95">
        <v>1123</v>
      </c>
      <c r="K1590" s="95" t="s">
        <v>534</v>
      </c>
      <c r="L1590" s="98" t="s">
        <v>534</v>
      </c>
      <c r="M1590" s="98" t="s">
        <v>534</v>
      </c>
      <c r="N1590" s="97" t="s">
        <v>534</v>
      </c>
      <c r="Q1590" s="88" t="str">
        <f t="array" aca="1" ref="Q1590" ca="1">IFERROR(INDEX(Tableau3[Num DECAL],SMALL(IF(Tableau3[Num DECAL]&lt;&gt;"",ROW(INDIRECT("1:"&amp;ROWS(Tableau3[Num DECAL])))),ROWS($1:1579))),"")</f>
        <v/>
      </c>
      <c r="R1590" s="88">
        <f t="shared" ca="1" si="24"/>
        <v>0</v>
      </c>
      <c r="S1590" s="88">
        <f ca="1">COUNTIFS(Tableau3[PLAGE],R1590)</f>
        <v>0</v>
      </c>
      <c r="T1590" s="139">
        <f ca="1">INDEX(EXTRACT!DATE,MATCH(Tableau4[[#This Row],[Décalage]],D:D,0),0)</f>
        <v>0</v>
      </c>
      <c r="U1590" s="139">
        <f ca="1">VLOOKUP(Tableau4[[#This Row],[Décalage]],D:E,2,0)</f>
        <v>0</v>
      </c>
      <c r="V1590" s="139">
        <f ca="1">VLOOKUP(Tableau4[[#This Row],[Décalage]],D:G,4,0)</f>
        <v>0</v>
      </c>
      <c r="AY1590" s="88"/>
      <c r="AZ1590" s="88"/>
      <c r="BA1590" s="88"/>
      <c r="BB1590" s="88"/>
      <c r="BC1590" s="88"/>
    </row>
    <row r="1591" spans="1:55" ht="15" x14ac:dyDescent="0.2">
      <c r="A1591" s="100" t="s">
        <v>534</v>
      </c>
      <c r="B1591" s="95" t="s">
        <v>534</v>
      </c>
      <c r="C1591" s="95">
        <v>1588</v>
      </c>
      <c r="D1591" s="95" t="s">
        <v>534</v>
      </c>
      <c r="E1591" s="99" t="s">
        <v>534</v>
      </c>
      <c r="F1591" s="95" t="s">
        <v>534</v>
      </c>
      <c r="G1591" s="95" t="s">
        <v>534</v>
      </c>
      <c r="H1591" s="95">
        <v>0</v>
      </c>
      <c r="I1591" s="95">
        <v>1</v>
      </c>
      <c r="J1591" s="95">
        <v>1124</v>
      </c>
      <c r="K1591" s="95" t="s">
        <v>534</v>
      </c>
      <c r="L1591" s="98" t="s">
        <v>534</v>
      </c>
      <c r="M1591" s="98" t="s">
        <v>534</v>
      </c>
      <c r="N1591" s="97" t="s">
        <v>534</v>
      </c>
      <c r="Q1591" s="88" t="str">
        <f t="array" aca="1" ref="Q1591" ca="1">IFERROR(INDEX(Tableau3[Num DECAL],SMALL(IF(Tableau3[Num DECAL]&lt;&gt;"",ROW(INDIRECT("1:"&amp;ROWS(Tableau3[Num DECAL])))),ROWS($1:1580))),"")</f>
        <v/>
      </c>
      <c r="R1591" s="88">
        <f t="shared" ca="1" si="24"/>
        <v>0</v>
      </c>
      <c r="S1591" s="88">
        <f ca="1">COUNTIFS(Tableau3[PLAGE],R1591)</f>
        <v>0</v>
      </c>
      <c r="T1591" s="139">
        <f ca="1">INDEX(EXTRACT!DATE,MATCH(Tableau4[[#This Row],[Décalage]],D:D,0),0)</f>
        <v>0</v>
      </c>
      <c r="U1591" s="139">
        <f ca="1">VLOOKUP(Tableau4[[#This Row],[Décalage]],D:E,2,0)</f>
        <v>0</v>
      </c>
      <c r="V1591" s="139">
        <f ca="1">VLOOKUP(Tableau4[[#This Row],[Décalage]],D:G,4,0)</f>
        <v>0</v>
      </c>
      <c r="AY1591" s="88"/>
      <c r="AZ1591" s="88"/>
      <c r="BA1591" s="88"/>
      <c r="BB1591" s="88"/>
      <c r="BC1591" s="88"/>
    </row>
    <row r="1592" spans="1:55" ht="15" x14ac:dyDescent="0.2">
      <c r="A1592" s="100" t="s">
        <v>534</v>
      </c>
      <c r="B1592" s="95" t="s">
        <v>534</v>
      </c>
      <c r="C1592" s="95">
        <v>1589</v>
      </c>
      <c r="D1592" s="95" t="s">
        <v>534</v>
      </c>
      <c r="E1592" s="99" t="s">
        <v>534</v>
      </c>
      <c r="F1592" s="95" t="s">
        <v>534</v>
      </c>
      <c r="G1592" s="95" t="s">
        <v>534</v>
      </c>
      <c r="H1592" s="95">
        <v>0</v>
      </c>
      <c r="I1592" s="95">
        <v>1</v>
      </c>
      <c r="J1592" s="95">
        <v>1125</v>
      </c>
      <c r="K1592" s="95" t="s">
        <v>534</v>
      </c>
      <c r="L1592" s="98" t="s">
        <v>534</v>
      </c>
      <c r="M1592" s="98" t="s">
        <v>534</v>
      </c>
      <c r="N1592" s="97" t="s">
        <v>534</v>
      </c>
      <c r="Q1592" s="88" t="str">
        <f t="array" aca="1" ref="Q1592" ca="1">IFERROR(INDEX(Tableau3[Num DECAL],SMALL(IF(Tableau3[Num DECAL]&lt;&gt;"",ROW(INDIRECT("1:"&amp;ROWS(Tableau3[Num DECAL])))),ROWS($1:1581))),"")</f>
        <v/>
      </c>
      <c r="R1592" s="88">
        <f t="shared" ca="1" si="24"/>
        <v>0</v>
      </c>
      <c r="S1592" s="88">
        <f ca="1">COUNTIFS(Tableau3[PLAGE],R1592)</f>
        <v>0</v>
      </c>
      <c r="T1592" s="139">
        <f ca="1">INDEX(EXTRACT!DATE,MATCH(Tableau4[[#This Row],[Décalage]],D:D,0),0)</f>
        <v>0</v>
      </c>
      <c r="U1592" s="139">
        <f ca="1">VLOOKUP(Tableau4[[#This Row],[Décalage]],D:E,2,0)</f>
        <v>0</v>
      </c>
      <c r="V1592" s="139">
        <f ca="1">VLOOKUP(Tableau4[[#This Row],[Décalage]],D:G,4,0)</f>
        <v>0</v>
      </c>
      <c r="AY1592" s="88"/>
      <c r="AZ1592" s="88"/>
      <c r="BA1592" s="88"/>
      <c r="BB1592" s="88"/>
      <c r="BC1592" s="88"/>
    </row>
    <row r="1593" spans="1:55" ht="15" x14ac:dyDescent="0.2">
      <c r="A1593" s="100" t="s">
        <v>534</v>
      </c>
      <c r="B1593" s="95" t="s">
        <v>534</v>
      </c>
      <c r="C1593" s="95">
        <v>1590</v>
      </c>
      <c r="D1593" s="95" t="s">
        <v>534</v>
      </c>
      <c r="E1593" s="99" t="s">
        <v>534</v>
      </c>
      <c r="F1593" s="95" t="s">
        <v>534</v>
      </c>
      <c r="G1593" s="95" t="s">
        <v>534</v>
      </c>
      <c r="H1593" s="95">
        <v>0</v>
      </c>
      <c r="I1593" s="95">
        <v>1</v>
      </c>
      <c r="J1593" s="95">
        <v>1126</v>
      </c>
      <c r="K1593" s="95" t="s">
        <v>534</v>
      </c>
      <c r="L1593" s="98" t="s">
        <v>534</v>
      </c>
      <c r="M1593" s="98" t="s">
        <v>534</v>
      </c>
      <c r="N1593" s="97" t="s">
        <v>534</v>
      </c>
      <c r="Q1593" s="88" t="str">
        <f t="array" aca="1" ref="Q1593" ca="1">IFERROR(INDEX(Tableau3[Num DECAL],SMALL(IF(Tableau3[Num DECAL]&lt;&gt;"",ROW(INDIRECT("1:"&amp;ROWS(Tableau3[Num DECAL])))),ROWS($1:1582))),"")</f>
        <v/>
      </c>
      <c r="R1593" s="88">
        <f t="shared" ca="1" si="24"/>
        <v>0</v>
      </c>
      <c r="S1593" s="88">
        <f ca="1">COUNTIFS(Tableau3[PLAGE],R1593)</f>
        <v>0</v>
      </c>
      <c r="T1593" s="139">
        <f ca="1">INDEX(EXTRACT!DATE,MATCH(Tableau4[[#This Row],[Décalage]],D:D,0),0)</f>
        <v>0</v>
      </c>
      <c r="U1593" s="139">
        <f ca="1">VLOOKUP(Tableau4[[#This Row],[Décalage]],D:E,2,0)</f>
        <v>0</v>
      </c>
      <c r="V1593" s="139">
        <f ca="1">VLOOKUP(Tableau4[[#This Row],[Décalage]],D:G,4,0)</f>
        <v>0</v>
      </c>
      <c r="AY1593" s="88"/>
      <c r="AZ1593" s="88"/>
      <c r="BA1593" s="88"/>
      <c r="BB1593" s="88"/>
      <c r="BC1593" s="88"/>
    </row>
    <row r="1594" spans="1:55" ht="15" x14ac:dyDescent="0.2">
      <c r="A1594" s="100" t="s">
        <v>534</v>
      </c>
      <c r="B1594" s="95" t="s">
        <v>534</v>
      </c>
      <c r="C1594" s="95">
        <v>1591</v>
      </c>
      <c r="D1594" s="95" t="s">
        <v>534</v>
      </c>
      <c r="E1594" s="99" t="s">
        <v>534</v>
      </c>
      <c r="F1594" s="95" t="s">
        <v>534</v>
      </c>
      <c r="G1594" s="95" t="s">
        <v>534</v>
      </c>
      <c r="H1594" s="95">
        <v>0</v>
      </c>
      <c r="I1594" s="95">
        <v>1</v>
      </c>
      <c r="J1594" s="95">
        <v>1127</v>
      </c>
      <c r="K1594" s="95" t="s">
        <v>534</v>
      </c>
      <c r="L1594" s="98" t="s">
        <v>534</v>
      </c>
      <c r="M1594" s="98" t="s">
        <v>534</v>
      </c>
      <c r="N1594" s="97" t="s">
        <v>534</v>
      </c>
      <c r="Q1594" s="88" t="str">
        <f t="array" aca="1" ref="Q1594" ca="1">IFERROR(INDEX(Tableau3[Num DECAL],SMALL(IF(Tableau3[Num DECAL]&lt;&gt;"",ROW(INDIRECT("1:"&amp;ROWS(Tableau3[Num DECAL])))),ROWS($1:1583))),"")</f>
        <v/>
      </c>
      <c r="R1594" s="88">
        <f t="shared" ca="1" si="24"/>
        <v>0</v>
      </c>
      <c r="S1594" s="88">
        <f ca="1">COUNTIFS(Tableau3[PLAGE],R1594)</f>
        <v>0</v>
      </c>
      <c r="T1594" s="139">
        <f ca="1">INDEX(EXTRACT!DATE,MATCH(Tableau4[[#This Row],[Décalage]],D:D,0),0)</f>
        <v>0</v>
      </c>
      <c r="U1594" s="139">
        <f ca="1">VLOOKUP(Tableau4[[#This Row],[Décalage]],D:E,2,0)</f>
        <v>0</v>
      </c>
      <c r="V1594" s="139">
        <f ca="1">VLOOKUP(Tableau4[[#This Row],[Décalage]],D:G,4,0)</f>
        <v>0</v>
      </c>
      <c r="AY1594" s="88"/>
      <c r="AZ1594" s="88"/>
      <c r="BA1594" s="88"/>
      <c r="BB1594" s="88"/>
      <c r="BC1594" s="88"/>
    </row>
    <row r="1595" spans="1:55" ht="15" x14ac:dyDescent="0.2">
      <c r="A1595" s="100" t="s">
        <v>534</v>
      </c>
      <c r="B1595" s="95" t="s">
        <v>534</v>
      </c>
      <c r="C1595" s="95">
        <v>1592</v>
      </c>
      <c r="D1595" s="95" t="s">
        <v>534</v>
      </c>
      <c r="E1595" s="99" t="s">
        <v>534</v>
      </c>
      <c r="F1595" s="95" t="s">
        <v>534</v>
      </c>
      <c r="G1595" s="95" t="s">
        <v>534</v>
      </c>
      <c r="H1595" s="95">
        <v>0</v>
      </c>
      <c r="I1595" s="95">
        <v>1</v>
      </c>
      <c r="J1595" s="95">
        <v>1128</v>
      </c>
      <c r="K1595" s="95" t="s">
        <v>534</v>
      </c>
      <c r="L1595" s="98" t="s">
        <v>534</v>
      </c>
      <c r="M1595" s="98" t="s">
        <v>534</v>
      </c>
      <c r="N1595" s="97" t="s">
        <v>534</v>
      </c>
      <c r="Q1595" s="88" t="str">
        <f t="array" aca="1" ref="Q1595" ca="1">IFERROR(INDEX(Tableau3[Num DECAL],SMALL(IF(Tableau3[Num DECAL]&lt;&gt;"",ROW(INDIRECT("1:"&amp;ROWS(Tableau3[Num DECAL])))),ROWS($1:1584))),"")</f>
        <v/>
      </c>
      <c r="R1595" s="88">
        <f t="shared" ca="1" si="24"/>
        <v>0</v>
      </c>
      <c r="S1595" s="88">
        <f ca="1">COUNTIFS(Tableau3[PLAGE],R1595)</f>
        <v>0</v>
      </c>
      <c r="T1595" s="139">
        <f ca="1">INDEX(EXTRACT!DATE,MATCH(Tableau4[[#This Row],[Décalage]],D:D,0),0)</f>
        <v>0</v>
      </c>
      <c r="U1595" s="139">
        <f ca="1">VLOOKUP(Tableau4[[#This Row],[Décalage]],D:E,2,0)</f>
        <v>0</v>
      </c>
      <c r="V1595" s="139">
        <f ca="1">VLOOKUP(Tableau4[[#This Row],[Décalage]],D:G,4,0)</f>
        <v>0</v>
      </c>
      <c r="AY1595" s="88"/>
      <c r="AZ1595" s="88"/>
      <c r="BA1595" s="88"/>
      <c r="BB1595" s="88"/>
      <c r="BC1595" s="88"/>
    </row>
    <row r="1596" spans="1:55" ht="15" x14ac:dyDescent="0.2">
      <c r="A1596" s="100" t="s">
        <v>534</v>
      </c>
      <c r="B1596" s="95" t="s">
        <v>534</v>
      </c>
      <c r="C1596" s="95">
        <v>1593</v>
      </c>
      <c r="D1596" s="95" t="s">
        <v>534</v>
      </c>
      <c r="E1596" s="99" t="s">
        <v>534</v>
      </c>
      <c r="F1596" s="95" t="s">
        <v>534</v>
      </c>
      <c r="G1596" s="95" t="s">
        <v>534</v>
      </c>
      <c r="H1596" s="95">
        <v>0</v>
      </c>
      <c r="I1596" s="95">
        <v>1</v>
      </c>
      <c r="J1596" s="95">
        <v>1129</v>
      </c>
      <c r="K1596" s="95" t="s">
        <v>534</v>
      </c>
      <c r="L1596" s="98" t="s">
        <v>534</v>
      </c>
      <c r="M1596" s="98" t="s">
        <v>534</v>
      </c>
      <c r="N1596" s="97" t="s">
        <v>534</v>
      </c>
      <c r="Q1596" s="88" t="str">
        <f t="array" aca="1" ref="Q1596" ca="1">IFERROR(INDEX(Tableau3[Num DECAL],SMALL(IF(Tableau3[Num DECAL]&lt;&gt;"",ROW(INDIRECT("1:"&amp;ROWS(Tableau3[Num DECAL])))),ROWS($1:1585))),"")</f>
        <v/>
      </c>
      <c r="R1596" s="88">
        <f t="shared" ca="1" si="24"/>
        <v>0</v>
      </c>
      <c r="S1596" s="88">
        <f ca="1">COUNTIFS(Tableau3[PLAGE],R1596)</f>
        <v>0</v>
      </c>
      <c r="T1596" s="139">
        <f ca="1">INDEX(EXTRACT!DATE,MATCH(Tableau4[[#This Row],[Décalage]],D:D,0),0)</f>
        <v>0</v>
      </c>
      <c r="U1596" s="139">
        <f ca="1">VLOOKUP(Tableau4[[#This Row],[Décalage]],D:E,2,0)</f>
        <v>0</v>
      </c>
      <c r="V1596" s="139">
        <f ca="1">VLOOKUP(Tableau4[[#This Row],[Décalage]],D:G,4,0)</f>
        <v>0</v>
      </c>
      <c r="AY1596" s="88"/>
      <c r="AZ1596" s="88"/>
      <c r="BA1596" s="88"/>
      <c r="BB1596" s="88"/>
      <c r="BC1596" s="88"/>
    </row>
    <row r="1597" spans="1:55" ht="15" x14ac:dyDescent="0.2">
      <c r="A1597" s="100" t="s">
        <v>534</v>
      </c>
      <c r="B1597" s="95" t="s">
        <v>534</v>
      </c>
      <c r="C1597" s="95">
        <v>1594</v>
      </c>
      <c r="D1597" s="95" t="s">
        <v>534</v>
      </c>
      <c r="E1597" s="99" t="s">
        <v>534</v>
      </c>
      <c r="F1597" s="95" t="s">
        <v>534</v>
      </c>
      <c r="G1597" s="95" t="s">
        <v>534</v>
      </c>
      <c r="H1597" s="95">
        <v>0</v>
      </c>
      <c r="I1597" s="95">
        <v>1</v>
      </c>
      <c r="J1597" s="95">
        <v>1130</v>
      </c>
      <c r="K1597" s="95" t="s">
        <v>534</v>
      </c>
      <c r="L1597" s="98" t="s">
        <v>534</v>
      </c>
      <c r="M1597" s="98" t="s">
        <v>534</v>
      </c>
      <c r="N1597" s="97" t="s">
        <v>534</v>
      </c>
      <c r="Q1597" s="88" t="str">
        <f t="array" aca="1" ref="Q1597" ca="1">IFERROR(INDEX(Tableau3[Num DECAL],SMALL(IF(Tableau3[Num DECAL]&lt;&gt;"",ROW(INDIRECT("1:"&amp;ROWS(Tableau3[Num DECAL])))),ROWS($1:1586))),"")</f>
        <v/>
      </c>
      <c r="R1597" s="88">
        <f t="shared" ca="1" si="24"/>
        <v>0</v>
      </c>
      <c r="S1597" s="88">
        <f ca="1">COUNTIFS(Tableau3[PLAGE],R1597)</f>
        <v>0</v>
      </c>
      <c r="T1597" s="139">
        <f ca="1">INDEX(EXTRACT!DATE,MATCH(Tableau4[[#This Row],[Décalage]],D:D,0),0)</f>
        <v>0</v>
      </c>
      <c r="U1597" s="139">
        <f ca="1">VLOOKUP(Tableau4[[#This Row],[Décalage]],D:E,2,0)</f>
        <v>0</v>
      </c>
      <c r="V1597" s="139">
        <f ca="1">VLOOKUP(Tableau4[[#This Row],[Décalage]],D:G,4,0)</f>
        <v>0</v>
      </c>
      <c r="AY1597" s="88"/>
      <c r="AZ1597" s="88"/>
      <c r="BA1597" s="88"/>
      <c r="BB1597" s="88"/>
      <c r="BC1597" s="88"/>
    </row>
    <row r="1598" spans="1:55" ht="15" x14ac:dyDescent="0.2">
      <c r="A1598" s="100" t="s">
        <v>534</v>
      </c>
      <c r="B1598" s="95" t="s">
        <v>534</v>
      </c>
      <c r="C1598" s="95">
        <v>1595</v>
      </c>
      <c r="D1598" s="95" t="s">
        <v>534</v>
      </c>
      <c r="E1598" s="99" t="s">
        <v>534</v>
      </c>
      <c r="F1598" s="95" t="s">
        <v>534</v>
      </c>
      <c r="G1598" s="95" t="s">
        <v>534</v>
      </c>
      <c r="H1598" s="95">
        <v>0</v>
      </c>
      <c r="I1598" s="95">
        <v>1</v>
      </c>
      <c r="J1598" s="95">
        <v>1131</v>
      </c>
      <c r="K1598" s="95" t="s">
        <v>534</v>
      </c>
      <c r="L1598" s="98" t="s">
        <v>534</v>
      </c>
      <c r="M1598" s="98" t="s">
        <v>534</v>
      </c>
      <c r="N1598" s="97" t="s">
        <v>534</v>
      </c>
      <c r="Q1598" s="88" t="str">
        <f t="array" aca="1" ref="Q1598" ca="1">IFERROR(INDEX(Tableau3[Num DECAL],SMALL(IF(Tableau3[Num DECAL]&lt;&gt;"",ROW(INDIRECT("1:"&amp;ROWS(Tableau3[Num DECAL])))),ROWS($1:1587))),"")</f>
        <v/>
      </c>
      <c r="R1598" s="88">
        <f t="shared" ca="1" si="24"/>
        <v>0</v>
      </c>
      <c r="S1598" s="88">
        <f ca="1">COUNTIFS(Tableau3[PLAGE],R1598)</f>
        <v>0</v>
      </c>
      <c r="T1598" s="139">
        <f ca="1">INDEX(EXTRACT!DATE,MATCH(Tableau4[[#This Row],[Décalage]],D:D,0),0)</f>
        <v>0</v>
      </c>
      <c r="U1598" s="139">
        <f ca="1">VLOOKUP(Tableau4[[#This Row],[Décalage]],D:E,2,0)</f>
        <v>0</v>
      </c>
      <c r="V1598" s="139">
        <f ca="1">VLOOKUP(Tableau4[[#This Row],[Décalage]],D:G,4,0)</f>
        <v>0</v>
      </c>
      <c r="AY1598" s="88"/>
      <c r="AZ1598" s="88"/>
      <c r="BA1598" s="88"/>
      <c r="BB1598" s="88"/>
      <c r="BC1598" s="88"/>
    </row>
    <row r="1599" spans="1:55" ht="15" x14ac:dyDescent="0.2">
      <c r="A1599" s="100" t="s">
        <v>534</v>
      </c>
      <c r="B1599" s="95" t="s">
        <v>534</v>
      </c>
      <c r="C1599" s="95">
        <v>1596</v>
      </c>
      <c r="D1599" s="95" t="s">
        <v>534</v>
      </c>
      <c r="E1599" s="99" t="s">
        <v>534</v>
      </c>
      <c r="F1599" s="95" t="s">
        <v>534</v>
      </c>
      <c r="G1599" s="95" t="s">
        <v>534</v>
      </c>
      <c r="H1599" s="95">
        <v>0</v>
      </c>
      <c r="I1599" s="95">
        <v>1</v>
      </c>
      <c r="J1599" s="95">
        <v>1132</v>
      </c>
      <c r="K1599" s="95" t="s">
        <v>534</v>
      </c>
      <c r="L1599" s="98" t="s">
        <v>534</v>
      </c>
      <c r="M1599" s="98" t="s">
        <v>534</v>
      </c>
      <c r="N1599" s="97" t="s">
        <v>534</v>
      </c>
      <c r="Q1599" s="88" t="str">
        <f t="array" aca="1" ref="Q1599" ca="1">IFERROR(INDEX(Tableau3[Num DECAL],SMALL(IF(Tableau3[Num DECAL]&lt;&gt;"",ROW(INDIRECT("1:"&amp;ROWS(Tableau3[Num DECAL])))),ROWS($1:1588))),"")</f>
        <v/>
      </c>
      <c r="R1599" s="88">
        <f t="shared" ca="1" si="24"/>
        <v>0</v>
      </c>
      <c r="S1599" s="88">
        <f ca="1">COUNTIFS(Tableau3[PLAGE],R1599)</f>
        <v>0</v>
      </c>
      <c r="T1599" s="139">
        <f ca="1">INDEX(EXTRACT!DATE,MATCH(Tableau4[[#This Row],[Décalage]],D:D,0),0)</f>
        <v>0</v>
      </c>
      <c r="U1599" s="139">
        <f ca="1">VLOOKUP(Tableau4[[#This Row],[Décalage]],D:E,2,0)</f>
        <v>0</v>
      </c>
      <c r="V1599" s="139">
        <f ca="1">VLOOKUP(Tableau4[[#This Row],[Décalage]],D:G,4,0)</f>
        <v>0</v>
      </c>
      <c r="AY1599" s="88"/>
      <c r="AZ1599" s="88"/>
      <c r="BA1599" s="88"/>
      <c r="BB1599" s="88"/>
      <c r="BC1599" s="88"/>
    </row>
    <row r="1600" spans="1:55" ht="15" x14ac:dyDescent="0.2">
      <c r="A1600" s="100" t="s">
        <v>534</v>
      </c>
      <c r="B1600" s="95" t="s">
        <v>534</v>
      </c>
      <c r="C1600" s="95">
        <v>1597</v>
      </c>
      <c r="D1600" s="95" t="s">
        <v>534</v>
      </c>
      <c r="E1600" s="99" t="s">
        <v>534</v>
      </c>
      <c r="F1600" s="95" t="s">
        <v>534</v>
      </c>
      <c r="G1600" s="95" t="s">
        <v>534</v>
      </c>
      <c r="H1600" s="95">
        <v>0</v>
      </c>
      <c r="I1600" s="95">
        <v>1</v>
      </c>
      <c r="J1600" s="95">
        <v>1133</v>
      </c>
      <c r="K1600" s="95" t="s">
        <v>534</v>
      </c>
      <c r="L1600" s="98" t="s">
        <v>534</v>
      </c>
      <c r="M1600" s="98" t="s">
        <v>534</v>
      </c>
      <c r="N1600" s="97" t="s">
        <v>534</v>
      </c>
      <c r="Q1600" s="88" t="str">
        <f t="array" aca="1" ref="Q1600" ca="1">IFERROR(INDEX(Tableau3[Num DECAL],SMALL(IF(Tableau3[Num DECAL]&lt;&gt;"",ROW(INDIRECT("1:"&amp;ROWS(Tableau3[Num DECAL])))),ROWS($1:1589))),"")</f>
        <v/>
      </c>
      <c r="R1600" s="88">
        <f t="shared" ca="1" si="24"/>
        <v>0</v>
      </c>
      <c r="S1600" s="88">
        <f ca="1">COUNTIFS(Tableau3[PLAGE],R1600)</f>
        <v>0</v>
      </c>
      <c r="T1600" s="139">
        <f ca="1">INDEX(EXTRACT!DATE,MATCH(Tableau4[[#This Row],[Décalage]],D:D,0),0)</f>
        <v>0</v>
      </c>
      <c r="U1600" s="139">
        <f ca="1">VLOOKUP(Tableau4[[#This Row],[Décalage]],D:E,2,0)</f>
        <v>0</v>
      </c>
      <c r="V1600" s="139">
        <f ca="1">VLOOKUP(Tableau4[[#This Row],[Décalage]],D:G,4,0)</f>
        <v>0</v>
      </c>
      <c r="AY1600" s="88"/>
      <c r="AZ1600" s="88"/>
      <c r="BA1600" s="88"/>
      <c r="BB1600" s="88"/>
      <c r="BC1600" s="88"/>
    </row>
    <row r="1601" spans="1:55" ht="15" x14ac:dyDescent="0.2">
      <c r="A1601" s="100" t="s">
        <v>534</v>
      </c>
      <c r="B1601" s="95" t="s">
        <v>534</v>
      </c>
      <c r="C1601" s="95">
        <v>1598</v>
      </c>
      <c r="D1601" s="95" t="s">
        <v>534</v>
      </c>
      <c r="E1601" s="99" t="s">
        <v>534</v>
      </c>
      <c r="F1601" s="95" t="s">
        <v>534</v>
      </c>
      <c r="G1601" s="95" t="s">
        <v>534</v>
      </c>
      <c r="H1601" s="95">
        <v>0</v>
      </c>
      <c r="I1601" s="95">
        <v>1</v>
      </c>
      <c r="J1601" s="95">
        <v>1134</v>
      </c>
      <c r="K1601" s="95" t="s">
        <v>534</v>
      </c>
      <c r="L1601" s="98" t="s">
        <v>534</v>
      </c>
      <c r="M1601" s="98" t="s">
        <v>534</v>
      </c>
      <c r="N1601" s="97" t="s">
        <v>534</v>
      </c>
      <c r="Q1601" s="88" t="str">
        <f t="array" aca="1" ref="Q1601" ca="1">IFERROR(INDEX(Tableau3[Num DECAL],SMALL(IF(Tableau3[Num DECAL]&lt;&gt;"",ROW(INDIRECT("1:"&amp;ROWS(Tableau3[Num DECAL])))),ROWS($1:1590))),"")</f>
        <v/>
      </c>
      <c r="R1601" s="88">
        <f t="shared" ca="1" si="24"/>
        <v>0</v>
      </c>
      <c r="S1601" s="88">
        <f ca="1">COUNTIFS(Tableau3[PLAGE],R1601)</f>
        <v>0</v>
      </c>
      <c r="T1601" s="139">
        <f ca="1">INDEX(EXTRACT!DATE,MATCH(Tableau4[[#This Row],[Décalage]],D:D,0),0)</f>
        <v>0</v>
      </c>
      <c r="U1601" s="139">
        <f ca="1">VLOOKUP(Tableau4[[#This Row],[Décalage]],D:E,2,0)</f>
        <v>0</v>
      </c>
      <c r="V1601" s="139">
        <f ca="1">VLOOKUP(Tableau4[[#This Row],[Décalage]],D:G,4,0)</f>
        <v>0</v>
      </c>
      <c r="AY1601" s="88"/>
      <c r="AZ1601" s="88"/>
      <c r="BA1601" s="88"/>
      <c r="BB1601" s="88"/>
      <c r="BC1601" s="88"/>
    </row>
    <row r="1602" spans="1:55" ht="15" x14ac:dyDescent="0.2">
      <c r="A1602" s="100" t="s">
        <v>534</v>
      </c>
      <c r="B1602" s="95" t="s">
        <v>534</v>
      </c>
      <c r="C1602" s="95">
        <v>1599</v>
      </c>
      <c r="D1602" s="95" t="s">
        <v>534</v>
      </c>
      <c r="E1602" s="99" t="s">
        <v>534</v>
      </c>
      <c r="F1602" s="95" t="s">
        <v>534</v>
      </c>
      <c r="G1602" s="95" t="s">
        <v>534</v>
      </c>
      <c r="H1602" s="95">
        <v>0</v>
      </c>
      <c r="I1602" s="95">
        <v>1</v>
      </c>
      <c r="J1602" s="95">
        <v>1135</v>
      </c>
      <c r="K1602" s="95" t="s">
        <v>534</v>
      </c>
      <c r="L1602" s="98" t="s">
        <v>534</v>
      </c>
      <c r="M1602" s="98" t="s">
        <v>534</v>
      </c>
      <c r="N1602" s="97" t="s">
        <v>534</v>
      </c>
      <c r="Q1602" s="88" t="str">
        <f t="array" aca="1" ref="Q1602" ca="1">IFERROR(INDEX(Tableau3[Num DECAL],SMALL(IF(Tableau3[Num DECAL]&lt;&gt;"",ROW(INDIRECT("1:"&amp;ROWS(Tableau3[Num DECAL])))),ROWS($1:1591))),"")</f>
        <v/>
      </c>
      <c r="R1602" s="88">
        <f t="shared" ca="1" si="24"/>
        <v>0</v>
      </c>
      <c r="S1602" s="88">
        <f ca="1">COUNTIFS(Tableau3[PLAGE],R1602)</f>
        <v>0</v>
      </c>
      <c r="T1602" s="139">
        <f ca="1">INDEX(EXTRACT!DATE,MATCH(Tableau4[[#This Row],[Décalage]],D:D,0),0)</f>
        <v>0</v>
      </c>
      <c r="U1602" s="139">
        <f ca="1">VLOOKUP(Tableau4[[#This Row],[Décalage]],D:E,2,0)</f>
        <v>0</v>
      </c>
      <c r="V1602" s="139">
        <f ca="1">VLOOKUP(Tableau4[[#This Row],[Décalage]],D:G,4,0)</f>
        <v>0</v>
      </c>
      <c r="AY1602" s="88"/>
      <c r="AZ1602" s="88"/>
      <c r="BA1602" s="88"/>
      <c r="BB1602" s="88"/>
      <c r="BC1602" s="88"/>
    </row>
    <row r="1603" spans="1:55" ht="15" x14ac:dyDescent="0.2">
      <c r="A1603" s="100" t="s">
        <v>534</v>
      </c>
      <c r="B1603" s="95" t="s">
        <v>534</v>
      </c>
      <c r="C1603" s="95">
        <v>1600</v>
      </c>
      <c r="D1603" s="95" t="s">
        <v>534</v>
      </c>
      <c r="E1603" s="99" t="s">
        <v>534</v>
      </c>
      <c r="F1603" s="95" t="s">
        <v>534</v>
      </c>
      <c r="G1603" s="95" t="s">
        <v>534</v>
      </c>
      <c r="H1603" s="95">
        <v>0</v>
      </c>
      <c r="I1603" s="95">
        <v>1</v>
      </c>
      <c r="J1603" s="95">
        <v>1136</v>
      </c>
      <c r="K1603" s="95" t="s">
        <v>534</v>
      </c>
      <c r="L1603" s="98" t="s">
        <v>534</v>
      </c>
      <c r="M1603" s="98" t="s">
        <v>534</v>
      </c>
      <c r="N1603" s="97" t="s">
        <v>534</v>
      </c>
      <c r="Q1603" s="88" t="str">
        <f t="array" aca="1" ref="Q1603" ca="1">IFERROR(INDEX(Tableau3[Num DECAL],SMALL(IF(Tableau3[Num DECAL]&lt;&gt;"",ROW(INDIRECT("1:"&amp;ROWS(Tableau3[Num DECAL])))),ROWS($1:1592))),"")</f>
        <v/>
      </c>
      <c r="R1603" s="88">
        <f t="shared" ca="1" si="24"/>
        <v>0</v>
      </c>
      <c r="S1603" s="88">
        <f ca="1">COUNTIFS(Tableau3[PLAGE],R1603)</f>
        <v>0</v>
      </c>
      <c r="T1603" s="139">
        <f ca="1">INDEX(EXTRACT!DATE,MATCH(Tableau4[[#This Row],[Décalage]],D:D,0),0)</f>
        <v>0</v>
      </c>
      <c r="U1603" s="139">
        <f ca="1">VLOOKUP(Tableau4[[#This Row],[Décalage]],D:E,2,0)</f>
        <v>0</v>
      </c>
      <c r="V1603" s="139">
        <f ca="1">VLOOKUP(Tableau4[[#This Row],[Décalage]],D:G,4,0)</f>
        <v>0</v>
      </c>
      <c r="AY1603" s="88"/>
      <c r="AZ1603" s="88"/>
      <c r="BA1603" s="88"/>
      <c r="BB1603" s="88"/>
      <c r="BC1603" s="88"/>
    </row>
    <row r="1604" spans="1:55" ht="15" x14ac:dyDescent="0.2">
      <c r="A1604" s="100" t="s">
        <v>534</v>
      </c>
      <c r="B1604" s="95" t="s">
        <v>534</v>
      </c>
      <c r="C1604" s="95">
        <v>1601</v>
      </c>
      <c r="D1604" s="95" t="s">
        <v>534</v>
      </c>
      <c r="E1604" s="99" t="s">
        <v>534</v>
      </c>
      <c r="F1604" s="95" t="s">
        <v>534</v>
      </c>
      <c r="G1604" s="95" t="s">
        <v>534</v>
      </c>
      <c r="H1604" s="95">
        <v>0</v>
      </c>
      <c r="I1604" s="95">
        <v>1</v>
      </c>
      <c r="J1604" s="95">
        <v>1137</v>
      </c>
      <c r="K1604" s="95" t="s">
        <v>534</v>
      </c>
      <c r="L1604" s="98" t="s">
        <v>534</v>
      </c>
      <c r="M1604" s="98" t="s">
        <v>534</v>
      </c>
      <c r="N1604" s="97" t="s">
        <v>534</v>
      </c>
      <c r="Q1604" s="88" t="str">
        <f t="array" aca="1" ref="Q1604" ca="1">IFERROR(INDEX(Tableau3[Num DECAL],SMALL(IF(Tableau3[Num DECAL]&lt;&gt;"",ROW(INDIRECT("1:"&amp;ROWS(Tableau3[Num DECAL])))),ROWS($1:1593))),"")</f>
        <v/>
      </c>
      <c r="R1604" s="88">
        <f t="shared" ca="1" si="24"/>
        <v>0</v>
      </c>
      <c r="S1604" s="88">
        <f ca="1">COUNTIFS(Tableau3[PLAGE],R1604)</f>
        <v>0</v>
      </c>
      <c r="T1604" s="139">
        <f ca="1">INDEX(EXTRACT!DATE,MATCH(Tableau4[[#This Row],[Décalage]],D:D,0),0)</f>
        <v>0</v>
      </c>
      <c r="U1604" s="139">
        <f ca="1">VLOOKUP(Tableau4[[#This Row],[Décalage]],D:E,2,0)</f>
        <v>0</v>
      </c>
      <c r="V1604" s="139">
        <f ca="1">VLOOKUP(Tableau4[[#This Row],[Décalage]],D:G,4,0)</f>
        <v>0</v>
      </c>
      <c r="AY1604" s="88"/>
      <c r="AZ1604" s="88"/>
      <c r="BA1604" s="88"/>
      <c r="BB1604" s="88"/>
      <c r="BC1604" s="88"/>
    </row>
    <row r="1605" spans="1:55" ht="15" x14ac:dyDescent="0.2">
      <c r="A1605" s="100" t="s">
        <v>534</v>
      </c>
      <c r="B1605" s="95" t="s">
        <v>534</v>
      </c>
      <c r="C1605" s="95">
        <v>1602</v>
      </c>
      <c r="D1605" s="95" t="s">
        <v>534</v>
      </c>
      <c r="E1605" s="99" t="s">
        <v>534</v>
      </c>
      <c r="F1605" s="95" t="s">
        <v>534</v>
      </c>
      <c r="G1605" s="95" t="s">
        <v>534</v>
      </c>
      <c r="H1605" s="95">
        <v>0</v>
      </c>
      <c r="I1605" s="95">
        <v>1</v>
      </c>
      <c r="J1605" s="95">
        <v>1138</v>
      </c>
      <c r="K1605" s="95" t="s">
        <v>534</v>
      </c>
      <c r="L1605" s="98" t="s">
        <v>534</v>
      </c>
      <c r="M1605" s="98" t="s">
        <v>534</v>
      </c>
      <c r="N1605" s="97" t="s">
        <v>534</v>
      </c>
      <c r="Q1605" s="88" t="str">
        <f t="array" aca="1" ref="Q1605" ca="1">IFERROR(INDEX(Tableau3[Num DECAL],SMALL(IF(Tableau3[Num DECAL]&lt;&gt;"",ROW(INDIRECT("1:"&amp;ROWS(Tableau3[Num DECAL])))),ROWS($1:1594))),"")</f>
        <v/>
      </c>
      <c r="R1605" s="88">
        <f t="shared" ca="1" si="24"/>
        <v>0</v>
      </c>
      <c r="S1605" s="88">
        <f ca="1">COUNTIFS(Tableau3[PLAGE],R1605)</f>
        <v>0</v>
      </c>
      <c r="T1605" s="139">
        <f ca="1">INDEX(EXTRACT!DATE,MATCH(Tableau4[[#This Row],[Décalage]],D:D,0),0)</f>
        <v>0</v>
      </c>
      <c r="U1605" s="139">
        <f ca="1">VLOOKUP(Tableau4[[#This Row],[Décalage]],D:E,2,0)</f>
        <v>0</v>
      </c>
      <c r="V1605" s="139">
        <f ca="1">VLOOKUP(Tableau4[[#This Row],[Décalage]],D:G,4,0)</f>
        <v>0</v>
      </c>
      <c r="AY1605" s="88"/>
      <c r="AZ1605" s="88"/>
      <c r="BA1605" s="88"/>
      <c r="BB1605" s="88"/>
      <c r="BC1605" s="88"/>
    </row>
    <row r="1606" spans="1:55" ht="15" x14ac:dyDescent="0.2">
      <c r="A1606" s="100" t="s">
        <v>534</v>
      </c>
      <c r="B1606" s="95" t="s">
        <v>534</v>
      </c>
      <c r="C1606" s="95">
        <v>1603</v>
      </c>
      <c r="D1606" s="95" t="s">
        <v>534</v>
      </c>
      <c r="E1606" s="99" t="s">
        <v>534</v>
      </c>
      <c r="F1606" s="95" t="s">
        <v>534</v>
      </c>
      <c r="G1606" s="95" t="s">
        <v>534</v>
      </c>
      <c r="H1606" s="95">
        <v>0</v>
      </c>
      <c r="I1606" s="95">
        <v>1</v>
      </c>
      <c r="J1606" s="95">
        <v>1139</v>
      </c>
      <c r="K1606" s="95" t="s">
        <v>534</v>
      </c>
      <c r="L1606" s="98" t="s">
        <v>534</v>
      </c>
      <c r="M1606" s="98" t="s">
        <v>534</v>
      </c>
      <c r="N1606" s="97" t="s">
        <v>534</v>
      </c>
      <c r="Q1606" s="88" t="str">
        <f t="array" aca="1" ref="Q1606" ca="1">IFERROR(INDEX(Tableau3[Num DECAL],SMALL(IF(Tableau3[Num DECAL]&lt;&gt;"",ROW(INDIRECT("1:"&amp;ROWS(Tableau3[Num DECAL])))),ROWS($1:1595))),"")</f>
        <v/>
      </c>
      <c r="R1606" s="88">
        <f t="shared" ca="1" si="24"/>
        <v>0</v>
      </c>
      <c r="S1606" s="88">
        <f ca="1">COUNTIFS(Tableau3[PLAGE],R1606)</f>
        <v>0</v>
      </c>
      <c r="T1606" s="139">
        <f ca="1">INDEX(EXTRACT!DATE,MATCH(Tableau4[[#This Row],[Décalage]],D:D,0),0)</f>
        <v>0</v>
      </c>
      <c r="U1606" s="139">
        <f ca="1">VLOOKUP(Tableau4[[#This Row],[Décalage]],D:E,2,0)</f>
        <v>0</v>
      </c>
      <c r="V1606" s="139">
        <f ca="1">VLOOKUP(Tableau4[[#This Row],[Décalage]],D:G,4,0)</f>
        <v>0</v>
      </c>
      <c r="AY1606" s="88"/>
      <c r="AZ1606" s="88"/>
      <c r="BA1606" s="88"/>
      <c r="BB1606" s="88"/>
      <c r="BC1606" s="88"/>
    </row>
    <row r="1607" spans="1:55" ht="15" x14ac:dyDescent="0.2">
      <c r="A1607" s="100" t="s">
        <v>534</v>
      </c>
      <c r="B1607" s="95" t="s">
        <v>534</v>
      </c>
      <c r="C1607" s="95">
        <v>1604</v>
      </c>
      <c r="D1607" s="95" t="s">
        <v>534</v>
      </c>
      <c r="E1607" s="99" t="s">
        <v>534</v>
      </c>
      <c r="F1607" s="95" t="s">
        <v>534</v>
      </c>
      <c r="G1607" s="95" t="s">
        <v>534</v>
      </c>
      <c r="H1607" s="95">
        <v>0</v>
      </c>
      <c r="I1607" s="95">
        <v>1</v>
      </c>
      <c r="J1607" s="95">
        <v>1140</v>
      </c>
      <c r="K1607" s="95" t="s">
        <v>534</v>
      </c>
      <c r="L1607" s="98" t="s">
        <v>534</v>
      </c>
      <c r="M1607" s="98" t="s">
        <v>534</v>
      </c>
      <c r="N1607" s="97" t="s">
        <v>534</v>
      </c>
      <c r="Q1607" s="88" t="str">
        <f t="array" aca="1" ref="Q1607" ca="1">IFERROR(INDEX(Tableau3[Num DECAL],SMALL(IF(Tableau3[Num DECAL]&lt;&gt;"",ROW(INDIRECT("1:"&amp;ROWS(Tableau3[Num DECAL])))),ROWS($1:1596))),"")</f>
        <v/>
      </c>
      <c r="R1607" s="88">
        <f t="shared" ca="1" si="24"/>
        <v>0</v>
      </c>
      <c r="S1607" s="88">
        <f ca="1">COUNTIFS(Tableau3[PLAGE],R1607)</f>
        <v>0</v>
      </c>
      <c r="T1607" s="139">
        <f ca="1">INDEX(EXTRACT!DATE,MATCH(Tableau4[[#This Row],[Décalage]],D:D,0),0)</f>
        <v>0</v>
      </c>
      <c r="U1607" s="139">
        <f ca="1">VLOOKUP(Tableau4[[#This Row],[Décalage]],D:E,2,0)</f>
        <v>0</v>
      </c>
      <c r="V1607" s="139">
        <f ca="1">VLOOKUP(Tableau4[[#This Row],[Décalage]],D:G,4,0)</f>
        <v>0</v>
      </c>
      <c r="AY1607" s="88"/>
      <c r="AZ1607" s="88"/>
      <c r="BA1607" s="88"/>
      <c r="BB1607" s="88"/>
      <c r="BC1607" s="88"/>
    </row>
    <row r="1608" spans="1:55" ht="15" x14ac:dyDescent="0.2">
      <c r="A1608" s="100" t="s">
        <v>534</v>
      </c>
      <c r="B1608" s="95" t="s">
        <v>534</v>
      </c>
      <c r="C1608" s="95">
        <v>1605</v>
      </c>
      <c r="D1608" s="95" t="s">
        <v>534</v>
      </c>
      <c r="E1608" s="99" t="s">
        <v>534</v>
      </c>
      <c r="F1608" s="95" t="s">
        <v>534</v>
      </c>
      <c r="G1608" s="95" t="s">
        <v>534</v>
      </c>
      <c r="H1608" s="95">
        <v>0</v>
      </c>
      <c r="I1608" s="95">
        <v>1</v>
      </c>
      <c r="J1608" s="95">
        <v>1141</v>
      </c>
      <c r="K1608" s="95" t="s">
        <v>534</v>
      </c>
      <c r="L1608" s="98" t="s">
        <v>534</v>
      </c>
      <c r="M1608" s="98" t="s">
        <v>534</v>
      </c>
      <c r="N1608" s="97" t="s">
        <v>534</v>
      </c>
      <c r="Q1608" s="88" t="str">
        <f t="array" aca="1" ref="Q1608" ca="1">IFERROR(INDEX(Tableau3[Num DECAL],SMALL(IF(Tableau3[Num DECAL]&lt;&gt;"",ROW(INDIRECT("1:"&amp;ROWS(Tableau3[Num DECAL])))),ROWS($1:1597))),"")</f>
        <v/>
      </c>
      <c r="R1608" s="88">
        <f t="shared" ca="1" si="24"/>
        <v>0</v>
      </c>
      <c r="S1608" s="88">
        <f ca="1">COUNTIFS(Tableau3[PLAGE],R1608)</f>
        <v>0</v>
      </c>
      <c r="T1608" s="139">
        <f ca="1">INDEX(EXTRACT!DATE,MATCH(Tableau4[[#This Row],[Décalage]],D:D,0),0)</f>
        <v>0</v>
      </c>
      <c r="U1608" s="139">
        <f ca="1">VLOOKUP(Tableau4[[#This Row],[Décalage]],D:E,2,0)</f>
        <v>0</v>
      </c>
      <c r="V1608" s="139">
        <f ca="1">VLOOKUP(Tableau4[[#This Row],[Décalage]],D:G,4,0)</f>
        <v>0</v>
      </c>
      <c r="AY1608" s="88"/>
      <c r="AZ1608" s="88"/>
      <c r="BA1608" s="88"/>
      <c r="BB1608" s="88"/>
      <c r="BC1608" s="88"/>
    </row>
    <row r="1609" spans="1:55" ht="15" x14ac:dyDescent="0.2">
      <c r="A1609" s="100" t="s">
        <v>534</v>
      </c>
      <c r="B1609" s="95" t="s">
        <v>534</v>
      </c>
      <c r="C1609" s="95">
        <v>1606</v>
      </c>
      <c r="D1609" s="95" t="s">
        <v>534</v>
      </c>
      <c r="E1609" s="99" t="s">
        <v>534</v>
      </c>
      <c r="F1609" s="95" t="s">
        <v>534</v>
      </c>
      <c r="G1609" s="95" t="s">
        <v>534</v>
      </c>
      <c r="H1609" s="95">
        <v>0</v>
      </c>
      <c r="I1609" s="95">
        <v>1</v>
      </c>
      <c r="J1609" s="95">
        <v>1142</v>
      </c>
      <c r="K1609" s="95" t="s">
        <v>534</v>
      </c>
      <c r="L1609" s="98" t="s">
        <v>534</v>
      </c>
      <c r="M1609" s="98" t="s">
        <v>534</v>
      </c>
      <c r="N1609" s="97" t="s">
        <v>534</v>
      </c>
      <c r="Q1609" s="88" t="str">
        <f t="array" aca="1" ref="Q1609" ca="1">IFERROR(INDEX(Tableau3[Num DECAL],SMALL(IF(Tableau3[Num DECAL]&lt;&gt;"",ROW(INDIRECT("1:"&amp;ROWS(Tableau3[Num DECAL])))),ROWS($1:1598))),"")</f>
        <v/>
      </c>
      <c r="R1609" s="88">
        <f t="shared" ca="1" si="24"/>
        <v>0</v>
      </c>
      <c r="S1609" s="88">
        <f ca="1">COUNTIFS(Tableau3[PLAGE],R1609)</f>
        <v>0</v>
      </c>
      <c r="T1609" s="139">
        <f ca="1">INDEX(EXTRACT!DATE,MATCH(Tableau4[[#This Row],[Décalage]],D:D,0),0)</f>
        <v>0</v>
      </c>
      <c r="U1609" s="139">
        <f ca="1">VLOOKUP(Tableau4[[#This Row],[Décalage]],D:E,2,0)</f>
        <v>0</v>
      </c>
      <c r="V1609" s="139">
        <f ca="1">VLOOKUP(Tableau4[[#This Row],[Décalage]],D:G,4,0)</f>
        <v>0</v>
      </c>
      <c r="AY1609" s="88"/>
      <c r="AZ1609" s="88"/>
      <c r="BA1609" s="88"/>
      <c r="BB1609" s="88"/>
      <c r="BC1609" s="88"/>
    </row>
    <row r="1610" spans="1:55" ht="15" x14ac:dyDescent="0.2">
      <c r="A1610" s="100" t="s">
        <v>534</v>
      </c>
      <c r="B1610" s="95" t="s">
        <v>534</v>
      </c>
      <c r="C1610" s="95">
        <v>1607</v>
      </c>
      <c r="D1610" s="95" t="s">
        <v>534</v>
      </c>
      <c r="E1610" s="99" t="s">
        <v>534</v>
      </c>
      <c r="F1610" s="95" t="s">
        <v>534</v>
      </c>
      <c r="G1610" s="95" t="s">
        <v>534</v>
      </c>
      <c r="H1610" s="95">
        <v>0</v>
      </c>
      <c r="I1610" s="95">
        <v>1</v>
      </c>
      <c r="J1610" s="95">
        <v>1143</v>
      </c>
      <c r="K1610" s="95" t="s">
        <v>534</v>
      </c>
      <c r="L1610" s="98" t="s">
        <v>534</v>
      </c>
      <c r="M1610" s="98" t="s">
        <v>534</v>
      </c>
      <c r="N1610" s="97" t="s">
        <v>534</v>
      </c>
      <c r="Q1610" s="88" t="str">
        <f t="array" aca="1" ref="Q1610" ca="1">IFERROR(INDEX(Tableau3[Num DECAL],SMALL(IF(Tableau3[Num DECAL]&lt;&gt;"",ROW(INDIRECT("1:"&amp;ROWS(Tableau3[Num DECAL])))),ROWS($1:1599))),"")</f>
        <v/>
      </c>
      <c r="R1610" s="88">
        <f t="shared" ca="1" si="24"/>
        <v>0</v>
      </c>
      <c r="S1610" s="88">
        <f ca="1">COUNTIFS(Tableau3[PLAGE],R1610)</f>
        <v>0</v>
      </c>
      <c r="T1610" s="139">
        <f ca="1">INDEX(EXTRACT!DATE,MATCH(Tableau4[[#This Row],[Décalage]],D:D,0),0)</f>
        <v>0</v>
      </c>
      <c r="U1610" s="139">
        <f ca="1">VLOOKUP(Tableau4[[#This Row],[Décalage]],D:E,2,0)</f>
        <v>0</v>
      </c>
      <c r="V1610" s="139">
        <f ca="1">VLOOKUP(Tableau4[[#This Row],[Décalage]],D:G,4,0)</f>
        <v>0</v>
      </c>
      <c r="AY1610" s="88"/>
      <c r="AZ1610" s="88"/>
      <c r="BA1610" s="88"/>
      <c r="BB1610" s="88"/>
      <c r="BC1610" s="88"/>
    </row>
    <row r="1611" spans="1:55" ht="15" x14ac:dyDescent="0.2">
      <c r="A1611" s="100" t="s">
        <v>534</v>
      </c>
      <c r="B1611" s="95" t="s">
        <v>534</v>
      </c>
      <c r="C1611" s="95">
        <v>1608</v>
      </c>
      <c r="D1611" s="95" t="s">
        <v>534</v>
      </c>
      <c r="E1611" s="99" t="s">
        <v>534</v>
      </c>
      <c r="F1611" s="95" t="s">
        <v>534</v>
      </c>
      <c r="G1611" s="95" t="s">
        <v>534</v>
      </c>
      <c r="H1611" s="95">
        <v>0</v>
      </c>
      <c r="I1611" s="95">
        <v>1</v>
      </c>
      <c r="J1611" s="95">
        <v>1144</v>
      </c>
      <c r="K1611" s="95" t="s">
        <v>534</v>
      </c>
      <c r="L1611" s="98" t="s">
        <v>534</v>
      </c>
      <c r="M1611" s="98" t="s">
        <v>534</v>
      </c>
      <c r="N1611" s="97" t="s">
        <v>534</v>
      </c>
      <c r="Q1611" s="88" t="str">
        <f t="array" aca="1" ref="Q1611" ca="1">IFERROR(INDEX(Tableau3[Num DECAL],SMALL(IF(Tableau3[Num DECAL]&lt;&gt;"",ROW(INDIRECT("1:"&amp;ROWS(Tableau3[Num DECAL])))),ROWS($1:1600))),"")</f>
        <v/>
      </c>
      <c r="R1611" s="88">
        <f t="shared" ca="1" si="24"/>
        <v>0</v>
      </c>
      <c r="S1611" s="88">
        <f ca="1">COUNTIFS(Tableau3[PLAGE],R1611)</f>
        <v>0</v>
      </c>
      <c r="T1611" s="139">
        <f ca="1">INDEX(EXTRACT!DATE,MATCH(Tableau4[[#This Row],[Décalage]],D:D,0),0)</f>
        <v>0</v>
      </c>
      <c r="U1611" s="139">
        <f ca="1">VLOOKUP(Tableau4[[#This Row],[Décalage]],D:E,2,0)</f>
        <v>0</v>
      </c>
      <c r="V1611" s="139">
        <f ca="1">VLOOKUP(Tableau4[[#This Row],[Décalage]],D:G,4,0)</f>
        <v>0</v>
      </c>
      <c r="AY1611" s="88"/>
      <c r="AZ1611" s="88"/>
      <c r="BA1611" s="88"/>
      <c r="BB1611" s="88"/>
      <c r="BC1611" s="88"/>
    </row>
    <row r="1612" spans="1:55" ht="15" x14ac:dyDescent="0.2">
      <c r="A1612" s="100" t="s">
        <v>534</v>
      </c>
      <c r="B1612" s="95" t="s">
        <v>534</v>
      </c>
      <c r="C1612" s="95">
        <v>1609</v>
      </c>
      <c r="D1612" s="95" t="s">
        <v>534</v>
      </c>
      <c r="E1612" s="99" t="s">
        <v>534</v>
      </c>
      <c r="F1612" s="95" t="s">
        <v>534</v>
      </c>
      <c r="G1612" s="95" t="s">
        <v>534</v>
      </c>
      <c r="H1612" s="95">
        <v>0</v>
      </c>
      <c r="I1612" s="95">
        <v>1</v>
      </c>
      <c r="J1612" s="95">
        <v>1145</v>
      </c>
      <c r="K1612" s="95" t="s">
        <v>534</v>
      </c>
      <c r="L1612" s="98" t="s">
        <v>534</v>
      </c>
      <c r="M1612" s="98" t="s">
        <v>534</v>
      </c>
      <c r="N1612" s="97" t="s">
        <v>534</v>
      </c>
      <c r="Q1612" s="88" t="str">
        <f t="array" aca="1" ref="Q1612" ca="1">IFERROR(INDEX(Tableau3[Num DECAL],SMALL(IF(Tableau3[Num DECAL]&lt;&gt;"",ROW(INDIRECT("1:"&amp;ROWS(Tableau3[Num DECAL])))),ROWS($1:1601))),"")</f>
        <v/>
      </c>
      <c r="R1612" s="88">
        <f t="shared" ref="R1612:R1675" ca="1" si="25">VLOOKUP(Q1612,D:J,7,0)</f>
        <v>0</v>
      </c>
      <c r="S1612" s="88">
        <f ca="1">COUNTIFS(Tableau3[PLAGE],R1612)</f>
        <v>0</v>
      </c>
      <c r="T1612" s="139">
        <f ca="1">INDEX(EXTRACT!DATE,MATCH(Tableau4[[#This Row],[Décalage]],D:D,0),0)</f>
        <v>0</v>
      </c>
      <c r="U1612" s="139">
        <f ca="1">VLOOKUP(Tableau4[[#This Row],[Décalage]],D:E,2,0)</f>
        <v>0</v>
      </c>
      <c r="V1612" s="139">
        <f ca="1">VLOOKUP(Tableau4[[#This Row],[Décalage]],D:G,4,0)</f>
        <v>0</v>
      </c>
      <c r="AY1612" s="88"/>
      <c r="AZ1612" s="88"/>
      <c r="BA1612" s="88"/>
      <c r="BB1612" s="88"/>
      <c r="BC1612" s="88"/>
    </row>
    <row r="1613" spans="1:55" ht="15" x14ac:dyDescent="0.2">
      <c r="A1613" s="100" t="s">
        <v>534</v>
      </c>
      <c r="B1613" s="95" t="s">
        <v>534</v>
      </c>
      <c r="C1613" s="95">
        <v>1610</v>
      </c>
      <c r="D1613" s="95" t="s">
        <v>534</v>
      </c>
      <c r="E1613" s="99" t="s">
        <v>534</v>
      </c>
      <c r="F1613" s="95" t="s">
        <v>534</v>
      </c>
      <c r="G1613" s="95" t="s">
        <v>534</v>
      </c>
      <c r="H1613" s="95">
        <v>0</v>
      </c>
      <c r="I1613" s="95">
        <v>1</v>
      </c>
      <c r="J1613" s="95">
        <v>1146</v>
      </c>
      <c r="K1613" s="95" t="s">
        <v>534</v>
      </c>
      <c r="L1613" s="98" t="s">
        <v>534</v>
      </c>
      <c r="M1613" s="98" t="s">
        <v>534</v>
      </c>
      <c r="N1613" s="97" t="s">
        <v>534</v>
      </c>
      <c r="Q1613" s="88" t="str">
        <f t="array" aca="1" ref="Q1613" ca="1">IFERROR(INDEX(Tableau3[Num DECAL],SMALL(IF(Tableau3[Num DECAL]&lt;&gt;"",ROW(INDIRECT("1:"&amp;ROWS(Tableau3[Num DECAL])))),ROWS($1:1602))),"")</f>
        <v/>
      </c>
      <c r="R1613" s="88">
        <f t="shared" ca="1" si="25"/>
        <v>0</v>
      </c>
      <c r="S1613" s="88">
        <f ca="1">COUNTIFS(Tableau3[PLAGE],R1613)</f>
        <v>0</v>
      </c>
      <c r="T1613" s="139">
        <f ca="1">INDEX(EXTRACT!DATE,MATCH(Tableau4[[#This Row],[Décalage]],D:D,0),0)</f>
        <v>0</v>
      </c>
      <c r="U1613" s="139">
        <f ca="1">VLOOKUP(Tableau4[[#This Row],[Décalage]],D:E,2,0)</f>
        <v>0</v>
      </c>
      <c r="V1613" s="139">
        <f ca="1">VLOOKUP(Tableau4[[#This Row],[Décalage]],D:G,4,0)</f>
        <v>0</v>
      </c>
      <c r="AY1613" s="88"/>
      <c r="AZ1613" s="88"/>
      <c r="BA1613" s="88"/>
      <c r="BB1613" s="88"/>
      <c r="BC1613" s="88"/>
    </row>
    <row r="1614" spans="1:55" ht="15" x14ac:dyDescent="0.2">
      <c r="A1614" s="100" t="s">
        <v>534</v>
      </c>
      <c r="B1614" s="95" t="s">
        <v>534</v>
      </c>
      <c r="C1614" s="95">
        <v>1611</v>
      </c>
      <c r="D1614" s="95" t="s">
        <v>534</v>
      </c>
      <c r="E1614" s="99" t="s">
        <v>534</v>
      </c>
      <c r="F1614" s="95" t="s">
        <v>534</v>
      </c>
      <c r="G1614" s="95" t="s">
        <v>534</v>
      </c>
      <c r="H1614" s="95">
        <v>0</v>
      </c>
      <c r="I1614" s="95">
        <v>1</v>
      </c>
      <c r="J1614" s="95">
        <v>1147</v>
      </c>
      <c r="K1614" s="95" t="s">
        <v>534</v>
      </c>
      <c r="L1614" s="98" t="s">
        <v>534</v>
      </c>
      <c r="M1614" s="98" t="s">
        <v>534</v>
      </c>
      <c r="N1614" s="97" t="s">
        <v>534</v>
      </c>
      <c r="Q1614" s="88" t="str">
        <f t="array" aca="1" ref="Q1614" ca="1">IFERROR(INDEX(Tableau3[Num DECAL],SMALL(IF(Tableau3[Num DECAL]&lt;&gt;"",ROW(INDIRECT("1:"&amp;ROWS(Tableau3[Num DECAL])))),ROWS($1:1603))),"")</f>
        <v/>
      </c>
      <c r="R1614" s="88">
        <f t="shared" ca="1" si="25"/>
        <v>0</v>
      </c>
      <c r="S1614" s="88">
        <f ca="1">COUNTIFS(Tableau3[PLAGE],R1614)</f>
        <v>0</v>
      </c>
      <c r="T1614" s="139">
        <f ca="1">INDEX(EXTRACT!DATE,MATCH(Tableau4[[#This Row],[Décalage]],D:D,0),0)</f>
        <v>0</v>
      </c>
      <c r="U1614" s="139">
        <f ca="1">VLOOKUP(Tableau4[[#This Row],[Décalage]],D:E,2,0)</f>
        <v>0</v>
      </c>
      <c r="V1614" s="139">
        <f ca="1">VLOOKUP(Tableau4[[#This Row],[Décalage]],D:G,4,0)</f>
        <v>0</v>
      </c>
      <c r="AY1614" s="88"/>
      <c r="AZ1614" s="88"/>
      <c r="BA1614" s="88"/>
      <c r="BB1614" s="88"/>
      <c r="BC1614" s="88"/>
    </row>
    <row r="1615" spans="1:55" ht="15" x14ac:dyDescent="0.2">
      <c r="A1615" s="100" t="s">
        <v>534</v>
      </c>
      <c r="B1615" s="95" t="s">
        <v>534</v>
      </c>
      <c r="C1615" s="95">
        <v>1612</v>
      </c>
      <c r="D1615" s="95" t="s">
        <v>534</v>
      </c>
      <c r="E1615" s="99" t="s">
        <v>534</v>
      </c>
      <c r="F1615" s="95" t="s">
        <v>534</v>
      </c>
      <c r="G1615" s="95" t="s">
        <v>534</v>
      </c>
      <c r="H1615" s="95">
        <v>0</v>
      </c>
      <c r="I1615" s="95">
        <v>1</v>
      </c>
      <c r="J1615" s="95">
        <v>1148</v>
      </c>
      <c r="K1615" s="95" t="s">
        <v>534</v>
      </c>
      <c r="L1615" s="98" t="s">
        <v>534</v>
      </c>
      <c r="M1615" s="98" t="s">
        <v>534</v>
      </c>
      <c r="N1615" s="97" t="s">
        <v>534</v>
      </c>
      <c r="Q1615" s="88" t="str">
        <f t="array" aca="1" ref="Q1615" ca="1">IFERROR(INDEX(Tableau3[Num DECAL],SMALL(IF(Tableau3[Num DECAL]&lt;&gt;"",ROW(INDIRECT("1:"&amp;ROWS(Tableau3[Num DECAL])))),ROWS($1:1604))),"")</f>
        <v/>
      </c>
      <c r="R1615" s="88">
        <f t="shared" ca="1" si="25"/>
        <v>0</v>
      </c>
      <c r="S1615" s="88">
        <f ca="1">COUNTIFS(Tableau3[PLAGE],R1615)</f>
        <v>0</v>
      </c>
      <c r="T1615" s="139">
        <f ca="1">INDEX(EXTRACT!DATE,MATCH(Tableau4[[#This Row],[Décalage]],D:D,0),0)</f>
        <v>0</v>
      </c>
      <c r="U1615" s="139">
        <f ca="1">VLOOKUP(Tableau4[[#This Row],[Décalage]],D:E,2,0)</f>
        <v>0</v>
      </c>
      <c r="V1615" s="139">
        <f ca="1">VLOOKUP(Tableau4[[#This Row],[Décalage]],D:G,4,0)</f>
        <v>0</v>
      </c>
      <c r="AY1615" s="88"/>
      <c r="AZ1615" s="88"/>
      <c r="BA1615" s="88"/>
      <c r="BB1615" s="88"/>
      <c r="BC1615" s="88"/>
    </row>
    <row r="1616" spans="1:55" ht="15" x14ac:dyDescent="0.2">
      <c r="A1616" s="100" t="s">
        <v>534</v>
      </c>
      <c r="B1616" s="95" t="s">
        <v>534</v>
      </c>
      <c r="C1616" s="95">
        <v>1613</v>
      </c>
      <c r="D1616" s="95" t="s">
        <v>534</v>
      </c>
      <c r="E1616" s="99" t="s">
        <v>534</v>
      </c>
      <c r="F1616" s="95" t="s">
        <v>534</v>
      </c>
      <c r="G1616" s="95" t="s">
        <v>534</v>
      </c>
      <c r="H1616" s="95">
        <v>0</v>
      </c>
      <c r="I1616" s="95">
        <v>1</v>
      </c>
      <c r="J1616" s="95">
        <v>1149</v>
      </c>
      <c r="K1616" s="95" t="s">
        <v>534</v>
      </c>
      <c r="L1616" s="98" t="s">
        <v>534</v>
      </c>
      <c r="M1616" s="98" t="s">
        <v>534</v>
      </c>
      <c r="N1616" s="97" t="s">
        <v>534</v>
      </c>
      <c r="Q1616" s="88" t="str">
        <f t="array" aca="1" ref="Q1616" ca="1">IFERROR(INDEX(Tableau3[Num DECAL],SMALL(IF(Tableau3[Num DECAL]&lt;&gt;"",ROW(INDIRECT("1:"&amp;ROWS(Tableau3[Num DECAL])))),ROWS($1:1605))),"")</f>
        <v/>
      </c>
      <c r="R1616" s="88">
        <f t="shared" ca="1" si="25"/>
        <v>0</v>
      </c>
      <c r="S1616" s="88">
        <f ca="1">COUNTIFS(Tableau3[PLAGE],R1616)</f>
        <v>0</v>
      </c>
      <c r="T1616" s="139">
        <f ca="1">INDEX(EXTRACT!DATE,MATCH(Tableau4[[#This Row],[Décalage]],D:D,0),0)</f>
        <v>0</v>
      </c>
      <c r="U1616" s="139">
        <f ca="1">VLOOKUP(Tableau4[[#This Row],[Décalage]],D:E,2,0)</f>
        <v>0</v>
      </c>
      <c r="V1616" s="139">
        <f ca="1">VLOOKUP(Tableau4[[#This Row],[Décalage]],D:G,4,0)</f>
        <v>0</v>
      </c>
      <c r="AY1616" s="88"/>
      <c r="AZ1616" s="88"/>
      <c r="BA1616" s="88"/>
      <c r="BB1616" s="88"/>
      <c r="BC1616" s="88"/>
    </row>
    <row r="1617" spans="1:55" ht="15" x14ac:dyDescent="0.2">
      <c r="A1617" s="100" t="s">
        <v>534</v>
      </c>
      <c r="B1617" s="95" t="s">
        <v>534</v>
      </c>
      <c r="C1617" s="95">
        <v>1614</v>
      </c>
      <c r="D1617" s="95" t="s">
        <v>534</v>
      </c>
      <c r="E1617" s="99" t="s">
        <v>534</v>
      </c>
      <c r="F1617" s="95" t="s">
        <v>534</v>
      </c>
      <c r="G1617" s="95" t="s">
        <v>534</v>
      </c>
      <c r="H1617" s="95">
        <v>0</v>
      </c>
      <c r="I1617" s="95">
        <v>1</v>
      </c>
      <c r="J1617" s="95">
        <v>1150</v>
      </c>
      <c r="K1617" s="95" t="s">
        <v>534</v>
      </c>
      <c r="L1617" s="98" t="s">
        <v>534</v>
      </c>
      <c r="M1617" s="98" t="s">
        <v>534</v>
      </c>
      <c r="N1617" s="97" t="s">
        <v>534</v>
      </c>
      <c r="Q1617" s="88" t="str">
        <f t="array" aca="1" ref="Q1617" ca="1">IFERROR(INDEX(Tableau3[Num DECAL],SMALL(IF(Tableau3[Num DECAL]&lt;&gt;"",ROW(INDIRECT("1:"&amp;ROWS(Tableau3[Num DECAL])))),ROWS($1:1606))),"")</f>
        <v/>
      </c>
      <c r="R1617" s="88">
        <f t="shared" ca="1" si="25"/>
        <v>0</v>
      </c>
      <c r="S1617" s="88">
        <f ca="1">COUNTIFS(Tableau3[PLAGE],R1617)</f>
        <v>0</v>
      </c>
      <c r="T1617" s="139">
        <f ca="1">INDEX(EXTRACT!DATE,MATCH(Tableau4[[#This Row],[Décalage]],D:D,0),0)</f>
        <v>0</v>
      </c>
      <c r="U1617" s="139">
        <f ca="1">VLOOKUP(Tableau4[[#This Row],[Décalage]],D:E,2,0)</f>
        <v>0</v>
      </c>
      <c r="V1617" s="139">
        <f ca="1">VLOOKUP(Tableau4[[#This Row],[Décalage]],D:G,4,0)</f>
        <v>0</v>
      </c>
      <c r="AY1617" s="88"/>
      <c r="AZ1617" s="88"/>
      <c r="BA1617" s="88"/>
      <c r="BB1617" s="88"/>
      <c r="BC1617" s="88"/>
    </row>
    <row r="1618" spans="1:55" ht="15" x14ac:dyDescent="0.2">
      <c r="A1618" s="100" t="s">
        <v>534</v>
      </c>
      <c r="B1618" s="95" t="s">
        <v>534</v>
      </c>
      <c r="C1618" s="95">
        <v>1615</v>
      </c>
      <c r="D1618" s="95" t="s">
        <v>534</v>
      </c>
      <c r="E1618" s="99" t="s">
        <v>534</v>
      </c>
      <c r="F1618" s="95" t="s">
        <v>534</v>
      </c>
      <c r="G1618" s="95" t="s">
        <v>534</v>
      </c>
      <c r="H1618" s="95">
        <v>0</v>
      </c>
      <c r="I1618" s="95">
        <v>1</v>
      </c>
      <c r="J1618" s="95">
        <v>1151</v>
      </c>
      <c r="K1618" s="95" t="s">
        <v>534</v>
      </c>
      <c r="L1618" s="98" t="s">
        <v>534</v>
      </c>
      <c r="M1618" s="98" t="s">
        <v>534</v>
      </c>
      <c r="N1618" s="97" t="s">
        <v>534</v>
      </c>
      <c r="Q1618" s="88" t="str">
        <f t="array" aca="1" ref="Q1618" ca="1">IFERROR(INDEX(Tableau3[Num DECAL],SMALL(IF(Tableau3[Num DECAL]&lt;&gt;"",ROW(INDIRECT("1:"&amp;ROWS(Tableau3[Num DECAL])))),ROWS($1:1607))),"")</f>
        <v/>
      </c>
      <c r="R1618" s="88">
        <f t="shared" ca="1" si="25"/>
        <v>0</v>
      </c>
      <c r="S1618" s="88">
        <f ca="1">COUNTIFS(Tableau3[PLAGE],R1618)</f>
        <v>0</v>
      </c>
      <c r="T1618" s="139">
        <f ca="1">INDEX(EXTRACT!DATE,MATCH(Tableau4[[#This Row],[Décalage]],D:D,0),0)</f>
        <v>0</v>
      </c>
      <c r="U1618" s="139">
        <f ca="1">VLOOKUP(Tableau4[[#This Row],[Décalage]],D:E,2,0)</f>
        <v>0</v>
      </c>
      <c r="V1618" s="139">
        <f ca="1">VLOOKUP(Tableau4[[#This Row],[Décalage]],D:G,4,0)</f>
        <v>0</v>
      </c>
      <c r="AY1618" s="88"/>
      <c r="AZ1618" s="88"/>
      <c r="BA1618" s="88"/>
      <c r="BB1618" s="88"/>
      <c r="BC1618" s="88"/>
    </row>
    <row r="1619" spans="1:55" ht="15" x14ac:dyDescent="0.2">
      <c r="A1619" s="100" t="s">
        <v>534</v>
      </c>
      <c r="B1619" s="95" t="s">
        <v>534</v>
      </c>
      <c r="C1619" s="95">
        <v>1616</v>
      </c>
      <c r="D1619" s="95" t="s">
        <v>534</v>
      </c>
      <c r="E1619" s="99" t="s">
        <v>534</v>
      </c>
      <c r="F1619" s="95" t="s">
        <v>534</v>
      </c>
      <c r="G1619" s="95" t="s">
        <v>534</v>
      </c>
      <c r="H1619" s="95">
        <v>0</v>
      </c>
      <c r="I1619" s="95">
        <v>1</v>
      </c>
      <c r="J1619" s="95">
        <v>1152</v>
      </c>
      <c r="K1619" s="95" t="s">
        <v>534</v>
      </c>
      <c r="L1619" s="98" t="s">
        <v>534</v>
      </c>
      <c r="M1619" s="98" t="s">
        <v>534</v>
      </c>
      <c r="N1619" s="97" t="s">
        <v>534</v>
      </c>
      <c r="Q1619" s="88" t="str">
        <f t="array" aca="1" ref="Q1619" ca="1">IFERROR(INDEX(Tableau3[Num DECAL],SMALL(IF(Tableau3[Num DECAL]&lt;&gt;"",ROW(INDIRECT("1:"&amp;ROWS(Tableau3[Num DECAL])))),ROWS($1:1608))),"")</f>
        <v/>
      </c>
      <c r="R1619" s="88">
        <f t="shared" ca="1" si="25"/>
        <v>0</v>
      </c>
      <c r="S1619" s="88">
        <f ca="1">COUNTIFS(Tableau3[PLAGE],R1619)</f>
        <v>0</v>
      </c>
      <c r="T1619" s="139">
        <f ca="1">INDEX(EXTRACT!DATE,MATCH(Tableau4[[#This Row],[Décalage]],D:D,0),0)</f>
        <v>0</v>
      </c>
      <c r="U1619" s="139">
        <f ca="1">VLOOKUP(Tableau4[[#This Row],[Décalage]],D:E,2,0)</f>
        <v>0</v>
      </c>
      <c r="V1619" s="139">
        <f ca="1">VLOOKUP(Tableau4[[#This Row],[Décalage]],D:G,4,0)</f>
        <v>0</v>
      </c>
      <c r="AY1619" s="88"/>
      <c r="AZ1619" s="88"/>
      <c r="BA1619" s="88"/>
      <c r="BB1619" s="88"/>
      <c r="BC1619" s="88"/>
    </row>
    <row r="1620" spans="1:55" ht="15" x14ac:dyDescent="0.2">
      <c r="A1620" s="100" t="s">
        <v>534</v>
      </c>
      <c r="B1620" s="95" t="s">
        <v>534</v>
      </c>
      <c r="C1620" s="95">
        <v>1617</v>
      </c>
      <c r="D1620" s="95" t="s">
        <v>534</v>
      </c>
      <c r="E1620" s="99" t="s">
        <v>534</v>
      </c>
      <c r="F1620" s="95" t="s">
        <v>534</v>
      </c>
      <c r="G1620" s="95" t="s">
        <v>534</v>
      </c>
      <c r="H1620" s="95">
        <v>0</v>
      </c>
      <c r="I1620" s="95">
        <v>1</v>
      </c>
      <c r="J1620" s="95">
        <v>1153</v>
      </c>
      <c r="K1620" s="95" t="s">
        <v>534</v>
      </c>
      <c r="L1620" s="98" t="s">
        <v>534</v>
      </c>
      <c r="M1620" s="98" t="s">
        <v>534</v>
      </c>
      <c r="N1620" s="97" t="s">
        <v>534</v>
      </c>
      <c r="Q1620" s="88" t="str">
        <f t="array" aca="1" ref="Q1620" ca="1">IFERROR(INDEX(Tableau3[Num DECAL],SMALL(IF(Tableau3[Num DECAL]&lt;&gt;"",ROW(INDIRECT("1:"&amp;ROWS(Tableau3[Num DECAL])))),ROWS($1:1609))),"")</f>
        <v/>
      </c>
      <c r="R1620" s="88">
        <f t="shared" ca="1" si="25"/>
        <v>0</v>
      </c>
      <c r="S1620" s="88">
        <f ca="1">COUNTIFS(Tableau3[PLAGE],R1620)</f>
        <v>0</v>
      </c>
      <c r="T1620" s="139">
        <f ca="1">INDEX(EXTRACT!DATE,MATCH(Tableau4[[#This Row],[Décalage]],D:D,0),0)</f>
        <v>0</v>
      </c>
      <c r="U1620" s="139">
        <f ca="1">VLOOKUP(Tableau4[[#This Row],[Décalage]],D:E,2,0)</f>
        <v>0</v>
      </c>
      <c r="V1620" s="139">
        <f ca="1">VLOOKUP(Tableau4[[#This Row],[Décalage]],D:G,4,0)</f>
        <v>0</v>
      </c>
      <c r="AY1620" s="88"/>
      <c r="AZ1620" s="88"/>
      <c r="BA1620" s="88"/>
      <c r="BB1620" s="88"/>
      <c r="BC1620" s="88"/>
    </row>
    <row r="1621" spans="1:55" ht="15" x14ac:dyDescent="0.2">
      <c r="A1621" s="100" t="s">
        <v>534</v>
      </c>
      <c r="B1621" s="95" t="s">
        <v>534</v>
      </c>
      <c r="C1621" s="95">
        <v>1618</v>
      </c>
      <c r="D1621" s="95" t="s">
        <v>534</v>
      </c>
      <c r="E1621" s="99" t="s">
        <v>534</v>
      </c>
      <c r="F1621" s="95" t="s">
        <v>534</v>
      </c>
      <c r="G1621" s="95" t="s">
        <v>534</v>
      </c>
      <c r="H1621" s="95">
        <v>0</v>
      </c>
      <c r="I1621" s="95">
        <v>1</v>
      </c>
      <c r="J1621" s="95">
        <v>1154</v>
      </c>
      <c r="K1621" s="95" t="s">
        <v>534</v>
      </c>
      <c r="L1621" s="98" t="s">
        <v>534</v>
      </c>
      <c r="M1621" s="98" t="s">
        <v>534</v>
      </c>
      <c r="N1621" s="97" t="s">
        <v>534</v>
      </c>
      <c r="Q1621" s="88" t="str">
        <f t="array" aca="1" ref="Q1621" ca="1">IFERROR(INDEX(Tableau3[Num DECAL],SMALL(IF(Tableau3[Num DECAL]&lt;&gt;"",ROW(INDIRECT("1:"&amp;ROWS(Tableau3[Num DECAL])))),ROWS($1:1610))),"")</f>
        <v/>
      </c>
      <c r="R1621" s="88">
        <f t="shared" ca="1" si="25"/>
        <v>0</v>
      </c>
      <c r="S1621" s="88">
        <f ca="1">COUNTIFS(Tableau3[PLAGE],R1621)</f>
        <v>0</v>
      </c>
      <c r="T1621" s="139">
        <f ca="1">INDEX(EXTRACT!DATE,MATCH(Tableau4[[#This Row],[Décalage]],D:D,0),0)</f>
        <v>0</v>
      </c>
      <c r="U1621" s="139">
        <f ca="1">VLOOKUP(Tableau4[[#This Row],[Décalage]],D:E,2,0)</f>
        <v>0</v>
      </c>
      <c r="V1621" s="139">
        <f ca="1">VLOOKUP(Tableau4[[#This Row],[Décalage]],D:G,4,0)</f>
        <v>0</v>
      </c>
      <c r="AY1621" s="88"/>
      <c r="AZ1621" s="88"/>
      <c r="BA1621" s="88"/>
      <c r="BB1621" s="88"/>
      <c r="BC1621" s="88"/>
    </row>
    <row r="1622" spans="1:55" ht="15" x14ac:dyDescent="0.2">
      <c r="A1622" s="100" t="s">
        <v>534</v>
      </c>
      <c r="B1622" s="95" t="s">
        <v>534</v>
      </c>
      <c r="C1622" s="95">
        <v>1619</v>
      </c>
      <c r="D1622" s="95" t="s">
        <v>534</v>
      </c>
      <c r="E1622" s="99" t="s">
        <v>534</v>
      </c>
      <c r="F1622" s="95" t="s">
        <v>534</v>
      </c>
      <c r="G1622" s="95" t="s">
        <v>534</v>
      </c>
      <c r="H1622" s="95">
        <v>0</v>
      </c>
      <c r="I1622" s="95">
        <v>1</v>
      </c>
      <c r="J1622" s="95">
        <v>1155</v>
      </c>
      <c r="K1622" s="95" t="s">
        <v>534</v>
      </c>
      <c r="L1622" s="98" t="s">
        <v>534</v>
      </c>
      <c r="M1622" s="98" t="s">
        <v>534</v>
      </c>
      <c r="N1622" s="97" t="s">
        <v>534</v>
      </c>
      <c r="Q1622" s="88" t="str">
        <f t="array" aca="1" ref="Q1622" ca="1">IFERROR(INDEX(Tableau3[Num DECAL],SMALL(IF(Tableau3[Num DECAL]&lt;&gt;"",ROW(INDIRECT("1:"&amp;ROWS(Tableau3[Num DECAL])))),ROWS($1:1611))),"")</f>
        <v/>
      </c>
      <c r="R1622" s="88">
        <f t="shared" ca="1" si="25"/>
        <v>0</v>
      </c>
      <c r="S1622" s="88">
        <f ca="1">COUNTIFS(Tableau3[PLAGE],R1622)</f>
        <v>0</v>
      </c>
      <c r="T1622" s="139">
        <f ca="1">INDEX(EXTRACT!DATE,MATCH(Tableau4[[#This Row],[Décalage]],D:D,0),0)</f>
        <v>0</v>
      </c>
      <c r="U1622" s="139">
        <f ca="1">VLOOKUP(Tableau4[[#This Row],[Décalage]],D:E,2,0)</f>
        <v>0</v>
      </c>
      <c r="V1622" s="139">
        <f ca="1">VLOOKUP(Tableau4[[#This Row],[Décalage]],D:G,4,0)</f>
        <v>0</v>
      </c>
      <c r="AY1622" s="88"/>
      <c r="AZ1622" s="88"/>
      <c r="BA1622" s="88"/>
      <c r="BB1622" s="88"/>
      <c r="BC1622" s="88"/>
    </row>
    <row r="1623" spans="1:55" ht="15" x14ac:dyDescent="0.2">
      <c r="A1623" s="100" t="s">
        <v>534</v>
      </c>
      <c r="B1623" s="95" t="s">
        <v>534</v>
      </c>
      <c r="C1623" s="95">
        <v>1620</v>
      </c>
      <c r="D1623" s="95" t="s">
        <v>534</v>
      </c>
      <c r="E1623" s="99" t="s">
        <v>534</v>
      </c>
      <c r="F1623" s="95" t="s">
        <v>534</v>
      </c>
      <c r="G1623" s="95" t="s">
        <v>534</v>
      </c>
      <c r="H1623" s="95">
        <v>0</v>
      </c>
      <c r="I1623" s="95">
        <v>1</v>
      </c>
      <c r="J1623" s="95">
        <v>1156</v>
      </c>
      <c r="K1623" s="95" t="s">
        <v>534</v>
      </c>
      <c r="L1623" s="98" t="s">
        <v>534</v>
      </c>
      <c r="M1623" s="98" t="s">
        <v>534</v>
      </c>
      <c r="N1623" s="97" t="s">
        <v>534</v>
      </c>
      <c r="Q1623" s="88" t="str">
        <f t="array" aca="1" ref="Q1623" ca="1">IFERROR(INDEX(Tableau3[Num DECAL],SMALL(IF(Tableau3[Num DECAL]&lt;&gt;"",ROW(INDIRECT("1:"&amp;ROWS(Tableau3[Num DECAL])))),ROWS($1:1612))),"")</f>
        <v/>
      </c>
      <c r="R1623" s="88">
        <f t="shared" ca="1" si="25"/>
        <v>0</v>
      </c>
      <c r="S1623" s="88">
        <f ca="1">COUNTIFS(Tableau3[PLAGE],R1623)</f>
        <v>0</v>
      </c>
      <c r="T1623" s="139">
        <f ca="1">INDEX(EXTRACT!DATE,MATCH(Tableau4[[#This Row],[Décalage]],D:D,0),0)</f>
        <v>0</v>
      </c>
      <c r="U1623" s="139">
        <f ca="1">VLOOKUP(Tableau4[[#This Row],[Décalage]],D:E,2,0)</f>
        <v>0</v>
      </c>
      <c r="V1623" s="139">
        <f ca="1">VLOOKUP(Tableau4[[#This Row],[Décalage]],D:G,4,0)</f>
        <v>0</v>
      </c>
      <c r="AY1623" s="88"/>
      <c r="AZ1623" s="88"/>
      <c r="BA1623" s="88"/>
      <c r="BB1623" s="88"/>
      <c r="BC1623" s="88"/>
    </row>
    <row r="1624" spans="1:55" ht="15" x14ac:dyDescent="0.2">
      <c r="A1624" s="100" t="s">
        <v>534</v>
      </c>
      <c r="B1624" s="95" t="s">
        <v>534</v>
      </c>
      <c r="C1624" s="95">
        <v>1621</v>
      </c>
      <c r="D1624" s="95" t="s">
        <v>534</v>
      </c>
      <c r="E1624" s="99" t="s">
        <v>534</v>
      </c>
      <c r="F1624" s="95" t="s">
        <v>534</v>
      </c>
      <c r="G1624" s="95" t="s">
        <v>534</v>
      </c>
      <c r="H1624" s="95">
        <v>0</v>
      </c>
      <c r="I1624" s="95">
        <v>1</v>
      </c>
      <c r="J1624" s="95">
        <v>1157</v>
      </c>
      <c r="K1624" s="95" t="s">
        <v>534</v>
      </c>
      <c r="L1624" s="98" t="s">
        <v>534</v>
      </c>
      <c r="M1624" s="98" t="s">
        <v>534</v>
      </c>
      <c r="N1624" s="97" t="s">
        <v>534</v>
      </c>
      <c r="Q1624" s="88" t="str">
        <f t="array" aca="1" ref="Q1624" ca="1">IFERROR(INDEX(Tableau3[Num DECAL],SMALL(IF(Tableau3[Num DECAL]&lt;&gt;"",ROW(INDIRECT("1:"&amp;ROWS(Tableau3[Num DECAL])))),ROWS($1:1613))),"")</f>
        <v/>
      </c>
      <c r="R1624" s="88">
        <f t="shared" ca="1" si="25"/>
        <v>0</v>
      </c>
      <c r="S1624" s="88">
        <f ca="1">COUNTIFS(Tableau3[PLAGE],R1624)</f>
        <v>0</v>
      </c>
      <c r="T1624" s="139">
        <f ca="1">INDEX(EXTRACT!DATE,MATCH(Tableau4[[#This Row],[Décalage]],D:D,0),0)</f>
        <v>0</v>
      </c>
      <c r="U1624" s="139">
        <f ca="1">VLOOKUP(Tableau4[[#This Row],[Décalage]],D:E,2,0)</f>
        <v>0</v>
      </c>
      <c r="V1624" s="139">
        <f ca="1">VLOOKUP(Tableau4[[#This Row],[Décalage]],D:G,4,0)</f>
        <v>0</v>
      </c>
      <c r="AY1624" s="88"/>
      <c r="AZ1624" s="88"/>
      <c r="BA1624" s="88"/>
      <c r="BB1624" s="88"/>
      <c r="BC1624" s="88"/>
    </row>
    <row r="1625" spans="1:55" ht="15" x14ac:dyDescent="0.2">
      <c r="A1625" s="100" t="s">
        <v>534</v>
      </c>
      <c r="B1625" s="95" t="s">
        <v>534</v>
      </c>
      <c r="C1625" s="95">
        <v>1622</v>
      </c>
      <c r="D1625" s="95" t="s">
        <v>534</v>
      </c>
      <c r="E1625" s="99" t="s">
        <v>534</v>
      </c>
      <c r="F1625" s="95" t="s">
        <v>534</v>
      </c>
      <c r="G1625" s="95" t="s">
        <v>534</v>
      </c>
      <c r="H1625" s="95">
        <v>0</v>
      </c>
      <c r="I1625" s="95">
        <v>1</v>
      </c>
      <c r="J1625" s="95">
        <v>1158</v>
      </c>
      <c r="K1625" s="95" t="s">
        <v>534</v>
      </c>
      <c r="L1625" s="98" t="s">
        <v>534</v>
      </c>
      <c r="M1625" s="98" t="s">
        <v>534</v>
      </c>
      <c r="N1625" s="97" t="s">
        <v>534</v>
      </c>
      <c r="Q1625" s="88" t="str">
        <f t="array" aca="1" ref="Q1625" ca="1">IFERROR(INDEX(Tableau3[Num DECAL],SMALL(IF(Tableau3[Num DECAL]&lt;&gt;"",ROW(INDIRECT("1:"&amp;ROWS(Tableau3[Num DECAL])))),ROWS($1:1614))),"")</f>
        <v/>
      </c>
      <c r="R1625" s="88">
        <f t="shared" ca="1" si="25"/>
        <v>0</v>
      </c>
      <c r="S1625" s="88">
        <f ca="1">COUNTIFS(Tableau3[PLAGE],R1625)</f>
        <v>0</v>
      </c>
      <c r="T1625" s="139">
        <f ca="1">INDEX(EXTRACT!DATE,MATCH(Tableau4[[#This Row],[Décalage]],D:D,0),0)</f>
        <v>0</v>
      </c>
      <c r="U1625" s="139">
        <f ca="1">VLOOKUP(Tableau4[[#This Row],[Décalage]],D:E,2,0)</f>
        <v>0</v>
      </c>
      <c r="V1625" s="139">
        <f ca="1">VLOOKUP(Tableau4[[#This Row],[Décalage]],D:G,4,0)</f>
        <v>0</v>
      </c>
      <c r="AY1625" s="88"/>
      <c r="AZ1625" s="88"/>
      <c r="BA1625" s="88"/>
      <c r="BB1625" s="88"/>
      <c r="BC1625" s="88"/>
    </row>
    <row r="1626" spans="1:55" ht="15" x14ac:dyDescent="0.2">
      <c r="A1626" s="100" t="s">
        <v>534</v>
      </c>
      <c r="B1626" s="95" t="s">
        <v>534</v>
      </c>
      <c r="C1626" s="95">
        <v>1623</v>
      </c>
      <c r="D1626" s="95" t="s">
        <v>534</v>
      </c>
      <c r="E1626" s="99" t="s">
        <v>534</v>
      </c>
      <c r="F1626" s="95" t="s">
        <v>534</v>
      </c>
      <c r="G1626" s="95" t="s">
        <v>534</v>
      </c>
      <c r="H1626" s="95">
        <v>0</v>
      </c>
      <c r="I1626" s="95">
        <v>1</v>
      </c>
      <c r="J1626" s="95">
        <v>1159</v>
      </c>
      <c r="K1626" s="95" t="s">
        <v>534</v>
      </c>
      <c r="L1626" s="98" t="s">
        <v>534</v>
      </c>
      <c r="M1626" s="98" t="s">
        <v>534</v>
      </c>
      <c r="N1626" s="97" t="s">
        <v>534</v>
      </c>
      <c r="Q1626" s="88" t="str">
        <f t="array" aca="1" ref="Q1626" ca="1">IFERROR(INDEX(Tableau3[Num DECAL],SMALL(IF(Tableau3[Num DECAL]&lt;&gt;"",ROW(INDIRECT("1:"&amp;ROWS(Tableau3[Num DECAL])))),ROWS($1:1615))),"")</f>
        <v/>
      </c>
      <c r="R1626" s="88">
        <f t="shared" ca="1" si="25"/>
        <v>0</v>
      </c>
      <c r="S1626" s="88">
        <f ca="1">COUNTIFS(Tableau3[PLAGE],R1626)</f>
        <v>0</v>
      </c>
      <c r="T1626" s="139">
        <f ca="1">INDEX(EXTRACT!DATE,MATCH(Tableau4[[#This Row],[Décalage]],D:D,0),0)</f>
        <v>0</v>
      </c>
      <c r="U1626" s="139">
        <f ca="1">VLOOKUP(Tableau4[[#This Row],[Décalage]],D:E,2,0)</f>
        <v>0</v>
      </c>
      <c r="V1626" s="139">
        <f ca="1">VLOOKUP(Tableau4[[#This Row],[Décalage]],D:G,4,0)</f>
        <v>0</v>
      </c>
      <c r="AY1626" s="88"/>
      <c r="AZ1626" s="88"/>
      <c r="BA1626" s="88"/>
      <c r="BB1626" s="88"/>
      <c r="BC1626" s="88"/>
    </row>
    <row r="1627" spans="1:55" ht="15" x14ac:dyDescent="0.2">
      <c r="A1627" s="100" t="s">
        <v>534</v>
      </c>
      <c r="B1627" s="95" t="s">
        <v>534</v>
      </c>
      <c r="C1627" s="95">
        <v>1624</v>
      </c>
      <c r="D1627" s="95" t="s">
        <v>534</v>
      </c>
      <c r="E1627" s="99" t="s">
        <v>534</v>
      </c>
      <c r="F1627" s="95" t="s">
        <v>534</v>
      </c>
      <c r="G1627" s="95" t="s">
        <v>534</v>
      </c>
      <c r="H1627" s="95">
        <v>0</v>
      </c>
      <c r="I1627" s="95">
        <v>1</v>
      </c>
      <c r="J1627" s="95">
        <v>1160</v>
      </c>
      <c r="K1627" s="95" t="s">
        <v>534</v>
      </c>
      <c r="L1627" s="98" t="s">
        <v>534</v>
      </c>
      <c r="M1627" s="98" t="s">
        <v>534</v>
      </c>
      <c r="N1627" s="97" t="s">
        <v>534</v>
      </c>
      <c r="Q1627" s="88" t="str">
        <f t="array" aca="1" ref="Q1627" ca="1">IFERROR(INDEX(Tableau3[Num DECAL],SMALL(IF(Tableau3[Num DECAL]&lt;&gt;"",ROW(INDIRECT("1:"&amp;ROWS(Tableau3[Num DECAL])))),ROWS($1:1616))),"")</f>
        <v/>
      </c>
      <c r="R1627" s="88">
        <f t="shared" ca="1" si="25"/>
        <v>0</v>
      </c>
      <c r="S1627" s="88">
        <f ca="1">COUNTIFS(Tableau3[PLAGE],R1627)</f>
        <v>0</v>
      </c>
      <c r="T1627" s="139">
        <f ca="1">INDEX(EXTRACT!DATE,MATCH(Tableau4[[#This Row],[Décalage]],D:D,0),0)</f>
        <v>0</v>
      </c>
      <c r="U1627" s="139">
        <f ca="1">VLOOKUP(Tableau4[[#This Row],[Décalage]],D:E,2,0)</f>
        <v>0</v>
      </c>
      <c r="V1627" s="139">
        <f ca="1">VLOOKUP(Tableau4[[#This Row],[Décalage]],D:G,4,0)</f>
        <v>0</v>
      </c>
      <c r="AY1627" s="88"/>
      <c r="AZ1627" s="88"/>
      <c r="BA1627" s="88"/>
      <c r="BB1627" s="88"/>
      <c r="BC1627" s="88"/>
    </row>
    <row r="1628" spans="1:55" ht="15" x14ac:dyDescent="0.2">
      <c r="A1628" s="100" t="s">
        <v>534</v>
      </c>
      <c r="B1628" s="95" t="s">
        <v>534</v>
      </c>
      <c r="C1628" s="95">
        <v>1625</v>
      </c>
      <c r="D1628" s="95" t="s">
        <v>534</v>
      </c>
      <c r="E1628" s="99" t="s">
        <v>534</v>
      </c>
      <c r="F1628" s="95" t="s">
        <v>534</v>
      </c>
      <c r="G1628" s="95" t="s">
        <v>534</v>
      </c>
      <c r="H1628" s="95">
        <v>0</v>
      </c>
      <c r="I1628" s="95">
        <v>1</v>
      </c>
      <c r="J1628" s="95">
        <v>1161</v>
      </c>
      <c r="K1628" s="95" t="s">
        <v>534</v>
      </c>
      <c r="L1628" s="98" t="s">
        <v>534</v>
      </c>
      <c r="M1628" s="98" t="s">
        <v>534</v>
      </c>
      <c r="N1628" s="97" t="s">
        <v>534</v>
      </c>
      <c r="Q1628" s="88" t="str">
        <f t="array" aca="1" ref="Q1628" ca="1">IFERROR(INDEX(Tableau3[Num DECAL],SMALL(IF(Tableau3[Num DECAL]&lt;&gt;"",ROW(INDIRECT("1:"&amp;ROWS(Tableau3[Num DECAL])))),ROWS($1:1617))),"")</f>
        <v/>
      </c>
      <c r="R1628" s="88">
        <f t="shared" ca="1" si="25"/>
        <v>0</v>
      </c>
      <c r="S1628" s="88">
        <f ca="1">COUNTIFS(Tableau3[PLAGE],R1628)</f>
        <v>0</v>
      </c>
      <c r="T1628" s="139">
        <f ca="1">INDEX(EXTRACT!DATE,MATCH(Tableau4[[#This Row],[Décalage]],D:D,0),0)</f>
        <v>0</v>
      </c>
      <c r="U1628" s="139">
        <f ca="1">VLOOKUP(Tableau4[[#This Row],[Décalage]],D:E,2,0)</f>
        <v>0</v>
      </c>
      <c r="V1628" s="139">
        <f ca="1">VLOOKUP(Tableau4[[#This Row],[Décalage]],D:G,4,0)</f>
        <v>0</v>
      </c>
      <c r="AY1628" s="88"/>
      <c r="AZ1628" s="88"/>
      <c r="BA1628" s="88"/>
      <c r="BB1628" s="88"/>
      <c r="BC1628" s="88"/>
    </row>
    <row r="1629" spans="1:55" ht="15" x14ac:dyDescent="0.2">
      <c r="A1629" s="100" t="s">
        <v>534</v>
      </c>
      <c r="B1629" s="95" t="s">
        <v>534</v>
      </c>
      <c r="C1629" s="95">
        <v>1626</v>
      </c>
      <c r="D1629" s="95" t="s">
        <v>534</v>
      </c>
      <c r="E1629" s="99" t="s">
        <v>534</v>
      </c>
      <c r="F1629" s="95" t="s">
        <v>534</v>
      </c>
      <c r="G1629" s="95" t="s">
        <v>534</v>
      </c>
      <c r="H1629" s="95">
        <v>0</v>
      </c>
      <c r="I1629" s="95">
        <v>1</v>
      </c>
      <c r="J1629" s="95">
        <v>1162</v>
      </c>
      <c r="K1629" s="95" t="s">
        <v>534</v>
      </c>
      <c r="L1629" s="98" t="s">
        <v>534</v>
      </c>
      <c r="M1629" s="98" t="s">
        <v>534</v>
      </c>
      <c r="N1629" s="97" t="s">
        <v>534</v>
      </c>
      <c r="Q1629" s="88" t="str">
        <f t="array" aca="1" ref="Q1629" ca="1">IFERROR(INDEX(Tableau3[Num DECAL],SMALL(IF(Tableau3[Num DECAL]&lt;&gt;"",ROW(INDIRECT("1:"&amp;ROWS(Tableau3[Num DECAL])))),ROWS($1:1618))),"")</f>
        <v/>
      </c>
      <c r="R1629" s="88">
        <f t="shared" ca="1" si="25"/>
        <v>0</v>
      </c>
      <c r="S1629" s="88">
        <f ca="1">COUNTIFS(Tableau3[PLAGE],R1629)</f>
        <v>0</v>
      </c>
      <c r="T1629" s="139">
        <f ca="1">INDEX(EXTRACT!DATE,MATCH(Tableau4[[#This Row],[Décalage]],D:D,0),0)</f>
        <v>0</v>
      </c>
      <c r="U1629" s="139">
        <f ca="1">VLOOKUP(Tableau4[[#This Row],[Décalage]],D:E,2,0)</f>
        <v>0</v>
      </c>
      <c r="V1629" s="139">
        <f ca="1">VLOOKUP(Tableau4[[#This Row],[Décalage]],D:G,4,0)</f>
        <v>0</v>
      </c>
      <c r="AY1629" s="88"/>
      <c r="AZ1629" s="88"/>
      <c r="BA1629" s="88"/>
      <c r="BB1629" s="88"/>
      <c r="BC1629" s="88"/>
    </row>
    <row r="1630" spans="1:55" ht="15" x14ac:dyDescent="0.2">
      <c r="A1630" s="100" t="s">
        <v>534</v>
      </c>
      <c r="B1630" s="95" t="s">
        <v>534</v>
      </c>
      <c r="C1630" s="95">
        <v>1627</v>
      </c>
      <c r="D1630" s="95" t="s">
        <v>534</v>
      </c>
      <c r="E1630" s="99" t="s">
        <v>534</v>
      </c>
      <c r="F1630" s="95" t="s">
        <v>534</v>
      </c>
      <c r="G1630" s="95" t="s">
        <v>534</v>
      </c>
      <c r="H1630" s="95">
        <v>0</v>
      </c>
      <c r="I1630" s="95">
        <v>1</v>
      </c>
      <c r="J1630" s="95">
        <v>1163</v>
      </c>
      <c r="K1630" s="95" t="s">
        <v>534</v>
      </c>
      <c r="L1630" s="98" t="s">
        <v>534</v>
      </c>
      <c r="M1630" s="98" t="s">
        <v>534</v>
      </c>
      <c r="N1630" s="97" t="s">
        <v>534</v>
      </c>
      <c r="Q1630" s="88" t="str">
        <f t="array" aca="1" ref="Q1630" ca="1">IFERROR(INDEX(Tableau3[Num DECAL],SMALL(IF(Tableau3[Num DECAL]&lt;&gt;"",ROW(INDIRECT("1:"&amp;ROWS(Tableau3[Num DECAL])))),ROWS($1:1619))),"")</f>
        <v/>
      </c>
      <c r="R1630" s="88">
        <f t="shared" ca="1" si="25"/>
        <v>0</v>
      </c>
      <c r="S1630" s="88">
        <f ca="1">COUNTIFS(Tableau3[PLAGE],R1630)</f>
        <v>0</v>
      </c>
      <c r="T1630" s="139">
        <f ca="1">INDEX(EXTRACT!DATE,MATCH(Tableau4[[#This Row],[Décalage]],D:D,0),0)</f>
        <v>0</v>
      </c>
      <c r="U1630" s="139">
        <f ca="1">VLOOKUP(Tableau4[[#This Row],[Décalage]],D:E,2,0)</f>
        <v>0</v>
      </c>
      <c r="V1630" s="139">
        <f ca="1">VLOOKUP(Tableau4[[#This Row],[Décalage]],D:G,4,0)</f>
        <v>0</v>
      </c>
      <c r="AY1630" s="88"/>
      <c r="AZ1630" s="88"/>
      <c r="BA1630" s="88"/>
      <c r="BB1630" s="88"/>
      <c r="BC1630" s="88"/>
    </row>
    <row r="1631" spans="1:55" ht="15" x14ac:dyDescent="0.2">
      <c r="A1631" s="100" t="s">
        <v>534</v>
      </c>
      <c r="B1631" s="95" t="s">
        <v>534</v>
      </c>
      <c r="C1631" s="95">
        <v>1628</v>
      </c>
      <c r="D1631" s="95" t="s">
        <v>534</v>
      </c>
      <c r="E1631" s="99" t="s">
        <v>534</v>
      </c>
      <c r="F1631" s="95" t="s">
        <v>534</v>
      </c>
      <c r="G1631" s="95" t="s">
        <v>534</v>
      </c>
      <c r="H1631" s="95">
        <v>0</v>
      </c>
      <c r="I1631" s="95">
        <v>1</v>
      </c>
      <c r="J1631" s="95">
        <v>1164</v>
      </c>
      <c r="K1631" s="95" t="s">
        <v>534</v>
      </c>
      <c r="L1631" s="98" t="s">
        <v>534</v>
      </c>
      <c r="M1631" s="98" t="s">
        <v>534</v>
      </c>
      <c r="N1631" s="97" t="s">
        <v>534</v>
      </c>
      <c r="Q1631" s="88" t="str">
        <f t="array" aca="1" ref="Q1631" ca="1">IFERROR(INDEX(Tableau3[Num DECAL],SMALL(IF(Tableau3[Num DECAL]&lt;&gt;"",ROW(INDIRECT("1:"&amp;ROWS(Tableau3[Num DECAL])))),ROWS($1:1620))),"")</f>
        <v/>
      </c>
      <c r="R1631" s="88">
        <f t="shared" ca="1" si="25"/>
        <v>0</v>
      </c>
      <c r="S1631" s="88">
        <f ca="1">COUNTIFS(Tableau3[PLAGE],R1631)</f>
        <v>0</v>
      </c>
      <c r="T1631" s="139">
        <f ca="1">INDEX(EXTRACT!DATE,MATCH(Tableau4[[#This Row],[Décalage]],D:D,0),0)</f>
        <v>0</v>
      </c>
      <c r="U1631" s="139">
        <f ca="1">VLOOKUP(Tableau4[[#This Row],[Décalage]],D:E,2,0)</f>
        <v>0</v>
      </c>
      <c r="V1631" s="139">
        <f ca="1">VLOOKUP(Tableau4[[#This Row],[Décalage]],D:G,4,0)</f>
        <v>0</v>
      </c>
      <c r="AY1631" s="88"/>
      <c r="AZ1631" s="88"/>
      <c r="BA1631" s="88"/>
      <c r="BB1631" s="88"/>
      <c r="BC1631" s="88"/>
    </row>
    <row r="1632" spans="1:55" ht="15" x14ac:dyDescent="0.2">
      <c r="A1632" s="100" t="s">
        <v>534</v>
      </c>
      <c r="B1632" s="95" t="s">
        <v>534</v>
      </c>
      <c r="C1632" s="95">
        <v>1629</v>
      </c>
      <c r="D1632" s="95" t="s">
        <v>534</v>
      </c>
      <c r="E1632" s="99" t="s">
        <v>534</v>
      </c>
      <c r="F1632" s="95" t="s">
        <v>534</v>
      </c>
      <c r="G1632" s="95" t="s">
        <v>534</v>
      </c>
      <c r="H1632" s="95">
        <v>0</v>
      </c>
      <c r="I1632" s="95">
        <v>1</v>
      </c>
      <c r="J1632" s="95">
        <v>1165</v>
      </c>
      <c r="K1632" s="95" t="s">
        <v>534</v>
      </c>
      <c r="L1632" s="98" t="s">
        <v>534</v>
      </c>
      <c r="M1632" s="98" t="s">
        <v>534</v>
      </c>
      <c r="N1632" s="97" t="s">
        <v>534</v>
      </c>
      <c r="Q1632" s="88" t="str">
        <f t="array" aca="1" ref="Q1632" ca="1">IFERROR(INDEX(Tableau3[Num DECAL],SMALL(IF(Tableau3[Num DECAL]&lt;&gt;"",ROW(INDIRECT("1:"&amp;ROWS(Tableau3[Num DECAL])))),ROWS($1:1621))),"")</f>
        <v/>
      </c>
      <c r="R1632" s="88">
        <f t="shared" ca="1" si="25"/>
        <v>0</v>
      </c>
      <c r="S1632" s="88">
        <f ca="1">COUNTIFS(Tableau3[PLAGE],R1632)</f>
        <v>0</v>
      </c>
      <c r="T1632" s="139">
        <f ca="1">INDEX(EXTRACT!DATE,MATCH(Tableau4[[#This Row],[Décalage]],D:D,0),0)</f>
        <v>0</v>
      </c>
      <c r="U1632" s="139">
        <f ca="1">VLOOKUP(Tableau4[[#This Row],[Décalage]],D:E,2,0)</f>
        <v>0</v>
      </c>
      <c r="V1632" s="139">
        <f ca="1">VLOOKUP(Tableau4[[#This Row],[Décalage]],D:G,4,0)</f>
        <v>0</v>
      </c>
      <c r="AY1632" s="88"/>
      <c r="AZ1632" s="88"/>
      <c r="BA1632" s="88"/>
      <c r="BB1632" s="88"/>
      <c r="BC1632" s="88"/>
    </row>
    <row r="1633" spans="1:55" ht="15" x14ac:dyDescent="0.2">
      <c r="A1633" s="100" t="s">
        <v>534</v>
      </c>
      <c r="B1633" s="95" t="s">
        <v>534</v>
      </c>
      <c r="C1633" s="95">
        <v>1630</v>
      </c>
      <c r="D1633" s="95" t="s">
        <v>534</v>
      </c>
      <c r="E1633" s="99" t="s">
        <v>534</v>
      </c>
      <c r="F1633" s="95" t="s">
        <v>534</v>
      </c>
      <c r="G1633" s="95" t="s">
        <v>534</v>
      </c>
      <c r="H1633" s="95">
        <v>0</v>
      </c>
      <c r="I1633" s="95">
        <v>1</v>
      </c>
      <c r="J1633" s="95">
        <v>1166</v>
      </c>
      <c r="K1633" s="95" t="s">
        <v>534</v>
      </c>
      <c r="L1633" s="98" t="s">
        <v>534</v>
      </c>
      <c r="M1633" s="98" t="s">
        <v>534</v>
      </c>
      <c r="N1633" s="97" t="s">
        <v>534</v>
      </c>
      <c r="Q1633" s="88" t="str">
        <f t="array" aca="1" ref="Q1633" ca="1">IFERROR(INDEX(Tableau3[Num DECAL],SMALL(IF(Tableau3[Num DECAL]&lt;&gt;"",ROW(INDIRECT("1:"&amp;ROWS(Tableau3[Num DECAL])))),ROWS($1:1622))),"")</f>
        <v/>
      </c>
      <c r="R1633" s="88">
        <f t="shared" ca="1" si="25"/>
        <v>0</v>
      </c>
      <c r="S1633" s="88">
        <f ca="1">COUNTIFS(Tableau3[PLAGE],R1633)</f>
        <v>0</v>
      </c>
      <c r="T1633" s="139">
        <f ca="1">INDEX(EXTRACT!DATE,MATCH(Tableau4[[#This Row],[Décalage]],D:D,0),0)</f>
        <v>0</v>
      </c>
      <c r="U1633" s="139">
        <f ca="1">VLOOKUP(Tableau4[[#This Row],[Décalage]],D:E,2,0)</f>
        <v>0</v>
      </c>
      <c r="V1633" s="139">
        <f ca="1">VLOOKUP(Tableau4[[#This Row],[Décalage]],D:G,4,0)</f>
        <v>0</v>
      </c>
      <c r="AY1633" s="88"/>
      <c r="AZ1633" s="88"/>
      <c r="BA1633" s="88"/>
      <c r="BB1633" s="88"/>
      <c r="BC1633" s="88"/>
    </row>
    <row r="1634" spans="1:55" ht="15" x14ac:dyDescent="0.2">
      <c r="A1634" s="100" t="s">
        <v>534</v>
      </c>
      <c r="B1634" s="95" t="s">
        <v>534</v>
      </c>
      <c r="C1634" s="95">
        <v>1631</v>
      </c>
      <c r="D1634" s="95" t="s">
        <v>534</v>
      </c>
      <c r="E1634" s="99" t="s">
        <v>534</v>
      </c>
      <c r="F1634" s="95" t="s">
        <v>534</v>
      </c>
      <c r="G1634" s="95" t="s">
        <v>534</v>
      </c>
      <c r="H1634" s="95">
        <v>0</v>
      </c>
      <c r="I1634" s="95">
        <v>1</v>
      </c>
      <c r="J1634" s="95">
        <v>1167</v>
      </c>
      <c r="K1634" s="95" t="s">
        <v>534</v>
      </c>
      <c r="L1634" s="98" t="s">
        <v>534</v>
      </c>
      <c r="M1634" s="98" t="s">
        <v>534</v>
      </c>
      <c r="N1634" s="97" t="s">
        <v>534</v>
      </c>
      <c r="Q1634" s="88" t="str">
        <f t="array" aca="1" ref="Q1634" ca="1">IFERROR(INDEX(Tableau3[Num DECAL],SMALL(IF(Tableau3[Num DECAL]&lt;&gt;"",ROW(INDIRECT("1:"&amp;ROWS(Tableau3[Num DECAL])))),ROWS($1:1623))),"")</f>
        <v/>
      </c>
      <c r="R1634" s="88">
        <f t="shared" ca="1" si="25"/>
        <v>0</v>
      </c>
      <c r="S1634" s="88">
        <f ca="1">COUNTIFS(Tableau3[PLAGE],R1634)</f>
        <v>0</v>
      </c>
      <c r="T1634" s="139">
        <f ca="1">INDEX(EXTRACT!DATE,MATCH(Tableau4[[#This Row],[Décalage]],D:D,0),0)</f>
        <v>0</v>
      </c>
      <c r="U1634" s="139">
        <f ca="1">VLOOKUP(Tableau4[[#This Row],[Décalage]],D:E,2,0)</f>
        <v>0</v>
      </c>
      <c r="V1634" s="139">
        <f ca="1">VLOOKUP(Tableau4[[#This Row],[Décalage]],D:G,4,0)</f>
        <v>0</v>
      </c>
      <c r="AY1634" s="88"/>
      <c r="AZ1634" s="88"/>
      <c r="BA1634" s="88"/>
      <c r="BB1634" s="88"/>
      <c r="BC1634" s="88"/>
    </row>
    <row r="1635" spans="1:55" ht="15" x14ac:dyDescent="0.2">
      <c r="A1635" s="100" t="s">
        <v>534</v>
      </c>
      <c r="B1635" s="95" t="s">
        <v>534</v>
      </c>
      <c r="C1635" s="95">
        <v>1632</v>
      </c>
      <c r="D1635" s="95" t="s">
        <v>534</v>
      </c>
      <c r="E1635" s="99" t="s">
        <v>534</v>
      </c>
      <c r="F1635" s="95" t="s">
        <v>534</v>
      </c>
      <c r="G1635" s="95" t="s">
        <v>534</v>
      </c>
      <c r="H1635" s="95">
        <v>0</v>
      </c>
      <c r="I1635" s="95">
        <v>1</v>
      </c>
      <c r="J1635" s="95">
        <v>1168</v>
      </c>
      <c r="K1635" s="95" t="s">
        <v>534</v>
      </c>
      <c r="L1635" s="98" t="s">
        <v>534</v>
      </c>
      <c r="M1635" s="98" t="s">
        <v>534</v>
      </c>
      <c r="N1635" s="97" t="s">
        <v>534</v>
      </c>
      <c r="Q1635" s="88" t="str">
        <f t="array" aca="1" ref="Q1635" ca="1">IFERROR(INDEX(Tableau3[Num DECAL],SMALL(IF(Tableau3[Num DECAL]&lt;&gt;"",ROW(INDIRECT("1:"&amp;ROWS(Tableau3[Num DECAL])))),ROWS($1:1624))),"")</f>
        <v/>
      </c>
      <c r="R1635" s="88">
        <f t="shared" ca="1" si="25"/>
        <v>0</v>
      </c>
      <c r="S1635" s="88">
        <f ca="1">COUNTIFS(Tableau3[PLAGE],R1635)</f>
        <v>0</v>
      </c>
      <c r="T1635" s="139">
        <f ca="1">INDEX(EXTRACT!DATE,MATCH(Tableau4[[#This Row],[Décalage]],D:D,0),0)</f>
        <v>0</v>
      </c>
      <c r="U1635" s="139">
        <f ca="1">VLOOKUP(Tableau4[[#This Row],[Décalage]],D:E,2,0)</f>
        <v>0</v>
      </c>
      <c r="V1635" s="139">
        <f ca="1">VLOOKUP(Tableau4[[#This Row],[Décalage]],D:G,4,0)</f>
        <v>0</v>
      </c>
      <c r="AY1635" s="88"/>
      <c r="AZ1635" s="88"/>
      <c r="BA1635" s="88"/>
      <c r="BB1635" s="88"/>
      <c r="BC1635" s="88"/>
    </row>
    <row r="1636" spans="1:55" ht="15" x14ac:dyDescent="0.2">
      <c r="A1636" s="100" t="s">
        <v>534</v>
      </c>
      <c r="B1636" s="95" t="s">
        <v>534</v>
      </c>
      <c r="C1636" s="95">
        <v>1633</v>
      </c>
      <c r="D1636" s="95" t="s">
        <v>534</v>
      </c>
      <c r="E1636" s="99" t="s">
        <v>534</v>
      </c>
      <c r="F1636" s="95" t="s">
        <v>534</v>
      </c>
      <c r="G1636" s="95" t="s">
        <v>534</v>
      </c>
      <c r="H1636" s="95">
        <v>0</v>
      </c>
      <c r="I1636" s="95">
        <v>1</v>
      </c>
      <c r="J1636" s="95">
        <v>1169</v>
      </c>
      <c r="K1636" s="95" t="s">
        <v>534</v>
      </c>
      <c r="L1636" s="98" t="s">
        <v>534</v>
      </c>
      <c r="M1636" s="98" t="s">
        <v>534</v>
      </c>
      <c r="N1636" s="97" t="s">
        <v>534</v>
      </c>
      <c r="Q1636" s="88" t="str">
        <f t="array" aca="1" ref="Q1636" ca="1">IFERROR(INDEX(Tableau3[Num DECAL],SMALL(IF(Tableau3[Num DECAL]&lt;&gt;"",ROW(INDIRECT("1:"&amp;ROWS(Tableau3[Num DECAL])))),ROWS($1:1625))),"")</f>
        <v/>
      </c>
      <c r="R1636" s="88">
        <f t="shared" ca="1" si="25"/>
        <v>0</v>
      </c>
      <c r="S1636" s="88">
        <f ca="1">COUNTIFS(Tableau3[PLAGE],R1636)</f>
        <v>0</v>
      </c>
      <c r="T1636" s="139">
        <f ca="1">INDEX(EXTRACT!DATE,MATCH(Tableau4[[#This Row],[Décalage]],D:D,0),0)</f>
        <v>0</v>
      </c>
      <c r="U1636" s="139">
        <f ca="1">VLOOKUP(Tableau4[[#This Row],[Décalage]],D:E,2,0)</f>
        <v>0</v>
      </c>
      <c r="V1636" s="139">
        <f ca="1">VLOOKUP(Tableau4[[#This Row],[Décalage]],D:G,4,0)</f>
        <v>0</v>
      </c>
      <c r="AY1636" s="88"/>
      <c r="AZ1636" s="88"/>
      <c r="BA1636" s="88"/>
      <c r="BB1636" s="88"/>
      <c r="BC1636" s="88"/>
    </row>
    <row r="1637" spans="1:55" ht="15" x14ac:dyDescent="0.2">
      <c r="A1637" s="100" t="s">
        <v>534</v>
      </c>
      <c r="B1637" s="95" t="s">
        <v>534</v>
      </c>
      <c r="C1637" s="95">
        <v>1634</v>
      </c>
      <c r="D1637" s="95" t="s">
        <v>534</v>
      </c>
      <c r="E1637" s="99" t="s">
        <v>534</v>
      </c>
      <c r="F1637" s="95" t="s">
        <v>534</v>
      </c>
      <c r="G1637" s="95" t="s">
        <v>534</v>
      </c>
      <c r="H1637" s="95">
        <v>0</v>
      </c>
      <c r="I1637" s="95">
        <v>1</v>
      </c>
      <c r="J1637" s="95">
        <v>1170</v>
      </c>
      <c r="K1637" s="95" t="s">
        <v>534</v>
      </c>
      <c r="L1637" s="98" t="s">
        <v>534</v>
      </c>
      <c r="M1637" s="98" t="s">
        <v>534</v>
      </c>
      <c r="N1637" s="97" t="s">
        <v>534</v>
      </c>
      <c r="Q1637" s="88" t="str">
        <f t="array" aca="1" ref="Q1637" ca="1">IFERROR(INDEX(Tableau3[Num DECAL],SMALL(IF(Tableau3[Num DECAL]&lt;&gt;"",ROW(INDIRECT("1:"&amp;ROWS(Tableau3[Num DECAL])))),ROWS($1:1626))),"")</f>
        <v/>
      </c>
      <c r="R1637" s="88">
        <f t="shared" ca="1" si="25"/>
        <v>0</v>
      </c>
      <c r="S1637" s="88">
        <f ca="1">COUNTIFS(Tableau3[PLAGE],R1637)</f>
        <v>0</v>
      </c>
      <c r="T1637" s="139">
        <f ca="1">INDEX(EXTRACT!DATE,MATCH(Tableau4[[#This Row],[Décalage]],D:D,0),0)</f>
        <v>0</v>
      </c>
      <c r="U1637" s="139">
        <f ca="1">VLOOKUP(Tableau4[[#This Row],[Décalage]],D:E,2,0)</f>
        <v>0</v>
      </c>
      <c r="V1637" s="139">
        <f ca="1">VLOOKUP(Tableau4[[#This Row],[Décalage]],D:G,4,0)</f>
        <v>0</v>
      </c>
      <c r="AY1637" s="88"/>
      <c r="AZ1637" s="88"/>
      <c r="BA1637" s="88"/>
      <c r="BB1637" s="88"/>
      <c r="BC1637" s="88"/>
    </row>
    <row r="1638" spans="1:55" ht="15" x14ac:dyDescent="0.2">
      <c r="A1638" s="100" t="s">
        <v>534</v>
      </c>
      <c r="B1638" s="95" t="s">
        <v>534</v>
      </c>
      <c r="C1638" s="95">
        <v>1635</v>
      </c>
      <c r="D1638" s="95" t="s">
        <v>534</v>
      </c>
      <c r="E1638" s="99" t="s">
        <v>534</v>
      </c>
      <c r="F1638" s="95" t="s">
        <v>534</v>
      </c>
      <c r="G1638" s="95" t="s">
        <v>534</v>
      </c>
      <c r="H1638" s="95">
        <v>0</v>
      </c>
      <c r="I1638" s="95">
        <v>1</v>
      </c>
      <c r="J1638" s="95">
        <v>1171</v>
      </c>
      <c r="K1638" s="95" t="s">
        <v>534</v>
      </c>
      <c r="L1638" s="98" t="s">
        <v>534</v>
      </c>
      <c r="M1638" s="98" t="s">
        <v>534</v>
      </c>
      <c r="N1638" s="97" t="s">
        <v>534</v>
      </c>
      <c r="Q1638" s="88" t="str">
        <f t="array" aca="1" ref="Q1638" ca="1">IFERROR(INDEX(Tableau3[Num DECAL],SMALL(IF(Tableau3[Num DECAL]&lt;&gt;"",ROW(INDIRECT("1:"&amp;ROWS(Tableau3[Num DECAL])))),ROWS($1:1627))),"")</f>
        <v/>
      </c>
      <c r="R1638" s="88">
        <f t="shared" ca="1" si="25"/>
        <v>0</v>
      </c>
      <c r="S1638" s="88">
        <f ca="1">COUNTIFS(Tableau3[PLAGE],R1638)</f>
        <v>0</v>
      </c>
      <c r="T1638" s="139">
        <f ca="1">INDEX(EXTRACT!DATE,MATCH(Tableau4[[#This Row],[Décalage]],D:D,0),0)</f>
        <v>0</v>
      </c>
      <c r="U1638" s="139">
        <f ca="1">VLOOKUP(Tableau4[[#This Row],[Décalage]],D:E,2,0)</f>
        <v>0</v>
      </c>
      <c r="V1638" s="139">
        <f ca="1">VLOOKUP(Tableau4[[#This Row],[Décalage]],D:G,4,0)</f>
        <v>0</v>
      </c>
      <c r="AY1638" s="88"/>
      <c r="AZ1638" s="88"/>
      <c r="BA1638" s="88"/>
      <c r="BB1638" s="88"/>
      <c r="BC1638" s="88"/>
    </row>
    <row r="1639" spans="1:55" ht="15" x14ac:dyDescent="0.2">
      <c r="A1639" s="100" t="s">
        <v>534</v>
      </c>
      <c r="B1639" s="95" t="s">
        <v>534</v>
      </c>
      <c r="C1639" s="95">
        <v>1636</v>
      </c>
      <c r="D1639" s="95" t="s">
        <v>534</v>
      </c>
      <c r="E1639" s="99" t="s">
        <v>534</v>
      </c>
      <c r="F1639" s="95" t="s">
        <v>534</v>
      </c>
      <c r="G1639" s="95" t="s">
        <v>534</v>
      </c>
      <c r="H1639" s="95">
        <v>0</v>
      </c>
      <c r="I1639" s="95">
        <v>1</v>
      </c>
      <c r="J1639" s="95">
        <v>1172</v>
      </c>
      <c r="K1639" s="95" t="s">
        <v>534</v>
      </c>
      <c r="L1639" s="98" t="s">
        <v>534</v>
      </c>
      <c r="M1639" s="98" t="s">
        <v>534</v>
      </c>
      <c r="N1639" s="97" t="s">
        <v>534</v>
      </c>
      <c r="Q1639" s="88" t="str">
        <f t="array" aca="1" ref="Q1639" ca="1">IFERROR(INDEX(Tableau3[Num DECAL],SMALL(IF(Tableau3[Num DECAL]&lt;&gt;"",ROW(INDIRECT("1:"&amp;ROWS(Tableau3[Num DECAL])))),ROWS($1:1628))),"")</f>
        <v/>
      </c>
      <c r="R1639" s="88">
        <f t="shared" ca="1" si="25"/>
        <v>0</v>
      </c>
      <c r="S1639" s="88">
        <f ca="1">COUNTIFS(Tableau3[PLAGE],R1639)</f>
        <v>0</v>
      </c>
      <c r="T1639" s="139">
        <f ca="1">INDEX(EXTRACT!DATE,MATCH(Tableau4[[#This Row],[Décalage]],D:D,0),0)</f>
        <v>0</v>
      </c>
      <c r="U1639" s="139">
        <f ca="1">VLOOKUP(Tableau4[[#This Row],[Décalage]],D:E,2,0)</f>
        <v>0</v>
      </c>
      <c r="V1639" s="139">
        <f ca="1">VLOOKUP(Tableau4[[#This Row],[Décalage]],D:G,4,0)</f>
        <v>0</v>
      </c>
      <c r="AY1639" s="88"/>
      <c r="AZ1639" s="88"/>
      <c r="BA1639" s="88"/>
      <c r="BB1639" s="88"/>
      <c r="BC1639" s="88"/>
    </row>
    <row r="1640" spans="1:55" ht="15" x14ac:dyDescent="0.2">
      <c r="A1640" s="100" t="s">
        <v>534</v>
      </c>
      <c r="B1640" s="95" t="s">
        <v>534</v>
      </c>
      <c r="C1640" s="95">
        <v>1637</v>
      </c>
      <c r="D1640" s="95" t="s">
        <v>534</v>
      </c>
      <c r="E1640" s="99" t="s">
        <v>534</v>
      </c>
      <c r="F1640" s="95" t="s">
        <v>534</v>
      </c>
      <c r="G1640" s="95" t="s">
        <v>534</v>
      </c>
      <c r="H1640" s="95">
        <v>0</v>
      </c>
      <c r="I1640" s="95">
        <v>1</v>
      </c>
      <c r="J1640" s="95">
        <v>1173</v>
      </c>
      <c r="K1640" s="95" t="s">
        <v>534</v>
      </c>
      <c r="L1640" s="98" t="s">
        <v>534</v>
      </c>
      <c r="M1640" s="98" t="s">
        <v>534</v>
      </c>
      <c r="N1640" s="97" t="s">
        <v>534</v>
      </c>
      <c r="Q1640" s="88" t="str">
        <f t="array" aca="1" ref="Q1640" ca="1">IFERROR(INDEX(Tableau3[Num DECAL],SMALL(IF(Tableau3[Num DECAL]&lt;&gt;"",ROW(INDIRECT("1:"&amp;ROWS(Tableau3[Num DECAL])))),ROWS($1:1629))),"")</f>
        <v/>
      </c>
      <c r="R1640" s="88">
        <f t="shared" ca="1" si="25"/>
        <v>0</v>
      </c>
      <c r="S1640" s="88">
        <f ca="1">COUNTIFS(Tableau3[PLAGE],R1640)</f>
        <v>0</v>
      </c>
      <c r="T1640" s="139">
        <f ca="1">INDEX(EXTRACT!DATE,MATCH(Tableau4[[#This Row],[Décalage]],D:D,0),0)</f>
        <v>0</v>
      </c>
      <c r="U1640" s="139">
        <f ca="1">VLOOKUP(Tableau4[[#This Row],[Décalage]],D:E,2,0)</f>
        <v>0</v>
      </c>
      <c r="V1640" s="139">
        <f ca="1">VLOOKUP(Tableau4[[#This Row],[Décalage]],D:G,4,0)</f>
        <v>0</v>
      </c>
      <c r="AY1640" s="88"/>
      <c r="AZ1640" s="88"/>
      <c r="BA1640" s="88"/>
      <c r="BB1640" s="88"/>
      <c r="BC1640" s="88"/>
    </row>
    <row r="1641" spans="1:55" ht="15" x14ac:dyDescent="0.2">
      <c r="A1641" s="100" t="s">
        <v>534</v>
      </c>
      <c r="B1641" s="95" t="s">
        <v>534</v>
      </c>
      <c r="C1641" s="95">
        <v>1638</v>
      </c>
      <c r="D1641" s="95" t="s">
        <v>534</v>
      </c>
      <c r="E1641" s="99" t="s">
        <v>534</v>
      </c>
      <c r="F1641" s="95" t="s">
        <v>534</v>
      </c>
      <c r="G1641" s="95" t="s">
        <v>534</v>
      </c>
      <c r="H1641" s="95">
        <v>0</v>
      </c>
      <c r="I1641" s="95">
        <v>1</v>
      </c>
      <c r="J1641" s="95">
        <v>1174</v>
      </c>
      <c r="K1641" s="95" t="s">
        <v>534</v>
      </c>
      <c r="L1641" s="98" t="s">
        <v>534</v>
      </c>
      <c r="M1641" s="98" t="s">
        <v>534</v>
      </c>
      <c r="N1641" s="97" t="s">
        <v>534</v>
      </c>
      <c r="Q1641" s="88" t="str">
        <f t="array" aca="1" ref="Q1641" ca="1">IFERROR(INDEX(Tableau3[Num DECAL],SMALL(IF(Tableau3[Num DECAL]&lt;&gt;"",ROW(INDIRECT("1:"&amp;ROWS(Tableau3[Num DECAL])))),ROWS($1:1630))),"")</f>
        <v/>
      </c>
      <c r="R1641" s="88">
        <f t="shared" ca="1" si="25"/>
        <v>0</v>
      </c>
      <c r="S1641" s="88">
        <f ca="1">COUNTIFS(Tableau3[PLAGE],R1641)</f>
        <v>0</v>
      </c>
      <c r="T1641" s="139">
        <f ca="1">INDEX(EXTRACT!DATE,MATCH(Tableau4[[#This Row],[Décalage]],D:D,0),0)</f>
        <v>0</v>
      </c>
      <c r="U1641" s="139">
        <f ca="1">VLOOKUP(Tableau4[[#This Row],[Décalage]],D:E,2,0)</f>
        <v>0</v>
      </c>
      <c r="V1641" s="139">
        <f ca="1">VLOOKUP(Tableau4[[#This Row],[Décalage]],D:G,4,0)</f>
        <v>0</v>
      </c>
      <c r="AY1641" s="88"/>
      <c r="AZ1641" s="88"/>
      <c r="BA1641" s="88"/>
      <c r="BB1641" s="88"/>
      <c r="BC1641" s="88"/>
    </row>
    <row r="1642" spans="1:55" ht="15" x14ac:dyDescent="0.2">
      <c r="A1642" s="100" t="s">
        <v>534</v>
      </c>
      <c r="B1642" s="95" t="s">
        <v>534</v>
      </c>
      <c r="C1642" s="95">
        <v>1639</v>
      </c>
      <c r="D1642" s="95" t="s">
        <v>534</v>
      </c>
      <c r="E1642" s="99" t="s">
        <v>534</v>
      </c>
      <c r="F1642" s="95" t="s">
        <v>534</v>
      </c>
      <c r="G1642" s="95" t="s">
        <v>534</v>
      </c>
      <c r="H1642" s="95">
        <v>0</v>
      </c>
      <c r="I1642" s="95">
        <v>1</v>
      </c>
      <c r="J1642" s="95">
        <v>1175</v>
      </c>
      <c r="K1642" s="95" t="s">
        <v>534</v>
      </c>
      <c r="L1642" s="98" t="s">
        <v>534</v>
      </c>
      <c r="M1642" s="98" t="s">
        <v>534</v>
      </c>
      <c r="N1642" s="97" t="s">
        <v>534</v>
      </c>
      <c r="Q1642" s="88" t="str">
        <f t="array" aca="1" ref="Q1642" ca="1">IFERROR(INDEX(Tableau3[Num DECAL],SMALL(IF(Tableau3[Num DECAL]&lt;&gt;"",ROW(INDIRECT("1:"&amp;ROWS(Tableau3[Num DECAL])))),ROWS($1:1631))),"")</f>
        <v/>
      </c>
      <c r="R1642" s="88">
        <f t="shared" ca="1" si="25"/>
        <v>0</v>
      </c>
      <c r="S1642" s="88">
        <f ca="1">COUNTIFS(Tableau3[PLAGE],R1642)</f>
        <v>0</v>
      </c>
      <c r="T1642" s="139">
        <f ca="1">INDEX(EXTRACT!DATE,MATCH(Tableau4[[#This Row],[Décalage]],D:D,0),0)</f>
        <v>0</v>
      </c>
      <c r="U1642" s="139">
        <f ca="1">VLOOKUP(Tableau4[[#This Row],[Décalage]],D:E,2,0)</f>
        <v>0</v>
      </c>
      <c r="V1642" s="139">
        <f ca="1">VLOOKUP(Tableau4[[#This Row],[Décalage]],D:G,4,0)</f>
        <v>0</v>
      </c>
      <c r="AY1642" s="88"/>
      <c r="AZ1642" s="88"/>
      <c r="BA1642" s="88"/>
      <c r="BB1642" s="88"/>
      <c r="BC1642" s="88"/>
    </row>
    <row r="1643" spans="1:55" ht="15" x14ac:dyDescent="0.2">
      <c r="A1643" s="100" t="s">
        <v>534</v>
      </c>
      <c r="B1643" s="95" t="s">
        <v>534</v>
      </c>
      <c r="C1643" s="95">
        <v>1640</v>
      </c>
      <c r="D1643" s="95" t="s">
        <v>534</v>
      </c>
      <c r="E1643" s="99" t="s">
        <v>534</v>
      </c>
      <c r="F1643" s="95" t="s">
        <v>534</v>
      </c>
      <c r="G1643" s="95" t="s">
        <v>534</v>
      </c>
      <c r="H1643" s="95">
        <v>0</v>
      </c>
      <c r="I1643" s="95">
        <v>1</v>
      </c>
      <c r="J1643" s="95">
        <v>1176</v>
      </c>
      <c r="K1643" s="95" t="s">
        <v>534</v>
      </c>
      <c r="L1643" s="98" t="s">
        <v>534</v>
      </c>
      <c r="M1643" s="98" t="s">
        <v>534</v>
      </c>
      <c r="N1643" s="97" t="s">
        <v>534</v>
      </c>
      <c r="Q1643" s="88" t="str">
        <f t="array" aca="1" ref="Q1643" ca="1">IFERROR(INDEX(Tableau3[Num DECAL],SMALL(IF(Tableau3[Num DECAL]&lt;&gt;"",ROW(INDIRECT("1:"&amp;ROWS(Tableau3[Num DECAL])))),ROWS($1:1632))),"")</f>
        <v/>
      </c>
      <c r="R1643" s="88">
        <f t="shared" ca="1" si="25"/>
        <v>0</v>
      </c>
      <c r="S1643" s="88">
        <f ca="1">COUNTIFS(Tableau3[PLAGE],R1643)</f>
        <v>0</v>
      </c>
      <c r="T1643" s="139">
        <f ca="1">INDEX(EXTRACT!DATE,MATCH(Tableau4[[#This Row],[Décalage]],D:D,0),0)</f>
        <v>0</v>
      </c>
      <c r="U1643" s="139">
        <f ca="1">VLOOKUP(Tableau4[[#This Row],[Décalage]],D:E,2,0)</f>
        <v>0</v>
      </c>
      <c r="V1643" s="139">
        <f ca="1">VLOOKUP(Tableau4[[#This Row],[Décalage]],D:G,4,0)</f>
        <v>0</v>
      </c>
      <c r="AY1643" s="88"/>
      <c r="AZ1643" s="88"/>
      <c r="BA1643" s="88"/>
      <c r="BB1643" s="88"/>
      <c r="BC1643" s="88"/>
    </row>
    <row r="1644" spans="1:55" ht="15" x14ac:dyDescent="0.2">
      <c r="A1644" s="100" t="s">
        <v>534</v>
      </c>
      <c r="B1644" s="95" t="s">
        <v>534</v>
      </c>
      <c r="C1644" s="95">
        <v>1641</v>
      </c>
      <c r="D1644" s="95" t="s">
        <v>534</v>
      </c>
      <c r="E1644" s="99" t="s">
        <v>534</v>
      </c>
      <c r="F1644" s="95" t="s">
        <v>534</v>
      </c>
      <c r="G1644" s="95" t="s">
        <v>534</v>
      </c>
      <c r="H1644" s="95">
        <v>0</v>
      </c>
      <c r="I1644" s="95">
        <v>1</v>
      </c>
      <c r="J1644" s="95">
        <v>1177</v>
      </c>
      <c r="K1644" s="95" t="s">
        <v>534</v>
      </c>
      <c r="L1644" s="98" t="s">
        <v>534</v>
      </c>
      <c r="M1644" s="98" t="s">
        <v>534</v>
      </c>
      <c r="N1644" s="97" t="s">
        <v>534</v>
      </c>
      <c r="Q1644" s="88" t="str">
        <f t="array" aca="1" ref="Q1644" ca="1">IFERROR(INDEX(Tableau3[Num DECAL],SMALL(IF(Tableau3[Num DECAL]&lt;&gt;"",ROW(INDIRECT("1:"&amp;ROWS(Tableau3[Num DECAL])))),ROWS($1:1633))),"")</f>
        <v/>
      </c>
      <c r="R1644" s="88">
        <f t="shared" ca="1" si="25"/>
        <v>0</v>
      </c>
      <c r="S1644" s="88">
        <f ca="1">COUNTIFS(Tableau3[PLAGE],R1644)</f>
        <v>0</v>
      </c>
      <c r="T1644" s="139">
        <f ca="1">INDEX(EXTRACT!DATE,MATCH(Tableau4[[#This Row],[Décalage]],D:D,0),0)</f>
        <v>0</v>
      </c>
      <c r="U1644" s="139">
        <f ca="1">VLOOKUP(Tableau4[[#This Row],[Décalage]],D:E,2,0)</f>
        <v>0</v>
      </c>
      <c r="V1644" s="139">
        <f ca="1">VLOOKUP(Tableau4[[#This Row],[Décalage]],D:G,4,0)</f>
        <v>0</v>
      </c>
      <c r="AY1644" s="88"/>
      <c r="AZ1644" s="88"/>
      <c r="BA1644" s="88"/>
      <c r="BB1644" s="88"/>
      <c r="BC1644" s="88"/>
    </row>
    <row r="1645" spans="1:55" ht="15" x14ac:dyDescent="0.2">
      <c r="A1645" s="100" t="s">
        <v>534</v>
      </c>
      <c r="B1645" s="95" t="s">
        <v>534</v>
      </c>
      <c r="C1645" s="95">
        <v>1642</v>
      </c>
      <c r="D1645" s="95" t="s">
        <v>534</v>
      </c>
      <c r="E1645" s="99" t="s">
        <v>534</v>
      </c>
      <c r="F1645" s="95" t="s">
        <v>534</v>
      </c>
      <c r="G1645" s="95" t="s">
        <v>534</v>
      </c>
      <c r="H1645" s="95">
        <v>0</v>
      </c>
      <c r="I1645" s="95">
        <v>1</v>
      </c>
      <c r="J1645" s="95">
        <v>1178</v>
      </c>
      <c r="K1645" s="95" t="s">
        <v>534</v>
      </c>
      <c r="L1645" s="98" t="s">
        <v>534</v>
      </c>
      <c r="M1645" s="98" t="s">
        <v>534</v>
      </c>
      <c r="N1645" s="97" t="s">
        <v>534</v>
      </c>
      <c r="Q1645" s="88" t="str">
        <f t="array" aca="1" ref="Q1645" ca="1">IFERROR(INDEX(Tableau3[Num DECAL],SMALL(IF(Tableau3[Num DECAL]&lt;&gt;"",ROW(INDIRECT("1:"&amp;ROWS(Tableau3[Num DECAL])))),ROWS($1:1634))),"")</f>
        <v/>
      </c>
      <c r="R1645" s="88">
        <f t="shared" ca="1" si="25"/>
        <v>0</v>
      </c>
      <c r="S1645" s="88">
        <f ca="1">COUNTIFS(Tableau3[PLAGE],R1645)</f>
        <v>0</v>
      </c>
      <c r="T1645" s="139">
        <f ca="1">INDEX(EXTRACT!DATE,MATCH(Tableau4[[#This Row],[Décalage]],D:D,0),0)</f>
        <v>0</v>
      </c>
      <c r="U1645" s="139">
        <f ca="1">VLOOKUP(Tableau4[[#This Row],[Décalage]],D:E,2,0)</f>
        <v>0</v>
      </c>
      <c r="V1645" s="139">
        <f ca="1">VLOOKUP(Tableau4[[#This Row],[Décalage]],D:G,4,0)</f>
        <v>0</v>
      </c>
      <c r="AY1645" s="88"/>
      <c r="AZ1645" s="88"/>
      <c r="BA1645" s="88"/>
      <c r="BB1645" s="88"/>
      <c r="BC1645" s="88"/>
    </row>
    <row r="1646" spans="1:55" ht="15" x14ac:dyDescent="0.2">
      <c r="A1646" s="100" t="s">
        <v>534</v>
      </c>
      <c r="B1646" s="95" t="s">
        <v>534</v>
      </c>
      <c r="C1646" s="95">
        <v>1643</v>
      </c>
      <c r="D1646" s="95" t="s">
        <v>534</v>
      </c>
      <c r="E1646" s="99" t="s">
        <v>534</v>
      </c>
      <c r="F1646" s="95" t="s">
        <v>534</v>
      </c>
      <c r="G1646" s="95" t="s">
        <v>534</v>
      </c>
      <c r="H1646" s="95">
        <v>0</v>
      </c>
      <c r="I1646" s="95">
        <v>1</v>
      </c>
      <c r="J1646" s="95">
        <v>1179</v>
      </c>
      <c r="K1646" s="95" t="s">
        <v>534</v>
      </c>
      <c r="L1646" s="98" t="s">
        <v>534</v>
      </c>
      <c r="M1646" s="98" t="s">
        <v>534</v>
      </c>
      <c r="N1646" s="97" t="s">
        <v>534</v>
      </c>
      <c r="Q1646" s="88" t="str">
        <f t="array" aca="1" ref="Q1646" ca="1">IFERROR(INDEX(Tableau3[Num DECAL],SMALL(IF(Tableau3[Num DECAL]&lt;&gt;"",ROW(INDIRECT("1:"&amp;ROWS(Tableau3[Num DECAL])))),ROWS($1:1635))),"")</f>
        <v/>
      </c>
      <c r="R1646" s="88">
        <f t="shared" ca="1" si="25"/>
        <v>0</v>
      </c>
      <c r="S1646" s="88">
        <f ca="1">COUNTIFS(Tableau3[PLAGE],R1646)</f>
        <v>0</v>
      </c>
      <c r="T1646" s="139">
        <f ca="1">INDEX(EXTRACT!DATE,MATCH(Tableau4[[#This Row],[Décalage]],D:D,0),0)</f>
        <v>0</v>
      </c>
      <c r="U1646" s="139">
        <f ca="1">VLOOKUP(Tableau4[[#This Row],[Décalage]],D:E,2,0)</f>
        <v>0</v>
      </c>
      <c r="V1646" s="139">
        <f ca="1">VLOOKUP(Tableau4[[#This Row],[Décalage]],D:G,4,0)</f>
        <v>0</v>
      </c>
      <c r="AY1646" s="88"/>
      <c r="AZ1646" s="88"/>
      <c r="BA1646" s="88"/>
      <c r="BB1646" s="88"/>
      <c r="BC1646" s="88"/>
    </row>
    <row r="1647" spans="1:55" ht="15" x14ac:dyDescent="0.2">
      <c r="A1647" s="100" t="s">
        <v>534</v>
      </c>
      <c r="B1647" s="95" t="s">
        <v>534</v>
      </c>
      <c r="C1647" s="95">
        <v>1644</v>
      </c>
      <c r="D1647" s="95" t="s">
        <v>534</v>
      </c>
      <c r="E1647" s="99" t="s">
        <v>534</v>
      </c>
      <c r="F1647" s="95" t="s">
        <v>534</v>
      </c>
      <c r="G1647" s="95" t="s">
        <v>534</v>
      </c>
      <c r="H1647" s="95">
        <v>0</v>
      </c>
      <c r="I1647" s="95">
        <v>1</v>
      </c>
      <c r="J1647" s="95">
        <v>1180</v>
      </c>
      <c r="K1647" s="95" t="s">
        <v>534</v>
      </c>
      <c r="L1647" s="98" t="s">
        <v>534</v>
      </c>
      <c r="M1647" s="98" t="s">
        <v>534</v>
      </c>
      <c r="N1647" s="97" t="s">
        <v>534</v>
      </c>
      <c r="Q1647" s="88" t="str">
        <f t="array" aca="1" ref="Q1647" ca="1">IFERROR(INDEX(Tableau3[Num DECAL],SMALL(IF(Tableau3[Num DECAL]&lt;&gt;"",ROW(INDIRECT("1:"&amp;ROWS(Tableau3[Num DECAL])))),ROWS($1:1636))),"")</f>
        <v/>
      </c>
      <c r="R1647" s="88">
        <f t="shared" ca="1" si="25"/>
        <v>0</v>
      </c>
      <c r="S1647" s="88">
        <f ca="1">COUNTIFS(Tableau3[PLAGE],R1647)</f>
        <v>0</v>
      </c>
      <c r="T1647" s="139">
        <f ca="1">INDEX(EXTRACT!DATE,MATCH(Tableau4[[#This Row],[Décalage]],D:D,0),0)</f>
        <v>0</v>
      </c>
      <c r="U1647" s="139">
        <f ca="1">VLOOKUP(Tableau4[[#This Row],[Décalage]],D:E,2,0)</f>
        <v>0</v>
      </c>
      <c r="V1647" s="139">
        <f ca="1">VLOOKUP(Tableau4[[#This Row],[Décalage]],D:G,4,0)</f>
        <v>0</v>
      </c>
      <c r="AY1647" s="88"/>
      <c r="AZ1647" s="88"/>
      <c r="BA1647" s="88"/>
      <c r="BB1647" s="88"/>
      <c r="BC1647" s="88"/>
    </row>
    <row r="1648" spans="1:55" ht="15" x14ac:dyDescent="0.2">
      <c r="A1648" s="100" t="s">
        <v>534</v>
      </c>
      <c r="B1648" s="95" t="s">
        <v>534</v>
      </c>
      <c r="C1648" s="95">
        <v>1645</v>
      </c>
      <c r="D1648" s="95" t="s">
        <v>534</v>
      </c>
      <c r="E1648" s="99" t="s">
        <v>534</v>
      </c>
      <c r="F1648" s="95" t="s">
        <v>534</v>
      </c>
      <c r="G1648" s="95" t="s">
        <v>534</v>
      </c>
      <c r="H1648" s="95">
        <v>0</v>
      </c>
      <c r="I1648" s="95">
        <v>1</v>
      </c>
      <c r="J1648" s="95">
        <v>1181</v>
      </c>
      <c r="K1648" s="95" t="s">
        <v>534</v>
      </c>
      <c r="L1648" s="98" t="s">
        <v>534</v>
      </c>
      <c r="M1648" s="98" t="s">
        <v>534</v>
      </c>
      <c r="N1648" s="97" t="s">
        <v>534</v>
      </c>
      <c r="Q1648" s="88" t="str">
        <f t="array" aca="1" ref="Q1648" ca="1">IFERROR(INDEX(Tableau3[Num DECAL],SMALL(IF(Tableau3[Num DECAL]&lt;&gt;"",ROW(INDIRECT("1:"&amp;ROWS(Tableau3[Num DECAL])))),ROWS($1:1637))),"")</f>
        <v/>
      </c>
      <c r="R1648" s="88">
        <f t="shared" ca="1" si="25"/>
        <v>0</v>
      </c>
      <c r="S1648" s="88">
        <f ca="1">COUNTIFS(Tableau3[PLAGE],R1648)</f>
        <v>0</v>
      </c>
      <c r="T1648" s="139">
        <f ca="1">INDEX(EXTRACT!DATE,MATCH(Tableau4[[#This Row],[Décalage]],D:D,0),0)</f>
        <v>0</v>
      </c>
      <c r="U1648" s="139">
        <f ca="1">VLOOKUP(Tableau4[[#This Row],[Décalage]],D:E,2,0)</f>
        <v>0</v>
      </c>
      <c r="V1648" s="139">
        <f ca="1">VLOOKUP(Tableau4[[#This Row],[Décalage]],D:G,4,0)</f>
        <v>0</v>
      </c>
      <c r="AY1648" s="88"/>
      <c r="AZ1648" s="88"/>
      <c r="BA1648" s="88"/>
      <c r="BB1648" s="88"/>
      <c r="BC1648" s="88"/>
    </row>
    <row r="1649" spans="1:55" ht="15" x14ac:dyDescent="0.2">
      <c r="A1649" s="100" t="s">
        <v>534</v>
      </c>
      <c r="B1649" s="95" t="s">
        <v>534</v>
      </c>
      <c r="C1649" s="95">
        <v>1646</v>
      </c>
      <c r="D1649" s="95" t="s">
        <v>534</v>
      </c>
      <c r="E1649" s="99" t="s">
        <v>534</v>
      </c>
      <c r="F1649" s="95" t="s">
        <v>534</v>
      </c>
      <c r="G1649" s="95" t="s">
        <v>534</v>
      </c>
      <c r="H1649" s="95">
        <v>0</v>
      </c>
      <c r="I1649" s="95">
        <v>1</v>
      </c>
      <c r="J1649" s="95">
        <v>1182</v>
      </c>
      <c r="K1649" s="95" t="s">
        <v>534</v>
      </c>
      <c r="L1649" s="98" t="s">
        <v>534</v>
      </c>
      <c r="M1649" s="98" t="s">
        <v>534</v>
      </c>
      <c r="N1649" s="97" t="s">
        <v>534</v>
      </c>
      <c r="Q1649" s="88" t="str">
        <f t="array" aca="1" ref="Q1649" ca="1">IFERROR(INDEX(Tableau3[Num DECAL],SMALL(IF(Tableau3[Num DECAL]&lt;&gt;"",ROW(INDIRECT("1:"&amp;ROWS(Tableau3[Num DECAL])))),ROWS($1:1638))),"")</f>
        <v/>
      </c>
      <c r="R1649" s="88">
        <f t="shared" ca="1" si="25"/>
        <v>0</v>
      </c>
      <c r="S1649" s="88">
        <f ca="1">COUNTIFS(Tableau3[PLAGE],R1649)</f>
        <v>0</v>
      </c>
      <c r="T1649" s="139">
        <f ca="1">INDEX(EXTRACT!DATE,MATCH(Tableau4[[#This Row],[Décalage]],D:D,0),0)</f>
        <v>0</v>
      </c>
      <c r="U1649" s="139">
        <f ca="1">VLOOKUP(Tableau4[[#This Row],[Décalage]],D:E,2,0)</f>
        <v>0</v>
      </c>
      <c r="V1649" s="139">
        <f ca="1">VLOOKUP(Tableau4[[#This Row],[Décalage]],D:G,4,0)</f>
        <v>0</v>
      </c>
      <c r="AY1649" s="88"/>
      <c r="AZ1649" s="88"/>
      <c r="BA1649" s="88"/>
      <c r="BB1649" s="88"/>
      <c r="BC1649" s="88"/>
    </row>
    <row r="1650" spans="1:55" ht="15" x14ac:dyDescent="0.2">
      <c r="A1650" s="100" t="s">
        <v>534</v>
      </c>
      <c r="B1650" s="95" t="s">
        <v>534</v>
      </c>
      <c r="C1650" s="95">
        <v>1647</v>
      </c>
      <c r="D1650" s="95" t="s">
        <v>534</v>
      </c>
      <c r="E1650" s="99" t="s">
        <v>534</v>
      </c>
      <c r="F1650" s="95" t="s">
        <v>534</v>
      </c>
      <c r="G1650" s="95" t="s">
        <v>534</v>
      </c>
      <c r="H1650" s="95">
        <v>0</v>
      </c>
      <c r="I1650" s="95">
        <v>1</v>
      </c>
      <c r="J1650" s="95">
        <v>1183</v>
      </c>
      <c r="K1650" s="95" t="s">
        <v>534</v>
      </c>
      <c r="L1650" s="98" t="s">
        <v>534</v>
      </c>
      <c r="M1650" s="98" t="s">
        <v>534</v>
      </c>
      <c r="N1650" s="97" t="s">
        <v>534</v>
      </c>
      <c r="Q1650" s="88" t="str">
        <f t="array" aca="1" ref="Q1650" ca="1">IFERROR(INDEX(Tableau3[Num DECAL],SMALL(IF(Tableau3[Num DECAL]&lt;&gt;"",ROW(INDIRECT("1:"&amp;ROWS(Tableau3[Num DECAL])))),ROWS($1:1639))),"")</f>
        <v/>
      </c>
      <c r="R1650" s="88">
        <f t="shared" ca="1" si="25"/>
        <v>0</v>
      </c>
      <c r="S1650" s="88">
        <f ca="1">COUNTIFS(Tableau3[PLAGE],R1650)</f>
        <v>0</v>
      </c>
      <c r="T1650" s="139">
        <f ca="1">INDEX(EXTRACT!DATE,MATCH(Tableau4[[#This Row],[Décalage]],D:D,0),0)</f>
        <v>0</v>
      </c>
      <c r="U1650" s="139">
        <f ca="1">VLOOKUP(Tableau4[[#This Row],[Décalage]],D:E,2,0)</f>
        <v>0</v>
      </c>
      <c r="V1650" s="139">
        <f ca="1">VLOOKUP(Tableau4[[#This Row],[Décalage]],D:G,4,0)</f>
        <v>0</v>
      </c>
      <c r="AY1650" s="88"/>
      <c r="AZ1650" s="88"/>
      <c r="BA1650" s="88"/>
      <c r="BB1650" s="88"/>
      <c r="BC1650" s="88"/>
    </row>
    <row r="1651" spans="1:55" ht="15" x14ac:dyDescent="0.2">
      <c r="A1651" s="100" t="s">
        <v>534</v>
      </c>
      <c r="B1651" s="95" t="s">
        <v>534</v>
      </c>
      <c r="C1651" s="95">
        <v>1648</v>
      </c>
      <c r="D1651" s="95" t="s">
        <v>534</v>
      </c>
      <c r="E1651" s="99" t="s">
        <v>534</v>
      </c>
      <c r="F1651" s="95" t="s">
        <v>534</v>
      </c>
      <c r="G1651" s="95" t="s">
        <v>534</v>
      </c>
      <c r="H1651" s="95">
        <v>0</v>
      </c>
      <c r="I1651" s="95">
        <v>1</v>
      </c>
      <c r="J1651" s="95">
        <v>1184</v>
      </c>
      <c r="K1651" s="95" t="s">
        <v>534</v>
      </c>
      <c r="L1651" s="98" t="s">
        <v>534</v>
      </c>
      <c r="M1651" s="98" t="s">
        <v>534</v>
      </c>
      <c r="N1651" s="97" t="s">
        <v>534</v>
      </c>
      <c r="Q1651" s="88" t="str">
        <f t="array" aca="1" ref="Q1651" ca="1">IFERROR(INDEX(Tableau3[Num DECAL],SMALL(IF(Tableau3[Num DECAL]&lt;&gt;"",ROW(INDIRECT("1:"&amp;ROWS(Tableau3[Num DECAL])))),ROWS($1:1640))),"")</f>
        <v/>
      </c>
      <c r="R1651" s="88">
        <f t="shared" ca="1" si="25"/>
        <v>0</v>
      </c>
      <c r="S1651" s="88">
        <f ca="1">COUNTIFS(Tableau3[PLAGE],R1651)</f>
        <v>0</v>
      </c>
      <c r="T1651" s="139">
        <f ca="1">INDEX(EXTRACT!DATE,MATCH(Tableau4[[#This Row],[Décalage]],D:D,0),0)</f>
        <v>0</v>
      </c>
      <c r="U1651" s="139">
        <f ca="1">VLOOKUP(Tableau4[[#This Row],[Décalage]],D:E,2,0)</f>
        <v>0</v>
      </c>
      <c r="V1651" s="139">
        <f ca="1">VLOOKUP(Tableau4[[#This Row],[Décalage]],D:G,4,0)</f>
        <v>0</v>
      </c>
      <c r="AY1651" s="88"/>
      <c r="AZ1651" s="88"/>
      <c r="BA1651" s="88"/>
      <c r="BB1651" s="88"/>
      <c r="BC1651" s="88"/>
    </row>
    <row r="1652" spans="1:55" ht="15" x14ac:dyDescent="0.2">
      <c r="A1652" s="100" t="s">
        <v>534</v>
      </c>
      <c r="B1652" s="95" t="s">
        <v>534</v>
      </c>
      <c r="C1652" s="95">
        <v>1649</v>
      </c>
      <c r="D1652" s="95" t="s">
        <v>534</v>
      </c>
      <c r="E1652" s="99" t="s">
        <v>534</v>
      </c>
      <c r="F1652" s="95" t="s">
        <v>534</v>
      </c>
      <c r="G1652" s="95" t="s">
        <v>534</v>
      </c>
      <c r="H1652" s="95">
        <v>0</v>
      </c>
      <c r="I1652" s="95">
        <v>1</v>
      </c>
      <c r="J1652" s="95">
        <v>1185</v>
      </c>
      <c r="K1652" s="95" t="s">
        <v>534</v>
      </c>
      <c r="L1652" s="98" t="s">
        <v>534</v>
      </c>
      <c r="M1652" s="98" t="s">
        <v>534</v>
      </c>
      <c r="N1652" s="97" t="s">
        <v>534</v>
      </c>
      <c r="Q1652" s="88" t="str">
        <f t="array" aca="1" ref="Q1652" ca="1">IFERROR(INDEX(Tableau3[Num DECAL],SMALL(IF(Tableau3[Num DECAL]&lt;&gt;"",ROW(INDIRECT("1:"&amp;ROWS(Tableau3[Num DECAL])))),ROWS($1:1641))),"")</f>
        <v/>
      </c>
      <c r="R1652" s="88">
        <f t="shared" ca="1" si="25"/>
        <v>0</v>
      </c>
      <c r="S1652" s="88">
        <f ca="1">COUNTIFS(Tableau3[PLAGE],R1652)</f>
        <v>0</v>
      </c>
      <c r="T1652" s="139">
        <f ca="1">INDEX(EXTRACT!DATE,MATCH(Tableau4[[#This Row],[Décalage]],D:D,0),0)</f>
        <v>0</v>
      </c>
      <c r="U1652" s="139">
        <f ca="1">VLOOKUP(Tableau4[[#This Row],[Décalage]],D:E,2,0)</f>
        <v>0</v>
      </c>
      <c r="V1652" s="139">
        <f ca="1">VLOOKUP(Tableau4[[#This Row],[Décalage]],D:G,4,0)</f>
        <v>0</v>
      </c>
      <c r="AY1652" s="88"/>
      <c r="AZ1652" s="88"/>
      <c r="BA1652" s="88"/>
      <c r="BB1652" s="88"/>
      <c r="BC1652" s="88"/>
    </row>
    <row r="1653" spans="1:55" ht="15" x14ac:dyDescent="0.2">
      <c r="A1653" s="100" t="s">
        <v>534</v>
      </c>
      <c r="B1653" s="95" t="s">
        <v>534</v>
      </c>
      <c r="C1653" s="95">
        <v>1650</v>
      </c>
      <c r="D1653" s="95" t="s">
        <v>534</v>
      </c>
      <c r="E1653" s="99" t="s">
        <v>534</v>
      </c>
      <c r="F1653" s="95" t="s">
        <v>534</v>
      </c>
      <c r="G1653" s="95" t="s">
        <v>534</v>
      </c>
      <c r="H1653" s="95">
        <v>0</v>
      </c>
      <c r="I1653" s="95">
        <v>1</v>
      </c>
      <c r="J1653" s="95">
        <v>1186</v>
      </c>
      <c r="K1653" s="95" t="s">
        <v>534</v>
      </c>
      <c r="L1653" s="98" t="s">
        <v>534</v>
      </c>
      <c r="M1653" s="98" t="s">
        <v>534</v>
      </c>
      <c r="N1653" s="97" t="s">
        <v>534</v>
      </c>
      <c r="Q1653" s="88" t="str">
        <f t="array" aca="1" ref="Q1653" ca="1">IFERROR(INDEX(Tableau3[Num DECAL],SMALL(IF(Tableau3[Num DECAL]&lt;&gt;"",ROW(INDIRECT("1:"&amp;ROWS(Tableau3[Num DECAL])))),ROWS($1:1642))),"")</f>
        <v/>
      </c>
      <c r="R1653" s="88">
        <f t="shared" ca="1" si="25"/>
        <v>0</v>
      </c>
      <c r="S1653" s="88">
        <f ca="1">COUNTIFS(Tableau3[PLAGE],R1653)</f>
        <v>0</v>
      </c>
      <c r="T1653" s="139">
        <f ca="1">INDEX(EXTRACT!DATE,MATCH(Tableau4[[#This Row],[Décalage]],D:D,0),0)</f>
        <v>0</v>
      </c>
      <c r="U1653" s="139">
        <f ca="1">VLOOKUP(Tableau4[[#This Row],[Décalage]],D:E,2,0)</f>
        <v>0</v>
      </c>
      <c r="V1653" s="139">
        <f ca="1">VLOOKUP(Tableau4[[#This Row],[Décalage]],D:G,4,0)</f>
        <v>0</v>
      </c>
      <c r="AY1653" s="88"/>
      <c r="AZ1653" s="88"/>
      <c r="BA1653" s="88"/>
      <c r="BB1653" s="88"/>
      <c r="BC1653" s="88"/>
    </row>
    <row r="1654" spans="1:55" ht="15" x14ac:dyDescent="0.2">
      <c r="A1654" s="100" t="s">
        <v>534</v>
      </c>
      <c r="B1654" s="95" t="s">
        <v>534</v>
      </c>
      <c r="C1654" s="95">
        <v>1651</v>
      </c>
      <c r="D1654" s="95" t="s">
        <v>534</v>
      </c>
      <c r="E1654" s="99" t="s">
        <v>534</v>
      </c>
      <c r="F1654" s="95" t="s">
        <v>534</v>
      </c>
      <c r="G1654" s="95" t="s">
        <v>534</v>
      </c>
      <c r="H1654" s="95">
        <v>0</v>
      </c>
      <c r="I1654" s="95">
        <v>1</v>
      </c>
      <c r="J1654" s="95">
        <v>1187</v>
      </c>
      <c r="K1654" s="95" t="s">
        <v>534</v>
      </c>
      <c r="L1654" s="98" t="s">
        <v>534</v>
      </c>
      <c r="M1654" s="98" t="s">
        <v>534</v>
      </c>
      <c r="N1654" s="97" t="s">
        <v>534</v>
      </c>
      <c r="Q1654" s="88" t="str">
        <f t="array" aca="1" ref="Q1654" ca="1">IFERROR(INDEX(Tableau3[Num DECAL],SMALL(IF(Tableau3[Num DECAL]&lt;&gt;"",ROW(INDIRECT("1:"&amp;ROWS(Tableau3[Num DECAL])))),ROWS($1:1643))),"")</f>
        <v/>
      </c>
      <c r="R1654" s="88">
        <f t="shared" ca="1" si="25"/>
        <v>0</v>
      </c>
      <c r="S1654" s="88">
        <f ca="1">COUNTIFS(Tableau3[PLAGE],R1654)</f>
        <v>0</v>
      </c>
      <c r="T1654" s="139">
        <f ca="1">INDEX(EXTRACT!DATE,MATCH(Tableau4[[#This Row],[Décalage]],D:D,0),0)</f>
        <v>0</v>
      </c>
      <c r="U1654" s="139">
        <f ca="1">VLOOKUP(Tableau4[[#This Row],[Décalage]],D:E,2,0)</f>
        <v>0</v>
      </c>
      <c r="V1654" s="139">
        <f ca="1">VLOOKUP(Tableau4[[#This Row],[Décalage]],D:G,4,0)</f>
        <v>0</v>
      </c>
      <c r="AY1654" s="88"/>
      <c r="AZ1654" s="88"/>
      <c r="BA1654" s="88"/>
      <c r="BB1654" s="88"/>
      <c r="BC1654" s="88"/>
    </row>
    <row r="1655" spans="1:55" ht="15" x14ac:dyDescent="0.2">
      <c r="A1655" s="100" t="s">
        <v>534</v>
      </c>
      <c r="B1655" s="95" t="s">
        <v>534</v>
      </c>
      <c r="C1655" s="95">
        <v>1652</v>
      </c>
      <c r="D1655" s="95" t="s">
        <v>534</v>
      </c>
      <c r="E1655" s="99" t="s">
        <v>534</v>
      </c>
      <c r="F1655" s="95" t="s">
        <v>534</v>
      </c>
      <c r="G1655" s="95" t="s">
        <v>534</v>
      </c>
      <c r="H1655" s="95">
        <v>0</v>
      </c>
      <c r="I1655" s="95">
        <v>1</v>
      </c>
      <c r="J1655" s="95">
        <v>1188</v>
      </c>
      <c r="K1655" s="95" t="s">
        <v>534</v>
      </c>
      <c r="L1655" s="98" t="s">
        <v>534</v>
      </c>
      <c r="M1655" s="98" t="s">
        <v>534</v>
      </c>
      <c r="N1655" s="97" t="s">
        <v>534</v>
      </c>
      <c r="Q1655" s="88" t="str">
        <f t="array" aca="1" ref="Q1655" ca="1">IFERROR(INDEX(Tableau3[Num DECAL],SMALL(IF(Tableau3[Num DECAL]&lt;&gt;"",ROW(INDIRECT("1:"&amp;ROWS(Tableau3[Num DECAL])))),ROWS($1:1644))),"")</f>
        <v/>
      </c>
      <c r="R1655" s="88">
        <f t="shared" ca="1" si="25"/>
        <v>0</v>
      </c>
      <c r="S1655" s="88">
        <f ca="1">COUNTIFS(Tableau3[PLAGE],R1655)</f>
        <v>0</v>
      </c>
      <c r="T1655" s="139">
        <f ca="1">INDEX(EXTRACT!DATE,MATCH(Tableau4[[#This Row],[Décalage]],D:D,0),0)</f>
        <v>0</v>
      </c>
      <c r="U1655" s="139">
        <f ca="1">VLOOKUP(Tableau4[[#This Row],[Décalage]],D:E,2,0)</f>
        <v>0</v>
      </c>
      <c r="V1655" s="139">
        <f ca="1">VLOOKUP(Tableau4[[#This Row],[Décalage]],D:G,4,0)</f>
        <v>0</v>
      </c>
      <c r="AY1655" s="88"/>
      <c r="AZ1655" s="88"/>
      <c r="BA1655" s="88"/>
      <c r="BB1655" s="88"/>
      <c r="BC1655" s="88"/>
    </row>
    <row r="1656" spans="1:55" ht="15" x14ac:dyDescent="0.2">
      <c r="A1656" s="100" t="s">
        <v>534</v>
      </c>
      <c r="B1656" s="95" t="s">
        <v>534</v>
      </c>
      <c r="C1656" s="95">
        <v>1653</v>
      </c>
      <c r="D1656" s="95" t="s">
        <v>534</v>
      </c>
      <c r="E1656" s="99" t="s">
        <v>534</v>
      </c>
      <c r="F1656" s="95" t="s">
        <v>534</v>
      </c>
      <c r="G1656" s="95" t="s">
        <v>534</v>
      </c>
      <c r="H1656" s="95">
        <v>0</v>
      </c>
      <c r="I1656" s="95">
        <v>1</v>
      </c>
      <c r="J1656" s="95">
        <v>1189</v>
      </c>
      <c r="K1656" s="95" t="s">
        <v>534</v>
      </c>
      <c r="L1656" s="98" t="s">
        <v>534</v>
      </c>
      <c r="M1656" s="98" t="s">
        <v>534</v>
      </c>
      <c r="N1656" s="97" t="s">
        <v>534</v>
      </c>
      <c r="Q1656" s="88" t="str">
        <f t="array" aca="1" ref="Q1656" ca="1">IFERROR(INDEX(Tableau3[Num DECAL],SMALL(IF(Tableau3[Num DECAL]&lt;&gt;"",ROW(INDIRECT("1:"&amp;ROWS(Tableau3[Num DECAL])))),ROWS($1:1645))),"")</f>
        <v/>
      </c>
      <c r="R1656" s="88">
        <f t="shared" ca="1" si="25"/>
        <v>0</v>
      </c>
      <c r="S1656" s="88">
        <f ca="1">COUNTIFS(Tableau3[PLAGE],R1656)</f>
        <v>0</v>
      </c>
      <c r="T1656" s="139">
        <f ca="1">INDEX(EXTRACT!DATE,MATCH(Tableau4[[#This Row],[Décalage]],D:D,0),0)</f>
        <v>0</v>
      </c>
      <c r="U1656" s="139">
        <f ca="1">VLOOKUP(Tableau4[[#This Row],[Décalage]],D:E,2,0)</f>
        <v>0</v>
      </c>
      <c r="V1656" s="139">
        <f ca="1">VLOOKUP(Tableau4[[#This Row],[Décalage]],D:G,4,0)</f>
        <v>0</v>
      </c>
      <c r="AY1656" s="88"/>
      <c r="AZ1656" s="88"/>
      <c r="BA1656" s="88"/>
      <c r="BB1656" s="88"/>
      <c r="BC1656" s="88"/>
    </row>
    <row r="1657" spans="1:55" ht="15" x14ac:dyDescent="0.2">
      <c r="A1657" s="100" t="s">
        <v>534</v>
      </c>
      <c r="B1657" s="95" t="s">
        <v>534</v>
      </c>
      <c r="C1657" s="95">
        <v>1654</v>
      </c>
      <c r="D1657" s="95" t="s">
        <v>534</v>
      </c>
      <c r="E1657" s="99" t="s">
        <v>534</v>
      </c>
      <c r="F1657" s="95" t="s">
        <v>534</v>
      </c>
      <c r="G1657" s="95" t="s">
        <v>534</v>
      </c>
      <c r="H1657" s="95">
        <v>0</v>
      </c>
      <c r="I1657" s="95">
        <v>1</v>
      </c>
      <c r="J1657" s="95">
        <v>1190</v>
      </c>
      <c r="K1657" s="95" t="s">
        <v>534</v>
      </c>
      <c r="L1657" s="98" t="s">
        <v>534</v>
      </c>
      <c r="M1657" s="98" t="s">
        <v>534</v>
      </c>
      <c r="N1657" s="97" t="s">
        <v>534</v>
      </c>
      <c r="Q1657" s="88" t="str">
        <f t="array" aca="1" ref="Q1657" ca="1">IFERROR(INDEX(Tableau3[Num DECAL],SMALL(IF(Tableau3[Num DECAL]&lt;&gt;"",ROW(INDIRECT("1:"&amp;ROWS(Tableau3[Num DECAL])))),ROWS($1:1646))),"")</f>
        <v/>
      </c>
      <c r="R1657" s="88">
        <f t="shared" ca="1" si="25"/>
        <v>0</v>
      </c>
      <c r="S1657" s="88">
        <f ca="1">COUNTIFS(Tableau3[PLAGE],R1657)</f>
        <v>0</v>
      </c>
      <c r="T1657" s="139">
        <f ca="1">INDEX(EXTRACT!DATE,MATCH(Tableau4[[#This Row],[Décalage]],D:D,0),0)</f>
        <v>0</v>
      </c>
      <c r="U1657" s="139">
        <f ca="1">VLOOKUP(Tableau4[[#This Row],[Décalage]],D:E,2,0)</f>
        <v>0</v>
      </c>
      <c r="V1657" s="139">
        <f ca="1">VLOOKUP(Tableau4[[#This Row],[Décalage]],D:G,4,0)</f>
        <v>0</v>
      </c>
      <c r="AY1657" s="88"/>
      <c r="AZ1657" s="88"/>
      <c r="BA1657" s="88"/>
      <c r="BB1657" s="88"/>
      <c r="BC1657" s="88"/>
    </row>
    <row r="1658" spans="1:55" ht="15" x14ac:dyDescent="0.2">
      <c r="A1658" s="100" t="s">
        <v>534</v>
      </c>
      <c r="B1658" s="95" t="s">
        <v>534</v>
      </c>
      <c r="C1658" s="95">
        <v>1655</v>
      </c>
      <c r="D1658" s="95" t="s">
        <v>534</v>
      </c>
      <c r="E1658" s="99" t="s">
        <v>534</v>
      </c>
      <c r="F1658" s="95" t="s">
        <v>534</v>
      </c>
      <c r="G1658" s="95" t="s">
        <v>534</v>
      </c>
      <c r="H1658" s="95">
        <v>0</v>
      </c>
      <c r="I1658" s="95">
        <v>1</v>
      </c>
      <c r="J1658" s="95">
        <v>1191</v>
      </c>
      <c r="K1658" s="95" t="s">
        <v>534</v>
      </c>
      <c r="L1658" s="98" t="s">
        <v>534</v>
      </c>
      <c r="M1658" s="98" t="s">
        <v>534</v>
      </c>
      <c r="N1658" s="97" t="s">
        <v>534</v>
      </c>
      <c r="Q1658" s="88" t="str">
        <f t="array" aca="1" ref="Q1658" ca="1">IFERROR(INDEX(Tableau3[Num DECAL],SMALL(IF(Tableau3[Num DECAL]&lt;&gt;"",ROW(INDIRECT("1:"&amp;ROWS(Tableau3[Num DECAL])))),ROWS($1:1647))),"")</f>
        <v/>
      </c>
      <c r="R1658" s="88">
        <f t="shared" ca="1" si="25"/>
        <v>0</v>
      </c>
      <c r="S1658" s="88">
        <f ca="1">COUNTIFS(Tableau3[PLAGE],R1658)</f>
        <v>0</v>
      </c>
      <c r="T1658" s="139">
        <f ca="1">INDEX(EXTRACT!DATE,MATCH(Tableau4[[#This Row],[Décalage]],D:D,0),0)</f>
        <v>0</v>
      </c>
      <c r="U1658" s="139">
        <f ca="1">VLOOKUP(Tableau4[[#This Row],[Décalage]],D:E,2,0)</f>
        <v>0</v>
      </c>
      <c r="V1658" s="139">
        <f ca="1">VLOOKUP(Tableau4[[#This Row],[Décalage]],D:G,4,0)</f>
        <v>0</v>
      </c>
      <c r="AY1658" s="88"/>
      <c r="AZ1658" s="88"/>
      <c r="BA1658" s="88"/>
      <c r="BB1658" s="88"/>
      <c r="BC1658" s="88"/>
    </row>
    <row r="1659" spans="1:55" ht="15" x14ac:dyDescent="0.2">
      <c r="A1659" s="100" t="s">
        <v>534</v>
      </c>
      <c r="B1659" s="95" t="s">
        <v>534</v>
      </c>
      <c r="C1659" s="95">
        <v>1656</v>
      </c>
      <c r="D1659" s="95" t="s">
        <v>534</v>
      </c>
      <c r="E1659" s="99" t="s">
        <v>534</v>
      </c>
      <c r="F1659" s="95" t="s">
        <v>534</v>
      </c>
      <c r="G1659" s="95" t="s">
        <v>534</v>
      </c>
      <c r="H1659" s="95">
        <v>0</v>
      </c>
      <c r="I1659" s="95">
        <v>1</v>
      </c>
      <c r="J1659" s="95">
        <v>1192</v>
      </c>
      <c r="K1659" s="95" t="s">
        <v>534</v>
      </c>
      <c r="L1659" s="98" t="s">
        <v>534</v>
      </c>
      <c r="M1659" s="98" t="s">
        <v>534</v>
      </c>
      <c r="N1659" s="97" t="s">
        <v>534</v>
      </c>
      <c r="Q1659" s="88" t="str">
        <f t="array" aca="1" ref="Q1659" ca="1">IFERROR(INDEX(Tableau3[Num DECAL],SMALL(IF(Tableau3[Num DECAL]&lt;&gt;"",ROW(INDIRECT("1:"&amp;ROWS(Tableau3[Num DECAL])))),ROWS($1:1648))),"")</f>
        <v/>
      </c>
      <c r="R1659" s="88">
        <f t="shared" ca="1" si="25"/>
        <v>0</v>
      </c>
      <c r="S1659" s="88">
        <f ca="1">COUNTIFS(Tableau3[PLAGE],R1659)</f>
        <v>0</v>
      </c>
      <c r="T1659" s="139">
        <f ca="1">INDEX(EXTRACT!DATE,MATCH(Tableau4[[#This Row],[Décalage]],D:D,0),0)</f>
        <v>0</v>
      </c>
      <c r="U1659" s="139">
        <f ca="1">VLOOKUP(Tableau4[[#This Row],[Décalage]],D:E,2,0)</f>
        <v>0</v>
      </c>
      <c r="V1659" s="139">
        <f ca="1">VLOOKUP(Tableau4[[#This Row],[Décalage]],D:G,4,0)</f>
        <v>0</v>
      </c>
      <c r="AY1659" s="88"/>
      <c r="AZ1659" s="88"/>
      <c r="BA1659" s="88"/>
      <c r="BB1659" s="88"/>
      <c r="BC1659" s="88"/>
    </row>
    <row r="1660" spans="1:55" ht="15" x14ac:dyDescent="0.2">
      <c r="A1660" s="100" t="s">
        <v>534</v>
      </c>
      <c r="B1660" s="95" t="s">
        <v>534</v>
      </c>
      <c r="C1660" s="95">
        <v>1657</v>
      </c>
      <c r="D1660" s="95" t="s">
        <v>534</v>
      </c>
      <c r="E1660" s="99" t="s">
        <v>534</v>
      </c>
      <c r="F1660" s="95" t="s">
        <v>534</v>
      </c>
      <c r="G1660" s="95" t="s">
        <v>534</v>
      </c>
      <c r="H1660" s="95">
        <v>0</v>
      </c>
      <c r="I1660" s="95">
        <v>1</v>
      </c>
      <c r="J1660" s="95">
        <v>1193</v>
      </c>
      <c r="K1660" s="95" t="s">
        <v>534</v>
      </c>
      <c r="L1660" s="98" t="s">
        <v>534</v>
      </c>
      <c r="M1660" s="98" t="s">
        <v>534</v>
      </c>
      <c r="N1660" s="97" t="s">
        <v>534</v>
      </c>
      <c r="Q1660" s="88" t="str">
        <f t="array" aca="1" ref="Q1660" ca="1">IFERROR(INDEX(Tableau3[Num DECAL],SMALL(IF(Tableau3[Num DECAL]&lt;&gt;"",ROW(INDIRECT("1:"&amp;ROWS(Tableau3[Num DECAL])))),ROWS($1:1649))),"")</f>
        <v/>
      </c>
      <c r="R1660" s="88">
        <f t="shared" ca="1" si="25"/>
        <v>0</v>
      </c>
      <c r="S1660" s="88">
        <f ca="1">COUNTIFS(Tableau3[PLAGE],R1660)</f>
        <v>0</v>
      </c>
      <c r="T1660" s="139">
        <f ca="1">INDEX(EXTRACT!DATE,MATCH(Tableau4[[#This Row],[Décalage]],D:D,0),0)</f>
        <v>0</v>
      </c>
      <c r="U1660" s="139">
        <f ca="1">VLOOKUP(Tableau4[[#This Row],[Décalage]],D:E,2,0)</f>
        <v>0</v>
      </c>
      <c r="V1660" s="139">
        <f ca="1">VLOOKUP(Tableau4[[#This Row],[Décalage]],D:G,4,0)</f>
        <v>0</v>
      </c>
      <c r="AY1660" s="88"/>
      <c r="AZ1660" s="88"/>
      <c r="BA1660" s="88"/>
      <c r="BB1660" s="88"/>
      <c r="BC1660" s="88"/>
    </row>
    <row r="1661" spans="1:55" ht="15" x14ac:dyDescent="0.2">
      <c r="A1661" s="100" t="s">
        <v>534</v>
      </c>
      <c r="B1661" s="95" t="s">
        <v>534</v>
      </c>
      <c r="C1661" s="95">
        <v>1658</v>
      </c>
      <c r="D1661" s="95" t="s">
        <v>534</v>
      </c>
      <c r="E1661" s="99" t="s">
        <v>534</v>
      </c>
      <c r="F1661" s="95" t="s">
        <v>534</v>
      </c>
      <c r="G1661" s="95" t="s">
        <v>534</v>
      </c>
      <c r="H1661" s="95">
        <v>0</v>
      </c>
      <c r="I1661" s="95">
        <v>1</v>
      </c>
      <c r="J1661" s="95">
        <v>1194</v>
      </c>
      <c r="K1661" s="95" t="s">
        <v>534</v>
      </c>
      <c r="L1661" s="98" t="s">
        <v>534</v>
      </c>
      <c r="M1661" s="98" t="s">
        <v>534</v>
      </c>
      <c r="N1661" s="97" t="s">
        <v>534</v>
      </c>
      <c r="Q1661" s="88" t="str">
        <f t="array" aca="1" ref="Q1661" ca="1">IFERROR(INDEX(Tableau3[Num DECAL],SMALL(IF(Tableau3[Num DECAL]&lt;&gt;"",ROW(INDIRECT("1:"&amp;ROWS(Tableau3[Num DECAL])))),ROWS($1:1650))),"")</f>
        <v/>
      </c>
      <c r="R1661" s="88">
        <f t="shared" ca="1" si="25"/>
        <v>0</v>
      </c>
      <c r="S1661" s="88">
        <f ca="1">COUNTIFS(Tableau3[PLAGE],R1661)</f>
        <v>0</v>
      </c>
      <c r="T1661" s="139">
        <f ca="1">INDEX(EXTRACT!DATE,MATCH(Tableau4[[#This Row],[Décalage]],D:D,0),0)</f>
        <v>0</v>
      </c>
      <c r="U1661" s="139">
        <f ca="1">VLOOKUP(Tableau4[[#This Row],[Décalage]],D:E,2,0)</f>
        <v>0</v>
      </c>
      <c r="V1661" s="139">
        <f ca="1">VLOOKUP(Tableau4[[#This Row],[Décalage]],D:G,4,0)</f>
        <v>0</v>
      </c>
      <c r="AY1661" s="88"/>
      <c r="AZ1661" s="88"/>
      <c r="BA1661" s="88"/>
      <c r="BB1661" s="88"/>
      <c r="BC1661" s="88"/>
    </row>
    <row r="1662" spans="1:55" ht="15" x14ac:dyDescent="0.2">
      <c r="A1662" s="100" t="s">
        <v>534</v>
      </c>
      <c r="B1662" s="95" t="s">
        <v>534</v>
      </c>
      <c r="C1662" s="95">
        <v>1659</v>
      </c>
      <c r="D1662" s="95" t="s">
        <v>534</v>
      </c>
      <c r="E1662" s="99" t="s">
        <v>534</v>
      </c>
      <c r="F1662" s="95" t="s">
        <v>534</v>
      </c>
      <c r="G1662" s="95" t="s">
        <v>534</v>
      </c>
      <c r="H1662" s="95">
        <v>0</v>
      </c>
      <c r="I1662" s="95">
        <v>1</v>
      </c>
      <c r="J1662" s="95">
        <v>1195</v>
      </c>
      <c r="K1662" s="95" t="s">
        <v>534</v>
      </c>
      <c r="L1662" s="98" t="s">
        <v>534</v>
      </c>
      <c r="M1662" s="98" t="s">
        <v>534</v>
      </c>
      <c r="N1662" s="97" t="s">
        <v>534</v>
      </c>
      <c r="Q1662" s="88" t="str">
        <f t="array" aca="1" ref="Q1662" ca="1">IFERROR(INDEX(Tableau3[Num DECAL],SMALL(IF(Tableau3[Num DECAL]&lt;&gt;"",ROW(INDIRECT("1:"&amp;ROWS(Tableau3[Num DECAL])))),ROWS($1:1651))),"")</f>
        <v/>
      </c>
      <c r="R1662" s="88">
        <f t="shared" ca="1" si="25"/>
        <v>0</v>
      </c>
      <c r="S1662" s="88">
        <f ca="1">COUNTIFS(Tableau3[PLAGE],R1662)</f>
        <v>0</v>
      </c>
      <c r="T1662" s="139">
        <f ca="1">INDEX(EXTRACT!DATE,MATCH(Tableau4[[#This Row],[Décalage]],D:D,0),0)</f>
        <v>0</v>
      </c>
      <c r="U1662" s="139">
        <f ca="1">VLOOKUP(Tableau4[[#This Row],[Décalage]],D:E,2,0)</f>
        <v>0</v>
      </c>
      <c r="V1662" s="139">
        <f ca="1">VLOOKUP(Tableau4[[#This Row],[Décalage]],D:G,4,0)</f>
        <v>0</v>
      </c>
      <c r="AY1662" s="88"/>
      <c r="AZ1662" s="88"/>
      <c r="BA1662" s="88"/>
      <c r="BB1662" s="88"/>
      <c r="BC1662" s="88"/>
    </row>
    <row r="1663" spans="1:55" ht="15" x14ac:dyDescent="0.2">
      <c r="A1663" s="100" t="s">
        <v>534</v>
      </c>
      <c r="B1663" s="95" t="s">
        <v>534</v>
      </c>
      <c r="C1663" s="95">
        <v>1660</v>
      </c>
      <c r="D1663" s="95" t="s">
        <v>534</v>
      </c>
      <c r="E1663" s="99" t="s">
        <v>534</v>
      </c>
      <c r="F1663" s="95" t="s">
        <v>534</v>
      </c>
      <c r="G1663" s="95" t="s">
        <v>534</v>
      </c>
      <c r="H1663" s="95">
        <v>0</v>
      </c>
      <c r="I1663" s="95">
        <v>1</v>
      </c>
      <c r="J1663" s="95">
        <v>1196</v>
      </c>
      <c r="K1663" s="95" t="s">
        <v>534</v>
      </c>
      <c r="L1663" s="98" t="s">
        <v>534</v>
      </c>
      <c r="M1663" s="98" t="s">
        <v>534</v>
      </c>
      <c r="N1663" s="97" t="s">
        <v>534</v>
      </c>
      <c r="Q1663" s="88" t="str">
        <f t="array" aca="1" ref="Q1663" ca="1">IFERROR(INDEX(Tableau3[Num DECAL],SMALL(IF(Tableau3[Num DECAL]&lt;&gt;"",ROW(INDIRECT("1:"&amp;ROWS(Tableau3[Num DECAL])))),ROWS($1:1652))),"")</f>
        <v/>
      </c>
      <c r="R1663" s="88">
        <f t="shared" ca="1" si="25"/>
        <v>0</v>
      </c>
      <c r="S1663" s="88">
        <f ca="1">COUNTIFS(Tableau3[PLAGE],R1663)</f>
        <v>0</v>
      </c>
      <c r="T1663" s="139">
        <f ca="1">INDEX(EXTRACT!DATE,MATCH(Tableau4[[#This Row],[Décalage]],D:D,0),0)</f>
        <v>0</v>
      </c>
      <c r="U1663" s="139">
        <f ca="1">VLOOKUP(Tableau4[[#This Row],[Décalage]],D:E,2,0)</f>
        <v>0</v>
      </c>
      <c r="V1663" s="139">
        <f ca="1">VLOOKUP(Tableau4[[#This Row],[Décalage]],D:G,4,0)</f>
        <v>0</v>
      </c>
      <c r="AY1663" s="88"/>
      <c r="AZ1663" s="88"/>
      <c r="BA1663" s="88"/>
      <c r="BB1663" s="88"/>
      <c r="BC1663" s="88"/>
    </row>
    <row r="1664" spans="1:55" ht="15" x14ac:dyDescent="0.2">
      <c r="A1664" s="100" t="s">
        <v>534</v>
      </c>
      <c r="B1664" s="95" t="s">
        <v>534</v>
      </c>
      <c r="C1664" s="95">
        <v>1661</v>
      </c>
      <c r="D1664" s="95" t="s">
        <v>534</v>
      </c>
      <c r="E1664" s="99" t="s">
        <v>534</v>
      </c>
      <c r="F1664" s="95" t="s">
        <v>534</v>
      </c>
      <c r="G1664" s="95" t="s">
        <v>534</v>
      </c>
      <c r="H1664" s="95">
        <v>0</v>
      </c>
      <c r="I1664" s="95">
        <v>1</v>
      </c>
      <c r="J1664" s="95">
        <v>1197</v>
      </c>
      <c r="K1664" s="95" t="s">
        <v>534</v>
      </c>
      <c r="L1664" s="98" t="s">
        <v>534</v>
      </c>
      <c r="M1664" s="98" t="s">
        <v>534</v>
      </c>
      <c r="N1664" s="97" t="s">
        <v>534</v>
      </c>
      <c r="Q1664" s="88" t="str">
        <f t="array" aca="1" ref="Q1664" ca="1">IFERROR(INDEX(Tableau3[Num DECAL],SMALL(IF(Tableau3[Num DECAL]&lt;&gt;"",ROW(INDIRECT("1:"&amp;ROWS(Tableau3[Num DECAL])))),ROWS($1:1653))),"")</f>
        <v/>
      </c>
      <c r="R1664" s="88">
        <f t="shared" ca="1" si="25"/>
        <v>0</v>
      </c>
      <c r="S1664" s="88">
        <f ca="1">COUNTIFS(Tableau3[PLAGE],R1664)</f>
        <v>0</v>
      </c>
      <c r="T1664" s="139">
        <f ca="1">INDEX(EXTRACT!DATE,MATCH(Tableau4[[#This Row],[Décalage]],D:D,0),0)</f>
        <v>0</v>
      </c>
      <c r="U1664" s="139">
        <f ca="1">VLOOKUP(Tableau4[[#This Row],[Décalage]],D:E,2,0)</f>
        <v>0</v>
      </c>
      <c r="V1664" s="139">
        <f ca="1">VLOOKUP(Tableau4[[#This Row],[Décalage]],D:G,4,0)</f>
        <v>0</v>
      </c>
      <c r="AY1664" s="88"/>
      <c r="AZ1664" s="88"/>
      <c r="BA1664" s="88"/>
      <c r="BB1664" s="88"/>
      <c r="BC1664" s="88"/>
    </row>
    <row r="1665" spans="1:55" ht="15" x14ac:dyDescent="0.2">
      <c r="A1665" s="100" t="s">
        <v>534</v>
      </c>
      <c r="B1665" s="95" t="s">
        <v>534</v>
      </c>
      <c r="C1665" s="95">
        <v>1662</v>
      </c>
      <c r="D1665" s="95" t="s">
        <v>534</v>
      </c>
      <c r="E1665" s="99" t="s">
        <v>534</v>
      </c>
      <c r="F1665" s="95" t="s">
        <v>534</v>
      </c>
      <c r="G1665" s="95" t="s">
        <v>534</v>
      </c>
      <c r="H1665" s="95">
        <v>0</v>
      </c>
      <c r="I1665" s="95">
        <v>1</v>
      </c>
      <c r="J1665" s="95">
        <v>1198</v>
      </c>
      <c r="K1665" s="95" t="s">
        <v>534</v>
      </c>
      <c r="L1665" s="98" t="s">
        <v>534</v>
      </c>
      <c r="M1665" s="98" t="s">
        <v>534</v>
      </c>
      <c r="N1665" s="97" t="s">
        <v>534</v>
      </c>
      <c r="Q1665" s="88" t="str">
        <f t="array" aca="1" ref="Q1665" ca="1">IFERROR(INDEX(Tableau3[Num DECAL],SMALL(IF(Tableau3[Num DECAL]&lt;&gt;"",ROW(INDIRECT("1:"&amp;ROWS(Tableau3[Num DECAL])))),ROWS($1:1654))),"")</f>
        <v/>
      </c>
      <c r="R1665" s="88">
        <f t="shared" ca="1" si="25"/>
        <v>0</v>
      </c>
      <c r="S1665" s="88">
        <f ca="1">COUNTIFS(Tableau3[PLAGE],R1665)</f>
        <v>0</v>
      </c>
      <c r="T1665" s="139">
        <f ca="1">INDEX(EXTRACT!DATE,MATCH(Tableau4[[#This Row],[Décalage]],D:D,0),0)</f>
        <v>0</v>
      </c>
      <c r="U1665" s="139">
        <f ca="1">VLOOKUP(Tableau4[[#This Row],[Décalage]],D:E,2,0)</f>
        <v>0</v>
      </c>
      <c r="V1665" s="139">
        <f ca="1">VLOOKUP(Tableau4[[#This Row],[Décalage]],D:G,4,0)</f>
        <v>0</v>
      </c>
      <c r="AY1665" s="88"/>
      <c r="AZ1665" s="88"/>
      <c r="BA1665" s="88"/>
      <c r="BB1665" s="88"/>
      <c r="BC1665" s="88"/>
    </row>
    <row r="1666" spans="1:55" ht="15" x14ac:dyDescent="0.2">
      <c r="A1666" s="100" t="s">
        <v>534</v>
      </c>
      <c r="B1666" s="95" t="s">
        <v>534</v>
      </c>
      <c r="C1666" s="95">
        <v>1663</v>
      </c>
      <c r="D1666" s="95" t="s">
        <v>534</v>
      </c>
      <c r="E1666" s="99" t="s">
        <v>534</v>
      </c>
      <c r="F1666" s="95" t="s">
        <v>534</v>
      </c>
      <c r="G1666" s="95" t="s">
        <v>534</v>
      </c>
      <c r="H1666" s="95">
        <v>0</v>
      </c>
      <c r="I1666" s="95">
        <v>1</v>
      </c>
      <c r="J1666" s="95">
        <v>1199</v>
      </c>
      <c r="K1666" s="95" t="s">
        <v>534</v>
      </c>
      <c r="L1666" s="98" t="s">
        <v>534</v>
      </c>
      <c r="M1666" s="98" t="s">
        <v>534</v>
      </c>
      <c r="N1666" s="97" t="s">
        <v>534</v>
      </c>
      <c r="Q1666" s="88" t="str">
        <f t="array" aca="1" ref="Q1666" ca="1">IFERROR(INDEX(Tableau3[Num DECAL],SMALL(IF(Tableau3[Num DECAL]&lt;&gt;"",ROW(INDIRECT("1:"&amp;ROWS(Tableau3[Num DECAL])))),ROWS($1:1655))),"")</f>
        <v/>
      </c>
      <c r="R1666" s="88">
        <f t="shared" ca="1" si="25"/>
        <v>0</v>
      </c>
      <c r="S1666" s="88">
        <f ca="1">COUNTIFS(Tableau3[PLAGE],R1666)</f>
        <v>0</v>
      </c>
      <c r="T1666" s="139">
        <f ca="1">INDEX(EXTRACT!DATE,MATCH(Tableau4[[#This Row],[Décalage]],D:D,0),0)</f>
        <v>0</v>
      </c>
      <c r="U1666" s="139">
        <f ca="1">VLOOKUP(Tableau4[[#This Row],[Décalage]],D:E,2,0)</f>
        <v>0</v>
      </c>
      <c r="V1666" s="139">
        <f ca="1">VLOOKUP(Tableau4[[#This Row],[Décalage]],D:G,4,0)</f>
        <v>0</v>
      </c>
      <c r="AY1666" s="88"/>
      <c r="AZ1666" s="88"/>
      <c r="BA1666" s="88"/>
      <c r="BB1666" s="88"/>
      <c r="BC1666" s="88"/>
    </row>
    <row r="1667" spans="1:55" ht="15" x14ac:dyDescent="0.2">
      <c r="A1667" s="100" t="s">
        <v>534</v>
      </c>
      <c r="B1667" s="95" t="s">
        <v>534</v>
      </c>
      <c r="C1667" s="95">
        <v>1664</v>
      </c>
      <c r="D1667" s="95" t="s">
        <v>534</v>
      </c>
      <c r="E1667" s="99" t="s">
        <v>534</v>
      </c>
      <c r="F1667" s="95" t="s">
        <v>534</v>
      </c>
      <c r="G1667" s="95" t="s">
        <v>534</v>
      </c>
      <c r="H1667" s="95">
        <v>0</v>
      </c>
      <c r="I1667" s="95">
        <v>1</v>
      </c>
      <c r="J1667" s="95">
        <v>1200</v>
      </c>
      <c r="K1667" s="95" t="s">
        <v>534</v>
      </c>
      <c r="L1667" s="98" t="s">
        <v>534</v>
      </c>
      <c r="M1667" s="98" t="s">
        <v>534</v>
      </c>
      <c r="N1667" s="97" t="s">
        <v>534</v>
      </c>
      <c r="Q1667" s="88" t="str">
        <f t="array" aca="1" ref="Q1667" ca="1">IFERROR(INDEX(Tableau3[Num DECAL],SMALL(IF(Tableau3[Num DECAL]&lt;&gt;"",ROW(INDIRECT("1:"&amp;ROWS(Tableau3[Num DECAL])))),ROWS($1:1656))),"")</f>
        <v/>
      </c>
      <c r="R1667" s="88">
        <f t="shared" ca="1" si="25"/>
        <v>0</v>
      </c>
      <c r="S1667" s="88">
        <f ca="1">COUNTIFS(Tableau3[PLAGE],R1667)</f>
        <v>0</v>
      </c>
      <c r="T1667" s="139">
        <f ca="1">INDEX(EXTRACT!DATE,MATCH(Tableau4[[#This Row],[Décalage]],D:D,0),0)</f>
        <v>0</v>
      </c>
      <c r="U1667" s="139">
        <f ca="1">VLOOKUP(Tableau4[[#This Row],[Décalage]],D:E,2,0)</f>
        <v>0</v>
      </c>
      <c r="V1667" s="139">
        <f ca="1">VLOOKUP(Tableau4[[#This Row],[Décalage]],D:G,4,0)</f>
        <v>0</v>
      </c>
      <c r="AY1667" s="88"/>
      <c r="AZ1667" s="88"/>
      <c r="BA1667" s="88"/>
      <c r="BB1667" s="88"/>
      <c r="BC1667" s="88"/>
    </row>
    <row r="1668" spans="1:55" ht="15" x14ac:dyDescent="0.2">
      <c r="A1668" s="100" t="s">
        <v>534</v>
      </c>
      <c r="B1668" s="95" t="s">
        <v>534</v>
      </c>
      <c r="C1668" s="95">
        <v>1665</v>
      </c>
      <c r="D1668" s="95" t="s">
        <v>534</v>
      </c>
      <c r="E1668" s="99" t="s">
        <v>534</v>
      </c>
      <c r="F1668" s="95" t="s">
        <v>534</v>
      </c>
      <c r="G1668" s="95" t="s">
        <v>534</v>
      </c>
      <c r="H1668" s="95">
        <v>0</v>
      </c>
      <c r="I1668" s="95">
        <v>1</v>
      </c>
      <c r="J1668" s="95">
        <v>1201</v>
      </c>
      <c r="K1668" s="95" t="s">
        <v>534</v>
      </c>
      <c r="L1668" s="98" t="s">
        <v>534</v>
      </c>
      <c r="M1668" s="98" t="s">
        <v>534</v>
      </c>
      <c r="N1668" s="97" t="s">
        <v>534</v>
      </c>
      <c r="Q1668" s="88" t="str">
        <f t="array" aca="1" ref="Q1668" ca="1">IFERROR(INDEX(Tableau3[Num DECAL],SMALL(IF(Tableau3[Num DECAL]&lt;&gt;"",ROW(INDIRECT("1:"&amp;ROWS(Tableau3[Num DECAL])))),ROWS($1:1657))),"")</f>
        <v/>
      </c>
      <c r="R1668" s="88">
        <f t="shared" ca="1" si="25"/>
        <v>0</v>
      </c>
      <c r="S1668" s="88">
        <f ca="1">COUNTIFS(Tableau3[PLAGE],R1668)</f>
        <v>0</v>
      </c>
      <c r="T1668" s="139">
        <f ca="1">INDEX(EXTRACT!DATE,MATCH(Tableau4[[#This Row],[Décalage]],D:D,0),0)</f>
        <v>0</v>
      </c>
      <c r="U1668" s="139">
        <f ca="1">VLOOKUP(Tableau4[[#This Row],[Décalage]],D:E,2,0)</f>
        <v>0</v>
      </c>
      <c r="V1668" s="139">
        <f ca="1">VLOOKUP(Tableau4[[#This Row],[Décalage]],D:G,4,0)</f>
        <v>0</v>
      </c>
      <c r="AY1668" s="88"/>
      <c r="AZ1668" s="88"/>
      <c r="BA1668" s="88"/>
      <c r="BB1668" s="88"/>
      <c r="BC1668" s="88"/>
    </row>
    <row r="1669" spans="1:55" ht="15" x14ac:dyDescent="0.2">
      <c r="A1669" s="100" t="s">
        <v>534</v>
      </c>
      <c r="B1669" s="95" t="s">
        <v>534</v>
      </c>
      <c r="C1669" s="95">
        <v>1666</v>
      </c>
      <c r="D1669" s="95" t="s">
        <v>534</v>
      </c>
      <c r="E1669" s="99" t="s">
        <v>534</v>
      </c>
      <c r="F1669" s="95" t="s">
        <v>534</v>
      </c>
      <c r="G1669" s="95" t="s">
        <v>534</v>
      </c>
      <c r="H1669" s="95">
        <v>0</v>
      </c>
      <c r="I1669" s="95">
        <v>1</v>
      </c>
      <c r="J1669" s="95">
        <v>1202</v>
      </c>
      <c r="K1669" s="95" t="s">
        <v>534</v>
      </c>
      <c r="L1669" s="98" t="s">
        <v>534</v>
      </c>
      <c r="M1669" s="98" t="s">
        <v>534</v>
      </c>
      <c r="N1669" s="97" t="s">
        <v>534</v>
      </c>
      <c r="Q1669" s="88" t="str">
        <f t="array" aca="1" ref="Q1669" ca="1">IFERROR(INDEX(Tableau3[Num DECAL],SMALL(IF(Tableau3[Num DECAL]&lt;&gt;"",ROW(INDIRECT("1:"&amp;ROWS(Tableau3[Num DECAL])))),ROWS($1:1658))),"")</f>
        <v/>
      </c>
      <c r="R1669" s="88">
        <f t="shared" ca="1" si="25"/>
        <v>0</v>
      </c>
      <c r="S1669" s="88">
        <f ca="1">COUNTIFS(Tableau3[PLAGE],R1669)</f>
        <v>0</v>
      </c>
      <c r="T1669" s="139">
        <f ca="1">INDEX(EXTRACT!DATE,MATCH(Tableau4[[#This Row],[Décalage]],D:D,0),0)</f>
        <v>0</v>
      </c>
      <c r="U1669" s="139">
        <f ca="1">VLOOKUP(Tableau4[[#This Row],[Décalage]],D:E,2,0)</f>
        <v>0</v>
      </c>
      <c r="V1669" s="139">
        <f ca="1">VLOOKUP(Tableau4[[#This Row],[Décalage]],D:G,4,0)</f>
        <v>0</v>
      </c>
      <c r="AY1669" s="88"/>
      <c r="AZ1669" s="88"/>
      <c r="BA1669" s="88"/>
      <c r="BB1669" s="88"/>
      <c r="BC1669" s="88"/>
    </row>
    <row r="1670" spans="1:55" ht="15" x14ac:dyDescent="0.2">
      <c r="A1670" s="100" t="s">
        <v>534</v>
      </c>
      <c r="B1670" s="95" t="s">
        <v>534</v>
      </c>
      <c r="C1670" s="95">
        <v>1667</v>
      </c>
      <c r="D1670" s="95" t="s">
        <v>534</v>
      </c>
      <c r="E1670" s="99" t="s">
        <v>534</v>
      </c>
      <c r="F1670" s="95" t="s">
        <v>534</v>
      </c>
      <c r="G1670" s="95" t="s">
        <v>534</v>
      </c>
      <c r="H1670" s="95">
        <v>0</v>
      </c>
      <c r="I1670" s="95">
        <v>1</v>
      </c>
      <c r="J1670" s="95">
        <v>1203</v>
      </c>
      <c r="K1670" s="95" t="s">
        <v>534</v>
      </c>
      <c r="L1670" s="98" t="s">
        <v>534</v>
      </c>
      <c r="M1670" s="98" t="s">
        <v>534</v>
      </c>
      <c r="N1670" s="97" t="s">
        <v>534</v>
      </c>
      <c r="Q1670" s="88" t="str">
        <f t="array" aca="1" ref="Q1670" ca="1">IFERROR(INDEX(Tableau3[Num DECAL],SMALL(IF(Tableau3[Num DECAL]&lt;&gt;"",ROW(INDIRECT("1:"&amp;ROWS(Tableau3[Num DECAL])))),ROWS($1:1659))),"")</f>
        <v/>
      </c>
      <c r="R1670" s="88">
        <f t="shared" ca="1" si="25"/>
        <v>0</v>
      </c>
      <c r="S1670" s="88">
        <f ca="1">COUNTIFS(Tableau3[PLAGE],R1670)</f>
        <v>0</v>
      </c>
      <c r="T1670" s="139">
        <f ca="1">INDEX(EXTRACT!DATE,MATCH(Tableau4[[#This Row],[Décalage]],D:D,0),0)</f>
        <v>0</v>
      </c>
      <c r="U1670" s="139">
        <f ca="1">VLOOKUP(Tableau4[[#This Row],[Décalage]],D:E,2,0)</f>
        <v>0</v>
      </c>
      <c r="V1670" s="139">
        <f ca="1">VLOOKUP(Tableau4[[#This Row],[Décalage]],D:G,4,0)</f>
        <v>0</v>
      </c>
      <c r="AY1670" s="88"/>
      <c r="AZ1670" s="88"/>
      <c r="BA1670" s="88"/>
      <c r="BB1670" s="88"/>
      <c r="BC1670" s="88"/>
    </row>
    <row r="1671" spans="1:55" ht="15" x14ac:dyDescent="0.2">
      <c r="A1671" s="100" t="s">
        <v>534</v>
      </c>
      <c r="B1671" s="95" t="s">
        <v>534</v>
      </c>
      <c r="C1671" s="95">
        <v>1668</v>
      </c>
      <c r="D1671" s="95" t="s">
        <v>534</v>
      </c>
      <c r="E1671" s="99" t="s">
        <v>534</v>
      </c>
      <c r="F1671" s="95" t="s">
        <v>534</v>
      </c>
      <c r="G1671" s="95" t="s">
        <v>534</v>
      </c>
      <c r="H1671" s="95">
        <v>0</v>
      </c>
      <c r="I1671" s="95">
        <v>1</v>
      </c>
      <c r="J1671" s="95">
        <v>1204</v>
      </c>
      <c r="K1671" s="95" t="s">
        <v>534</v>
      </c>
      <c r="L1671" s="98" t="s">
        <v>534</v>
      </c>
      <c r="M1671" s="98" t="s">
        <v>534</v>
      </c>
      <c r="N1671" s="97" t="s">
        <v>534</v>
      </c>
      <c r="Q1671" s="88" t="str">
        <f t="array" aca="1" ref="Q1671" ca="1">IFERROR(INDEX(Tableau3[Num DECAL],SMALL(IF(Tableau3[Num DECAL]&lt;&gt;"",ROW(INDIRECT("1:"&amp;ROWS(Tableau3[Num DECAL])))),ROWS($1:1660))),"")</f>
        <v/>
      </c>
      <c r="R1671" s="88">
        <f t="shared" ca="1" si="25"/>
        <v>0</v>
      </c>
      <c r="S1671" s="88">
        <f ca="1">COUNTIFS(Tableau3[PLAGE],R1671)</f>
        <v>0</v>
      </c>
      <c r="T1671" s="139">
        <f ca="1">INDEX(EXTRACT!DATE,MATCH(Tableau4[[#This Row],[Décalage]],D:D,0),0)</f>
        <v>0</v>
      </c>
      <c r="U1671" s="139">
        <f ca="1">VLOOKUP(Tableau4[[#This Row],[Décalage]],D:E,2,0)</f>
        <v>0</v>
      </c>
      <c r="V1671" s="139">
        <f ca="1">VLOOKUP(Tableau4[[#This Row],[Décalage]],D:G,4,0)</f>
        <v>0</v>
      </c>
      <c r="AY1671" s="88"/>
      <c r="AZ1671" s="88"/>
      <c r="BA1671" s="88"/>
      <c r="BB1671" s="88"/>
      <c r="BC1671" s="88"/>
    </row>
    <row r="1672" spans="1:55" ht="15" x14ac:dyDescent="0.2">
      <c r="A1672" s="100" t="s">
        <v>534</v>
      </c>
      <c r="B1672" s="95" t="s">
        <v>534</v>
      </c>
      <c r="C1672" s="95">
        <v>1669</v>
      </c>
      <c r="D1672" s="95" t="s">
        <v>534</v>
      </c>
      <c r="E1672" s="99" t="s">
        <v>534</v>
      </c>
      <c r="F1672" s="95" t="s">
        <v>534</v>
      </c>
      <c r="G1672" s="95" t="s">
        <v>534</v>
      </c>
      <c r="H1672" s="95">
        <v>0</v>
      </c>
      <c r="I1672" s="95">
        <v>1</v>
      </c>
      <c r="J1672" s="95">
        <v>1205</v>
      </c>
      <c r="K1672" s="95" t="s">
        <v>534</v>
      </c>
      <c r="L1672" s="98" t="s">
        <v>534</v>
      </c>
      <c r="M1672" s="98" t="s">
        <v>534</v>
      </c>
      <c r="N1672" s="97" t="s">
        <v>534</v>
      </c>
      <c r="Q1672" s="88" t="str">
        <f t="array" aca="1" ref="Q1672" ca="1">IFERROR(INDEX(Tableau3[Num DECAL],SMALL(IF(Tableau3[Num DECAL]&lt;&gt;"",ROW(INDIRECT("1:"&amp;ROWS(Tableau3[Num DECAL])))),ROWS($1:1661))),"")</f>
        <v/>
      </c>
      <c r="R1672" s="88">
        <f t="shared" ca="1" si="25"/>
        <v>0</v>
      </c>
      <c r="S1672" s="88">
        <f ca="1">COUNTIFS(Tableau3[PLAGE],R1672)</f>
        <v>0</v>
      </c>
      <c r="T1672" s="139">
        <f ca="1">INDEX(EXTRACT!DATE,MATCH(Tableau4[[#This Row],[Décalage]],D:D,0),0)</f>
        <v>0</v>
      </c>
      <c r="U1672" s="139">
        <f ca="1">VLOOKUP(Tableau4[[#This Row],[Décalage]],D:E,2,0)</f>
        <v>0</v>
      </c>
      <c r="V1672" s="139">
        <f ca="1">VLOOKUP(Tableau4[[#This Row],[Décalage]],D:G,4,0)</f>
        <v>0</v>
      </c>
      <c r="AY1672" s="88"/>
      <c r="AZ1672" s="88"/>
      <c r="BA1672" s="88"/>
      <c r="BB1672" s="88"/>
      <c r="BC1672" s="88"/>
    </row>
    <row r="1673" spans="1:55" ht="15" x14ac:dyDescent="0.2">
      <c r="A1673" s="100" t="s">
        <v>534</v>
      </c>
      <c r="B1673" s="95" t="s">
        <v>534</v>
      </c>
      <c r="C1673" s="95">
        <v>1670</v>
      </c>
      <c r="D1673" s="95" t="s">
        <v>534</v>
      </c>
      <c r="E1673" s="99" t="s">
        <v>534</v>
      </c>
      <c r="F1673" s="95" t="s">
        <v>534</v>
      </c>
      <c r="G1673" s="95" t="s">
        <v>534</v>
      </c>
      <c r="H1673" s="95">
        <v>0</v>
      </c>
      <c r="I1673" s="95">
        <v>1</v>
      </c>
      <c r="J1673" s="95">
        <v>1206</v>
      </c>
      <c r="K1673" s="95" t="s">
        <v>534</v>
      </c>
      <c r="L1673" s="98" t="s">
        <v>534</v>
      </c>
      <c r="M1673" s="98" t="s">
        <v>534</v>
      </c>
      <c r="N1673" s="97" t="s">
        <v>534</v>
      </c>
      <c r="Q1673" s="88" t="str">
        <f t="array" aca="1" ref="Q1673" ca="1">IFERROR(INDEX(Tableau3[Num DECAL],SMALL(IF(Tableau3[Num DECAL]&lt;&gt;"",ROW(INDIRECT("1:"&amp;ROWS(Tableau3[Num DECAL])))),ROWS($1:1662))),"")</f>
        <v/>
      </c>
      <c r="R1673" s="88">
        <f t="shared" ca="1" si="25"/>
        <v>0</v>
      </c>
      <c r="S1673" s="88">
        <f ca="1">COUNTIFS(Tableau3[PLAGE],R1673)</f>
        <v>0</v>
      </c>
      <c r="T1673" s="139">
        <f ca="1">INDEX(EXTRACT!DATE,MATCH(Tableau4[[#This Row],[Décalage]],D:D,0),0)</f>
        <v>0</v>
      </c>
      <c r="U1673" s="139">
        <f ca="1">VLOOKUP(Tableau4[[#This Row],[Décalage]],D:E,2,0)</f>
        <v>0</v>
      </c>
      <c r="V1673" s="139">
        <f ca="1">VLOOKUP(Tableau4[[#This Row],[Décalage]],D:G,4,0)</f>
        <v>0</v>
      </c>
      <c r="AY1673" s="88"/>
      <c r="AZ1673" s="88"/>
      <c r="BA1673" s="88"/>
      <c r="BB1673" s="88"/>
      <c r="BC1673" s="88"/>
    </row>
    <row r="1674" spans="1:55" ht="15" x14ac:dyDescent="0.2">
      <c r="A1674" s="100" t="s">
        <v>534</v>
      </c>
      <c r="B1674" s="95" t="s">
        <v>534</v>
      </c>
      <c r="C1674" s="95">
        <v>1671</v>
      </c>
      <c r="D1674" s="95" t="s">
        <v>534</v>
      </c>
      <c r="E1674" s="99" t="s">
        <v>534</v>
      </c>
      <c r="F1674" s="95" t="s">
        <v>534</v>
      </c>
      <c r="G1674" s="95" t="s">
        <v>534</v>
      </c>
      <c r="H1674" s="95">
        <v>0</v>
      </c>
      <c r="I1674" s="95">
        <v>1</v>
      </c>
      <c r="J1674" s="95">
        <v>1207</v>
      </c>
      <c r="K1674" s="95" t="s">
        <v>534</v>
      </c>
      <c r="L1674" s="98" t="s">
        <v>534</v>
      </c>
      <c r="M1674" s="98" t="s">
        <v>534</v>
      </c>
      <c r="N1674" s="97" t="s">
        <v>534</v>
      </c>
      <c r="Q1674" s="88" t="str">
        <f t="array" aca="1" ref="Q1674" ca="1">IFERROR(INDEX(Tableau3[Num DECAL],SMALL(IF(Tableau3[Num DECAL]&lt;&gt;"",ROW(INDIRECT("1:"&amp;ROWS(Tableau3[Num DECAL])))),ROWS($1:1663))),"")</f>
        <v/>
      </c>
      <c r="R1674" s="88">
        <f t="shared" ca="1" si="25"/>
        <v>0</v>
      </c>
      <c r="S1674" s="88">
        <f ca="1">COUNTIFS(Tableau3[PLAGE],R1674)</f>
        <v>0</v>
      </c>
      <c r="T1674" s="139">
        <f ca="1">INDEX(EXTRACT!DATE,MATCH(Tableau4[[#This Row],[Décalage]],D:D,0),0)</f>
        <v>0</v>
      </c>
      <c r="U1674" s="139">
        <f ca="1">VLOOKUP(Tableau4[[#This Row],[Décalage]],D:E,2,0)</f>
        <v>0</v>
      </c>
      <c r="V1674" s="139">
        <f ca="1">VLOOKUP(Tableau4[[#This Row],[Décalage]],D:G,4,0)</f>
        <v>0</v>
      </c>
      <c r="AY1674" s="88"/>
      <c r="AZ1674" s="88"/>
      <c r="BA1674" s="88"/>
      <c r="BB1674" s="88"/>
      <c r="BC1674" s="88"/>
    </row>
    <row r="1675" spans="1:55" ht="15" x14ac:dyDescent="0.2">
      <c r="A1675" s="100" t="s">
        <v>534</v>
      </c>
      <c r="B1675" s="95" t="s">
        <v>534</v>
      </c>
      <c r="C1675" s="95">
        <v>1672</v>
      </c>
      <c r="D1675" s="95" t="s">
        <v>534</v>
      </c>
      <c r="E1675" s="99" t="s">
        <v>534</v>
      </c>
      <c r="F1675" s="95" t="s">
        <v>534</v>
      </c>
      <c r="G1675" s="95" t="s">
        <v>534</v>
      </c>
      <c r="H1675" s="95">
        <v>0</v>
      </c>
      <c r="I1675" s="95">
        <v>1</v>
      </c>
      <c r="J1675" s="95">
        <v>1208</v>
      </c>
      <c r="K1675" s="95" t="s">
        <v>534</v>
      </c>
      <c r="L1675" s="98" t="s">
        <v>534</v>
      </c>
      <c r="M1675" s="98" t="s">
        <v>534</v>
      </c>
      <c r="N1675" s="97" t="s">
        <v>534</v>
      </c>
      <c r="Q1675" s="88" t="str">
        <f t="array" aca="1" ref="Q1675" ca="1">IFERROR(INDEX(Tableau3[Num DECAL],SMALL(IF(Tableau3[Num DECAL]&lt;&gt;"",ROW(INDIRECT("1:"&amp;ROWS(Tableau3[Num DECAL])))),ROWS($1:1664))),"")</f>
        <v/>
      </c>
      <c r="R1675" s="88">
        <f t="shared" ca="1" si="25"/>
        <v>0</v>
      </c>
      <c r="S1675" s="88">
        <f ca="1">COUNTIFS(Tableau3[PLAGE],R1675)</f>
        <v>0</v>
      </c>
      <c r="T1675" s="139">
        <f ca="1">INDEX(EXTRACT!DATE,MATCH(Tableau4[[#This Row],[Décalage]],D:D,0),0)</f>
        <v>0</v>
      </c>
      <c r="U1675" s="139">
        <f ca="1">VLOOKUP(Tableau4[[#This Row],[Décalage]],D:E,2,0)</f>
        <v>0</v>
      </c>
      <c r="V1675" s="139">
        <f ca="1">VLOOKUP(Tableau4[[#This Row],[Décalage]],D:G,4,0)</f>
        <v>0</v>
      </c>
      <c r="AY1675" s="88"/>
      <c r="AZ1675" s="88"/>
      <c r="BA1675" s="88"/>
      <c r="BB1675" s="88"/>
      <c r="BC1675" s="88"/>
    </row>
    <row r="1676" spans="1:55" ht="15" x14ac:dyDescent="0.2">
      <c r="A1676" s="100" t="s">
        <v>534</v>
      </c>
      <c r="B1676" s="95" t="s">
        <v>534</v>
      </c>
      <c r="C1676" s="95">
        <v>1673</v>
      </c>
      <c r="D1676" s="95" t="s">
        <v>534</v>
      </c>
      <c r="E1676" s="99" t="s">
        <v>534</v>
      </c>
      <c r="F1676" s="95" t="s">
        <v>534</v>
      </c>
      <c r="G1676" s="95" t="s">
        <v>534</v>
      </c>
      <c r="H1676" s="95">
        <v>0</v>
      </c>
      <c r="I1676" s="95">
        <v>1</v>
      </c>
      <c r="J1676" s="95">
        <v>1209</v>
      </c>
      <c r="K1676" s="95" t="s">
        <v>534</v>
      </c>
      <c r="L1676" s="98" t="s">
        <v>534</v>
      </c>
      <c r="M1676" s="98" t="s">
        <v>534</v>
      </c>
      <c r="N1676" s="97" t="s">
        <v>534</v>
      </c>
      <c r="Q1676" s="88" t="str">
        <f t="array" aca="1" ref="Q1676" ca="1">IFERROR(INDEX(Tableau3[Num DECAL],SMALL(IF(Tableau3[Num DECAL]&lt;&gt;"",ROW(INDIRECT("1:"&amp;ROWS(Tableau3[Num DECAL])))),ROWS($1:1665))),"")</f>
        <v/>
      </c>
      <c r="R1676" s="88">
        <f t="shared" ref="R1676:R1739" ca="1" si="26">VLOOKUP(Q1676,D:J,7,0)</f>
        <v>0</v>
      </c>
      <c r="S1676" s="88">
        <f ca="1">COUNTIFS(Tableau3[PLAGE],R1676)</f>
        <v>0</v>
      </c>
      <c r="T1676" s="139">
        <f ca="1">INDEX(EXTRACT!DATE,MATCH(Tableau4[[#This Row],[Décalage]],D:D,0),0)</f>
        <v>0</v>
      </c>
      <c r="U1676" s="139">
        <f ca="1">VLOOKUP(Tableau4[[#This Row],[Décalage]],D:E,2,0)</f>
        <v>0</v>
      </c>
      <c r="V1676" s="139">
        <f ca="1">VLOOKUP(Tableau4[[#This Row],[Décalage]],D:G,4,0)</f>
        <v>0</v>
      </c>
      <c r="AY1676" s="88"/>
      <c r="AZ1676" s="88"/>
      <c r="BA1676" s="88"/>
      <c r="BB1676" s="88"/>
      <c r="BC1676" s="88"/>
    </row>
    <row r="1677" spans="1:55" ht="15" x14ac:dyDescent="0.2">
      <c r="A1677" s="100" t="s">
        <v>534</v>
      </c>
      <c r="B1677" s="95" t="s">
        <v>534</v>
      </c>
      <c r="C1677" s="95">
        <v>1674</v>
      </c>
      <c r="D1677" s="95" t="s">
        <v>534</v>
      </c>
      <c r="E1677" s="99" t="s">
        <v>534</v>
      </c>
      <c r="F1677" s="95" t="s">
        <v>534</v>
      </c>
      <c r="G1677" s="95" t="s">
        <v>534</v>
      </c>
      <c r="H1677" s="95">
        <v>0</v>
      </c>
      <c r="I1677" s="95">
        <v>1</v>
      </c>
      <c r="J1677" s="95">
        <v>1210</v>
      </c>
      <c r="K1677" s="95" t="s">
        <v>534</v>
      </c>
      <c r="L1677" s="98" t="s">
        <v>534</v>
      </c>
      <c r="M1677" s="98" t="s">
        <v>534</v>
      </c>
      <c r="N1677" s="97" t="s">
        <v>534</v>
      </c>
      <c r="Q1677" s="88" t="str">
        <f t="array" aca="1" ref="Q1677" ca="1">IFERROR(INDEX(Tableau3[Num DECAL],SMALL(IF(Tableau3[Num DECAL]&lt;&gt;"",ROW(INDIRECT("1:"&amp;ROWS(Tableau3[Num DECAL])))),ROWS($1:1666))),"")</f>
        <v/>
      </c>
      <c r="R1677" s="88">
        <f t="shared" ca="1" si="26"/>
        <v>0</v>
      </c>
      <c r="S1677" s="88">
        <f ca="1">COUNTIFS(Tableau3[PLAGE],R1677)</f>
        <v>0</v>
      </c>
      <c r="T1677" s="139">
        <f ca="1">INDEX(EXTRACT!DATE,MATCH(Tableau4[[#This Row],[Décalage]],D:D,0),0)</f>
        <v>0</v>
      </c>
      <c r="U1677" s="139">
        <f ca="1">VLOOKUP(Tableau4[[#This Row],[Décalage]],D:E,2,0)</f>
        <v>0</v>
      </c>
      <c r="V1677" s="139">
        <f ca="1">VLOOKUP(Tableau4[[#This Row],[Décalage]],D:G,4,0)</f>
        <v>0</v>
      </c>
      <c r="AY1677" s="88"/>
      <c r="AZ1677" s="88"/>
      <c r="BA1677" s="88"/>
      <c r="BB1677" s="88"/>
      <c r="BC1677" s="88"/>
    </row>
    <row r="1678" spans="1:55" ht="15" x14ac:dyDescent="0.2">
      <c r="A1678" s="100" t="s">
        <v>534</v>
      </c>
      <c r="B1678" s="95" t="s">
        <v>534</v>
      </c>
      <c r="C1678" s="95">
        <v>1675</v>
      </c>
      <c r="D1678" s="95" t="s">
        <v>534</v>
      </c>
      <c r="E1678" s="99" t="s">
        <v>534</v>
      </c>
      <c r="F1678" s="95" t="s">
        <v>534</v>
      </c>
      <c r="G1678" s="95" t="s">
        <v>534</v>
      </c>
      <c r="H1678" s="95">
        <v>0</v>
      </c>
      <c r="I1678" s="95">
        <v>1</v>
      </c>
      <c r="J1678" s="95">
        <v>1211</v>
      </c>
      <c r="K1678" s="95" t="s">
        <v>534</v>
      </c>
      <c r="L1678" s="98" t="s">
        <v>534</v>
      </c>
      <c r="M1678" s="98" t="s">
        <v>534</v>
      </c>
      <c r="N1678" s="97" t="s">
        <v>534</v>
      </c>
      <c r="Q1678" s="88" t="str">
        <f t="array" aca="1" ref="Q1678" ca="1">IFERROR(INDEX(Tableau3[Num DECAL],SMALL(IF(Tableau3[Num DECAL]&lt;&gt;"",ROW(INDIRECT("1:"&amp;ROWS(Tableau3[Num DECAL])))),ROWS($1:1667))),"")</f>
        <v/>
      </c>
      <c r="R1678" s="88">
        <f t="shared" ca="1" si="26"/>
        <v>0</v>
      </c>
      <c r="S1678" s="88">
        <f ca="1">COUNTIFS(Tableau3[PLAGE],R1678)</f>
        <v>0</v>
      </c>
      <c r="T1678" s="139">
        <f ca="1">INDEX(EXTRACT!DATE,MATCH(Tableau4[[#This Row],[Décalage]],D:D,0),0)</f>
        <v>0</v>
      </c>
      <c r="U1678" s="139">
        <f ca="1">VLOOKUP(Tableau4[[#This Row],[Décalage]],D:E,2,0)</f>
        <v>0</v>
      </c>
      <c r="V1678" s="139">
        <f ca="1">VLOOKUP(Tableau4[[#This Row],[Décalage]],D:G,4,0)</f>
        <v>0</v>
      </c>
      <c r="AY1678" s="88"/>
      <c r="AZ1678" s="88"/>
      <c r="BA1678" s="88"/>
      <c r="BB1678" s="88"/>
      <c r="BC1678" s="88"/>
    </row>
    <row r="1679" spans="1:55" ht="15" x14ac:dyDescent="0.2">
      <c r="A1679" s="100" t="s">
        <v>534</v>
      </c>
      <c r="B1679" s="95" t="s">
        <v>534</v>
      </c>
      <c r="C1679" s="95">
        <v>1676</v>
      </c>
      <c r="D1679" s="95" t="s">
        <v>534</v>
      </c>
      <c r="E1679" s="99" t="s">
        <v>534</v>
      </c>
      <c r="F1679" s="95" t="s">
        <v>534</v>
      </c>
      <c r="G1679" s="95" t="s">
        <v>534</v>
      </c>
      <c r="H1679" s="95">
        <v>0</v>
      </c>
      <c r="I1679" s="95">
        <v>1</v>
      </c>
      <c r="J1679" s="95">
        <v>1212</v>
      </c>
      <c r="K1679" s="95" t="s">
        <v>534</v>
      </c>
      <c r="L1679" s="98" t="s">
        <v>534</v>
      </c>
      <c r="M1679" s="98" t="s">
        <v>534</v>
      </c>
      <c r="N1679" s="97" t="s">
        <v>534</v>
      </c>
      <c r="Q1679" s="88" t="str">
        <f t="array" aca="1" ref="Q1679" ca="1">IFERROR(INDEX(Tableau3[Num DECAL],SMALL(IF(Tableau3[Num DECAL]&lt;&gt;"",ROW(INDIRECT("1:"&amp;ROWS(Tableau3[Num DECAL])))),ROWS($1:1668))),"")</f>
        <v/>
      </c>
      <c r="R1679" s="88">
        <f t="shared" ca="1" si="26"/>
        <v>0</v>
      </c>
      <c r="S1679" s="88">
        <f ca="1">COUNTIFS(Tableau3[PLAGE],R1679)</f>
        <v>0</v>
      </c>
      <c r="T1679" s="139">
        <f ca="1">INDEX(EXTRACT!DATE,MATCH(Tableau4[[#This Row],[Décalage]],D:D,0),0)</f>
        <v>0</v>
      </c>
      <c r="U1679" s="139">
        <f ca="1">VLOOKUP(Tableau4[[#This Row],[Décalage]],D:E,2,0)</f>
        <v>0</v>
      </c>
      <c r="V1679" s="139">
        <f ca="1">VLOOKUP(Tableau4[[#This Row],[Décalage]],D:G,4,0)</f>
        <v>0</v>
      </c>
      <c r="AY1679" s="88"/>
      <c r="AZ1679" s="88"/>
      <c r="BA1679" s="88"/>
      <c r="BB1679" s="88"/>
      <c r="BC1679" s="88"/>
    </row>
    <row r="1680" spans="1:55" ht="15" x14ac:dyDescent="0.2">
      <c r="A1680" s="100" t="s">
        <v>534</v>
      </c>
      <c r="B1680" s="95" t="s">
        <v>534</v>
      </c>
      <c r="C1680" s="95">
        <v>1677</v>
      </c>
      <c r="D1680" s="95" t="s">
        <v>534</v>
      </c>
      <c r="E1680" s="99" t="s">
        <v>534</v>
      </c>
      <c r="F1680" s="95" t="s">
        <v>534</v>
      </c>
      <c r="G1680" s="95" t="s">
        <v>534</v>
      </c>
      <c r="H1680" s="95">
        <v>0</v>
      </c>
      <c r="I1680" s="95">
        <v>1</v>
      </c>
      <c r="J1680" s="95">
        <v>1213</v>
      </c>
      <c r="K1680" s="95" t="s">
        <v>534</v>
      </c>
      <c r="L1680" s="98" t="s">
        <v>534</v>
      </c>
      <c r="M1680" s="98" t="s">
        <v>534</v>
      </c>
      <c r="N1680" s="97" t="s">
        <v>534</v>
      </c>
      <c r="Q1680" s="88" t="str">
        <f t="array" aca="1" ref="Q1680" ca="1">IFERROR(INDEX(Tableau3[Num DECAL],SMALL(IF(Tableau3[Num DECAL]&lt;&gt;"",ROW(INDIRECT("1:"&amp;ROWS(Tableau3[Num DECAL])))),ROWS($1:1669))),"")</f>
        <v/>
      </c>
      <c r="R1680" s="88">
        <f t="shared" ca="1" si="26"/>
        <v>0</v>
      </c>
      <c r="S1680" s="88">
        <f ca="1">COUNTIFS(Tableau3[PLAGE],R1680)</f>
        <v>0</v>
      </c>
      <c r="T1680" s="139">
        <f ca="1">INDEX(EXTRACT!DATE,MATCH(Tableau4[[#This Row],[Décalage]],D:D,0),0)</f>
        <v>0</v>
      </c>
      <c r="U1680" s="139">
        <f ca="1">VLOOKUP(Tableau4[[#This Row],[Décalage]],D:E,2,0)</f>
        <v>0</v>
      </c>
      <c r="V1680" s="139">
        <f ca="1">VLOOKUP(Tableau4[[#This Row],[Décalage]],D:G,4,0)</f>
        <v>0</v>
      </c>
      <c r="AY1680" s="88"/>
      <c r="AZ1680" s="88"/>
      <c r="BA1680" s="88"/>
      <c r="BB1680" s="88"/>
      <c r="BC1680" s="88"/>
    </row>
    <row r="1681" spans="1:55" ht="15" x14ac:dyDescent="0.2">
      <c r="A1681" s="100" t="s">
        <v>534</v>
      </c>
      <c r="B1681" s="95" t="s">
        <v>534</v>
      </c>
      <c r="C1681" s="95">
        <v>1678</v>
      </c>
      <c r="D1681" s="95" t="s">
        <v>534</v>
      </c>
      <c r="E1681" s="99" t="s">
        <v>534</v>
      </c>
      <c r="F1681" s="95" t="s">
        <v>534</v>
      </c>
      <c r="G1681" s="95" t="s">
        <v>534</v>
      </c>
      <c r="H1681" s="95">
        <v>0</v>
      </c>
      <c r="I1681" s="95">
        <v>1</v>
      </c>
      <c r="J1681" s="95">
        <v>1214</v>
      </c>
      <c r="K1681" s="95" t="s">
        <v>534</v>
      </c>
      <c r="L1681" s="98" t="s">
        <v>534</v>
      </c>
      <c r="M1681" s="98" t="s">
        <v>534</v>
      </c>
      <c r="N1681" s="97" t="s">
        <v>534</v>
      </c>
      <c r="Q1681" s="88" t="str">
        <f t="array" aca="1" ref="Q1681" ca="1">IFERROR(INDEX(Tableau3[Num DECAL],SMALL(IF(Tableau3[Num DECAL]&lt;&gt;"",ROW(INDIRECT("1:"&amp;ROWS(Tableau3[Num DECAL])))),ROWS($1:1670))),"")</f>
        <v/>
      </c>
      <c r="R1681" s="88">
        <f t="shared" ca="1" si="26"/>
        <v>0</v>
      </c>
      <c r="S1681" s="88">
        <f ca="1">COUNTIFS(Tableau3[PLAGE],R1681)</f>
        <v>0</v>
      </c>
      <c r="T1681" s="139">
        <f ca="1">INDEX(EXTRACT!DATE,MATCH(Tableau4[[#This Row],[Décalage]],D:D,0),0)</f>
        <v>0</v>
      </c>
      <c r="U1681" s="139">
        <f ca="1">VLOOKUP(Tableau4[[#This Row],[Décalage]],D:E,2,0)</f>
        <v>0</v>
      </c>
      <c r="V1681" s="139">
        <f ca="1">VLOOKUP(Tableau4[[#This Row],[Décalage]],D:G,4,0)</f>
        <v>0</v>
      </c>
      <c r="AY1681" s="88"/>
      <c r="AZ1681" s="88"/>
      <c r="BA1681" s="88"/>
      <c r="BB1681" s="88"/>
      <c r="BC1681" s="88"/>
    </row>
    <row r="1682" spans="1:55" ht="15" x14ac:dyDescent="0.2">
      <c r="A1682" s="100" t="s">
        <v>534</v>
      </c>
      <c r="B1682" s="95" t="s">
        <v>534</v>
      </c>
      <c r="C1682" s="95">
        <v>1679</v>
      </c>
      <c r="D1682" s="95" t="s">
        <v>534</v>
      </c>
      <c r="E1682" s="99" t="s">
        <v>534</v>
      </c>
      <c r="F1682" s="95" t="s">
        <v>534</v>
      </c>
      <c r="G1682" s="95" t="s">
        <v>534</v>
      </c>
      <c r="H1682" s="95">
        <v>0</v>
      </c>
      <c r="I1682" s="95">
        <v>1</v>
      </c>
      <c r="J1682" s="95">
        <v>1215</v>
      </c>
      <c r="K1682" s="95" t="s">
        <v>534</v>
      </c>
      <c r="L1682" s="98" t="s">
        <v>534</v>
      </c>
      <c r="M1682" s="98" t="s">
        <v>534</v>
      </c>
      <c r="N1682" s="97" t="s">
        <v>534</v>
      </c>
      <c r="Q1682" s="88" t="str">
        <f t="array" aca="1" ref="Q1682" ca="1">IFERROR(INDEX(Tableau3[Num DECAL],SMALL(IF(Tableau3[Num DECAL]&lt;&gt;"",ROW(INDIRECT("1:"&amp;ROWS(Tableau3[Num DECAL])))),ROWS($1:1671))),"")</f>
        <v/>
      </c>
      <c r="R1682" s="88">
        <f t="shared" ca="1" si="26"/>
        <v>0</v>
      </c>
      <c r="S1682" s="88">
        <f ca="1">COUNTIFS(Tableau3[PLAGE],R1682)</f>
        <v>0</v>
      </c>
      <c r="T1682" s="139">
        <f ca="1">INDEX(EXTRACT!DATE,MATCH(Tableau4[[#This Row],[Décalage]],D:D,0),0)</f>
        <v>0</v>
      </c>
      <c r="U1682" s="139">
        <f ca="1">VLOOKUP(Tableau4[[#This Row],[Décalage]],D:E,2,0)</f>
        <v>0</v>
      </c>
      <c r="V1682" s="139">
        <f ca="1">VLOOKUP(Tableau4[[#This Row],[Décalage]],D:G,4,0)</f>
        <v>0</v>
      </c>
      <c r="AY1682" s="88"/>
      <c r="AZ1682" s="88"/>
      <c r="BA1682" s="88"/>
      <c r="BB1682" s="88"/>
      <c r="BC1682" s="88"/>
    </row>
    <row r="1683" spans="1:55" ht="15" x14ac:dyDescent="0.2">
      <c r="A1683" s="100" t="s">
        <v>534</v>
      </c>
      <c r="B1683" s="95" t="s">
        <v>534</v>
      </c>
      <c r="C1683" s="95">
        <v>1680</v>
      </c>
      <c r="D1683" s="95" t="s">
        <v>534</v>
      </c>
      <c r="E1683" s="99" t="s">
        <v>534</v>
      </c>
      <c r="F1683" s="95" t="s">
        <v>534</v>
      </c>
      <c r="G1683" s="95" t="s">
        <v>534</v>
      </c>
      <c r="H1683" s="95">
        <v>0</v>
      </c>
      <c r="I1683" s="95">
        <v>1</v>
      </c>
      <c r="J1683" s="95">
        <v>1216</v>
      </c>
      <c r="K1683" s="95" t="s">
        <v>534</v>
      </c>
      <c r="L1683" s="98" t="s">
        <v>534</v>
      </c>
      <c r="M1683" s="98" t="s">
        <v>534</v>
      </c>
      <c r="N1683" s="97" t="s">
        <v>534</v>
      </c>
      <c r="Q1683" s="88" t="str">
        <f t="array" aca="1" ref="Q1683" ca="1">IFERROR(INDEX(Tableau3[Num DECAL],SMALL(IF(Tableau3[Num DECAL]&lt;&gt;"",ROW(INDIRECT("1:"&amp;ROWS(Tableau3[Num DECAL])))),ROWS($1:1672))),"")</f>
        <v/>
      </c>
      <c r="R1683" s="88">
        <f t="shared" ca="1" si="26"/>
        <v>0</v>
      </c>
      <c r="S1683" s="88">
        <f ca="1">COUNTIFS(Tableau3[PLAGE],R1683)</f>
        <v>0</v>
      </c>
      <c r="T1683" s="139">
        <f ca="1">INDEX(EXTRACT!DATE,MATCH(Tableau4[[#This Row],[Décalage]],D:D,0),0)</f>
        <v>0</v>
      </c>
      <c r="U1683" s="139">
        <f ca="1">VLOOKUP(Tableau4[[#This Row],[Décalage]],D:E,2,0)</f>
        <v>0</v>
      </c>
      <c r="V1683" s="139">
        <f ca="1">VLOOKUP(Tableau4[[#This Row],[Décalage]],D:G,4,0)</f>
        <v>0</v>
      </c>
      <c r="AY1683" s="88"/>
      <c r="AZ1683" s="88"/>
      <c r="BA1683" s="88"/>
      <c r="BB1683" s="88"/>
      <c r="BC1683" s="88"/>
    </row>
    <row r="1684" spans="1:55" ht="15" x14ac:dyDescent="0.2">
      <c r="A1684" s="100" t="s">
        <v>534</v>
      </c>
      <c r="B1684" s="95" t="s">
        <v>534</v>
      </c>
      <c r="C1684" s="95">
        <v>1681</v>
      </c>
      <c r="D1684" s="95" t="s">
        <v>534</v>
      </c>
      <c r="E1684" s="99" t="s">
        <v>534</v>
      </c>
      <c r="F1684" s="95" t="s">
        <v>534</v>
      </c>
      <c r="G1684" s="95" t="s">
        <v>534</v>
      </c>
      <c r="H1684" s="95">
        <v>0</v>
      </c>
      <c r="I1684" s="95">
        <v>1</v>
      </c>
      <c r="J1684" s="95">
        <v>1217</v>
      </c>
      <c r="K1684" s="95" t="s">
        <v>534</v>
      </c>
      <c r="L1684" s="98" t="s">
        <v>534</v>
      </c>
      <c r="M1684" s="98" t="s">
        <v>534</v>
      </c>
      <c r="N1684" s="97" t="s">
        <v>534</v>
      </c>
      <c r="Q1684" s="88" t="str">
        <f t="array" aca="1" ref="Q1684" ca="1">IFERROR(INDEX(Tableau3[Num DECAL],SMALL(IF(Tableau3[Num DECAL]&lt;&gt;"",ROW(INDIRECT("1:"&amp;ROWS(Tableau3[Num DECAL])))),ROWS($1:1673))),"")</f>
        <v/>
      </c>
      <c r="R1684" s="88">
        <f t="shared" ca="1" si="26"/>
        <v>0</v>
      </c>
      <c r="S1684" s="88">
        <f ca="1">COUNTIFS(Tableau3[PLAGE],R1684)</f>
        <v>0</v>
      </c>
      <c r="T1684" s="139">
        <f ca="1">INDEX(EXTRACT!DATE,MATCH(Tableau4[[#This Row],[Décalage]],D:D,0),0)</f>
        <v>0</v>
      </c>
      <c r="U1684" s="139">
        <f ca="1">VLOOKUP(Tableau4[[#This Row],[Décalage]],D:E,2,0)</f>
        <v>0</v>
      </c>
      <c r="V1684" s="139">
        <f ca="1">VLOOKUP(Tableau4[[#This Row],[Décalage]],D:G,4,0)</f>
        <v>0</v>
      </c>
      <c r="AY1684" s="88"/>
      <c r="AZ1684" s="88"/>
      <c r="BA1684" s="88"/>
      <c r="BB1684" s="88"/>
      <c r="BC1684" s="88"/>
    </row>
    <row r="1685" spans="1:55" ht="15" x14ac:dyDescent="0.2">
      <c r="A1685" s="100" t="s">
        <v>534</v>
      </c>
      <c r="B1685" s="95" t="s">
        <v>534</v>
      </c>
      <c r="C1685" s="95">
        <v>1682</v>
      </c>
      <c r="D1685" s="95" t="s">
        <v>534</v>
      </c>
      <c r="E1685" s="99" t="s">
        <v>534</v>
      </c>
      <c r="F1685" s="95" t="s">
        <v>534</v>
      </c>
      <c r="G1685" s="95" t="s">
        <v>534</v>
      </c>
      <c r="H1685" s="95">
        <v>0</v>
      </c>
      <c r="I1685" s="95">
        <v>1</v>
      </c>
      <c r="J1685" s="95">
        <v>1218</v>
      </c>
      <c r="K1685" s="95" t="s">
        <v>534</v>
      </c>
      <c r="L1685" s="98" t="s">
        <v>534</v>
      </c>
      <c r="M1685" s="98" t="s">
        <v>534</v>
      </c>
      <c r="N1685" s="97" t="s">
        <v>534</v>
      </c>
      <c r="Q1685" s="88" t="str">
        <f t="array" aca="1" ref="Q1685" ca="1">IFERROR(INDEX(Tableau3[Num DECAL],SMALL(IF(Tableau3[Num DECAL]&lt;&gt;"",ROW(INDIRECT("1:"&amp;ROWS(Tableau3[Num DECAL])))),ROWS($1:1674))),"")</f>
        <v/>
      </c>
      <c r="R1685" s="88">
        <f t="shared" ca="1" si="26"/>
        <v>0</v>
      </c>
      <c r="S1685" s="88">
        <f ca="1">COUNTIFS(Tableau3[PLAGE],R1685)</f>
        <v>0</v>
      </c>
      <c r="T1685" s="139">
        <f ca="1">INDEX(EXTRACT!DATE,MATCH(Tableau4[[#This Row],[Décalage]],D:D,0),0)</f>
        <v>0</v>
      </c>
      <c r="U1685" s="139">
        <f ca="1">VLOOKUP(Tableau4[[#This Row],[Décalage]],D:E,2,0)</f>
        <v>0</v>
      </c>
      <c r="V1685" s="139">
        <f ca="1">VLOOKUP(Tableau4[[#This Row],[Décalage]],D:G,4,0)</f>
        <v>0</v>
      </c>
      <c r="AY1685" s="88"/>
      <c r="AZ1685" s="88"/>
      <c r="BA1685" s="88"/>
      <c r="BB1685" s="88"/>
      <c r="BC1685" s="88"/>
    </row>
    <row r="1686" spans="1:55" ht="15" x14ac:dyDescent="0.2">
      <c r="A1686" s="100" t="s">
        <v>534</v>
      </c>
      <c r="B1686" s="95" t="s">
        <v>534</v>
      </c>
      <c r="C1686" s="95">
        <v>1683</v>
      </c>
      <c r="D1686" s="95" t="s">
        <v>534</v>
      </c>
      <c r="E1686" s="99" t="s">
        <v>534</v>
      </c>
      <c r="F1686" s="95" t="s">
        <v>534</v>
      </c>
      <c r="G1686" s="95" t="s">
        <v>534</v>
      </c>
      <c r="H1686" s="95">
        <v>0</v>
      </c>
      <c r="I1686" s="95">
        <v>1</v>
      </c>
      <c r="J1686" s="95">
        <v>1219</v>
      </c>
      <c r="K1686" s="95" t="s">
        <v>534</v>
      </c>
      <c r="L1686" s="98" t="s">
        <v>534</v>
      </c>
      <c r="M1686" s="98" t="s">
        <v>534</v>
      </c>
      <c r="N1686" s="97" t="s">
        <v>534</v>
      </c>
      <c r="Q1686" s="88" t="str">
        <f t="array" aca="1" ref="Q1686" ca="1">IFERROR(INDEX(Tableau3[Num DECAL],SMALL(IF(Tableau3[Num DECAL]&lt;&gt;"",ROW(INDIRECT("1:"&amp;ROWS(Tableau3[Num DECAL])))),ROWS($1:1675))),"")</f>
        <v/>
      </c>
      <c r="R1686" s="88">
        <f t="shared" ca="1" si="26"/>
        <v>0</v>
      </c>
      <c r="S1686" s="88">
        <f ca="1">COUNTIFS(Tableau3[PLAGE],R1686)</f>
        <v>0</v>
      </c>
      <c r="T1686" s="139">
        <f ca="1">INDEX(EXTRACT!DATE,MATCH(Tableau4[[#This Row],[Décalage]],D:D,0),0)</f>
        <v>0</v>
      </c>
      <c r="U1686" s="139">
        <f ca="1">VLOOKUP(Tableau4[[#This Row],[Décalage]],D:E,2,0)</f>
        <v>0</v>
      </c>
      <c r="V1686" s="139">
        <f ca="1">VLOOKUP(Tableau4[[#This Row],[Décalage]],D:G,4,0)</f>
        <v>0</v>
      </c>
      <c r="AY1686" s="88"/>
      <c r="AZ1686" s="88"/>
      <c r="BA1686" s="88"/>
      <c r="BB1686" s="88"/>
      <c r="BC1686" s="88"/>
    </row>
    <row r="1687" spans="1:55" ht="15" x14ac:dyDescent="0.2">
      <c r="A1687" s="100" t="s">
        <v>534</v>
      </c>
      <c r="B1687" s="95" t="s">
        <v>534</v>
      </c>
      <c r="C1687" s="95">
        <v>1684</v>
      </c>
      <c r="D1687" s="95" t="s">
        <v>534</v>
      </c>
      <c r="E1687" s="99" t="s">
        <v>534</v>
      </c>
      <c r="F1687" s="95" t="s">
        <v>534</v>
      </c>
      <c r="G1687" s="95" t="s">
        <v>534</v>
      </c>
      <c r="H1687" s="95">
        <v>0</v>
      </c>
      <c r="I1687" s="95">
        <v>1</v>
      </c>
      <c r="J1687" s="95">
        <v>1220</v>
      </c>
      <c r="K1687" s="95" t="s">
        <v>534</v>
      </c>
      <c r="L1687" s="98" t="s">
        <v>534</v>
      </c>
      <c r="M1687" s="98" t="s">
        <v>534</v>
      </c>
      <c r="N1687" s="97" t="s">
        <v>534</v>
      </c>
      <c r="Q1687" s="88" t="str">
        <f t="array" aca="1" ref="Q1687" ca="1">IFERROR(INDEX(Tableau3[Num DECAL],SMALL(IF(Tableau3[Num DECAL]&lt;&gt;"",ROW(INDIRECT("1:"&amp;ROWS(Tableau3[Num DECAL])))),ROWS($1:1676))),"")</f>
        <v/>
      </c>
      <c r="R1687" s="88">
        <f t="shared" ca="1" si="26"/>
        <v>0</v>
      </c>
      <c r="S1687" s="88">
        <f ca="1">COUNTIFS(Tableau3[PLAGE],R1687)</f>
        <v>0</v>
      </c>
      <c r="T1687" s="139">
        <f ca="1">INDEX(EXTRACT!DATE,MATCH(Tableau4[[#This Row],[Décalage]],D:D,0),0)</f>
        <v>0</v>
      </c>
      <c r="U1687" s="139">
        <f ca="1">VLOOKUP(Tableau4[[#This Row],[Décalage]],D:E,2,0)</f>
        <v>0</v>
      </c>
      <c r="V1687" s="139">
        <f ca="1">VLOOKUP(Tableau4[[#This Row],[Décalage]],D:G,4,0)</f>
        <v>0</v>
      </c>
      <c r="AY1687" s="88"/>
      <c r="AZ1687" s="88"/>
      <c r="BA1687" s="88"/>
      <c r="BB1687" s="88"/>
      <c r="BC1687" s="88"/>
    </row>
    <row r="1688" spans="1:55" ht="15" x14ac:dyDescent="0.2">
      <c r="A1688" s="100" t="s">
        <v>534</v>
      </c>
      <c r="B1688" s="95" t="s">
        <v>534</v>
      </c>
      <c r="C1688" s="95">
        <v>1685</v>
      </c>
      <c r="D1688" s="95" t="s">
        <v>534</v>
      </c>
      <c r="E1688" s="99" t="s">
        <v>534</v>
      </c>
      <c r="F1688" s="95" t="s">
        <v>534</v>
      </c>
      <c r="G1688" s="95" t="s">
        <v>534</v>
      </c>
      <c r="H1688" s="95">
        <v>0</v>
      </c>
      <c r="I1688" s="95">
        <v>1</v>
      </c>
      <c r="J1688" s="95">
        <v>1221</v>
      </c>
      <c r="K1688" s="95" t="s">
        <v>534</v>
      </c>
      <c r="L1688" s="98" t="s">
        <v>534</v>
      </c>
      <c r="M1688" s="98" t="s">
        <v>534</v>
      </c>
      <c r="N1688" s="97" t="s">
        <v>534</v>
      </c>
      <c r="Q1688" s="88" t="str">
        <f t="array" aca="1" ref="Q1688" ca="1">IFERROR(INDEX(Tableau3[Num DECAL],SMALL(IF(Tableau3[Num DECAL]&lt;&gt;"",ROW(INDIRECT("1:"&amp;ROWS(Tableau3[Num DECAL])))),ROWS($1:1677))),"")</f>
        <v/>
      </c>
      <c r="R1688" s="88">
        <f t="shared" ca="1" si="26"/>
        <v>0</v>
      </c>
      <c r="S1688" s="88">
        <f ca="1">COUNTIFS(Tableau3[PLAGE],R1688)</f>
        <v>0</v>
      </c>
      <c r="T1688" s="139">
        <f ca="1">INDEX(EXTRACT!DATE,MATCH(Tableau4[[#This Row],[Décalage]],D:D,0),0)</f>
        <v>0</v>
      </c>
      <c r="U1688" s="139">
        <f ca="1">VLOOKUP(Tableau4[[#This Row],[Décalage]],D:E,2,0)</f>
        <v>0</v>
      </c>
      <c r="V1688" s="139">
        <f ca="1">VLOOKUP(Tableau4[[#This Row],[Décalage]],D:G,4,0)</f>
        <v>0</v>
      </c>
      <c r="AY1688" s="88"/>
      <c r="AZ1688" s="88"/>
      <c r="BA1688" s="88"/>
      <c r="BB1688" s="88"/>
      <c r="BC1688" s="88"/>
    </row>
    <row r="1689" spans="1:55" ht="15" x14ac:dyDescent="0.2">
      <c r="A1689" s="100" t="s">
        <v>534</v>
      </c>
      <c r="B1689" s="95" t="s">
        <v>534</v>
      </c>
      <c r="C1689" s="95">
        <v>1686</v>
      </c>
      <c r="D1689" s="95" t="s">
        <v>534</v>
      </c>
      <c r="E1689" s="99" t="s">
        <v>534</v>
      </c>
      <c r="F1689" s="95" t="s">
        <v>534</v>
      </c>
      <c r="G1689" s="95" t="s">
        <v>534</v>
      </c>
      <c r="H1689" s="95">
        <v>0</v>
      </c>
      <c r="I1689" s="95">
        <v>1</v>
      </c>
      <c r="J1689" s="95">
        <v>1222</v>
      </c>
      <c r="K1689" s="95" t="s">
        <v>534</v>
      </c>
      <c r="L1689" s="98" t="s">
        <v>534</v>
      </c>
      <c r="M1689" s="98" t="s">
        <v>534</v>
      </c>
      <c r="N1689" s="97" t="s">
        <v>534</v>
      </c>
      <c r="Q1689" s="88" t="str">
        <f t="array" aca="1" ref="Q1689" ca="1">IFERROR(INDEX(Tableau3[Num DECAL],SMALL(IF(Tableau3[Num DECAL]&lt;&gt;"",ROW(INDIRECT("1:"&amp;ROWS(Tableau3[Num DECAL])))),ROWS($1:1678))),"")</f>
        <v/>
      </c>
      <c r="R1689" s="88">
        <f t="shared" ca="1" si="26"/>
        <v>0</v>
      </c>
      <c r="S1689" s="88">
        <f ca="1">COUNTIFS(Tableau3[PLAGE],R1689)</f>
        <v>0</v>
      </c>
      <c r="T1689" s="139">
        <f ca="1">INDEX(EXTRACT!DATE,MATCH(Tableau4[[#This Row],[Décalage]],D:D,0),0)</f>
        <v>0</v>
      </c>
      <c r="U1689" s="139">
        <f ca="1">VLOOKUP(Tableau4[[#This Row],[Décalage]],D:E,2,0)</f>
        <v>0</v>
      </c>
      <c r="V1689" s="139">
        <f ca="1">VLOOKUP(Tableau4[[#This Row],[Décalage]],D:G,4,0)</f>
        <v>0</v>
      </c>
      <c r="AY1689" s="88"/>
      <c r="AZ1689" s="88"/>
      <c r="BA1689" s="88"/>
      <c r="BB1689" s="88"/>
      <c r="BC1689" s="88"/>
    </row>
    <row r="1690" spans="1:55" ht="15" x14ac:dyDescent="0.2">
      <c r="A1690" s="100" t="s">
        <v>534</v>
      </c>
      <c r="B1690" s="95" t="s">
        <v>534</v>
      </c>
      <c r="C1690" s="95">
        <v>1687</v>
      </c>
      <c r="D1690" s="95" t="s">
        <v>534</v>
      </c>
      <c r="E1690" s="99" t="s">
        <v>534</v>
      </c>
      <c r="F1690" s="95" t="s">
        <v>534</v>
      </c>
      <c r="G1690" s="95" t="s">
        <v>534</v>
      </c>
      <c r="H1690" s="95">
        <v>0</v>
      </c>
      <c r="I1690" s="95">
        <v>1</v>
      </c>
      <c r="J1690" s="95">
        <v>1223</v>
      </c>
      <c r="K1690" s="95" t="s">
        <v>534</v>
      </c>
      <c r="L1690" s="98" t="s">
        <v>534</v>
      </c>
      <c r="M1690" s="98" t="s">
        <v>534</v>
      </c>
      <c r="N1690" s="97" t="s">
        <v>534</v>
      </c>
      <c r="Q1690" s="88" t="str">
        <f t="array" aca="1" ref="Q1690" ca="1">IFERROR(INDEX(Tableau3[Num DECAL],SMALL(IF(Tableau3[Num DECAL]&lt;&gt;"",ROW(INDIRECT("1:"&amp;ROWS(Tableau3[Num DECAL])))),ROWS($1:1679))),"")</f>
        <v/>
      </c>
      <c r="R1690" s="88">
        <f t="shared" ca="1" si="26"/>
        <v>0</v>
      </c>
      <c r="S1690" s="88">
        <f ca="1">COUNTIFS(Tableau3[PLAGE],R1690)</f>
        <v>0</v>
      </c>
      <c r="T1690" s="139">
        <f ca="1">INDEX(EXTRACT!DATE,MATCH(Tableau4[[#This Row],[Décalage]],D:D,0),0)</f>
        <v>0</v>
      </c>
      <c r="U1690" s="139">
        <f ca="1">VLOOKUP(Tableau4[[#This Row],[Décalage]],D:E,2,0)</f>
        <v>0</v>
      </c>
      <c r="V1690" s="139">
        <f ca="1">VLOOKUP(Tableau4[[#This Row],[Décalage]],D:G,4,0)</f>
        <v>0</v>
      </c>
      <c r="AY1690" s="88"/>
      <c r="AZ1690" s="88"/>
      <c r="BA1690" s="88"/>
      <c r="BB1690" s="88"/>
      <c r="BC1690" s="88"/>
    </row>
    <row r="1691" spans="1:55" ht="15" x14ac:dyDescent="0.2">
      <c r="A1691" s="100" t="s">
        <v>534</v>
      </c>
      <c r="B1691" s="95" t="s">
        <v>534</v>
      </c>
      <c r="C1691" s="95">
        <v>1688</v>
      </c>
      <c r="D1691" s="95" t="s">
        <v>534</v>
      </c>
      <c r="E1691" s="99" t="s">
        <v>534</v>
      </c>
      <c r="F1691" s="95" t="s">
        <v>534</v>
      </c>
      <c r="G1691" s="95" t="s">
        <v>534</v>
      </c>
      <c r="H1691" s="95">
        <v>0</v>
      </c>
      <c r="I1691" s="95">
        <v>1</v>
      </c>
      <c r="J1691" s="95">
        <v>1224</v>
      </c>
      <c r="K1691" s="95" t="s">
        <v>534</v>
      </c>
      <c r="L1691" s="98" t="s">
        <v>534</v>
      </c>
      <c r="M1691" s="98" t="s">
        <v>534</v>
      </c>
      <c r="N1691" s="97" t="s">
        <v>534</v>
      </c>
      <c r="Q1691" s="88" t="str">
        <f t="array" aca="1" ref="Q1691" ca="1">IFERROR(INDEX(Tableau3[Num DECAL],SMALL(IF(Tableau3[Num DECAL]&lt;&gt;"",ROW(INDIRECT("1:"&amp;ROWS(Tableau3[Num DECAL])))),ROWS($1:1680))),"")</f>
        <v/>
      </c>
      <c r="R1691" s="88">
        <f t="shared" ca="1" si="26"/>
        <v>0</v>
      </c>
      <c r="S1691" s="88">
        <f ca="1">COUNTIFS(Tableau3[PLAGE],R1691)</f>
        <v>0</v>
      </c>
      <c r="T1691" s="139">
        <f ca="1">INDEX(EXTRACT!DATE,MATCH(Tableau4[[#This Row],[Décalage]],D:D,0),0)</f>
        <v>0</v>
      </c>
      <c r="U1691" s="139">
        <f ca="1">VLOOKUP(Tableau4[[#This Row],[Décalage]],D:E,2,0)</f>
        <v>0</v>
      </c>
      <c r="V1691" s="139">
        <f ca="1">VLOOKUP(Tableau4[[#This Row],[Décalage]],D:G,4,0)</f>
        <v>0</v>
      </c>
      <c r="AY1691" s="88"/>
      <c r="AZ1691" s="88"/>
      <c r="BA1691" s="88"/>
      <c r="BB1691" s="88"/>
      <c r="BC1691" s="88"/>
    </row>
    <row r="1692" spans="1:55" ht="15" x14ac:dyDescent="0.2">
      <c r="A1692" s="100" t="s">
        <v>534</v>
      </c>
      <c r="B1692" s="95" t="s">
        <v>534</v>
      </c>
      <c r="C1692" s="95">
        <v>1689</v>
      </c>
      <c r="D1692" s="95" t="s">
        <v>534</v>
      </c>
      <c r="E1692" s="99" t="s">
        <v>534</v>
      </c>
      <c r="F1692" s="95" t="s">
        <v>534</v>
      </c>
      <c r="G1692" s="95" t="s">
        <v>534</v>
      </c>
      <c r="H1692" s="95">
        <v>0</v>
      </c>
      <c r="I1692" s="95">
        <v>1</v>
      </c>
      <c r="J1692" s="95">
        <v>1225</v>
      </c>
      <c r="K1692" s="95" t="s">
        <v>534</v>
      </c>
      <c r="L1692" s="98" t="s">
        <v>534</v>
      </c>
      <c r="M1692" s="98" t="s">
        <v>534</v>
      </c>
      <c r="N1692" s="97" t="s">
        <v>534</v>
      </c>
      <c r="Q1692" s="88" t="str">
        <f t="array" aca="1" ref="Q1692" ca="1">IFERROR(INDEX(Tableau3[Num DECAL],SMALL(IF(Tableau3[Num DECAL]&lt;&gt;"",ROW(INDIRECT("1:"&amp;ROWS(Tableau3[Num DECAL])))),ROWS($1:1681))),"")</f>
        <v/>
      </c>
      <c r="R1692" s="88">
        <f t="shared" ca="1" si="26"/>
        <v>0</v>
      </c>
      <c r="S1692" s="88">
        <f ca="1">COUNTIFS(Tableau3[PLAGE],R1692)</f>
        <v>0</v>
      </c>
      <c r="T1692" s="139">
        <f ca="1">INDEX(EXTRACT!DATE,MATCH(Tableau4[[#This Row],[Décalage]],D:D,0),0)</f>
        <v>0</v>
      </c>
      <c r="U1692" s="139">
        <f ca="1">VLOOKUP(Tableau4[[#This Row],[Décalage]],D:E,2,0)</f>
        <v>0</v>
      </c>
      <c r="V1692" s="139">
        <f ca="1">VLOOKUP(Tableau4[[#This Row],[Décalage]],D:G,4,0)</f>
        <v>0</v>
      </c>
      <c r="AY1692" s="88"/>
      <c r="AZ1692" s="88"/>
      <c r="BA1692" s="88"/>
      <c r="BB1692" s="88"/>
      <c r="BC1692" s="88"/>
    </row>
    <row r="1693" spans="1:55" ht="15" x14ac:dyDescent="0.2">
      <c r="A1693" s="100" t="s">
        <v>534</v>
      </c>
      <c r="B1693" s="95" t="s">
        <v>534</v>
      </c>
      <c r="C1693" s="95">
        <v>1690</v>
      </c>
      <c r="D1693" s="95" t="s">
        <v>534</v>
      </c>
      <c r="E1693" s="99" t="s">
        <v>534</v>
      </c>
      <c r="F1693" s="95" t="s">
        <v>534</v>
      </c>
      <c r="G1693" s="95" t="s">
        <v>534</v>
      </c>
      <c r="H1693" s="95">
        <v>0</v>
      </c>
      <c r="I1693" s="95">
        <v>1</v>
      </c>
      <c r="J1693" s="95">
        <v>1226</v>
      </c>
      <c r="K1693" s="95" t="s">
        <v>534</v>
      </c>
      <c r="L1693" s="98" t="s">
        <v>534</v>
      </c>
      <c r="M1693" s="98" t="s">
        <v>534</v>
      </c>
      <c r="N1693" s="97" t="s">
        <v>534</v>
      </c>
      <c r="Q1693" s="88" t="str">
        <f t="array" aca="1" ref="Q1693" ca="1">IFERROR(INDEX(Tableau3[Num DECAL],SMALL(IF(Tableau3[Num DECAL]&lt;&gt;"",ROW(INDIRECT("1:"&amp;ROWS(Tableau3[Num DECAL])))),ROWS($1:1682))),"")</f>
        <v/>
      </c>
      <c r="R1693" s="88">
        <f t="shared" ca="1" si="26"/>
        <v>0</v>
      </c>
      <c r="S1693" s="88">
        <f ca="1">COUNTIFS(Tableau3[PLAGE],R1693)</f>
        <v>0</v>
      </c>
      <c r="T1693" s="139">
        <f ca="1">INDEX(EXTRACT!DATE,MATCH(Tableau4[[#This Row],[Décalage]],D:D,0),0)</f>
        <v>0</v>
      </c>
      <c r="U1693" s="139">
        <f ca="1">VLOOKUP(Tableau4[[#This Row],[Décalage]],D:E,2,0)</f>
        <v>0</v>
      </c>
      <c r="V1693" s="139">
        <f ca="1">VLOOKUP(Tableau4[[#This Row],[Décalage]],D:G,4,0)</f>
        <v>0</v>
      </c>
      <c r="AY1693" s="88"/>
      <c r="AZ1693" s="88"/>
      <c r="BA1693" s="88"/>
      <c r="BB1693" s="88"/>
      <c r="BC1693" s="88"/>
    </row>
    <row r="1694" spans="1:55" ht="15" x14ac:dyDescent="0.2">
      <c r="A1694" s="100" t="s">
        <v>534</v>
      </c>
      <c r="B1694" s="95" t="s">
        <v>534</v>
      </c>
      <c r="C1694" s="95">
        <v>1691</v>
      </c>
      <c r="D1694" s="95" t="s">
        <v>534</v>
      </c>
      <c r="E1694" s="99" t="s">
        <v>534</v>
      </c>
      <c r="F1694" s="95" t="s">
        <v>534</v>
      </c>
      <c r="G1694" s="95" t="s">
        <v>534</v>
      </c>
      <c r="H1694" s="95">
        <v>0</v>
      </c>
      <c r="I1694" s="95">
        <v>1</v>
      </c>
      <c r="J1694" s="95">
        <v>1227</v>
      </c>
      <c r="K1694" s="95" t="s">
        <v>534</v>
      </c>
      <c r="L1694" s="98" t="s">
        <v>534</v>
      </c>
      <c r="M1694" s="98" t="s">
        <v>534</v>
      </c>
      <c r="N1694" s="97" t="s">
        <v>534</v>
      </c>
      <c r="Q1694" s="88" t="str">
        <f t="array" aca="1" ref="Q1694" ca="1">IFERROR(INDEX(Tableau3[Num DECAL],SMALL(IF(Tableau3[Num DECAL]&lt;&gt;"",ROW(INDIRECT("1:"&amp;ROWS(Tableau3[Num DECAL])))),ROWS($1:1683))),"")</f>
        <v/>
      </c>
      <c r="R1694" s="88">
        <f t="shared" ca="1" si="26"/>
        <v>0</v>
      </c>
      <c r="S1694" s="88">
        <f ca="1">COUNTIFS(Tableau3[PLAGE],R1694)</f>
        <v>0</v>
      </c>
      <c r="T1694" s="139">
        <f ca="1">INDEX(EXTRACT!DATE,MATCH(Tableau4[[#This Row],[Décalage]],D:D,0),0)</f>
        <v>0</v>
      </c>
      <c r="U1694" s="139">
        <f ca="1">VLOOKUP(Tableau4[[#This Row],[Décalage]],D:E,2,0)</f>
        <v>0</v>
      </c>
      <c r="V1694" s="139">
        <f ca="1">VLOOKUP(Tableau4[[#This Row],[Décalage]],D:G,4,0)</f>
        <v>0</v>
      </c>
      <c r="AY1694" s="88"/>
      <c r="AZ1694" s="88"/>
      <c r="BA1694" s="88"/>
      <c r="BB1694" s="88"/>
      <c r="BC1694" s="88"/>
    </row>
    <row r="1695" spans="1:55" ht="15" x14ac:dyDescent="0.2">
      <c r="A1695" s="100" t="s">
        <v>534</v>
      </c>
      <c r="B1695" s="95" t="s">
        <v>534</v>
      </c>
      <c r="C1695" s="95">
        <v>1692</v>
      </c>
      <c r="D1695" s="95" t="s">
        <v>534</v>
      </c>
      <c r="E1695" s="99" t="s">
        <v>534</v>
      </c>
      <c r="F1695" s="95" t="s">
        <v>534</v>
      </c>
      <c r="G1695" s="95" t="s">
        <v>534</v>
      </c>
      <c r="H1695" s="95">
        <v>0</v>
      </c>
      <c r="I1695" s="95">
        <v>1</v>
      </c>
      <c r="J1695" s="95">
        <v>1228</v>
      </c>
      <c r="K1695" s="95" t="s">
        <v>534</v>
      </c>
      <c r="L1695" s="98" t="s">
        <v>534</v>
      </c>
      <c r="M1695" s="98" t="s">
        <v>534</v>
      </c>
      <c r="N1695" s="97" t="s">
        <v>534</v>
      </c>
      <c r="Q1695" s="88" t="str">
        <f t="array" aca="1" ref="Q1695" ca="1">IFERROR(INDEX(Tableau3[Num DECAL],SMALL(IF(Tableau3[Num DECAL]&lt;&gt;"",ROW(INDIRECT("1:"&amp;ROWS(Tableau3[Num DECAL])))),ROWS($1:1684))),"")</f>
        <v/>
      </c>
      <c r="R1695" s="88">
        <f t="shared" ca="1" si="26"/>
        <v>0</v>
      </c>
      <c r="S1695" s="88">
        <f ca="1">COUNTIFS(Tableau3[PLAGE],R1695)</f>
        <v>0</v>
      </c>
      <c r="T1695" s="139">
        <f ca="1">INDEX(EXTRACT!DATE,MATCH(Tableau4[[#This Row],[Décalage]],D:D,0),0)</f>
        <v>0</v>
      </c>
      <c r="U1695" s="139">
        <f ca="1">VLOOKUP(Tableau4[[#This Row],[Décalage]],D:E,2,0)</f>
        <v>0</v>
      </c>
      <c r="V1695" s="139">
        <f ca="1">VLOOKUP(Tableau4[[#This Row],[Décalage]],D:G,4,0)</f>
        <v>0</v>
      </c>
      <c r="AY1695" s="88"/>
      <c r="AZ1695" s="88"/>
      <c r="BA1695" s="88"/>
      <c r="BB1695" s="88"/>
      <c r="BC1695" s="88"/>
    </row>
    <row r="1696" spans="1:55" ht="15" x14ac:dyDescent="0.2">
      <c r="A1696" s="100" t="s">
        <v>534</v>
      </c>
      <c r="B1696" s="95" t="s">
        <v>534</v>
      </c>
      <c r="C1696" s="95">
        <v>1693</v>
      </c>
      <c r="D1696" s="95" t="s">
        <v>534</v>
      </c>
      <c r="E1696" s="99" t="s">
        <v>534</v>
      </c>
      <c r="F1696" s="95" t="s">
        <v>534</v>
      </c>
      <c r="G1696" s="95" t="s">
        <v>534</v>
      </c>
      <c r="H1696" s="95">
        <v>0</v>
      </c>
      <c r="I1696" s="95">
        <v>1</v>
      </c>
      <c r="J1696" s="95">
        <v>1229</v>
      </c>
      <c r="K1696" s="95" t="s">
        <v>534</v>
      </c>
      <c r="L1696" s="98" t="s">
        <v>534</v>
      </c>
      <c r="M1696" s="98" t="s">
        <v>534</v>
      </c>
      <c r="N1696" s="97" t="s">
        <v>534</v>
      </c>
      <c r="Q1696" s="88" t="str">
        <f t="array" aca="1" ref="Q1696" ca="1">IFERROR(INDEX(Tableau3[Num DECAL],SMALL(IF(Tableau3[Num DECAL]&lt;&gt;"",ROW(INDIRECT("1:"&amp;ROWS(Tableau3[Num DECAL])))),ROWS($1:1685))),"")</f>
        <v/>
      </c>
      <c r="R1696" s="88">
        <f t="shared" ca="1" si="26"/>
        <v>0</v>
      </c>
      <c r="S1696" s="88">
        <f ca="1">COUNTIFS(Tableau3[PLAGE],R1696)</f>
        <v>0</v>
      </c>
      <c r="T1696" s="139">
        <f ca="1">INDEX(EXTRACT!DATE,MATCH(Tableau4[[#This Row],[Décalage]],D:D,0),0)</f>
        <v>0</v>
      </c>
      <c r="U1696" s="139">
        <f ca="1">VLOOKUP(Tableau4[[#This Row],[Décalage]],D:E,2,0)</f>
        <v>0</v>
      </c>
      <c r="V1696" s="139">
        <f ca="1">VLOOKUP(Tableau4[[#This Row],[Décalage]],D:G,4,0)</f>
        <v>0</v>
      </c>
      <c r="AY1696" s="88"/>
      <c r="AZ1696" s="88"/>
      <c r="BA1696" s="88"/>
      <c r="BB1696" s="88"/>
      <c r="BC1696" s="88"/>
    </row>
    <row r="1697" spans="1:55" ht="15" x14ac:dyDescent="0.2">
      <c r="A1697" s="100" t="s">
        <v>534</v>
      </c>
      <c r="B1697" s="95" t="s">
        <v>534</v>
      </c>
      <c r="C1697" s="95">
        <v>1694</v>
      </c>
      <c r="D1697" s="95" t="s">
        <v>534</v>
      </c>
      <c r="E1697" s="99" t="s">
        <v>534</v>
      </c>
      <c r="F1697" s="95" t="s">
        <v>534</v>
      </c>
      <c r="G1697" s="95" t="s">
        <v>534</v>
      </c>
      <c r="H1697" s="95">
        <v>0</v>
      </c>
      <c r="I1697" s="95">
        <v>1</v>
      </c>
      <c r="J1697" s="95">
        <v>1230</v>
      </c>
      <c r="K1697" s="95" t="s">
        <v>534</v>
      </c>
      <c r="L1697" s="98" t="s">
        <v>534</v>
      </c>
      <c r="M1697" s="98" t="s">
        <v>534</v>
      </c>
      <c r="N1697" s="97" t="s">
        <v>534</v>
      </c>
      <c r="Q1697" s="88" t="str">
        <f t="array" aca="1" ref="Q1697" ca="1">IFERROR(INDEX(Tableau3[Num DECAL],SMALL(IF(Tableau3[Num DECAL]&lt;&gt;"",ROW(INDIRECT("1:"&amp;ROWS(Tableau3[Num DECAL])))),ROWS($1:1686))),"")</f>
        <v/>
      </c>
      <c r="R1697" s="88">
        <f t="shared" ca="1" si="26"/>
        <v>0</v>
      </c>
      <c r="S1697" s="88">
        <f ca="1">COUNTIFS(Tableau3[PLAGE],R1697)</f>
        <v>0</v>
      </c>
      <c r="T1697" s="139">
        <f ca="1">INDEX(EXTRACT!DATE,MATCH(Tableau4[[#This Row],[Décalage]],D:D,0),0)</f>
        <v>0</v>
      </c>
      <c r="U1697" s="139">
        <f ca="1">VLOOKUP(Tableau4[[#This Row],[Décalage]],D:E,2,0)</f>
        <v>0</v>
      </c>
      <c r="V1697" s="139">
        <f ca="1">VLOOKUP(Tableau4[[#This Row],[Décalage]],D:G,4,0)</f>
        <v>0</v>
      </c>
      <c r="AY1697" s="88"/>
      <c r="AZ1697" s="88"/>
      <c r="BA1697" s="88"/>
      <c r="BB1697" s="88"/>
      <c r="BC1697" s="88"/>
    </row>
    <row r="1698" spans="1:55" ht="15" x14ac:dyDescent="0.2">
      <c r="A1698" s="100" t="s">
        <v>534</v>
      </c>
      <c r="B1698" s="95" t="s">
        <v>534</v>
      </c>
      <c r="C1698" s="95">
        <v>1695</v>
      </c>
      <c r="D1698" s="95" t="s">
        <v>534</v>
      </c>
      <c r="E1698" s="99" t="s">
        <v>534</v>
      </c>
      <c r="F1698" s="95" t="s">
        <v>534</v>
      </c>
      <c r="G1698" s="95" t="s">
        <v>534</v>
      </c>
      <c r="H1698" s="95">
        <v>0</v>
      </c>
      <c r="I1698" s="95">
        <v>1</v>
      </c>
      <c r="J1698" s="95">
        <v>1231</v>
      </c>
      <c r="K1698" s="95" t="s">
        <v>534</v>
      </c>
      <c r="L1698" s="98" t="s">
        <v>534</v>
      </c>
      <c r="M1698" s="98" t="s">
        <v>534</v>
      </c>
      <c r="N1698" s="97" t="s">
        <v>534</v>
      </c>
      <c r="Q1698" s="88" t="str">
        <f t="array" aca="1" ref="Q1698" ca="1">IFERROR(INDEX(Tableau3[Num DECAL],SMALL(IF(Tableau3[Num DECAL]&lt;&gt;"",ROW(INDIRECT("1:"&amp;ROWS(Tableau3[Num DECAL])))),ROWS($1:1687))),"")</f>
        <v/>
      </c>
      <c r="R1698" s="88">
        <f t="shared" ca="1" si="26"/>
        <v>0</v>
      </c>
      <c r="S1698" s="88">
        <f ca="1">COUNTIFS(Tableau3[PLAGE],R1698)</f>
        <v>0</v>
      </c>
      <c r="T1698" s="139">
        <f ca="1">INDEX(EXTRACT!DATE,MATCH(Tableau4[[#This Row],[Décalage]],D:D,0),0)</f>
        <v>0</v>
      </c>
      <c r="U1698" s="139">
        <f ca="1">VLOOKUP(Tableau4[[#This Row],[Décalage]],D:E,2,0)</f>
        <v>0</v>
      </c>
      <c r="V1698" s="139">
        <f ca="1">VLOOKUP(Tableau4[[#This Row],[Décalage]],D:G,4,0)</f>
        <v>0</v>
      </c>
      <c r="AY1698" s="88"/>
      <c r="AZ1698" s="88"/>
      <c r="BA1698" s="88"/>
      <c r="BB1698" s="88"/>
      <c r="BC1698" s="88"/>
    </row>
    <row r="1699" spans="1:55" ht="15" x14ac:dyDescent="0.2">
      <c r="A1699" s="100" t="s">
        <v>534</v>
      </c>
      <c r="B1699" s="95" t="s">
        <v>534</v>
      </c>
      <c r="C1699" s="95">
        <v>1696</v>
      </c>
      <c r="D1699" s="95" t="s">
        <v>534</v>
      </c>
      <c r="E1699" s="99" t="s">
        <v>534</v>
      </c>
      <c r="F1699" s="95" t="s">
        <v>534</v>
      </c>
      <c r="G1699" s="95" t="s">
        <v>534</v>
      </c>
      <c r="H1699" s="95">
        <v>0</v>
      </c>
      <c r="I1699" s="95">
        <v>1</v>
      </c>
      <c r="J1699" s="95">
        <v>1232</v>
      </c>
      <c r="K1699" s="95" t="s">
        <v>534</v>
      </c>
      <c r="L1699" s="98" t="s">
        <v>534</v>
      </c>
      <c r="M1699" s="98" t="s">
        <v>534</v>
      </c>
      <c r="N1699" s="97" t="s">
        <v>534</v>
      </c>
      <c r="Q1699" s="88" t="str">
        <f t="array" aca="1" ref="Q1699" ca="1">IFERROR(INDEX(Tableau3[Num DECAL],SMALL(IF(Tableau3[Num DECAL]&lt;&gt;"",ROW(INDIRECT("1:"&amp;ROWS(Tableau3[Num DECAL])))),ROWS($1:1688))),"")</f>
        <v/>
      </c>
      <c r="R1699" s="88">
        <f t="shared" ca="1" si="26"/>
        <v>0</v>
      </c>
      <c r="S1699" s="88">
        <f ca="1">COUNTIFS(Tableau3[PLAGE],R1699)</f>
        <v>0</v>
      </c>
      <c r="T1699" s="139">
        <f ca="1">INDEX(EXTRACT!DATE,MATCH(Tableau4[[#This Row],[Décalage]],D:D,0),0)</f>
        <v>0</v>
      </c>
      <c r="U1699" s="139">
        <f ca="1">VLOOKUP(Tableau4[[#This Row],[Décalage]],D:E,2,0)</f>
        <v>0</v>
      </c>
      <c r="V1699" s="139">
        <f ca="1">VLOOKUP(Tableau4[[#This Row],[Décalage]],D:G,4,0)</f>
        <v>0</v>
      </c>
      <c r="AY1699" s="88"/>
      <c r="AZ1699" s="88"/>
      <c r="BA1699" s="88"/>
      <c r="BB1699" s="88"/>
      <c r="BC1699" s="88"/>
    </row>
    <row r="1700" spans="1:55" ht="15" x14ac:dyDescent="0.2">
      <c r="A1700" s="100" t="s">
        <v>534</v>
      </c>
      <c r="B1700" s="95" t="s">
        <v>534</v>
      </c>
      <c r="C1700" s="95">
        <v>1697</v>
      </c>
      <c r="D1700" s="95" t="s">
        <v>534</v>
      </c>
      <c r="E1700" s="99" t="s">
        <v>534</v>
      </c>
      <c r="F1700" s="95" t="s">
        <v>534</v>
      </c>
      <c r="G1700" s="95" t="s">
        <v>534</v>
      </c>
      <c r="H1700" s="95">
        <v>0</v>
      </c>
      <c r="I1700" s="95">
        <v>1</v>
      </c>
      <c r="J1700" s="95">
        <v>1233</v>
      </c>
      <c r="K1700" s="95" t="s">
        <v>534</v>
      </c>
      <c r="L1700" s="98" t="s">
        <v>534</v>
      </c>
      <c r="M1700" s="98" t="s">
        <v>534</v>
      </c>
      <c r="N1700" s="97" t="s">
        <v>534</v>
      </c>
      <c r="Q1700" s="88" t="str">
        <f t="array" aca="1" ref="Q1700" ca="1">IFERROR(INDEX(Tableau3[Num DECAL],SMALL(IF(Tableau3[Num DECAL]&lt;&gt;"",ROW(INDIRECT("1:"&amp;ROWS(Tableau3[Num DECAL])))),ROWS($1:1689))),"")</f>
        <v/>
      </c>
      <c r="R1700" s="88">
        <f t="shared" ca="1" si="26"/>
        <v>0</v>
      </c>
      <c r="S1700" s="88">
        <f ca="1">COUNTIFS(Tableau3[PLAGE],R1700)</f>
        <v>0</v>
      </c>
      <c r="T1700" s="139">
        <f ca="1">INDEX(EXTRACT!DATE,MATCH(Tableau4[[#This Row],[Décalage]],D:D,0),0)</f>
        <v>0</v>
      </c>
      <c r="U1700" s="139">
        <f ca="1">VLOOKUP(Tableau4[[#This Row],[Décalage]],D:E,2,0)</f>
        <v>0</v>
      </c>
      <c r="V1700" s="139">
        <f ca="1">VLOOKUP(Tableau4[[#This Row],[Décalage]],D:G,4,0)</f>
        <v>0</v>
      </c>
      <c r="AY1700" s="88"/>
      <c r="AZ1700" s="88"/>
      <c r="BA1700" s="88"/>
      <c r="BB1700" s="88"/>
      <c r="BC1700" s="88"/>
    </row>
    <row r="1701" spans="1:55" ht="15" x14ac:dyDescent="0.2">
      <c r="A1701" s="100" t="s">
        <v>534</v>
      </c>
      <c r="B1701" s="95" t="s">
        <v>534</v>
      </c>
      <c r="C1701" s="95">
        <v>1698</v>
      </c>
      <c r="D1701" s="95" t="s">
        <v>534</v>
      </c>
      <c r="E1701" s="99" t="s">
        <v>534</v>
      </c>
      <c r="F1701" s="95" t="s">
        <v>534</v>
      </c>
      <c r="G1701" s="95" t="s">
        <v>534</v>
      </c>
      <c r="H1701" s="95">
        <v>0</v>
      </c>
      <c r="I1701" s="95">
        <v>1</v>
      </c>
      <c r="J1701" s="95">
        <v>1234</v>
      </c>
      <c r="K1701" s="95" t="s">
        <v>534</v>
      </c>
      <c r="L1701" s="98" t="s">
        <v>534</v>
      </c>
      <c r="M1701" s="98" t="s">
        <v>534</v>
      </c>
      <c r="N1701" s="97" t="s">
        <v>534</v>
      </c>
      <c r="Q1701" s="88" t="str">
        <f t="array" aca="1" ref="Q1701" ca="1">IFERROR(INDEX(Tableau3[Num DECAL],SMALL(IF(Tableau3[Num DECAL]&lt;&gt;"",ROW(INDIRECT("1:"&amp;ROWS(Tableau3[Num DECAL])))),ROWS($1:1690))),"")</f>
        <v/>
      </c>
      <c r="R1701" s="88">
        <f t="shared" ca="1" si="26"/>
        <v>0</v>
      </c>
      <c r="S1701" s="88">
        <f ca="1">COUNTIFS(Tableau3[PLAGE],R1701)</f>
        <v>0</v>
      </c>
      <c r="T1701" s="139">
        <f ca="1">INDEX(EXTRACT!DATE,MATCH(Tableau4[[#This Row],[Décalage]],D:D,0),0)</f>
        <v>0</v>
      </c>
      <c r="U1701" s="139">
        <f ca="1">VLOOKUP(Tableau4[[#This Row],[Décalage]],D:E,2,0)</f>
        <v>0</v>
      </c>
      <c r="V1701" s="139">
        <f ca="1">VLOOKUP(Tableau4[[#This Row],[Décalage]],D:G,4,0)</f>
        <v>0</v>
      </c>
      <c r="AY1701" s="88"/>
      <c r="AZ1701" s="88"/>
      <c r="BA1701" s="88"/>
      <c r="BB1701" s="88"/>
      <c r="BC1701" s="88"/>
    </row>
    <row r="1702" spans="1:55" ht="15" x14ac:dyDescent="0.2">
      <c r="A1702" s="100" t="s">
        <v>534</v>
      </c>
      <c r="B1702" s="95" t="s">
        <v>534</v>
      </c>
      <c r="C1702" s="95">
        <v>1699</v>
      </c>
      <c r="D1702" s="95" t="s">
        <v>534</v>
      </c>
      <c r="E1702" s="99" t="s">
        <v>534</v>
      </c>
      <c r="F1702" s="95" t="s">
        <v>534</v>
      </c>
      <c r="G1702" s="95" t="s">
        <v>534</v>
      </c>
      <c r="H1702" s="95">
        <v>0</v>
      </c>
      <c r="I1702" s="95">
        <v>1</v>
      </c>
      <c r="J1702" s="95">
        <v>1235</v>
      </c>
      <c r="K1702" s="95" t="s">
        <v>534</v>
      </c>
      <c r="L1702" s="98" t="s">
        <v>534</v>
      </c>
      <c r="M1702" s="98" t="s">
        <v>534</v>
      </c>
      <c r="N1702" s="97" t="s">
        <v>534</v>
      </c>
      <c r="Q1702" s="88" t="str">
        <f t="array" aca="1" ref="Q1702" ca="1">IFERROR(INDEX(Tableau3[Num DECAL],SMALL(IF(Tableau3[Num DECAL]&lt;&gt;"",ROW(INDIRECT("1:"&amp;ROWS(Tableau3[Num DECAL])))),ROWS($1:1691))),"")</f>
        <v/>
      </c>
      <c r="R1702" s="88">
        <f t="shared" ca="1" si="26"/>
        <v>0</v>
      </c>
      <c r="S1702" s="88">
        <f ca="1">COUNTIFS(Tableau3[PLAGE],R1702)</f>
        <v>0</v>
      </c>
      <c r="T1702" s="139">
        <f ca="1">INDEX(EXTRACT!DATE,MATCH(Tableau4[[#This Row],[Décalage]],D:D,0),0)</f>
        <v>0</v>
      </c>
      <c r="U1702" s="139">
        <f ca="1">VLOOKUP(Tableau4[[#This Row],[Décalage]],D:E,2,0)</f>
        <v>0</v>
      </c>
      <c r="V1702" s="139">
        <f ca="1">VLOOKUP(Tableau4[[#This Row],[Décalage]],D:G,4,0)</f>
        <v>0</v>
      </c>
      <c r="AY1702" s="88"/>
      <c r="AZ1702" s="88"/>
      <c r="BA1702" s="88"/>
      <c r="BB1702" s="88"/>
      <c r="BC1702" s="88"/>
    </row>
    <row r="1703" spans="1:55" ht="15" x14ac:dyDescent="0.2">
      <c r="A1703" s="100" t="s">
        <v>534</v>
      </c>
      <c r="B1703" s="95" t="s">
        <v>534</v>
      </c>
      <c r="C1703" s="95">
        <v>1700</v>
      </c>
      <c r="D1703" s="95" t="s">
        <v>534</v>
      </c>
      <c r="E1703" s="99" t="s">
        <v>534</v>
      </c>
      <c r="F1703" s="95" t="s">
        <v>534</v>
      </c>
      <c r="G1703" s="95" t="s">
        <v>534</v>
      </c>
      <c r="H1703" s="95">
        <v>0</v>
      </c>
      <c r="I1703" s="95">
        <v>1</v>
      </c>
      <c r="J1703" s="95">
        <v>1236</v>
      </c>
      <c r="K1703" s="95" t="s">
        <v>534</v>
      </c>
      <c r="L1703" s="98" t="s">
        <v>534</v>
      </c>
      <c r="M1703" s="98" t="s">
        <v>534</v>
      </c>
      <c r="N1703" s="97" t="s">
        <v>534</v>
      </c>
      <c r="Q1703" s="88" t="str">
        <f t="array" aca="1" ref="Q1703" ca="1">IFERROR(INDEX(Tableau3[Num DECAL],SMALL(IF(Tableau3[Num DECAL]&lt;&gt;"",ROW(INDIRECT("1:"&amp;ROWS(Tableau3[Num DECAL])))),ROWS($1:1692))),"")</f>
        <v/>
      </c>
      <c r="R1703" s="88">
        <f t="shared" ca="1" si="26"/>
        <v>0</v>
      </c>
      <c r="S1703" s="88">
        <f ca="1">COUNTIFS(Tableau3[PLAGE],R1703)</f>
        <v>0</v>
      </c>
      <c r="T1703" s="139">
        <f ca="1">INDEX(EXTRACT!DATE,MATCH(Tableau4[[#This Row],[Décalage]],D:D,0),0)</f>
        <v>0</v>
      </c>
      <c r="U1703" s="139">
        <f ca="1">VLOOKUP(Tableau4[[#This Row],[Décalage]],D:E,2,0)</f>
        <v>0</v>
      </c>
      <c r="V1703" s="139">
        <f ca="1">VLOOKUP(Tableau4[[#This Row],[Décalage]],D:G,4,0)</f>
        <v>0</v>
      </c>
      <c r="AY1703" s="88"/>
      <c r="AZ1703" s="88"/>
      <c r="BA1703" s="88"/>
      <c r="BB1703" s="88"/>
      <c r="BC1703" s="88"/>
    </row>
    <row r="1704" spans="1:55" ht="15" x14ac:dyDescent="0.2">
      <c r="A1704" s="100" t="s">
        <v>534</v>
      </c>
      <c r="B1704" s="95" t="s">
        <v>534</v>
      </c>
      <c r="C1704" s="95">
        <v>1701</v>
      </c>
      <c r="D1704" s="95" t="s">
        <v>534</v>
      </c>
      <c r="E1704" s="99" t="s">
        <v>534</v>
      </c>
      <c r="F1704" s="95" t="s">
        <v>534</v>
      </c>
      <c r="G1704" s="95" t="s">
        <v>534</v>
      </c>
      <c r="H1704" s="95">
        <v>0</v>
      </c>
      <c r="I1704" s="95">
        <v>1</v>
      </c>
      <c r="J1704" s="95">
        <v>1237</v>
      </c>
      <c r="K1704" s="95" t="s">
        <v>534</v>
      </c>
      <c r="L1704" s="98" t="s">
        <v>534</v>
      </c>
      <c r="M1704" s="98" t="s">
        <v>534</v>
      </c>
      <c r="N1704" s="97" t="s">
        <v>534</v>
      </c>
      <c r="Q1704" s="88" t="str">
        <f t="array" aca="1" ref="Q1704" ca="1">IFERROR(INDEX(Tableau3[Num DECAL],SMALL(IF(Tableau3[Num DECAL]&lt;&gt;"",ROW(INDIRECT("1:"&amp;ROWS(Tableau3[Num DECAL])))),ROWS($1:1693))),"")</f>
        <v/>
      </c>
      <c r="R1704" s="88">
        <f t="shared" ca="1" si="26"/>
        <v>0</v>
      </c>
      <c r="S1704" s="88">
        <f ca="1">COUNTIFS(Tableau3[PLAGE],R1704)</f>
        <v>0</v>
      </c>
      <c r="T1704" s="139">
        <f ca="1">INDEX(EXTRACT!DATE,MATCH(Tableau4[[#This Row],[Décalage]],D:D,0),0)</f>
        <v>0</v>
      </c>
      <c r="U1704" s="139">
        <f ca="1">VLOOKUP(Tableau4[[#This Row],[Décalage]],D:E,2,0)</f>
        <v>0</v>
      </c>
      <c r="V1704" s="139">
        <f ca="1">VLOOKUP(Tableau4[[#This Row],[Décalage]],D:G,4,0)</f>
        <v>0</v>
      </c>
      <c r="AY1704" s="88"/>
      <c r="AZ1704" s="88"/>
      <c r="BA1704" s="88"/>
      <c r="BB1704" s="88"/>
      <c r="BC1704" s="88"/>
    </row>
    <row r="1705" spans="1:55" ht="15" x14ac:dyDescent="0.2">
      <c r="A1705" s="100" t="s">
        <v>534</v>
      </c>
      <c r="B1705" s="95" t="s">
        <v>534</v>
      </c>
      <c r="C1705" s="95">
        <v>1702</v>
      </c>
      <c r="D1705" s="95" t="s">
        <v>534</v>
      </c>
      <c r="E1705" s="99" t="s">
        <v>534</v>
      </c>
      <c r="F1705" s="95" t="s">
        <v>534</v>
      </c>
      <c r="G1705" s="95" t="s">
        <v>534</v>
      </c>
      <c r="H1705" s="95">
        <v>0</v>
      </c>
      <c r="I1705" s="95">
        <v>1</v>
      </c>
      <c r="J1705" s="95">
        <v>1238</v>
      </c>
      <c r="K1705" s="95" t="s">
        <v>534</v>
      </c>
      <c r="L1705" s="98" t="s">
        <v>534</v>
      </c>
      <c r="M1705" s="98" t="s">
        <v>534</v>
      </c>
      <c r="N1705" s="97" t="s">
        <v>534</v>
      </c>
      <c r="Q1705" s="88" t="str">
        <f t="array" aca="1" ref="Q1705" ca="1">IFERROR(INDEX(Tableau3[Num DECAL],SMALL(IF(Tableau3[Num DECAL]&lt;&gt;"",ROW(INDIRECT("1:"&amp;ROWS(Tableau3[Num DECAL])))),ROWS($1:1694))),"")</f>
        <v/>
      </c>
      <c r="R1705" s="88">
        <f t="shared" ca="1" si="26"/>
        <v>0</v>
      </c>
      <c r="S1705" s="88">
        <f ca="1">COUNTIFS(Tableau3[PLAGE],R1705)</f>
        <v>0</v>
      </c>
      <c r="T1705" s="139">
        <f ca="1">INDEX(EXTRACT!DATE,MATCH(Tableau4[[#This Row],[Décalage]],D:D,0),0)</f>
        <v>0</v>
      </c>
      <c r="U1705" s="139">
        <f ca="1">VLOOKUP(Tableau4[[#This Row],[Décalage]],D:E,2,0)</f>
        <v>0</v>
      </c>
      <c r="V1705" s="139">
        <f ca="1">VLOOKUP(Tableau4[[#This Row],[Décalage]],D:G,4,0)</f>
        <v>0</v>
      </c>
      <c r="AY1705" s="88"/>
      <c r="AZ1705" s="88"/>
      <c r="BA1705" s="88"/>
      <c r="BB1705" s="88"/>
      <c r="BC1705" s="88"/>
    </row>
    <row r="1706" spans="1:55" ht="15" x14ac:dyDescent="0.2">
      <c r="A1706" s="100" t="s">
        <v>534</v>
      </c>
      <c r="B1706" s="95" t="s">
        <v>534</v>
      </c>
      <c r="C1706" s="95">
        <v>1703</v>
      </c>
      <c r="D1706" s="95" t="s">
        <v>534</v>
      </c>
      <c r="E1706" s="99" t="s">
        <v>534</v>
      </c>
      <c r="F1706" s="95" t="s">
        <v>534</v>
      </c>
      <c r="G1706" s="95" t="s">
        <v>534</v>
      </c>
      <c r="H1706" s="95">
        <v>0</v>
      </c>
      <c r="I1706" s="95">
        <v>1</v>
      </c>
      <c r="J1706" s="95">
        <v>1239</v>
      </c>
      <c r="K1706" s="95" t="s">
        <v>534</v>
      </c>
      <c r="L1706" s="98" t="s">
        <v>534</v>
      </c>
      <c r="M1706" s="98" t="s">
        <v>534</v>
      </c>
      <c r="N1706" s="97" t="s">
        <v>534</v>
      </c>
      <c r="Q1706" s="88" t="str">
        <f t="array" aca="1" ref="Q1706" ca="1">IFERROR(INDEX(Tableau3[Num DECAL],SMALL(IF(Tableau3[Num DECAL]&lt;&gt;"",ROW(INDIRECT("1:"&amp;ROWS(Tableau3[Num DECAL])))),ROWS($1:1695))),"")</f>
        <v/>
      </c>
      <c r="R1706" s="88">
        <f t="shared" ca="1" si="26"/>
        <v>0</v>
      </c>
      <c r="S1706" s="88">
        <f ca="1">COUNTIFS(Tableau3[PLAGE],R1706)</f>
        <v>0</v>
      </c>
      <c r="T1706" s="139">
        <f ca="1">INDEX(EXTRACT!DATE,MATCH(Tableau4[[#This Row],[Décalage]],D:D,0),0)</f>
        <v>0</v>
      </c>
      <c r="U1706" s="139">
        <f ca="1">VLOOKUP(Tableau4[[#This Row],[Décalage]],D:E,2,0)</f>
        <v>0</v>
      </c>
      <c r="V1706" s="139">
        <f ca="1">VLOOKUP(Tableau4[[#This Row],[Décalage]],D:G,4,0)</f>
        <v>0</v>
      </c>
      <c r="AY1706" s="88"/>
      <c r="AZ1706" s="88"/>
      <c r="BA1706" s="88"/>
      <c r="BB1706" s="88"/>
      <c r="BC1706" s="88"/>
    </row>
    <row r="1707" spans="1:55" ht="15" x14ac:dyDescent="0.2">
      <c r="A1707" s="100" t="s">
        <v>534</v>
      </c>
      <c r="B1707" s="95" t="s">
        <v>534</v>
      </c>
      <c r="C1707" s="95">
        <v>1704</v>
      </c>
      <c r="D1707" s="95" t="s">
        <v>534</v>
      </c>
      <c r="E1707" s="99" t="s">
        <v>534</v>
      </c>
      <c r="F1707" s="95" t="s">
        <v>534</v>
      </c>
      <c r="G1707" s="95" t="s">
        <v>534</v>
      </c>
      <c r="H1707" s="95">
        <v>0</v>
      </c>
      <c r="I1707" s="95">
        <v>1</v>
      </c>
      <c r="J1707" s="95">
        <v>1240</v>
      </c>
      <c r="K1707" s="95" t="s">
        <v>534</v>
      </c>
      <c r="L1707" s="98" t="s">
        <v>534</v>
      </c>
      <c r="M1707" s="98" t="s">
        <v>534</v>
      </c>
      <c r="N1707" s="97" t="s">
        <v>534</v>
      </c>
      <c r="Q1707" s="88" t="str">
        <f t="array" aca="1" ref="Q1707" ca="1">IFERROR(INDEX(Tableau3[Num DECAL],SMALL(IF(Tableau3[Num DECAL]&lt;&gt;"",ROW(INDIRECT("1:"&amp;ROWS(Tableau3[Num DECAL])))),ROWS($1:1696))),"")</f>
        <v/>
      </c>
      <c r="R1707" s="88">
        <f t="shared" ca="1" si="26"/>
        <v>0</v>
      </c>
      <c r="S1707" s="88">
        <f ca="1">COUNTIFS(Tableau3[PLAGE],R1707)</f>
        <v>0</v>
      </c>
      <c r="T1707" s="139">
        <f ca="1">INDEX(EXTRACT!DATE,MATCH(Tableau4[[#This Row],[Décalage]],D:D,0),0)</f>
        <v>0</v>
      </c>
      <c r="U1707" s="139">
        <f ca="1">VLOOKUP(Tableau4[[#This Row],[Décalage]],D:E,2,0)</f>
        <v>0</v>
      </c>
      <c r="V1707" s="139">
        <f ca="1">VLOOKUP(Tableau4[[#This Row],[Décalage]],D:G,4,0)</f>
        <v>0</v>
      </c>
      <c r="AY1707" s="88"/>
      <c r="AZ1707" s="88"/>
      <c r="BA1707" s="88"/>
      <c r="BB1707" s="88"/>
      <c r="BC1707" s="88"/>
    </row>
    <row r="1708" spans="1:55" ht="15" x14ac:dyDescent="0.2">
      <c r="A1708" s="100" t="s">
        <v>534</v>
      </c>
      <c r="B1708" s="95" t="s">
        <v>534</v>
      </c>
      <c r="C1708" s="95">
        <v>1705</v>
      </c>
      <c r="D1708" s="95" t="s">
        <v>534</v>
      </c>
      <c r="E1708" s="99" t="s">
        <v>534</v>
      </c>
      <c r="F1708" s="95" t="s">
        <v>534</v>
      </c>
      <c r="G1708" s="95" t="s">
        <v>534</v>
      </c>
      <c r="H1708" s="95">
        <v>0</v>
      </c>
      <c r="I1708" s="95">
        <v>1</v>
      </c>
      <c r="J1708" s="95">
        <v>1241</v>
      </c>
      <c r="K1708" s="95" t="s">
        <v>534</v>
      </c>
      <c r="L1708" s="98" t="s">
        <v>534</v>
      </c>
      <c r="M1708" s="98" t="s">
        <v>534</v>
      </c>
      <c r="N1708" s="97" t="s">
        <v>534</v>
      </c>
      <c r="Q1708" s="88" t="str">
        <f t="array" aca="1" ref="Q1708" ca="1">IFERROR(INDEX(Tableau3[Num DECAL],SMALL(IF(Tableau3[Num DECAL]&lt;&gt;"",ROW(INDIRECT("1:"&amp;ROWS(Tableau3[Num DECAL])))),ROWS($1:1697))),"")</f>
        <v/>
      </c>
      <c r="R1708" s="88">
        <f t="shared" ca="1" si="26"/>
        <v>0</v>
      </c>
      <c r="S1708" s="88">
        <f ca="1">COUNTIFS(Tableau3[PLAGE],R1708)</f>
        <v>0</v>
      </c>
      <c r="T1708" s="139">
        <f ca="1">INDEX(EXTRACT!DATE,MATCH(Tableau4[[#This Row],[Décalage]],D:D,0),0)</f>
        <v>0</v>
      </c>
      <c r="U1708" s="139">
        <f ca="1">VLOOKUP(Tableau4[[#This Row],[Décalage]],D:E,2,0)</f>
        <v>0</v>
      </c>
      <c r="V1708" s="139">
        <f ca="1">VLOOKUP(Tableau4[[#This Row],[Décalage]],D:G,4,0)</f>
        <v>0</v>
      </c>
      <c r="AY1708" s="88"/>
      <c r="AZ1708" s="88"/>
      <c r="BA1708" s="88"/>
      <c r="BB1708" s="88"/>
      <c r="BC1708" s="88"/>
    </row>
    <row r="1709" spans="1:55" ht="15" x14ac:dyDescent="0.2">
      <c r="A1709" s="100" t="s">
        <v>534</v>
      </c>
      <c r="B1709" s="95" t="s">
        <v>534</v>
      </c>
      <c r="C1709" s="95">
        <v>1706</v>
      </c>
      <c r="D1709" s="95" t="s">
        <v>534</v>
      </c>
      <c r="E1709" s="99" t="s">
        <v>534</v>
      </c>
      <c r="F1709" s="95" t="s">
        <v>534</v>
      </c>
      <c r="G1709" s="95" t="s">
        <v>534</v>
      </c>
      <c r="H1709" s="95">
        <v>0</v>
      </c>
      <c r="I1709" s="95">
        <v>1</v>
      </c>
      <c r="J1709" s="95">
        <v>1242</v>
      </c>
      <c r="K1709" s="95" t="s">
        <v>534</v>
      </c>
      <c r="L1709" s="98" t="s">
        <v>534</v>
      </c>
      <c r="M1709" s="98" t="s">
        <v>534</v>
      </c>
      <c r="N1709" s="97" t="s">
        <v>534</v>
      </c>
      <c r="Q1709" s="88" t="str">
        <f t="array" aca="1" ref="Q1709" ca="1">IFERROR(INDEX(Tableau3[Num DECAL],SMALL(IF(Tableau3[Num DECAL]&lt;&gt;"",ROW(INDIRECT("1:"&amp;ROWS(Tableau3[Num DECAL])))),ROWS($1:1698))),"")</f>
        <v/>
      </c>
      <c r="R1709" s="88">
        <f t="shared" ca="1" si="26"/>
        <v>0</v>
      </c>
      <c r="S1709" s="88">
        <f ca="1">COUNTIFS(Tableau3[PLAGE],R1709)</f>
        <v>0</v>
      </c>
      <c r="T1709" s="139">
        <f ca="1">INDEX(EXTRACT!DATE,MATCH(Tableau4[[#This Row],[Décalage]],D:D,0),0)</f>
        <v>0</v>
      </c>
      <c r="U1709" s="139">
        <f ca="1">VLOOKUP(Tableau4[[#This Row],[Décalage]],D:E,2,0)</f>
        <v>0</v>
      </c>
      <c r="V1709" s="139">
        <f ca="1">VLOOKUP(Tableau4[[#This Row],[Décalage]],D:G,4,0)</f>
        <v>0</v>
      </c>
      <c r="AY1709" s="88"/>
      <c r="AZ1709" s="88"/>
      <c r="BA1709" s="88"/>
      <c r="BB1709" s="88"/>
      <c r="BC1709" s="88"/>
    </row>
    <row r="1710" spans="1:55" ht="15" x14ac:dyDescent="0.2">
      <c r="A1710" s="100" t="s">
        <v>534</v>
      </c>
      <c r="B1710" s="95" t="s">
        <v>534</v>
      </c>
      <c r="C1710" s="95">
        <v>1707</v>
      </c>
      <c r="D1710" s="95" t="s">
        <v>534</v>
      </c>
      <c r="E1710" s="99" t="s">
        <v>534</v>
      </c>
      <c r="F1710" s="95" t="s">
        <v>534</v>
      </c>
      <c r="G1710" s="95" t="s">
        <v>534</v>
      </c>
      <c r="H1710" s="95">
        <v>0</v>
      </c>
      <c r="I1710" s="95">
        <v>1</v>
      </c>
      <c r="J1710" s="95">
        <v>1243</v>
      </c>
      <c r="K1710" s="95" t="s">
        <v>534</v>
      </c>
      <c r="L1710" s="98" t="s">
        <v>534</v>
      </c>
      <c r="M1710" s="98" t="s">
        <v>534</v>
      </c>
      <c r="N1710" s="97" t="s">
        <v>534</v>
      </c>
      <c r="Q1710" s="88" t="str">
        <f t="array" aca="1" ref="Q1710" ca="1">IFERROR(INDEX(Tableau3[Num DECAL],SMALL(IF(Tableau3[Num DECAL]&lt;&gt;"",ROW(INDIRECT("1:"&amp;ROWS(Tableau3[Num DECAL])))),ROWS($1:1699))),"")</f>
        <v/>
      </c>
      <c r="R1710" s="88">
        <f t="shared" ca="1" si="26"/>
        <v>0</v>
      </c>
      <c r="S1710" s="88">
        <f ca="1">COUNTIFS(Tableau3[PLAGE],R1710)</f>
        <v>0</v>
      </c>
      <c r="T1710" s="139">
        <f ca="1">INDEX(EXTRACT!DATE,MATCH(Tableau4[[#This Row],[Décalage]],D:D,0),0)</f>
        <v>0</v>
      </c>
      <c r="U1710" s="139">
        <f ca="1">VLOOKUP(Tableau4[[#This Row],[Décalage]],D:E,2,0)</f>
        <v>0</v>
      </c>
      <c r="V1710" s="139">
        <f ca="1">VLOOKUP(Tableau4[[#This Row],[Décalage]],D:G,4,0)</f>
        <v>0</v>
      </c>
      <c r="AY1710" s="88"/>
      <c r="AZ1710" s="88"/>
      <c r="BA1710" s="88"/>
      <c r="BB1710" s="88"/>
      <c r="BC1710" s="88"/>
    </row>
    <row r="1711" spans="1:55" ht="15" x14ac:dyDescent="0.2">
      <c r="A1711" s="100" t="s">
        <v>534</v>
      </c>
      <c r="B1711" s="95" t="s">
        <v>534</v>
      </c>
      <c r="C1711" s="95">
        <v>1708</v>
      </c>
      <c r="D1711" s="95" t="s">
        <v>534</v>
      </c>
      <c r="E1711" s="99" t="s">
        <v>534</v>
      </c>
      <c r="F1711" s="95" t="s">
        <v>534</v>
      </c>
      <c r="G1711" s="95" t="s">
        <v>534</v>
      </c>
      <c r="H1711" s="95">
        <v>0</v>
      </c>
      <c r="I1711" s="95">
        <v>1</v>
      </c>
      <c r="J1711" s="95">
        <v>1244</v>
      </c>
      <c r="K1711" s="95" t="s">
        <v>534</v>
      </c>
      <c r="L1711" s="98" t="s">
        <v>534</v>
      </c>
      <c r="M1711" s="98" t="s">
        <v>534</v>
      </c>
      <c r="N1711" s="97" t="s">
        <v>534</v>
      </c>
      <c r="Q1711" s="88" t="str">
        <f t="array" aca="1" ref="Q1711" ca="1">IFERROR(INDEX(Tableau3[Num DECAL],SMALL(IF(Tableau3[Num DECAL]&lt;&gt;"",ROW(INDIRECT("1:"&amp;ROWS(Tableau3[Num DECAL])))),ROWS($1:1700))),"")</f>
        <v/>
      </c>
      <c r="R1711" s="88">
        <f t="shared" ca="1" si="26"/>
        <v>0</v>
      </c>
      <c r="S1711" s="88">
        <f ca="1">COUNTIFS(Tableau3[PLAGE],R1711)</f>
        <v>0</v>
      </c>
      <c r="T1711" s="139">
        <f ca="1">INDEX(EXTRACT!DATE,MATCH(Tableau4[[#This Row],[Décalage]],D:D,0),0)</f>
        <v>0</v>
      </c>
      <c r="U1711" s="139">
        <f ca="1">VLOOKUP(Tableau4[[#This Row],[Décalage]],D:E,2,0)</f>
        <v>0</v>
      </c>
      <c r="V1711" s="139">
        <f ca="1">VLOOKUP(Tableau4[[#This Row],[Décalage]],D:G,4,0)</f>
        <v>0</v>
      </c>
      <c r="AY1711" s="88"/>
      <c r="AZ1711" s="88"/>
      <c r="BA1711" s="88"/>
      <c r="BB1711" s="88"/>
      <c r="BC1711" s="88"/>
    </row>
    <row r="1712" spans="1:55" ht="15" x14ac:dyDescent="0.2">
      <c r="A1712" s="100" t="s">
        <v>534</v>
      </c>
      <c r="B1712" s="95" t="s">
        <v>534</v>
      </c>
      <c r="C1712" s="95">
        <v>1709</v>
      </c>
      <c r="D1712" s="95" t="s">
        <v>534</v>
      </c>
      <c r="E1712" s="99" t="s">
        <v>534</v>
      </c>
      <c r="F1712" s="95" t="s">
        <v>534</v>
      </c>
      <c r="G1712" s="95" t="s">
        <v>534</v>
      </c>
      <c r="H1712" s="95">
        <v>0</v>
      </c>
      <c r="I1712" s="95">
        <v>1</v>
      </c>
      <c r="J1712" s="95">
        <v>1245</v>
      </c>
      <c r="K1712" s="95" t="s">
        <v>534</v>
      </c>
      <c r="L1712" s="98" t="s">
        <v>534</v>
      </c>
      <c r="M1712" s="98" t="s">
        <v>534</v>
      </c>
      <c r="N1712" s="97" t="s">
        <v>534</v>
      </c>
      <c r="Q1712" s="88" t="str">
        <f t="array" aca="1" ref="Q1712" ca="1">IFERROR(INDEX(Tableau3[Num DECAL],SMALL(IF(Tableau3[Num DECAL]&lt;&gt;"",ROW(INDIRECT("1:"&amp;ROWS(Tableau3[Num DECAL])))),ROWS($1:1701))),"")</f>
        <v/>
      </c>
      <c r="R1712" s="88">
        <f t="shared" ca="1" si="26"/>
        <v>0</v>
      </c>
      <c r="S1712" s="88">
        <f ca="1">COUNTIFS(Tableau3[PLAGE],R1712)</f>
        <v>0</v>
      </c>
      <c r="T1712" s="139">
        <f ca="1">INDEX(EXTRACT!DATE,MATCH(Tableau4[[#This Row],[Décalage]],D:D,0),0)</f>
        <v>0</v>
      </c>
      <c r="U1712" s="139">
        <f ca="1">VLOOKUP(Tableau4[[#This Row],[Décalage]],D:E,2,0)</f>
        <v>0</v>
      </c>
      <c r="V1712" s="139">
        <f ca="1">VLOOKUP(Tableau4[[#This Row],[Décalage]],D:G,4,0)</f>
        <v>0</v>
      </c>
      <c r="AY1712" s="88"/>
      <c r="AZ1712" s="88"/>
      <c r="BA1712" s="88"/>
      <c r="BB1712" s="88"/>
      <c r="BC1712" s="88"/>
    </row>
    <row r="1713" spans="1:55" ht="15" x14ac:dyDescent="0.2">
      <c r="A1713" s="100" t="s">
        <v>534</v>
      </c>
      <c r="B1713" s="95" t="s">
        <v>534</v>
      </c>
      <c r="C1713" s="95">
        <v>1710</v>
      </c>
      <c r="D1713" s="95" t="s">
        <v>534</v>
      </c>
      <c r="E1713" s="99" t="s">
        <v>534</v>
      </c>
      <c r="F1713" s="95" t="s">
        <v>534</v>
      </c>
      <c r="G1713" s="95" t="s">
        <v>534</v>
      </c>
      <c r="H1713" s="95">
        <v>0</v>
      </c>
      <c r="I1713" s="95">
        <v>1</v>
      </c>
      <c r="J1713" s="95">
        <v>1246</v>
      </c>
      <c r="K1713" s="95" t="s">
        <v>534</v>
      </c>
      <c r="L1713" s="98" t="s">
        <v>534</v>
      </c>
      <c r="M1713" s="98" t="s">
        <v>534</v>
      </c>
      <c r="N1713" s="97" t="s">
        <v>534</v>
      </c>
      <c r="Q1713" s="88" t="str">
        <f t="array" aca="1" ref="Q1713" ca="1">IFERROR(INDEX(Tableau3[Num DECAL],SMALL(IF(Tableau3[Num DECAL]&lt;&gt;"",ROW(INDIRECT("1:"&amp;ROWS(Tableau3[Num DECAL])))),ROWS($1:1702))),"")</f>
        <v/>
      </c>
      <c r="R1713" s="88">
        <f t="shared" ca="1" si="26"/>
        <v>0</v>
      </c>
      <c r="S1713" s="88">
        <f ca="1">COUNTIFS(Tableau3[PLAGE],R1713)</f>
        <v>0</v>
      </c>
      <c r="T1713" s="139">
        <f ca="1">INDEX(EXTRACT!DATE,MATCH(Tableau4[[#This Row],[Décalage]],D:D,0),0)</f>
        <v>0</v>
      </c>
      <c r="U1713" s="139">
        <f ca="1">VLOOKUP(Tableau4[[#This Row],[Décalage]],D:E,2,0)</f>
        <v>0</v>
      </c>
      <c r="V1713" s="139">
        <f ca="1">VLOOKUP(Tableau4[[#This Row],[Décalage]],D:G,4,0)</f>
        <v>0</v>
      </c>
      <c r="AY1713" s="88"/>
      <c r="AZ1713" s="88"/>
      <c r="BA1713" s="88"/>
      <c r="BB1713" s="88"/>
      <c r="BC1713" s="88"/>
    </row>
    <row r="1714" spans="1:55" ht="15" x14ac:dyDescent="0.2">
      <c r="A1714" s="100" t="s">
        <v>534</v>
      </c>
      <c r="B1714" s="95" t="s">
        <v>534</v>
      </c>
      <c r="C1714" s="95">
        <v>1711</v>
      </c>
      <c r="D1714" s="95" t="s">
        <v>534</v>
      </c>
      <c r="E1714" s="99" t="s">
        <v>534</v>
      </c>
      <c r="F1714" s="95" t="s">
        <v>534</v>
      </c>
      <c r="G1714" s="95" t="s">
        <v>534</v>
      </c>
      <c r="H1714" s="95">
        <v>0</v>
      </c>
      <c r="I1714" s="95">
        <v>1</v>
      </c>
      <c r="J1714" s="95">
        <v>1247</v>
      </c>
      <c r="K1714" s="95" t="s">
        <v>534</v>
      </c>
      <c r="L1714" s="98" t="s">
        <v>534</v>
      </c>
      <c r="M1714" s="98" t="s">
        <v>534</v>
      </c>
      <c r="N1714" s="97" t="s">
        <v>534</v>
      </c>
      <c r="Q1714" s="88" t="str">
        <f t="array" aca="1" ref="Q1714" ca="1">IFERROR(INDEX(Tableau3[Num DECAL],SMALL(IF(Tableau3[Num DECAL]&lt;&gt;"",ROW(INDIRECT("1:"&amp;ROWS(Tableau3[Num DECAL])))),ROWS($1:1703))),"")</f>
        <v/>
      </c>
      <c r="R1714" s="88">
        <f t="shared" ca="1" si="26"/>
        <v>0</v>
      </c>
      <c r="S1714" s="88">
        <f ca="1">COUNTIFS(Tableau3[PLAGE],R1714)</f>
        <v>0</v>
      </c>
      <c r="T1714" s="139">
        <f ca="1">INDEX(EXTRACT!DATE,MATCH(Tableau4[[#This Row],[Décalage]],D:D,0),0)</f>
        <v>0</v>
      </c>
      <c r="U1714" s="139">
        <f ca="1">VLOOKUP(Tableau4[[#This Row],[Décalage]],D:E,2,0)</f>
        <v>0</v>
      </c>
      <c r="V1714" s="139">
        <f ca="1">VLOOKUP(Tableau4[[#This Row],[Décalage]],D:G,4,0)</f>
        <v>0</v>
      </c>
      <c r="AY1714" s="88"/>
      <c r="AZ1714" s="88"/>
      <c r="BA1714" s="88"/>
      <c r="BB1714" s="88"/>
      <c r="BC1714" s="88"/>
    </row>
    <row r="1715" spans="1:55" ht="15" x14ac:dyDescent="0.2">
      <c r="A1715" s="100" t="s">
        <v>534</v>
      </c>
      <c r="B1715" s="95" t="s">
        <v>534</v>
      </c>
      <c r="C1715" s="95">
        <v>1712</v>
      </c>
      <c r="D1715" s="95" t="s">
        <v>534</v>
      </c>
      <c r="E1715" s="99" t="s">
        <v>534</v>
      </c>
      <c r="F1715" s="95" t="s">
        <v>534</v>
      </c>
      <c r="G1715" s="95" t="s">
        <v>534</v>
      </c>
      <c r="H1715" s="95">
        <v>0</v>
      </c>
      <c r="I1715" s="95">
        <v>1</v>
      </c>
      <c r="J1715" s="95">
        <v>1248</v>
      </c>
      <c r="K1715" s="95" t="s">
        <v>534</v>
      </c>
      <c r="L1715" s="98" t="s">
        <v>534</v>
      </c>
      <c r="M1715" s="98" t="s">
        <v>534</v>
      </c>
      <c r="N1715" s="97" t="s">
        <v>534</v>
      </c>
      <c r="Q1715" s="88" t="str">
        <f t="array" aca="1" ref="Q1715" ca="1">IFERROR(INDEX(Tableau3[Num DECAL],SMALL(IF(Tableau3[Num DECAL]&lt;&gt;"",ROW(INDIRECT("1:"&amp;ROWS(Tableau3[Num DECAL])))),ROWS($1:1704))),"")</f>
        <v/>
      </c>
      <c r="R1715" s="88">
        <f t="shared" ca="1" si="26"/>
        <v>0</v>
      </c>
      <c r="S1715" s="88">
        <f ca="1">COUNTIFS(Tableau3[PLAGE],R1715)</f>
        <v>0</v>
      </c>
      <c r="T1715" s="139">
        <f ca="1">INDEX(EXTRACT!DATE,MATCH(Tableau4[[#This Row],[Décalage]],D:D,0),0)</f>
        <v>0</v>
      </c>
      <c r="U1715" s="139">
        <f ca="1">VLOOKUP(Tableau4[[#This Row],[Décalage]],D:E,2,0)</f>
        <v>0</v>
      </c>
      <c r="V1715" s="139">
        <f ca="1">VLOOKUP(Tableau4[[#This Row],[Décalage]],D:G,4,0)</f>
        <v>0</v>
      </c>
      <c r="AY1715" s="88"/>
      <c r="AZ1715" s="88"/>
      <c r="BA1715" s="88"/>
      <c r="BB1715" s="88"/>
      <c r="BC1715" s="88"/>
    </row>
    <row r="1716" spans="1:55" ht="15" x14ac:dyDescent="0.2">
      <c r="A1716" s="100" t="s">
        <v>534</v>
      </c>
      <c r="B1716" s="95" t="s">
        <v>534</v>
      </c>
      <c r="C1716" s="95">
        <v>1713</v>
      </c>
      <c r="D1716" s="95" t="s">
        <v>534</v>
      </c>
      <c r="E1716" s="99" t="s">
        <v>534</v>
      </c>
      <c r="F1716" s="95" t="s">
        <v>534</v>
      </c>
      <c r="G1716" s="95" t="s">
        <v>534</v>
      </c>
      <c r="H1716" s="95">
        <v>0</v>
      </c>
      <c r="I1716" s="95">
        <v>1</v>
      </c>
      <c r="J1716" s="95">
        <v>1249</v>
      </c>
      <c r="K1716" s="95" t="s">
        <v>534</v>
      </c>
      <c r="L1716" s="98" t="s">
        <v>534</v>
      </c>
      <c r="M1716" s="98" t="s">
        <v>534</v>
      </c>
      <c r="N1716" s="97" t="s">
        <v>534</v>
      </c>
      <c r="Q1716" s="88" t="str">
        <f t="array" aca="1" ref="Q1716" ca="1">IFERROR(INDEX(Tableau3[Num DECAL],SMALL(IF(Tableau3[Num DECAL]&lt;&gt;"",ROW(INDIRECT("1:"&amp;ROWS(Tableau3[Num DECAL])))),ROWS($1:1705))),"")</f>
        <v/>
      </c>
      <c r="R1716" s="88">
        <f t="shared" ca="1" si="26"/>
        <v>0</v>
      </c>
      <c r="S1716" s="88">
        <f ca="1">COUNTIFS(Tableau3[PLAGE],R1716)</f>
        <v>0</v>
      </c>
      <c r="T1716" s="139">
        <f ca="1">INDEX(EXTRACT!DATE,MATCH(Tableau4[[#This Row],[Décalage]],D:D,0),0)</f>
        <v>0</v>
      </c>
      <c r="U1716" s="139">
        <f ca="1">VLOOKUP(Tableau4[[#This Row],[Décalage]],D:E,2,0)</f>
        <v>0</v>
      </c>
      <c r="V1716" s="139">
        <f ca="1">VLOOKUP(Tableau4[[#This Row],[Décalage]],D:G,4,0)</f>
        <v>0</v>
      </c>
      <c r="AY1716" s="88"/>
      <c r="AZ1716" s="88"/>
      <c r="BA1716" s="88"/>
      <c r="BB1716" s="88"/>
      <c r="BC1716" s="88"/>
    </row>
    <row r="1717" spans="1:55" ht="15" x14ac:dyDescent="0.2">
      <c r="A1717" s="100" t="s">
        <v>534</v>
      </c>
      <c r="B1717" s="95" t="s">
        <v>534</v>
      </c>
      <c r="C1717" s="95">
        <v>1714</v>
      </c>
      <c r="D1717" s="95" t="s">
        <v>534</v>
      </c>
      <c r="E1717" s="99" t="s">
        <v>534</v>
      </c>
      <c r="F1717" s="95" t="s">
        <v>534</v>
      </c>
      <c r="G1717" s="95" t="s">
        <v>534</v>
      </c>
      <c r="H1717" s="95">
        <v>0</v>
      </c>
      <c r="I1717" s="95">
        <v>1</v>
      </c>
      <c r="J1717" s="95">
        <v>1250</v>
      </c>
      <c r="K1717" s="95" t="s">
        <v>534</v>
      </c>
      <c r="L1717" s="98" t="s">
        <v>534</v>
      </c>
      <c r="M1717" s="98" t="s">
        <v>534</v>
      </c>
      <c r="N1717" s="97" t="s">
        <v>534</v>
      </c>
      <c r="Q1717" s="88" t="str">
        <f t="array" aca="1" ref="Q1717" ca="1">IFERROR(INDEX(Tableau3[Num DECAL],SMALL(IF(Tableau3[Num DECAL]&lt;&gt;"",ROW(INDIRECT("1:"&amp;ROWS(Tableau3[Num DECAL])))),ROWS($1:1706))),"")</f>
        <v/>
      </c>
      <c r="R1717" s="88">
        <f t="shared" ca="1" si="26"/>
        <v>0</v>
      </c>
      <c r="S1717" s="88">
        <f ca="1">COUNTIFS(Tableau3[PLAGE],R1717)</f>
        <v>0</v>
      </c>
      <c r="T1717" s="139">
        <f ca="1">INDEX(EXTRACT!DATE,MATCH(Tableau4[[#This Row],[Décalage]],D:D,0),0)</f>
        <v>0</v>
      </c>
      <c r="U1717" s="139">
        <f ca="1">VLOOKUP(Tableau4[[#This Row],[Décalage]],D:E,2,0)</f>
        <v>0</v>
      </c>
      <c r="V1717" s="139">
        <f ca="1">VLOOKUP(Tableau4[[#This Row],[Décalage]],D:G,4,0)</f>
        <v>0</v>
      </c>
      <c r="AY1717" s="88"/>
      <c r="AZ1717" s="88"/>
      <c r="BA1717" s="88"/>
      <c r="BB1717" s="88"/>
      <c r="BC1717" s="88"/>
    </row>
    <row r="1718" spans="1:55" ht="15" x14ac:dyDescent="0.2">
      <c r="A1718" s="100" t="s">
        <v>534</v>
      </c>
      <c r="B1718" s="95" t="s">
        <v>534</v>
      </c>
      <c r="C1718" s="95">
        <v>1715</v>
      </c>
      <c r="D1718" s="95" t="s">
        <v>534</v>
      </c>
      <c r="E1718" s="99" t="s">
        <v>534</v>
      </c>
      <c r="F1718" s="95" t="s">
        <v>534</v>
      </c>
      <c r="G1718" s="95" t="s">
        <v>534</v>
      </c>
      <c r="H1718" s="95">
        <v>0</v>
      </c>
      <c r="I1718" s="95">
        <v>1</v>
      </c>
      <c r="J1718" s="95">
        <v>1251</v>
      </c>
      <c r="K1718" s="95" t="s">
        <v>534</v>
      </c>
      <c r="L1718" s="98" t="s">
        <v>534</v>
      </c>
      <c r="M1718" s="98" t="s">
        <v>534</v>
      </c>
      <c r="N1718" s="97" t="s">
        <v>534</v>
      </c>
      <c r="Q1718" s="88" t="str">
        <f t="array" aca="1" ref="Q1718" ca="1">IFERROR(INDEX(Tableau3[Num DECAL],SMALL(IF(Tableau3[Num DECAL]&lt;&gt;"",ROW(INDIRECT("1:"&amp;ROWS(Tableau3[Num DECAL])))),ROWS($1:1707))),"")</f>
        <v/>
      </c>
      <c r="R1718" s="88">
        <f t="shared" ca="1" si="26"/>
        <v>0</v>
      </c>
      <c r="S1718" s="88">
        <f ca="1">COUNTIFS(Tableau3[PLAGE],R1718)</f>
        <v>0</v>
      </c>
      <c r="T1718" s="139">
        <f ca="1">INDEX(EXTRACT!DATE,MATCH(Tableau4[[#This Row],[Décalage]],D:D,0),0)</f>
        <v>0</v>
      </c>
      <c r="U1718" s="139">
        <f ca="1">VLOOKUP(Tableau4[[#This Row],[Décalage]],D:E,2,0)</f>
        <v>0</v>
      </c>
      <c r="V1718" s="139">
        <f ca="1">VLOOKUP(Tableau4[[#This Row],[Décalage]],D:G,4,0)</f>
        <v>0</v>
      </c>
      <c r="AY1718" s="88"/>
      <c r="AZ1718" s="88"/>
      <c r="BA1718" s="88"/>
      <c r="BB1718" s="88"/>
      <c r="BC1718" s="88"/>
    </row>
    <row r="1719" spans="1:55" ht="15" x14ac:dyDescent="0.2">
      <c r="A1719" s="100" t="s">
        <v>534</v>
      </c>
      <c r="B1719" s="95" t="s">
        <v>534</v>
      </c>
      <c r="C1719" s="95">
        <v>1716</v>
      </c>
      <c r="D1719" s="95" t="s">
        <v>534</v>
      </c>
      <c r="E1719" s="99" t="s">
        <v>534</v>
      </c>
      <c r="F1719" s="95" t="s">
        <v>534</v>
      </c>
      <c r="G1719" s="95" t="s">
        <v>534</v>
      </c>
      <c r="H1719" s="95">
        <v>0</v>
      </c>
      <c r="I1719" s="95">
        <v>1</v>
      </c>
      <c r="J1719" s="95">
        <v>1252</v>
      </c>
      <c r="K1719" s="95" t="s">
        <v>534</v>
      </c>
      <c r="L1719" s="98" t="s">
        <v>534</v>
      </c>
      <c r="M1719" s="98" t="s">
        <v>534</v>
      </c>
      <c r="N1719" s="97" t="s">
        <v>534</v>
      </c>
      <c r="Q1719" s="88" t="str">
        <f t="array" aca="1" ref="Q1719" ca="1">IFERROR(INDEX(Tableau3[Num DECAL],SMALL(IF(Tableau3[Num DECAL]&lt;&gt;"",ROW(INDIRECT("1:"&amp;ROWS(Tableau3[Num DECAL])))),ROWS($1:1708))),"")</f>
        <v/>
      </c>
      <c r="R1719" s="88">
        <f t="shared" ca="1" si="26"/>
        <v>0</v>
      </c>
      <c r="S1719" s="88">
        <f ca="1">COUNTIFS(Tableau3[PLAGE],R1719)</f>
        <v>0</v>
      </c>
      <c r="T1719" s="139">
        <f ca="1">INDEX(EXTRACT!DATE,MATCH(Tableau4[[#This Row],[Décalage]],D:D,0),0)</f>
        <v>0</v>
      </c>
      <c r="U1719" s="139">
        <f ca="1">VLOOKUP(Tableau4[[#This Row],[Décalage]],D:E,2,0)</f>
        <v>0</v>
      </c>
      <c r="V1719" s="139">
        <f ca="1">VLOOKUP(Tableau4[[#This Row],[Décalage]],D:G,4,0)</f>
        <v>0</v>
      </c>
      <c r="AY1719" s="88"/>
      <c r="AZ1719" s="88"/>
      <c r="BA1719" s="88"/>
      <c r="BB1719" s="88"/>
      <c r="BC1719" s="88"/>
    </row>
    <row r="1720" spans="1:55" ht="15" x14ac:dyDescent="0.2">
      <c r="A1720" s="100" t="s">
        <v>534</v>
      </c>
      <c r="B1720" s="95" t="s">
        <v>534</v>
      </c>
      <c r="C1720" s="95">
        <v>1717</v>
      </c>
      <c r="D1720" s="95" t="s">
        <v>534</v>
      </c>
      <c r="E1720" s="99" t="s">
        <v>534</v>
      </c>
      <c r="F1720" s="95" t="s">
        <v>534</v>
      </c>
      <c r="G1720" s="95" t="s">
        <v>534</v>
      </c>
      <c r="H1720" s="95">
        <v>0</v>
      </c>
      <c r="I1720" s="95">
        <v>1</v>
      </c>
      <c r="J1720" s="95">
        <v>1253</v>
      </c>
      <c r="K1720" s="95" t="s">
        <v>534</v>
      </c>
      <c r="L1720" s="98" t="s">
        <v>534</v>
      </c>
      <c r="M1720" s="98" t="s">
        <v>534</v>
      </c>
      <c r="N1720" s="97" t="s">
        <v>534</v>
      </c>
      <c r="Q1720" s="88" t="str">
        <f t="array" aca="1" ref="Q1720" ca="1">IFERROR(INDEX(Tableau3[Num DECAL],SMALL(IF(Tableau3[Num DECAL]&lt;&gt;"",ROW(INDIRECT("1:"&amp;ROWS(Tableau3[Num DECAL])))),ROWS($1:1709))),"")</f>
        <v/>
      </c>
      <c r="R1720" s="88">
        <f t="shared" ca="1" si="26"/>
        <v>0</v>
      </c>
      <c r="S1720" s="88">
        <f ca="1">COUNTIFS(Tableau3[PLAGE],R1720)</f>
        <v>0</v>
      </c>
      <c r="T1720" s="139">
        <f ca="1">INDEX(EXTRACT!DATE,MATCH(Tableau4[[#This Row],[Décalage]],D:D,0),0)</f>
        <v>0</v>
      </c>
      <c r="U1720" s="139">
        <f ca="1">VLOOKUP(Tableau4[[#This Row],[Décalage]],D:E,2,0)</f>
        <v>0</v>
      </c>
      <c r="V1720" s="139">
        <f ca="1">VLOOKUP(Tableau4[[#This Row],[Décalage]],D:G,4,0)</f>
        <v>0</v>
      </c>
      <c r="AY1720" s="88"/>
      <c r="AZ1720" s="88"/>
      <c r="BA1720" s="88"/>
      <c r="BB1720" s="88"/>
      <c r="BC1720" s="88"/>
    </row>
    <row r="1721" spans="1:55" ht="15" x14ac:dyDescent="0.2">
      <c r="A1721" s="100" t="s">
        <v>534</v>
      </c>
      <c r="B1721" s="95" t="s">
        <v>534</v>
      </c>
      <c r="C1721" s="95">
        <v>1718</v>
      </c>
      <c r="D1721" s="95" t="s">
        <v>534</v>
      </c>
      <c r="E1721" s="99" t="s">
        <v>534</v>
      </c>
      <c r="F1721" s="95" t="s">
        <v>534</v>
      </c>
      <c r="G1721" s="95" t="s">
        <v>534</v>
      </c>
      <c r="H1721" s="95">
        <v>0</v>
      </c>
      <c r="I1721" s="95">
        <v>1</v>
      </c>
      <c r="J1721" s="95">
        <v>1254</v>
      </c>
      <c r="K1721" s="95" t="s">
        <v>534</v>
      </c>
      <c r="L1721" s="98" t="s">
        <v>534</v>
      </c>
      <c r="M1721" s="98" t="s">
        <v>534</v>
      </c>
      <c r="N1721" s="97" t="s">
        <v>534</v>
      </c>
      <c r="Q1721" s="88" t="str">
        <f t="array" aca="1" ref="Q1721" ca="1">IFERROR(INDEX(Tableau3[Num DECAL],SMALL(IF(Tableau3[Num DECAL]&lt;&gt;"",ROW(INDIRECT("1:"&amp;ROWS(Tableau3[Num DECAL])))),ROWS($1:1710))),"")</f>
        <v/>
      </c>
      <c r="R1721" s="88">
        <f t="shared" ca="1" si="26"/>
        <v>0</v>
      </c>
      <c r="S1721" s="88">
        <f ca="1">COUNTIFS(Tableau3[PLAGE],R1721)</f>
        <v>0</v>
      </c>
      <c r="T1721" s="139">
        <f ca="1">INDEX(EXTRACT!DATE,MATCH(Tableau4[[#This Row],[Décalage]],D:D,0),0)</f>
        <v>0</v>
      </c>
      <c r="U1721" s="139">
        <f ca="1">VLOOKUP(Tableau4[[#This Row],[Décalage]],D:E,2,0)</f>
        <v>0</v>
      </c>
      <c r="V1721" s="139">
        <f ca="1">VLOOKUP(Tableau4[[#This Row],[Décalage]],D:G,4,0)</f>
        <v>0</v>
      </c>
      <c r="AY1721" s="88"/>
      <c r="AZ1721" s="88"/>
      <c r="BA1721" s="88"/>
      <c r="BB1721" s="88"/>
      <c r="BC1721" s="88"/>
    </row>
    <row r="1722" spans="1:55" ht="15" x14ac:dyDescent="0.2">
      <c r="A1722" s="100" t="s">
        <v>534</v>
      </c>
      <c r="B1722" s="95" t="s">
        <v>534</v>
      </c>
      <c r="C1722" s="95">
        <v>1719</v>
      </c>
      <c r="D1722" s="95" t="s">
        <v>534</v>
      </c>
      <c r="E1722" s="99" t="s">
        <v>534</v>
      </c>
      <c r="F1722" s="95" t="s">
        <v>534</v>
      </c>
      <c r="G1722" s="95" t="s">
        <v>534</v>
      </c>
      <c r="H1722" s="95">
        <v>0</v>
      </c>
      <c r="I1722" s="95">
        <v>1</v>
      </c>
      <c r="J1722" s="95">
        <v>1255</v>
      </c>
      <c r="K1722" s="95" t="s">
        <v>534</v>
      </c>
      <c r="L1722" s="98" t="s">
        <v>534</v>
      </c>
      <c r="M1722" s="98" t="s">
        <v>534</v>
      </c>
      <c r="N1722" s="97" t="s">
        <v>534</v>
      </c>
      <c r="Q1722" s="88" t="str">
        <f t="array" aca="1" ref="Q1722" ca="1">IFERROR(INDEX(Tableau3[Num DECAL],SMALL(IF(Tableau3[Num DECAL]&lt;&gt;"",ROW(INDIRECT("1:"&amp;ROWS(Tableau3[Num DECAL])))),ROWS($1:1711))),"")</f>
        <v/>
      </c>
      <c r="R1722" s="88">
        <f t="shared" ca="1" si="26"/>
        <v>0</v>
      </c>
      <c r="S1722" s="88">
        <f ca="1">COUNTIFS(Tableau3[PLAGE],R1722)</f>
        <v>0</v>
      </c>
      <c r="T1722" s="139">
        <f ca="1">INDEX(EXTRACT!DATE,MATCH(Tableau4[[#This Row],[Décalage]],D:D,0),0)</f>
        <v>0</v>
      </c>
      <c r="U1722" s="139">
        <f ca="1">VLOOKUP(Tableau4[[#This Row],[Décalage]],D:E,2,0)</f>
        <v>0</v>
      </c>
      <c r="V1722" s="139">
        <f ca="1">VLOOKUP(Tableau4[[#This Row],[Décalage]],D:G,4,0)</f>
        <v>0</v>
      </c>
      <c r="AY1722" s="88"/>
      <c r="AZ1722" s="88"/>
      <c r="BA1722" s="88"/>
      <c r="BB1722" s="88"/>
      <c r="BC1722" s="88"/>
    </row>
    <row r="1723" spans="1:55" ht="15" x14ac:dyDescent="0.2">
      <c r="A1723" s="100" t="s">
        <v>534</v>
      </c>
      <c r="B1723" s="95" t="s">
        <v>534</v>
      </c>
      <c r="C1723" s="95">
        <v>1720</v>
      </c>
      <c r="D1723" s="95" t="s">
        <v>534</v>
      </c>
      <c r="E1723" s="99" t="s">
        <v>534</v>
      </c>
      <c r="F1723" s="95" t="s">
        <v>534</v>
      </c>
      <c r="G1723" s="95" t="s">
        <v>534</v>
      </c>
      <c r="H1723" s="95">
        <v>0</v>
      </c>
      <c r="I1723" s="95">
        <v>1</v>
      </c>
      <c r="J1723" s="95">
        <v>1256</v>
      </c>
      <c r="K1723" s="95" t="s">
        <v>534</v>
      </c>
      <c r="L1723" s="98" t="s">
        <v>534</v>
      </c>
      <c r="M1723" s="98" t="s">
        <v>534</v>
      </c>
      <c r="N1723" s="97" t="s">
        <v>534</v>
      </c>
      <c r="Q1723" s="88" t="str">
        <f t="array" aca="1" ref="Q1723" ca="1">IFERROR(INDEX(Tableau3[Num DECAL],SMALL(IF(Tableau3[Num DECAL]&lt;&gt;"",ROW(INDIRECT("1:"&amp;ROWS(Tableau3[Num DECAL])))),ROWS($1:1712))),"")</f>
        <v/>
      </c>
      <c r="R1723" s="88">
        <f t="shared" ca="1" si="26"/>
        <v>0</v>
      </c>
      <c r="S1723" s="88">
        <f ca="1">COUNTIFS(Tableau3[PLAGE],R1723)</f>
        <v>0</v>
      </c>
      <c r="T1723" s="139">
        <f ca="1">INDEX(EXTRACT!DATE,MATCH(Tableau4[[#This Row],[Décalage]],D:D,0),0)</f>
        <v>0</v>
      </c>
      <c r="U1723" s="139">
        <f ca="1">VLOOKUP(Tableau4[[#This Row],[Décalage]],D:E,2,0)</f>
        <v>0</v>
      </c>
      <c r="V1723" s="139">
        <f ca="1">VLOOKUP(Tableau4[[#This Row],[Décalage]],D:G,4,0)</f>
        <v>0</v>
      </c>
      <c r="AY1723" s="88"/>
      <c r="AZ1723" s="88"/>
      <c r="BA1723" s="88"/>
      <c r="BB1723" s="88"/>
      <c r="BC1723" s="88"/>
    </row>
    <row r="1724" spans="1:55" ht="15" x14ac:dyDescent="0.2">
      <c r="A1724" s="100" t="s">
        <v>534</v>
      </c>
      <c r="B1724" s="95" t="s">
        <v>534</v>
      </c>
      <c r="C1724" s="95">
        <v>1721</v>
      </c>
      <c r="D1724" s="95" t="s">
        <v>534</v>
      </c>
      <c r="E1724" s="99" t="s">
        <v>534</v>
      </c>
      <c r="F1724" s="95" t="s">
        <v>534</v>
      </c>
      <c r="G1724" s="95" t="s">
        <v>534</v>
      </c>
      <c r="H1724" s="95">
        <v>0</v>
      </c>
      <c r="I1724" s="95">
        <v>1</v>
      </c>
      <c r="J1724" s="95">
        <v>1257</v>
      </c>
      <c r="K1724" s="95" t="s">
        <v>534</v>
      </c>
      <c r="L1724" s="98" t="s">
        <v>534</v>
      </c>
      <c r="M1724" s="98" t="s">
        <v>534</v>
      </c>
      <c r="N1724" s="97" t="s">
        <v>534</v>
      </c>
      <c r="Q1724" s="88" t="str">
        <f t="array" aca="1" ref="Q1724" ca="1">IFERROR(INDEX(Tableau3[Num DECAL],SMALL(IF(Tableau3[Num DECAL]&lt;&gt;"",ROW(INDIRECT("1:"&amp;ROWS(Tableau3[Num DECAL])))),ROWS($1:1713))),"")</f>
        <v/>
      </c>
      <c r="R1724" s="88">
        <f t="shared" ca="1" si="26"/>
        <v>0</v>
      </c>
      <c r="S1724" s="88">
        <f ca="1">COUNTIFS(Tableau3[PLAGE],R1724)</f>
        <v>0</v>
      </c>
      <c r="T1724" s="139">
        <f ca="1">INDEX(EXTRACT!DATE,MATCH(Tableau4[[#This Row],[Décalage]],D:D,0),0)</f>
        <v>0</v>
      </c>
      <c r="U1724" s="139">
        <f ca="1">VLOOKUP(Tableau4[[#This Row],[Décalage]],D:E,2,0)</f>
        <v>0</v>
      </c>
      <c r="V1724" s="139">
        <f ca="1">VLOOKUP(Tableau4[[#This Row],[Décalage]],D:G,4,0)</f>
        <v>0</v>
      </c>
      <c r="AY1724" s="88"/>
      <c r="AZ1724" s="88"/>
      <c r="BA1724" s="88"/>
      <c r="BB1724" s="88"/>
      <c r="BC1724" s="88"/>
    </row>
    <row r="1725" spans="1:55" ht="15" x14ac:dyDescent="0.2">
      <c r="A1725" s="100" t="s">
        <v>534</v>
      </c>
      <c r="B1725" s="95" t="s">
        <v>534</v>
      </c>
      <c r="C1725" s="95">
        <v>1722</v>
      </c>
      <c r="D1725" s="95" t="s">
        <v>534</v>
      </c>
      <c r="E1725" s="99" t="s">
        <v>534</v>
      </c>
      <c r="F1725" s="95" t="s">
        <v>534</v>
      </c>
      <c r="G1725" s="95" t="s">
        <v>534</v>
      </c>
      <c r="H1725" s="95">
        <v>0</v>
      </c>
      <c r="I1725" s="95">
        <v>1</v>
      </c>
      <c r="J1725" s="95">
        <v>1258</v>
      </c>
      <c r="K1725" s="95" t="s">
        <v>534</v>
      </c>
      <c r="L1725" s="98" t="s">
        <v>534</v>
      </c>
      <c r="M1725" s="98" t="s">
        <v>534</v>
      </c>
      <c r="N1725" s="97" t="s">
        <v>534</v>
      </c>
      <c r="Q1725" s="88" t="str">
        <f t="array" aca="1" ref="Q1725" ca="1">IFERROR(INDEX(Tableau3[Num DECAL],SMALL(IF(Tableau3[Num DECAL]&lt;&gt;"",ROW(INDIRECT("1:"&amp;ROWS(Tableau3[Num DECAL])))),ROWS($1:1714))),"")</f>
        <v/>
      </c>
      <c r="R1725" s="88">
        <f t="shared" ca="1" si="26"/>
        <v>0</v>
      </c>
      <c r="S1725" s="88">
        <f ca="1">COUNTIFS(Tableau3[PLAGE],R1725)</f>
        <v>0</v>
      </c>
      <c r="T1725" s="139">
        <f ca="1">INDEX(EXTRACT!DATE,MATCH(Tableau4[[#This Row],[Décalage]],D:D,0),0)</f>
        <v>0</v>
      </c>
      <c r="U1725" s="139">
        <f ca="1">VLOOKUP(Tableau4[[#This Row],[Décalage]],D:E,2,0)</f>
        <v>0</v>
      </c>
      <c r="V1725" s="139">
        <f ca="1">VLOOKUP(Tableau4[[#This Row],[Décalage]],D:G,4,0)</f>
        <v>0</v>
      </c>
      <c r="AY1725" s="88"/>
      <c r="AZ1725" s="88"/>
      <c r="BA1725" s="88"/>
      <c r="BB1725" s="88"/>
      <c r="BC1725" s="88"/>
    </row>
    <row r="1726" spans="1:55" ht="15" x14ac:dyDescent="0.2">
      <c r="A1726" s="100" t="s">
        <v>534</v>
      </c>
      <c r="B1726" s="95" t="s">
        <v>534</v>
      </c>
      <c r="C1726" s="95">
        <v>1723</v>
      </c>
      <c r="D1726" s="95" t="s">
        <v>534</v>
      </c>
      <c r="E1726" s="99" t="s">
        <v>534</v>
      </c>
      <c r="F1726" s="95" t="s">
        <v>534</v>
      </c>
      <c r="G1726" s="95" t="s">
        <v>534</v>
      </c>
      <c r="H1726" s="95">
        <v>0</v>
      </c>
      <c r="I1726" s="95">
        <v>1</v>
      </c>
      <c r="J1726" s="95">
        <v>1259</v>
      </c>
      <c r="K1726" s="95" t="s">
        <v>534</v>
      </c>
      <c r="L1726" s="98" t="s">
        <v>534</v>
      </c>
      <c r="M1726" s="98" t="s">
        <v>534</v>
      </c>
      <c r="N1726" s="97" t="s">
        <v>534</v>
      </c>
      <c r="Q1726" s="88" t="str">
        <f t="array" aca="1" ref="Q1726" ca="1">IFERROR(INDEX(Tableau3[Num DECAL],SMALL(IF(Tableau3[Num DECAL]&lt;&gt;"",ROW(INDIRECT("1:"&amp;ROWS(Tableau3[Num DECAL])))),ROWS($1:1715))),"")</f>
        <v/>
      </c>
      <c r="R1726" s="88">
        <f t="shared" ca="1" si="26"/>
        <v>0</v>
      </c>
      <c r="S1726" s="88">
        <f ca="1">COUNTIFS(Tableau3[PLAGE],R1726)</f>
        <v>0</v>
      </c>
      <c r="T1726" s="139">
        <f ca="1">INDEX(EXTRACT!DATE,MATCH(Tableau4[[#This Row],[Décalage]],D:D,0),0)</f>
        <v>0</v>
      </c>
      <c r="U1726" s="139">
        <f ca="1">VLOOKUP(Tableau4[[#This Row],[Décalage]],D:E,2,0)</f>
        <v>0</v>
      </c>
      <c r="V1726" s="139">
        <f ca="1">VLOOKUP(Tableau4[[#This Row],[Décalage]],D:G,4,0)</f>
        <v>0</v>
      </c>
      <c r="AY1726" s="88"/>
      <c r="AZ1726" s="88"/>
      <c r="BA1726" s="88"/>
      <c r="BB1726" s="88"/>
      <c r="BC1726" s="88"/>
    </row>
    <row r="1727" spans="1:55" ht="15" x14ac:dyDescent="0.2">
      <c r="A1727" s="100" t="s">
        <v>534</v>
      </c>
      <c r="B1727" s="95" t="s">
        <v>534</v>
      </c>
      <c r="C1727" s="95">
        <v>1724</v>
      </c>
      <c r="D1727" s="95" t="s">
        <v>534</v>
      </c>
      <c r="E1727" s="99" t="s">
        <v>534</v>
      </c>
      <c r="F1727" s="95" t="s">
        <v>534</v>
      </c>
      <c r="G1727" s="95" t="s">
        <v>534</v>
      </c>
      <c r="H1727" s="95">
        <v>0</v>
      </c>
      <c r="I1727" s="95">
        <v>1</v>
      </c>
      <c r="J1727" s="95">
        <v>1260</v>
      </c>
      <c r="K1727" s="95" t="s">
        <v>534</v>
      </c>
      <c r="L1727" s="98" t="s">
        <v>534</v>
      </c>
      <c r="M1727" s="98" t="s">
        <v>534</v>
      </c>
      <c r="N1727" s="97" t="s">
        <v>534</v>
      </c>
      <c r="Q1727" s="88" t="str">
        <f t="array" aca="1" ref="Q1727" ca="1">IFERROR(INDEX(Tableau3[Num DECAL],SMALL(IF(Tableau3[Num DECAL]&lt;&gt;"",ROW(INDIRECT("1:"&amp;ROWS(Tableau3[Num DECAL])))),ROWS($1:1716))),"")</f>
        <v/>
      </c>
      <c r="R1727" s="88">
        <f t="shared" ca="1" si="26"/>
        <v>0</v>
      </c>
      <c r="S1727" s="88">
        <f ca="1">COUNTIFS(Tableau3[PLAGE],R1727)</f>
        <v>0</v>
      </c>
      <c r="T1727" s="139">
        <f ca="1">INDEX(EXTRACT!DATE,MATCH(Tableau4[[#This Row],[Décalage]],D:D,0),0)</f>
        <v>0</v>
      </c>
      <c r="U1727" s="139">
        <f ca="1">VLOOKUP(Tableau4[[#This Row],[Décalage]],D:E,2,0)</f>
        <v>0</v>
      </c>
      <c r="V1727" s="139">
        <f ca="1">VLOOKUP(Tableau4[[#This Row],[Décalage]],D:G,4,0)</f>
        <v>0</v>
      </c>
      <c r="AY1727" s="88"/>
      <c r="AZ1727" s="88"/>
      <c r="BA1727" s="88"/>
      <c r="BB1727" s="88"/>
      <c r="BC1727" s="88"/>
    </row>
    <row r="1728" spans="1:55" ht="15" x14ac:dyDescent="0.2">
      <c r="A1728" s="100" t="s">
        <v>534</v>
      </c>
      <c r="B1728" s="95" t="s">
        <v>534</v>
      </c>
      <c r="C1728" s="95">
        <v>1725</v>
      </c>
      <c r="D1728" s="95" t="s">
        <v>534</v>
      </c>
      <c r="E1728" s="99" t="s">
        <v>534</v>
      </c>
      <c r="F1728" s="95" t="s">
        <v>534</v>
      </c>
      <c r="G1728" s="95" t="s">
        <v>534</v>
      </c>
      <c r="H1728" s="95">
        <v>0</v>
      </c>
      <c r="I1728" s="95">
        <v>1</v>
      </c>
      <c r="J1728" s="95">
        <v>1261</v>
      </c>
      <c r="K1728" s="95" t="s">
        <v>534</v>
      </c>
      <c r="L1728" s="98" t="s">
        <v>534</v>
      </c>
      <c r="M1728" s="98" t="s">
        <v>534</v>
      </c>
      <c r="N1728" s="97" t="s">
        <v>534</v>
      </c>
      <c r="Q1728" s="88" t="str">
        <f t="array" aca="1" ref="Q1728" ca="1">IFERROR(INDEX(Tableau3[Num DECAL],SMALL(IF(Tableau3[Num DECAL]&lt;&gt;"",ROW(INDIRECT("1:"&amp;ROWS(Tableau3[Num DECAL])))),ROWS($1:1717))),"")</f>
        <v/>
      </c>
      <c r="R1728" s="88">
        <f t="shared" ca="1" si="26"/>
        <v>0</v>
      </c>
      <c r="S1728" s="88">
        <f ca="1">COUNTIFS(Tableau3[PLAGE],R1728)</f>
        <v>0</v>
      </c>
      <c r="T1728" s="139">
        <f ca="1">INDEX(EXTRACT!DATE,MATCH(Tableau4[[#This Row],[Décalage]],D:D,0),0)</f>
        <v>0</v>
      </c>
      <c r="U1728" s="139">
        <f ca="1">VLOOKUP(Tableau4[[#This Row],[Décalage]],D:E,2,0)</f>
        <v>0</v>
      </c>
      <c r="V1728" s="139">
        <f ca="1">VLOOKUP(Tableau4[[#This Row],[Décalage]],D:G,4,0)</f>
        <v>0</v>
      </c>
      <c r="AY1728" s="88"/>
      <c r="AZ1728" s="88"/>
      <c r="BA1728" s="88"/>
      <c r="BB1728" s="88"/>
      <c r="BC1728" s="88"/>
    </row>
    <row r="1729" spans="1:55" ht="15" x14ac:dyDescent="0.2">
      <c r="A1729" s="100" t="s">
        <v>534</v>
      </c>
      <c r="B1729" s="95" t="s">
        <v>534</v>
      </c>
      <c r="C1729" s="95">
        <v>1726</v>
      </c>
      <c r="D1729" s="95" t="s">
        <v>534</v>
      </c>
      <c r="E1729" s="99" t="s">
        <v>534</v>
      </c>
      <c r="F1729" s="95" t="s">
        <v>534</v>
      </c>
      <c r="G1729" s="95" t="s">
        <v>534</v>
      </c>
      <c r="H1729" s="95">
        <v>0</v>
      </c>
      <c r="I1729" s="95">
        <v>1</v>
      </c>
      <c r="J1729" s="95">
        <v>1262</v>
      </c>
      <c r="K1729" s="95" t="s">
        <v>534</v>
      </c>
      <c r="L1729" s="98" t="s">
        <v>534</v>
      </c>
      <c r="M1729" s="98" t="s">
        <v>534</v>
      </c>
      <c r="N1729" s="97" t="s">
        <v>534</v>
      </c>
      <c r="Q1729" s="88" t="str">
        <f t="array" aca="1" ref="Q1729" ca="1">IFERROR(INDEX(Tableau3[Num DECAL],SMALL(IF(Tableau3[Num DECAL]&lt;&gt;"",ROW(INDIRECT("1:"&amp;ROWS(Tableau3[Num DECAL])))),ROWS($1:1718))),"")</f>
        <v/>
      </c>
      <c r="R1729" s="88">
        <f t="shared" ca="1" si="26"/>
        <v>0</v>
      </c>
      <c r="S1729" s="88">
        <f ca="1">COUNTIFS(Tableau3[PLAGE],R1729)</f>
        <v>0</v>
      </c>
      <c r="T1729" s="139">
        <f ca="1">INDEX(EXTRACT!DATE,MATCH(Tableau4[[#This Row],[Décalage]],D:D,0),0)</f>
        <v>0</v>
      </c>
      <c r="U1729" s="139">
        <f ca="1">VLOOKUP(Tableau4[[#This Row],[Décalage]],D:E,2,0)</f>
        <v>0</v>
      </c>
      <c r="V1729" s="139">
        <f ca="1">VLOOKUP(Tableau4[[#This Row],[Décalage]],D:G,4,0)</f>
        <v>0</v>
      </c>
      <c r="AY1729" s="88"/>
      <c r="AZ1729" s="88"/>
      <c r="BA1729" s="88"/>
      <c r="BB1729" s="88"/>
      <c r="BC1729" s="88"/>
    </row>
    <row r="1730" spans="1:55" ht="15" x14ac:dyDescent="0.2">
      <c r="A1730" s="100" t="s">
        <v>534</v>
      </c>
      <c r="B1730" s="95" t="s">
        <v>534</v>
      </c>
      <c r="C1730" s="95">
        <v>1727</v>
      </c>
      <c r="D1730" s="95" t="s">
        <v>534</v>
      </c>
      <c r="E1730" s="99" t="s">
        <v>534</v>
      </c>
      <c r="F1730" s="95" t="s">
        <v>534</v>
      </c>
      <c r="G1730" s="95" t="s">
        <v>534</v>
      </c>
      <c r="H1730" s="95">
        <v>0</v>
      </c>
      <c r="I1730" s="95">
        <v>1</v>
      </c>
      <c r="J1730" s="95">
        <v>1263</v>
      </c>
      <c r="K1730" s="95" t="s">
        <v>534</v>
      </c>
      <c r="L1730" s="98" t="s">
        <v>534</v>
      </c>
      <c r="M1730" s="98" t="s">
        <v>534</v>
      </c>
      <c r="N1730" s="97" t="s">
        <v>534</v>
      </c>
      <c r="Q1730" s="88" t="str">
        <f t="array" aca="1" ref="Q1730" ca="1">IFERROR(INDEX(Tableau3[Num DECAL],SMALL(IF(Tableau3[Num DECAL]&lt;&gt;"",ROW(INDIRECT("1:"&amp;ROWS(Tableau3[Num DECAL])))),ROWS($1:1719))),"")</f>
        <v/>
      </c>
      <c r="R1730" s="88">
        <f t="shared" ca="1" si="26"/>
        <v>0</v>
      </c>
      <c r="S1730" s="88">
        <f ca="1">COUNTIFS(Tableau3[PLAGE],R1730)</f>
        <v>0</v>
      </c>
      <c r="T1730" s="139">
        <f ca="1">INDEX(EXTRACT!DATE,MATCH(Tableau4[[#This Row],[Décalage]],D:D,0),0)</f>
        <v>0</v>
      </c>
      <c r="U1730" s="139">
        <f ca="1">VLOOKUP(Tableau4[[#This Row],[Décalage]],D:E,2,0)</f>
        <v>0</v>
      </c>
      <c r="V1730" s="139">
        <f ca="1">VLOOKUP(Tableau4[[#This Row],[Décalage]],D:G,4,0)</f>
        <v>0</v>
      </c>
      <c r="AY1730" s="88"/>
      <c r="AZ1730" s="88"/>
      <c r="BA1730" s="88"/>
      <c r="BB1730" s="88"/>
      <c r="BC1730" s="88"/>
    </row>
    <row r="1731" spans="1:55" ht="15" x14ac:dyDescent="0.2">
      <c r="A1731" s="100" t="s">
        <v>534</v>
      </c>
      <c r="B1731" s="95" t="s">
        <v>534</v>
      </c>
      <c r="C1731" s="95">
        <v>1728</v>
      </c>
      <c r="D1731" s="95" t="s">
        <v>534</v>
      </c>
      <c r="E1731" s="99" t="s">
        <v>534</v>
      </c>
      <c r="F1731" s="95" t="s">
        <v>534</v>
      </c>
      <c r="G1731" s="95" t="s">
        <v>534</v>
      </c>
      <c r="H1731" s="95">
        <v>0</v>
      </c>
      <c r="I1731" s="95">
        <v>1</v>
      </c>
      <c r="J1731" s="95">
        <v>1264</v>
      </c>
      <c r="K1731" s="95" t="s">
        <v>534</v>
      </c>
      <c r="L1731" s="98" t="s">
        <v>534</v>
      </c>
      <c r="M1731" s="98" t="s">
        <v>534</v>
      </c>
      <c r="N1731" s="97" t="s">
        <v>534</v>
      </c>
      <c r="Q1731" s="88" t="str">
        <f t="array" aca="1" ref="Q1731" ca="1">IFERROR(INDEX(Tableau3[Num DECAL],SMALL(IF(Tableau3[Num DECAL]&lt;&gt;"",ROW(INDIRECT("1:"&amp;ROWS(Tableau3[Num DECAL])))),ROWS($1:1720))),"")</f>
        <v/>
      </c>
      <c r="R1731" s="88">
        <f t="shared" ca="1" si="26"/>
        <v>0</v>
      </c>
      <c r="S1731" s="88">
        <f ca="1">COUNTIFS(Tableau3[PLAGE],R1731)</f>
        <v>0</v>
      </c>
      <c r="T1731" s="139">
        <f ca="1">INDEX(EXTRACT!DATE,MATCH(Tableau4[[#This Row],[Décalage]],D:D,0),0)</f>
        <v>0</v>
      </c>
      <c r="U1731" s="139">
        <f ca="1">VLOOKUP(Tableau4[[#This Row],[Décalage]],D:E,2,0)</f>
        <v>0</v>
      </c>
      <c r="V1731" s="139">
        <f ca="1">VLOOKUP(Tableau4[[#This Row],[Décalage]],D:G,4,0)</f>
        <v>0</v>
      </c>
      <c r="AY1731" s="88"/>
      <c r="AZ1731" s="88"/>
      <c r="BA1731" s="88"/>
      <c r="BB1731" s="88"/>
      <c r="BC1731" s="88"/>
    </row>
    <row r="1732" spans="1:55" ht="15" x14ac:dyDescent="0.2">
      <c r="A1732" s="100" t="s">
        <v>534</v>
      </c>
      <c r="B1732" s="95" t="s">
        <v>534</v>
      </c>
      <c r="C1732" s="95">
        <v>1729</v>
      </c>
      <c r="D1732" s="95" t="s">
        <v>534</v>
      </c>
      <c r="E1732" s="99" t="s">
        <v>534</v>
      </c>
      <c r="F1732" s="95" t="s">
        <v>534</v>
      </c>
      <c r="G1732" s="95" t="s">
        <v>534</v>
      </c>
      <c r="H1732" s="95">
        <v>0</v>
      </c>
      <c r="I1732" s="95">
        <v>1</v>
      </c>
      <c r="J1732" s="95">
        <v>1265</v>
      </c>
      <c r="K1732" s="95" t="s">
        <v>534</v>
      </c>
      <c r="L1732" s="98" t="s">
        <v>534</v>
      </c>
      <c r="M1732" s="98" t="s">
        <v>534</v>
      </c>
      <c r="N1732" s="97" t="s">
        <v>534</v>
      </c>
      <c r="Q1732" s="88" t="str">
        <f t="array" aca="1" ref="Q1732" ca="1">IFERROR(INDEX(Tableau3[Num DECAL],SMALL(IF(Tableau3[Num DECAL]&lt;&gt;"",ROW(INDIRECT("1:"&amp;ROWS(Tableau3[Num DECAL])))),ROWS($1:1721))),"")</f>
        <v/>
      </c>
      <c r="R1732" s="88">
        <f t="shared" ca="1" si="26"/>
        <v>0</v>
      </c>
      <c r="S1732" s="88">
        <f ca="1">COUNTIFS(Tableau3[PLAGE],R1732)</f>
        <v>0</v>
      </c>
      <c r="T1732" s="139">
        <f ca="1">INDEX(EXTRACT!DATE,MATCH(Tableau4[[#This Row],[Décalage]],D:D,0),0)</f>
        <v>0</v>
      </c>
      <c r="U1732" s="139">
        <f ca="1">VLOOKUP(Tableau4[[#This Row],[Décalage]],D:E,2,0)</f>
        <v>0</v>
      </c>
      <c r="V1732" s="139">
        <f ca="1">VLOOKUP(Tableau4[[#This Row],[Décalage]],D:G,4,0)</f>
        <v>0</v>
      </c>
      <c r="AY1732" s="88"/>
      <c r="AZ1732" s="88"/>
      <c r="BA1732" s="88"/>
      <c r="BB1732" s="88"/>
      <c r="BC1732" s="88"/>
    </row>
    <row r="1733" spans="1:55" ht="15" x14ac:dyDescent="0.2">
      <c r="A1733" s="100" t="s">
        <v>534</v>
      </c>
      <c r="B1733" s="95" t="s">
        <v>534</v>
      </c>
      <c r="C1733" s="95">
        <v>1730</v>
      </c>
      <c r="D1733" s="95" t="s">
        <v>534</v>
      </c>
      <c r="E1733" s="99" t="s">
        <v>534</v>
      </c>
      <c r="F1733" s="95" t="s">
        <v>534</v>
      </c>
      <c r="G1733" s="95" t="s">
        <v>534</v>
      </c>
      <c r="H1733" s="95">
        <v>0</v>
      </c>
      <c r="I1733" s="95">
        <v>1</v>
      </c>
      <c r="J1733" s="95">
        <v>1266</v>
      </c>
      <c r="K1733" s="95" t="s">
        <v>534</v>
      </c>
      <c r="L1733" s="98" t="s">
        <v>534</v>
      </c>
      <c r="M1733" s="98" t="s">
        <v>534</v>
      </c>
      <c r="N1733" s="97" t="s">
        <v>534</v>
      </c>
      <c r="Q1733" s="88" t="str">
        <f t="array" aca="1" ref="Q1733" ca="1">IFERROR(INDEX(Tableau3[Num DECAL],SMALL(IF(Tableau3[Num DECAL]&lt;&gt;"",ROW(INDIRECT("1:"&amp;ROWS(Tableau3[Num DECAL])))),ROWS($1:1722))),"")</f>
        <v/>
      </c>
      <c r="R1733" s="88">
        <f t="shared" ca="1" si="26"/>
        <v>0</v>
      </c>
      <c r="S1733" s="88">
        <f ca="1">COUNTIFS(Tableau3[PLAGE],R1733)</f>
        <v>0</v>
      </c>
      <c r="T1733" s="139">
        <f ca="1">INDEX(EXTRACT!DATE,MATCH(Tableau4[[#This Row],[Décalage]],D:D,0),0)</f>
        <v>0</v>
      </c>
      <c r="U1733" s="139">
        <f ca="1">VLOOKUP(Tableau4[[#This Row],[Décalage]],D:E,2,0)</f>
        <v>0</v>
      </c>
      <c r="V1733" s="139">
        <f ca="1">VLOOKUP(Tableau4[[#This Row],[Décalage]],D:G,4,0)</f>
        <v>0</v>
      </c>
      <c r="AY1733" s="88"/>
      <c r="AZ1733" s="88"/>
      <c r="BA1733" s="88"/>
      <c r="BB1733" s="88"/>
      <c r="BC1733" s="88"/>
    </row>
    <row r="1734" spans="1:55" ht="15" x14ac:dyDescent="0.2">
      <c r="A1734" s="100" t="s">
        <v>534</v>
      </c>
      <c r="B1734" s="95" t="s">
        <v>534</v>
      </c>
      <c r="C1734" s="95">
        <v>1731</v>
      </c>
      <c r="D1734" s="95" t="s">
        <v>534</v>
      </c>
      <c r="E1734" s="99" t="s">
        <v>534</v>
      </c>
      <c r="F1734" s="95" t="s">
        <v>534</v>
      </c>
      <c r="G1734" s="95" t="s">
        <v>534</v>
      </c>
      <c r="H1734" s="95">
        <v>0</v>
      </c>
      <c r="I1734" s="95">
        <v>1</v>
      </c>
      <c r="J1734" s="95">
        <v>1267</v>
      </c>
      <c r="K1734" s="95" t="s">
        <v>534</v>
      </c>
      <c r="L1734" s="98" t="s">
        <v>534</v>
      </c>
      <c r="M1734" s="98" t="s">
        <v>534</v>
      </c>
      <c r="N1734" s="97" t="s">
        <v>534</v>
      </c>
      <c r="Q1734" s="88" t="str">
        <f t="array" aca="1" ref="Q1734" ca="1">IFERROR(INDEX(Tableau3[Num DECAL],SMALL(IF(Tableau3[Num DECAL]&lt;&gt;"",ROW(INDIRECT("1:"&amp;ROWS(Tableau3[Num DECAL])))),ROWS($1:1723))),"")</f>
        <v/>
      </c>
      <c r="R1734" s="88">
        <f t="shared" ca="1" si="26"/>
        <v>0</v>
      </c>
      <c r="S1734" s="88">
        <f ca="1">COUNTIFS(Tableau3[PLAGE],R1734)</f>
        <v>0</v>
      </c>
      <c r="T1734" s="139">
        <f ca="1">INDEX(EXTRACT!DATE,MATCH(Tableau4[[#This Row],[Décalage]],D:D,0),0)</f>
        <v>0</v>
      </c>
      <c r="U1734" s="139">
        <f ca="1">VLOOKUP(Tableau4[[#This Row],[Décalage]],D:E,2,0)</f>
        <v>0</v>
      </c>
      <c r="V1734" s="139">
        <f ca="1">VLOOKUP(Tableau4[[#This Row],[Décalage]],D:G,4,0)</f>
        <v>0</v>
      </c>
      <c r="AY1734" s="88"/>
      <c r="AZ1734" s="88"/>
      <c r="BA1734" s="88"/>
      <c r="BB1734" s="88"/>
      <c r="BC1734" s="88"/>
    </row>
    <row r="1735" spans="1:55" ht="15" x14ac:dyDescent="0.2">
      <c r="A1735" s="100" t="s">
        <v>534</v>
      </c>
      <c r="B1735" s="95" t="s">
        <v>534</v>
      </c>
      <c r="C1735" s="95">
        <v>1732</v>
      </c>
      <c r="D1735" s="95" t="s">
        <v>534</v>
      </c>
      <c r="E1735" s="99" t="s">
        <v>534</v>
      </c>
      <c r="F1735" s="95" t="s">
        <v>534</v>
      </c>
      <c r="G1735" s="95" t="s">
        <v>534</v>
      </c>
      <c r="H1735" s="95">
        <v>0</v>
      </c>
      <c r="I1735" s="95">
        <v>1</v>
      </c>
      <c r="J1735" s="95">
        <v>1268</v>
      </c>
      <c r="K1735" s="95" t="s">
        <v>534</v>
      </c>
      <c r="L1735" s="98" t="s">
        <v>534</v>
      </c>
      <c r="M1735" s="98" t="s">
        <v>534</v>
      </c>
      <c r="N1735" s="97" t="s">
        <v>534</v>
      </c>
      <c r="Q1735" s="88" t="str">
        <f t="array" aca="1" ref="Q1735" ca="1">IFERROR(INDEX(Tableau3[Num DECAL],SMALL(IF(Tableau3[Num DECAL]&lt;&gt;"",ROW(INDIRECT("1:"&amp;ROWS(Tableau3[Num DECAL])))),ROWS($1:1724))),"")</f>
        <v/>
      </c>
      <c r="R1735" s="88">
        <f t="shared" ca="1" si="26"/>
        <v>0</v>
      </c>
      <c r="S1735" s="88">
        <f ca="1">COUNTIFS(Tableau3[PLAGE],R1735)</f>
        <v>0</v>
      </c>
      <c r="T1735" s="139">
        <f ca="1">INDEX(EXTRACT!DATE,MATCH(Tableau4[[#This Row],[Décalage]],D:D,0),0)</f>
        <v>0</v>
      </c>
      <c r="U1735" s="139">
        <f ca="1">VLOOKUP(Tableau4[[#This Row],[Décalage]],D:E,2,0)</f>
        <v>0</v>
      </c>
      <c r="V1735" s="139">
        <f ca="1">VLOOKUP(Tableau4[[#This Row],[Décalage]],D:G,4,0)</f>
        <v>0</v>
      </c>
      <c r="AY1735" s="88"/>
      <c r="AZ1735" s="88"/>
      <c r="BA1735" s="88"/>
      <c r="BB1735" s="88"/>
      <c r="BC1735" s="88"/>
    </row>
    <row r="1736" spans="1:55" ht="15" x14ac:dyDescent="0.2">
      <c r="A1736" s="100" t="s">
        <v>534</v>
      </c>
      <c r="B1736" s="95" t="s">
        <v>534</v>
      </c>
      <c r="C1736" s="95">
        <v>1733</v>
      </c>
      <c r="D1736" s="95" t="s">
        <v>534</v>
      </c>
      <c r="E1736" s="99" t="s">
        <v>534</v>
      </c>
      <c r="F1736" s="95" t="s">
        <v>534</v>
      </c>
      <c r="G1736" s="95" t="s">
        <v>534</v>
      </c>
      <c r="H1736" s="95">
        <v>0</v>
      </c>
      <c r="I1736" s="95">
        <v>1</v>
      </c>
      <c r="J1736" s="95">
        <v>1269</v>
      </c>
      <c r="K1736" s="95" t="s">
        <v>534</v>
      </c>
      <c r="L1736" s="98" t="s">
        <v>534</v>
      </c>
      <c r="M1736" s="98" t="s">
        <v>534</v>
      </c>
      <c r="N1736" s="97" t="s">
        <v>534</v>
      </c>
      <c r="Q1736" s="88" t="str">
        <f t="array" aca="1" ref="Q1736" ca="1">IFERROR(INDEX(Tableau3[Num DECAL],SMALL(IF(Tableau3[Num DECAL]&lt;&gt;"",ROW(INDIRECT("1:"&amp;ROWS(Tableau3[Num DECAL])))),ROWS($1:1725))),"")</f>
        <v/>
      </c>
      <c r="R1736" s="88">
        <f t="shared" ca="1" si="26"/>
        <v>0</v>
      </c>
      <c r="S1736" s="88">
        <f ca="1">COUNTIFS(Tableau3[PLAGE],R1736)</f>
        <v>0</v>
      </c>
      <c r="T1736" s="139">
        <f ca="1">INDEX(EXTRACT!DATE,MATCH(Tableau4[[#This Row],[Décalage]],D:D,0),0)</f>
        <v>0</v>
      </c>
      <c r="U1736" s="139">
        <f ca="1">VLOOKUP(Tableau4[[#This Row],[Décalage]],D:E,2,0)</f>
        <v>0</v>
      </c>
      <c r="V1736" s="139">
        <f ca="1">VLOOKUP(Tableau4[[#This Row],[Décalage]],D:G,4,0)</f>
        <v>0</v>
      </c>
      <c r="AY1736" s="88"/>
      <c r="AZ1736" s="88"/>
      <c r="BA1736" s="88"/>
      <c r="BB1736" s="88"/>
      <c r="BC1736" s="88"/>
    </row>
    <row r="1737" spans="1:55" ht="15" x14ac:dyDescent="0.2">
      <c r="A1737" s="100" t="s">
        <v>534</v>
      </c>
      <c r="B1737" s="95" t="s">
        <v>534</v>
      </c>
      <c r="C1737" s="95">
        <v>1734</v>
      </c>
      <c r="D1737" s="95" t="s">
        <v>534</v>
      </c>
      <c r="E1737" s="99" t="s">
        <v>534</v>
      </c>
      <c r="F1737" s="95" t="s">
        <v>534</v>
      </c>
      <c r="G1737" s="95" t="s">
        <v>534</v>
      </c>
      <c r="H1737" s="95">
        <v>0</v>
      </c>
      <c r="I1737" s="95">
        <v>1</v>
      </c>
      <c r="J1737" s="95">
        <v>1270</v>
      </c>
      <c r="K1737" s="95" t="s">
        <v>534</v>
      </c>
      <c r="L1737" s="98" t="s">
        <v>534</v>
      </c>
      <c r="M1737" s="98" t="s">
        <v>534</v>
      </c>
      <c r="N1737" s="97" t="s">
        <v>534</v>
      </c>
      <c r="Q1737" s="88" t="str">
        <f t="array" aca="1" ref="Q1737" ca="1">IFERROR(INDEX(Tableau3[Num DECAL],SMALL(IF(Tableau3[Num DECAL]&lt;&gt;"",ROW(INDIRECT("1:"&amp;ROWS(Tableau3[Num DECAL])))),ROWS($1:1726))),"")</f>
        <v/>
      </c>
      <c r="R1737" s="88">
        <f t="shared" ca="1" si="26"/>
        <v>0</v>
      </c>
      <c r="S1737" s="88">
        <f ca="1">COUNTIFS(Tableau3[PLAGE],R1737)</f>
        <v>0</v>
      </c>
      <c r="T1737" s="139">
        <f ca="1">INDEX(EXTRACT!DATE,MATCH(Tableau4[[#This Row],[Décalage]],D:D,0),0)</f>
        <v>0</v>
      </c>
      <c r="U1737" s="139">
        <f ca="1">VLOOKUP(Tableau4[[#This Row],[Décalage]],D:E,2,0)</f>
        <v>0</v>
      </c>
      <c r="V1737" s="139">
        <f ca="1">VLOOKUP(Tableau4[[#This Row],[Décalage]],D:G,4,0)</f>
        <v>0</v>
      </c>
      <c r="AY1737" s="88"/>
      <c r="AZ1737" s="88"/>
      <c r="BA1737" s="88"/>
      <c r="BB1737" s="88"/>
      <c r="BC1737" s="88"/>
    </row>
    <row r="1738" spans="1:55" ht="15" x14ac:dyDescent="0.2">
      <c r="A1738" s="100" t="s">
        <v>534</v>
      </c>
      <c r="B1738" s="95" t="s">
        <v>534</v>
      </c>
      <c r="C1738" s="95">
        <v>1735</v>
      </c>
      <c r="D1738" s="95" t="s">
        <v>534</v>
      </c>
      <c r="E1738" s="99" t="s">
        <v>534</v>
      </c>
      <c r="F1738" s="95" t="s">
        <v>534</v>
      </c>
      <c r="G1738" s="95" t="s">
        <v>534</v>
      </c>
      <c r="H1738" s="95">
        <v>0</v>
      </c>
      <c r="I1738" s="95">
        <v>1</v>
      </c>
      <c r="J1738" s="95">
        <v>1271</v>
      </c>
      <c r="K1738" s="95" t="s">
        <v>534</v>
      </c>
      <c r="L1738" s="98" t="s">
        <v>534</v>
      </c>
      <c r="M1738" s="98" t="s">
        <v>534</v>
      </c>
      <c r="N1738" s="97" t="s">
        <v>534</v>
      </c>
      <c r="Q1738" s="88" t="str">
        <f t="array" aca="1" ref="Q1738" ca="1">IFERROR(INDEX(Tableau3[Num DECAL],SMALL(IF(Tableau3[Num DECAL]&lt;&gt;"",ROW(INDIRECT("1:"&amp;ROWS(Tableau3[Num DECAL])))),ROWS($1:1727))),"")</f>
        <v/>
      </c>
      <c r="R1738" s="88">
        <f t="shared" ca="1" si="26"/>
        <v>0</v>
      </c>
      <c r="S1738" s="88">
        <f ca="1">COUNTIFS(Tableau3[PLAGE],R1738)</f>
        <v>0</v>
      </c>
      <c r="T1738" s="139">
        <f ca="1">INDEX(EXTRACT!DATE,MATCH(Tableau4[[#This Row],[Décalage]],D:D,0),0)</f>
        <v>0</v>
      </c>
      <c r="U1738" s="139">
        <f ca="1">VLOOKUP(Tableau4[[#This Row],[Décalage]],D:E,2,0)</f>
        <v>0</v>
      </c>
      <c r="V1738" s="139">
        <f ca="1">VLOOKUP(Tableau4[[#This Row],[Décalage]],D:G,4,0)</f>
        <v>0</v>
      </c>
      <c r="AY1738" s="88"/>
      <c r="AZ1738" s="88"/>
      <c r="BA1738" s="88"/>
      <c r="BB1738" s="88"/>
      <c r="BC1738" s="88"/>
    </row>
    <row r="1739" spans="1:55" ht="15" x14ac:dyDescent="0.2">
      <c r="A1739" s="100" t="s">
        <v>534</v>
      </c>
      <c r="B1739" s="95" t="s">
        <v>534</v>
      </c>
      <c r="C1739" s="95">
        <v>1736</v>
      </c>
      <c r="D1739" s="95" t="s">
        <v>534</v>
      </c>
      <c r="E1739" s="99" t="s">
        <v>534</v>
      </c>
      <c r="F1739" s="95" t="s">
        <v>534</v>
      </c>
      <c r="G1739" s="95" t="s">
        <v>534</v>
      </c>
      <c r="H1739" s="95">
        <v>0</v>
      </c>
      <c r="I1739" s="95">
        <v>1</v>
      </c>
      <c r="J1739" s="95">
        <v>1272</v>
      </c>
      <c r="K1739" s="95" t="s">
        <v>534</v>
      </c>
      <c r="L1739" s="98" t="s">
        <v>534</v>
      </c>
      <c r="M1739" s="98" t="s">
        <v>534</v>
      </c>
      <c r="N1739" s="97" t="s">
        <v>534</v>
      </c>
      <c r="Q1739" s="88" t="str">
        <f t="array" aca="1" ref="Q1739" ca="1">IFERROR(INDEX(Tableau3[Num DECAL],SMALL(IF(Tableau3[Num DECAL]&lt;&gt;"",ROW(INDIRECT("1:"&amp;ROWS(Tableau3[Num DECAL])))),ROWS($1:1728))),"")</f>
        <v/>
      </c>
      <c r="R1739" s="88">
        <f t="shared" ca="1" si="26"/>
        <v>0</v>
      </c>
      <c r="S1739" s="88">
        <f ca="1">COUNTIFS(Tableau3[PLAGE],R1739)</f>
        <v>0</v>
      </c>
      <c r="T1739" s="139">
        <f ca="1">INDEX(EXTRACT!DATE,MATCH(Tableau4[[#This Row],[Décalage]],D:D,0),0)</f>
        <v>0</v>
      </c>
      <c r="U1739" s="139">
        <f ca="1">VLOOKUP(Tableau4[[#This Row],[Décalage]],D:E,2,0)</f>
        <v>0</v>
      </c>
      <c r="V1739" s="139">
        <f ca="1">VLOOKUP(Tableau4[[#This Row],[Décalage]],D:G,4,0)</f>
        <v>0</v>
      </c>
      <c r="AY1739" s="88"/>
      <c r="AZ1739" s="88"/>
      <c r="BA1739" s="88"/>
      <c r="BB1739" s="88"/>
      <c r="BC1739" s="88"/>
    </row>
    <row r="1740" spans="1:55" ht="15" x14ac:dyDescent="0.2">
      <c r="A1740" s="100" t="s">
        <v>534</v>
      </c>
      <c r="B1740" s="95" t="s">
        <v>534</v>
      </c>
      <c r="C1740" s="95">
        <v>1737</v>
      </c>
      <c r="D1740" s="95" t="s">
        <v>534</v>
      </c>
      <c r="E1740" s="99" t="s">
        <v>534</v>
      </c>
      <c r="F1740" s="95" t="s">
        <v>534</v>
      </c>
      <c r="G1740" s="95" t="s">
        <v>534</v>
      </c>
      <c r="H1740" s="95">
        <v>0</v>
      </c>
      <c r="I1740" s="95">
        <v>1</v>
      </c>
      <c r="J1740" s="95">
        <v>1273</v>
      </c>
      <c r="K1740" s="95" t="s">
        <v>534</v>
      </c>
      <c r="L1740" s="98" t="s">
        <v>534</v>
      </c>
      <c r="M1740" s="98" t="s">
        <v>534</v>
      </c>
      <c r="N1740" s="97" t="s">
        <v>534</v>
      </c>
      <c r="Q1740" s="88" t="str">
        <f t="array" aca="1" ref="Q1740" ca="1">IFERROR(INDEX(Tableau3[Num DECAL],SMALL(IF(Tableau3[Num DECAL]&lt;&gt;"",ROW(INDIRECT("1:"&amp;ROWS(Tableau3[Num DECAL])))),ROWS($1:1729))),"")</f>
        <v/>
      </c>
      <c r="R1740" s="88">
        <f t="shared" ref="R1740:R1803" ca="1" si="27">VLOOKUP(Q1740,D:J,7,0)</f>
        <v>0</v>
      </c>
      <c r="S1740" s="88">
        <f ca="1">COUNTIFS(Tableau3[PLAGE],R1740)</f>
        <v>0</v>
      </c>
      <c r="T1740" s="139">
        <f ca="1">INDEX(EXTRACT!DATE,MATCH(Tableau4[[#This Row],[Décalage]],D:D,0),0)</f>
        <v>0</v>
      </c>
      <c r="U1740" s="139">
        <f ca="1">VLOOKUP(Tableau4[[#This Row],[Décalage]],D:E,2,0)</f>
        <v>0</v>
      </c>
      <c r="V1740" s="139">
        <f ca="1">VLOOKUP(Tableau4[[#This Row],[Décalage]],D:G,4,0)</f>
        <v>0</v>
      </c>
      <c r="AY1740" s="88"/>
      <c r="AZ1740" s="88"/>
      <c r="BA1740" s="88"/>
      <c r="BB1740" s="88"/>
      <c r="BC1740" s="88"/>
    </row>
    <row r="1741" spans="1:55" ht="15" x14ac:dyDescent="0.2">
      <c r="A1741" s="100" t="s">
        <v>534</v>
      </c>
      <c r="B1741" s="95" t="s">
        <v>534</v>
      </c>
      <c r="C1741" s="95">
        <v>1738</v>
      </c>
      <c r="D1741" s="95" t="s">
        <v>534</v>
      </c>
      <c r="E1741" s="99" t="s">
        <v>534</v>
      </c>
      <c r="F1741" s="95" t="s">
        <v>534</v>
      </c>
      <c r="G1741" s="95" t="s">
        <v>534</v>
      </c>
      <c r="H1741" s="95">
        <v>0</v>
      </c>
      <c r="I1741" s="95">
        <v>1</v>
      </c>
      <c r="J1741" s="95">
        <v>1274</v>
      </c>
      <c r="K1741" s="95" t="s">
        <v>534</v>
      </c>
      <c r="L1741" s="98" t="s">
        <v>534</v>
      </c>
      <c r="M1741" s="98" t="s">
        <v>534</v>
      </c>
      <c r="N1741" s="97" t="s">
        <v>534</v>
      </c>
      <c r="Q1741" s="88" t="str">
        <f t="array" aca="1" ref="Q1741" ca="1">IFERROR(INDEX(Tableau3[Num DECAL],SMALL(IF(Tableau3[Num DECAL]&lt;&gt;"",ROW(INDIRECT("1:"&amp;ROWS(Tableau3[Num DECAL])))),ROWS($1:1730))),"")</f>
        <v/>
      </c>
      <c r="R1741" s="88">
        <f t="shared" ca="1" si="27"/>
        <v>0</v>
      </c>
      <c r="S1741" s="88">
        <f ca="1">COUNTIFS(Tableau3[PLAGE],R1741)</f>
        <v>0</v>
      </c>
      <c r="T1741" s="139">
        <f ca="1">INDEX(EXTRACT!DATE,MATCH(Tableau4[[#This Row],[Décalage]],D:D,0),0)</f>
        <v>0</v>
      </c>
      <c r="U1741" s="139">
        <f ca="1">VLOOKUP(Tableau4[[#This Row],[Décalage]],D:E,2,0)</f>
        <v>0</v>
      </c>
      <c r="V1741" s="139">
        <f ca="1">VLOOKUP(Tableau4[[#This Row],[Décalage]],D:G,4,0)</f>
        <v>0</v>
      </c>
      <c r="AY1741" s="88"/>
      <c r="AZ1741" s="88"/>
      <c r="BA1741" s="88"/>
      <c r="BB1741" s="88"/>
      <c r="BC1741" s="88"/>
    </row>
    <row r="1742" spans="1:55" ht="15" x14ac:dyDescent="0.2">
      <c r="A1742" s="100" t="s">
        <v>534</v>
      </c>
      <c r="B1742" s="95" t="s">
        <v>534</v>
      </c>
      <c r="C1742" s="95">
        <v>1739</v>
      </c>
      <c r="D1742" s="95" t="s">
        <v>534</v>
      </c>
      <c r="E1742" s="99" t="s">
        <v>534</v>
      </c>
      <c r="F1742" s="95" t="s">
        <v>534</v>
      </c>
      <c r="G1742" s="95" t="s">
        <v>534</v>
      </c>
      <c r="H1742" s="95">
        <v>0</v>
      </c>
      <c r="I1742" s="95">
        <v>1</v>
      </c>
      <c r="J1742" s="95">
        <v>1275</v>
      </c>
      <c r="K1742" s="95" t="s">
        <v>534</v>
      </c>
      <c r="L1742" s="98" t="s">
        <v>534</v>
      </c>
      <c r="M1742" s="98" t="s">
        <v>534</v>
      </c>
      <c r="N1742" s="97" t="s">
        <v>534</v>
      </c>
      <c r="Q1742" s="88" t="str">
        <f t="array" aca="1" ref="Q1742" ca="1">IFERROR(INDEX(Tableau3[Num DECAL],SMALL(IF(Tableau3[Num DECAL]&lt;&gt;"",ROW(INDIRECT("1:"&amp;ROWS(Tableau3[Num DECAL])))),ROWS($1:1731))),"")</f>
        <v/>
      </c>
      <c r="R1742" s="88">
        <f t="shared" ca="1" si="27"/>
        <v>0</v>
      </c>
      <c r="S1742" s="88">
        <f ca="1">COUNTIFS(Tableau3[PLAGE],R1742)</f>
        <v>0</v>
      </c>
      <c r="T1742" s="139">
        <f ca="1">INDEX(EXTRACT!DATE,MATCH(Tableau4[[#This Row],[Décalage]],D:D,0),0)</f>
        <v>0</v>
      </c>
      <c r="U1742" s="139">
        <f ca="1">VLOOKUP(Tableau4[[#This Row],[Décalage]],D:E,2,0)</f>
        <v>0</v>
      </c>
      <c r="V1742" s="139">
        <f ca="1">VLOOKUP(Tableau4[[#This Row],[Décalage]],D:G,4,0)</f>
        <v>0</v>
      </c>
      <c r="AY1742" s="88"/>
      <c r="AZ1742" s="88"/>
      <c r="BA1742" s="88"/>
      <c r="BB1742" s="88"/>
      <c r="BC1742" s="88"/>
    </row>
    <row r="1743" spans="1:55" ht="15" x14ac:dyDescent="0.2">
      <c r="A1743" s="100" t="s">
        <v>534</v>
      </c>
      <c r="B1743" s="95" t="s">
        <v>534</v>
      </c>
      <c r="C1743" s="95">
        <v>1740</v>
      </c>
      <c r="D1743" s="95" t="s">
        <v>534</v>
      </c>
      <c r="E1743" s="99" t="s">
        <v>534</v>
      </c>
      <c r="F1743" s="95" t="s">
        <v>534</v>
      </c>
      <c r="G1743" s="95" t="s">
        <v>534</v>
      </c>
      <c r="H1743" s="95">
        <v>0</v>
      </c>
      <c r="I1743" s="95">
        <v>1</v>
      </c>
      <c r="J1743" s="95">
        <v>1276</v>
      </c>
      <c r="K1743" s="95" t="s">
        <v>534</v>
      </c>
      <c r="L1743" s="98" t="s">
        <v>534</v>
      </c>
      <c r="M1743" s="98" t="s">
        <v>534</v>
      </c>
      <c r="N1743" s="97" t="s">
        <v>534</v>
      </c>
      <c r="Q1743" s="88" t="str">
        <f t="array" aca="1" ref="Q1743" ca="1">IFERROR(INDEX(Tableau3[Num DECAL],SMALL(IF(Tableau3[Num DECAL]&lt;&gt;"",ROW(INDIRECT("1:"&amp;ROWS(Tableau3[Num DECAL])))),ROWS($1:1732))),"")</f>
        <v/>
      </c>
      <c r="R1743" s="88">
        <f t="shared" ca="1" si="27"/>
        <v>0</v>
      </c>
      <c r="S1743" s="88">
        <f ca="1">COUNTIFS(Tableau3[PLAGE],R1743)</f>
        <v>0</v>
      </c>
      <c r="T1743" s="139">
        <f ca="1">INDEX(EXTRACT!DATE,MATCH(Tableau4[[#This Row],[Décalage]],D:D,0),0)</f>
        <v>0</v>
      </c>
      <c r="U1743" s="139">
        <f ca="1">VLOOKUP(Tableau4[[#This Row],[Décalage]],D:E,2,0)</f>
        <v>0</v>
      </c>
      <c r="V1743" s="139">
        <f ca="1">VLOOKUP(Tableau4[[#This Row],[Décalage]],D:G,4,0)</f>
        <v>0</v>
      </c>
      <c r="AY1743" s="88"/>
      <c r="AZ1743" s="88"/>
      <c r="BA1743" s="88"/>
      <c r="BB1743" s="88"/>
      <c r="BC1743" s="88"/>
    </row>
    <row r="1744" spans="1:55" ht="15" x14ac:dyDescent="0.2">
      <c r="A1744" s="100" t="s">
        <v>534</v>
      </c>
      <c r="B1744" s="95" t="s">
        <v>534</v>
      </c>
      <c r="C1744" s="95">
        <v>1741</v>
      </c>
      <c r="D1744" s="95" t="s">
        <v>534</v>
      </c>
      <c r="E1744" s="99" t="s">
        <v>534</v>
      </c>
      <c r="F1744" s="95" t="s">
        <v>534</v>
      </c>
      <c r="G1744" s="95" t="s">
        <v>534</v>
      </c>
      <c r="H1744" s="95">
        <v>0</v>
      </c>
      <c r="I1744" s="95">
        <v>1</v>
      </c>
      <c r="J1744" s="95">
        <v>1277</v>
      </c>
      <c r="K1744" s="95" t="s">
        <v>534</v>
      </c>
      <c r="L1744" s="98" t="s">
        <v>534</v>
      </c>
      <c r="M1744" s="98" t="s">
        <v>534</v>
      </c>
      <c r="N1744" s="97" t="s">
        <v>534</v>
      </c>
      <c r="Q1744" s="88" t="str">
        <f t="array" aca="1" ref="Q1744" ca="1">IFERROR(INDEX(Tableau3[Num DECAL],SMALL(IF(Tableau3[Num DECAL]&lt;&gt;"",ROW(INDIRECT("1:"&amp;ROWS(Tableau3[Num DECAL])))),ROWS($1:1733))),"")</f>
        <v/>
      </c>
      <c r="R1744" s="88">
        <f t="shared" ca="1" si="27"/>
        <v>0</v>
      </c>
      <c r="S1744" s="88">
        <f ca="1">COUNTIFS(Tableau3[PLAGE],R1744)</f>
        <v>0</v>
      </c>
      <c r="T1744" s="139">
        <f ca="1">INDEX(EXTRACT!DATE,MATCH(Tableau4[[#This Row],[Décalage]],D:D,0),0)</f>
        <v>0</v>
      </c>
      <c r="U1744" s="139">
        <f ca="1">VLOOKUP(Tableau4[[#This Row],[Décalage]],D:E,2,0)</f>
        <v>0</v>
      </c>
      <c r="V1744" s="139">
        <f ca="1">VLOOKUP(Tableau4[[#This Row],[Décalage]],D:G,4,0)</f>
        <v>0</v>
      </c>
      <c r="AY1744" s="88"/>
      <c r="AZ1744" s="88"/>
      <c r="BA1744" s="88"/>
      <c r="BB1744" s="88"/>
      <c r="BC1744" s="88"/>
    </row>
    <row r="1745" spans="1:55" ht="15" x14ac:dyDescent="0.2">
      <c r="A1745" s="100" t="s">
        <v>534</v>
      </c>
      <c r="B1745" s="95" t="s">
        <v>534</v>
      </c>
      <c r="C1745" s="95">
        <v>1742</v>
      </c>
      <c r="D1745" s="95" t="s">
        <v>534</v>
      </c>
      <c r="E1745" s="99" t="s">
        <v>534</v>
      </c>
      <c r="F1745" s="95" t="s">
        <v>534</v>
      </c>
      <c r="G1745" s="95" t="s">
        <v>534</v>
      </c>
      <c r="H1745" s="95">
        <v>0</v>
      </c>
      <c r="I1745" s="95">
        <v>1</v>
      </c>
      <c r="J1745" s="95">
        <v>1278</v>
      </c>
      <c r="K1745" s="95" t="s">
        <v>534</v>
      </c>
      <c r="L1745" s="98" t="s">
        <v>534</v>
      </c>
      <c r="M1745" s="98" t="s">
        <v>534</v>
      </c>
      <c r="N1745" s="97" t="s">
        <v>534</v>
      </c>
      <c r="Q1745" s="88" t="str">
        <f t="array" aca="1" ref="Q1745" ca="1">IFERROR(INDEX(Tableau3[Num DECAL],SMALL(IF(Tableau3[Num DECAL]&lt;&gt;"",ROW(INDIRECT("1:"&amp;ROWS(Tableau3[Num DECAL])))),ROWS($1:1734))),"")</f>
        <v/>
      </c>
      <c r="R1745" s="88">
        <f t="shared" ca="1" si="27"/>
        <v>0</v>
      </c>
      <c r="S1745" s="88">
        <f ca="1">COUNTIFS(Tableau3[PLAGE],R1745)</f>
        <v>0</v>
      </c>
      <c r="T1745" s="139">
        <f ca="1">INDEX(EXTRACT!DATE,MATCH(Tableau4[[#This Row],[Décalage]],D:D,0),0)</f>
        <v>0</v>
      </c>
      <c r="U1745" s="139">
        <f ca="1">VLOOKUP(Tableau4[[#This Row],[Décalage]],D:E,2,0)</f>
        <v>0</v>
      </c>
      <c r="V1745" s="139">
        <f ca="1">VLOOKUP(Tableau4[[#This Row],[Décalage]],D:G,4,0)</f>
        <v>0</v>
      </c>
      <c r="AY1745" s="88"/>
      <c r="AZ1745" s="88"/>
      <c r="BA1745" s="88"/>
      <c r="BB1745" s="88"/>
      <c r="BC1745" s="88"/>
    </row>
    <row r="1746" spans="1:55" ht="15" x14ac:dyDescent="0.2">
      <c r="A1746" s="100" t="s">
        <v>534</v>
      </c>
      <c r="B1746" s="95" t="s">
        <v>534</v>
      </c>
      <c r="C1746" s="95">
        <v>1743</v>
      </c>
      <c r="D1746" s="95" t="s">
        <v>534</v>
      </c>
      <c r="E1746" s="99" t="s">
        <v>534</v>
      </c>
      <c r="F1746" s="95" t="s">
        <v>534</v>
      </c>
      <c r="G1746" s="95" t="s">
        <v>534</v>
      </c>
      <c r="H1746" s="95">
        <v>0</v>
      </c>
      <c r="I1746" s="95">
        <v>1</v>
      </c>
      <c r="J1746" s="95">
        <v>1279</v>
      </c>
      <c r="K1746" s="95" t="s">
        <v>534</v>
      </c>
      <c r="L1746" s="98" t="s">
        <v>534</v>
      </c>
      <c r="M1746" s="98" t="s">
        <v>534</v>
      </c>
      <c r="N1746" s="97" t="s">
        <v>534</v>
      </c>
      <c r="Q1746" s="88" t="str">
        <f t="array" aca="1" ref="Q1746" ca="1">IFERROR(INDEX(Tableau3[Num DECAL],SMALL(IF(Tableau3[Num DECAL]&lt;&gt;"",ROW(INDIRECT("1:"&amp;ROWS(Tableau3[Num DECAL])))),ROWS($1:1735))),"")</f>
        <v/>
      </c>
      <c r="R1746" s="88">
        <f t="shared" ca="1" si="27"/>
        <v>0</v>
      </c>
      <c r="S1746" s="88">
        <f ca="1">COUNTIFS(Tableau3[PLAGE],R1746)</f>
        <v>0</v>
      </c>
      <c r="T1746" s="139">
        <f ca="1">INDEX(EXTRACT!DATE,MATCH(Tableau4[[#This Row],[Décalage]],D:D,0),0)</f>
        <v>0</v>
      </c>
      <c r="U1746" s="139">
        <f ca="1">VLOOKUP(Tableau4[[#This Row],[Décalage]],D:E,2,0)</f>
        <v>0</v>
      </c>
      <c r="V1746" s="139">
        <f ca="1">VLOOKUP(Tableau4[[#This Row],[Décalage]],D:G,4,0)</f>
        <v>0</v>
      </c>
      <c r="AY1746" s="88"/>
      <c r="AZ1746" s="88"/>
      <c r="BA1746" s="88"/>
      <c r="BB1746" s="88"/>
      <c r="BC1746" s="88"/>
    </row>
    <row r="1747" spans="1:55" ht="15" x14ac:dyDescent="0.2">
      <c r="A1747" s="100" t="s">
        <v>534</v>
      </c>
      <c r="B1747" s="95" t="s">
        <v>534</v>
      </c>
      <c r="C1747" s="95">
        <v>1744</v>
      </c>
      <c r="D1747" s="95" t="s">
        <v>534</v>
      </c>
      <c r="E1747" s="99" t="s">
        <v>534</v>
      </c>
      <c r="F1747" s="95" t="s">
        <v>534</v>
      </c>
      <c r="G1747" s="95" t="s">
        <v>534</v>
      </c>
      <c r="H1747" s="95">
        <v>0</v>
      </c>
      <c r="I1747" s="95">
        <v>1</v>
      </c>
      <c r="J1747" s="95">
        <v>1280</v>
      </c>
      <c r="K1747" s="95" t="s">
        <v>534</v>
      </c>
      <c r="L1747" s="98" t="s">
        <v>534</v>
      </c>
      <c r="M1747" s="98" t="s">
        <v>534</v>
      </c>
      <c r="N1747" s="97" t="s">
        <v>534</v>
      </c>
      <c r="Q1747" s="88" t="str">
        <f t="array" aca="1" ref="Q1747" ca="1">IFERROR(INDEX(Tableau3[Num DECAL],SMALL(IF(Tableau3[Num DECAL]&lt;&gt;"",ROW(INDIRECT("1:"&amp;ROWS(Tableau3[Num DECAL])))),ROWS($1:1736))),"")</f>
        <v/>
      </c>
      <c r="R1747" s="88">
        <f t="shared" ca="1" si="27"/>
        <v>0</v>
      </c>
      <c r="S1747" s="88">
        <f ca="1">COUNTIFS(Tableau3[PLAGE],R1747)</f>
        <v>0</v>
      </c>
      <c r="T1747" s="139">
        <f ca="1">INDEX(EXTRACT!DATE,MATCH(Tableau4[[#This Row],[Décalage]],D:D,0),0)</f>
        <v>0</v>
      </c>
      <c r="U1747" s="139">
        <f ca="1">VLOOKUP(Tableau4[[#This Row],[Décalage]],D:E,2,0)</f>
        <v>0</v>
      </c>
      <c r="V1747" s="139">
        <f ca="1">VLOOKUP(Tableau4[[#This Row],[Décalage]],D:G,4,0)</f>
        <v>0</v>
      </c>
      <c r="AY1747" s="88"/>
      <c r="AZ1747" s="88"/>
      <c r="BA1747" s="88"/>
      <c r="BB1747" s="88"/>
      <c r="BC1747" s="88"/>
    </row>
    <row r="1748" spans="1:55" ht="15" x14ac:dyDescent="0.2">
      <c r="A1748" s="100" t="s">
        <v>534</v>
      </c>
      <c r="B1748" s="95" t="s">
        <v>534</v>
      </c>
      <c r="C1748" s="95">
        <v>1745</v>
      </c>
      <c r="D1748" s="95" t="s">
        <v>534</v>
      </c>
      <c r="E1748" s="99" t="s">
        <v>534</v>
      </c>
      <c r="F1748" s="95" t="s">
        <v>534</v>
      </c>
      <c r="G1748" s="95" t="s">
        <v>534</v>
      </c>
      <c r="H1748" s="95">
        <v>0</v>
      </c>
      <c r="I1748" s="95">
        <v>1</v>
      </c>
      <c r="J1748" s="95">
        <v>1281</v>
      </c>
      <c r="K1748" s="95" t="s">
        <v>534</v>
      </c>
      <c r="L1748" s="98" t="s">
        <v>534</v>
      </c>
      <c r="M1748" s="98" t="s">
        <v>534</v>
      </c>
      <c r="N1748" s="97" t="s">
        <v>534</v>
      </c>
      <c r="Q1748" s="88" t="str">
        <f t="array" aca="1" ref="Q1748" ca="1">IFERROR(INDEX(Tableau3[Num DECAL],SMALL(IF(Tableau3[Num DECAL]&lt;&gt;"",ROW(INDIRECT("1:"&amp;ROWS(Tableau3[Num DECAL])))),ROWS($1:1737))),"")</f>
        <v/>
      </c>
      <c r="R1748" s="88">
        <f t="shared" ca="1" si="27"/>
        <v>0</v>
      </c>
      <c r="S1748" s="88">
        <f ca="1">COUNTIFS(Tableau3[PLAGE],R1748)</f>
        <v>0</v>
      </c>
      <c r="T1748" s="139">
        <f ca="1">INDEX(EXTRACT!DATE,MATCH(Tableau4[[#This Row],[Décalage]],D:D,0),0)</f>
        <v>0</v>
      </c>
      <c r="U1748" s="139">
        <f ca="1">VLOOKUP(Tableau4[[#This Row],[Décalage]],D:E,2,0)</f>
        <v>0</v>
      </c>
      <c r="V1748" s="139">
        <f ca="1">VLOOKUP(Tableau4[[#This Row],[Décalage]],D:G,4,0)</f>
        <v>0</v>
      </c>
      <c r="AY1748" s="88"/>
      <c r="AZ1748" s="88"/>
      <c r="BA1748" s="88"/>
      <c r="BB1748" s="88"/>
      <c r="BC1748" s="88"/>
    </row>
    <row r="1749" spans="1:55" ht="15" x14ac:dyDescent="0.2">
      <c r="A1749" s="100" t="s">
        <v>534</v>
      </c>
      <c r="B1749" s="95" t="s">
        <v>534</v>
      </c>
      <c r="C1749" s="95">
        <v>1746</v>
      </c>
      <c r="D1749" s="95" t="s">
        <v>534</v>
      </c>
      <c r="E1749" s="99" t="s">
        <v>534</v>
      </c>
      <c r="F1749" s="95" t="s">
        <v>534</v>
      </c>
      <c r="G1749" s="95" t="s">
        <v>534</v>
      </c>
      <c r="H1749" s="95">
        <v>0</v>
      </c>
      <c r="I1749" s="95">
        <v>1</v>
      </c>
      <c r="J1749" s="95">
        <v>1282</v>
      </c>
      <c r="K1749" s="95" t="s">
        <v>534</v>
      </c>
      <c r="L1749" s="98" t="s">
        <v>534</v>
      </c>
      <c r="M1749" s="98" t="s">
        <v>534</v>
      </c>
      <c r="N1749" s="97" t="s">
        <v>534</v>
      </c>
      <c r="Q1749" s="88" t="str">
        <f t="array" aca="1" ref="Q1749" ca="1">IFERROR(INDEX(Tableau3[Num DECAL],SMALL(IF(Tableau3[Num DECAL]&lt;&gt;"",ROW(INDIRECT("1:"&amp;ROWS(Tableau3[Num DECAL])))),ROWS($1:1738))),"")</f>
        <v/>
      </c>
      <c r="R1749" s="88">
        <f t="shared" ca="1" si="27"/>
        <v>0</v>
      </c>
      <c r="S1749" s="88">
        <f ca="1">COUNTIFS(Tableau3[PLAGE],R1749)</f>
        <v>0</v>
      </c>
      <c r="T1749" s="139">
        <f ca="1">INDEX(EXTRACT!DATE,MATCH(Tableau4[[#This Row],[Décalage]],D:D,0),0)</f>
        <v>0</v>
      </c>
      <c r="U1749" s="139">
        <f ca="1">VLOOKUP(Tableau4[[#This Row],[Décalage]],D:E,2,0)</f>
        <v>0</v>
      </c>
      <c r="V1749" s="139">
        <f ca="1">VLOOKUP(Tableau4[[#This Row],[Décalage]],D:G,4,0)</f>
        <v>0</v>
      </c>
      <c r="AY1749" s="88"/>
      <c r="AZ1749" s="88"/>
      <c r="BA1749" s="88"/>
      <c r="BB1749" s="88"/>
      <c r="BC1749" s="88"/>
    </row>
    <row r="1750" spans="1:55" ht="15" x14ac:dyDescent="0.2">
      <c r="A1750" s="100" t="s">
        <v>534</v>
      </c>
      <c r="B1750" s="95" t="s">
        <v>534</v>
      </c>
      <c r="C1750" s="95">
        <v>1747</v>
      </c>
      <c r="D1750" s="95" t="s">
        <v>534</v>
      </c>
      <c r="E1750" s="99" t="s">
        <v>534</v>
      </c>
      <c r="F1750" s="95" t="s">
        <v>534</v>
      </c>
      <c r="G1750" s="95" t="s">
        <v>534</v>
      </c>
      <c r="H1750" s="95">
        <v>0</v>
      </c>
      <c r="I1750" s="95">
        <v>1</v>
      </c>
      <c r="J1750" s="95">
        <v>1283</v>
      </c>
      <c r="K1750" s="95" t="s">
        <v>534</v>
      </c>
      <c r="L1750" s="98" t="s">
        <v>534</v>
      </c>
      <c r="M1750" s="98" t="s">
        <v>534</v>
      </c>
      <c r="N1750" s="97" t="s">
        <v>534</v>
      </c>
      <c r="Q1750" s="88" t="str">
        <f t="array" aca="1" ref="Q1750" ca="1">IFERROR(INDEX(Tableau3[Num DECAL],SMALL(IF(Tableau3[Num DECAL]&lt;&gt;"",ROW(INDIRECT("1:"&amp;ROWS(Tableau3[Num DECAL])))),ROWS($1:1739))),"")</f>
        <v/>
      </c>
      <c r="R1750" s="88">
        <f t="shared" ca="1" si="27"/>
        <v>0</v>
      </c>
      <c r="S1750" s="88">
        <f ca="1">COUNTIFS(Tableau3[PLAGE],R1750)</f>
        <v>0</v>
      </c>
      <c r="T1750" s="139">
        <f ca="1">INDEX(EXTRACT!DATE,MATCH(Tableau4[[#This Row],[Décalage]],D:D,0),0)</f>
        <v>0</v>
      </c>
      <c r="U1750" s="139">
        <f ca="1">VLOOKUP(Tableau4[[#This Row],[Décalage]],D:E,2,0)</f>
        <v>0</v>
      </c>
      <c r="V1750" s="139">
        <f ca="1">VLOOKUP(Tableau4[[#This Row],[Décalage]],D:G,4,0)</f>
        <v>0</v>
      </c>
      <c r="AY1750" s="88"/>
      <c r="AZ1750" s="88"/>
      <c r="BA1750" s="88"/>
      <c r="BB1750" s="88"/>
      <c r="BC1750" s="88"/>
    </row>
    <row r="1751" spans="1:55" ht="15" x14ac:dyDescent="0.2">
      <c r="A1751" s="100" t="s">
        <v>534</v>
      </c>
      <c r="B1751" s="95" t="s">
        <v>534</v>
      </c>
      <c r="C1751" s="95">
        <v>1748</v>
      </c>
      <c r="D1751" s="95" t="s">
        <v>534</v>
      </c>
      <c r="E1751" s="99" t="s">
        <v>534</v>
      </c>
      <c r="F1751" s="95" t="s">
        <v>534</v>
      </c>
      <c r="G1751" s="95" t="s">
        <v>534</v>
      </c>
      <c r="H1751" s="95">
        <v>0</v>
      </c>
      <c r="I1751" s="95">
        <v>1</v>
      </c>
      <c r="J1751" s="95">
        <v>1284</v>
      </c>
      <c r="K1751" s="95" t="s">
        <v>534</v>
      </c>
      <c r="L1751" s="98" t="s">
        <v>534</v>
      </c>
      <c r="M1751" s="98" t="s">
        <v>534</v>
      </c>
      <c r="N1751" s="97" t="s">
        <v>534</v>
      </c>
      <c r="Q1751" s="88" t="str">
        <f t="array" aca="1" ref="Q1751" ca="1">IFERROR(INDEX(Tableau3[Num DECAL],SMALL(IF(Tableau3[Num DECAL]&lt;&gt;"",ROW(INDIRECT("1:"&amp;ROWS(Tableau3[Num DECAL])))),ROWS($1:1740))),"")</f>
        <v/>
      </c>
      <c r="R1751" s="88">
        <f t="shared" ca="1" si="27"/>
        <v>0</v>
      </c>
      <c r="S1751" s="88">
        <f ca="1">COUNTIFS(Tableau3[PLAGE],R1751)</f>
        <v>0</v>
      </c>
      <c r="T1751" s="139">
        <f ca="1">INDEX(EXTRACT!DATE,MATCH(Tableau4[[#This Row],[Décalage]],D:D,0),0)</f>
        <v>0</v>
      </c>
      <c r="U1751" s="139">
        <f ca="1">VLOOKUP(Tableau4[[#This Row],[Décalage]],D:E,2,0)</f>
        <v>0</v>
      </c>
      <c r="V1751" s="139">
        <f ca="1">VLOOKUP(Tableau4[[#This Row],[Décalage]],D:G,4,0)</f>
        <v>0</v>
      </c>
      <c r="AY1751" s="88"/>
      <c r="AZ1751" s="88"/>
      <c r="BA1751" s="88"/>
      <c r="BB1751" s="88"/>
      <c r="BC1751" s="88"/>
    </row>
    <row r="1752" spans="1:55" ht="15" x14ac:dyDescent="0.2">
      <c r="A1752" s="100" t="s">
        <v>534</v>
      </c>
      <c r="B1752" s="95" t="s">
        <v>534</v>
      </c>
      <c r="C1752" s="95">
        <v>1749</v>
      </c>
      <c r="D1752" s="95" t="s">
        <v>534</v>
      </c>
      <c r="E1752" s="99" t="s">
        <v>534</v>
      </c>
      <c r="F1752" s="95" t="s">
        <v>534</v>
      </c>
      <c r="G1752" s="95" t="s">
        <v>534</v>
      </c>
      <c r="H1752" s="95">
        <v>0</v>
      </c>
      <c r="I1752" s="95">
        <v>1</v>
      </c>
      <c r="J1752" s="95">
        <v>1285</v>
      </c>
      <c r="K1752" s="95" t="s">
        <v>534</v>
      </c>
      <c r="L1752" s="98" t="s">
        <v>534</v>
      </c>
      <c r="M1752" s="98" t="s">
        <v>534</v>
      </c>
      <c r="N1752" s="97" t="s">
        <v>534</v>
      </c>
      <c r="Q1752" s="88" t="str">
        <f t="array" aca="1" ref="Q1752" ca="1">IFERROR(INDEX(Tableau3[Num DECAL],SMALL(IF(Tableau3[Num DECAL]&lt;&gt;"",ROW(INDIRECT("1:"&amp;ROWS(Tableau3[Num DECAL])))),ROWS($1:1741))),"")</f>
        <v/>
      </c>
      <c r="R1752" s="88">
        <f t="shared" ca="1" si="27"/>
        <v>0</v>
      </c>
      <c r="S1752" s="88">
        <f ca="1">COUNTIFS(Tableau3[PLAGE],R1752)</f>
        <v>0</v>
      </c>
      <c r="T1752" s="139">
        <f ca="1">INDEX(EXTRACT!DATE,MATCH(Tableau4[[#This Row],[Décalage]],D:D,0),0)</f>
        <v>0</v>
      </c>
      <c r="U1752" s="139">
        <f ca="1">VLOOKUP(Tableau4[[#This Row],[Décalage]],D:E,2,0)</f>
        <v>0</v>
      </c>
      <c r="V1752" s="139">
        <f ca="1">VLOOKUP(Tableau4[[#This Row],[Décalage]],D:G,4,0)</f>
        <v>0</v>
      </c>
      <c r="AY1752" s="88"/>
      <c r="AZ1752" s="88"/>
      <c r="BA1752" s="88"/>
      <c r="BB1752" s="88"/>
      <c r="BC1752" s="88"/>
    </row>
    <row r="1753" spans="1:55" ht="15" x14ac:dyDescent="0.2">
      <c r="A1753" s="100" t="s">
        <v>534</v>
      </c>
      <c r="B1753" s="95" t="s">
        <v>534</v>
      </c>
      <c r="C1753" s="95">
        <v>1750</v>
      </c>
      <c r="D1753" s="95" t="s">
        <v>534</v>
      </c>
      <c r="E1753" s="99" t="s">
        <v>534</v>
      </c>
      <c r="F1753" s="95" t="s">
        <v>534</v>
      </c>
      <c r="G1753" s="95" t="s">
        <v>534</v>
      </c>
      <c r="H1753" s="95">
        <v>0</v>
      </c>
      <c r="I1753" s="95">
        <v>1</v>
      </c>
      <c r="J1753" s="95">
        <v>1286</v>
      </c>
      <c r="K1753" s="95" t="s">
        <v>534</v>
      </c>
      <c r="L1753" s="98" t="s">
        <v>534</v>
      </c>
      <c r="M1753" s="98" t="s">
        <v>534</v>
      </c>
      <c r="N1753" s="97" t="s">
        <v>534</v>
      </c>
      <c r="Q1753" s="88" t="str">
        <f t="array" aca="1" ref="Q1753" ca="1">IFERROR(INDEX(Tableau3[Num DECAL],SMALL(IF(Tableau3[Num DECAL]&lt;&gt;"",ROW(INDIRECT("1:"&amp;ROWS(Tableau3[Num DECAL])))),ROWS($1:1742))),"")</f>
        <v/>
      </c>
      <c r="R1753" s="88">
        <f t="shared" ca="1" si="27"/>
        <v>0</v>
      </c>
      <c r="S1753" s="88">
        <f ca="1">COUNTIFS(Tableau3[PLAGE],R1753)</f>
        <v>0</v>
      </c>
      <c r="T1753" s="139">
        <f ca="1">INDEX(EXTRACT!DATE,MATCH(Tableau4[[#This Row],[Décalage]],D:D,0),0)</f>
        <v>0</v>
      </c>
      <c r="U1753" s="139">
        <f ca="1">VLOOKUP(Tableau4[[#This Row],[Décalage]],D:E,2,0)</f>
        <v>0</v>
      </c>
      <c r="V1753" s="139">
        <f ca="1">VLOOKUP(Tableau4[[#This Row],[Décalage]],D:G,4,0)</f>
        <v>0</v>
      </c>
      <c r="AY1753" s="88"/>
      <c r="AZ1753" s="88"/>
      <c r="BA1753" s="88"/>
      <c r="BB1753" s="88"/>
      <c r="BC1753" s="88"/>
    </row>
    <row r="1754" spans="1:55" ht="15" x14ac:dyDescent="0.2">
      <c r="A1754" s="100" t="s">
        <v>534</v>
      </c>
      <c r="B1754" s="95" t="s">
        <v>534</v>
      </c>
      <c r="C1754" s="95">
        <v>1751</v>
      </c>
      <c r="D1754" s="95" t="s">
        <v>534</v>
      </c>
      <c r="E1754" s="99" t="s">
        <v>534</v>
      </c>
      <c r="F1754" s="95" t="s">
        <v>534</v>
      </c>
      <c r="G1754" s="95" t="s">
        <v>534</v>
      </c>
      <c r="H1754" s="95">
        <v>0</v>
      </c>
      <c r="I1754" s="95">
        <v>1</v>
      </c>
      <c r="J1754" s="95">
        <v>1287</v>
      </c>
      <c r="K1754" s="95" t="s">
        <v>534</v>
      </c>
      <c r="L1754" s="98" t="s">
        <v>534</v>
      </c>
      <c r="M1754" s="98" t="s">
        <v>534</v>
      </c>
      <c r="N1754" s="97" t="s">
        <v>534</v>
      </c>
      <c r="Q1754" s="88" t="str">
        <f t="array" aca="1" ref="Q1754" ca="1">IFERROR(INDEX(Tableau3[Num DECAL],SMALL(IF(Tableau3[Num DECAL]&lt;&gt;"",ROW(INDIRECT("1:"&amp;ROWS(Tableau3[Num DECAL])))),ROWS($1:1743))),"")</f>
        <v/>
      </c>
      <c r="R1754" s="88">
        <f t="shared" ca="1" si="27"/>
        <v>0</v>
      </c>
      <c r="S1754" s="88">
        <f ca="1">COUNTIFS(Tableau3[PLAGE],R1754)</f>
        <v>0</v>
      </c>
      <c r="T1754" s="139">
        <f ca="1">INDEX(EXTRACT!DATE,MATCH(Tableau4[[#This Row],[Décalage]],D:D,0),0)</f>
        <v>0</v>
      </c>
      <c r="U1754" s="139">
        <f ca="1">VLOOKUP(Tableau4[[#This Row],[Décalage]],D:E,2,0)</f>
        <v>0</v>
      </c>
      <c r="V1754" s="139">
        <f ca="1">VLOOKUP(Tableau4[[#This Row],[Décalage]],D:G,4,0)</f>
        <v>0</v>
      </c>
      <c r="AY1754" s="88"/>
      <c r="AZ1754" s="88"/>
      <c r="BA1754" s="88"/>
      <c r="BB1754" s="88"/>
      <c r="BC1754" s="88"/>
    </row>
    <row r="1755" spans="1:55" ht="15" x14ac:dyDescent="0.2">
      <c r="A1755" s="100" t="s">
        <v>534</v>
      </c>
      <c r="B1755" s="95" t="s">
        <v>534</v>
      </c>
      <c r="C1755" s="95">
        <v>1752</v>
      </c>
      <c r="D1755" s="95" t="s">
        <v>534</v>
      </c>
      <c r="E1755" s="99" t="s">
        <v>534</v>
      </c>
      <c r="F1755" s="95" t="s">
        <v>534</v>
      </c>
      <c r="G1755" s="95" t="s">
        <v>534</v>
      </c>
      <c r="H1755" s="95">
        <v>0</v>
      </c>
      <c r="I1755" s="95">
        <v>1</v>
      </c>
      <c r="J1755" s="95">
        <v>1288</v>
      </c>
      <c r="K1755" s="95" t="s">
        <v>534</v>
      </c>
      <c r="L1755" s="98" t="s">
        <v>534</v>
      </c>
      <c r="M1755" s="98" t="s">
        <v>534</v>
      </c>
      <c r="N1755" s="97" t="s">
        <v>534</v>
      </c>
      <c r="Q1755" s="88" t="str">
        <f t="array" aca="1" ref="Q1755" ca="1">IFERROR(INDEX(Tableau3[Num DECAL],SMALL(IF(Tableau3[Num DECAL]&lt;&gt;"",ROW(INDIRECT("1:"&amp;ROWS(Tableau3[Num DECAL])))),ROWS($1:1744))),"")</f>
        <v/>
      </c>
      <c r="R1755" s="88">
        <f t="shared" ca="1" si="27"/>
        <v>0</v>
      </c>
      <c r="S1755" s="88">
        <f ca="1">COUNTIFS(Tableau3[PLAGE],R1755)</f>
        <v>0</v>
      </c>
      <c r="T1755" s="139">
        <f ca="1">INDEX(EXTRACT!DATE,MATCH(Tableau4[[#This Row],[Décalage]],D:D,0),0)</f>
        <v>0</v>
      </c>
      <c r="U1755" s="139">
        <f ca="1">VLOOKUP(Tableau4[[#This Row],[Décalage]],D:E,2,0)</f>
        <v>0</v>
      </c>
      <c r="V1755" s="139">
        <f ca="1">VLOOKUP(Tableau4[[#This Row],[Décalage]],D:G,4,0)</f>
        <v>0</v>
      </c>
      <c r="AY1755" s="88"/>
      <c r="AZ1755" s="88"/>
      <c r="BA1755" s="88"/>
      <c r="BB1755" s="88"/>
      <c r="BC1755" s="88"/>
    </row>
    <row r="1756" spans="1:55" ht="15" x14ac:dyDescent="0.2">
      <c r="A1756" s="100" t="s">
        <v>534</v>
      </c>
      <c r="B1756" s="95" t="s">
        <v>534</v>
      </c>
      <c r="C1756" s="95">
        <v>1753</v>
      </c>
      <c r="D1756" s="95" t="s">
        <v>534</v>
      </c>
      <c r="E1756" s="99" t="s">
        <v>534</v>
      </c>
      <c r="F1756" s="95" t="s">
        <v>534</v>
      </c>
      <c r="G1756" s="95" t="s">
        <v>534</v>
      </c>
      <c r="H1756" s="95">
        <v>0</v>
      </c>
      <c r="I1756" s="95">
        <v>1</v>
      </c>
      <c r="J1756" s="95">
        <v>1289</v>
      </c>
      <c r="K1756" s="95" t="s">
        <v>534</v>
      </c>
      <c r="L1756" s="98" t="s">
        <v>534</v>
      </c>
      <c r="M1756" s="98" t="s">
        <v>534</v>
      </c>
      <c r="N1756" s="97" t="s">
        <v>534</v>
      </c>
      <c r="Q1756" s="88" t="str">
        <f t="array" aca="1" ref="Q1756" ca="1">IFERROR(INDEX(Tableau3[Num DECAL],SMALL(IF(Tableau3[Num DECAL]&lt;&gt;"",ROW(INDIRECT("1:"&amp;ROWS(Tableau3[Num DECAL])))),ROWS($1:1745))),"")</f>
        <v/>
      </c>
      <c r="R1756" s="88">
        <f t="shared" ca="1" si="27"/>
        <v>0</v>
      </c>
      <c r="S1756" s="88">
        <f ca="1">COUNTIFS(Tableau3[PLAGE],R1756)</f>
        <v>0</v>
      </c>
      <c r="T1756" s="139">
        <f ca="1">INDEX(EXTRACT!DATE,MATCH(Tableau4[[#This Row],[Décalage]],D:D,0),0)</f>
        <v>0</v>
      </c>
      <c r="U1756" s="139">
        <f ca="1">VLOOKUP(Tableau4[[#This Row],[Décalage]],D:E,2,0)</f>
        <v>0</v>
      </c>
      <c r="V1756" s="139">
        <f ca="1">VLOOKUP(Tableau4[[#This Row],[Décalage]],D:G,4,0)</f>
        <v>0</v>
      </c>
      <c r="AY1756" s="88"/>
      <c r="AZ1756" s="88"/>
      <c r="BA1756" s="88"/>
      <c r="BB1756" s="88"/>
      <c r="BC1756" s="88"/>
    </row>
    <row r="1757" spans="1:55" ht="15" x14ac:dyDescent="0.2">
      <c r="A1757" s="100" t="s">
        <v>534</v>
      </c>
      <c r="B1757" s="95" t="s">
        <v>534</v>
      </c>
      <c r="C1757" s="95">
        <v>1754</v>
      </c>
      <c r="D1757" s="95" t="s">
        <v>534</v>
      </c>
      <c r="E1757" s="99" t="s">
        <v>534</v>
      </c>
      <c r="F1757" s="95" t="s">
        <v>534</v>
      </c>
      <c r="G1757" s="95" t="s">
        <v>534</v>
      </c>
      <c r="H1757" s="95">
        <v>0</v>
      </c>
      <c r="I1757" s="95">
        <v>1</v>
      </c>
      <c r="J1757" s="95">
        <v>1290</v>
      </c>
      <c r="K1757" s="95" t="s">
        <v>534</v>
      </c>
      <c r="L1757" s="98" t="s">
        <v>534</v>
      </c>
      <c r="M1757" s="98" t="s">
        <v>534</v>
      </c>
      <c r="N1757" s="97" t="s">
        <v>534</v>
      </c>
      <c r="Q1757" s="88" t="str">
        <f t="array" aca="1" ref="Q1757" ca="1">IFERROR(INDEX(Tableau3[Num DECAL],SMALL(IF(Tableau3[Num DECAL]&lt;&gt;"",ROW(INDIRECT("1:"&amp;ROWS(Tableau3[Num DECAL])))),ROWS($1:1746))),"")</f>
        <v/>
      </c>
      <c r="R1757" s="88">
        <f t="shared" ca="1" si="27"/>
        <v>0</v>
      </c>
      <c r="S1757" s="88">
        <f ca="1">COUNTIFS(Tableau3[PLAGE],R1757)</f>
        <v>0</v>
      </c>
      <c r="T1757" s="139">
        <f ca="1">INDEX(EXTRACT!DATE,MATCH(Tableau4[[#This Row],[Décalage]],D:D,0),0)</f>
        <v>0</v>
      </c>
      <c r="U1757" s="139">
        <f ca="1">VLOOKUP(Tableau4[[#This Row],[Décalage]],D:E,2,0)</f>
        <v>0</v>
      </c>
      <c r="V1757" s="139">
        <f ca="1">VLOOKUP(Tableau4[[#This Row],[Décalage]],D:G,4,0)</f>
        <v>0</v>
      </c>
      <c r="AY1757" s="88"/>
      <c r="AZ1757" s="88"/>
      <c r="BA1757" s="88"/>
      <c r="BB1757" s="88"/>
      <c r="BC1757" s="88"/>
    </row>
    <row r="1758" spans="1:55" ht="15" x14ac:dyDescent="0.2">
      <c r="A1758" s="100" t="s">
        <v>534</v>
      </c>
      <c r="B1758" s="95" t="s">
        <v>534</v>
      </c>
      <c r="C1758" s="95">
        <v>1755</v>
      </c>
      <c r="D1758" s="95" t="s">
        <v>534</v>
      </c>
      <c r="E1758" s="99" t="s">
        <v>534</v>
      </c>
      <c r="F1758" s="95" t="s">
        <v>534</v>
      </c>
      <c r="G1758" s="95" t="s">
        <v>534</v>
      </c>
      <c r="H1758" s="95">
        <v>0</v>
      </c>
      <c r="I1758" s="95">
        <v>1</v>
      </c>
      <c r="J1758" s="95">
        <v>1291</v>
      </c>
      <c r="K1758" s="95" t="s">
        <v>534</v>
      </c>
      <c r="L1758" s="98" t="s">
        <v>534</v>
      </c>
      <c r="M1758" s="98" t="s">
        <v>534</v>
      </c>
      <c r="N1758" s="97" t="s">
        <v>534</v>
      </c>
      <c r="Q1758" s="88" t="str">
        <f t="array" aca="1" ref="Q1758" ca="1">IFERROR(INDEX(Tableau3[Num DECAL],SMALL(IF(Tableau3[Num DECAL]&lt;&gt;"",ROW(INDIRECT("1:"&amp;ROWS(Tableau3[Num DECAL])))),ROWS($1:1747))),"")</f>
        <v/>
      </c>
      <c r="R1758" s="88">
        <f t="shared" ca="1" si="27"/>
        <v>0</v>
      </c>
      <c r="S1758" s="88">
        <f ca="1">COUNTIFS(Tableau3[PLAGE],R1758)</f>
        <v>0</v>
      </c>
      <c r="T1758" s="139">
        <f ca="1">INDEX(EXTRACT!DATE,MATCH(Tableau4[[#This Row],[Décalage]],D:D,0),0)</f>
        <v>0</v>
      </c>
      <c r="U1758" s="139">
        <f ca="1">VLOOKUP(Tableau4[[#This Row],[Décalage]],D:E,2,0)</f>
        <v>0</v>
      </c>
      <c r="V1758" s="139">
        <f ca="1">VLOOKUP(Tableau4[[#This Row],[Décalage]],D:G,4,0)</f>
        <v>0</v>
      </c>
      <c r="AY1758" s="88"/>
      <c r="AZ1758" s="88"/>
      <c r="BA1758" s="88"/>
      <c r="BB1758" s="88"/>
      <c r="BC1758" s="88"/>
    </row>
    <row r="1759" spans="1:55" ht="15" x14ac:dyDescent="0.2">
      <c r="A1759" s="100" t="s">
        <v>534</v>
      </c>
      <c r="B1759" s="95" t="s">
        <v>534</v>
      </c>
      <c r="C1759" s="95">
        <v>1756</v>
      </c>
      <c r="D1759" s="95" t="s">
        <v>534</v>
      </c>
      <c r="E1759" s="99" t="s">
        <v>534</v>
      </c>
      <c r="F1759" s="95" t="s">
        <v>534</v>
      </c>
      <c r="G1759" s="95" t="s">
        <v>534</v>
      </c>
      <c r="H1759" s="95">
        <v>0</v>
      </c>
      <c r="I1759" s="95">
        <v>1</v>
      </c>
      <c r="J1759" s="95">
        <v>1292</v>
      </c>
      <c r="K1759" s="95" t="s">
        <v>534</v>
      </c>
      <c r="L1759" s="98" t="s">
        <v>534</v>
      </c>
      <c r="M1759" s="98" t="s">
        <v>534</v>
      </c>
      <c r="N1759" s="97" t="s">
        <v>534</v>
      </c>
      <c r="Q1759" s="88" t="str">
        <f t="array" aca="1" ref="Q1759" ca="1">IFERROR(INDEX(Tableau3[Num DECAL],SMALL(IF(Tableau3[Num DECAL]&lt;&gt;"",ROW(INDIRECT("1:"&amp;ROWS(Tableau3[Num DECAL])))),ROWS($1:1748))),"")</f>
        <v/>
      </c>
      <c r="R1759" s="88">
        <f t="shared" ca="1" si="27"/>
        <v>0</v>
      </c>
      <c r="S1759" s="88">
        <f ca="1">COUNTIFS(Tableau3[PLAGE],R1759)</f>
        <v>0</v>
      </c>
      <c r="T1759" s="139">
        <f ca="1">INDEX(EXTRACT!DATE,MATCH(Tableau4[[#This Row],[Décalage]],D:D,0),0)</f>
        <v>0</v>
      </c>
      <c r="U1759" s="139">
        <f ca="1">VLOOKUP(Tableau4[[#This Row],[Décalage]],D:E,2,0)</f>
        <v>0</v>
      </c>
      <c r="V1759" s="139">
        <f ca="1">VLOOKUP(Tableau4[[#This Row],[Décalage]],D:G,4,0)</f>
        <v>0</v>
      </c>
      <c r="AY1759" s="88"/>
      <c r="AZ1759" s="88"/>
      <c r="BA1759" s="88"/>
      <c r="BB1759" s="88"/>
      <c r="BC1759" s="88"/>
    </row>
    <row r="1760" spans="1:55" ht="15" x14ac:dyDescent="0.2">
      <c r="A1760" s="100" t="s">
        <v>534</v>
      </c>
      <c r="B1760" s="95" t="s">
        <v>534</v>
      </c>
      <c r="C1760" s="95">
        <v>1757</v>
      </c>
      <c r="D1760" s="95" t="s">
        <v>534</v>
      </c>
      <c r="E1760" s="99" t="s">
        <v>534</v>
      </c>
      <c r="F1760" s="95" t="s">
        <v>534</v>
      </c>
      <c r="G1760" s="95" t="s">
        <v>534</v>
      </c>
      <c r="H1760" s="95">
        <v>0</v>
      </c>
      <c r="I1760" s="95">
        <v>1</v>
      </c>
      <c r="J1760" s="95">
        <v>1293</v>
      </c>
      <c r="K1760" s="95" t="s">
        <v>534</v>
      </c>
      <c r="L1760" s="98" t="s">
        <v>534</v>
      </c>
      <c r="M1760" s="98" t="s">
        <v>534</v>
      </c>
      <c r="N1760" s="97" t="s">
        <v>534</v>
      </c>
      <c r="Q1760" s="88" t="str">
        <f t="array" aca="1" ref="Q1760" ca="1">IFERROR(INDEX(Tableau3[Num DECAL],SMALL(IF(Tableau3[Num DECAL]&lt;&gt;"",ROW(INDIRECT("1:"&amp;ROWS(Tableau3[Num DECAL])))),ROWS($1:1749))),"")</f>
        <v/>
      </c>
      <c r="R1760" s="88">
        <f t="shared" ca="1" si="27"/>
        <v>0</v>
      </c>
      <c r="S1760" s="88">
        <f ca="1">COUNTIFS(Tableau3[PLAGE],R1760)</f>
        <v>0</v>
      </c>
      <c r="T1760" s="139">
        <f ca="1">INDEX(EXTRACT!DATE,MATCH(Tableau4[[#This Row],[Décalage]],D:D,0),0)</f>
        <v>0</v>
      </c>
      <c r="U1760" s="139">
        <f ca="1">VLOOKUP(Tableau4[[#This Row],[Décalage]],D:E,2,0)</f>
        <v>0</v>
      </c>
      <c r="V1760" s="139">
        <f ca="1">VLOOKUP(Tableau4[[#This Row],[Décalage]],D:G,4,0)</f>
        <v>0</v>
      </c>
      <c r="AY1760" s="88"/>
      <c r="AZ1760" s="88"/>
      <c r="BA1760" s="88"/>
      <c r="BB1760" s="88"/>
      <c r="BC1760" s="88"/>
    </row>
    <row r="1761" spans="1:55" ht="15" x14ac:dyDescent="0.2">
      <c r="A1761" s="100" t="s">
        <v>534</v>
      </c>
      <c r="B1761" s="95" t="s">
        <v>534</v>
      </c>
      <c r="C1761" s="95">
        <v>1758</v>
      </c>
      <c r="D1761" s="95" t="s">
        <v>534</v>
      </c>
      <c r="E1761" s="99" t="s">
        <v>534</v>
      </c>
      <c r="F1761" s="95" t="s">
        <v>534</v>
      </c>
      <c r="G1761" s="95" t="s">
        <v>534</v>
      </c>
      <c r="H1761" s="95">
        <v>0</v>
      </c>
      <c r="I1761" s="95">
        <v>1</v>
      </c>
      <c r="J1761" s="95">
        <v>1294</v>
      </c>
      <c r="K1761" s="95" t="s">
        <v>534</v>
      </c>
      <c r="L1761" s="98" t="s">
        <v>534</v>
      </c>
      <c r="M1761" s="98" t="s">
        <v>534</v>
      </c>
      <c r="N1761" s="97" t="s">
        <v>534</v>
      </c>
      <c r="Q1761" s="88" t="str">
        <f t="array" aca="1" ref="Q1761" ca="1">IFERROR(INDEX(Tableau3[Num DECAL],SMALL(IF(Tableau3[Num DECAL]&lt;&gt;"",ROW(INDIRECT("1:"&amp;ROWS(Tableau3[Num DECAL])))),ROWS($1:1750))),"")</f>
        <v/>
      </c>
      <c r="R1761" s="88">
        <f t="shared" ca="1" si="27"/>
        <v>0</v>
      </c>
      <c r="S1761" s="88">
        <f ca="1">COUNTIFS(Tableau3[PLAGE],R1761)</f>
        <v>0</v>
      </c>
      <c r="T1761" s="139">
        <f ca="1">INDEX(EXTRACT!DATE,MATCH(Tableau4[[#This Row],[Décalage]],D:D,0),0)</f>
        <v>0</v>
      </c>
      <c r="U1761" s="139">
        <f ca="1">VLOOKUP(Tableau4[[#This Row],[Décalage]],D:E,2,0)</f>
        <v>0</v>
      </c>
      <c r="V1761" s="139">
        <f ca="1">VLOOKUP(Tableau4[[#This Row],[Décalage]],D:G,4,0)</f>
        <v>0</v>
      </c>
      <c r="AY1761" s="88"/>
      <c r="AZ1761" s="88"/>
      <c r="BA1761" s="88"/>
      <c r="BB1761" s="88"/>
      <c r="BC1761" s="88"/>
    </row>
    <row r="1762" spans="1:55" ht="15" x14ac:dyDescent="0.2">
      <c r="A1762" s="100" t="s">
        <v>534</v>
      </c>
      <c r="B1762" s="95" t="s">
        <v>534</v>
      </c>
      <c r="C1762" s="95">
        <v>1759</v>
      </c>
      <c r="D1762" s="95" t="s">
        <v>534</v>
      </c>
      <c r="E1762" s="99" t="s">
        <v>534</v>
      </c>
      <c r="F1762" s="95" t="s">
        <v>534</v>
      </c>
      <c r="G1762" s="95" t="s">
        <v>534</v>
      </c>
      <c r="H1762" s="95">
        <v>0</v>
      </c>
      <c r="I1762" s="95">
        <v>1</v>
      </c>
      <c r="J1762" s="95">
        <v>1295</v>
      </c>
      <c r="K1762" s="95" t="s">
        <v>534</v>
      </c>
      <c r="L1762" s="98" t="s">
        <v>534</v>
      </c>
      <c r="M1762" s="98" t="s">
        <v>534</v>
      </c>
      <c r="N1762" s="97" t="s">
        <v>534</v>
      </c>
      <c r="Q1762" s="88" t="str">
        <f t="array" aca="1" ref="Q1762" ca="1">IFERROR(INDEX(Tableau3[Num DECAL],SMALL(IF(Tableau3[Num DECAL]&lt;&gt;"",ROW(INDIRECT("1:"&amp;ROWS(Tableau3[Num DECAL])))),ROWS($1:1751))),"")</f>
        <v/>
      </c>
      <c r="R1762" s="88">
        <f t="shared" ca="1" si="27"/>
        <v>0</v>
      </c>
      <c r="S1762" s="88">
        <f ca="1">COUNTIFS(Tableau3[PLAGE],R1762)</f>
        <v>0</v>
      </c>
      <c r="T1762" s="139">
        <f ca="1">INDEX(EXTRACT!DATE,MATCH(Tableau4[[#This Row],[Décalage]],D:D,0),0)</f>
        <v>0</v>
      </c>
      <c r="U1762" s="139">
        <f ca="1">VLOOKUP(Tableau4[[#This Row],[Décalage]],D:E,2,0)</f>
        <v>0</v>
      </c>
      <c r="V1762" s="139">
        <f ca="1">VLOOKUP(Tableau4[[#This Row],[Décalage]],D:G,4,0)</f>
        <v>0</v>
      </c>
      <c r="AY1762" s="88"/>
      <c r="AZ1762" s="88"/>
      <c r="BA1762" s="88"/>
      <c r="BB1762" s="88"/>
      <c r="BC1762" s="88"/>
    </row>
    <row r="1763" spans="1:55" ht="15" x14ac:dyDescent="0.2">
      <c r="A1763" s="100" t="s">
        <v>534</v>
      </c>
      <c r="B1763" s="95" t="s">
        <v>534</v>
      </c>
      <c r="C1763" s="95">
        <v>1760</v>
      </c>
      <c r="D1763" s="95" t="s">
        <v>534</v>
      </c>
      <c r="E1763" s="99" t="s">
        <v>534</v>
      </c>
      <c r="F1763" s="95" t="s">
        <v>534</v>
      </c>
      <c r="G1763" s="95" t="s">
        <v>534</v>
      </c>
      <c r="H1763" s="95">
        <v>0</v>
      </c>
      <c r="I1763" s="95">
        <v>1</v>
      </c>
      <c r="J1763" s="95">
        <v>1296</v>
      </c>
      <c r="K1763" s="95" t="s">
        <v>534</v>
      </c>
      <c r="L1763" s="98" t="s">
        <v>534</v>
      </c>
      <c r="M1763" s="98" t="s">
        <v>534</v>
      </c>
      <c r="N1763" s="97" t="s">
        <v>534</v>
      </c>
      <c r="Q1763" s="88" t="str">
        <f t="array" aca="1" ref="Q1763" ca="1">IFERROR(INDEX(Tableau3[Num DECAL],SMALL(IF(Tableau3[Num DECAL]&lt;&gt;"",ROW(INDIRECT("1:"&amp;ROWS(Tableau3[Num DECAL])))),ROWS($1:1752))),"")</f>
        <v/>
      </c>
      <c r="R1763" s="88">
        <f t="shared" ca="1" si="27"/>
        <v>0</v>
      </c>
      <c r="S1763" s="88">
        <f ca="1">COUNTIFS(Tableau3[PLAGE],R1763)</f>
        <v>0</v>
      </c>
      <c r="T1763" s="139">
        <f ca="1">INDEX(EXTRACT!DATE,MATCH(Tableau4[[#This Row],[Décalage]],D:D,0),0)</f>
        <v>0</v>
      </c>
      <c r="U1763" s="139">
        <f ca="1">VLOOKUP(Tableau4[[#This Row],[Décalage]],D:E,2,0)</f>
        <v>0</v>
      </c>
      <c r="V1763" s="139">
        <f ca="1">VLOOKUP(Tableau4[[#This Row],[Décalage]],D:G,4,0)</f>
        <v>0</v>
      </c>
      <c r="AY1763" s="88"/>
      <c r="AZ1763" s="88"/>
      <c r="BA1763" s="88"/>
      <c r="BB1763" s="88"/>
      <c r="BC1763" s="88"/>
    </row>
    <row r="1764" spans="1:55" ht="15" x14ac:dyDescent="0.2">
      <c r="A1764" s="100" t="s">
        <v>534</v>
      </c>
      <c r="B1764" s="95" t="s">
        <v>534</v>
      </c>
      <c r="C1764" s="95">
        <v>1761</v>
      </c>
      <c r="D1764" s="95" t="s">
        <v>534</v>
      </c>
      <c r="E1764" s="99" t="s">
        <v>534</v>
      </c>
      <c r="F1764" s="95" t="s">
        <v>534</v>
      </c>
      <c r="G1764" s="95" t="s">
        <v>534</v>
      </c>
      <c r="H1764" s="95">
        <v>0</v>
      </c>
      <c r="I1764" s="95">
        <v>1</v>
      </c>
      <c r="J1764" s="95">
        <v>1297</v>
      </c>
      <c r="K1764" s="95" t="s">
        <v>534</v>
      </c>
      <c r="L1764" s="98" t="s">
        <v>534</v>
      </c>
      <c r="M1764" s="98" t="s">
        <v>534</v>
      </c>
      <c r="N1764" s="97" t="s">
        <v>534</v>
      </c>
      <c r="Q1764" s="88" t="str">
        <f t="array" aca="1" ref="Q1764" ca="1">IFERROR(INDEX(Tableau3[Num DECAL],SMALL(IF(Tableau3[Num DECAL]&lt;&gt;"",ROW(INDIRECT("1:"&amp;ROWS(Tableau3[Num DECAL])))),ROWS($1:1753))),"")</f>
        <v/>
      </c>
      <c r="R1764" s="88">
        <f t="shared" ca="1" si="27"/>
        <v>0</v>
      </c>
      <c r="S1764" s="88">
        <f ca="1">COUNTIFS(Tableau3[PLAGE],R1764)</f>
        <v>0</v>
      </c>
      <c r="T1764" s="139">
        <f ca="1">INDEX(EXTRACT!DATE,MATCH(Tableau4[[#This Row],[Décalage]],D:D,0),0)</f>
        <v>0</v>
      </c>
      <c r="U1764" s="139">
        <f ca="1">VLOOKUP(Tableau4[[#This Row],[Décalage]],D:E,2,0)</f>
        <v>0</v>
      </c>
      <c r="V1764" s="139">
        <f ca="1">VLOOKUP(Tableau4[[#This Row],[Décalage]],D:G,4,0)</f>
        <v>0</v>
      </c>
      <c r="AY1764" s="88"/>
      <c r="AZ1764" s="88"/>
      <c r="BA1764" s="88"/>
      <c r="BB1764" s="88"/>
      <c r="BC1764" s="88"/>
    </row>
    <row r="1765" spans="1:55" ht="15" x14ac:dyDescent="0.2">
      <c r="A1765" s="100" t="s">
        <v>534</v>
      </c>
      <c r="B1765" s="95" t="s">
        <v>534</v>
      </c>
      <c r="C1765" s="95">
        <v>1762</v>
      </c>
      <c r="D1765" s="95" t="s">
        <v>534</v>
      </c>
      <c r="E1765" s="99" t="s">
        <v>534</v>
      </c>
      <c r="F1765" s="95" t="s">
        <v>534</v>
      </c>
      <c r="G1765" s="95" t="s">
        <v>534</v>
      </c>
      <c r="H1765" s="95">
        <v>0</v>
      </c>
      <c r="I1765" s="95">
        <v>1</v>
      </c>
      <c r="J1765" s="95">
        <v>1298</v>
      </c>
      <c r="K1765" s="95" t="s">
        <v>534</v>
      </c>
      <c r="L1765" s="98" t="s">
        <v>534</v>
      </c>
      <c r="M1765" s="98" t="s">
        <v>534</v>
      </c>
      <c r="N1765" s="97" t="s">
        <v>534</v>
      </c>
      <c r="Q1765" s="88" t="str">
        <f t="array" aca="1" ref="Q1765" ca="1">IFERROR(INDEX(Tableau3[Num DECAL],SMALL(IF(Tableau3[Num DECAL]&lt;&gt;"",ROW(INDIRECT("1:"&amp;ROWS(Tableau3[Num DECAL])))),ROWS($1:1754))),"")</f>
        <v/>
      </c>
      <c r="R1765" s="88">
        <f t="shared" ca="1" si="27"/>
        <v>0</v>
      </c>
      <c r="S1765" s="88">
        <f ca="1">COUNTIFS(Tableau3[PLAGE],R1765)</f>
        <v>0</v>
      </c>
      <c r="T1765" s="139">
        <f ca="1">INDEX(EXTRACT!DATE,MATCH(Tableau4[[#This Row],[Décalage]],D:D,0),0)</f>
        <v>0</v>
      </c>
      <c r="U1765" s="139">
        <f ca="1">VLOOKUP(Tableau4[[#This Row],[Décalage]],D:E,2,0)</f>
        <v>0</v>
      </c>
      <c r="V1765" s="139">
        <f ca="1">VLOOKUP(Tableau4[[#This Row],[Décalage]],D:G,4,0)</f>
        <v>0</v>
      </c>
      <c r="AY1765" s="88"/>
      <c r="AZ1765" s="88"/>
      <c r="BA1765" s="88"/>
      <c r="BB1765" s="88"/>
      <c r="BC1765" s="88"/>
    </row>
    <row r="1766" spans="1:55" ht="15" x14ac:dyDescent="0.2">
      <c r="A1766" s="100" t="s">
        <v>534</v>
      </c>
      <c r="B1766" s="95" t="s">
        <v>534</v>
      </c>
      <c r="C1766" s="95">
        <v>1763</v>
      </c>
      <c r="D1766" s="95" t="s">
        <v>534</v>
      </c>
      <c r="E1766" s="99" t="s">
        <v>534</v>
      </c>
      <c r="F1766" s="95" t="s">
        <v>534</v>
      </c>
      <c r="G1766" s="95" t="s">
        <v>534</v>
      </c>
      <c r="H1766" s="95">
        <v>0</v>
      </c>
      <c r="I1766" s="95">
        <v>1</v>
      </c>
      <c r="J1766" s="95">
        <v>1299</v>
      </c>
      <c r="K1766" s="95" t="s">
        <v>534</v>
      </c>
      <c r="L1766" s="98" t="s">
        <v>534</v>
      </c>
      <c r="M1766" s="98" t="s">
        <v>534</v>
      </c>
      <c r="N1766" s="97" t="s">
        <v>534</v>
      </c>
      <c r="Q1766" s="88" t="str">
        <f t="array" aca="1" ref="Q1766" ca="1">IFERROR(INDEX(Tableau3[Num DECAL],SMALL(IF(Tableau3[Num DECAL]&lt;&gt;"",ROW(INDIRECT("1:"&amp;ROWS(Tableau3[Num DECAL])))),ROWS($1:1755))),"")</f>
        <v/>
      </c>
      <c r="R1766" s="88">
        <f t="shared" ca="1" si="27"/>
        <v>0</v>
      </c>
      <c r="S1766" s="88">
        <f ca="1">COUNTIFS(Tableau3[PLAGE],R1766)</f>
        <v>0</v>
      </c>
      <c r="T1766" s="139">
        <f ca="1">INDEX(EXTRACT!DATE,MATCH(Tableau4[[#This Row],[Décalage]],D:D,0),0)</f>
        <v>0</v>
      </c>
      <c r="U1766" s="139">
        <f ca="1">VLOOKUP(Tableau4[[#This Row],[Décalage]],D:E,2,0)</f>
        <v>0</v>
      </c>
      <c r="V1766" s="139">
        <f ca="1">VLOOKUP(Tableau4[[#This Row],[Décalage]],D:G,4,0)</f>
        <v>0</v>
      </c>
      <c r="AY1766" s="88"/>
      <c r="AZ1766" s="88"/>
      <c r="BA1766" s="88"/>
      <c r="BB1766" s="88"/>
      <c r="BC1766" s="88"/>
    </row>
    <row r="1767" spans="1:55" ht="15" x14ac:dyDescent="0.2">
      <c r="A1767" s="100" t="s">
        <v>534</v>
      </c>
      <c r="B1767" s="95" t="s">
        <v>534</v>
      </c>
      <c r="C1767" s="95">
        <v>1764</v>
      </c>
      <c r="D1767" s="95" t="s">
        <v>534</v>
      </c>
      <c r="E1767" s="99" t="s">
        <v>534</v>
      </c>
      <c r="F1767" s="95" t="s">
        <v>534</v>
      </c>
      <c r="G1767" s="95" t="s">
        <v>534</v>
      </c>
      <c r="H1767" s="95">
        <v>0</v>
      </c>
      <c r="I1767" s="95">
        <v>1</v>
      </c>
      <c r="J1767" s="95">
        <v>1300</v>
      </c>
      <c r="K1767" s="95" t="s">
        <v>534</v>
      </c>
      <c r="L1767" s="98" t="s">
        <v>534</v>
      </c>
      <c r="M1767" s="98" t="s">
        <v>534</v>
      </c>
      <c r="N1767" s="97" t="s">
        <v>534</v>
      </c>
      <c r="Q1767" s="88" t="str">
        <f t="array" aca="1" ref="Q1767" ca="1">IFERROR(INDEX(Tableau3[Num DECAL],SMALL(IF(Tableau3[Num DECAL]&lt;&gt;"",ROW(INDIRECT("1:"&amp;ROWS(Tableau3[Num DECAL])))),ROWS($1:1756))),"")</f>
        <v/>
      </c>
      <c r="R1767" s="88">
        <f t="shared" ca="1" si="27"/>
        <v>0</v>
      </c>
      <c r="S1767" s="88">
        <f ca="1">COUNTIFS(Tableau3[PLAGE],R1767)</f>
        <v>0</v>
      </c>
      <c r="T1767" s="139">
        <f ca="1">INDEX(EXTRACT!DATE,MATCH(Tableau4[[#This Row],[Décalage]],D:D,0),0)</f>
        <v>0</v>
      </c>
      <c r="U1767" s="139">
        <f ca="1">VLOOKUP(Tableau4[[#This Row],[Décalage]],D:E,2,0)</f>
        <v>0</v>
      </c>
      <c r="V1767" s="139">
        <f ca="1">VLOOKUP(Tableau4[[#This Row],[Décalage]],D:G,4,0)</f>
        <v>0</v>
      </c>
      <c r="AY1767" s="88"/>
      <c r="AZ1767" s="88"/>
      <c r="BA1767" s="88"/>
      <c r="BB1767" s="88"/>
      <c r="BC1767" s="88"/>
    </row>
    <row r="1768" spans="1:55" ht="15" x14ac:dyDescent="0.2">
      <c r="A1768" s="100" t="s">
        <v>534</v>
      </c>
      <c r="B1768" s="95" t="s">
        <v>534</v>
      </c>
      <c r="C1768" s="95">
        <v>1765</v>
      </c>
      <c r="D1768" s="95" t="s">
        <v>534</v>
      </c>
      <c r="E1768" s="99" t="s">
        <v>534</v>
      </c>
      <c r="F1768" s="95" t="s">
        <v>534</v>
      </c>
      <c r="G1768" s="95" t="s">
        <v>534</v>
      </c>
      <c r="H1768" s="95">
        <v>0</v>
      </c>
      <c r="I1768" s="95">
        <v>1</v>
      </c>
      <c r="J1768" s="95">
        <v>1301</v>
      </c>
      <c r="K1768" s="95" t="s">
        <v>534</v>
      </c>
      <c r="L1768" s="98" t="s">
        <v>534</v>
      </c>
      <c r="M1768" s="98" t="s">
        <v>534</v>
      </c>
      <c r="N1768" s="97" t="s">
        <v>534</v>
      </c>
      <c r="Q1768" s="88" t="str">
        <f t="array" aca="1" ref="Q1768" ca="1">IFERROR(INDEX(Tableau3[Num DECAL],SMALL(IF(Tableau3[Num DECAL]&lt;&gt;"",ROW(INDIRECT("1:"&amp;ROWS(Tableau3[Num DECAL])))),ROWS($1:1757))),"")</f>
        <v/>
      </c>
      <c r="R1768" s="88">
        <f t="shared" ca="1" si="27"/>
        <v>0</v>
      </c>
      <c r="S1768" s="88">
        <f ca="1">COUNTIFS(Tableau3[PLAGE],R1768)</f>
        <v>0</v>
      </c>
      <c r="T1768" s="139">
        <f ca="1">INDEX(EXTRACT!DATE,MATCH(Tableau4[[#This Row],[Décalage]],D:D,0),0)</f>
        <v>0</v>
      </c>
      <c r="U1768" s="139">
        <f ca="1">VLOOKUP(Tableau4[[#This Row],[Décalage]],D:E,2,0)</f>
        <v>0</v>
      </c>
      <c r="V1768" s="139">
        <f ca="1">VLOOKUP(Tableau4[[#This Row],[Décalage]],D:G,4,0)</f>
        <v>0</v>
      </c>
      <c r="AY1768" s="88"/>
      <c r="AZ1768" s="88"/>
      <c r="BA1768" s="88"/>
      <c r="BB1768" s="88"/>
      <c r="BC1768" s="88"/>
    </row>
    <row r="1769" spans="1:55" ht="15" x14ac:dyDescent="0.2">
      <c r="A1769" s="100" t="s">
        <v>534</v>
      </c>
      <c r="B1769" s="95" t="s">
        <v>534</v>
      </c>
      <c r="C1769" s="95">
        <v>1766</v>
      </c>
      <c r="D1769" s="95" t="s">
        <v>534</v>
      </c>
      <c r="E1769" s="99" t="s">
        <v>534</v>
      </c>
      <c r="F1769" s="95" t="s">
        <v>534</v>
      </c>
      <c r="G1769" s="95" t="s">
        <v>534</v>
      </c>
      <c r="H1769" s="95">
        <v>0</v>
      </c>
      <c r="I1769" s="95">
        <v>1</v>
      </c>
      <c r="J1769" s="95">
        <v>1302</v>
      </c>
      <c r="K1769" s="95" t="s">
        <v>534</v>
      </c>
      <c r="L1769" s="98" t="s">
        <v>534</v>
      </c>
      <c r="M1769" s="98" t="s">
        <v>534</v>
      </c>
      <c r="N1769" s="97" t="s">
        <v>534</v>
      </c>
      <c r="Q1769" s="88" t="str">
        <f t="array" aca="1" ref="Q1769" ca="1">IFERROR(INDEX(Tableau3[Num DECAL],SMALL(IF(Tableau3[Num DECAL]&lt;&gt;"",ROW(INDIRECT("1:"&amp;ROWS(Tableau3[Num DECAL])))),ROWS($1:1758))),"")</f>
        <v/>
      </c>
      <c r="R1769" s="88">
        <f t="shared" ca="1" si="27"/>
        <v>0</v>
      </c>
      <c r="S1769" s="88">
        <f ca="1">COUNTIFS(Tableau3[PLAGE],R1769)</f>
        <v>0</v>
      </c>
      <c r="T1769" s="139">
        <f ca="1">INDEX(EXTRACT!DATE,MATCH(Tableau4[[#This Row],[Décalage]],D:D,0),0)</f>
        <v>0</v>
      </c>
      <c r="U1769" s="139">
        <f ca="1">VLOOKUP(Tableau4[[#This Row],[Décalage]],D:E,2,0)</f>
        <v>0</v>
      </c>
      <c r="V1769" s="139">
        <f ca="1">VLOOKUP(Tableau4[[#This Row],[Décalage]],D:G,4,0)</f>
        <v>0</v>
      </c>
      <c r="AY1769" s="88"/>
      <c r="AZ1769" s="88"/>
      <c r="BA1769" s="88"/>
      <c r="BB1769" s="88"/>
      <c r="BC1769" s="88"/>
    </row>
    <row r="1770" spans="1:55" ht="15" x14ac:dyDescent="0.2">
      <c r="A1770" s="100" t="s">
        <v>534</v>
      </c>
      <c r="B1770" s="95" t="s">
        <v>534</v>
      </c>
      <c r="C1770" s="95">
        <v>1767</v>
      </c>
      <c r="D1770" s="95" t="s">
        <v>534</v>
      </c>
      <c r="E1770" s="99" t="s">
        <v>534</v>
      </c>
      <c r="F1770" s="95" t="s">
        <v>534</v>
      </c>
      <c r="G1770" s="95" t="s">
        <v>534</v>
      </c>
      <c r="H1770" s="95">
        <v>0</v>
      </c>
      <c r="I1770" s="95">
        <v>1</v>
      </c>
      <c r="J1770" s="95">
        <v>1303</v>
      </c>
      <c r="K1770" s="95" t="s">
        <v>534</v>
      </c>
      <c r="L1770" s="98" t="s">
        <v>534</v>
      </c>
      <c r="M1770" s="98" t="s">
        <v>534</v>
      </c>
      <c r="N1770" s="97" t="s">
        <v>534</v>
      </c>
      <c r="Q1770" s="88" t="str">
        <f t="array" aca="1" ref="Q1770" ca="1">IFERROR(INDEX(Tableau3[Num DECAL],SMALL(IF(Tableau3[Num DECAL]&lt;&gt;"",ROW(INDIRECT("1:"&amp;ROWS(Tableau3[Num DECAL])))),ROWS($1:1759))),"")</f>
        <v/>
      </c>
      <c r="R1770" s="88">
        <f t="shared" ca="1" si="27"/>
        <v>0</v>
      </c>
      <c r="S1770" s="88">
        <f ca="1">COUNTIFS(Tableau3[PLAGE],R1770)</f>
        <v>0</v>
      </c>
      <c r="T1770" s="139">
        <f ca="1">INDEX(EXTRACT!DATE,MATCH(Tableau4[[#This Row],[Décalage]],D:D,0),0)</f>
        <v>0</v>
      </c>
      <c r="U1770" s="139">
        <f ca="1">VLOOKUP(Tableau4[[#This Row],[Décalage]],D:E,2,0)</f>
        <v>0</v>
      </c>
      <c r="V1770" s="139">
        <f ca="1">VLOOKUP(Tableau4[[#This Row],[Décalage]],D:G,4,0)</f>
        <v>0</v>
      </c>
      <c r="AY1770" s="88"/>
      <c r="AZ1770" s="88"/>
      <c r="BA1770" s="88"/>
      <c r="BB1770" s="88"/>
      <c r="BC1770" s="88"/>
    </row>
    <row r="1771" spans="1:55" ht="15" x14ac:dyDescent="0.2">
      <c r="A1771" s="100" t="s">
        <v>534</v>
      </c>
      <c r="B1771" s="95" t="s">
        <v>534</v>
      </c>
      <c r="C1771" s="95">
        <v>1768</v>
      </c>
      <c r="D1771" s="95" t="s">
        <v>534</v>
      </c>
      <c r="E1771" s="99" t="s">
        <v>534</v>
      </c>
      <c r="F1771" s="95" t="s">
        <v>534</v>
      </c>
      <c r="G1771" s="95" t="s">
        <v>534</v>
      </c>
      <c r="H1771" s="95">
        <v>0</v>
      </c>
      <c r="I1771" s="95">
        <v>1</v>
      </c>
      <c r="J1771" s="95">
        <v>1304</v>
      </c>
      <c r="K1771" s="95" t="s">
        <v>534</v>
      </c>
      <c r="L1771" s="98" t="s">
        <v>534</v>
      </c>
      <c r="M1771" s="98" t="s">
        <v>534</v>
      </c>
      <c r="N1771" s="97" t="s">
        <v>534</v>
      </c>
      <c r="Q1771" s="88" t="str">
        <f t="array" aca="1" ref="Q1771" ca="1">IFERROR(INDEX(Tableau3[Num DECAL],SMALL(IF(Tableau3[Num DECAL]&lt;&gt;"",ROW(INDIRECT("1:"&amp;ROWS(Tableau3[Num DECAL])))),ROWS($1:1760))),"")</f>
        <v/>
      </c>
      <c r="R1771" s="88">
        <f t="shared" ca="1" si="27"/>
        <v>0</v>
      </c>
      <c r="S1771" s="88">
        <f ca="1">COUNTIFS(Tableau3[PLAGE],R1771)</f>
        <v>0</v>
      </c>
      <c r="T1771" s="139">
        <f ca="1">INDEX(EXTRACT!DATE,MATCH(Tableau4[[#This Row],[Décalage]],D:D,0),0)</f>
        <v>0</v>
      </c>
      <c r="U1771" s="139">
        <f ca="1">VLOOKUP(Tableau4[[#This Row],[Décalage]],D:E,2,0)</f>
        <v>0</v>
      </c>
      <c r="V1771" s="139">
        <f ca="1">VLOOKUP(Tableau4[[#This Row],[Décalage]],D:G,4,0)</f>
        <v>0</v>
      </c>
      <c r="AY1771" s="88"/>
      <c r="AZ1771" s="88"/>
      <c r="BA1771" s="88"/>
      <c r="BB1771" s="88"/>
      <c r="BC1771" s="88"/>
    </row>
    <row r="1772" spans="1:55" ht="15" x14ac:dyDescent="0.2">
      <c r="A1772" s="100" t="s">
        <v>534</v>
      </c>
      <c r="B1772" s="95" t="s">
        <v>534</v>
      </c>
      <c r="C1772" s="95">
        <v>1769</v>
      </c>
      <c r="D1772" s="95" t="s">
        <v>534</v>
      </c>
      <c r="E1772" s="99" t="s">
        <v>534</v>
      </c>
      <c r="F1772" s="95" t="s">
        <v>534</v>
      </c>
      <c r="G1772" s="95" t="s">
        <v>534</v>
      </c>
      <c r="H1772" s="95">
        <v>0</v>
      </c>
      <c r="I1772" s="95">
        <v>1</v>
      </c>
      <c r="J1772" s="95">
        <v>1305</v>
      </c>
      <c r="K1772" s="95" t="s">
        <v>534</v>
      </c>
      <c r="L1772" s="98" t="s">
        <v>534</v>
      </c>
      <c r="M1772" s="98" t="s">
        <v>534</v>
      </c>
      <c r="N1772" s="97" t="s">
        <v>534</v>
      </c>
      <c r="Q1772" s="88" t="str">
        <f t="array" aca="1" ref="Q1772" ca="1">IFERROR(INDEX(Tableau3[Num DECAL],SMALL(IF(Tableau3[Num DECAL]&lt;&gt;"",ROW(INDIRECT("1:"&amp;ROWS(Tableau3[Num DECAL])))),ROWS($1:1761))),"")</f>
        <v/>
      </c>
      <c r="R1772" s="88">
        <f t="shared" ca="1" si="27"/>
        <v>0</v>
      </c>
      <c r="S1772" s="88">
        <f ca="1">COUNTIFS(Tableau3[PLAGE],R1772)</f>
        <v>0</v>
      </c>
      <c r="T1772" s="139">
        <f ca="1">INDEX(EXTRACT!DATE,MATCH(Tableau4[[#This Row],[Décalage]],D:D,0),0)</f>
        <v>0</v>
      </c>
      <c r="U1772" s="139">
        <f ca="1">VLOOKUP(Tableau4[[#This Row],[Décalage]],D:E,2,0)</f>
        <v>0</v>
      </c>
      <c r="V1772" s="139">
        <f ca="1">VLOOKUP(Tableau4[[#This Row],[Décalage]],D:G,4,0)</f>
        <v>0</v>
      </c>
      <c r="AY1772" s="88"/>
      <c r="AZ1772" s="88"/>
      <c r="BA1772" s="88"/>
      <c r="BB1772" s="88"/>
      <c r="BC1772" s="88"/>
    </row>
    <row r="1773" spans="1:55" ht="15" x14ac:dyDescent="0.2">
      <c r="A1773" s="100" t="s">
        <v>534</v>
      </c>
      <c r="B1773" s="95" t="s">
        <v>534</v>
      </c>
      <c r="C1773" s="95">
        <v>1770</v>
      </c>
      <c r="D1773" s="95" t="s">
        <v>534</v>
      </c>
      <c r="E1773" s="99" t="s">
        <v>534</v>
      </c>
      <c r="F1773" s="95" t="s">
        <v>534</v>
      </c>
      <c r="G1773" s="95" t="s">
        <v>534</v>
      </c>
      <c r="H1773" s="95">
        <v>0</v>
      </c>
      <c r="I1773" s="95">
        <v>1</v>
      </c>
      <c r="J1773" s="95">
        <v>1306</v>
      </c>
      <c r="K1773" s="95" t="s">
        <v>534</v>
      </c>
      <c r="L1773" s="98" t="s">
        <v>534</v>
      </c>
      <c r="M1773" s="98" t="s">
        <v>534</v>
      </c>
      <c r="N1773" s="97" t="s">
        <v>534</v>
      </c>
      <c r="Q1773" s="88" t="str">
        <f t="array" aca="1" ref="Q1773" ca="1">IFERROR(INDEX(Tableau3[Num DECAL],SMALL(IF(Tableau3[Num DECAL]&lt;&gt;"",ROW(INDIRECT("1:"&amp;ROWS(Tableau3[Num DECAL])))),ROWS($1:1762))),"")</f>
        <v/>
      </c>
      <c r="R1773" s="88">
        <f t="shared" ca="1" si="27"/>
        <v>0</v>
      </c>
      <c r="S1773" s="88">
        <f ca="1">COUNTIFS(Tableau3[PLAGE],R1773)</f>
        <v>0</v>
      </c>
      <c r="T1773" s="139">
        <f ca="1">INDEX(EXTRACT!DATE,MATCH(Tableau4[[#This Row],[Décalage]],D:D,0),0)</f>
        <v>0</v>
      </c>
      <c r="U1773" s="139">
        <f ca="1">VLOOKUP(Tableau4[[#This Row],[Décalage]],D:E,2,0)</f>
        <v>0</v>
      </c>
      <c r="V1773" s="139">
        <f ca="1">VLOOKUP(Tableau4[[#This Row],[Décalage]],D:G,4,0)</f>
        <v>0</v>
      </c>
      <c r="AY1773" s="88"/>
      <c r="AZ1773" s="88"/>
      <c r="BA1773" s="88"/>
      <c r="BB1773" s="88"/>
      <c r="BC1773" s="88"/>
    </row>
    <row r="1774" spans="1:55" ht="15" x14ac:dyDescent="0.2">
      <c r="A1774" s="100" t="s">
        <v>534</v>
      </c>
      <c r="B1774" s="95" t="s">
        <v>534</v>
      </c>
      <c r="C1774" s="95">
        <v>1771</v>
      </c>
      <c r="D1774" s="95" t="s">
        <v>534</v>
      </c>
      <c r="E1774" s="99" t="s">
        <v>534</v>
      </c>
      <c r="F1774" s="95" t="s">
        <v>534</v>
      </c>
      <c r="G1774" s="95" t="s">
        <v>534</v>
      </c>
      <c r="H1774" s="95">
        <v>0</v>
      </c>
      <c r="I1774" s="95">
        <v>1</v>
      </c>
      <c r="J1774" s="95">
        <v>1307</v>
      </c>
      <c r="K1774" s="95" t="s">
        <v>534</v>
      </c>
      <c r="L1774" s="98" t="s">
        <v>534</v>
      </c>
      <c r="M1774" s="98" t="s">
        <v>534</v>
      </c>
      <c r="N1774" s="97" t="s">
        <v>534</v>
      </c>
      <c r="Q1774" s="88" t="str">
        <f t="array" aca="1" ref="Q1774" ca="1">IFERROR(INDEX(Tableau3[Num DECAL],SMALL(IF(Tableau3[Num DECAL]&lt;&gt;"",ROW(INDIRECT("1:"&amp;ROWS(Tableau3[Num DECAL])))),ROWS($1:1763))),"")</f>
        <v/>
      </c>
      <c r="R1774" s="88">
        <f t="shared" ca="1" si="27"/>
        <v>0</v>
      </c>
      <c r="S1774" s="88">
        <f ca="1">COUNTIFS(Tableau3[PLAGE],R1774)</f>
        <v>0</v>
      </c>
      <c r="T1774" s="139">
        <f ca="1">INDEX(EXTRACT!DATE,MATCH(Tableau4[[#This Row],[Décalage]],D:D,0),0)</f>
        <v>0</v>
      </c>
      <c r="U1774" s="139">
        <f ca="1">VLOOKUP(Tableau4[[#This Row],[Décalage]],D:E,2,0)</f>
        <v>0</v>
      </c>
      <c r="V1774" s="139">
        <f ca="1">VLOOKUP(Tableau4[[#This Row],[Décalage]],D:G,4,0)</f>
        <v>0</v>
      </c>
      <c r="AY1774" s="88"/>
      <c r="AZ1774" s="88"/>
      <c r="BA1774" s="88"/>
      <c r="BB1774" s="88"/>
      <c r="BC1774" s="88"/>
    </row>
    <row r="1775" spans="1:55" ht="15" x14ac:dyDescent="0.2">
      <c r="A1775" s="100" t="s">
        <v>534</v>
      </c>
      <c r="B1775" s="95" t="s">
        <v>534</v>
      </c>
      <c r="C1775" s="95">
        <v>1772</v>
      </c>
      <c r="D1775" s="95" t="s">
        <v>534</v>
      </c>
      <c r="E1775" s="99" t="s">
        <v>534</v>
      </c>
      <c r="F1775" s="95" t="s">
        <v>534</v>
      </c>
      <c r="G1775" s="95" t="s">
        <v>534</v>
      </c>
      <c r="H1775" s="95">
        <v>0</v>
      </c>
      <c r="I1775" s="95">
        <v>1</v>
      </c>
      <c r="J1775" s="95">
        <v>1308</v>
      </c>
      <c r="K1775" s="95" t="s">
        <v>534</v>
      </c>
      <c r="L1775" s="98" t="s">
        <v>534</v>
      </c>
      <c r="M1775" s="98" t="s">
        <v>534</v>
      </c>
      <c r="N1775" s="97" t="s">
        <v>534</v>
      </c>
      <c r="Q1775" s="88" t="str">
        <f t="array" aca="1" ref="Q1775" ca="1">IFERROR(INDEX(Tableau3[Num DECAL],SMALL(IF(Tableau3[Num DECAL]&lt;&gt;"",ROW(INDIRECT("1:"&amp;ROWS(Tableau3[Num DECAL])))),ROWS($1:1764))),"")</f>
        <v/>
      </c>
      <c r="R1775" s="88">
        <f t="shared" ca="1" si="27"/>
        <v>0</v>
      </c>
      <c r="S1775" s="88">
        <f ca="1">COUNTIFS(Tableau3[PLAGE],R1775)</f>
        <v>0</v>
      </c>
      <c r="T1775" s="139">
        <f ca="1">INDEX(EXTRACT!DATE,MATCH(Tableau4[[#This Row],[Décalage]],D:D,0),0)</f>
        <v>0</v>
      </c>
      <c r="U1775" s="139">
        <f ca="1">VLOOKUP(Tableau4[[#This Row],[Décalage]],D:E,2,0)</f>
        <v>0</v>
      </c>
      <c r="V1775" s="139">
        <f ca="1">VLOOKUP(Tableau4[[#This Row],[Décalage]],D:G,4,0)</f>
        <v>0</v>
      </c>
      <c r="AY1775" s="88"/>
      <c r="AZ1775" s="88"/>
      <c r="BA1775" s="88"/>
      <c r="BB1775" s="88"/>
      <c r="BC1775" s="88"/>
    </row>
    <row r="1776" spans="1:55" ht="15" x14ac:dyDescent="0.2">
      <c r="A1776" s="100" t="s">
        <v>534</v>
      </c>
      <c r="B1776" s="95" t="s">
        <v>534</v>
      </c>
      <c r="C1776" s="95">
        <v>1773</v>
      </c>
      <c r="D1776" s="95" t="s">
        <v>534</v>
      </c>
      <c r="E1776" s="99" t="s">
        <v>534</v>
      </c>
      <c r="F1776" s="95" t="s">
        <v>534</v>
      </c>
      <c r="G1776" s="95" t="s">
        <v>534</v>
      </c>
      <c r="H1776" s="95">
        <v>0</v>
      </c>
      <c r="I1776" s="95">
        <v>1</v>
      </c>
      <c r="J1776" s="95">
        <v>1309</v>
      </c>
      <c r="K1776" s="95" t="s">
        <v>534</v>
      </c>
      <c r="L1776" s="98" t="s">
        <v>534</v>
      </c>
      <c r="M1776" s="98" t="s">
        <v>534</v>
      </c>
      <c r="N1776" s="97" t="s">
        <v>534</v>
      </c>
      <c r="Q1776" s="88" t="str">
        <f t="array" aca="1" ref="Q1776" ca="1">IFERROR(INDEX(Tableau3[Num DECAL],SMALL(IF(Tableau3[Num DECAL]&lt;&gt;"",ROW(INDIRECT("1:"&amp;ROWS(Tableau3[Num DECAL])))),ROWS($1:1765))),"")</f>
        <v/>
      </c>
      <c r="R1776" s="88">
        <f t="shared" ca="1" si="27"/>
        <v>0</v>
      </c>
      <c r="S1776" s="88">
        <f ca="1">COUNTIFS(Tableau3[PLAGE],R1776)</f>
        <v>0</v>
      </c>
      <c r="T1776" s="139">
        <f ca="1">INDEX(EXTRACT!DATE,MATCH(Tableau4[[#This Row],[Décalage]],D:D,0),0)</f>
        <v>0</v>
      </c>
      <c r="U1776" s="139">
        <f ca="1">VLOOKUP(Tableau4[[#This Row],[Décalage]],D:E,2,0)</f>
        <v>0</v>
      </c>
      <c r="V1776" s="139">
        <f ca="1">VLOOKUP(Tableau4[[#This Row],[Décalage]],D:G,4,0)</f>
        <v>0</v>
      </c>
      <c r="AY1776" s="88"/>
      <c r="AZ1776" s="88"/>
      <c r="BA1776" s="88"/>
      <c r="BB1776" s="88"/>
      <c r="BC1776" s="88"/>
    </row>
    <row r="1777" spans="1:55" ht="15" x14ac:dyDescent="0.2">
      <c r="A1777" s="100" t="s">
        <v>534</v>
      </c>
      <c r="B1777" s="95" t="s">
        <v>534</v>
      </c>
      <c r="C1777" s="95">
        <v>1774</v>
      </c>
      <c r="D1777" s="95" t="s">
        <v>534</v>
      </c>
      <c r="E1777" s="99" t="s">
        <v>534</v>
      </c>
      <c r="F1777" s="95" t="s">
        <v>534</v>
      </c>
      <c r="G1777" s="95" t="s">
        <v>534</v>
      </c>
      <c r="H1777" s="95">
        <v>0</v>
      </c>
      <c r="I1777" s="95">
        <v>1</v>
      </c>
      <c r="J1777" s="95">
        <v>1310</v>
      </c>
      <c r="K1777" s="95" t="s">
        <v>534</v>
      </c>
      <c r="L1777" s="98" t="s">
        <v>534</v>
      </c>
      <c r="M1777" s="98" t="s">
        <v>534</v>
      </c>
      <c r="N1777" s="97" t="s">
        <v>534</v>
      </c>
      <c r="Q1777" s="88" t="str">
        <f t="array" aca="1" ref="Q1777" ca="1">IFERROR(INDEX(Tableau3[Num DECAL],SMALL(IF(Tableau3[Num DECAL]&lt;&gt;"",ROW(INDIRECT("1:"&amp;ROWS(Tableau3[Num DECAL])))),ROWS($1:1766))),"")</f>
        <v/>
      </c>
      <c r="R1777" s="88">
        <f t="shared" ca="1" si="27"/>
        <v>0</v>
      </c>
      <c r="S1777" s="88">
        <f ca="1">COUNTIFS(Tableau3[PLAGE],R1777)</f>
        <v>0</v>
      </c>
      <c r="T1777" s="139">
        <f ca="1">INDEX(EXTRACT!DATE,MATCH(Tableau4[[#This Row],[Décalage]],D:D,0),0)</f>
        <v>0</v>
      </c>
      <c r="U1777" s="139">
        <f ca="1">VLOOKUP(Tableau4[[#This Row],[Décalage]],D:E,2,0)</f>
        <v>0</v>
      </c>
      <c r="V1777" s="139">
        <f ca="1">VLOOKUP(Tableau4[[#This Row],[Décalage]],D:G,4,0)</f>
        <v>0</v>
      </c>
      <c r="AY1777" s="88"/>
      <c r="AZ1777" s="88"/>
      <c r="BA1777" s="88"/>
      <c r="BB1777" s="88"/>
      <c r="BC1777" s="88"/>
    </row>
    <row r="1778" spans="1:55" ht="15" x14ac:dyDescent="0.2">
      <c r="A1778" s="100" t="s">
        <v>534</v>
      </c>
      <c r="B1778" s="95" t="s">
        <v>534</v>
      </c>
      <c r="C1778" s="95">
        <v>1775</v>
      </c>
      <c r="D1778" s="95" t="s">
        <v>534</v>
      </c>
      <c r="E1778" s="99" t="s">
        <v>534</v>
      </c>
      <c r="F1778" s="95" t="s">
        <v>534</v>
      </c>
      <c r="G1778" s="95" t="s">
        <v>534</v>
      </c>
      <c r="H1778" s="95">
        <v>0</v>
      </c>
      <c r="I1778" s="95">
        <v>1</v>
      </c>
      <c r="J1778" s="95">
        <v>1311</v>
      </c>
      <c r="K1778" s="95" t="s">
        <v>534</v>
      </c>
      <c r="L1778" s="98" t="s">
        <v>534</v>
      </c>
      <c r="M1778" s="98" t="s">
        <v>534</v>
      </c>
      <c r="N1778" s="97" t="s">
        <v>534</v>
      </c>
      <c r="Q1778" s="88" t="str">
        <f t="array" aca="1" ref="Q1778" ca="1">IFERROR(INDEX(Tableau3[Num DECAL],SMALL(IF(Tableau3[Num DECAL]&lt;&gt;"",ROW(INDIRECT("1:"&amp;ROWS(Tableau3[Num DECAL])))),ROWS($1:1767))),"")</f>
        <v/>
      </c>
      <c r="R1778" s="88">
        <f t="shared" ca="1" si="27"/>
        <v>0</v>
      </c>
      <c r="S1778" s="88">
        <f ca="1">COUNTIFS(Tableau3[PLAGE],R1778)</f>
        <v>0</v>
      </c>
      <c r="T1778" s="139">
        <f ca="1">INDEX(EXTRACT!DATE,MATCH(Tableau4[[#This Row],[Décalage]],D:D,0),0)</f>
        <v>0</v>
      </c>
      <c r="U1778" s="139">
        <f ca="1">VLOOKUP(Tableau4[[#This Row],[Décalage]],D:E,2,0)</f>
        <v>0</v>
      </c>
      <c r="V1778" s="139">
        <f ca="1">VLOOKUP(Tableau4[[#This Row],[Décalage]],D:G,4,0)</f>
        <v>0</v>
      </c>
      <c r="AY1778" s="88"/>
      <c r="AZ1778" s="88"/>
      <c r="BA1778" s="88"/>
      <c r="BB1778" s="88"/>
      <c r="BC1778" s="88"/>
    </row>
    <row r="1779" spans="1:55" ht="15" x14ac:dyDescent="0.2">
      <c r="A1779" s="100" t="s">
        <v>534</v>
      </c>
      <c r="B1779" s="95" t="s">
        <v>534</v>
      </c>
      <c r="C1779" s="95">
        <v>1776</v>
      </c>
      <c r="D1779" s="95" t="s">
        <v>534</v>
      </c>
      <c r="E1779" s="99" t="s">
        <v>534</v>
      </c>
      <c r="F1779" s="95" t="s">
        <v>534</v>
      </c>
      <c r="G1779" s="95" t="s">
        <v>534</v>
      </c>
      <c r="H1779" s="95">
        <v>0</v>
      </c>
      <c r="I1779" s="95">
        <v>1</v>
      </c>
      <c r="J1779" s="95">
        <v>1312</v>
      </c>
      <c r="K1779" s="95" t="s">
        <v>534</v>
      </c>
      <c r="L1779" s="98" t="s">
        <v>534</v>
      </c>
      <c r="M1779" s="98" t="s">
        <v>534</v>
      </c>
      <c r="N1779" s="97" t="s">
        <v>534</v>
      </c>
      <c r="Q1779" s="88" t="str">
        <f t="array" aca="1" ref="Q1779" ca="1">IFERROR(INDEX(Tableau3[Num DECAL],SMALL(IF(Tableau3[Num DECAL]&lt;&gt;"",ROW(INDIRECT("1:"&amp;ROWS(Tableau3[Num DECAL])))),ROWS($1:1768))),"")</f>
        <v/>
      </c>
      <c r="R1779" s="88">
        <f t="shared" ca="1" si="27"/>
        <v>0</v>
      </c>
      <c r="S1779" s="88">
        <f ca="1">COUNTIFS(Tableau3[PLAGE],R1779)</f>
        <v>0</v>
      </c>
      <c r="T1779" s="139">
        <f ca="1">INDEX(EXTRACT!DATE,MATCH(Tableau4[[#This Row],[Décalage]],D:D,0),0)</f>
        <v>0</v>
      </c>
      <c r="U1779" s="139">
        <f ca="1">VLOOKUP(Tableau4[[#This Row],[Décalage]],D:E,2,0)</f>
        <v>0</v>
      </c>
      <c r="V1779" s="139">
        <f ca="1">VLOOKUP(Tableau4[[#This Row],[Décalage]],D:G,4,0)</f>
        <v>0</v>
      </c>
      <c r="AY1779" s="88"/>
      <c r="AZ1779" s="88"/>
      <c r="BA1779" s="88"/>
      <c r="BB1779" s="88"/>
      <c r="BC1779" s="88"/>
    </row>
    <row r="1780" spans="1:55" ht="15" x14ac:dyDescent="0.2">
      <c r="A1780" s="100" t="s">
        <v>534</v>
      </c>
      <c r="B1780" s="95" t="s">
        <v>534</v>
      </c>
      <c r="C1780" s="95">
        <v>1777</v>
      </c>
      <c r="D1780" s="95" t="s">
        <v>534</v>
      </c>
      <c r="E1780" s="99" t="s">
        <v>534</v>
      </c>
      <c r="F1780" s="95" t="s">
        <v>534</v>
      </c>
      <c r="G1780" s="95" t="s">
        <v>534</v>
      </c>
      <c r="H1780" s="95">
        <v>0</v>
      </c>
      <c r="I1780" s="95">
        <v>1</v>
      </c>
      <c r="J1780" s="95">
        <v>1313</v>
      </c>
      <c r="K1780" s="95" t="s">
        <v>534</v>
      </c>
      <c r="L1780" s="98" t="s">
        <v>534</v>
      </c>
      <c r="M1780" s="98" t="s">
        <v>534</v>
      </c>
      <c r="N1780" s="97" t="s">
        <v>534</v>
      </c>
      <c r="Q1780" s="88" t="str">
        <f t="array" aca="1" ref="Q1780" ca="1">IFERROR(INDEX(Tableau3[Num DECAL],SMALL(IF(Tableau3[Num DECAL]&lt;&gt;"",ROW(INDIRECT("1:"&amp;ROWS(Tableau3[Num DECAL])))),ROWS($1:1769))),"")</f>
        <v/>
      </c>
      <c r="R1780" s="88">
        <f t="shared" ca="1" si="27"/>
        <v>0</v>
      </c>
      <c r="S1780" s="88">
        <f ca="1">COUNTIFS(Tableau3[PLAGE],R1780)</f>
        <v>0</v>
      </c>
      <c r="T1780" s="139">
        <f ca="1">INDEX(EXTRACT!DATE,MATCH(Tableau4[[#This Row],[Décalage]],D:D,0),0)</f>
        <v>0</v>
      </c>
      <c r="U1780" s="139">
        <f ca="1">VLOOKUP(Tableau4[[#This Row],[Décalage]],D:E,2,0)</f>
        <v>0</v>
      </c>
      <c r="V1780" s="139">
        <f ca="1">VLOOKUP(Tableau4[[#This Row],[Décalage]],D:G,4,0)</f>
        <v>0</v>
      </c>
      <c r="AY1780" s="88"/>
      <c r="AZ1780" s="88"/>
      <c r="BA1780" s="88"/>
      <c r="BB1780" s="88"/>
      <c r="BC1780" s="88"/>
    </row>
    <row r="1781" spans="1:55" ht="15" x14ac:dyDescent="0.2">
      <c r="A1781" s="100" t="s">
        <v>534</v>
      </c>
      <c r="B1781" s="95" t="s">
        <v>534</v>
      </c>
      <c r="C1781" s="95">
        <v>1778</v>
      </c>
      <c r="D1781" s="95" t="s">
        <v>534</v>
      </c>
      <c r="E1781" s="99" t="s">
        <v>534</v>
      </c>
      <c r="F1781" s="95" t="s">
        <v>534</v>
      </c>
      <c r="G1781" s="95" t="s">
        <v>534</v>
      </c>
      <c r="H1781" s="95">
        <v>0</v>
      </c>
      <c r="I1781" s="95">
        <v>1</v>
      </c>
      <c r="J1781" s="95">
        <v>1314</v>
      </c>
      <c r="K1781" s="95" t="s">
        <v>534</v>
      </c>
      <c r="L1781" s="98" t="s">
        <v>534</v>
      </c>
      <c r="M1781" s="98" t="s">
        <v>534</v>
      </c>
      <c r="N1781" s="97" t="s">
        <v>534</v>
      </c>
      <c r="Q1781" s="88" t="str">
        <f t="array" aca="1" ref="Q1781" ca="1">IFERROR(INDEX(Tableau3[Num DECAL],SMALL(IF(Tableau3[Num DECAL]&lt;&gt;"",ROW(INDIRECT("1:"&amp;ROWS(Tableau3[Num DECAL])))),ROWS($1:1770))),"")</f>
        <v/>
      </c>
      <c r="R1781" s="88">
        <f t="shared" ca="1" si="27"/>
        <v>0</v>
      </c>
      <c r="S1781" s="88">
        <f ca="1">COUNTIFS(Tableau3[PLAGE],R1781)</f>
        <v>0</v>
      </c>
      <c r="T1781" s="139">
        <f ca="1">INDEX(EXTRACT!DATE,MATCH(Tableau4[[#This Row],[Décalage]],D:D,0),0)</f>
        <v>0</v>
      </c>
      <c r="U1781" s="139">
        <f ca="1">VLOOKUP(Tableau4[[#This Row],[Décalage]],D:E,2,0)</f>
        <v>0</v>
      </c>
      <c r="V1781" s="139">
        <f ca="1">VLOOKUP(Tableau4[[#This Row],[Décalage]],D:G,4,0)</f>
        <v>0</v>
      </c>
      <c r="AY1781" s="88"/>
      <c r="AZ1781" s="88"/>
      <c r="BA1781" s="88"/>
      <c r="BB1781" s="88"/>
      <c r="BC1781" s="88"/>
    </row>
    <row r="1782" spans="1:55" ht="15" x14ac:dyDescent="0.2">
      <c r="A1782" s="100" t="s">
        <v>534</v>
      </c>
      <c r="B1782" s="95" t="s">
        <v>534</v>
      </c>
      <c r="C1782" s="95">
        <v>1779</v>
      </c>
      <c r="D1782" s="95" t="s">
        <v>534</v>
      </c>
      <c r="E1782" s="99" t="s">
        <v>534</v>
      </c>
      <c r="F1782" s="95" t="s">
        <v>534</v>
      </c>
      <c r="G1782" s="95" t="s">
        <v>534</v>
      </c>
      <c r="H1782" s="95">
        <v>0</v>
      </c>
      <c r="I1782" s="95">
        <v>1</v>
      </c>
      <c r="J1782" s="95">
        <v>1315</v>
      </c>
      <c r="K1782" s="95" t="s">
        <v>534</v>
      </c>
      <c r="L1782" s="98" t="s">
        <v>534</v>
      </c>
      <c r="M1782" s="98" t="s">
        <v>534</v>
      </c>
      <c r="N1782" s="97" t="s">
        <v>534</v>
      </c>
      <c r="Q1782" s="88" t="str">
        <f t="array" aca="1" ref="Q1782" ca="1">IFERROR(INDEX(Tableau3[Num DECAL],SMALL(IF(Tableau3[Num DECAL]&lt;&gt;"",ROW(INDIRECT("1:"&amp;ROWS(Tableau3[Num DECAL])))),ROWS($1:1771))),"")</f>
        <v/>
      </c>
      <c r="R1782" s="88">
        <f t="shared" ca="1" si="27"/>
        <v>0</v>
      </c>
      <c r="S1782" s="88">
        <f ca="1">COUNTIFS(Tableau3[PLAGE],R1782)</f>
        <v>0</v>
      </c>
      <c r="T1782" s="139">
        <f ca="1">INDEX(EXTRACT!DATE,MATCH(Tableau4[[#This Row],[Décalage]],D:D,0),0)</f>
        <v>0</v>
      </c>
      <c r="U1782" s="139">
        <f ca="1">VLOOKUP(Tableau4[[#This Row],[Décalage]],D:E,2,0)</f>
        <v>0</v>
      </c>
      <c r="V1782" s="139">
        <f ca="1">VLOOKUP(Tableau4[[#This Row],[Décalage]],D:G,4,0)</f>
        <v>0</v>
      </c>
      <c r="AY1782" s="88"/>
      <c r="AZ1782" s="88"/>
      <c r="BA1782" s="88"/>
      <c r="BB1782" s="88"/>
      <c r="BC1782" s="88"/>
    </row>
    <row r="1783" spans="1:55" ht="15" x14ac:dyDescent="0.2">
      <c r="A1783" s="100" t="s">
        <v>534</v>
      </c>
      <c r="B1783" s="95" t="s">
        <v>534</v>
      </c>
      <c r="C1783" s="95">
        <v>1780</v>
      </c>
      <c r="D1783" s="95" t="s">
        <v>534</v>
      </c>
      <c r="E1783" s="99" t="s">
        <v>534</v>
      </c>
      <c r="F1783" s="95" t="s">
        <v>534</v>
      </c>
      <c r="G1783" s="95" t="s">
        <v>534</v>
      </c>
      <c r="H1783" s="95">
        <v>0</v>
      </c>
      <c r="I1783" s="95">
        <v>1</v>
      </c>
      <c r="J1783" s="95">
        <v>1316</v>
      </c>
      <c r="K1783" s="95" t="s">
        <v>534</v>
      </c>
      <c r="L1783" s="98" t="s">
        <v>534</v>
      </c>
      <c r="M1783" s="98" t="s">
        <v>534</v>
      </c>
      <c r="N1783" s="97" t="s">
        <v>534</v>
      </c>
      <c r="Q1783" s="88" t="str">
        <f t="array" aca="1" ref="Q1783" ca="1">IFERROR(INDEX(Tableau3[Num DECAL],SMALL(IF(Tableau3[Num DECAL]&lt;&gt;"",ROW(INDIRECT("1:"&amp;ROWS(Tableau3[Num DECAL])))),ROWS($1:1772))),"")</f>
        <v/>
      </c>
      <c r="R1783" s="88">
        <f t="shared" ca="1" si="27"/>
        <v>0</v>
      </c>
      <c r="S1783" s="88">
        <f ca="1">COUNTIFS(Tableau3[PLAGE],R1783)</f>
        <v>0</v>
      </c>
      <c r="T1783" s="139">
        <f ca="1">INDEX(EXTRACT!DATE,MATCH(Tableau4[[#This Row],[Décalage]],D:D,0),0)</f>
        <v>0</v>
      </c>
      <c r="U1783" s="139">
        <f ca="1">VLOOKUP(Tableau4[[#This Row],[Décalage]],D:E,2,0)</f>
        <v>0</v>
      </c>
      <c r="V1783" s="139">
        <f ca="1">VLOOKUP(Tableau4[[#This Row],[Décalage]],D:G,4,0)</f>
        <v>0</v>
      </c>
      <c r="AY1783" s="88"/>
      <c r="AZ1783" s="88"/>
      <c r="BA1783" s="88"/>
      <c r="BB1783" s="88"/>
      <c r="BC1783" s="88"/>
    </row>
    <row r="1784" spans="1:55" ht="15" x14ac:dyDescent="0.2">
      <c r="A1784" s="100" t="s">
        <v>534</v>
      </c>
      <c r="B1784" s="95" t="s">
        <v>534</v>
      </c>
      <c r="C1784" s="95">
        <v>1781</v>
      </c>
      <c r="D1784" s="95" t="s">
        <v>534</v>
      </c>
      <c r="E1784" s="99" t="s">
        <v>534</v>
      </c>
      <c r="F1784" s="95" t="s">
        <v>534</v>
      </c>
      <c r="G1784" s="95" t="s">
        <v>534</v>
      </c>
      <c r="H1784" s="95">
        <v>0</v>
      </c>
      <c r="I1784" s="95">
        <v>1</v>
      </c>
      <c r="J1784" s="95">
        <v>1317</v>
      </c>
      <c r="K1784" s="95" t="s">
        <v>534</v>
      </c>
      <c r="L1784" s="98" t="s">
        <v>534</v>
      </c>
      <c r="M1784" s="98" t="s">
        <v>534</v>
      </c>
      <c r="N1784" s="97" t="s">
        <v>534</v>
      </c>
      <c r="Q1784" s="88" t="str">
        <f t="array" aca="1" ref="Q1784" ca="1">IFERROR(INDEX(Tableau3[Num DECAL],SMALL(IF(Tableau3[Num DECAL]&lt;&gt;"",ROW(INDIRECT("1:"&amp;ROWS(Tableau3[Num DECAL])))),ROWS($1:1773))),"")</f>
        <v/>
      </c>
      <c r="R1784" s="88">
        <f t="shared" ca="1" si="27"/>
        <v>0</v>
      </c>
      <c r="S1784" s="88">
        <f ca="1">COUNTIFS(Tableau3[PLAGE],R1784)</f>
        <v>0</v>
      </c>
      <c r="T1784" s="139">
        <f ca="1">INDEX(EXTRACT!DATE,MATCH(Tableau4[[#This Row],[Décalage]],D:D,0),0)</f>
        <v>0</v>
      </c>
      <c r="U1784" s="139">
        <f ca="1">VLOOKUP(Tableau4[[#This Row],[Décalage]],D:E,2,0)</f>
        <v>0</v>
      </c>
      <c r="V1784" s="139">
        <f ca="1">VLOOKUP(Tableau4[[#This Row],[Décalage]],D:G,4,0)</f>
        <v>0</v>
      </c>
      <c r="AY1784" s="88"/>
      <c r="AZ1784" s="88"/>
      <c r="BA1784" s="88"/>
      <c r="BB1784" s="88"/>
      <c r="BC1784" s="88"/>
    </row>
    <row r="1785" spans="1:55" ht="15" x14ac:dyDescent="0.2">
      <c r="A1785" s="100" t="s">
        <v>534</v>
      </c>
      <c r="B1785" s="95" t="s">
        <v>534</v>
      </c>
      <c r="C1785" s="95">
        <v>1782</v>
      </c>
      <c r="D1785" s="95" t="s">
        <v>534</v>
      </c>
      <c r="E1785" s="99" t="s">
        <v>534</v>
      </c>
      <c r="F1785" s="95" t="s">
        <v>534</v>
      </c>
      <c r="G1785" s="95" t="s">
        <v>534</v>
      </c>
      <c r="H1785" s="95">
        <v>0</v>
      </c>
      <c r="I1785" s="95">
        <v>1</v>
      </c>
      <c r="J1785" s="95">
        <v>1318</v>
      </c>
      <c r="K1785" s="95" t="s">
        <v>534</v>
      </c>
      <c r="L1785" s="98" t="s">
        <v>534</v>
      </c>
      <c r="M1785" s="98" t="s">
        <v>534</v>
      </c>
      <c r="N1785" s="97" t="s">
        <v>534</v>
      </c>
      <c r="Q1785" s="88" t="str">
        <f t="array" aca="1" ref="Q1785" ca="1">IFERROR(INDEX(Tableau3[Num DECAL],SMALL(IF(Tableau3[Num DECAL]&lt;&gt;"",ROW(INDIRECT("1:"&amp;ROWS(Tableau3[Num DECAL])))),ROWS($1:1774))),"")</f>
        <v/>
      </c>
      <c r="R1785" s="88">
        <f t="shared" ca="1" si="27"/>
        <v>0</v>
      </c>
      <c r="S1785" s="88">
        <f ca="1">COUNTIFS(Tableau3[PLAGE],R1785)</f>
        <v>0</v>
      </c>
      <c r="T1785" s="139">
        <f ca="1">INDEX(EXTRACT!DATE,MATCH(Tableau4[[#This Row],[Décalage]],D:D,0),0)</f>
        <v>0</v>
      </c>
      <c r="U1785" s="139">
        <f ca="1">VLOOKUP(Tableau4[[#This Row],[Décalage]],D:E,2,0)</f>
        <v>0</v>
      </c>
      <c r="V1785" s="139">
        <f ca="1">VLOOKUP(Tableau4[[#This Row],[Décalage]],D:G,4,0)</f>
        <v>0</v>
      </c>
      <c r="AY1785" s="88"/>
      <c r="AZ1785" s="88"/>
      <c r="BA1785" s="88"/>
      <c r="BB1785" s="88"/>
      <c r="BC1785" s="88"/>
    </row>
    <row r="1786" spans="1:55" ht="15" x14ac:dyDescent="0.2">
      <c r="A1786" s="100" t="s">
        <v>534</v>
      </c>
      <c r="B1786" s="95" t="s">
        <v>534</v>
      </c>
      <c r="C1786" s="95">
        <v>1783</v>
      </c>
      <c r="D1786" s="95" t="s">
        <v>534</v>
      </c>
      <c r="E1786" s="99" t="s">
        <v>534</v>
      </c>
      <c r="F1786" s="95" t="s">
        <v>534</v>
      </c>
      <c r="G1786" s="95" t="s">
        <v>534</v>
      </c>
      <c r="H1786" s="95">
        <v>0</v>
      </c>
      <c r="I1786" s="95">
        <v>1</v>
      </c>
      <c r="J1786" s="95">
        <v>1319</v>
      </c>
      <c r="K1786" s="95" t="s">
        <v>534</v>
      </c>
      <c r="L1786" s="98" t="s">
        <v>534</v>
      </c>
      <c r="M1786" s="98" t="s">
        <v>534</v>
      </c>
      <c r="N1786" s="97" t="s">
        <v>534</v>
      </c>
      <c r="Q1786" s="88" t="str">
        <f t="array" aca="1" ref="Q1786" ca="1">IFERROR(INDEX(Tableau3[Num DECAL],SMALL(IF(Tableau3[Num DECAL]&lt;&gt;"",ROW(INDIRECT("1:"&amp;ROWS(Tableau3[Num DECAL])))),ROWS($1:1775))),"")</f>
        <v/>
      </c>
      <c r="R1786" s="88">
        <f t="shared" ca="1" si="27"/>
        <v>0</v>
      </c>
      <c r="S1786" s="88">
        <f ca="1">COUNTIFS(Tableau3[PLAGE],R1786)</f>
        <v>0</v>
      </c>
      <c r="T1786" s="139">
        <f ca="1">INDEX(EXTRACT!DATE,MATCH(Tableau4[[#This Row],[Décalage]],D:D,0),0)</f>
        <v>0</v>
      </c>
      <c r="U1786" s="139">
        <f ca="1">VLOOKUP(Tableau4[[#This Row],[Décalage]],D:E,2,0)</f>
        <v>0</v>
      </c>
      <c r="V1786" s="139">
        <f ca="1">VLOOKUP(Tableau4[[#This Row],[Décalage]],D:G,4,0)</f>
        <v>0</v>
      </c>
      <c r="AY1786" s="88"/>
      <c r="AZ1786" s="88"/>
      <c r="BA1786" s="88"/>
      <c r="BB1786" s="88"/>
      <c r="BC1786" s="88"/>
    </row>
    <row r="1787" spans="1:55" ht="15" x14ac:dyDescent="0.2">
      <c r="A1787" s="100" t="s">
        <v>534</v>
      </c>
      <c r="B1787" s="95" t="s">
        <v>534</v>
      </c>
      <c r="C1787" s="95">
        <v>1784</v>
      </c>
      <c r="D1787" s="95" t="s">
        <v>534</v>
      </c>
      <c r="E1787" s="99" t="s">
        <v>534</v>
      </c>
      <c r="F1787" s="95" t="s">
        <v>534</v>
      </c>
      <c r="G1787" s="95" t="s">
        <v>534</v>
      </c>
      <c r="H1787" s="95">
        <v>0</v>
      </c>
      <c r="I1787" s="95">
        <v>1</v>
      </c>
      <c r="J1787" s="95">
        <v>1320</v>
      </c>
      <c r="K1787" s="95" t="s">
        <v>534</v>
      </c>
      <c r="L1787" s="98" t="s">
        <v>534</v>
      </c>
      <c r="M1787" s="98" t="s">
        <v>534</v>
      </c>
      <c r="N1787" s="97" t="s">
        <v>534</v>
      </c>
      <c r="Q1787" s="88" t="str">
        <f t="array" aca="1" ref="Q1787" ca="1">IFERROR(INDEX(Tableau3[Num DECAL],SMALL(IF(Tableau3[Num DECAL]&lt;&gt;"",ROW(INDIRECT("1:"&amp;ROWS(Tableau3[Num DECAL])))),ROWS($1:1776))),"")</f>
        <v/>
      </c>
      <c r="R1787" s="88">
        <f t="shared" ca="1" si="27"/>
        <v>0</v>
      </c>
      <c r="S1787" s="88">
        <f ca="1">COUNTIFS(Tableau3[PLAGE],R1787)</f>
        <v>0</v>
      </c>
      <c r="T1787" s="139">
        <f ca="1">INDEX(EXTRACT!DATE,MATCH(Tableau4[[#This Row],[Décalage]],D:D,0),0)</f>
        <v>0</v>
      </c>
      <c r="U1787" s="139">
        <f ca="1">VLOOKUP(Tableau4[[#This Row],[Décalage]],D:E,2,0)</f>
        <v>0</v>
      </c>
      <c r="V1787" s="139">
        <f ca="1">VLOOKUP(Tableau4[[#This Row],[Décalage]],D:G,4,0)</f>
        <v>0</v>
      </c>
      <c r="AY1787" s="88"/>
      <c r="AZ1787" s="88"/>
      <c r="BA1787" s="88"/>
      <c r="BB1787" s="88"/>
      <c r="BC1787" s="88"/>
    </row>
    <row r="1788" spans="1:55" ht="15" x14ac:dyDescent="0.2">
      <c r="A1788" s="100" t="s">
        <v>534</v>
      </c>
      <c r="B1788" s="95" t="s">
        <v>534</v>
      </c>
      <c r="C1788" s="95">
        <v>1785</v>
      </c>
      <c r="D1788" s="95" t="s">
        <v>534</v>
      </c>
      <c r="E1788" s="99" t="s">
        <v>534</v>
      </c>
      <c r="F1788" s="95" t="s">
        <v>534</v>
      </c>
      <c r="G1788" s="95" t="s">
        <v>534</v>
      </c>
      <c r="H1788" s="95">
        <v>0</v>
      </c>
      <c r="I1788" s="95">
        <v>1</v>
      </c>
      <c r="J1788" s="95">
        <v>1321</v>
      </c>
      <c r="K1788" s="95" t="s">
        <v>534</v>
      </c>
      <c r="L1788" s="98" t="s">
        <v>534</v>
      </c>
      <c r="M1788" s="98" t="s">
        <v>534</v>
      </c>
      <c r="N1788" s="97" t="s">
        <v>534</v>
      </c>
      <c r="Q1788" s="88" t="str">
        <f t="array" aca="1" ref="Q1788" ca="1">IFERROR(INDEX(Tableau3[Num DECAL],SMALL(IF(Tableau3[Num DECAL]&lt;&gt;"",ROW(INDIRECT("1:"&amp;ROWS(Tableau3[Num DECAL])))),ROWS($1:1777))),"")</f>
        <v/>
      </c>
      <c r="R1788" s="88">
        <f t="shared" ca="1" si="27"/>
        <v>0</v>
      </c>
      <c r="S1788" s="88">
        <f ca="1">COUNTIFS(Tableau3[PLAGE],R1788)</f>
        <v>0</v>
      </c>
      <c r="T1788" s="139">
        <f ca="1">INDEX(EXTRACT!DATE,MATCH(Tableau4[[#This Row],[Décalage]],D:D,0),0)</f>
        <v>0</v>
      </c>
      <c r="U1788" s="139">
        <f ca="1">VLOOKUP(Tableau4[[#This Row],[Décalage]],D:E,2,0)</f>
        <v>0</v>
      </c>
      <c r="V1788" s="139">
        <f ca="1">VLOOKUP(Tableau4[[#This Row],[Décalage]],D:G,4,0)</f>
        <v>0</v>
      </c>
      <c r="AY1788" s="88"/>
      <c r="AZ1788" s="88"/>
      <c r="BA1788" s="88"/>
      <c r="BB1788" s="88"/>
      <c r="BC1788" s="88"/>
    </row>
    <row r="1789" spans="1:55" ht="15" x14ac:dyDescent="0.2">
      <c r="A1789" s="100" t="s">
        <v>534</v>
      </c>
      <c r="B1789" s="95" t="s">
        <v>534</v>
      </c>
      <c r="C1789" s="95">
        <v>1786</v>
      </c>
      <c r="D1789" s="95" t="s">
        <v>534</v>
      </c>
      <c r="E1789" s="99" t="s">
        <v>534</v>
      </c>
      <c r="F1789" s="95" t="s">
        <v>534</v>
      </c>
      <c r="G1789" s="95" t="s">
        <v>534</v>
      </c>
      <c r="H1789" s="95">
        <v>0</v>
      </c>
      <c r="I1789" s="95">
        <v>1</v>
      </c>
      <c r="J1789" s="95">
        <v>1322</v>
      </c>
      <c r="K1789" s="95" t="s">
        <v>534</v>
      </c>
      <c r="L1789" s="98" t="s">
        <v>534</v>
      </c>
      <c r="M1789" s="98" t="s">
        <v>534</v>
      </c>
      <c r="N1789" s="97" t="s">
        <v>534</v>
      </c>
      <c r="Q1789" s="88" t="str">
        <f t="array" aca="1" ref="Q1789" ca="1">IFERROR(INDEX(Tableau3[Num DECAL],SMALL(IF(Tableau3[Num DECAL]&lt;&gt;"",ROW(INDIRECT("1:"&amp;ROWS(Tableau3[Num DECAL])))),ROWS($1:1778))),"")</f>
        <v/>
      </c>
      <c r="R1789" s="88">
        <f t="shared" ca="1" si="27"/>
        <v>0</v>
      </c>
      <c r="S1789" s="88">
        <f ca="1">COUNTIFS(Tableau3[PLAGE],R1789)</f>
        <v>0</v>
      </c>
      <c r="T1789" s="139">
        <f ca="1">INDEX(EXTRACT!DATE,MATCH(Tableau4[[#This Row],[Décalage]],D:D,0),0)</f>
        <v>0</v>
      </c>
      <c r="U1789" s="139">
        <f ca="1">VLOOKUP(Tableau4[[#This Row],[Décalage]],D:E,2,0)</f>
        <v>0</v>
      </c>
      <c r="V1789" s="139">
        <f ca="1">VLOOKUP(Tableau4[[#This Row],[Décalage]],D:G,4,0)</f>
        <v>0</v>
      </c>
      <c r="AY1789" s="88"/>
      <c r="AZ1789" s="88"/>
      <c r="BA1789" s="88"/>
      <c r="BB1789" s="88"/>
      <c r="BC1789" s="88"/>
    </row>
    <row r="1790" spans="1:55" ht="15" x14ac:dyDescent="0.2">
      <c r="A1790" s="100" t="s">
        <v>534</v>
      </c>
      <c r="B1790" s="95" t="s">
        <v>534</v>
      </c>
      <c r="C1790" s="95">
        <v>1787</v>
      </c>
      <c r="D1790" s="95" t="s">
        <v>534</v>
      </c>
      <c r="E1790" s="99" t="s">
        <v>534</v>
      </c>
      <c r="F1790" s="95" t="s">
        <v>534</v>
      </c>
      <c r="G1790" s="95" t="s">
        <v>534</v>
      </c>
      <c r="H1790" s="95">
        <v>0</v>
      </c>
      <c r="I1790" s="95">
        <v>1</v>
      </c>
      <c r="J1790" s="95">
        <v>1323</v>
      </c>
      <c r="K1790" s="95" t="s">
        <v>534</v>
      </c>
      <c r="L1790" s="98" t="s">
        <v>534</v>
      </c>
      <c r="M1790" s="98" t="s">
        <v>534</v>
      </c>
      <c r="N1790" s="97" t="s">
        <v>534</v>
      </c>
      <c r="Q1790" s="88" t="str">
        <f t="array" aca="1" ref="Q1790" ca="1">IFERROR(INDEX(Tableau3[Num DECAL],SMALL(IF(Tableau3[Num DECAL]&lt;&gt;"",ROW(INDIRECT("1:"&amp;ROWS(Tableau3[Num DECAL])))),ROWS($1:1779))),"")</f>
        <v/>
      </c>
      <c r="R1790" s="88">
        <f t="shared" ca="1" si="27"/>
        <v>0</v>
      </c>
      <c r="S1790" s="88">
        <f ca="1">COUNTIFS(Tableau3[PLAGE],R1790)</f>
        <v>0</v>
      </c>
      <c r="T1790" s="139">
        <f ca="1">INDEX(EXTRACT!DATE,MATCH(Tableau4[[#This Row],[Décalage]],D:D,0),0)</f>
        <v>0</v>
      </c>
      <c r="U1790" s="139">
        <f ca="1">VLOOKUP(Tableau4[[#This Row],[Décalage]],D:E,2,0)</f>
        <v>0</v>
      </c>
      <c r="V1790" s="139">
        <f ca="1">VLOOKUP(Tableau4[[#This Row],[Décalage]],D:G,4,0)</f>
        <v>0</v>
      </c>
      <c r="AY1790" s="88"/>
      <c r="AZ1790" s="88"/>
      <c r="BA1790" s="88"/>
      <c r="BB1790" s="88"/>
      <c r="BC1790" s="88"/>
    </row>
    <row r="1791" spans="1:55" ht="15" x14ac:dyDescent="0.2">
      <c r="A1791" s="100" t="s">
        <v>534</v>
      </c>
      <c r="B1791" s="95" t="s">
        <v>534</v>
      </c>
      <c r="C1791" s="95">
        <v>1788</v>
      </c>
      <c r="D1791" s="95" t="s">
        <v>534</v>
      </c>
      <c r="E1791" s="99" t="s">
        <v>534</v>
      </c>
      <c r="F1791" s="95" t="s">
        <v>534</v>
      </c>
      <c r="G1791" s="95" t="s">
        <v>534</v>
      </c>
      <c r="H1791" s="95">
        <v>0</v>
      </c>
      <c r="I1791" s="95">
        <v>1</v>
      </c>
      <c r="J1791" s="95">
        <v>1324</v>
      </c>
      <c r="K1791" s="95" t="s">
        <v>534</v>
      </c>
      <c r="L1791" s="98" t="s">
        <v>534</v>
      </c>
      <c r="M1791" s="98" t="s">
        <v>534</v>
      </c>
      <c r="N1791" s="97" t="s">
        <v>534</v>
      </c>
      <c r="Q1791" s="88" t="str">
        <f t="array" aca="1" ref="Q1791" ca="1">IFERROR(INDEX(Tableau3[Num DECAL],SMALL(IF(Tableau3[Num DECAL]&lt;&gt;"",ROW(INDIRECT("1:"&amp;ROWS(Tableau3[Num DECAL])))),ROWS($1:1780))),"")</f>
        <v/>
      </c>
      <c r="R1791" s="88">
        <f t="shared" ca="1" si="27"/>
        <v>0</v>
      </c>
      <c r="S1791" s="88">
        <f ca="1">COUNTIFS(Tableau3[PLAGE],R1791)</f>
        <v>0</v>
      </c>
      <c r="T1791" s="139">
        <f ca="1">INDEX(EXTRACT!DATE,MATCH(Tableau4[[#This Row],[Décalage]],D:D,0),0)</f>
        <v>0</v>
      </c>
      <c r="U1791" s="139">
        <f ca="1">VLOOKUP(Tableau4[[#This Row],[Décalage]],D:E,2,0)</f>
        <v>0</v>
      </c>
      <c r="V1791" s="139">
        <f ca="1">VLOOKUP(Tableau4[[#This Row],[Décalage]],D:G,4,0)</f>
        <v>0</v>
      </c>
      <c r="AY1791" s="88"/>
      <c r="AZ1791" s="88"/>
      <c r="BA1791" s="88"/>
      <c r="BB1791" s="88"/>
      <c r="BC1791" s="88"/>
    </row>
    <row r="1792" spans="1:55" ht="15" x14ac:dyDescent="0.2">
      <c r="A1792" s="100" t="s">
        <v>534</v>
      </c>
      <c r="B1792" s="95" t="s">
        <v>534</v>
      </c>
      <c r="C1792" s="95">
        <v>1789</v>
      </c>
      <c r="D1792" s="95" t="s">
        <v>534</v>
      </c>
      <c r="E1792" s="99" t="s">
        <v>534</v>
      </c>
      <c r="F1792" s="95" t="s">
        <v>534</v>
      </c>
      <c r="G1792" s="95" t="s">
        <v>534</v>
      </c>
      <c r="H1792" s="95">
        <v>0</v>
      </c>
      <c r="I1792" s="95">
        <v>1</v>
      </c>
      <c r="J1792" s="95">
        <v>1325</v>
      </c>
      <c r="K1792" s="95" t="s">
        <v>534</v>
      </c>
      <c r="L1792" s="98" t="s">
        <v>534</v>
      </c>
      <c r="M1792" s="98" t="s">
        <v>534</v>
      </c>
      <c r="N1792" s="97" t="s">
        <v>534</v>
      </c>
      <c r="Q1792" s="88" t="str">
        <f t="array" aca="1" ref="Q1792" ca="1">IFERROR(INDEX(Tableau3[Num DECAL],SMALL(IF(Tableau3[Num DECAL]&lt;&gt;"",ROW(INDIRECT("1:"&amp;ROWS(Tableau3[Num DECAL])))),ROWS($1:1781))),"")</f>
        <v/>
      </c>
      <c r="R1792" s="88">
        <f t="shared" ca="1" si="27"/>
        <v>0</v>
      </c>
      <c r="S1792" s="88">
        <f ca="1">COUNTIFS(Tableau3[PLAGE],R1792)</f>
        <v>0</v>
      </c>
      <c r="T1792" s="139">
        <f ca="1">INDEX(EXTRACT!DATE,MATCH(Tableau4[[#This Row],[Décalage]],D:D,0),0)</f>
        <v>0</v>
      </c>
      <c r="U1792" s="139">
        <f ca="1">VLOOKUP(Tableau4[[#This Row],[Décalage]],D:E,2,0)</f>
        <v>0</v>
      </c>
      <c r="V1792" s="139">
        <f ca="1">VLOOKUP(Tableau4[[#This Row],[Décalage]],D:G,4,0)</f>
        <v>0</v>
      </c>
      <c r="AY1792" s="88"/>
      <c r="AZ1792" s="88"/>
      <c r="BA1792" s="88"/>
      <c r="BB1792" s="88"/>
      <c r="BC1792" s="88"/>
    </row>
    <row r="1793" spans="1:55" ht="15" x14ac:dyDescent="0.2">
      <c r="A1793" s="100" t="s">
        <v>534</v>
      </c>
      <c r="B1793" s="95" t="s">
        <v>534</v>
      </c>
      <c r="C1793" s="95">
        <v>1790</v>
      </c>
      <c r="D1793" s="95" t="s">
        <v>534</v>
      </c>
      <c r="E1793" s="99" t="s">
        <v>534</v>
      </c>
      <c r="F1793" s="95" t="s">
        <v>534</v>
      </c>
      <c r="G1793" s="95" t="s">
        <v>534</v>
      </c>
      <c r="H1793" s="95">
        <v>0</v>
      </c>
      <c r="I1793" s="95">
        <v>1</v>
      </c>
      <c r="J1793" s="95">
        <v>1326</v>
      </c>
      <c r="K1793" s="95" t="s">
        <v>534</v>
      </c>
      <c r="L1793" s="98" t="s">
        <v>534</v>
      </c>
      <c r="M1793" s="98" t="s">
        <v>534</v>
      </c>
      <c r="N1793" s="97" t="s">
        <v>534</v>
      </c>
      <c r="Q1793" s="88" t="str">
        <f t="array" aca="1" ref="Q1793" ca="1">IFERROR(INDEX(Tableau3[Num DECAL],SMALL(IF(Tableau3[Num DECAL]&lt;&gt;"",ROW(INDIRECT("1:"&amp;ROWS(Tableau3[Num DECAL])))),ROWS($1:1782))),"")</f>
        <v/>
      </c>
      <c r="R1793" s="88">
        <f t="shared" ca="1" si="27"/>
        <v>0</v>
      </c>
      <c r="S1793" s="88">
        <f ca="1">COUNTIFS(Tableau3[PLAGE],R1793)</f>
        <v>0</v>
      </c>
      <c r="T1793" s="139">
        <f ca="1">INDEX(EXTRACT!DATE,MATCH(Tableau4[[#This Row],[Décalage]],D:D,0),0)</f>
        <v>0</v>
      </c>
      <c r="U1793" s="139">
        <f ca="1">VLOOKUP(Tableau4[[#This Row],[Décalage]],D:E,2,0)</f>
        <v>0</v>
      </c>
      <c r="V1793" s="139">
        <f ca="1">VLOOKUP(Tableau4[[#This Row],[Décalage]],D:G,4,0)</f>
        <v>0</v>
      </c>
      <c r="AY1793" s="88"/>
      <c r="AZ1793" s="88"/>
      <c r="BA1793" s="88"/>
      <c r="BB1793" s="88"/>
      <c r="BC1793" s="88"/>
    </row>
    <row r="1794" spans="1:55" ht="15" x14ac:dyDescent="0.2">
      <c r="A1794" s="100" t="s">
        <v>534</v>
      </c>
      <c r="B1794" s="95" t="s">
        <v>534</v>
      </c>
      <c r="C1794" s="95">
        <v>1791</v>
      </c>
      <c r="D1794" s="95" t="s">
        <v>534</v>
      </c>
      <c r="E1794" s="99" t="s">
        <v>534</v>
      </c>
      <c r="F1794" s="95" t="s">
        <v>534</v>
      </c>
      <c r="G1794" s="95" t="s">
        <v>534</v>
      </c>
      <c r="H1794" s="95">
        <v>0</v>
      </c>
      <c r="I1794" s="95">
        <v>1</v>
      </c>
      <c r="J1794" s="95">
        <v>1327</v>
      </c>
      <c r="K1794" s="95" t="s">
        <v>534</v>
      </c>
      <c r="L1794" s="98" t="s">
        <v>534</v>
      </c>
      <c r="M1794" s="98" t="s">
        <v>534</v>
      </c>
      <c r="N1794" s="97" t="s">
        <v>534</v>
      </c>
      <c r="Q1794" s="88" t="str">
        <f t="array" aca="1" ref="Q1794" ca="1">IFERROR(INDEX(Tableau3[Num DECAL],SMALL(IF(Tableau3[Num DECAL]&lt;&gt;"",ROW(INDIRECT("1:"&amp;ROWS(Tableau3[Num DECAL])))),ROWS($1:1783))),"")</f>
        <v/>
      </c>
      <c r="R1794" s="88">
        <f t="shared" ca="1" si="27"/>
        <v>0</v>
      </c>
      <c r="S1794" s="88">
        <f ca="1">COUNTIFS(Tableau3[PLAGE],R1794)</f>
        <v>0</v>
      </c>
      <c r="T1794" s="139">
        <f ca="1">INDEX(EXTRACT!DATE,MATCH(Tableau4[[#This Row],[Décalage]],D:D,0),0)</f>
        <v>0</v>
      </c>
      <c r="U1794" s="139">
        <f ca="1">VLOOKUP(Tableau4[[#This Row],[Décalage]],D:E,2,0)</f>
        <v>0</v>
      </c>
      <c r="V1794" s="139">
        <f ca="1">VLOOKUP(Tableau4[[#This Row],[Décalage]],D:G,4,0)</f>
        <v>0</v>
      </c>
      <c r="AY1794" s="88"/>
      <c r="AZ1794" s="88"/>
      <c r="BA1794" s="88"/>
      <c r="BB1794" s="88"/>
      <c r="BC1794" s="88"/>
    </row>
    <row r="1795" spans="1:55" ht="15" x14ac:dyDescent="0.2">
      <c r="A1795" s="100" t="s">
        <v>534</v>
      </c>
      <c r="B1795" s="95" t="s">
        <v>534</v>
      </c>
      <c r="C1795" s="95">
        <v>1792</v>
      </c>
      <c r="D1795" s="95" t="s">
        <v>534</v>
      </c>
      <c r="E1795" s="99" t="s">
        <v>534</v>
      </c>
      <c r="F1795" s="95" t="s">
        <v>534</v>
      </c>
      <c r="G1795" s="95" t="s">
        <v>534</v>
      </c>
      <c r="H1795" s="95">
        <v>0</v>
      </c>
      <c r="I1795" s="95">
        <v>1</v>
      </c>
      <c r="J1795" s="95">
        <v>1328</v>
      </c>
      <c r="K1795" s="95" t="s">
        <v>534</v>
      </c>
      <c r="L1795" s="98" t="s">
        <v>534</v>
      </c>
      <c r="M1795" s="98" t="s">
        <v>534</v>
      </c>
      <c r="N1795" s="97" t="s">
        <v>534</v>
      </c>
      <c r="Q1795" s="88" t="str">
        <f t="array" aca="1" ref="Q1795" ca="1">IFERROR(INDEX(Tableau3[Num DECAL],SMALL(IF(Tableau3[Num DECAL]&lt;&gt;"",ROW(INDIRECT("1:"&amp;ROWS(Tableau3[Num DECAL])))),ROWS($1:1784))),"")</f>
        <v/>
      </c>
      <c r="R1795" s="88">
        <f t="shared" ca="1" si="27"/>
        <v>0</v>
      </c>
      <c r="S1795" s="88">
        <f ca="1">COUNTIFS(Tableau3[PLAGE],R1795)</f>
        <v>0</v>
      </c>
      <c r="T1795" s="139">
        <f ca="1">INDEX(EXTRACT!DATE,MATCH(Tableau4[[#This Row],[Décalage]],D:D,0),0)</f>
        <v>0</v>
      </c>
      <c r="U1795" s="139">
        <f ca="1">VLOOKUP(Tableau4[[#This Row],[Décalage]],D:E,2,0)</f>
        <v>0</v>
      </c>
      <c r="V1795" s="139">
        <f ca="1">VLOOKUP(Tableau4[[#This Row],[Décalage]],D:G,4,0)</f>
        <v>0</v>
      </c>
      <c r="AY1795" s="88"/>
      <c r="AZ1795" s="88"/>
      <c r="BA1795" s="88"/>
      <c r="BB1795" s="88"/>
      <c r="BC1795" s="88"/>
    </row>
    <row r="1796" spans="1:55" ht="15" x14ac:dyDescent="0.2">
      <c r="A1796" s="100" t="s">
        <v>534</v>
      </c>
      <c r="B1796" s="95" t="s">
        <v>534</v>
      </c>
      <c r="C1796" s="95">
        <v>1793</v>
      </c>
      <c r="D1796" s="95" t="s">
        <v>534</v>
      </c>
      <c r="E1796" s="99" t="s">
        <v>534</v>
      </c>
      <c r="F1796" s="95" t="s">
        <v>534</v>
      </c>
      <c r="G1796" s="95" t="s">
        <v>534</v>
      </c>
      <c r="H1796" s="95">
        <v>0</v>
      </c>
      <c r="I1796" s="95">
        <v>1</v>
      </c>
      <c r="J1796" s="95">
        <v>1329</v>
      </c>
      <c r="K1796" s="95" t="s">
        <v>534</v>
      </c>
      <c r="L1796" s="98" t="s">
        <v>534</v>
      </c>
      <c r="M1796" s="98" t="s">
        <v>534</v>
      </c>
      <c r="N1796" s="97" t="s">
        <v>534</v>
      </c>
      <c r="Q1796" s="88" t="str">
        <f t="array" aca="1" ref="Q1796" ca="1">IFERROR(INDEX(Tableau3[Num DECAL],SMALL(IF(Tableau3[Num DECAL]&lt;&gt;"",ROW(INDIRECT("1:"&amp;ROWS(Tableau3[Num DECAL])))),ROWS($1:1785))),"")</f>
        <v/>
      </c>
      <c r="R1796" s="88">
        <f t="shared" ca="1" si="27"/>
        <v>0</v>
      </c>
      <c r="S1796" s="88">
        <f ca="1">COUNTIFS(Tableau3[PLAGE],R1796)</f>
        <v>0</v>
      </c>
      <c r="T1796" s="139">
        <f ca="1">INDEX(EXTRACT!DATE,MATCH(Tableau4[[#This Row],[Décalage]],D:D,0),0)</f>
        <v>0</v>
      </c>
      <c r="U1796" s="139">
        <f ca="1">VLOOKUP(Tableau4[[#This Row],[Décalage]],D:E,2,0)</f>
        <v>0</v>
      </c>
      <c r="V1796" s="139">
        <f ca="1">VLOOKUP(Tableau4[[#This Row],[Décalage]],D:G,4,0)</f>
        <v>0</v>
      </c>
      <c r="AY1796" s="88"/>
      <c r="AZ1796" s="88"/>
      <c r="BA1796" s="88"/>
      <c r="BB1796" s="88"/>
      <c r="BC1796" s="88"/>
    </row>
    <row r="1797" spans="1:55" ht="15" x14ac:dyDescent="0.2">
      <c r="A1797" s="100" t="s">
        <v>534</v>
      </c>
      <c r="B1797" s="95" t="s">
        <v>534</v>
      </c>
      <c r="C1797" s="95">
        <v>1794</v>
      </c>
      <c r="D1797" s="95" t="s">
        <v>534</v>
      </c>
      <c r="E1797" s="99" t="s">
        <v>534</v>
      </c>
      <c r="F1797" s="95" t="s">
        <v>534</v>
      </c>
      <c r="G1797" s="95" t="s">
        <v>534</v>
      </c>
      <c r="H1797" s="95">
        <v>0</v>
      </c>
      <c r="I1797" s="95">
        <v>1</v>
      </c>
      <c r="J1797" s="95">
        <v>1330</v>
      </c>
      <c r="K1797" s="95" t="s">
        <v>534</v>
      </c>
      <c r="L1797" s="98" t="s">
        <v>534</v>
      </c>
      <c r="M1797" s="98" t="s">
        <v>534</v>
      </c>
      <c r="N1797" s="97" t="s">
        <v>534</v>
      </c>
      <c r="Q1797" s="88" t="str">
        <f t="array" aca="1" ref="Q1797" ca="1">IFERROR(INDEX(Tableau3[Num DECAL],SMALL(IF(Tableau3[Num DECAL]&lt;&gt;"",ROW(INDIRECT("1:"&amp;ROWS(Tableau3[Num DECAL])))),ROWS($1:1786))),"")</f>
        <v/>
      </c>
      <c r="R1797" s="88">
        <f t="shared" ca="1" si="27"/>
        <v>0</v>
      </c>
      <c r="S1797" s="88">
        <f ca="1">COUNTIFS(Tableau3[PLAGE],R1797)</f>
        <v>0</v>
      </c>
      <c r="T1797" s="139">
        <f ca="1">INDEX(EXTRACT!DATE,MATCH(Tableau4[[#This Row],[Décalage]],D:D,0),0)</f>
        <v>0</v>
      </c>
      <c r="U1797" s="139">
        <f ca="1">VLOOKUP(Tableau4[[#This Row],[Décalage]],D:E,2,0)</f>
        <v>0</v>
      </c>
      <c r="V1797" s="139">
        <f ca="1">VLOOKUP(Tableau4[[#This Row],[Décalage]],D:G,4,0)</f>
        <v>0</v>
      </c>
      <c r="AY1797" s="88"/>
      <c r="AZ1797" s="88"/>
      <c r="BA1797" s="88"/>
      <c r="BB1797" s="88"/>
      <c r="BC1797" s="88"/>
    </row>
    <row r="1798" spans="1:55" ht="15" x14ac:dyDescent="0.2">
      <c r="A1798" s="100" t="s">
        <v>534</v>
      </c>
      <c r="B1798" s="95" t="s">
        <v>534</v>
      </c>
      <c r="C1798" s="95">
        <v>1795</v>
      </c>
      <c r="D1798" s="95" t="s">
        <v>534</v>
      </c>
      <c r="E1798" s="99" t="s">
        <v>534</v>
      </c>
      <c r="F1798" s="95" t="s">
        <v>534</v>
      </c>
      <c r="G1798" s="95" t="s">
        <v>534</v>
      </c>
      <c r="H1798" s="95">
        <v>0</v>
      </c>
      <c r="I1798" s="95">
        <v>1</v>
      </c>
      <c r="J1798" s="95">
        <v>1331</v>
      </c>
      <c r="K1798" s="95" t="s">
        <v>534</v>
      </c>
      <c r="L1798" s="98" t="s">
        <v>534</v>
      </c>
      <c r="M1798" s="98" t="s">
        <v>534</v>
      </c>
      <c r="N1798" s="97" t="s">
        <v>534</v>
      </c>
      <c r="Q1798" s="88" t="str">
        <f t="array" aca="1" ref="Q1798" ca="1">IFERROR(INDEX(Tableau3[Num DECAL],SMALL(IF(Tableau3[Num DECAL]&lt;&gt;"",ROW(INDIRECT("1:"&amp;ROWS(Tableau3[Num DECAL])))),ROWS($1:1787))),"")</f>
        <v/>
      </c>
      <c r="R1798" s="88">
        <f t="shared" ca="1" si="27"/>
        <v>0</v>
      </c>
      <c r="S1798" s="88">
        <f ca="1">COUNTIFS(Tableau3[PLAGE],R1798)</f>
        <v>0</v>
      </c>
      <c r="T1798" s="139">
        <f ca="1">INDEX(EXTRACT!DATE,MATCH(Tableau4[[#This Row],[Décalage]],D:D,0),0)</f>
        <v>0</v>
      </c>
      <c r="U1798" s="139">
        <f ca="1">VLOOKUP(Tableau4[[#This Row],[Décalage]],D:E,2,0)</f>
        <v>0</v>
      </c>
      <c r="V1798" s="139">
        <f ca="1">VLOOKUP(Tableau4[[#This Row],[Décalage]],D:G,4,0)</f>
        <v>0</v>
      </c>
      <c r="AY1798" s="88"/>
      <c r="AZ1798" s="88"/>
      <c r="BA1798" s="88"/>
      <c r="BB1798" s="88"/>
      <c r="BC1798" s="88"/>
    </row>
    <row r="1799" spans="1:55" ht="15" x14ac:dyDescent="0.2">
      <c r="A1799" s="100" t="s">
        <v>534</v>
      </c>
      <c r="B1799" s="95" t="s">
        <v>534</v>
      </c>
      <c r="C1799" s="95">
        <v>1796</v>
      </c>
      <c r="D1799" s="95" t="s">
        <v>534</v>
      </c>
      <c r="E1799" s="99" t="s">
        <v>534</v>
      </c>
      <c r="F1799" s="95" t="s">
        <v>534</v>
      </c>
      <c r="G1799" s="95" t="s">
        <v>534</v>
      </c>
      <c r="H1799" s="95">
        <v>0</v>
      </c>
      <c r="I1799" s="95">
        <v>1</v>
      </c>
      <c r="J1799" s="95">
        <v>1332</v>
      </c>
      <c r="K1799" s="95" t="s">
        <v>534</v>
      </c>
      <c r="L1799" s="98" t="s">
        <v>534</v>
      </c>
      <c r="M1799" s="98" t="s">
        <v>534</v>
      </c>
      <c r="N1799" s="97" t="s">
        <v>534</v>
      </c>
      <c r="Q1799" s="88" t="str">
        <f t="array" aca="1" ref="Q1799" ca="1">IFERROR(INDEX(Tableau3[Num DECAL],SMALL(IF(Tableau3[Num DECAL]&lt;&gt;"",ROW(INDIRECT("1:"&amp;ROWS(Tableau3[Num DECAL])))),ROWS($1:1788))),"")</f>
        <v/>
      </c>
      <c r="R1799" s="88">
        <f t="shared" ca="1" si="27"/>
        <v>0</v>
      </c>
      <c r="S1799" s="88">
        <f ca="1">COUNTIFS(Tableau3[PLAGE],R1799)</f>
        <v>0</v>
      </c>
      <c r="T1799" s="139">
        <f ca="1">INDEX(EXTRACT!DATE,MATCH(Tableau4[[#This Row],[Décalage]],D:D,0),0)</f>
        <v>0</v>
      </c>
      <c r="U1799" s="139">
        <f ca="1">VLOOKUP(Tableau4[[#This Row],[Décalage]],D:E,2,0)</f>
        <v>0</v>
      </c>
      <c r="V1799" s="139">
        <f ca="1">VLOOKUP(Tableau4[[#This Row],[Décalage]],D:G,4,0)</f>
        <v>0</v>
      </c>
      <c r="AY1799" s="88"/>
      <c r="AZ1799" s="88"/>
      <c r="BA1799" s="88"/>
      <c r="BB1799" s="88"/>
      <c r="BC1799" s="88"/>
    </row>
    <row r="1800" spans="1:55" ht="15" x14ac:dyDescent="0.2">
      <c r="A1800" s="100" t="s">
        <v>534</v>
      </c>
      <c r="B1800" s="95" t="s">
        <v>534</v>
      </c>
      <c r="C1800" s="95">
        <v>1797</v>
      </c>
      <c r="D1800" s="95" t="s">
        <v>534</v>
      </c>
      <c r="E1800" s="99" t="s">
        <v>534</v>
      </c>
      <c r="F1800" s="95" t="s">
        <v>534</v>
      </c>
      <c r="G1800" s="95" t="s">
        <v>534</v>
      </c>
      <c r="H1800" s="95">
        <v>0</v>
      </c>
      <c r="I1800" s="95">
        <v>1</v>
      </c>
      <c r="J1800" s="95">
        <v>1333</v>
      </c>
      <c r="K1800" s="95" t="s">
        <v>534</v>
      </c>
      <c r="L1800" s="98" t="s">
        <v>534</v>
      </c>
      <c r="M1800" s="98" t="s">
        <v>534</v>
      </c>
      <c r="N1800" s="97" t="s">
        <v>534</v>
      </c>
      <c r="Q1800" s="88" t="str">
        <f t="array" aca="1" ref="Q1800" ca="1">IFERROR(INDEX(Tableau3[Num DECAL],SMALL(IF(Tableau3[Num DECAL]&lt;&gt;"",ROW(INDIRECT("1:"&amp;ROWS(Tableau3[Num DECAL])))),ROWS($1:1789))),"")</f>
        <v/>
      </c>
      <c r="R1800" s="88">
        <f t="shared" ca="1" si="27"/>
        <v>0</v>
      </c>
      <c r="S1800" s="88">
        <f ca="1">COUNTIFS(Tableau3[PLAGE],R1800)</f>
        <v>0</v>
      </c>
      <c r="T1800" s="139">
        <f ca="1">INDEX(EXTRACT!DATE,MATCH(Tableau4[[#This Row],[Décalage]],D:D,0),0)</f>
        <v>0</v>
      </c>
      <c r="U1800" s="139">
        <f ca="1">VLOOKUP(Tableau4[[#This Row],[Décalage]],D:E,2,0)</f>
        <v>0</v>
      </c>
      <c r="V1800" s="139">
        <f ca="1">VLOOKUP(Tableau4[[#This Row],[Décalage]],D:G,4,0)</f>
        <v>0</v>
      </c>
      <c r="AY1800" s="88"/>
      <c r="AZ1800" s="88"/>
      <c r="BA1800" s="88"/>
      <c r="BB1800" s="88"/>
      <c r="BC1800" s="88"/>
    </row>
    <row r="1801" spans="1:55" ht="15" x14ac:dyDescent="0.2">
      <c r="A1801" s="100" t="s">
        <v>534</v>
      </c>
      <c r="B1801" s="95" t="s">
        <v>534</v>
      </c>
      <c r="C1801" s="95">
        <v>1798</v>
      </c>
      <c r="D1801" s="95" t="s">
        <v>534</v>
      </c>
      <c r="E1801" s="99" t="s">
        <v>534</v>
      </c>
      <c r="F1801" s="95" t="s">
        <v>534</v>
      </c>
      <c r="G1801" s="95" t="s">
        <v>534</v>
      </c>
      <c r="H1801" s="95">
        <v>0</v>
      </c>
      <c r="I1801" s="95">
        <v>1</v>
      </c>
      <c r="J1801" s="95">
        <v>1334</v>
      </c>
      <c r="K1801" s="95" t="s">
        <v>534</v>
      </c>
      <c r="L1801" s="98" t="s">
        <v>534</v>
      </c>
      <c r="M1801" s="98" t="s">
        <v>534</v>
      </c>
      <c r="N1801" s="97" t="s">
        <v>534</v>
      </c>
      <c r="Q1801" s="88" t="str">
        <f t="array" aca="1" ref="Q1801" ca="1">IFERROR(INDEX(Tableau3[Num DECAL],SMALL(IF(Tableau3[Num DECAL]&lt;&gt;"",ROW(INDIRECT("1:"&amp;ROWS(Tableau3[Num DECAL])))),ROWS($1:1790))),"")</f>
        <v/>
      </c>
      <c r="R1801" s="88">
        <f t="shared" ca="1" si="27"/>
        <v>0</v>
      </c>
      <c r="S1801" s="88">
        <f ca="1">COUNTIFS(Tableau3[PLAGE],R1801)</f>
        <v>0</v>
      </c>
      <c r="T1801" s="139">
        <f ca="1">INDEX(EXTRACT!DATE,MATCH(Tableau4[[#This Row],[Décalage]],D:D,0),0)</f>
        <v>0</v>
      </c>
      <c r="U1801" s="139">
        <f ca="1">VLOOKUP(Tableau4[[#This Row],[Décalage]],D:E,2,0)</f>
        <v>0</v>
      </c>
      <c r="V1801" s="139">
        <f ca="1">VLOOKUP(Tableau4[[#This Row],[Décalage]],D:G,4,0)</f>
        <v>0</v>
      </c>
      <c r="AY1801" s="88"/>
      <c r="AZ1801" s="88"/>
      <c r="BA1801" s="88"/>
      <c r="BB1801" s="88"/>
      <c r="BC1801" s="88"/>
    </row>
    <row r="1802" spans="1:55" ht="15" x14ac:dyDescent="0.2">
      <c r="A1802" s="100" t="s">
        <v>534</v>
      </c>
      <c r="B1802" s="95" t="s">
        <v>534</v>
      </c>
      <c r="C1802" s="95">
        <v>1799</v>
      </c>
      <c r="D1802" s="95" t="s">
        <v>534</v>
      </c>
      <c r="E1802" s="99" t="s">
        <v>534</v>
      </c>
      <c r="F1802" s="95" t="s">
        <v>534</v>
      </c>
      <c r="G1802" s="95" t="s">
        <v>534</v>
      </c>
      <c r="H1802" s="95">
        <v>0</v>
      </c>
      <c r="I1802" s="95">
        <v>1</v>
      </c>
      <c r="J1802" s="95">
        <v>1335</v>
      </c>
      <c r="K1802" s="95" t="s">
        <v>534</v>
      </c>
      <c r="L1802" s="98" t="s">
        <v>534</v>
      </c>
      <c r="M1802" s="98" t="s">
        <v>534</v>
      </c>
      <c r="N1802" s="97" t="s">
        <v>534</v>
      </c>
      <c r="Q1802" s="88" t="str">
        <f t="array" aca="1" ref="Q1802" ca="1">IFERROR(INDEX(Tableau3[Num DECAL],SMALL(IF(Tableau3[Num DECAL]&lt;&gt;"",ROW(INDIRECT("1:"&amp;ROWS(Tableau3[Num DECAL])))),ROWS($1:1791))),"")</f>
        <v/>
      </c>
      <c r="R1802" s="88">
        <f t="shared" ca="1" si="27"/>
        <v>0</v>
      </c>
      <c r="S1802" s="88">
        <f ca="1">COUNTIFS(Tableau3[PLAGE],R1802)</f>
        <v>0</v>
      </c>
      <c r="T1802" s="139">
        <f ca="1">INDEX(EXTRACT!DATE,MATCH(Tableau4[[#This Row],[Décalage]],D:D,0),0)</f>
        <v>0</v>
      </c>
      <c r="U1802" s="139">
        <f ca="1">VLOOKUP(Tableau4[[#This Row],[Décalage]],D:E,2,0)</f>
        <v>0</v>
      </c>
      <c r="V1802" s="139">
        <f ca="1">VLOOKUP(Tableau4[[#This Row],[Décalage]],D:G,4,0)</f>
        <v>0</v>
      </c>
      <c r="AY1802" s="88"/>
      <c r="AZ1802" s="88"/>
      <c r="BA1802" s="88"/>
      <c r="BB1802" s="88"/>
      <c r="BC1802" s="88"/>
    </row>
    <row r="1803" spans="1:55" ht="15" x14ac:dyDescent="0.2">
      <c r="A1803" s="100" t="s">
        <v>534</v>
      </c>
      <c r="B1803" s="95" t="s">
        <v>534</v>
      </c>
      <c r="C1803" s="95">
        <v>1800</v>
      </c>
      <c r="D1803" s="95" t="s">
        <v>534</v>
      </c>
      <c r="E1803" s="99" t="s">
        <v>534</v>
      </c>
      <c r="F1803" s="95" t="s">
        <v>534</v>
      </c>
      <c r="G1803" s="95" t="s">
        <v>534</v>
      </c>
      <c r="H1803" s="95">
        <v>0</v>
      </c>
      <c r="I1803" s="95">
        <v>1</v>
      </c>
      <c r="J1803" s="95">
        <v>1336</v>
      </c>
      <c r="K1803" s="95" t="s">
        <v>534</v>
      </c>
      <c r="L1803" s="98" t="s">
        <v>534</v>
      </c>
      <c r="M1803" s="98" t="s">
        <v>534</v>
      </c>
      <c r="N1803" s="97" t="s">
        <v>534</v>
      </c>
      <c r="Q1803" s="88" t="str">
        <f t="array" aca="1" ref="Q1803" ca="1">IFERROR(INDEX(Tableau3[Num DECAL],SMALL(IF(Tableau3[Num DECAL]&lt;&gt;"",ROW(INDIRECT("1:"&amp;ROWS(Tableau3[Num DECAL])))),ROWS($1:1792))),"")</f>
        <v/>
      </c>
      <c r="R1803" s="88">
        <f t="shared" ca="1" si="27"/>
        <v>0</v>
      </c>
      <c r="S1803" s="88">
        <f ca="1">COUNTIFS(Tableau3[PLAGE],R1803)</f>
        <v>0</v>
      </c>
      <c r="T1803" s="139">
        <f ca="1">INDEX(EXTRACT!DATE,MATCH(Tableau4[[#This Row],[Décalage]],D:D,0),0)</f>
        <v>0</v>
      </c>
      <c r="U1803" s="139">
        <f ca="1">VLOOKUP(Tableau4[[#This Row],[Décalage]],D:E,2,0)</f>
        <v>0</v>
      </c>
      <c r="V1803" s="139">
        <f ca="1">VLOOKUP(Tableau4[[#This Row],[Décalage]],D:G,4,0)</f>
        <v>0</v>
      </c>
      <c r="AY1803" s="88"/>
      <c r="AZ1803" s="88"/>
      <c r="BA1803" s="88"/>
      <c r="BB1803" s="88"/>
      <c r="BC1803" s="88"/>
    </row>
    <row r="1804" spans="1:55" ht="15" x14ac:dyDescent="0.2">
      <c r="A1804" s="100" t="s">
        <v>534</v>
      </c>
      <c r="B1804" s="95" t="s">
        <v>534</v>
      </c>
      <c r="C1804" s="95">
        <v>1801</v>
      </c>
      <c r="D1804" s="95" t="s">
        <v>534</v>
      </c>
      <c r="E1804" s="99" t="s">
        <v>534</v>
      </c>
      <c r="F1804" s="95" t="s">
        <v>534</v>
      </c>
      <c r="G1804" s="95" t="s">
        <v>534</v>
      </c>
      <c r="H1804" s="95">
        <v>0</v>
      </c>
      <c r="I1804" s="95">
        <v>1</v>
      </c>
      <c r="J1804" s="95">
        <v>1337</v>
      </c>
      <c r="K1804" s="95" t="s">
        <v>534</v>
      </c>
      <c r="L1804" s="98" t="s">
        <v>534</v>
      </c>
      <c r="M1804" s="98" t="s">
        <v>534</v>
      </c>
      <c r="N1804" s="97" t="s">
        <v>534</v>
      </c>
      <c r="Q1804" s="88" t="str">
        <f t="array" aca="1" ref="Q1804" ca="1">IFERROR(INDEX(Tableau3[Num DECAL],SMALL(IF(Tableau3[Num DECAL]&lt;&gt;"",ROW(INDIRECT("1:"&amp;ROWS(Tableau3[Num DECAL])))),ROWS($1:1793))),"")</f>
        <v/>
      </c>
      <c r="R1804" s="88">
        <f t="shared" ref="R1804:R1867" ca="1" si="28">VLOOKUP(Q1804,D:J,7,0)</f>
        <v>0</v>
      </c>
      <c r="S1804" s="88">
        <f ca="1">COUNTIFS(Tableau3[PLAGE],R1804)</f>
        <v>0</v>
      </c>
      <c r="T1804" s="139">
        <f ca="1">INDEX(EXTRACT!DATE,MATCH(Tableau4[[#This Row],[Décalage]],D:D,0),0)</f>
        <v>0</v>
      </c>
      <c r="U1804" s="139">
        <f ca="1">VLOOKUP(Tableau4[[#This Row],[Décalage]],D:E,2,0)</f>
        <v>0</v>
      </c>
      <c r="V1804" s="139">
        <f ca="1">VLOOKUP(Tableau4[[#This Row],[Décalage]],D:G,4,0)</f>
        <v>0</v>
      </c>
      <c r="AY1804" s="88"/>
      <c r="AZ1804" s="88"/>
      <c r="BA1804" s="88"/>
      <c r="BB1804" s="88"/>
      <c r="BC1804" s="88"/>
    </row>
    <row r="1805" spans="1:55" ht="15" x14ac:dyDescent="0.2">
      <c r="A1805" s="100" t="s">
        <v>534</v>
      </c>
      <c r="B1805" s="95" t="s">
        <v>534</v>
      </c>
      <c r="C1805" s="95">
        <v>1802</v>
      </c>
      <c r="D1805" s="95" t="s">
        <v>534</v>
      </c>
      <c r="E1805" s="99" t="s">
        <v>534</v>
      </c>
      <c r="F1805" s="95" t="s">
        <v>534</v>
      </c>
      <c r="G1805" s="95" t="s">
        <v>534</v>
      </c>
      <c r="H1805" s="95">
        <v>0</v>
      </c>
      <c r="I1805" s="95">
        <v>1</v>
      </c>
      <c r="J1805" s="95">
        <v>1338</v>
      </c>
      <c r="K1805" s="95" t="s">
        <v>534</v>
      </c>
      <c r="L1805" s="98" t="s">
        <v>534</v>
      </c>
      <c r="M1805" s="98" t="s">
        <v>534</v>
      </c>
      <c r="N1805" s="97" t="s">
        <v>534</v>
      </c>
      <c r="Q1805" s="88" t="str">
        <f t="array" aca="1" ref="Q1805" ca="1">IFERROR(INDEX(Tableau3[Num DECAL],SMALL(IF(Tableau3[Num DECAL]&lt;&gt;"",ROW(INDIRECT("1:"&amp;ROWS(Tableau3[Num DECAL])))),ROWS($1:1794))),"")</f>
        <v/>
      </c>
      <c r="R1805" s="88">
        <f t="shared" ca="1" si="28"/>
        <v>0</v>
      </c>
      <c r="S1805" s="88">
        <f ca="1">COUNTIFS(Tableau3[PLAGE],R1805)</f>
        <v>0</v>
      </c>
      <c r="T1805" s="139">
        <f ca="1">INDEX(EXTRACT!DATE,MATCH(Tableau4[[#This Row],[Décalage]],D:D,0),0)</f>
        <v>0</v>
      </c>
      <c r="U1805" s="139">
        <f ca="1">VLOOKUP(Tableau4[[#This Row],[Décalage]],D:E,2,0)</f>
        <v>0</v>
      </c>
      <c r="V1805" s="139">
        <f ca="1">VLOOKUP(Tableau4[[#This Row],[Décalage]],D:G,4,0)</f>
        <v>0</v>
      </c>
      <c r="AY1805" s="88"/>
      <c r="AZ1805" s="88"/>
      <c r="BA1805" s="88"/>
      <c r="BB1805" s="88"/>
      <c r="BC1805" s="88"/>
    </row>
    <row r="1806" spans="1:55" ht="15" x14ac:dyDescent="0.2">
      <c r="A1806" s="100" t="s">
        <v>534</v>
      </c>
      <c r="B1806" s="95" t="s">
        <v>534</v>
      </c>
      <c r="C1806" s="95">
        <v>1803</v>
      </c>
      <c r="D1806" s="95" t="s">
        <v>534</v>
      </c>
      <c r="E1806" s="99" t="s">
        <v>534</v>
      </c>
      <c r="F1806" s="95" t="s">
        <v>534</v>
      </c>
      <c r="G1806" s="95" t="s">
        <v>534</v>
      </c>
      <c r="H1806" s="95">
        <v>0</v>
      </c>
      <c r="I1806" s="95">
        <v>1</v>
      </c>
      <c r="J1806" s="95">
        <v>1339</v>
      </c>
      <c r="K1806" s="95" t="s">
        <v>534</v>
      </c>
      <c r="L1806" s="98" t="s">
        <v>534</v>
      </c>
      <c r="M1806" s="98" t="s">
        <v>534</v>
      </c>
      <c r="N1806" s="97" t="s">
        <v>534</v>
      </c>
      <c r="Q1806" s="88" t="str">
        <f t="array" aca="1" ref="Q1806" ca="1">IFERROR(INDEX(Tableau3[Num DECAL],SMALL(IF(Tableau3[Num DECAL]&lt;&gt;"",ROW(INDIRECT("1:"&amp;ROWS(Tableau3[Num DECAL])))),ROWS($1:1795))),"")</f>
        <v/>
      </c>
      <c r="R1806" s="88">
        <f t="shared" ca="1" si="28"/>
        <v>0</v>
      </c>
      <c r="S1806" s="88">
        <f ca="1">COUNTIFS(Tableau3[PLAGE],R1806)</f>
        <v>0</v>
      </c>
      <c r="T1806" s="139">
        <f ca="1">INDEX(EXTRACT!DATE,MATCH(Tableau4[[#This Row],[Décalage]],D:D,0),0)</f>
        <v>0</v>
      </c>
      <c r="U1806" s="139">
        <f ca="1">VLOOKUP(Tableau4[[#This Row],[Décalage]],D:E,2,0)</f>
        <v>0</v>
      </c>
      <c r="V1806" s="139">
        <f ca="1">VLOOKUP(Tableau4[[#This Row],[Décalage]],D:G,4,0)</f>
        <v>0</v>
      </c>
      <c r="AY1806" s="88"/>
      <c r="AZ1806" s="88"/>
      <c r="BA1806" s="88"/>
      <c r="BB1806" s="88"/>
      <c r="BC1806" s="88"/>
    </row>
    <row r="1807" spans="1:55" ht="15" x14ac:dyDescent="0.2">
      <c r="A1807" s="100" t="s">
        <v>534</v>
      </c>
      <c r="B1807" s="95" t="s">
        <v>534</v>
      </c>
      <c r="C1807" s="95">
        <v>1804</v>
      </c>
      <c r="D1807" s="95" t="s">
        <v>534</v>
      </c>
      <c r="E1807" s="99" t="s">
        <v>534</v>
      </c>
      <c r="F1807" s="95" t="s">
        <v>534</v>
      </c>
      <c r="G1807" s="95" t="s">
        <v>534</v>
      </c>
      <c r="H1807" s="95">
        <v>0</v>
      </c>
      <c r="I1807" s="95">
        <v>1</v>
      </c>
      <c r="J1807" s="95">
        <v>1340</v>
      </c>
      <c r="K1807" s="95" t="s">
        <v>534</v>
      </c>
      <c r="L1807" s="98" t="s">
        <v>534</v>
      </c>
      <c r="M1807" s="98" t="s">
        <v>534</v>
      </c>
      <c r="N1807" s="97" t="s">
        <v>534</v>
      </c>
      <c r="Q1807" s="88" t="str">
        <f t="array" aca="1" ref="Q1807" ca="1">IFERROR(INDEX(Tableau3[Num DECAL],SMALL(IF(Tableau3[Num DECAL]&lt;&gt;"",ROW(INDIRECT("1:"&amp;ROWS(Tableau3[Num DECAL])))),ROWS($1:1796))),"")</f>
        <v/>
      </c>
      <c r="R1807" s="88">
        <f t="shared" ca="1" si="28"/>
        <v>0</v>
      </c>
      <c r="S1807" s="88">
        <f ca="1">COUNTIFS(Tableau3[PLAGE],R1807)</f>
        <v>0</v>
      </c>
      <c r="T1807" s="139">
        <f ca="1">INDEX(EXTRACT!DATE,MATCH(Tableau4[[#This Row],[Décalage]],D:D,0),0)</f>
        <v>0</v>
      </c>
      <c r="U1807" s="139">
        <f ca="1">VLOOKUP(Tableau4[[#This Row],[Décalage]],D:E,2,0)</f>
        <v>0</v>
      </c>
      <c r="V1807" s="139">
        <f ca="1">VLOOKUP(Tableau4[[#This Row],[Décalage]],D:G,4,0)</f>
        <v>0</v>
      </c>
      <c r="AY1807" s="88"/>
      <c r="AZ1807" s="88"/>
      <c r="BA1807" s="88"/>
      <c r="BB1807" s="88"/>
      <c r="BC1807" s="88"/>
    </row>
    <row r="1808" spans="1:55" ht="15" x14ac:dyDescent="0.2">
      <c r="A1808" s="100" t="s">
        <v>534</v>
      </c>
      <c r="B1808" s="95" t="s">
        <v>534</v>
      </c>
      <c r="C1808" s="95">
        <v>1805</v>
      </c>
      <c r="D1808" s="95" t="s">
        <v>534</v>
      </c>
      <c r="E1808" s="99" t="s">
        <v>534</v>
      </c>
      <c r="F1808" s="95" t="s">
        <v>534</v>
      </c>
      <c r="G1808" s="95" t="s">
        <v>534</v>
      </c>
      <c r="H1808" s="95">
        <v>0</v>
      </c>
      <c r="I1808" s="95">
        <v>1</v>
      </c>
      <c r="J1808" s="95">
        <v>1341</v>
      </c>
      <c r="K1808" s="95" t="s">
        <v>534</v>
      </c>
      <c r="L1808" s="98" t="s">
        <v>534</v>
      </c>
      <c r="M1808" s="98" t="s">
        <v>534</v>
      </c>
      <c r="N1808" s="97" t="s">
        <v>534</v>
      </c>
      <c r="Q1808" s="88" t="str">
        <f t="array" aca="1" ref="Q1808" ca="1">IFERROR(INDEX(Tableau3[Num DECAL],SMALL(IF(Tableau3[Num DECAL]&lt;&gt;"",ROW(INDIRECT("1:"&amp;ROWS(Tableau3[Num DECAL])))),ROWS($1:1797))),"")</f>
        <v/>
      </c>
      <c r="R1808" s="88">
        <f t="shared" ca="1" si="28"/>
        <v>0</v>
      </c>
      <c r="S1808" s="88">
        <f ca="1">COUNTIFS(Tableau3[PLAGE],R1808)</f>
        <v>0</v>
      </c>
      <c r="T1808" s="139">
        <f ca="1">INDEX(EXTRACT!DATE,MATCH(Tableau4[[#This Row],[Décalage]],D:D,0),0)</f>
        <v>0</v>
      </c>
      <c r="U1808" s="139">
        <f ca="1">VLOOKUP(Tableau4[[#This Row],[Décalage]],D:E,2,0)</f>
        <v>0</v>
      </c>
      <c r="V1808" s="139">
        <f ca="1">VLOOKUP(Tableau4[[#This Row],[Décalage]],D:G,4,0)</f>
        <v>0</v>
      </c>
      <c r="AY1808" s="88"/>
      <c r="AZ1808" s="88"/>
      <c r="BA1808" s="88"/>
      <c r="BB1808" s="88"/>
      <c r="BC1808" s="88"/>
    </row>
    <row r="1809" spans="1:55" ht="15" x14ac:dyDescent="0.2">
      <c r="A1809" s="100" t="s">
        <v>534</v>
      </c>
      <c r="B1809" s="95" t="s">
        <v>534</v>
      </c>
      <c r="C1809" s="95">
        <v>1806</v>
      </c>
      <c r="D1809" s="95" t="s">
        <v>534</v>
      </c>
      <c r="E1809" s="99" t="s">
        <v>534</v>
      </c>
      <c r="F1809" s="95" t="s">
        <v>534</v>
      </c>
      <c r="G1809" s="95" t="s">
        <v>534</v>
      </c>
      <c r="H1809" s="95">
        <v>0</v>
      </c>
      <c r="I1809" s="95">
        <v>1</v>
      </c>
      <c r="J1809" s="95">
        <v>1342</v>
      </c>
      <c r="K1809" s="95" t="s">
        <v>534</v>
      </c>
      <c r="L1809" s="98" t="s">
        <v>534</v>
      </c>
      <c r="M1809" s="98" t="s">
        <v>534</v>
      </c>
      <c r="N1809" s="97" t="s">
        <v>534</v>
      </c>
      <c r="Q1809" s="88" t="str">
        <f t="array" aca="1" ref="Q1809" ca="1">IFERROR(INDEX(Tableau3[Num DECAL],SMALL(IF(Tableau3[Num DECAL]&lt;&gt;"",ROW(INDIRECT("1:"&amp;ROWS(Tableau3[Num DECAL])))),ROWS($1:1798))),"")</f>
        <v/>
      </c>
      <c r="R1809" s="88">
        <f t="shared" ca="1" si="28"/>
        <v>0</v>
      </c>
      <c r="S1809" s="88">
        <f ca="1">COUNTIFS(Tableau3[PLAGE],R1809)</f>
        <v>0</v>
      </c>
      <c r="T1809" s="139">
        <f ca="1">INDEX(EXTRACT!DATE,MATCH(Tableau4[[#This Row],[Décalage]],D:D,0),0)</f>
        <v>0</v>
      </c>
      <c r="U1809" s="139">
        <f ca="1">VLOOKUP(Tableau4[[#This Row],[Décalage]],D:E,2,0)</f>
        <v>0</v>
      </c>
      <c r="V1809" s="139">
        <f ca="1">VLOOKUP(Tableau4[[#This Row],[Décalage]],D:G,4,0)</f>
        <v>0</v>
      </c>
      <c r="AY1809" s="88"/>
      <c r="AZ1809" s="88"/>
      <c r="BA1809" s="88"/>
      <c r="BB1809" s="88"/>
      <c r="BC1809" s="88"/>
    </row>
    <row r="1810" spans="1:55" ht="15" x14ac:dyDescent="0.2">
      <c r="A1810" s="100" t="s">
        <v>534</v>
      </c>
      <c r="B1810" s="95" t="s">
        <v>534</v>
      </c>
      <c r="C1810" s="95">
        <v>1807</v>
      </c>
      <c r="D1810" s="95" t="s">
        <v>534</v>
      </c>
      <c r="E1810" s="99" t="s">
        <v>534</v>
      </c>
      <c r="F1810" s="95" t="s">
        <v>534</v>
      </c>
      <c r="G1810" s="95" t="s">
        <v>534</v>
      </c>
      <c r="H1810" s="95">
        <v>0</v>
      </c>
      <c r="I1810" s="95">
        <v>1</v>
      </c>
      <c r="J1810" s="95">
        <v>1343</v>
      </c>
      <c r="K1810" s="95" t="s">
        <v>534</v>
      </c>
      <c r="L1810" s="98" t="s">
        <v>534</v>
      </c>
      <c r="M1810" s="98" t="s">
        <v>534</v>
      </c>
      <c r="N1810" s="97" t="s">
        <v>534</v>
      </c>
      <c r="Q1810" s="88" t="str">
        <f t="array" aca="1" ref="Q1810" ca="1">IFERROR(INDEX(Tableau3[Num DECAL],SMALL(IF(Tableau3[Num DECAL]&lt;&gt;"",ROW(INDIRECT("1:"&amp;ROWS(Tableau3[Num DECAL])))),ROWS($1:1799))),"")</f>
        <v/>
      </c>
      <c r="R1810" s="88">
        <f t="shared" ca="1" si="28"/>
        <v>0</v>
      </c>
      <c r="S1810" s="88">
        <f ca="1">COUNTIFS(Tableau3[PLAGE],R1810)</f>
        <v>0</v>
      </c>
      <c r="T1810" s="139">
        <f ca="1">INDEX(EXTRACT!DATE,MATCH(Tableau4[[#This Row],[Décalage]],D:D,0),0)</f>
        <v>0</v>
      </c>
      <c r="U1810" s="139">
        <f ca="1">VLOOKUP(Tableau4[[#This Row],[Décalage]],D:E,2,0)</f>
        <v>0</v>
      </c>
      <c r="V1810" s="139">
        <f ca="1">VLOOKUP(Tableau4[[#This Row],[Décalage]],D:G,4,0)</f>
        <v>0</v>
      </c>
      <c r="AY1810" s="88"/>
      <c r="AZ1810" s="88"/>
      <c r="BA1810" s="88"/>
      <c r="BB1810" s="88"/>
      <c r="BC1810" s="88"/>
    </row>
    <row r="1811" spans="1:55" ht="15" x14ac:dyDescent="0.2">
      <c r="A1811" s="100" t="s">
        <v>534</v>
      </c>
      <c r="B1811" s="95" t="s">
        <v>534</v>
      </c>
      <c r="C1811" s="95">
        <v>1808</v>
      </c>
      <c r="D1811" s="95" t="s">
        <v>534</v>
      </c>
      <c r="E1811" s="99" t="s">
        <v>534</v>
      </c>
      <c r="F1811" s="95" t="s">
        <v>534</v>
      </c>
      <c r="G1811" s="95" t="s">
        <v>534</v>
      </c>
      <c r="H1811" s="95">
        <v>0</v>
      </c>
      <c r="I1811" s="95">
        <v>1</v>
      </c>
      <c r="J1811" s="95">
        <v>1344</v>
      </c>
      <c r="K1811" s="95" t="s">
        <v>534</v>
      </c>
      <c r="L1811" s="98" t="s">
        <v>534</v>
      </c>
      <c r="M1811" s="98" t="s">
        <v>534</v>
      </c>
      <c r="N1811" s="97" t="s">
        <v>534</v>
      </c>
      <c r="Q1811" s="88" t="str">
        <f t="array" aca="1" ref="Q1811" ca="1">IFERROR(INDEX(Tableau3[Num DECAL],SMALL(IF(Tableau3[Num DECAL]&lt;&gt;"",ROW(INDIRECT("1:"&amp;ROWS(Tableau3[Num DECAL])))),ROWS($1:1800))),"")</f>
        <v/>
      </c>
      <c r="R1811" s="88">
        <f t="shared" ca="1" si="28"/>
        <v>0</v>
      </c>
      <c r="S1811" s="88">
        <f ca="1">COUNTIFS(Tableau3[PLAGE],R1811)</f>
        <v>0</v>
      </c>
      <c r="T1811" s="139">
        <f ca="1">INDEX(EXTRACT!DATE,MATCH(Tableau4[[#This Row],[Décalage]],D:D,0),0)</f>
        <v>0</v>
      </c>
      <c r="U1811" s="139">
        <f ca="1">VLOOKUP(Tableau4[[#This Row],[Décalage]],D:E,2,0)</f>
        <v>0</v>
      </c>
      <c r="V1811" s="139">
        <f ca="1">VLOOKUP(Tableau4[[#This Row],[Décalage]],D:G,4,0)</f>
        <v>0</v>
      </c>
      <c r="AY1811" s="88"/>
      <c r="AZ1811" s="88"/>
      <c r="BA1811" s="88"/>
      <c r="BB1811" s="88"/>
      <c r="BC1811" s="88"/>
    </row>
    <row r="1812" spans="1:55" ht="15" x14ac:dyDescent="0.2">
      <c r="A1812" s="100" t="s">
        <v>534</v>
      </c>
      <c r="B1812" s="95" t="s">
        <v>534</v>
      </c>
      <c r="C1812" s="95">
        <v>1809</v>
      </c>
      <c r="D1812" s="95" t="s">
        <v>534</v>
      </c>
      <c r="E1812" s="99" t="s">
        <v>534</v>
      </c>
      <c r="F1812" s="95" t="s">
        <v>534</v>
      </c>
      <c r="G1812" s="95" t="s">
        <v>534</v>
      </c>
      <c r="H1812" s="95">
        <v>0</v>
      </c>
      <c r="I1812" s="95">
        <v>1</v>
      </c>
      <c r="J1812" s="95">
        <v>1345</v>
      </c>
      <c r="K1812" s="95" t="s">
        <v>534</v>
      </c>
      <c r="L1812" s="98" t="s">
        <v>534</v>
      </c>
      <c r="M1812" s="98" t="s">
        <v>534</v>
      </c>
      <c r="N1812" s="97" t="s">
        <v>534</v>
      </c>
      <c r="Q1812" s="88" t="str">
        <f t="array" aca="1" ref="Q1812" ca="1">IFERROR(INDEX(Tableau3[Num DECAL],SMALL(IF(Tableau3[Num DECAL]&lt;&gt;"",ROW(INDIRECT("1:"&amp;ROWS(Tableau3[Num DECAL])))),ROWS($1:1801))),"")</f>
        <v/>
      </c>
      <c r="R1812" s="88">
        <f t="shared" ca="1" si="28"/>
        <v>0</v>
      </c>
      <c r="S1812" s="88">
        <f ca="1">COUNTIFS(Tableau3[PLAGE],R1812)</f>
        <v>0</v>
      </c>
      <c r="T1812" s="139">
        <f ca="1">INDEX(EXTRACT!DATE,MATCH(Tableau4[[#This Row],[Décalage]],D:D,0),0)</f>
        <v>0</v>
      </c>
      <c r="U1812" s="139">
        <f ca="1">VLOOKUP(Tableau4[[#This Row],[Décalage]],D:E,2,0)</f>
        <v>0</v>
      </c>
      <c r="V1812" s="139">
        <f ca="1">VLOOKUP(Tableau4[[#This Row],[Décalage]],D:G,4,0)</f>
        <v>0</v>
      </c>
      <c r="AY1812" s="88"/>
      <c r="AZ1812" s="88"/>
      <c r="BA1812" s="88"/>
      <c r="BB1812" s="88"/>
      <c r="BC1812" s="88"/>
    </row>
    <row r="1813" spans="1:55" ht="15" x14ac:dyDescent="0.2">
      <c r="A1813" s="100" t="s">
        <v>534</v>
      </c>
      <c r="B1813" s="95" t="s">
        <v>534</v>
      </c>
      <c r="C1813" s="95">
        <v>1810</v>
      </c>
      <c r="D1813" s="95" t="s">
        <v>534</v>
      </c>
      <c r="E1813" s="99" t="s">
        <v>534</v>
      </c>
      <c r="F1813" s="95" t="s">
        <v>534</v>
      </c>
      <c r="G1813" s="95" t="s">
        <v>534</v>
      </c>
      <c r="H1813" s="95">
        <v>0</v>
      </c>
      <c r="I1813" s="95">
        <v>1</v>
      </c>
      <c r="J1813" s="95">
        <v>1346</v>
      </c>
      <c r="K1813" s="95" t="s">
        <v>534</v>
      </c>
      <c r="L1813" s="98" t="s">
        <v>534</v>
      </c>
      <c r="M1813" s="98" t="s">
        <v>534</v>
      </c>
      <c r="N1813" s="97" t="s">
        <v>534</v>
      </c>
      <c r="Q1813" s="88" t="str">
        <f t="array" aca="1" ref="Q1813" ca="1">IFERROR(INDEX(Tableau3[Num DECAL],SMALL(IF(Tableau3[Num DECAL]&lt;&gt;"",ROW(INDIRECT("1:"&amp;ROWS(Tableau3[Num DECAL])))),ROWS($1:1802))),"")</f>
        <v/>
      </c>
      <c r="R1813" s="88">
        <f t="shared" ca="1" si="28"/>
        <v>0</v>
      </c>
      <c r="S1813" s="88">
        <f ca="1">COUNTIFS(Tableau3[PLAGE],R1813)</f>
        <v>0</v>
      </c>
      <c r="T1813" s="139">
        <f ca="1">INDEX(EXTRACT!DATE,MATCH(Tableau4[[#This Row],[Décalage]],D:D,0),0)</f>
        <v>0</v>
      </c>
      <c r="U1813" s="139">
        <f ca="1">VLOOKUP(Tableau4[[#This Row],[Décalage]],D:E,2,0)</f>
        <v>0</v>
      </c>
      <c r="V1813" s="139">
        <f ca="1">VLOOKUP(Tableau4[[#This Row],[Décalage]],D:G,4,0)</f>
        <v>0</v>
      </c>
      <c r="AY1813" s="88"/>
      <c r="AZ1813" s="88"/>
      <c r="BA1813" s="88"/>
      <c r="BB1813" s="88"/>
      <c r="BC1813" s="88"/>
    </row>
    <row r="1814" spans="1:55" ht="15" x14ac:dyDescent="0.2">
      <c r="A1814" s="100" t="s">
        <v>534</v>
      </c>
      <c r="B1814" s="95" t="s">
        <v>534</v>
      </c>
      <c r="C1814" s="95">
        <v>1811</v>
      </c>
      <c r="D1814" s="95" t="s">
        <v>534</v>
      </c>
      <c r="E1814" s="99" t="s">
        <v>534</v>
      </c>
      <c r="F1814" s="95" t="s">
        <v>534</v>
      </c>
      <c r="G1814" s="95" t="s">
        <v>534</v>
      </c>
      <c r="H1814" s="95">
        <v>0</v>
      </c>
      <c r="I1814" s="95">
        <v>1</v>
      </c>
      <c r="J1814" s="95">
        <v>1347</v>
      </c>
      <c r="K1814" s="95" t="s">
        <v>534</v>
      </c>
      <c r="L1814" s="98" t="s">
        <v>534</v>
      </c>
      <c r="M1814" s="98" t="s">
        <v>534</v>
      </c>
      <c r="N1814" s="97" t="s">
        <v>534</v>
      </c>
      <c r="Q1814" s="88" t="str">
        <f t="array" aca="1" ref="Q1814" ca="1">IFERROR(INDEX(Tableau3[Num DECAL],SMALL(IF(Tableau3[Num DECAL]&lt;&gt;"",ROW(INDIRECT("1:"&amp;ROWS(Tableau3[Num DECAL])))),ROWS($1:1803))),"")</f>
        <v/>
      </c>
      <c r="R1814" s="88">
        <f t="shared" ca="1" si="28"/>
        <v>0</v>
      </c>
      <c r="S1814" s="88">
        <f ca="1">COUNTIFS(Tableau3[PLAGE],R1814)</f>
        <v>0</v>
      </c>
      <c r="T1814" s="139">
        <f ca="1">INDEX(EXTRACT!DATE,MATCH(Tableau4[[#This Row],[Décalage]],D:D,0),0)</f>
        <v>0</v>
      </c>
      <c r="U1814" s="139">
        <f ca="1">VLOOKUP(Tableau4[[#This Row],[Décalage]],D:E,2,0)</f>
        <v>0</v>
      </c>
      <c r="V1814" s="139">
        <f ca="1">VLOOKUP(Tableau4[[#This Row],[Décalage]],D:G,4,0)</f>
        <v>0</v>
      </c>
      <c r="AY1814" s="88"/>
      <c r="AZ1814" s="88"/>
      <c r="BA1814" s="88"/>
      <c r="BB1814" s="88"/>
      <c r="BC1814" s="88"/>
    </row>
    <row r="1815" spans="1:55" ht="15" x14ac:dyDescent="0.2">
      <c r="A1815" s="100" t="s">
        <v>534</v>
      </c>
      <c r="B1815" s="95" t="s">
        <v>534</v>
      </c>
      <c r="C1815" s="95">
        <v>1812</v>
      </c>
      <c r="D1815" s="95" t="s">
        <v>534</v>
      </c>
      <c r="E1815" s="99" t="s">
        <v>534</v>
      </c>
      <c r="F1815" s="95" t="s">
        <v>534</v>
      </c>
      <c r="G1815" s="95" t="s">
        <v>534</v>
      </c>
      <c r="H1815" s="95">
        <v>0</v>
      </c>
      <c r="I1815" s="95">
        <v>1</v>
      </c>
      <c r="J1815" s="95">
        <v>1348</v>
      </c>
      <c r="K1815" s="95" t="s">
        <v>534</v>
      </c>
      <c r="L1815" s="98" t="s">
        <v>534</v>
      </c>
      <c r="M1815" s="98" t="s">
        <v>534</v>
      </c>
      <c r="N1815" s="97" t="s">
        <v>534</v>
      </c>
      <c r="Q1815" s="88" t="str">
        <f t="array" aca="1" ref="Q1815" ca="1">IFERROR(INDEX(Tableau3[Num DECAL],SMALL(IF(Tableau3[Num DECAL]&lt;&gt;"",ROW(INDIRECT("1:"&amp;ROWS(Tableau3[Num DECAL])))),ROWS($1:1804))),"")</f>
        <v/>
      </c>
      <c r="R1815" s="88">
        <f t="shared" ca="1" si="28"/>
        <v>0</v>
      </c>
      <c r="S1815" s="88">
        <f ca="1">COUNTIFS(Tableau3[PLAGE],R1815)</f>
        <v>0</v>
      </c>
      <c r="T1815" s="139">
        <f ca="1">INDEX(EXTRACT!DATE,MATCH(Tableau4[[#This Row],[Décalage]],D:D,0),0)</f>
        <v>0</v>
      </c>
      <c r="U1815" s="139">
        <f ca="1">VLOOKUP(Tableau4[[#This Row],[Décalage]],D:E,2,0)</f>
        <v>0</v>
      </c>
      <c r="V1815" s="139">
        <f ca="1">VLOOKUP(Tableau4[[#This Row],[Décalage]],D:G,4,0)</f>
        <v>0</v>
      </c>
      <c r="AY1815" s="88"/>
      <c r="AZ1815" s="88"/>
      <c r="BA1815" s="88"/>
      <c r="BB1815" s="88"/>
      <c r="BC1815" s="88"/>
    </row>
    <row r="1816" spans="1:55" ht="15" x14ac:dyDescent="0.2">
      <c r="A1816" s="100" t="s">
        <v>534</v>
      </c>
      <c r="B1816" s="95" t="s">
        <v>534</v>
      </c>
      <c r="C1816" s="95">
        <v>1813</v>
      </c>
      <c r="D1816" s="95" t="s">
        <v>534</v>
      </c>
      <c r="E1816" s="99" t="s">
        <v>534</v>
      </c>
      <c r="F1816" s="95" t="s">
        <v>534</v>
      </c>
      <c r="G1816" s="95" t="s">
        <v>534</v>
      </c>
      <c r="H1816" s="95">
        <v>0</v>
      </c>
      <c r="I1816" s="95">
        <v>1</v>
      </c>
      <c r="J1816" s="95">
        <v>1349</v>
      </c>
      <c r="K1816" s="95" t="s">
        <v>534</v>
      </c>
      <c r="L1816" s="98" t="s">
        <v>534</v>
      </c>
      <c r="M1816" s="98" t="s">
        <v>534</v>
      </c>
      <c r="N1816" s="97" t="s">
        <v>534</v>
      </c>
      <c r="Q1816" s="88" t="str">
        <f t="array" aca="1" ref="Q1816" ca="1">IFERROR(INDEX(Tableau3[Num DECAL],SMALL(IF(Tableau3[Num DECAL]&lt;&gt;"",ROW(INDIRECT("1:"&amp;ROWS(Tableau3[Num DECAL])))),ROWS($1:1805))),"")</f>
        <v/>
      </c>
      <c r="R1816" s="88">
        <f t="shared" ca="1" si="28"/>
        <v>0</v>
      </c>
      <c r="S1816" s="88">
        <f ca="1">COUNTIFS(Tableau3[PLAGE],R1816)</f>
        <v>0</v>
      </c>
      <c r="T1816" s="139">
        <f ca="1">INDEX(EXTRACT!DATE,MATCH(Tableau4[[#This Row],[Décalage]],D:D,0),0)</f>
        <v>0</v>
      </c>
      <c r="U1816" s="139">
        <f ca="1">VLOOKUP(Tableau4[[#This Row],[Décalage]],D:E,2,0)</f>
        <v>0</v>
      </c>
      <c r="V1816" s="139">
        <f ca="1">VLOOKUP(Tableau4[[#This Row],[Décalage]],D:G,4,0)</f>
        <v>0</v>
      </c>
      <c r="AY1816" s="88"/>
      <c r="AZ1816" s="88"/>
      <c r="BA1816" s="88"/>
      <c r="BB1816" s="88"/>
      <c r="BC1816" s="88"/>
    </row>
    <row r="1817" spans="1:55" ht="15" x14ac:dyDescent="0.2">
      <c r="A1817" s="100" t="s">
        <v>534</v>
      </c>
      <c r="B1817" s="95" t="s">
        <v>534</v>
      </c>
      <c r="C1817" s="95">
        <v>1814</v>
      </c>
      <c r="D1817" s="95" t="s">
        <v>534</v>
      </c>
      <c r="E1817" s="99" t="s">
        <v>534</v>
      </c>
      <c r="F1817" s="95" t="s">
        <v>534</v>
      </c>
      <c r="G1817" s="95" t="s">
        <v>534</v>
      </c>
      <c r="H1817" s="95">
        <v>0</v>
      </c>
      <c r="I1817" s="95">
        <v>1</v>
      </c>
      <c r="J1817" s="95">
        <v>1350</v>
      </c>
      <c r="K1817" s="95" t="s">
        <v>534</v>
      </c>
      <c r="L1817" s="98" t="s">
        <v>534</v>
      </c>
      <c r="M1817" s="98" t="s">
        <v>534</v>
      </c>
      <c r="N1817" s="97" t="s">
        <v>534</v>
      </c>
      <c r="Q1817" s="88" t="str">
        <f t="array" aca="1" ref="Q1817" ca="1">IFERROR(INDEX(Tableau3[Num DECAL],SMALL(IF(Tableau3[Num DECAL]&lt;&gt;"",ROW(INDIRECT("1:"&amp;ROWS(Tableau3[Num DECAL])))),ROWS($1:1806))),"")</f>
        <v/>
      </c>
      <c r="R1817" s="88">
        <f t="shared" ca="1" si="28"/>
        <v>0</v>
      </c>
      <c r="S1817" s="88">
        <f ca="1">COUNTIFS(Tableau3[PLAGE],R1817)</f>
        <v>0</v>
      </c>
      <c r="T1817" s="139">
        <f ca="1">INDEX(EXTRACT!DATE,MATCH(Tableau4[[#This Row],[Décalage]],D:D,0),0)</f>
        <v>0</v>
      </c>
      <c r="U1817" s="139">
        <f ca="1">VLOOKUP(Tableau4[[#This Row],[Décalage]],D:E,2,0)</f>
        <v>0</v>
      </c>
      <c r="V1817" s="139">
        <f ca="1">VLOOKUP(Tableau4[[#This Row],[Décalage]],D:G,4,0)</f>
        <v>0</v>
      </c>
      <c r="AY1817" s="88"/>
      <c r="AZ1817" s="88"/>
      <c r="BA1817" s="88"/>
      <c r="BB1817" s="88"/>
      <c r="BC1817" s="88"/>
    </row>
    <row r="1818" spans="1:55" ht="15" x14ac:dyDescent="0.2">
      <c r="A1818" s="100" t="s">
        <v>534</v>
      </c>
      <c r="B1818" s="95" t="s">
        <v>534</v>
      </c>
      <c r="C1818" s="95">
        <v>1815</v>
      </c>
      <c r="D1818" s="95" t="s">
        <v>534</v>
      </c>
      <c r="E1818" s="99" t="s">
        <v>534</v>
      </c>
      <c r="F1818" s="95" t="s">
        <v>534</v>
      </c>
      <c r="G1818" s="95" t="s">
        <v>534</v>
      </c>
      <c r="H1818" s="95">
        <v>0</v>
      </c>
      <c r="I1818" s="95">
        <v>1</v>
      </c>
      <c r="J1818" s="95">
        <v>1351</v>
      </c>
      <c r="K1818" s="95" t="s">
        <v>534</v>
      </c>
      <c r="L1818" s="98" t="s">
        <v>534</v>
      </c>
      <c r="M1818" s="98" t="s">
        <v>534</v>
      </c>
      <c r="N1818" s="97" t="s">
        <v>534</v>
      </c>
      <c r="Q1818" s="88" t="str">
        <f t="array" aca="1" ref="Q1818" ca="1">IFERROR(INDEX(Tableau3[Num DECAL],SMALL(IF(Tableau3[Num DECAL]&lt;&gt;"",ROW(INDIRECT("1:"&amp;ROWS(Tableau3[Num DECAL])))),ROWS($1:1807))),"")</f>
        <v/>
      </c>
      <c r="R1818" s="88">
        <f t="shared" ca="1" si="28"/>
        <v>0</v>
      </c>
      <c r="S1818" s="88">
        <f ca="1">COUNTIFS(Tableau3[PLAGE],R1818)</f>
        <v>0</v>
      </c>
      <c r="T1818" s="139">
        <f ca="1">INDEX(EXTRACT!DATE,MATCH(Tableau4[[#This Row],[Décalage]],D:D,0),0)</f>
        <v>0</v>
      </c>
      <c r="U1818" s="139">
        <f ca="1">VLOOKUP(Tableau4[[#This Row],[Décalage]],D:E,2,0)</f>
        <v>0</v>
      </c>
      <c r="V1818" s="139">
        <f ca="1">VLOOKUP(Tableau4[[#This Row],[Décalage]],D:G,4,0)</f>
        <v>0</v>
      </c>
      <c r="AY1818" s="88"/>
      <c r="AZ1818" s="88"/>
      <c r="BA1818" s="88"/>
      <c r="BB1818" s="88"/>
      <c r="BC1818" s="88"/>
    </row>
    <row r="1819" spans="1:55" ht="15" x14ac:dyDescent="0.2">
      <c r="A1819" s="100" t="s">
        <v>534</v>
      </c>
      <c r="B1819" s="95" t="s">
        <v>534</v>
      </c>
      <c r="C1819" s="95">
        <v>1816</v>
      </c>
      <c r="D1819" s="95" t="s">
        <v>534</v>
      </c>
      <c r="E1819" s="99" t="s">
        <v>534</v>
      </c>
      <c r="F1819" s="95" t="s">
        <v>534</v>
      </c>
      <c r="G1819" s="95" t="s">
        <v>534</v>
      </c>
      <c r="H1819" s="95">
        <v>0</v>
      </c>
      <c r="I1819" s="95">
        <v>1</v>
      </c>
      <c r="J1819" s="95">
        <v>1352</v>
      </c>
      <c r="K1819" s="95" t="s">
        <v>534</v>
      </c>
      <c r="L1819" s="98" t="s">
        <v>534</v>
      </c>
      <c r="M1819" s="98" t="s">
        <v>534</v>
      </c>
      <c r="N1819" s="97" t="s">
        <v>534</v>
      </c>
      <c r="Q1819" s="88" t="str">
        <f t="array" aca="1" ref="Q1819" ca="1">IFERROR(INDEX(Tableau3[Num DECAL],SMALL(IF(Tableau3[Num DECAL]&lt;&gt;"",ROW(INDIRECT("1:"&amp;ROWS(Tableau3[Num DECAL])))),ROWS($1:1808))),"")</f>
        <v/>
      </c>
      <c r="R1819" s="88">
        <f t="shared" ca="1" si="28"/>
        <v>0</v>
      </c>
      <c r="S1819" s="88">
        <f ca="1">COUNTIFS(Tableau3[PLAGE],R1819)</f>
        <v>0</v>
      </c>
      <c r="T1819" s="139">
        <f ca="1">INDEX(EXTRACT!DATE,MATCH(Tableau4[[#This Row],[Décalage]],D:D,0),0)</f>
        <v>0</v>
      </c>
      <c r="U1819" s="139">
        <f ca="1">VLOOKUP(Tableau4[[#This Row],[Décalage]],D:E,2,0)</f>
        <v>0</v>
      </c>
      <c r="V1819" s="139">
        <f ca="1">VLOOKUP(Tableau4[[#This Row],[Décalage]],D:G,4,0)</f>
        <v>0</v>
      </c>
      <c r="AY1819" s="88"/>
      <c r="AZ1819" s="88"/>
      <c r="BA1819" s="88"/>
      <c r="BB1819" s="88"/>
      <c r="BC1819" s="88"/>
    </row>
    <row r="1820" spans="1:55" ht="15" x14ac:dyDescent="0.2">
      <c r="A1820" s="100" t="s">
        <v>534</v>
      </c>
      <c r="B1820" s="95" t="s">
        <v>534</v>
      </c>
      <c r="C1820" s="95">
        <v>1817</v>
      </c>
      <c r="D1820" s="95" t="s">
        <v>534</v>
      </c>
      <c r="E1820" s="99" t="s">
        <v>534</v>
      </c>
      <c r="F1820" s="95" t="s">
        <v>534</v>
      </c>
      <c r="G1820" s="95" t="s">
        <v>534</v>
      </c>
      <c r="H1820" s="95">
        <v>0</v>
      </c>
      <c r="I1820" s="95">
        <v>1</v>
      </c>
      <c r="J1820" s="95">
        <v>1353</v>
      </c>
      <c r="K1820" s="95" t="s">
        <v>534</v>
      </c>
      <c r="L1820" s="98" t="s">
        <v>534</v>
      </c>
      <c r="M1820" s="98" t="s">
        <v>534</v>
      </c>
      <c r="N1820" s="97" t="s">
        <v>534</v>
      </c>
      <c r="Q1820" s="88" t="str">
        <f t="array" aca="1" ref="Q1820" ca="1">IFERROR(INDEX(Tableau3[Num DECAL],SMALL(IF(Tableau3[Num DECAL]&lt;&gt;"",ROW(INDIRECT("1:"&amp;ROWS(Tableau3[Num DECAL])))),ROWS($1:1809))),"")</f>
        <v/>
      </c>
      <c r="R1820" s="88">
        <f t="shared" ca="1" si="28"/>
        <v>0</v>
      </c>
      <c r="S1820" s="88">
        <f ca="1">COUNTIFS(Tableau3[PLAGE],R1820)</f>
        <v>0</v>
      </c>
      <c r="T1820" s="139">
        <f ca="1">INDEX(EXTRACT!DATE,MATCH(Tableau4[[#This Row],[Décalage]],D:D,0),0)</f>
        <v>0</v>
      </c>
      <c r="U1820" s="139">
        <f ca="1">VLOOKUP(Tableau4[[#This Row],[Décalage]],D:E,2,0)</f>
        <v>0</v>
      </c>
      <c r="V1820" s="139">
        <f ca="1">VLOOKUP(Tableau4[[#This Row],[Décalage]],D:G,4,0)</f>
        <v>0</v>
      </c>
      <c r="AY1820" s="88"/>
      <c r="AZ1820" s="88"/>
      <c r="BA1820" s="88"/>
      <c r="BB1820" s="88"/>
      <c r="BC1820" s="88"/>
    </row>
    <row r="1821" spans="1:55" ht="15" x14ac:dyDescent="0.2">
      <c r="A1821" s="100" t="s">
        <v>534</v>
      </c>
      <c r="B1821" s="95" t="s">
        <v>534</v>
      </c>
      <c r="C1821" s="95">
        <v>1818</v>
      </c>
      <c r="D1821" s="95" t="s">
        <v>534</v>
      </c>
      <c r="E1821" s="99" t="s">
        <v>534</v>
      </c>
      <c r="F1821" s="95" t="s">
        <v>534</v>
      </c>
      <c r="G1821" s="95" t="s">
        <v>534</v>
      </c>
      <c r="H1821" s="95">
        <v>0</v>
      </c>
      <c r="I1821" s="95">
        <v>1</v>
      </c>
      <c r="J1821" s="95">
        <v>1354</v>
      </c>
      <c r="K1821" s="95" t="s">
        <v>534</v>
      </c>
      <c r="L1821" s="98" t="s">
        <v>534</v>
      </c>
      <c r="M1821" s="98" t="s">
        <v>534</v>
      </c>
      <c r="N1821" s="97" t="s">
        <v>534</v>
      </c>
      <c r="Q1821" s="88" t="str">
        <f t="array" aca="1" ref="Q1821" ca="1">IFERROR(INDEX(Tableau3[Num DECAL],SMALL(IF(Tableau3[Num DECAL]&lt;&gt;"",ROW(INDIRECT("1:"&amp;ROWS(Tableau3[Num DECAL])))),ROWS($1:1810))),"")</f>
        <v/>
      </c>
      <c r="R1821" s="88">
        <f t="shared" ca="1" si="28"/>
        <v>0</v>
      </c>
      <c r="S1821" s="88">
        <f ca="1">COUNTIFS(Tableau3[PLAGE],R1821)</f>
        <v>0</v>
      </c>
      <c r="T1821" s="139">
        <f ca="1">INDEX(EXTRACT!DATE,MATCH(Tableau4[[#This Row],[Décalage]],D:D,0),0)</f>
        <v>0</v>
      </c>
      <c r="U1821" s="139">
        <f ca="1">VLOOKUP(Tableau4[[#This Row],[Décalage]],D:E,2,0)</f>
        <v>0</v>
      </c>
      <c r="V1821" s="139">
        <f ca="1">VLOOKUP(Tableau4[[#This Row],[Décalage]],D:G,4,0)</f>
        <v>0</v>
      </c>
      <c r="AY1821" s="88"/>
      <c r="AZ1821" s="88"/>
      <c r="BA1821" s="88"/>
      <c r="BB1821" s="88"/>
      <c r="BC1821" s="88"/>
    </row>
    <row r="1822" spans="1:55" ht="15" x14ac:dyDescent="0.2">
      <c r="A1822" s="100" t="s">
        <v>534</v>
      </c>
      <c r="B1822" s="95" t="s">
        <v>534</v>
      </c>
      <c r="C1822" s="95">
        <v>1819</v>
      </c>
      <c r="D1822" s="95" t="s">
        <v>534</v>
      </c>
      <c r="E1822" s="99" t="s">
        <v>534</v>
      </c>
      <c r="F1822" s="95" t="s">
        <v>534</v>
      </c>
      <c r="G1822" s="95" t="s">
        <v>534</v>
      </c>
      <c r="H1822" s="95">
        <v>0</v>
      </c>
      <c r="I1822" s="95">
        <v>1</v>
      </c>
      <c r="J1822" s="95">
        <v>1355</v>
      </c>
      <c r="K1822" s="95" t="s">
        <v>534</v>
      </c>
      <c r="L1822" s="98" t="s">
        <v>534</v>
      </c>
      <c r="M1822" s="98" t="s">
        <v>534</v>
      </c>
      <c r="N1822" s="97" t="s">
        <v>534</v>
      </c>
      <c r="Q1822" s="88" t="str">
        <f t="array" aca="1" ref="Q1822" ca="1">IFERROR(INDEX(Tableau3[Num DECAL],SMALL(IF(Tableau3[Num DECAL]&lt;&gt;"",ROW(INDIRECT("1:"&amp;ROWS(Tableau3[Num DECAL])))),ROWS($1:1811))),"")</f>
        <v/>
      </c>
      <c r="R1822" s="88">
        <f t="shared" ca="1" si="28"/>
        <v>0</v>
      </c>
      <c r="S1822" s="88">
        <f ca="1">COUNTIFS(Tableau3[PLAGE],R1822)</f>
        <v>0</v>
      </c>
      <c r="T1822" s="139">
        <f ca="1">INDEX(EXTRACT!DATE,MATCH(Tableau4[[#This Row],[Décalage]],D:D,0),0)</f>
        <v>0</v>
      </c>
      <c r="U1822" s="139">
        <f ca="1">VLOOKUP(Tableau4[[#This Row],[Décalage]],D:E,2,0)</f>
        <v>0</v>
      </c>
      <c r="V1822" s="139">
        <f ca="1">VLOOKUP(Tableau4[[#This Row],[Décalage]],D:G,4,0)</f>
        <v>0</v>
      </c>
      <c r="AY1822" s="88"/>
      <c r="AZ1822" s="88"/>
      <c r="BA1822" s="88"/>
      <c r="BB1822" s="88"/>
      <c r="BC1822" s="88"/>
    </row>
    <row r="1823" spans="1:55" ht="15" x14ac:dyDescent="0.2">
      <c r="A1823" s="100" t="s">
        <v>534</v>
      </c>
      <c r="B1823" s="95" t="s">
        <v>534</v>
      </c>
      <c r="C1823" s="95">
        <v>1820</v>
      </c>
      <c r="D1823" s="95" t="s">
        <v>534</v>
      </c>
      <c r="E1823" s="99" t="s">
        <v>534</v>
      </c>
      <c r="F1823" s="95" t="s">
        <v>534</v>
      </c>
      <c r="G1823" s="95" t="s">
        <v>534</v>
      </c>
      <c r="H1823" s="95">
        <v>0</v>
      </c>
      <c r="I1823" s="95">
        <v>1</v>
      </c>
      <c r="J1823" s="95">
        <v>1356</v>
      </c>
      <c r="K1823" s="95" t="s">
        <v>534</v>
      </c>
      <c r="L1823" s="98" t="s">
        <v>534</v>
      </c>
      <c r="M1823" s="98" t="s">
        <v>534</v>
      </c>
      <c r="N1823" s="97" t="s">
        <v>534</v>
      </c>
      <c r="Q1823" s="88" t="str">
        <f t="array" aca="1" ref="Q1823" ca="1">IFERROR(INDEX(Tableau3[Num DECAL],SMALL(IF(Tableau3[Num DECAL]&lt;&gt;"",ROW(INDIRECT("1:"&amp;ROWS(Tableau3[Num DECAL])))),ROWS($1:1812))),"")</f>
        <v/>
      </c>
      <c r="R1823" s="88">
        <f t="shared" ca="1" si="28"/>
        <v>0</v>
      </c>
      <c r="S1823" s="88">
        <f ca="1">COUNTIFS(Tableau3[PLAGE],R1823)</f>
        <v>0</v>
      </c>
      <c r="T1823" s="139">
        <f ca="1">INDEX(EXTRACT!DATE,MATCH(Tableau4[[#This Row],[Décalage]],D:D,0),0)</f>
        <v>0</v>
      </c>
      <c r="U1823" s="139">
        <f ca="1">VLOOKUP(Tableau4[[#This Row],[Décalage]],D:E,2,0)</f>
        <v>0</v>
      </c>
      <c r="V1823" s="139">
        <f ca="1">VLOOKUP(Tableau4[[#This Row],[Décalage]],D:G,4,0)</f>
        <v>0</v>
      </c>
      <c r="AY1823" s="88"/>
      <c r="AZ1823" s="88"/>
      <c r="BA1823" s="88"/>
      <c r="BB1823" s="88"/>
      <c r="BC1823" s="88"/>
    </row>
    <row r="1824" spans="1:55" ht="15" x14ac:dyDescent="0.2">
      <c r="A1824" s="100" t="s">
        <v>534</v>
      </c>
      <c r="B1824" s="95" t="s">
        <v>534</v>
      </c>
      <c r="C1824" s="95">
        <v>1821</v>
      </c>
      <c r="D1824" s="95" t="s">
        <v>534</v>
      </c>
      <c r="E1824" s="99" t="s">
        <v>534</v>
      </c>
      <c r="F1824" s="95" t="s">
        <v>534</v>
      </c>
      <c r="G1824" s="95" t="s">
        <v>534</v>
      </c>
      <c r="H1824" s="95">
        <v>0</v>
      </c>
      <c r="I1824" s="95">
        <v>1</v>
      </c>
      <c r="J1824" s="95">
        <v>1357</v>
      </c>
      <c r="K1824" s="95" t="s">
        <v>534</v>
      </c>
      <c r="L1824" s="98" t="s">
        <v>534</v>
      </c>
      <c r="M1824" s="98" t="s">
        <v>534</v>
      </c>
      <c r="N1824" s="97" t="s">
        <v>534</v>
      </c>
      <c r="Q1824" s="88" t="str">
        <f t="array" aca="1" ref="Q1824" ca="1">IFERROR(INDEX(Tableau3[Num DECAL],SMALL(IF(Tableau3[Num DECAL]&lt;&gt;"",ROW(INDIRECT("1:"&amp;ROWS(Tableau3[Num DECAL])))),ROWS($1:1813))),"")</f>
        <v/>
      </c>
      <c r="R1824" s="88">
        <f t="shared" ca="1" si="28"/>
        <v>0</v>
      </c>
      <c r="S1824" s="88">
        <f ca="1">COUNTIFS(Tableau3[PLAGE],R1824)</f>
        <v>0</v>
      </c>
      <c r="T1824" s="139">
        <f ca="1">INDEX(EXTRACT!DATE,MATCH(Tableau4[[#This Row],[Décalage]],D:D,0),0)</f>
        <v>0</v>
      </c>
      <c r="U1824" s="139">
        <f ca="1">VLOOKUP(Tableau4[[#This Row],[Décalage]],D:E,2,0)</f>
        <v>0</v>
      </c>
      <c r="V1824" s="139">
        <f ca="1">VLOOKUP(Tableau4[[#This Row],[Décalage]],D:G,4,0)</f>
        <v>0</v>
      </c>
      <c r="AY1824" s="88"/>
      <c r="AZ1824" s="88"/>
      <c r="BA1824" s="88"/>
      <c r="BB1824" s="88"/>
      <c r="BC1824" s="88"/>
    </row>
    <row r="1825" spans="1:55" ht="15" x14ac:dyDescent="0.2">
      <c r="A1825" s="100" t="s">
        <v>534</v>
      </c>
      <c r="B1825" s="95" t="s">
        <v>534</v>
      </c>
      <c r="C1825" s="95">
        <v>1822</v>
      </c>
      <c r="D1825" s="95" t="s">
        <v>534</v>
      </c>
      <c r="E1825" s="99" t="s">
        <v>534</v>
      </c>
      <c r="F1825" s="95" t="s">
        <v>534</v>
      </c>
      <c r="G1825" s="95" t="s">
        <v>534</v>
      </c>
      <c r="H1825" s="95">
        <v>0</v>
      </c>
      <c r="I1825" s="95">
        <v>1</v>
      </c>
      <c r="J1825" s="95">
        <v>1358</v>
      </c>
      <c r="K1825" s="95" t="s">
        <v>534</v>
      </c>
      <c r="L1825" s="98" t="s">
        <v>534</v>
      </c>
      <c r="M1825" s="98" t="s">
        <v>534</v>
      </c>
      <c r="N1825" s="97" t="s">
        <v>534</v>
      </c>
      <c r="Q1825" s="88" t="str">
        <f t="array" aca="1" ref="Q1825" ca="1">IFERROR(INDEX(Tableau3[Num DECAL],SMALL(IF(Tableau3[Num DECAL]&lt;&gt;"",ROW(INDIRECT("1:"&amp;ROWS(Tableau3[Num DECAL])))),ROWS($1:1814))),"")</f>
        <v/>
      </c>
      <c r="R1825" s="88">
        <f t="shared" ca="1" si="28"/>
        <v>0</v>
      </c>
      <c r="S1825" s="88">
        <f ca="1">COUNTIFS(Tableau3[PLAGE],R1825)</f>
        <v>0</v>
      </c>
      <c r="T1825" s="139">
        <f ca="1">INDEX(EXTRACT!DATE,MATCH(Tableau4[[#This Row],[Décalage]],D:D,0),0)</f>
        <v>0</v>
      </c>
      <c r="U1825" s="139">
        <f ca="1">VLOOKUP(Tableau4[[#This Row],[Décalage]],D:E,2,0)</f>
        <v>0</v>
      </c>
      <c r="V1825" s="139">
        <f ca="1">VLOOKUP(Tableau4[[#This Row],[Décalage]],D:G,4,0)</f>
        <v>0</v>
      </c>
      <c r="AY1825" s="88"/>
      <c r="AZ1825" s="88"/>
      <c r="BA1825" s="88"/>
      <c r="BB1825" s="88"/>
      <c r="BC1825" s="88"/>
    </row>
    <row r="1826" spans="1:55" ht="15" x14ac:dyDescent="0.2">
      <c r="A1826" s="100" t="s">
        <v>534</v>
      </c>
      <c r="B1826" s="95" t="s">
        <v>534</v>
      </c>
      <c r="C1826" s="95">
        <v>1823</v>
      </c>
      <c r="D1826" s="95" t="s">
        <v>534</v>
      </c>
      <c r="E1826" s="99" t="s">
        <v>534</v>
      </c>
      <c r="F1826" s="95" t="s">
        <v>534</v>
      </c>
      <c r="G1826" s="95" t="s">
        <v>534</v>
      </c>
      <c r="H1826" s="95">
        <v>0</v>
      </c>
      <c r="I1826" s="95">
        <v>1</v>
      </c>
      <c r="J1826" s="95">
        <v>1359</v>
      </c>
      <c r="K1826" s="95" t="s">
        <v>534</v>
      </c>
      <c r="L1826" s="98" t="s">
        <v>534</v>
      </c>
      <c r="M1826" s="98" t="s">
        <v>534</v>
      </c>
      <c r="N1826" s="97" t="s">
        <v>534</v>
      </c>
      <c r="Q1826" s="88" t="str">
        <f t="array" aca="1" ref="Q1826" ca="1">IFERROR(INDEX(Tableau3[Num DECAL],SMALL(IF(Tableau3[Num DECAL]&lt;&gt;"",ROW(INDIRECT("1:"&amp;ROWS(Tableau3[Num DECAL])))),ROWS($1:1815))),"")</f>
        <v/>
      </c>
      <c r="R1826" s="88">
        <f t="shared" ca="1" si="28"/>
        <v>0</v>
      </c>
      <c r="S1826" s="88">
        <f ca="1">COUNTIFS(Tableau3[PLAGE],R1826)</f>
        <v>0</v>
      </c>
      <c r="T1826" s="139">
        <f ca="1">INDEX(EXTRACT!DATE,MATCH(Tableau4[[#This Row],[Décalage]],D:D,0),0)</f>
        <v>0</v>
      </c>
      <c r="U1826" s="139">
        <f ca="1">VLOOKUP(Tableau4[[#This Row],[Décalage]],D:E,2,0)</f>
        <v>0</v>
      </c>
      <c r="V1826" s="139">
        <f ca="1">VLOOKUP(Tableau4[[#This Row],[Décalage]],D:G,4,0)</f>
        <v>0</v>
      </c>
      <c r="AY1826" s="88"/>
      <c r="AZ1826" s="88"/>
      <c r="BA1826" s="88"/>
      <c r="BB1826" s="88"/>
      <c r="BC1826" s="88"/>
    </row>
    <row r="1827" spans="1:55" ht="15" x14ac:dyDescent="0.2">
      <c r="A1827" s="100" t="s">
        <v>534</v>
      </c>
      <c r="B1827" s="95" t="s">
        <v>534</v>
      </c>
      <c r="C1827" s="95">
        <v>1824</v>
      </c>
      <c r="D1827" s="95" t="s">
        <v>534</v>
      </c>
      <c r="E1827" s="99" t="s">
        <v>534</v>
      </c>
      <c r="F1827" s="95" t="s">
        <v>534</v>
      </c>
      <c r="G1827" s="95" t="s">
        <v>534</v>
      </c>
      <c r="H1827" s="95">
        <v>0</v>
      </c>
      <c r="I1827" s="95">
        <v>1</v>
      </c>
      <c r="J1827" s="95">
        <v>1360</v>
      </c>
      <c r="K1827" s="95" t="s">
        <v>534</v>
      </c>
      <c r="L1827" s="98" t="s">
        <v>534</v>
      </c>
      <c r="M1827" s="98" t="s">
        <v>534</v>
      </c>
      <c r="N1827" s="97" t="s">
        <v>534</v>
      </c>
      <c r="Q1827" s="88" t="str">
        <f t="array" aca="1" ref="Q1827" ca="1">IFERROR(INDEX(Tableau3[Num DECAL],SMALL(IF(Tableau3[Num DECAL]&lt;&gt;"",ROW(INDIRECT("1:"&amp;ROWS(Tableau3[Num DECAL])))),ROWS($1:1816))),"")</f>
        <v/>
      </c>
      <c r="R1827" s="88">
        <f t="shared" ca="1" si="28"/>
        <v>0</v>
      </c>
      <c r="S1827" s="88">
        <f ca="1">COUNTIFS(Tableau3[PLAGE],R1827)</f>
        <v>0</v>
      </c>
      <c r="T1827" s="139">
        <f ca="1">INDEX(EXTRACT!DATE,MATCH(Tableau4[[#This Row],[Décalage]],D:D,0),0)</f>
        <v>0</v>
      </c>
      <c r="U1827" s="139">
        <f ca="1">VLOOKUP(Tableau4[[#This Row],[Décalage]],D:E,2,0)</f>
        <v>0</v>
      </c>
      <c r="V1827" s="139">
        <f ca="1">VLOOKUP(Tableau4[[#This Row],[Décalage]],D:G,4,0)</f>
        <v>0</v>
      </c>
      <c r="AY1827" s="88"/>
      <c r="AZ1827" s="88"/>
      <c r="BA1827" s="88"/>
      <c r="BB1827" s="88"/>
      <c r="BC1827" s="88"/>
    </row>
    <row r="1828" spans="1:55" ht="15" x14ac:dyDescent="0.2">
      <c r="A1828" s="100" t="s">
        <v>534</v>
      </c>
      <c r="B1828" s="95" t="s">
        <v>534</v>
      </c>
      <c r="C1828" s="95">
        <v>1825</v>
      </c>
      <c r="D1828" s="95" t="s">
        <v>534</v>
      </c>
      <c r="E1828" s="99" t="s">
        <v>534</v>
      </c>
      <c r="F1828" s="95" t="s">
        <v>534</v>
      </c>
      <c r="G1828" s="95" t="s">
        <v>534</v>
      </c>
      <c r="H1828" s="95">
        <v>0</v>
      </c>
      <c r="I1828" s="95">
        <v>1</v>
      </c>
      <c r="J1828" s="95">
        <v>1361</v>
      </c>
      <c r="K1828" s="95" t="s">
        <v>534</v>
      </c>
      <c r="L1828" s="98" t="s">
        <v>534</v>
      </c>
      <c r="M1828" s="98" t="s">
        <v>534</v>
      </c>
      <c r="N1828" s="97" t="s">
        <v>534</v>
      </c>
      <c r="Q1828" s="88" t="str">
        <f t="array" aca="1" ref="Q1828" ca="1">IFERROR(INDEX(Tableau3[Num DECAL],SMALL(IF(Tableau3[Num DECAL]&lt;&gt;"",ROW(INDIRECT("1:"&amp;ROWS(Tableau3[Num DECAL])))),ROWS($1:1817))),"")</f>
        <v/>
      </c>
      <c r="R1828" s="88">
        <f t="shared" ca="1" si="28"/>
        <v>0</v>
      </c>
      <c r="S1828" s="88">
        <f ca="1">COUNTIFS(Tableau3[PLAGE],R1828)</f>
        <v>0</v>
      </c>
      <c r="T1828" s="139">
        <f ca="1">INDEX(EXTRACT!DATE,MATCH(Tableau4[[#This Row],[Décalage]],D:D,0),0)</f>
        <v>0</v>
      </c>
      <c r="U1828" s="139">
        <f ca="1">VLOOKUP(Tableau4[[#This Row],[Décalage]],D:E,2,0)</f>
        <v>0</v>
      </c>
      <c r="V1828" s="139">
        <f ca="1">VLOOKUP(Tableau4[[#This Row],[Décalage]],D:G,4,0)</f>
        <v>0</v>
      </c>
      <c r="AY1828" s="88"/>
      <c r="AZ1828" s="88"/>
      <c r="BA1828" s="88"/>
      <c r="BB1828" s="88"/>
      <c r="BC1828" s="88"/>
    </row>
    <row r="1829" spans="1:55" ht="15" x14ac:dyDescent="0.2">
      <c r="A1829" s="100" t="s">
        <v>534</v>
      </c>
      <c r="B1829" s="95" t="s">
        <v>534</v>
      </c>
      <c r="C1829" s="95">
        <v>1826</v>
      </c>
      <c r="D1829" s="95" t="s">
        <v>534</v>
      </c>
      <c r="E1829" s="99" t="s">
        <v>534</v>
      </c>
      <c r="F1829" s="95" t="s">
        <v>534</v>
      </c>
      <c r="G1829" s="95" t="s">
        <v>534</v>
      </c>
      <c r="H1829" s="95">
        <v>0</v>
      </c>
      <c r="I1829" s="95">
        <v>1</v>
      </c>
      <c r="J1829" s="95">
        <v>1362</v>
      </c>
      <c r="K1829" s="95" t="s">
        <v>534</v>
      </c>
      <c r="L1829" s="98" t="s">
        <v>534</v>
      </c>
      <c r="M1829" s="98" t="s">
        <v>534</v>
      </c>
      <c r="N1829" s="97" t="s">
        <v>534</v>
      </c>
      <c r="Q1829" s="88" t="str">
        <f t="array" aca="1" ref="Q1829" ca="1">IFERROR(INDEX(Tableau3[Num DECAL],SMALL(IF(Tableau3[Num DECAL]&lt;&gt;"",ROW(INDIRECT("1:"&amp;ROWS(Tableau3[Num DECAL])))),ROWS($1:1818))),"")</f>
        <v/>
      </c>
      <c r="R1829" s="88">
        <f t="shared" ca="1" si="28"/>
        <v>0</v>
      </c>
      <c r="S1829" s="88">
        <f ca="1">COUNTIFS(Tableau3[PLAGE],R1829)</f>
        <v>0</v>
      </c>
      <c r="T1829" s="139">
        <f ca="1">INDEX(EXTRACT!DATE,MATCH(Tableau4[[#This Row],[Décalage]],D:D,0),0)</f>
        <v>0</v>
      </c>
      <c r="U1829" s="139">
        <f ca="1">VLOOKUP(Tableau4[[#This Row],[Décalage]],D:E,2,0)</f>
        <v>0</v>
      </c>
      <c r="V1829" s="139">
        <f ca="1">VLOOKUP(Tableau4[[#This Row],[Décalage]],D:G,4,0)</f>
        <v>0</v>
      </c>
      <c r="AY1829" s="88"/>
      <c r="AZ1829" s="88"/>
      <c r="BA1829" s="88"/>
      <c r="BB1829" s="88"/>
      <c r="BC1829" s="88"/>
    </row>
    <row r="1830" spans="1:55" ht="15" x14ac:dyDescent="0.2">
      <c r="A1830" s="100" t="s">
        <v>534</v>
      </c>
      <c r="B1830" s="95" t="s">
        <v>534</v>
      </c>
      <c r="C1830" s="95">
        <v>1827</v>
      </c>
      <c r="D1830" s="95" t="s">
        <v>534</v>
      </c>
      <c r="E1830" s="99" t="s">
        <v>534</v>
      </c>
      <c r="F1830" s="95" t="s">
        <v>534</v>
      </c>
      <c r="G1830" s="95" t="s">
        <v>534</v>
      </c>
      <c r="H1830" s="95">
        <v>0</v>
      </c>
      <c r="I1830" s="95">
        <v>1</v>
      </c>
      <c r="J1830" s="95">
        <v>1363</v>
      </c>
      <c r="K1830" s="95" t="s">
        <v>534</v>
      </c>
      <c r="L1830" s="98" t="s">
        <v>534</v>
      </c>
      <c r="M1830" s="98" t="s">
        <v>534</v>
      </c>
      <c r="N1830" s="97" t="s">
        <v>534</v>
      </c>
      <c r="Q1830" s="88" t="str">
        <f t="array" aca="1" ref="Q1830" ca="1">IFERROR(INDEX(Tableau3[Num DECAL],SMALL(IF(Tableau3[Num DECAL]&lt;&gt;"",ROW(INDIRECT("1:"&amp;ROWS(Tableau3[Num DECAL])))),ROWS($1:1819))),"")</f>
        <v/>
      </c>
      <c r="R1830" s="88">
        <f t="shared" ca="1" si="28"/>
        <v>0</v>
      </c>
      <c r="S1830" s="88">
        <f ca="1">COUNTIFS(Tableau3[PLAGE],R1830)</f>
        <v>0</v>
      </c>
      <c r="T1830" s="139">
        <f ca="1">INDEX(EXTRACT!DATE,MATCH(Tableau4[[#This Row],[Décalage]],D:D,0),0)</f>
        <v>0</v>
      </c>
      <c r="U1830" s="139">
        <f ca="1">VLOOKUP(Tableau4[[#This Row],[Décalage]],D:E,2,0)</f>
        <v>0</v>
      </c>
      <c r="V1830" s="139">
        <f ca="1">VLOOKUP(Tableau4[[#This Row],[Décalage]],D:G,4,0)</f>
        <v>0</v>
      </c>
      <c r="AY1830" s="88"/>
      <c r="AZ1830" s="88"/>
      <c r="BA1830" s="88"/>
      <c r="BB1830" s="88"/>
      <c r="BC1830" s="88"/>
    </row>
    <row r="1831" spans="1:55" ht="15" x14ac:dyDescent="0.2">
      <c r="A1831" s="100" t="s">
        <v>534</v>
      </c>
      <c r="B1831" s="95" t="s">
        <v>534</v>
      </c>
      <c r="C1831" s="95">
        <v>1828</v>
      </c>
      <c r="D1831" s="95" t="s">
        <v>534</v>
      </c>
      <c r="E1831" s="99" t="s">
        <v>534</v>
      </c>
      <c r="F1831" s="95" t="s">
        <v>534</v>
      </c>
      <c r="G1831" s="95" t="s">
        <v>534</v>
      </c>
      <c r="H1831" s="95">
        <v>0</v>
      </c>
      <c r="I1831" s="95">
        <v>1</v>
      </c>
      <c r="J1831" s="95">
        <v>1364</v>
      </c>
      <c r="K1831" s="95" t="s">
        <v>534</v>
      </c>
      <c r="L1831" s="98" t="s">
        <v>534</v>
      </c>
      <c r="M1831" s="98" t="s">
        <v>534</v>
      </c>
      <c r="N1831" s="97" t="s">
        <v>534</v>
      </c>
      <c r="Q1831" s="88" t="str">
        <f t="array" aca="1" ref="Q1831" ca="1">IFERROR(INDEX(Tableau3[Num DECAL],SMALL(IF(Tableau3[Num DECAL]&lt;&gt;"",ROW(INDIRECT("1:"&amp;ROWS(Tableau3[Num DECAL])))),ROWS($1:1820))),"")</f>
        <v/>
      </c>
      <c r="R1831" s="88">
        <f t="shared" ca="1" si="28"/>
        <v>0</v>
      </c>
      <c r="S1831" s="88">
        <f ca="1">COUNTIFS(Tableau3[PLAGE],R1831)</f>
        <v>0</v>
      </c>
      <c r="T1831" s="139">
        <f ca="1">INDEX(EXTRACT!DATE,MATCH(Tableau4[[#This Row],[Décalage]],D:D,0),0)</f>
        <v>0</v>
      </c>
      <c r="U1831" s="139">
        <f ca="1">VLOOKUP(Tableau4[[#This Row],[Décalage]],D:E,2,0)</f>
        <v>0</v>
      </c>
      <c r="V1831" s="139">
        <f ca="1">VLOOKUP(Tableau4[[#This Row],[Décalage]],D:G,4,0)</f>
        <v>0</v>
      </c>
      <c r="AY1831" s="88"/>
      <c r="AZ1831" s="88"/>
      <c r="BA1831" s="88"/>
      <c r="BB1831" s="88"/>
      <c r="BC1831" s="88"/>
    </row>
    <row r="1832" spans="1:55" ht="15" x14ac:dyDescent="0.2">
      <c r="A1832" s="100" t="s">
        <v>534</v>
      </c>
      <c r="B1832" s="95" t="s">
        <v>534</v>
      </c>
      <c r="C1832" s="95">
        <v>1829</v>
      </c>
      <c r="D1832" s="95" t="s">
        <v>534</v>
      </c>
      <c r="E1832" s="99" t="s">
        <v>534</v>
      </c>
      <c r="F1832" s="95" t="s">
        <v>534</v>
      </c>
      <c r="G1832" s="95" t="s">
        <v>534</v>
      </c>
      <c r="H1832" s="95">
        <v>0</v>
      </c>
      <c r="I1832" s="95">
        <v>1</v>
      </c>
      <c r="J1832" s="95">
        <v>1365</v>
      </c>
      <c r="K1832" s="95" t="s">
        <v>534</v>
      </c>
      <c r="L1832" s="98" t="s">
        <v>534</v>
      </c>
      <c r="M1832" s="98" t="s">
        <v>534</v>
      </c>
      <c r="N1832" s="97" t="s">
        <v>534</v>
      </c>
      <c r="Q1832" s="88" t="str">
        <f t="array" aca="1" ref="Q1832" ca="1">IFERROR(INDEX(Tableau3[Num DECAL],SMALL(IF(Tableau3[Num DECAL]&lt;&gt;"",ROW(INDIRECT("1:"&amp;ROWS(Tableau3[Num DECAL])))),ROWS($1:1821))),"")</f>
        <v/>
      </c>
      <c r="R1832" s="88">
        <f t="shared" ca="1" si="28"/>
        <v>0</v>
      </c>
      <c r="S1832" s="88">
        <f ca="1">COUNTIFS(Tableau3[PLAGE],R1832)</f>
        <v>0</v>
      </c>
      <c r="T1832" s="139">
        <f ca="1">INDEX(EXTRACT!DATE,MATCH(Tableau4[[#This Row],[Décalage]],D:D,0),0)</f>
        <v>0</v>
      </c>
      <c r="U1832" s="139">
        <f ca="1">VLOOKUP(Tableau4[[#This Row],[Décalage]],D:E,2,0)</f>
        <v>0</v>
      </c>
      <c r="V1832" s="139">
        <f ca="1">VLOOKUP(Tableau4[[#This Row],[Décalage]],D:G,4,0)</f>
        <v>0</v>
      </c>
      <c r="AY1832" s="88"/>
      <c r="AZ1832" s="88"/>
      <c r="BA1832" s="88"/>
      <c r="BB1832" s="88"/>
      <c r="BC1832" s="88"/>
    </row>
    <row r="1833" spans="1:55" ht="15" x14ac:dyDescent="0.2">
      <c r="A1833" s="100" t="s">
        <v>534</v>
      </c>
      <c r="B1833" s="95" t="s">
        <v>534</v>
      </c>
      <c r="C1833" s="95">
        <v>1830</v>
      </c>
      <c r="D1833" s="95" t="s">
        <v>534</v>
      </c>
      <c r="E1833" s="99" t="s">
        <v>534</v>
      </c>
      <c r="F1833" s="95" t="s">
        <v>534</v>
      </c>
      <c r="G1833" s="95" t="s">
        <v>534</v>
      </c>
      <c r="H1833" s="95">
        <v>0</v>
      </c>
      <c r="I1833" s="95">
        <v>1</v>
      </c>
      <c r="J1833" s="95">
        <v>1366</v>
      </c>
      <c r="K1833" s="95" t="s">
        <v>534</v>
      </c>
      <c r="L1833" s="98" t="s">
        <v>534</v>
      </c>
      <c r="M1833" s="98" t="s">
        <v>534</v>
      </c>
      <c r="N1833" s="97" t="s">
        <v>534</v>
      </c>
      <c r="Q1833" s="88" t="str">
        <f t="array" aca="1" ref="Q1833" ca="1">IFERROR(INDEX(Tableau3[Num DECAL],SMALL(IF(Tableau3[Num DECAL]&lt;&gt;"",ROW(INDIRECT("1:"&amp;ROWS(Tableau3[Num DECAL])))),ROWS($1:1822))),"")</f>
        <v/>
      </c>
      <c r="R1833" s="88">
        <f t="shared" ca="1" si="28"/>
        <v>0</v>
      </c>
      <c r="S1833" s="88">
        <f ca="1">COUNTIFS(Tableau3[PLAGE],R1833)</f>
        <v>0</v>
      </c>
      <c r="T1833" s="139">
        <f ca="1">INDEX(EXTRACT!DATE,MATCH(Tableau4[[#This Row],[Décalage]],D:D,0),0)</f>
        <v>0</v>
      </c>
      <c r="U1833" s="139">
        <f ca="1">VLOOKUP(Tableau4[[#This Row],[Décalage]],D:E,2,0)</f>
        <v>0</v>
      </c>
      <c r="V1833" s="139">
        <f ca="1">VLOOKUP(Tableau4[[#This Row],[Décalage]],D:G,4,0)</f>
        <v>0</v>
      </c>
      <c r="AY1833" s="88"/>
      <c r="AZ1833" s="88"/>
      <c r="BA1833" s="88"/>
      <c r="BB1833" s="88"/>
      <c r="BC1833" s="88"/>
    </row>
    <row r="1834" spans="1:55" ht="15" x14ac:dyDescent="0.2">
      <c r="A1834" s="100" t="s">
        <v>534</v>
      </c>
      <c r="B1834" s="95" t="s">
        <v>534</v>
      </c>
      <c r="C1834" s="95">
        <v>1831</v>
      </c>
      <c r="D1834" s="95" t="s">
        <v>534</v>
      </c>
      <c r="E1834" s="99" t="s">
        <v>534</v>
      </c>
      <c r="F1834" s="95" t="s">
        <v>534</v>
      </c>
      <c r="G1834" s="95" t="s">
        <v>534</v>
      </c>
      <c r="H1834" s="95">
        <v>0</v>
      </c>
      <c r="I1834" s="95">
        <v>1</v>
      </c>
      <c r="J1834" s="95">
        <v>1367</v>
      </c>
      <c r="K1834" s="95" t="s">
        <v>534</v>
      </c>
      <c r="L1834" s="98" t="s">
        <v>534</v>
      </c>
      <c r="M1834" s="98" t="s">
        <v>534</v>
      </c>
      <c r="N1834" s="97" t="s">
        <v>534</v>
      </c>
      <c r="Q1834" s="88" t="str">
        <f t="array" aca="1" ref="Q1834" ca="1">IFERROR(INDEX(Tableau3[Num DECAL],SMALL(IF(Tableau3[Num DECAL]&lt;&gt;"",ROW(INDIRECT("1:"&amp;ROWS(Tableau3[Num DECAL])))),ROWS($1:1823))),"")</f>
        <v/>
      </c>
      <c r="R1834" s="88">
        <f t="shared" ca="1" si="28"/>
        <v>0</v>
      </c>
      <c r="S1834" s="88">
        <f ca="1">COUNTIFS(Tableau3[PLAGE],R1834)</f>
        <v>0</v>
      </c>
      <c r="T1834" s="139">
        <f ca="1">INDEX(EXTRACT!DATE,MATCH(Tableau4[[#This Row],[Décalage]],D:D,0),0)</f>
        <v>0</v>
      </c>
      <c r="U1834" s="139">
        <f ca="1">VLOOKUP(Tableau4[[#This Row],[Décalage]],D:E,2,0)</f>
        <v>0</v>
      </c>
      <c r="V1834" s="139">
        <f ca="1">VLOOKUP(Tableau4[[#This Row],[Décalage]],D:G,4,0)</f>
        <v>0</v>
      </c>
      <c r="AY1834" s="88"/>
      <c r="AZ1834" s="88"/>
      <c r="BA1834" s="88"/>
      <c r="BB1834" s="88"/>
      <c r="BC1834" s="88"/>
    </row>
    <row r="1835" spans="1:55" ht="15" x14ac:dyDescent="0.2">
      <c r="A1835" s="100" t="s">
        <v>534</v>
      </c>
      <c r="B1835" s="95" t="s">
        <v>534</v>
      </c>
      <c r="C1835" s="95">
        <v>1832</v>
      </c>
      <c r="D1835" s="95" t="s">
        <v>534</v>
      </c>
      <c r="E1835" s="99" t="s">
        <v>534</v>
      </c>
      <c r="F1835" s="95" t="s">
        <v>534</v>
      </c>
      <c r="G1835" s="95" t="s">
        <v>534</v>
      </c>
      <c r="H1835" s="95">
        <v>0</v>
      </c>
      <c r="I1835" s="95">
        <v>1</v>
      </c>
      <c r="J1835" s="95">
        <v>1368</v>
      </c>
      <c r="K1835" s="95" t="s">
        <v>534</v>
      </c>
      <c r="L1835" s="98" t="s">
        <v>534</v>
      </c>
      <c r="M1835" s="98" t="s">
        <v>534</v>
      </c>
      <c r="N1835" s="97" t="s">
        <v>534</v>
      </c>
      <c r="Q1835" s="88" t="str">
        <f t="array" aca="1" ref="Q1835" ca="1">IFERROR(INDEX(Tableau3[Num DECAL],SMALL(IF(Tableau3[Num DECAL]&lt;&gt;"",ROW(INDIRECT("1:"&amp;ROWS(Tableau3[Num DECAL])))),ROWS($1:1824))),"")</f>
        <v/>
      </c>
      <c r="R1835" s="88">
        <f t="shared" ca="1" si="28"/>
        <v>0</v>
      </c>
      <c r="S1835" s="88">
        <f ca="1">COUNTIFS(Tableau3[PLAGE],R1835)</f>
        <v>0</v>
      </c>
      <c r="T1835" s="139">
        <f ca="1">INDEX(EXTRACT!DATE,MATCH(Tableau4[[#This Row],[Décalage]],D:D,0),0)</f>
        <v>0</v>
      </c>
      <c r="U1835" s="139">
        <f ca="1">VLOOKUP(Tableau4[[#This Row],[Décalage]],D:E,2,0)</f>
        <v>0</v>
      </c>
      <c r="V1835" s="139">
        <f ca="1">VLOOKUP(Tableau4[[#This Row],[Décalage]],D:G,4,0)</f>
        <v>0</v>
      </c>
      <c r="AY1835" s="88"/>
      <c r="AZ1835" s="88"/>
      <c r="BA1835" s="88"/>
      <c r="BB1835" s="88"/>
      <c r="BC1835" s="88"/>
    </row>
    <row r="1836" spans="1:55" ht="15" x14ac:dyDescent="0.2">
      <c r="A1836" s="100" t="s">
        <v>534</v>
      </c>
      <c r="B1836" s="95" t="s">
        <v>534</v>
      </c>
      <c r="C1836" s="95">
        <v>1833</v>
      </c>
      <c r="D1836" s="95" t="s">
        <v>534</v>
      </c>
      <c r="E1836" s="99" t="s">
        <v>534</v>
      </c>
      <c r="F1836" s="95" t="s">
        <v>534</v>
      </c>
      <c r="G1836" s="95" t="s">
        <v>534</v>
      </c>
      <c r="H1836" s="95">
        <v>0</v>
      </c>
      <c r="I1836" s="95">
        <v>1</v>
      </c>
      <c r="J1836" s="95">
        <v>1369</v>
      </c>
      <c r="K1836" s="95" t="s">
        <v>534</v>
      </c>
      <c r="L1836" s="98" t="s">
        <v>534</v>
      </c>
      <c r="M1836" s="98" t="s">
        <v>534</v>
      </c>
      <c r="N1836" s="97" t="s">
        <v>534</v>
      </c>
      <c r="Q1836" s="88" t="str">
        <f t="array" aca="1" ref="Q1836" ca="1">IFERROR(INDEX(Tableau3[Num DECAL],SMALL(IF(Tableau3[Num DECAL]&lt;&gt;"",ROW(INDIRECT("1:"&amp;ROWS(Tableau3[Num DECAL])))),ROWS($1:1825))),"")</f>
        <v/>
      </c>
      <c r="R1836" s="88">
        <f t="shared" ca="1" si="28"/>
        <v>0</v>
      </c>
      <c r="S1836" s="88">
        <f ca="1">COUNTIFS(Tableau3[PLAGE],R1836)</f>
        <v>0</v>
      </c>
      <c r="T1836" s="139">
        <f ca="1">INDEX(EXTRACT!DATE,MATCH(Tableau4[[#This Row],[Décalage]],D:D,0),0)</f>
        <v>0</v>
      </c>
      <c r="U1836" s="139">
        <f ca="1">VLOOKUP(Tableau4[[#This Row],[Décalage]],D:E,2,0)</f>
        <v>0</v>
      </c>
      <c r="V1836" s="139">
        <f ca="1">VLOOKUP(Tableau4[[#This Row],[Décalage]],D:G,4,0)</f>
        <v>0</v>
      </c>
      <c r="AY1836" s="88"/>
      <c r="AZ1836" s="88"/>
      <c r="BA1836" s="88"/>
      <c r="BB1836" s="88"/>
      <c r="BC1836" s="88"/>
    </row>
    <row r="1837" spans="1:55" ht="15" x14ac:dyDescent="0.2">
      <c r="A1837" s="100" t="s">
        <v>534</v>
      </c>
      <c r="B1837" s="95" t="s">
        <v>534</v>
      </c>
      <c r="C1837" s="95">
        <v>1834</v>
      </c>
      <c r="D1837" s="95" t="s">
        <v>534</v>
      </c>
      <c r="E1837" s="99" t="s">
        <v>534</v>
      </c>
      <c r="F1837" s="95" t="s">
        <v>534</v>
      </c>
      <c r="G1837" s="95" t="s">
        <v>534</v>
      </c>
      <c r="H1837" s="95">
        <v>0</v>
      </c>
      <c r="I1837" s="95">
        <v>1</v>
      </c>
      <c r="J1837" s="95">
        <v>1370</v>
      </c>
      <c r="K1837" s="95" t="s">
        <v>534</v>
      </c>
      <c r="L1837" s="98" t="s">
        <v>534</v>
      </c>
      <c r="M1837" s="98" t="s">
        <v>534</v>
      </c>
      <c r="N1837" s="97" t="s">
        <v>534</v>
      </c>
      <c r="Q1837" s="88" t="str">
        <f t="array" aca="1" ref="Q1837" ca="1">IFERROR(INDEX(Tableau3[Num DECAL],SMALL(IF(Tableau3[Num DECAL]&lt;&gt;"",ROW(INDIRECT("1:"&amp;ROWS(Tableau3[Num DECAL])))),ROWS($1:1826))),"")</f>
        <v/>
      </c>
      <c r="R1837" s="88">
        <f t="shared" ca="1" si="28"/>
        <v>0</v>
      </c>
      <c r="S1837" s="88">
        <f ca="1">COUNTIFS(Tableau3[PLAGE],R1837)</f>
        <v>0</v>
      </c>
      <c r="T1837" s="139">
        <f ca="1">INDEX(EXTRACT!DATE,MATCH(Tableau4[[#This Row],[Décalage]],D:D,0),0)</f>
        <v>0</v>
      </c>
      <c r="U1837" s="139">
        <f ca="1">VLOOKUP(Tableau4[[#This Row],[Décalage]],D:E,2,0)</f>
        <v>0</v>
      </c>
      <c r="V1837" s="139">
        <f ca="1">VLOOKUP(Tableau4[[#This Row],[Décalage]],D:G,4,0)</f>
        <v>0</v>
      </c>
      <c r="AY1837" s="88"/>
      <c r="AZ1837" s="88"/>
      <c r="BA1837" s="88"/>
      <c r="BB1837" s="88"/>
      <c r="BC1837" s="88"/>
    </row>
    <row r="1838" spans="1:55" ht="15" x14ac:dyDescent="0.2">
      <c r="A1838" s="100" t="s">
        <v>534</v>
      </c>
      <c r="B1838" s="95" t="s">
        <v>534</v>
      </c>
      <c r="C1838" s="95">
        <v>1835</v>
      </c>
      <c r="D1838" s="95" t="s">
        <v>534</v>
      </c>
      <c r="E1838" s="99" t="s">
        <v>534</v>
      </c>
      <c r="F1838" s="95" t="s">
        <v>534</v>
      </c>
      <c r="G1838" s="95" t="s">
        <v>534</v>
      </c>
      <c r="H1838" s="95">
        <v>0</v>
      </c>
      <c r="I1838" s="95">
        <v>1</v>
      </c>
      <c r="J1838" s="95">
        <v>1371</v>
      </c>
      <c r="K1838" s="95" t="s">
        <v>534</v>
      </c>
      <c r="L1838" s="98" t="s">
        <v>534</v>
      </c>
      <c r="M1838" s="98" t="s">
        <v>534</v>
      </c>
      <c r="N1838" s="97" t="s">
        <v>534</v>
      </c>
      <c r="Q1838" s="88" t="str">
        <f t="array" aca="1" ref="Q1838" ca="1">IFERROR(INDEX(Tableau3[Num DECAL],SMALL(IF(Tableau3[Num DECAL]&lt;&gt;"",ROW(INDIRECT("1:"&amp;ROWS(Tableau3[Num DECAL])))),ROWS($1:1827))),"")</f>
        <v/>
      </c>
      <c r="R1838" s="88">
        <f t="shared" ca="1" si="28"/>
        <v>0</v>
      </c>
      <c r="S1838" s="88">
        <f ca="1">COUNTIFS(Tableau3[PLAGE],R1838)</f>
        <v>0</v>
      </c>
      <c r="T1838" s="139">
        <f ca="1">INDEX(EXTRACT!DATE,MATCH(Tableau4[[#This Row],[Décalage]],D:D,0),0)</f>
        <v>0</v>
      </c>
      <c r="U1838" s="139">
        <f ca="1">VLOOKUP(Tableau4[[#This Row],[Décalage]],D:E,2,0)</f>
        <v>0</v>
      </c>
      <c r="V1838" s="139">
        <f ca="1">VLOOKUP(Tableau4[[#This Row],[Décalage]],D:G,4,0)</f>
        <v>0</v>
      </c>
      <c r="AY1838" s="88"/>
      <c r="AZ1838" s="88"/>
      <c r="BA1838" s="88"/>
      <c r="BB1838" s="88"/>
      <c r="BC1838" s="88"/>
    </row>
    <row r="1839" spans="1:55" ht="15" x14ac:dyDescent="0.2">
      <c r="A1839" s="100" t="s">
        <v>534</v>
      </c>
      <c r="B1839" s="95" t="s">
        <v>534</v>
      </c>
      <c r="C1839" s="95">
        <v>1836</v>
      </c>
      <c r="D1839" s="95" t="s">
        <v>534</v>
      </c>
      <c r="E1839" s="99" t="s">
        <v>534</v>
      </c>
      <c r="F1839" s="95" t="s">
        <v>534</v>
      </c>
      <c r="G1839" s="95" t="s">
        <v>534</v>
      </c>
      <c r="H1839" s="95">
        <v>0</v>
      </c>
      <c r="I1839" s="95">
        <v>1</v>
      </c>
      <c r="J1839" s="95">
        <v>1372</v>
      </c>
      <c r="K1839" s="95" t="s">
        <v>534</v>
      </c>
      <c r="L1839" s="98" t="s">
        <v>534</v>
      </c>
      <c r="M1839" s="98" t="s">
        <v>534</v>
      </c>
      <c r="N1839" s="97" t="s">
        <v>534</v>
      </c>
      <c r="Q1839" s="88" t="str">
        <f t="array" aca="1" ref="Q1839" ca="1">IFERROR(INDEX(Tableau3[Num DECAL],SMALL(IF(Tableau3[Num DECAL]&lt;&gt;"",ROW(INDIRECT("1:"&amp;ROWS(Tableau3[Num DECAL])))),ROWS($1:1828))),"")</f>
        <v/>
      </c>
      <c r="R1839" s="88">
        <f t="shared" ca="1" si="28"/>
        <v>0</v>
      </c>
      <c r="S1839" s="88">
        <f ca="1">COUNTIFS(Tableau3[PLAGE],R1839)</f>
        <v>0</v>
      </c>
      <c r="T1839" s="139">
        <f ca="1">INDEX(EXTRACT!DATE,MATCH(Tableau4[[#This Row],[Décalage]],D:D,0),0)</f>
        <v>0</v>
      </c>
      <c r="U1839" s="139">
        <f ca="1">VLOOKUP(Tableau4[[#This Row],[Décalage]],D:E,2,0)</f>
        <v>0</v>
      </c>
      <c r="V1839" s="139">
        <f ca="1">VLOOKUP(Tableau4[[#This Row],[Décalage]],D:G,4,0)</f>
        <v>0</v>
      </c>
      <c r="AY1839" s="88"/>
      <c r="AZ1839" s="88"/>
      <c r="BA1839" s="88"/>
      <c r="BB1839" s="88"/>
      <c r="BC1839" s="88"/>
    </row>
    <row r="1840" spans="1:55" ht="15" x14ac:dyDescent="0.2">
      <c r="A1840" s="100" t="s">
        <v>534</v>
      </c>
      <c r="B1840" s="95" t="s">
        <v>534</v>
      </c>
      <c r="C1840" s="95">
        <v>1837</v>
      </c>
      <c r="D1840" s="95" t="s">
        <v>534</v>
      </c>
      <c r="E1840" s="99" t="s">
        <v>534</v>
      </c>
      <c r="F1840" s="95" t="s">
        <v>534</v>
      </c>
      <c r="G1840" s="95" t="s">
        <v>534</v>
      </c>
      <c r="H1840" s="95">
        <v>0</v>
      </c>
      <c r="I1840" s="95">
        <v>1</v>
      </c>
      <c r="J1840" s="95">
        <v>1373</v>
      </c>
      <c r="K1840" s="95" t="s">
        <v>534</v>
      </c>
      <c r="L1840" s="98" t="s">
        <v>534</v>
      </c>
      <c r="M1840" s="98" t="s">
        <v>534</v>
      </c>
      <c r="N1840" s="97" t="s">
        <v>534</v>
      </c>
      <c r="Q1840" s="88" t="str">
        <f t="array" aca="1" ref="Q1840" ca="1">IFERROR(INDEX(Tableau3[Num DECAL],SMALL(IF(Tableau3[Num DECAL]&lt;&gt;"",ROW(INDIRECT("1:"&amp;ROWS(Tableau3[Num DECAL])))),ROWS($1:1829))),"")</f>
        <v/>
      </c>
      <c r="R1840" s="88">
        <f t="shared" ca="1" si="28"/>
        <v>0</v>
      </c>
      <c r="S1840" s="88">
        <f ca="1">COUNTIFS(Tableau3[PLAGE],R1840)</f>
        <v>0</v>
      </c>
      <c r="T1840" s="139">
        <f ca="1">INDEX(EXTRACT!DATE,MATCH(Tableau4[[#This Row],[Décalage]],D:D,0),0)</f>
        <v>0</v>
      </c>
      <c r="U1840" s="139">
        <f ca="1">VLOOKUP(Tableau4[[#This Row],[Décalage]],D:E,2,0)</f>
        <v>0</v>
      </c>
      <c r="V1840" s="139">
        <f ca="1">VLOOKUP(Tableau4[[#This Row],[Décalage]],D:G,4,0)</f>
        <v>0</v>
      </c>
      <c r="AY1840" s="88"/>
      <c r="AZ1840" s="88"/>
      <c r="BA1840" s="88"/>
      <c r="BB1840" s="88"/>
      <c r="BC1840" s="88"/>
    </row>
    <row r="1841" spans="1:55" ht="15" x14ac:dyDescent="0.2">
      <c r="A1841" s="100" t="s">
        <v>534</v>
      </c>
      <c r="B1841" s="95" t="s">
        <v>534</v>
      </c>
      <c r="C1841" s="95">
        <v>1838</v>
      </c>
      <c r="D1841" s="95" t="s">
        <v>534</v>
      </c>
      <c r="E1841" s="99" t="s">
        <v>534</v>
      </c>
      <c r="F1841" s="95" t="s">
        <v>534</v>
      </c>
      <c r="G1841" s="95" t="s">
        <v>534</v>
      </c>
      <c r="H1841" s="95">
        <v>0</v>
      </c>
      <c r="I1841" s="95">
        <v>1</v>
      </c>
      <c r="J1841" s="95">
        <v>1374</v>
      </c>
      <c r="K1841" s="95" t="s">
        <v>534</v>
      </c>
      <c r="L1841" s="98" t="s">
        <v>534</v>
      </c>
      <c r="M1841" s="98" t="s">
        <v>534</v>
      </c>
      <c r="N1841" s="97" t="s">
        <v>534</v>
      </c>
      <c r="Q1841" s="88" t="str">
        <f t="array" aca="1" ref="Q1841" ca="1">IFERROR(INDEX(Tableau3[Num DECAL],SMALL(IF(Tableau3[Num DECAL]&lt;&gt;"",ROW(INDIRECT("1:"&amp;ROWS(Tableau3[Num DECAL])))),ROWS($1:1830))),"")</f>
        <v/>
      </c>
      <c r="R1841" s="88">
        <f t="shared" ca="1" si="28"/>
        <v>0</v>
      </c>
      <c r="S1841" s="88">
        <f ca="1">COUNTIFS(Tableau3[PLAGE],R1841)</f>
        <v>0</v>
      </c>
      <c r="T1841" s="139">
        <f ca="1">INDEX(EXTRACT!DATE,MATCH(Tableau4[[#This Row],[Décalage]],D:D,0),0)</f>
        <v>0</v>
      </c>
      <c r="U1841" s="139">
        <f ca="1">VLOOKUP(Tableau4[[#This Row],[Décalage]],D:E,2,0)</f>
        <v>0</v>
      </c>
      <c r="V1841" s="139">
        <f ca="1">VLOOKUP(Tableau4[[#This Row],[Décalage]],D:G,4,0)</f>
        <v>0</v>
      </c>
      <c r="AY1841" s="88"/>
      <c r="AZ1841" s="88"/>
      <c r="BA1841" s="88"/>
      <c r="BB1841" s="88"/>
      <c r="BC1841" s="88"/>
    </row>
    <row r="1842" spans="1:55" ht="15" x14ac:dyDescent="0.2">
      <c r="A1842" s="100" t="s">
        <v>534</v>
      </c>
      <c r="B1842" s="95" t="s">
        <v>534</v>
      </c>
      <c r="C1842" s="95">
        <v>1839</v>
      </c>
      <c r="D1842" s="95" t="s">
        <v>534</v>
      </c>
      <c r="E1842" s="99" t="s">
        <v>534</v>
      </c>
      <c r="F1842" s="95" t="s">
        <v>534</v>
      </c>
      <c r="G1842" s="95" t="s">
        <v>534</v>
      </c>
      <c r="H1842" s="95">
        <v>0</v>
      </c>
      <c r="I1842" s="95">
        <v>1</v>
      </c>
      <c r="J1842" s="95">
        <v>1375</v>
      </c>
      <c r="K1842" s="95" t="s">
        <v>534</v>
      </c>
      <c r="L1842" s="98" t="s">
        <v>534</v>
      </c>
      <c r="M1842" s="98" t="s">
        <v>534</v>
      </c>
      <c r="N1842" s="97" t="s">
        <v>534</v>
      </c>
      <c r="Q1842" s="88" t="str">
        <f t="array" aca="1" ref="Q1842" ca="1">IFERROR(INDEX(Tableau3[Num DECAL],SMALL(IF(Tableau3[Num DECAL]&lt;&gt;"",ROW(INDIRECT("1:"&amp;ROWS(Tableau3[Num DECAL])))),ROWS($1:1831))),"")</f>
        <v/>
      </c>
      <c r="R1842" s="88">
        <f t="shared" ca="1" si="28"/>
        <v>0</v>
      </c>
      <c r="S1842" s="88">
        <f ca="1">COUNTIFS(Tableau3[PLAGE],R1842)</f>
        <v>0</v>
      </c>
      <c r="T1842" s="139">
        <f ca="1">INDEX(EXTRACT!DATE,MATCH(Tableau4[[#This Row],[Décalage]],D:D,0),0)</f>
        <v>0</v>
      </c>
      <c r="U1842" s="139">
        <f ca="1">VLOOKUP(Tableau4[[#This Row],[Décalage]],D:E,2,0)</f>
        <v>0</v>
      </c>
      <c r="V1842" s="139">
        <f ca="1">VLOOKUP(Tableau4[[#This Row],[Décalage]],D:G,4,0)</f>
        <v>0</v>
      </c>
      <c r="AY1842" s="88"/>
      <c r="AZ1842" s="88"/>
      <c r="BA1842" s="88"/>
      <c r="BB1842" s="88"/>
      <c r="BC1842" s="88"/>
    </row>
    <row r="1843" spans="1:55" ht="15" x14ac:dyDescent="0.2">
      <c r="A1843" s="100" t="s">
        <v>534</v>
      </c>
      <c r="B1843" s="95" t="s">
        <v>534</v>
      </c>
      <c r="C1843" s="95">
        <v>1840</v>
      </c>
      <c r="D1843" s="95" t="s">
        <v>534</v>
      </c>
      <c r="E1843" s="99" t="s">
        <v>534</v>
      </c>
      <c r="F1843" s="95" t="s">
        <v>534</v>
      </c>
      <c r="G1843" s="95" t="s">
        <v>534</v>
      </c>
      <c r="H1843" s="95">
        <v>0</v>
      </c>
      <c r="I1843" s="95">
        <v>1</v>
      </c>
      <c r="J1843" s="95">
        <v>1376</v>
      </c>
      <c r="K1843" s="95" t="s">
        <v>534</v>
      </c>
      <c r="L1843" s="98" t="s">
        <v>534</v>
      </c>
      <c r="M1843" s="98" t="s">
        <v>534</v>
      </c>
      <c r="N1843" s="97" t="s">
        <v>534</v>
      </c>
      <c r="Q1843" s="88" t="str">
        <f t="array" aca="1" ref="Q1843" ca="1">IFERROR(INDEX(Tableau3[Num DECAL],SMALL(IF(Tableau3[Num DECAL]&lt;&gt;"",ROW(INDIRECT("1:"&amp;ROWS(Tableau3[Num DECAL])))),ROWS($1:1832))),"")</f>
        <v/>
      </c>
      <c r="R1843" s="88">
        <f t="shared" ca="1" si="28"/>
        <v>0</v>
      </c>
      <c r="S1843" s="88">
        <f ca="1">COUNTIFS(Tableau3[PLAGE],R1843)</f>
        <v>0</v>
      </c>
      <c r="T1843" s="139">
        <f ca="1">INDEX(EXTRACT!DATE,MATCH(Tableau4[[#This Row],[Décalage]],D:D,0),0)</f>
        <v>0</v>
      </c>
      <c r="U1843" s="139">
        <f ca="1">VLOOKUP(Tableau4[[#This Row],[Décalage]],D:E,2,0)</f>
        <v>0</v>
      </c>
      <c r="V1843" s="139">
        <f ca="1">VLOOKUP(Tableau4[[#This Row],[Décalage]],D:G,4,0)</f>
        <v>0</v>
      </c>
      <c r="AY1843" s="88"/>
      <c r="AZ1843" s="88"/>
      <c r="BA1843" s="88"/>
      <c r="BB1843" s="88"/>
      <c r="BC1843" s="88"/>
    </row>
    <row r="1844" spans="1:55" ht="15" x14ac:dyDescent="0.2">
      <c r="A1844" s="100" t="s">
        <v>534</v>
      </c>
      <c r="B1844" s="95" t="s">
        <v>534</v>
      </c>
      <c r="C1844" s="95">
        <v>1841</v>
      </c>
      <c r="D1844" s="95" t="s">
        <v>534</v>
      </c>
      <c r="E1844" s="99" t="s">
        <v>534</v>
      </c>
      <c r="F1844" s="95" t="s">
        <v>534</v>
      </c>
      <c r="G1844" s="95" t="s">
        <v>534</v>
      </c>
      <c r="H1844" s="95">
        <v>0</v>
      </c>
      <c r="I1844" s="95">
        <v>1</v>
      </c>
      <c r="J1844" s="95">
        <v>1377</v>
      </c>
      <c r="K1844" s="95" t="s">
        <v>534</v>
      </c>
      <c r="L1844" s="98" t="s">
        <v>534</v>
      </c>
      <c r="M1844" s="98" t="s">
        <v>534</v>
      </c>
      <c r="N1844" s="97" t="s">
        <v>534</v>
      </c>
      <c r="Q1844" s="88" t="str">
        <f t="array" aca="1" ref="Q1844" ca="1">IFERROR(INDEX(Tableau3[Num DECAL],SMALL(IF(Tableau3[Num DECAL]&lt;&gt;"",ROW(INDIRECT("1:"&amp;ROWS(Tableau3[Num DECAL])))),ROWS($1:1833))),"")</f>
        <v/>
      </c>
      <c r="R1844" s="88">
        <f t="shared" ca="1" si="28"/>
        <v>0</v>
      </c>
      <c r="S1844" s="88">
        <f ca="1">COUNTIFS(Tableau3[PLAGE],R1844)</f>
        <v>0</v>
      </c>
      <c r="T1844" s="139">
        <f ca="1">INDEX(EXTRACT!DATE,MATCH(Tableau4[[#This Row],[Décalage]],D:D,0),0)</f>
        <v>0</v>
      </c>
      <c r="U1844" s="139">
        <f ca="1">VLOOKUP(Tableau4[[#This Row],[Décalage]],D:E,2,0)</f>
        <v>0</v>
      </c>
      <c r="V1844" s="139">
        <f ca="1">VLOOKUP(Tableau4[[#This Row],[Décalage]],D:G,4,0)</f>
        <v>0</v>
      </c>
      <c r="AY1844" s="88"/>
      <c r="AZ1844" s="88"/>
      <c r="BA1844" s="88"/>
      <c r="BB1844" s="88"/>
      <c r="BC1844" s="88"/>
    </row>
    <row r="1845" spans="1:55" ht="15" x14ac:dyDescent="0.2">
      <c r="A1845" s="100" t="s">
        <v>534</v>
      </c>
      <c r="B1845" s="95" t="s">
        <v>534</v>
      </c>
      <c r="C1845" s="95">
        <v>1842</v>
      </c>
      <c r="D1845" s="95" t="s">
        <v>534</v>
      </c>
      <c r="E1845" s="99" t="s">
        <v>534</v>
      </c>
      <c r="F1845" s="95" t="s">
        <v>534</v>
      </c>
      <c r="G1845" s="95" t="s">
        <v>534</v>
      </c>
      <c r="H1845" s="95">
        <v>0</v>
      </c>
      <c r="I1845" s="95">
        <v>1</v>
      </c>
      <c r="J1845" s="95">
        <v>1378</v>
      </c>
      <c r="K1845" s="95" t="s">
        <v>534</v>
      </c>
      <c r="L1845" s="98" t="s">
        <v>534</v>
      </c>
      <c r="M1845" s="98" t="s">
        <v>534</v>
      </c>
      <c r="N1845" s="97" t="s">
        <v>534</v>
      </c>
      <c r="Q1845" s="88" t="str">
        <f t="array" aca="1" ref="Q1845" ca="1">IFERROR(INDEX(Tableau3[Num DECAL],SMALL(IF(Tableau3[Num DECAL]&lt;&gt;"",ROW(INDIRECT("1:"&amp;ROWS(Tableau3[Num DECAL])))),ROWS($1:1834))),"")</f>
        <v/>
      </c>
      <c r="R1845" s="88">
        <f t="shared" ca="1" si="28"/>
        <v>0</v>
      </c>
      <c r="S1845" s="88">
        <f ca="1">COUNTIFS(Tableau3[PLAGE],R1845)</f>
        <v>0</v>
      </c>
      <c r="T1845" s="139">
        <f ca="1">INDEX(EXTRACT!DATE,MATCH(Tableau4[[#This Row],[Décalage]],D:D,0),0)</f>
        <v>0</v>
      </c>
      <c r="U1845" s="139">
        <f ca="1">VLOOKUP(Tableau4[[#This Row],[Décalage]],D:E,2,0)</f>
        <v>0</v>
      </c>
      <c r="V1845" s="139">
        <f ca="1">VLOOKUP(Tableau4[[#This Row],[Décalage]],D:G,4,0)</f>
        <v>0</v>
      </c>
      <c r="AY1845" s="88"/>
      <c r="AZ1845" s="88"/>
      <c r="BA1845" s="88"/>
      <c r="BB1845" s="88"/>
      <c r="BC1845" s="88"/>
    </row>
    <row r="1846" spans="1:55" ht="15" x14ac:dyDescent="0.2">
      <c r="A1846" s="100" t="s">
        <v>534</v>
      </c>
      <c r="B1846" s="95" t="s">
        <v>534</v>
      </c>
      <c r="C1846" s="95">
        <v>1843</v>
      </c>
      <c r="D1846" s="95" t="s">
        <v>534</v>
      </c>
      <c r="E1846" s="99" t="s">
        <v>534</v>
      </c>
      <c r="F1846" s="95" t="s">
        <v>534</v>
      </c>
      <c r="G1846" s="95" t="s">
        <v>534</v>
      </c>
      <c r="H1846" s="95">
        <v>0</v>
      </c>
      <c r="I1846" s="95">
        <v>1</v>
      </c>
      <c r="J1846" s="95">
        <v>1379</v>
      </c>
      <c r="K1846" s="95" t="s">
        <v>534</v>
      </c>
      <c r="L1846" s="98" t="s">
        <v>534</v>
      </c>
      <c r="M1846" s="98" t="s">
        <v>534</v>
      </c>
      <c r="N1846" s="97" t="s">
        <v>534</v>
      </c>
      <c r="Q1846" s="88" t="str">
        <f t="array" aca="1" ref="Q1846" ca="1">IFERROR(INDEX(Tableau3[Num DECAL],SMALL(IF(Tableau3[Num DECAL]&lt;&gt;"",ROW(INDIRECT("1:"&amp;ROWS(Tableau3[Num DECAL])))),ROWS($1:1835))),"")</f>
        <v/>
      </c>
      <c r="R1846" s="88">
        <f t="shared" ca="1" si="28"/>
        <v>0</v>
      </c>
      <c r="S1846" s="88">
        <f ca="1">COUNTIFS(Tableau3[PLAGE],R1846)</f>
        <v>0</v>
      </c>
      <c r="T1846" s="139">
        <f ca="1">INDEX(EXTRACT!DATE,MATCH(Tableau4[[#This Row],[Décalage]],D:D,0),0)</f>
        <v>0</v>
      </c>
      <c r="U1846" s="139">
        <f ca="1">VLOOKUP(Tableau4[[#This Row],[Décalage]],D:E,2,0)</f>
        <v>0</v>
      </c>
      <c r="V1846" s="139">
        <f ca="1">VLOOKUP(Tableau4[[#This Row],[Décalage]],D:G,4,0)</f>
        <v>0</v>
      </c>
      <c r="AY1846" s="88"/>
      <c r="AZ1846" s="88"/>
      <c r="BA1846" s="88"/>
      <c r="BB1846" s="88"/>
      <c r="BC1846" s="88"/>
    </row>
    <row r="1847" spans="1:55" ht="15" x14ac:dyDescent="0.2">
      <c r="A1847" s="100" t="s">
        <v>534</v>
      </c>
      <c r="B1847" s="95" t="s">
        <v>534</v>
      </c>
      <c r="C1847" s="95">
        <v>1844</v>
      </c>
      <c r="D1847" s="95" t="s">
        <v>534</v>
      </c>
      <c r="E1847" s="99" t="s">
        <v>534</v>
      </c>
      <c r="F1847" s="95" t="s">
        <v>534</v>
      </c>
      <c r="G1847" s="95" t="s">
        <v>534</v>
      </c>
      <c r="H1847" s="95">
        <v>0</v>
      </c>
      <c r="I1847" s="95">
        <v>1</v>
      </c>
      <c r="J1847" s="95">
        <v>1380</v>
      </c>
      <c r="K1847" s="95" t="s">
        <v>534</v>
      </c>
      <c r="L1847" s="98" t="s">
        <v>534</v>
      </c>
      <c r="M1847" s="98" t="s">
        <v>534</v>
      </c>
      <c r="N1847" s="97" t="s">
        <v>534</v>
      </c>
      <c r="Q1847" s="88" t="str">
        <f t="array" aca="1" ref="Q1847" ca="1">IFERROR(INDEX(Tableau3[Num DECAL],SMALL(IF(Tableau3[Num DECAL]&lt;&gt;"",ROW(INDIRECT("1:"&amp;ROWS(Tableau3[Num DECAL])))),ROWS($1:1836))),"")</f>
        <v/>
      </c>
      <c r="R1847" s="88">
        <f t="shared" ca="1" si="28"/>
        <v>0</v>
      </c>
      <c r="S1847" s="88">
        <f ca="1">COUNTIFS(Tableau3[PLAGE],R1847)</f>
        <v>0</v>
      </c>
      <c r="T1847" s="139">
        <f ca="1">INDEX(EXTRACT!DATE,MATCH(Tableau4[[#This Row],[Décalage]],D:D,0),0)</f>
        <v>0</v>
      </c>
      <c r="U1847" s="139">
        <f ca="1">VLOOKUP(Tableau4[[#This Row],[Décalage]],D:E,2,0)</f>
        <v>0</v>
      </c>
      <c r="V1847" s="139">
        <f ca="1">VLOOKUP(Tableau4[[#This Row],[Décalage]],D:G,4,0)</f>
        <v>0</v>
      </c>
      <c r="AY1847" s="88"/>
      <c r="AZ1847" s="88"/>
      <c r="BA1847" s="88"/>
      <c r="BB1847" s="88"/>
      <c r="BC1847" s="88"/>
    </row>
    <row r="1848" spans="1:55" ht="15" x14ac:dyDescent="0.2">
      <c r="A1848" s="100" t="s">
        <v>534</v>
      </c>
      <c r="B1848" s="95" t="s">
        <v>534</v>
      </c>
      <c r="C1848" s="95">
        <v>1845</v>
      </c>
      <c r="D1848" s="95" t="s">
        <v>534</v>
      </c>
      <c r="E1848" s="99" t="s">
        <v>534</v>
      </c>
      <c r="F1848" s="95" t="s">
        <v>534</v>
      </c>
      <c r="G1848" s="95" t="s">
        <v>534</v>
      </c>
      <c r="H1848" s="95">
        <v>0</v>
      </c>
      <c r="I1848" s="95">
        <v>1</v>
      </c>
      <c r="J1848" s="95">
        <v>1381</v>
      </c>
      <c r="K1848" s="95" t="s">
        <v>534</v>
      </c>
      <c r="L1848" s="98" t="s">
        <v>534</v>
      </c>
      <c r="M1848" s="98" t="s">
        <v>534</v>
      </c>
      <c r="N1848" s="97" t="s">
        <v>534</v>
      </c>
      <c r="Q1848" s="88" t="str">
        <f t="array" aca="1" ref="Q1848" ca="1">IFERROR(INDEX(Tableau3[Num DECAL],SMALL(IF(Tableau3[Num DECAL]&lt;&gt;"",ROW(INDIRECT("1:"&amp;ROWS(Tableau3[Num DECAL])))),ROWS($1:1837))),"")</f>
        <v/>
      </c>
      <c r="R1848" s="88">
        <f t="shared" ca="1" si="28"/>
        <v>0</v>
      </c>
      <c r="S1848" s="88">
        <f ca="1">COUNTIFS(Tableau3[PLAGE],R1848)</f>
        <v>0</v>
      </c>
      <c r="T1848" s="139">
        <f ca="1">INDEX(EXTRACT!DATE,MATCH(Tableau4[[#This Row],[Décalage]],D:D,0),0)</f>
        <v>0</v>
      </c>
      <c r="U1848" s="139">
        <f ca="1">VLOOKUP(Tableau4[[#This Row],[Décalage]],D:E,2,0)</f>
        <v>0</v>
      </c>
      <c r="V1848" s="139">
        <f ca="1">VLOOKUP(Tableau4[[#This Row],[Décalage]],D:G,4,0)</f>
        <v>0</v>
      </c>
      <c r="AY1848" s="88"/>
      <c r="AZ1848" s="88"/>
      <c r="BA1848" s="88"/>
      <c r="BB1848" s="88"/>
      <c r="BC1848" s="88"/>
    </row>
    <row r="1849" spans="1:55" ht="15" x14ac:dyDescent="0.2">
      <c r="A1849" s="100" t="s">
        <v>534</v>
      </c>
      <c r="B1849" s="95" t="s">
        <v>534</v>
      </c>
      <c r="C1849" s="95">
        <v>1846</v>
      </c>
      <c r="D1849" s="95" t="s">
        <v>534</v>
      </c>
      <c r="E1849" s="99" t="s">
        <v>534</v>
      </c>
      <c r="F1849" s="95" t="s">
        <v>534</v>
      </c>
      <c r="G1849" s="95" t="s">
        <v>534</v>
      </c>
      <c r="H1849" s="95">
        <v>0</v>
      </c>
      <c r="I1849" s="95">
        <v>1</v>
      </c>
      <c r="J1849" s="95">
        <v>1382</v>
      </c>
      <c r="K1849" s="95" t="s">
        <v>534</v>
      </c>
      <c r="L1849" s="98" t="s">
        <v>534</v>
      </c>
      <c r="M1849" s="98" t="s">
        <v>534</v>
      </c>
      <c r="N1849" s="97" t="s">
        <v>534</v>
      </c>
      <c r="Q1849" s="88" t="str">
        <f t="array" aca="1" ref="Q1849" ca="1">IFERROR(INDEX(Tableau3[Num DECAL],SMALL(IF(Tableau3[Num DECAL]&lt;&gt;"",ROW(INDIRECT("1:"&amp;ROWS(Tableau3[Num DECAL])))),ROWS($1:1838))),"")</f>
        <v/>
      </c>
      <c r="R1849" s="88">
        <f t="shared" ca="1" si="28"/>
        <v>0</v>
      </c>
      <c r="S1849" s="88">
        <f ca="1">COUNTIFS(Tableau3[PLAGE],R1849)</f>
        <v>0</v>
      </c>
      <c r="T1849" s="139">
        <f ca="1">INDEX(EXTRACT!DATE,MATCH(Tableau4[[#This Row],[Décalage]],D:D,0),0)</f>
        <v>0</v>
      </c>
      <c r="U1849" s="139">
        <f ca="1">VLOOKUP(Tableau4[[#This Row],[Décalage]],D:E,2,0)</f>
        <v>0</v>
      </c>
      <c r="V1849" s="139">
        <f ca="1">VLOOKUP(Tableau4[[#This Row],[Décalage]],D:G,4,0)</f>
        <v>0</v>
      </c>
      <c r="AY1849" s="88"/>
      <c r="AZ1849" s="88"/>
      <c r="BA1849" s="88"/>
      <c r="BB1849" s="88"/>
      <c r="BC1849" s="88"/>
    </row>
    <row r="1850" spans="1:55" ht="15" x14ac:dyDescent="0.2">
      <c r="A1850" s="100" t="s">
        <v>534</v>
      </c>
      <c r="B1850" s="95" t="s">
        <v>534</v>
      </c>
      <c r="C1850" s="95">
        <v>1847</v>
      </c>
      <c r="D1850" s="95" t="s">
        <v>534</v>
      </c>
      <c r="E1850" s="99" t="s">
        <v>534</v>
      </c>
      <c r="F1850" s="95" t="s">
        <v>534</v>
      </c>
      <c r="G1850" s="95" t="s">
        <v>534</v>
      </c>
      <c r="H1850" s="95">
        <v>0</v>
      </c>
      <c r="I1850" s="95">
        <v>1</v>
      </c>
      <c r="J1850" s="95">
        <v>1383</v>
      </c>
      <c r="K1850" s="95" t="s">
        <v>534</v>
      </c>
      <c r="L1850" s="98" t="s">
        <v>534</v>
      </c>
      <c r="M1850" s="98" t="s">
        <v>534</v>
      </c>
      <c r="N1850" s="97" t="s">
        <v>534</v>
      </c>
      <c r="Q1850" s="88" t="str">
        <f t="array" aca="1" ref="Q1850" ca="1">IFERROR(INDEX(Tableau3[Num DECAL],SMALL(IF(Tableau3[Num DECAL]&lt;&gt;"",ROW(INDIRECT("1:"&amp;ROWS(Tableau3[Num DECAL])))),ROWS($1:1839))),"")</f>
        <v/>
      </c>
      <c r="R1850" s="88">
        <f t="shared" ca="1" si="28"/>
        <v>0</v>
      </c>
      <c r="S1850" s="88">
        <f ca="1">COUNTIFS(Tableau3[PLAGE],R1850)</f>
        <v>0</v>
      </c>
      <c r="T1850" s="139">
        <f ca="1">INDEX(EXTRACT!DATE,MATCH(Tableau4[[#This Row],[Décalage]],D:D,0),0)</f>
        <v>0</v>
      </c>
      <c r="U1850" s="139">
        <f ca="1">VLOOKUP(Tableau4[[#This Row],[Décalage]],D:E,2,0)</f>
        <v>0</v>
      </c>
      <c r="V1850" s="139">
        <f ca="1">VLOOKUP(Tableau4[[#This Row],[Décalage]],D:G,4,0)</f>
        <v>0</v>
      </c>
      <c r="AY1850" s="88"/>
      <c r="AZ1850" s="88"/>
      <c r="BA1850" s="88"/>
      <c r="BB1850" s="88"/>
      <c r="BC1850" s="88"/>
    </row>
    <row r="1851" spans="1:55" ht="15" x14ac:dyDescent="0.2">
      <c r="A1851" s="100" t="s">
        <v>534</v>
      </c>
      <c r="B1851" s="95" t="s">
        <v>534</v>
      </c>
      <c r="C1851" s="95">
        <v>1848</v>
      </c>
      <c r="D1851" s="95" t="s">
        <v>534</v>
      </c>
      <c r="E1851" s="99" t="s">
        <v>534</v>
      </c>
      <c r="F1851" s="95" t="s">
        <v>534</v>
      </c>
      <c r="G1851" s="95" t="s">
        <v>534</v>
      </c>
      <c r="H1851" s="95">
        <v>0</v>
      </c>
      <c r="I1851" s="95">
        <v>1</v>
      </c>
      <c r="J1851" s="95">
        <v>1384</v>
      </c>
      <c r="K1851" s="95" t="s">
        <v>534</v>
      </c>
      <c r="L1851" s="98" t="s">
        <v>534</v>
      </c>
      <c r="M1851" s="98" t="s">
        <v>534</v>
      </c>
      <c r="N1851" s="97" t="s">
        <v>534</v>
      </c>
      <c r="Q1851" s="88" t="str">
        <f t="array" aca="1" ref="Q1851" ca="1">IFERROR(INDEX(Tableau3[Num DECAL],SMALL(IF(Tableau3[Num DECAL]&lt;&gt;"",ROW(INDIRECT("1:"&amp;ROWS(Tableau3[Num DECAL])))),ROWS($1:1840))),"")</f>
        <v/>
      </c>
      <c r="R1851" s="88">
        <f t="shared" ca="1" si="28"/>
        <v>0</v>
      </c>
      <c r="S1851" s="88">
        <f ca="1">COUNTIFS(Tableau3[PLAGE],R1851)</f>
        <v>0</v>
      </c>
      <c r="T1851" s="139">
        <f ca="1">INDEX(EXTRACT!DATE,MATCH(Tableau4[[#This Row],[Décalage]],D:D,0),0)</f>
        <v>0</v>
      </c>
      <c r="U1851" s="139">
        <f ca="1">VLOOKUP(Tableau4[[#This Row],[Décalage]],D:E,2,0)</f>
        <v>0</v>
      </c>
      <c r="V1851" s="139">
        <f ca="1">VLOOKUP(Tableau4[[#This Row],[Décalage]],D:G,4,0)</f>
        <v>0</v>
      </c>
      <c r="AY1851" s="88"/>
      <c r="AZ1851" s="88"/>
      <c r="BA1851" s="88"/>
      <c r="BB1851" s="88"/>
      <c r="BC1851" s="88"/>
    </row>
    <row r="1852" spans="1:55" ht="15" x14ac:dyDescent="0.2">
      <c r="A1852" s="100" t="s">
        <v>534</v>
      </c>
      <c r="B1852" s="95" t="s">
        <v>534</v>
      </c>
      <c r="C1852" s="95">
        <v>1849</v>
      </c>
      <c r="D1852" s="95" t="s">
        <v>534</v>
      </c>
      <c r="E1852" s="99" t="s">
        <v>534</v>
      </c>
      <c r="F1852" s="95" t="s">
        <v>534</v>
      </c>
      <c r="G1852" s="95" t="s">
        <v>534</v>
      </c>
      <c r="H1852" s="95">
        <v>0</v>
      </c>
      <c r="I1852" s="95">
        <v>1</v>
      </c>
      <c r="J1852" s="95">
        <v>1385</v>
      </c>
      <c r="K1852" s="95" t="s">
        <v>534</v>
      </c>
      <c r="L1852" s="98" t="s">
        <v>534</v>
      </c>
      <c r="M1852" s="98" t="s">
        <v>534</v>
      </c>
      <c r="N1852" s="97" t="s">
        <v>534</v>
      </c>
      <c r="Q1852" s="88" t="str">
        <f t="array" aca="1" ref="Q1852" ca="1">IFERROR(INDEX(Tableau3[Num DECAL],SMALL(IF(Tableau3[Num DECAL]&lt;&gt;"",ROW(INDIRECT("1:"&amp;ROWS(Tableau3[Num DECAL])))),ROWS($1:1841))),"")</f>
        <v/>
      </c>
      <c r="R1852" s="88">
        <f t="shared" ca="1" si="28"/>
        <v>0</v>
      </c>
      <c r="S1852" s="88">
        <f ca="1">COUNTIFS(Tableau3[PLAGE],R1852)</f>
        <v>0</v>
      </c>
      <c r="T1852" s="139">
        <f ca="1">INDEX(EXTRACT!DATE,MATCH(Tableau4[[#This Row],[Décalage]],D:D,0),0)</f>
        <v>0</v>
      </c>
      <c r="U1852" s="139">
        <f ca="1">VLOOKUP(Tableau4[[#This Row],[Décalage]],D:E,2,0)</f>
        <v>0</v>
      </c>
      <c r="V1852" s="139">
        <f ca="1">VLOOKUP(Tableau4[[#This Row],[Décalage]],D:G,4,0)</f>
        <v>0</v>
      </c>
      <c r="AY1852" s="88"/>
      <c r="AZ1852" s="88"/>
      <c r="BA1852" s="88"/>
      <c r="BB1852" s="88"/>
      <c r="BC1852" s="88"/>
    </row>
    <row r="1853" spans="1:55" ht="15" x14ac:dyDescent="0.2">
      <c r="A1853" s="100" t="s">
        <v>534</v>
      </c>
      <c r="B1853" s="95" t="s">
        <v>534</v>
      </c>
      <c r="C1853" s="95">
        <v>1850</v>
      </c>
      <c r="D1853" s="95" t="s">
        <v>534</v>
      </c>
      <c r="E1853" s="99" t="s">
        <v>534</v>
      </c>
      <c r="F1853" s="95" t="s">
        <v>534</v>
      </c>
      <c r="G1853" s="95" t="s">
        <v>534</v>
      </c>
      <c r="H1853" s="95">
        <v>0</v>
      </c>
      <c r="I1853" s="95">
        <v>1</v>
      </c>
      <c r="J1853" s="95">
        <v>1386</v>
      </c>
      <c r="K1853" s="95" t="s">
        <v>534</v>
      </c>
      <c r="L1853" s="98" t="s">
        <v>534</v>
      </c>
      <c r="M1853" s="98" t="s">
        <v>534</v>
      </c>
      <c r="N1853" s="97" t="s">
        <v>534</v>
      </c>
      <c r="Q1853" s="88" t="str">
        <f t="array" aca="1" ref="Q1853" ca="1">IFERROR(INDEX(Tableau3[Num DECAL],SMALL(IF(Tableau3[Num DECAL]&lt;&gt;"",ROW(INDIRECT("1:"&amp;ROWS(Tableau3[Num DECAL])))),ROWS($1:1842))),"")</f>
        <v/>
      </c>
      <c r="R1853" s="88">
        <f t="shared" ca="1" si="28"/>
        <v>0</v>
      </c>
      <c r="S1853" s="88">
        <f ca="1">COUNTIFS(Tableau3[PLAGE],R1853)</f>
        <v>0</v>
      </c>
      <c r="T1853" s="139">
        <f ca="1">INDEX(EXTRACT!DATE,MATCH(Tableau4[[#This Row],[Décalage]],D:D,0),0)</f>
        <v>0</v>
      </c>
      <c r="U1853" s="139">
        <f ca="1">VLOOKUP(Tableau4[[#This Row],[Décalage]],D:E,2,0)</f>
        <v>0</v>
      </c>
      <c r="V1853" s="139">
        <f ca="1">VLOOKUP(Tableau4[[#This Row],[Décalage]],D:G,4,0)</f>
        <v>0</v>
      </c>
      <c r="AY1853" s="88"/>
      <c r="AZ1853" s="88"/>
      <c r="BA1853" s="88"/>
      <c r="BB1853" s="88"/>
      <c r="BC1853" s="88"/>
    </row>
    <row r="1854" spans="1:55" ht="15" x14ac:dyDescent="0.2">
      <c r="A1854" s="100" t="s">
        <v>534</v>
      </c>
      <c r="B1854" s="95" t="s">
        <v>534</v>
      </c>
      <c r="C1854" s="95">
        <v>1851</v>
      </c>
      <c r="D1854" s="95" t="s">
        <v>534</v>
      </c>
      <c r="E1854" s="99" t="s">
        <v>534</v>
      </c>
      <c r="F1854" s="95" t="s">
        <v>534</v>
      </c>
      <c r="G1854" s="95" t="s">
        <v>534</v>
      </c>
      <c r="H1854" s="95">
        <v>0</v>
      </c>
      <c r="I1854" s="95">
        <v>1</v>
      </c>
      <c r="J1854" s="95">
        <v>1387</v>
      </c>
      <c r="K1854" s="95" t="s">
        <v>534</v>
      </c>
      <c r="L1854" s="98" t="s">
        <v>534</v>
      </c>
      <c r="M1854" s="98" t="s">
        <v>534</v>
      </c>
      <c r="N1854" s="97" t="s">
        <v>534</v>
      </c>
      <c r="Q1854" s="88" t="str">
        <f t="array" aca="1" ref="Q1854" ca="1">IFERROR(INDEX(Tableau3[Num DECAL],SMALL(IF(Tableau3[Num DECAL]&lt;&gt;"",ROW(INDIRECT("1:"&amp;ROWS(Tableau3[Num DECAL])))),ROWS($1:1843))),"")</f>
        <v/>
      </c>
      <c r="R1854" s="88">
        <f t="shared" ca="1" si="28"/>
        <v>0</v>
      </c>
      <c r="S1854" s="88">
        <f ca="1">COUNTIFS(Tableau3[PLAGE],R1854)</f>
        <v>0</v>
      </c>
      <c r="T1854" s="139">
        <f ca="1">INDEX(EXTRACT!DATE,MATCH(Tableau4[[#This Row],[Décalage]],D:D,0),0)</f>
        <v>0</v>
      </c>
      <c r="U1854" s="139">
        <f ca="1">VLOOKUP(Tableau4[[#This Row],[Décalage]],D:E,2,0)</f>
        <v>0</v>
      </c>
      <c r="V1854" s="139">
        <f ca="1">VLOOKUP(Tableau4[[#This Row],[Décalage]],D:G,4,0)</f>
        <v>0</v>
      </c>
      <c r="AY1854" s="88"/>
      <c r="AZ1854" s="88"/>
      <c r="BA1854" s="88"/>
      <c r="BB1854" s="88"/>
      <c r="BC1854" s="88"/>
    </row>
    <row r="1855" spans="1:55" ht="15" x14ac:dyDescent="0.2">
      <c r="A1855" s="100" t="s">
        <v>534</v>
      </c>
      <c r="B1855" s="95" t="s">
        <v>534</v>
      </c>
      <c r="C1855" s="95">
        <v>1852</v>
      </c>
      <c r="D1855" s="95" t="s">
        <v>534</v>
      </c>
      <c r="E1855" s="99" t="s">
        <v>534</v>
      </c>
      <c r="F1855" s="95" t="s">
        <v>534</v>
      </c>
      <c r="G1855" s="95" t="s">
        <v>534</v>
      </c>
      <c r="H1855" s="95">
        <v>0</v>
      </c>
      <c r="I1855" s="95">
        <v>1</v>
      </c>
      <c r="J1855" s="95">
        <v>1388</v>
      </c>
      <c r="K1855" s="95" t="s">
        <v>534</v>
      </c>
      <c r="L1855" s="98" t="s">
        <v>534</v>
      </c>
      <c r="M1855" s="98" t="s">
        <v>534</v>
      </c>
      <c r="N1855" s="97" t="s">
        <v>534</v>
      </c>
      <c r="Q1855" s="88" t="str">
        <f t="array" aca="1" ref="Q1855" ca="1">IFERROR(INDEX(Tableau3[Num DECAL],SMALL(IF(Tableau3[Num DECAL]&lt;&gt;"",ROW(INDIRECT("1:"&amp;ROWS(Tableau3[Num DECAL])))),ROWS($1:1844))),"")</f>
        <v/>
      </c>
      <c r="R1855" s="88">
        <f t="shared" ca="1" si="28"/>
        <v>0</v>
      </c>
      <c r="S1855" s="88">
        <f ca="1">COUNTIFS(Tableau3[PLAGE],R1855)</f>
        <v>0</v>
      </c>
      <c r="T1855" s="139">
        <f ca="1">INDEX(EXTRACT!DATE,MATCH(Tableau4[[#This Row],[Décalage]],D:D,0),0)</f>
        <v>0</v>
      </c>
      <c r="U1855" s="139">
        <f ca="1">VLOOKUP(Tableau4[[#This Row],[Décalage]],D:E,2,0)</f>
        <v>0</v>
      </c>
      <c r="V1855" s="139">
        <f ca="1">VLOOKUP(Tableau4[[#This Row],[Décalage]],D:G,4,0)</f>
        <v>0</v>
      </c>
      <c r="AY1855" s="88"/>
      <c r="AZ1855" s="88"/>
      <c r="BA1855" s="88"/>
      <c r="BB1855" s="88"/>
      <c r="BC1855" s="88"/>
    </row>
    <row r="1856" spans="1:55" ht="15" x14ac:dyDescent="0.2">
      <c r="A1856" s="100" t="s">
        <v>534</v>
      </c>
      <c r="B1856" s="95" t="s">
        <v>534</v>
      </c>
      <c r="C1856" s="95">
        <v>1853</v>
      </c>
      <c r="D1856" s="95" t="s">
        <v>534</v>
      </c>
      <c r="E1856" s="99" t="s">
        <v>534</v>
      </c>
      <c r="F1856" s="95" t="s">
        <v>534</v>
      </c>
      <c r="G1856" s="95" t="s">
        <v>534</v>
      </c>
      <c r="H1856" s="95">
        <v>0</v>
      </c>
      <c r="I1856" s="95">
        <v>1</v>
      </c>
      <c r="J1856" s="95">
        <v>1389</v>
      </c>
      <c r="K1856" s="95" t="s">
        <v>534</v>
      </c>
      <c r="L1856" s="98" t="s">
        <v>534</v>
      </c>
      <c r="M1856" s="98" t="s">
        <v>534</v>
      </c>
      <c r="N1856" s="97" t="s">
        <v>534</v>
      </c>
      <c r="Q1856" s="88" t="str">
        <f t="array" aca="1" ref="Q1856" ca="1">IFERROR(INDEX(Tableau3[Num DECAL],SMALL(IF(Tableau3[Num DECAL]&lt;&gt;"",ROW(INDIRECT("1:"&amp;ROWS(Tableau3[Num DECAL])))),ROWS($1:1845))),"")</f>
        <v/>
      </c>
      <c r="R1856" s="88">
        <f t="shared" ca="1" si="28"/>
        <v>0</v>
      </c>
      <c r="S1856" s="88">
        <f ca="1">COUNTIFS(Tableau3[PLAGE],R1856)</f>
        <v>0</v>
      </c>
      <c r="T1856" s="139">
        <f ca="1">INDEX(EXTRACT!DATE,MATCH(Tableau4[[#This Row],[Décalage]],D:D,0),0)</f>
        <v>0</v>
      </c>
      <c r="U1856" s="139">
        <f ca="1">VLOOKUP(Tableau4[[#This Row],[Décalage]],D:E,2,0)</f>
        <v>0</v>
      </c>
      <c r="V1856" s="139">
        <f ca="1">VLOOKUP(Tableau4[[#This Row],[Décalage]],D:G,4,0)</f>
        <v>0</v>
      </c>
      <c r="AY1856" s="88"/>
      <c r="AZ1856" s="88"/>
      <c r="BA1856" s="88"/>
      <c r="BB1856" s="88"/>
      <c r="BC1856" s="88"/>
    </row>
    <row r="1857" spans="1:55" ht="15" x14ac:dyDescent="0.2">
      <c r="A1857" s="100" t="s">
        <v>534</v>
      </c>
      <c r="B1857" s="95" t="s">
        <v>534</v>
      </c>
      <c r="C1857" s="95">
        <v>1854</v>
      </c>
      <c r="D1857" s="95" t="s">
        <v>534</v>
      </c>
      <c r="E1857" s="99" t="s">
        <v>534</v>
      </c>
      <c r="F1857" s="95" t="s">
        <v>534</v>
      </c>
      <c r="G1857" s="95" t="s">
        <v>534</v>
      </c>
      <c r="H1857" s="95">
        <v>0</v>
      </c>
      <c r="I1857" s="95">
        <v>1</v>
      </c>
      <c r="J1857" s="95">
        <v>1390</v>
      </c>
      <c r="K1857" s="95" t="s">
        <v>534</v>
      </c>
      <c r="L1857" s="98" t="s">
        <v>534</v>
      </c>
      <c r="M1857" s="98" t="s">
        <v>534</v>
      </c>
      <c r="N1857" s="97" t="s">
        <v>534</v>
      </c>
      <c r="Q1857" s="88" t="str">
        <f t="array" aca="1" ref="Q1857" ca="1">IFERROR(INDEX(Tableau3[Num DECAL],SMALL(IF(Tableau3[Num DECAL]&lt;&gt;"",ROW(INDIRECT("1:"&amp;ROWS(Tableau3[Num DECAL])))),ROWS($1:1846))),"")</f>
        <v/>
      </c>
      <c r="R1857" s="88">
        <f t="shared" ca="1" si="28"/>
        <v>0</v>
      </c>
      <c r="S1857" s="88">
        <f ca="1">COUNTIFS(Tableau3[PLAGE],R1857)</f>
        <v>0</v>
      </c>
      <c r="T1857" s="139">
        <f ca="1">INDEX(EXTRACT!DATE,MATCH(Tableau4[[#This Row],[Décalage]],D:D,0),0)</f>
        <v>0</v>
      </c>
      <c r="U1857" s="139">
        <f ca="1">VLOOKUP(Tableau4[[#This Row],[Décalage]],D:E,2,0)</f>
        <v>0</v>
      </c>
      <c r="V1857" s="139">
        <f ca="1">VLOOKUP(Tableau4[[#This Row],[Décalage]],D:G,4,0)</f>
        <v>0</v>
      </c>
      <c r="AY1857" s="88"/>
      <c r="AZ1857" s="88"/>
      <c r="BA1857" s="88"/>
      <c r="BB1857" s="88"/>
      <c r="BC1857" s="88"/>
    </row>
    <row r="1858" spans="1:55" ht="15" x14ac:dyDescent="0.2">
      <c r="A1858" s="100" t="s">
        <v>534</v>
      </c>
      <c r="B1858" s="95" t="s">
        <v>534</v>
      </c>
      <c r="C1858" s="95">
        <v>1855</v>
      </c>
      <c r="D1858" s="95" t="s">
        <v>534</v>
      </c>
      <c r="E1858" s="99" t="s">
        <v>534</v>
      </c>
      <c r="F1858" s="95" t="s">
        <v>534</v>
      </c>
      <c r="G1858" s="95" t="s">
        <v>534</v>
      </c>
      <c r="H1858" s="95">
        <v>0</v>
      </c>
      <c r="I1858" s="95">
        <v>1</v>
      </c>
      <c r="J1858" s="95">
        <v>1391</v>
      </c>
      <c r="K1858" s="95" t="s">
        <v>534</v>
      </c>
      <c r="L1858" s="98" t="s">
        <v>534</v>
      </c>
      <c r="M1858" s="98" t="s">
        <v>534</v>
      </c>
      <c r="N1858" s="97" t="s">
        <v>534</v>
      </c>
      <c r="Q1858" s="88" t="str">
        <f t="array" aca="1" ref="Q1858" ca="1">IFERROR(INDEX(Tableau3[Num DECAL],SMALL(IF(Tableau3[Num DECAL]&lt;&gt;"",ROW(INDIRECT("1:"&amp;ROWS(Tableau3[Num DECAL])))),ROWS($1:1847))),"")</f>
        <v/>
      </c>
      <c r="R1858" s="88">
        <f t="shared" ca="1" si="28"/>
        <v>0</v>
      </c>
      <c r="S1858" s="88">
        <f ca="1">COUNTIFS(Tableau3[PLAGE],R1858)</f>
        <v>0</v>
      </c>
      <c r="T1858" s="139">
        <f ca="1">INDEX(EXTRACT!DATE,MATCH(Tableau4[[#This Row],[Décalage]],D:D,0),0)</f>
        <v>0</v>
      </c>
      <c r="U1858" s="139">
        <f ca="1">VLOOKUP(Tableau4[[#This Row],[Décalage]],D:E,2,0)</f>
        <v>0</v>
      </c>
      <c r="V1858" s="139">
        <f ca="1">VLOOKUP(Tableau4[[#This Row],[Décalage]],D:G,4,0)</f>
        <v>0</v>
      </c>
      <c r="AY1858" s="88"/>
      <c r="AZ1858" s="88"/>
      <c r="BA1858" s="88"/>
      <c r="BB1858" s="88"/>
      <c r="BC1858" s="88"/>
    </row>
    <row r="1859" spans="1:55" ht="15" x14ac:dyDescent="0.2">
      <c r="A1859" s="100" t="s">
        <v>534</v>
      </c>
      <c r="B1859" s="95" t="s">
        <v>534</v>
      </c>
      <c r="C1859" s="95">
        <v>1856</v>
      </c>
      <c r="D1859" s="95" t="s">
        <v>534</v>
      </c>
      <c r="E1859" s="99" t="s">
        <v>534</v>
      </c>
      <c r="F1859" s="95" t="s">
        <v>534</v>
      </c>
      <c r="G1859" s="95" t="s">
        <v>534</v>
      </c>
      <c r="H1859" s="95">
        <v>0</v>
      </c>
      <c r="I1859" s="95">
        <v>1</v>
      </c>
      <c r="J1859" s="95">
        <v>1392</v>
      </c>
      <c r="K1859" s="95" t="s">
        <v>534</v>
      </c>
      <c r="L1859" s="98" t="s">
        <v>534</v>
      </c>
      <c r="M1859" s="98" t="s">
        <v>534</v>
      </c>
      <c r="N1859" s="97" t="s">
        <v>534</v>
      </c>
      <c r="Q1859" s="88" t="str">
        <f t="array" aca="1" ref="Q1859" ca="1">IFERROR(INDEX(Tableau3[Num DECAL],SMALL(IF(Tableau3[Num DECAL]&lt;&gt;"",ROW(INDIRECT("1:"&amp;ROWS(Tableau3[Num DECAL])))),ROWS($1:1848))),"")</f>
        <v/>
      </c>
      <c r="R1859" s="88">
        <f t="shared" ca="1" si="28"/>
        <v>0</v>
      </c>
      <c r="S1859" s="88">
        <f ca="1">COUNTIFS(Tableau3[PLAGE],R1859)</f>
        <v>0</v>
      </c>
      <c r="T1859" s="139">
        <f ca="1">INDEX(EXTRACT!DATE,MATCH(Tableau4[[#This Row],[Décalage]],D:D,0),0)</f>
        <v>0</v>
      </c>
      <c r="U1859" s="139">
        <f ca="1">VLOOKUP(Tableau4[[#This Row],[Décalage]],D:E,2,0)</f>
        <v>0</v>
      </c>
      <c r="V1859" s="139">
        <f ca="1">VLOOKUP(Tableau4[[#This Row],[Décalage]],D:G,4,0)</f>
        <v>0</v>
      </c>
      <c r="AY1859" s="88"/>
      <c r="AZ1859" s="88"/>
      <c r="BA1859" s="88"/>
      <c r="BB1859" s="88"/>
      <c r="BC1859" s="88"/>
    </row>
    <row r="1860" spans="1:55" ht="15" x14ac:dyDescent="0.2">
      <c r="A1860" s="100" t="s">
        <v>534</v>
      </c>
      <c r="B1860" s="95" t="s">
        <v>534</v>
      </c>
      <c r="C1860" s="95">
        <v>1857</v>
      </c>
      <c r="D1860" s="95" t="s">
        <v>534</v>
      </c>
      <c r="E1860" s="99" t="s">
        <v>534</v>
      </c>
      <c r="F1860" s="95" t="s">
        <v>534</v>
      </c>
      <c r="G1860" s="95" t="s">
        <v>534</v>
      </c>
      <c r="H1860" s="95">
        <v>0</v>
      </c>
      <c r="I1860" s="95">
        <v>1</v>
      </c>
      <c r="J1860" s="95">
        <v>1393</v>
      </c>
      <c r="K1860" s="95" t="s">
        <v>534</v>
      </c>
      <c r="L1860" s="98" t="s">
        <v>534</v>
      </c>
      <c r="M1860" s="98" t="s">
        <v>534</v>
      </c>
      <c r="N1860" s="97" t="s">
        <v>534</v>
      </c>
      <c r="Q1860" s="88" t="str">
        <f t="array" aca="1" ref="Q1860" ca="1">IFERROR(INDEX(Tableau3[Num DECAL],SMALL(IF(Tableau3[Num DECAL]&lt;&gt;"",ROW(INDIRECT("1:"&amp;ROWS(Tableau3[Num DECAL])))),ROWS($1:1849))),"")</f>
        <v/>
      </c>
      <c r="R1860" s="88">
        <f t="shared" ca="1" si="28"/>
        <v>0</v>
      </c>
      <c r="S1860" s="88">
        <f ca="1">COUNTIFS(Tableau3[PLAGE],R1860)</f>
        <v>0</v>
      </c>
      <c r="T1860" s="139">
        <f ca="1">INDEX(EXTRACT!DATE,MATCH(Tableau4[[#This Row],[Décalage]],D:D,0),0)</f>
        <v>0</v>
      </c>
      <c r="U1860" s="139">
        <f ca="1">VLOOKUP(Tableau4[[#This Row],[Décalage]],D:E,2,0)</f>
        <v>0</v>
      </c>
      <c r="V1860" s="139">
        <f ca="1">VLOOKUP(Tableau4[[#This Row],[Décalage]],D:G,4,0)</f>
        <v>0</v>
      </c>
      <c r="AY1860" s="88"/>
      <c r="AZ1860" s="88"/>
      <c r="BA1860" s="88"/>
      <c r="BB1860" s="88"/>
      <c r="BC1860" s="88"/>
    </row>
    <row r="1861" spans="1:55" ht="15" x14ac:dyDescent="0.2">
      <c r="A1861" s="100" t="s">
        <v>534</v>
      </c>
      <c r="B1861" s="95" t="s">
        <v>534</v>
      </c>
      <c r="C1861" s="95">
        <v>1858</v>
      </c>
      <c r="D1861" s="95" t="s">
        <v>534</v>
      </c>
      <c r="E1861" s="99" t="s">
        <v>534</v>
      </c>
      <c r="F1861" s="95" t="s">
        <v>534</v>
      </c>
      <c r="G1861" s="95" t="s">
        <v>534</v>
      </c>
      <c r="H1861" s="95">
        <v>0</v>
      </c>
      <c r="I1861" s="95">
        <v>1</v>
      </c>
      <c r="J1861" s="95">
        <v>1394</v>
      </c>
      <c r="K1861" s="95" t="s">
        <v>534</v>
      </c>
      <c r="L1861" s="98" t="s">
        <v>534</v>
      </c>
      <c r="M1861" s="98" t="s">
        <v>534</v>
      </c>
      <c r="N1861" s="97" t="s">
        <v>534</v>
      </c>
      <c r="Q1861" s="88" t="str">
        <f t="array" aca="1" ref="Q1861" ca="1">IFERROR(INDEX(Tableau3[Num DECAL],SMALL(IF(Tableau3[Num DECAL]&lt;&gt;"",ROW(INDIRECT("1:"&amp;ROWS(Tableau3[Num DECAL])))),ROWS($1:1850))),"")</f>
        <v/>
      </c>
      <c r="R1861" s="88">
        <f t="shared" ca="1" si="28"/>
        <v>0</v>
      </c>
      <c r="S1861" s="88">
        <f ca="1">COUNTIFS(Tableau3[PLAGE],R1861)</f>
        <v>0</v>
      </c>
      <c r="T1861" s="139">
        <f ca="1">INDEX(EXTRACT!DATE,MATCH(Tableau4[[#This Row],[Décalage]],D:D,0),0)</f>
        <v>0</v>
      </c>
      <c r="U1861" s="139">
        <f ca="1">VLOOKUP(Tableau4[[#This Row],[Décalage]],D:E,2,0)</f>
        <v>0</v>
      </c>
      <c r="V1861" s="139">
        <f ca="1">VLOOKUP(Tableau4[[#This Row],[Décalage]],D:G,4,0)</f>
        <v>0</v>
      </c>
      <c r="AY1861" s="88"/>
      <c r="AZ1861" s="88"/>
      <c r="BA1861" s="88"/>
      <c r="BB1861" s="88"/>
      <c r="BC1861" s="88"/>
    </row>
    <row r="1862" spans="1:55" ht="15" x14ac:dyDescent="0.2">
      <c r="A1862" s="100" t="s">
        <v>534</v>
      </c>
      <c r="B1862" s="95" t="s">
        <v>534</v>
      </c>
      <c r="C1862" s="95">
        <v>1859</v>
      </c>
      <c r="D1862" s="95" t="s">
        <v>534</v>
      </c>
      <c r="E1862" s="99" t="s">
        <v>534</v>
      </c>
      <c r="F1862" s="95" t="s">
        <v>534</v>
      </c>
      <c r="G1862" s="95" t="s">
        <v>534</v>
      </c>
      <c r="H1862" s="95">
        <v>0</v>
      </c>
      <c r="I1862" s="95">
        <v>1</v>
      </c>
      <c r="J1862" s="95">
        <v>1395</v>
      </c>
      <c r="K1862" s="95" t="s">
        <v>534</v>
      </c>
      <c r="L1862" s="98" t="s">
        <v>534</v>
      </c>
      <c r="M1862" s="98" t="s">
        <v>534</v>
      </c>
      <c r="N1862" s="97" t="s">
        <v>534</v>
      </c>
      <c r="Q1862" s="88" t="str">
        <f t="array" aca="1" ref="Q1862" ca="1">IFERROR(INDEX(Tableau3[Num DECAL],SMALL(IF(Tableau3[Num DECAL]&lt;&gt;"",ROW(INDIRECT("1:"&amp;ROWS(Tableau3[Num DECAL])))),ROWS($1:1851))),"")</f>
        <v/>
      </c>
      <c r="R1862" s="88">
        <f t="shared" ca="1" si="28"/>
        <v>0</v>
      </c>
      <c r="S1862" s="88">
        <f ca="1">COUNTIFS(Tableau3[PLAGE],R1862)</f>
        <v>0</v>
      </c>
      <c r="T1862" s="139">
        <f ca="1">INDEX(EXTRACT!DATE,MATCH(Tableau4[[#This Row],[Décalage]],D:D,0),0)</f>
        <v>0</v>
      </c>
      <c r="U1862" s="139">
        <f ca="1">VLOOKUP(Tableau4[[#This Row],[Décalage]],D:E,2,0)</f>
        <v>0</v>
      </c>
      <c r="V1862" s="139">
        <f ca="1">VLOOKUP(Tableau4[[#This Row],[Décalage]],D:G,4,0)</f>
        <v>0</v>
      </c>
      <c r="AY1862" s="88"/>
      <c r="AZ1862" s="88"/>
      <c r="BA1862" s="88"/>
      <c r="BB1862" s="88"/>
      <c r="BC1862" s="88"/>
    </row>
    <row r="1863" spans="1:55" ht="15" x14ac:dyDescent="0.2">
      <c r="A1863" s="100" t="s">
        <v>534</v>
      </c>
      <c r="B1863" s="95" t="s">
        <v>534</v>
      </c>
      <c r="C1863" s="95">
        <v>1860</v>
      </c>
      <c r="D1863" s="95" t="s">
        <v>534</v>
      </c>
      <c r="E1863" s="99" t="s">
        <v>534</v>
      </c>
      <c r="F1863" s="95" t="s">
        <v>534</v>
      </c>
      <c r="G1863" s="95" t="s">
        <v>534</v>
      </c>
      <c r="H1863" s="95">
        <v>0</v>
      </c>
      <c r="I1863" s="95">
        <v>1</v>
      </c>
      <c r="J1863" s="95">
        <v>1396</v>
      </c>
      <c r="K1863" s="95" t="s">
        <v>534</v>
      </c>
      <c r="L1863" s="98" t="s">
        <v>534</v>
      </c>
      <c r="M1863" s="98" t="s">
        <v>534</v>
      </c>
      <c r="N1863" s="97" t="s">
        <v>534</v>
      </c>
      <c r="Q1863" s="88" t="str">
        <f t="array" aca="1" ref="Q1863" ca="1">IFERROR(INDEX(Tableau3[Num DECAL],SMALL(IF(Tableau3[Num DECAL]&lt;&gt;"",ROW(INDIRECT("1:"&amp;ROWS(Tableau3[Num DECAL])))),ROWS($1:1852))),"")</f>
        <v/>
      </c>
      <c r="R1863" s="88">
        <f t="shared" ca="1" si="28"/>
        <v>0</v>
      </c>
      <c r="S1863" s="88">
        <f ca="1">COUNTIFS(Tableau3[PLAGE],R1863)</f>
        <v>0</v>
      </c>
      <c r="T1863" s="139">
        <f ca="1">INDEX(EXTRACT!DATE,MATCH(Tableau4[[#This Row],[Décalage]],D:D,0),0)</f>
        <v>0</v>
      </c>
      <c r="U1863" s="139">
        <f ca="1">VLOOKUP(Tableau4[[#This Row],[Décalage]],D:E,2,0)</f>
        <v>0</v>
      </c>
      <c r="V1863" s="139">
        <f ca="1">VLOOKUP(Tableau4[[#This Row],[Décalage]],D:G,4,0)</f>
        <v>0</v>
      </c>
      <c r="AY1863" s="88"/>
      <c r="AZ1863" s="88"/>
      <c r="BA1863" s="88"/>
      <c r="BB1863" s="88"/>
      <c r="BC1863" s="88"/>
    </row>
    <row r="1864" spans="1:55" ht="15" x14ac:dyDescent="0.2">
      <c r="A1864" s="100" t="s">
        <v>534</v>
      </c>
      <c r="B1864" s="95" t="s">
        <v>534</v>
      </c>
      <c r="C1864" s="95">
        <v>1861</v>
      </c>
      <c r="D1864" s="95" t="s">
        <v>534</v>
      </c>
      <c r="E1864" s="99" t="s">
        <v>534</v>
      </c>
      <c r="F1864" s="95" t="s">
        <v>534</v>
      </c>
      <c r="G1864" s="95" t="s">
        <v>534</v>
      </c>
      <c r="H1864" s="95">
        <v>0</v>
      </c>
      <c r="I1864" s="95">
        <v>1</v>
      </c>
      <c r="J1864" s="95">
        <v>1397</v>
      </c>
      <c r="K1864" s="95" t="s">
        <v>534</v>
      </c>
      <c r="L1864" s="98" t="s">
        <v>534</v>
      </c>
      <c r="M1864" s="98" t="s">
        <v>534</v>
      </c>
      <c r="N1864" s="97" t="s">
        <v>534</v>
      </c>
      <c r="Q1864" s="88" t="str">
        <f t="array" aca="1" ref="Q1864" ca="1">IFERROR(INDEX(Tableau3[Num DECAL],SMALL(IF(Tableau3[Num DECAL]&lt;&gt;"",ROW(INDIRECT("1:"&amp;ROWS(Tableau3[Num DECAL])))),ROWS($1:1853))),"")</f>
        <v/>
      </c>
      <c r="R1864" s="88">
        <f t="shared" ca="1" si="28"/>
        <v>0</v>
      </c>
      <c r="S1864" s="88">
        <f ca="1">COUNTIFS(Tableau3[PLAGE],R1864)</f>
        <v>0</v>
      </c>
      <c r="T1864" s="139">
        <f ca="1">INDEX(EXTRACT!DATE,MATCH(Tableau4[[#This Row],[Décalage]],D:D,0),0)</f>
        <v>0</v>
      </c>
      <c r="U1864" s="139">
        <f ca="1">VLOOKUP(Tableau4[[#This Row],[Décalage]],D:E,2,0)</f>
        <v>0</v>
      </c>
      <c r="V1864" s="139">
        <f ca="1">VLOOKUP(Tableau4[[#This Row],[Décalage]],D:G,4,0)</f>
        <v>0</v>
      </c>
      <c r="AY1864" s="88"/>
      <c r="AZ1864" s="88"/>
      <c r="BA1864" s="88"/>
      <c r="BB1864" s="88"/>
      <c r="BC1864" s="88"/>
    </row>
    <row r="1865" spans="1:55" ht="15" x14ac:dyDescent="0.2">
      <c r="A1865" s="100" t="s">
        <v>534</v>
      </c>
      <c r="B1865" s="95" t="s">
        <v>534</v>
      </c>
      <c r="C1865" s="95">
        <v>1862</v>
      </c>
      <c r="D1865" s="95" t="s">
        <v>534</v>
      </c>
      <c r="E1865" s="99" t="s">
        <v>534</v>
      </c>
      <c r="F1865" s="95" t="s">
        <v>534</v>
      </c>
      <c r="G1865" s="95" t="s">
        <v>534</v>
      </c>
      <c r="H1865" s="95">
        <v>0</v>
      </c>
      <c r="I1865" s="95">
        <v>1</v>
      </c>
      <c r="J1865" s="95">
        <v>1398</v>
      </c>
      <c r="K1865" s="95" t="s">
        <v>534</v>
      </c>
      <c r="L1865" s="98" t="s">
        <v>534</v>
      </c>
      <c r="M1865" s="98" t="s">
        <v>534</v>
      </c>
      <c r="N1865" s="97" t="s">
        <v>534</v>
      </c>
      <c r="Q1865" s="88" t="str">
        <f t="array" aca="1" ref="Q1865" ca="1">IFERROR(INDEX(Tableau3[Num DECAL],SMALL(IF(Tableau3[Num DECAL]&lt;&gt;"",ROW(INDIRECT("1:"&amp;ROWS(Tableau3[Num DECAL])))),ROWS($1:1854))),"")</f>
        <v/>
      </c>
      <c r="R1865" s="88">
        <f t="shared" ca="1" si="28"/>
        <v>0</v>
      </c>
      <c r="S1865" s="88">
        <f ca="1">COUNTIFS(Tableau3[PLAGE],R1865)</f>
        <v>0</v>
      </c>
      <c r="T1865" s="139">
        <f ca="1">INDEX(EXTRACT!DATE,MATCH(Tableau4[[#This Row],[Décalage]],D:D,0),0)</f>
        <v>0</v>
      </c>
      <c r="U1865" s="139">
        <f ca="1">VLOOKUP(Tableau4[[#This Row],[Décalage]],D:E,2,0)</f>
        <v>0</v>
      </c>
      <c r="V1865" s="139">
        <f ca="1">VLOOKUP(Tableau4[[#This Row],[Décalage]],D:G,4,0)</f>
        <v>0</v>
      </c>
      <c r="AY1865" s="88"/>
      <c r="AZ1865" s="88"/>
      <c r="BA1865" s="88"/>
      <c r="BB1865" s="88"/>
      <c r="BC1865" s="88"/>
    </row>
    <row r="1866" spans="1:55" ht="15" x14ac:dyDescent="0.2">
      <c r="A1866" s="100" t="s">
        <v>534</v>
      </c>
      <c r="B1866" s="95" t="s">
        <v>534</v>
      </c>
      <c r="C1866" s="95">
        <v>1863</v>
      </c>
      <c r="D1866" s="95" t="s">
        <v>534</v>
      </c>
      <c r="E1866" s="99" t="s">
        <v>534</v>
      </c>
      <c r="F1866" s="95" t="s">
        <v>534</v>
      </c>
      <c r="G1866" s="95" t="s">
        <v>534</v>
      </c>
      <c r="H1866" s="95">
        <v>0</v>
      </c>
      <c r="I1866" s="95">
        <v>1</v>
      </c>
      <c r="J1866" s="95">
        <v>1399</v>
      </c>
      <c r="K1866" s="95" t="s">
        <v>534</v>
      </c>
      <c r="L1866" s="98" t="s">
        <v>534</v>
      </c>
      <c r="M1866" s="98" t="s">
        <v>534</v>
      </c>
      <c r="N1866" s="97" t="s">
        <v>534</v>
      </c>
      <c r="Q1866" s="88" t="str">
        <f t="array" aca="1" ref="Q1866" ca="1">IFERROR(INDEX(Tableau3[Num DECAL],SMALL(IF(Tableau3[Num DECAL]&lt;&gt;"",ROW(INDIRECT("1:"&amp;ROWS(Tableau3[Num DECAL])))),ROWS($1:1855))),"")</f>
        <v/>
      </c>
      <c r="R1866" s="88">
        <f t="shared" ca="1" si="28"/>
        <v>0</v>
      </c>
      <c r="S1866" s="88">
        <f ca="1">COUNTIFS(Tableau3[PLAGE],R1866)</f>
        <v>0</v>
      </c>
      <c r="T1866" s="139">
        <f ca="1">INDEX(EXTRACT!DATE,MATCH(Tableau4[[#This Row],[Décalage]],D:D,0),0)</f>
        <v>0</v>
      </c>
      <c r="U1866" s="139">
        <f ca="1">VLOOKUP(Tableau4[[#This Row],[Décalage]],D:E,2,0)</f>
        <v>0</v>
      </c>
      <c r="V1866" s="139">
        <f ca="1">VLOOKUP(Tableau4[[#This Row],[Décalage]],D:G,4,0)</f>
        <v>0</v>
      </c>
      <c r="AY1866" s="88"/>
      <c r="AZ1866" s="88"/>
      <c r="BA1866" s="88"/>
      <c r="BB1866" s="88"/>
      <c r="BC1866" s="88"/>
    </row>
    <row r="1867" spans="1:55" ht="15" x14ac:dyDescent="0.2">
      <c r="A1867" s="100" t="s">
        <v>534</v>
      </c>
      <c r="B1867" s="95" t="s">
        <v>534</v>
      </c>
      <c r="C1867" s="95">
        <v>1864</v>
      </c>
      <c r="D1867" s="95" t="s">
        <v>534</v>
      </c>
      <c r="E1867" s="99" t="s">
        <v>534</v>
      </c>
      <c r="F1867" s="95" t="s">
        <v>534</v>
      </c>
      <c r="G1867" s="95" t="s">
        <v>534</v>
      </c>
      <c r="H1867" s="95">
        <v>0</v>
      </c>
      <c r="I1867" s="95">
        <v>1</v>
      </c>
      <c r="J1867" s="95">
        <v>1400</v>
      </c>
      <c r="K1867" s="95" t="s">
        <v>534</v>
      </c>
      <c r="L1867" s="98" t="s">
        <v>534</v>
      </c>
      <c r="M1867" s="98" t="s">
        <v>534</v>
      </c>
      <c r="N1867" s="97" t="s">
        <v>534</v>
      </c>
      <c r="Q1867" s="88" t="str">
        <f t="array" aca="1" ref="Q1867" ca="1">IFERROR(INDEX(Tableau3[Num DECAL],SMALL(IF(Tableau3[Num DECAL]&lt;&gt;"",ROW(INDIRECT("1:"&amp;ROWS(Tableau3[Num DECAL])))),ROWS($1:1856))),"")</f>
        <v/>
      </c>
      <c r="R1867" s="88">
        <f t="shared" ca="1" si="28"/>
        <v>0</v>
      </c>
      <c r="S1867" s="88">
        <f ca="1">COUNTIFS(Tableau3[PLAGE],R1867)</f>
        <v>0</v>
      </c>
      <c r="T1867" s="139">
        <f ca="1">INDEX(EXTRACT!DATE,MATCH(Tableau4[[#This Row],[Décalage]],D:D,0),0)</f>
        <v>0</v>
      </c>
      <c r="U1867" s="139">
        <f ca="1">VLOOKUP(Tableau4[[#This Row],[Décalage]],D:E,2,0)</f>
        <v>0</v>
      </c>
      <c r="V1867" s="139">
        <f ca="1">VLOOKUP(Tableau4[[#This Row],[Décalage]],D:G,4,0)</f>
        <v>0</v>
      </c>
      <c r="AY1867" s="88"/>
      <c r="AZ1867" s="88"/>
      <c r="BA1867" s="88"/>
      <c r="BB1867" s="88"/>
      <c r="BC1867" s="88"/>
    </row>
    <row r="1868" spans="1:55" ht="15" x14ac:dyDescent="0.2">
      <c r="A1868" s="100" t="s">
        <v>534</v>
      </c>
      <c r="B1868" s="95" t="s">
        <v>534</v>
      </c>
      <c r="C1868" s="95">
        <v>1865</v>
      </c>
      <c r="D1868" s="95" t="s">
        <v>534</v>
      </c>
      <c r="E1868" s="99" t="s">
        <v>534</v>
      </c>
      <c r="F1868" s="95" t="s">
        <v>534</v>
      </c>
      <c r="G1868" s="95" t="s">
        <v>534</v>
      </c>
      <c r="H1868" s="95">
        <v>0</v>
      </c>
      <c r="I1868" s="95">
        <v>1</v>
      </c>
      <c r="J1868" s="95">
        <v>1401</v>
      </c>
      <c r="K1868" s="95" t="s">
        <v>534</v>
      </c>
      <c r="L1868" s="98" t="s">
        <v>534</v>
      </c>
      <c r="M1868" s="98" t="s">
        <v>534</v>
      </c>
      <c r="N1868" s="97" t="s">
        <v>534</v>
      </c>
      <c r="Q1868" s="88" t="str">
        <f t="array" aca="1" ref="Q1868" ca="1">IFERROR(INDEX(Tableau3[Num DECAL],SMALL(IF(Tableau3[Num DECAL]&lt;&gt;"",ROW(INDIRECT("1:"&amp;ROWS(Tableau3[Num DECAL])))),ROWS($1:1857))),"")</f>
        <v/>
      </c>
      <c r="R1868" s="88">
        <f t="shared" ref="R1868:R1931" ca="1" si="29">VLOOKUP(Q1868,D:J,7,0)</f>
        <v>0</v>
      </c>
      <c r="S1868" s="88">
        <f ca="1">COUNTIFS(Tableau3[PLAGE],R1868)</f>
        <v>0</v>
      </c>
      <c r="T1868" s="139">
        <f ca="1">INDEX(EXTRACT!DATE,MATCH(Tableau4[[#This Row],[Décalage]],D:D,0),0)</f>
        <v>0</v>
      </c>
      <c r="U1868" s="139">
        <f ca="1">VLOOKUP(Tableau4[[#This Row],[Décalage]],D:E,2,0)</f>
        <v>0</v>
      </c>
      <c r="V1868" s="139">
        <f ca="1">VLOOKUP(Tableau4[[#This Row],[Décalage]],D:G,4,0)</f>
        <v>0</v>
      </c>
      <c r="AY1868" s="88"/>
      <c r="AZ1868" s="88"/>
      <c r="BA1868" s="88"/>
      <c r="BB1868" s="88"/>
      <c r="BC1868" s="88"/>
    </row>
    <row r="1869" spans="1:55" ht="15" x14ac:dyDescent="0.2">
      <c r="A1869" s="100" t="s">
        <v>534</v>
      </c>
      <c r="B1869" s="95" t="s">
        <v>534</v>
      </c>
      <c r="C1869" s="95">
        <v>1866</v>
      </c>
      <c r="D1869" s="95" t="s">
        <v>534</v>
      </c>
      <c r="E1869" s="99" t="s">
        <v>534</v>
      </c>
      <c r="F1869" s="95" t="s">
        <v>534</v>
      </c>
      <c r="G1869" s="95" t="s">
        <v>534</v>
      </c>
      <c r="H1869" s="95">
        <v>0</v>
      </c>
      <c r="I1869" s="95">
        <v>1</v>
      </c>
      <c r="J1869" s="95">
        <v>1402</v>
      </c>
      <c r="K1869" s="95" t="s">
        <v>534</v>
      </c>
      <c r="L1869" s="98" t="s">
        <v>534</v>
      </c>
      <c r="M1869" s="98" t="s">
        <v>534</v>
      </c>
      <c r="N1869" s="97" t="s">
        <v>534</v>
      </c>
      <c r="Q1869" s="88" t="str">
        <f t="array" aca="1" ref="Q1869" ca="1">IFERROR(INDEX(Tableau3[Num DECAL],SMALL(IF(Tableau3[Num DECAL]&lt;&gt;"",ROW(INDIRECT("1:"&amp;ROWS(Tableau3[Num DECAL])))),ROWS($1:1858))),"")</f>
        <v/>
      </c>
      <c r="R1869" s="88">
        <f t="shared" ca="1" si="29"/>
        <v>0</v>
      </c>
      <c r="S1869" s="88">
        <f ca="1">COUNTIFS(Tableau3[PLAGE],R1869)</f>
        <v>0</v>
      </c>
      <c r="T1869" s="139">
        <f ca="1">INDEX(EXTRACT!DATE,MATCH(Tableau4[[#This Row],[Décalage]],D:D,0),0)</f>
        <v>0</v>
      </c>
      <c r="U1869" s="139">
        <f ca="1">VLOOKUP(Tableau4[[#This Row],[Décalage]],D:E,2,0)</f>
        <v>0</v>
      </c>
      <c r="V1869" s="139">
        <f ca="1">VLOOKUP(Tableau4[[#This Row],[Décalage]],D:G,4,0)</f>
        <v>0</v>
      </c>
      <c r="AY1869" s="88"/>
      <c r="AZ1869" s="88"/>
      <c r="BA1869" s="88"/>
      <c r="BB1869" s="88"/>
      <c r="BC1869" s="88"/>
    </row>
    <row r="1870" spans="1:55" ht="15" x14ac:dyDescent="0.2">
      <c r="A1870" s="100" t="s">
        <v>534</v>
      </c>
      <c r="B1870" s="95" t="s">
        <v>534</v>
      </c>
      <c r="C1870" s="95">
        <v>1867</v>
      </c>
      <c r="D1870" s="95" t="s">
        <v>534</v>
      </c>
      <c r="E1870" s="99" t="s">
        <v>534</v>
      </c>
      <c r="F1870" s="95" t="s">
        <v>534</v>
      </c>
      <c r="G1870" s="95" t="s">
        <v>534</v>
      </c>
      <c r="H1870" s="95">
        <v>0</v>
      </c>
      <c r="I1870" s="95">
        <v>1</v>
      </c>
      <c r="J1870" s="95">
        <v>1403</v>
      </c>
      <c r="K1870" s="95" t="s">
        <v>534</v>
      </c>
      <c r="L1870" s="98" t="s">
        <v>534</v>
      </c>
      <c r="M1870" s="98" t="s">
        <v>534</v>
      </c>
      <c r="N1870" s="97" t="s">
        <v>534</v>
      </c>
      <c r="Q1870" s="88" t="str">
        <f t="array" aca="1" ref="Q1870" ca="1">IFERROR(INDEX(Tableau3[Num DECAL],SMALL(IF(Tableau3[Num DECAL]&lt;&gt;"",ROW(INDIRECT("1:"&amp;ROWS(Tableau3[Num DECAL])))),ROWS($1:1859))),"")</f>
        <v/>
      </c>
      <c r="R1870" s="88">
        <f t="shared" ca="1" si="29"/>
        <v>0</v>
      </c>
      <c r="S1870" s="88">
        <f ca="1">COUNTIFS(Tableau3[PLAGE],R1870)</f>
        <v>0</v>
      </c>
      <c r="T1870" s="139">
        <f ca="1">INDEX(EXTRACT!DATE,MATCH(Tableau4[[#This Row],[Décalage]],D:D,0),0)</f>
        <v>0</v>
      </c>
      <c r="U1870" s="139">
        <f ca="1">VLOOKUP(Tableau4[[#This Row],[Décalage]],D:E,2,0)</f>
        <v>0</v>
      </c>
      <c r="V1870" s="139">
        <f ca="1">VLOOKUP(Tableau4[[#This Row],[Décalage]],D:G,4,0)</f>
        <v>0</v>
      </c>
      <c r="AY1870" s="88"/>
      <c r="AZ1870" s="88"/>
      <c r="BA1870" s="88"/>
      <c r="BB1870" s="88"/>
      <c r="BC1870" s="88"/>
    </row>
    <row r="1871" spans="1:55" ht="15" x14ac:dyDescent="0.2">
      <c r="A1871" s="100" t="s">
        <v>534</v>
      </c>
      <c r="B1871" s="95" t="s">
        <v>534</v>
      </c>
      <c r="C1871" s="95">
        <v>1868</v>
      </c>
      <c r="D1871" s="95" t="s">
        <v>534</v>
      </c>
      <c r="E1871" s="99" t="s">
        <v>534</v>
      </c>
      <c r="F1871" s="95" t="s">
        <v>534</v>
      </c>
      <c r="G1871" s="95" t="s">
        <v>534</v>
      </c>
      <c r="H1871" s="95">
        <v>0</v>
      </c>
      <c r="I1871" s="95">
        <v>1</v>
      </c>
      <c r="J1871" s="95">
        <v>1404</v>
      </c>
      <c r="K1871" s="95" t="s">
        <v>534</v>
      </c>
      <c r="L1871" s="98" t="s">
        <v>534</v>
      </c>
      <c r="M1871" s="98" t="s">
        <v>534</v>
      </c>
      <c r="N1871" s="97" t="s">
        <v>534</v>
      </c>
      <c r="Q1871" s="88" t="str">
        <f t="array" aca="1" ref="Q1871" ca="1">IFERROR(INDEX(Tableau3[Num DECAL],SMALL(IF(Tableau3[Num DECAL]&lt;&gt;"",ROW(INDIRECT("1:"&amp;ROWS(Tableau3[Num DECAL])))),ROWS($1:1860))),"")</f>
        <v/>
      </c>
      <c r="R1871" s="88">
        <f t="shared" ca="1" si="29"/>
        <v>0</v>
      </c>
      <c r="S1871" s="88">
        <f ca="1">COUNTIFS(Tableau3[PLAGE],R1871)</f>
        <v>0</v>
      </c>
      <c r="T1871" s="139">
        <f ca="1">INDEX(EXTRACT!DATE,MATCH(Tableau4[[#This Row],[Décalage]],D:D,0),0)</f>
        <v>0</v>
      </c>
      <c r="U1871" s="139">
        <f ca="1">VLOOKUP(Tableau4[[#This Row],[Décalage]],D:E,2,0)</f>
        <v>0</v>
      </c>
      <c r="V1871" s="139">
        <f ca="1">VLOOKUP(Tableau4[[#This Row],[Décalage]],D:G,4,0)</f>
        <v>0</v>
      </c>
      <c r="AY1871" s="88"/>
      <c r="AZ1871" s="88"/>
      <c r="BA1871" s="88"/>
      <c r="BB1871" s="88"/>
      <c r="BC1871" s="88"/>
    </row>
    <row r="1872" spans="1:55" ht="15" x14ac:dyDescent="0.2">
      <c r="A1872" s="100" t="s">
        <v>534</v>
      </c>
      <c r="B1872" s="95" t="s">
        <v>534</v>
      </c>
      <c r="C1872" s="95">
        <v>1869</v>
      </c>
      <c r="D1872" s="95" t="s">
        <v>534</v>
      </c>
      <c r="E1872" s="99" t="s">
        <v>534</v>
      </c>
      <c r="F1872" s="95" t="s">
        <v>534</v>
      </c>
      <c r="G1872" s="95" t="s">
        <v>534</v>
      </c>
      <c r="H1872" s="95">
        <v>0</v>
      </c>
      <c r="I1872" s="95">
        <v>1</v>
      </c>
      <c r="J1872" s="95">
        <v>1405</v>
      </c>
      <c r="K1872" s="95" t="s">
        <v>534</v>
      </c>
      <c r="L1872" s="98" t="s">
        <v>534</v>
      </c>
      <c r="M1872" s="98" t="s">
        <v>534</v>
      </c>
      <c r="N1872" s="97" t="s">
        <v>534</v>
      </c>
      <c r="Q1872" s="88" t="str">
        <f t="array" aca="1" ref="Q1872" ca="1">IFERROR(INDEX(Tableau3[Num DECAL],SMALL(IF(Tableau3[Num DECAL]&lt;&gt;"",ROW(INDIRECT("1:"&amp;ROWS(Tableau3[Num DECAL])))),ROWS($1:1861))),"")</f>
        <v/>
      </c>
      <c r="R1872" s="88">
        <f t="shared" ca="1" si="29"/>
        <v>0</v>
      </c>
      <c r="S1872" s="88">
        <f ca="1">COUNTIFS(Tableau3[PLAGE],R1872)</f>
        <v>0</v>
      </c>
      <c r="T1872" s="139">
        <f ca="1">INDEX(EXTRACT!DATE,MATCH(Tableau4[[#This Row],[Décalage]],D:D,0),0)</f>
        <v>0</v>
      </c>
      <c r="U1872" s="139">
        <f ca="1">VLOOKUP(Tableau4[[#This Row],[Décalage]],D:E,2,0)</f>
        <v>0</v>
      </c>
      <c r="V1872" s="139">
        <f ca="1">VLOOKUP(Tableau4[[#This Row],[Décalage]],D:G,4,0)</f>
        <v>0</v>
      </c>
      <c r="AY1872" s="88"/>
      <c r="AZ1872" s="88"/>
      <c r="BA1872" s="88"/>
      <c r="BB1872" s="88"/>
      <c r="BC1872" s="88"/>
    </row>
    <row r="1873" spans="1:55" ht="15" x14ac:dyDescent="0.2">
      <c r="A1873" s="100" t="s">
        <v>534</v>
      </c>
      <c r="B1873" s="95" t="s">
        <v>534</v>
      </c>
      <c r="C1873" s="95">
        <v>1870</v>
      </c>
      <c r="D1873" s="95" t="s">
        <v>534</v>
      </c>
      <c r="E1873" s="99" t="s">
        <v>534</v>
      </c>
      <c r="F1873" s="95" t="s">
        <v>534</v>
      </c>
      <c r="G1873" s="95" t="s">
        <v>534</v>
      </c>
      <c r="H1873" s="95">
        <v>0</v>
      </c>
      <c r="I1873" s="95">
        <v>1</v>
      </c>
      <c r="J1873" s="95">
        <v>1406</v>
      </c>
      <c r="K1873" s="95" t="s">
        <v>534</v>
      </c>
      <c r="L1873" s="98" t="s">
        <v>534</v>
      </c>
      <c r="M1873" s="98" t="s">
        <v>534</v>
      </c>
      <c r="N1873" s="97" t="s">
        <v>534</v>
      </c>
      <c r="Q1873" s="88" t="str">
        <f t="array" aca="1" ref="Q1873" ca="1">IFERROR(INDEX(Tableau3[Num DECAL],SMALL(IF(Tableau3[Num DECAL]&lt;&gt;"",ROW(INDIRECT("1:"&amp;ROWS(Tableau3[Num DECAL])))),ROWS($1:1862))),"")</f>
        <v/>
      </c>
      <c r="R1873" s="88">
        <f t="shared" ca="1" si="29"/>
        <v>0</v>
      </c>
      <c r="S1873" s="88">
        <f ca="1">COUNTIFS(Tableau3[PLAGE],R1873)</f>
        <v>0</v>
      </c>
      <c r="T1873" s="139">
        <f ca="1">INDEX(EXTRACT!DATE,MATCH(Tableau4[[#This Row],[Décalage]],D:D,0),0)</f>
        <v>0</v>
      </c>
      <c r="U1873" s="139">
        <f ca="1">VLOOKUP(Tableau4[[#This Row],[Décalage]],D:E,2,0)</f>
        <v>0</v>
      </c>
      <c r="V1873" s="139">
        <f ca="1">VLOOKUP(Tableau4[[#This Row],[Décalage]],D:G,4,0)</f>
        <v>0</v>
      </c>
      <c r="AY1873" s="88"/>
      <c r="AZ1873" s="88"/>
      <c r="BA1873" s="88"/>
      <c r="BB1873" s="88"/>
      <c r="BC1873" s="88"/>
    </row>
    <row r="1874" spans="1:55" ht="15" x14ac:dyDescent="0.2">
      <c r="A1874" s="100" t="s">
        <v>534</v>
      </c>
      <c r="B1874" s="95" t="s">
        <v>534</v>
      </c>
      <c r="C1874" s="95">
        <v>1871</v>
      </c>
      <c r="D1874" s="95" t="s">
        <v>534</v>
      </c>
      <c r="E1874" s="99" t="s">
        <v>534</v>
      </c>
      <c r="F1874" s="95" t="s">
        <v>534</v>
      </c>
      <c r="G1874" s="95" t="s">
        <v>534</v>
      </c>
      <c r="H1874" s="95">
        <v>0</v>
      </c>
      <c r="I1874" s="95">
        <v>1</v>
      </c>
      <c r="J1874" s="95">
        <v>1407</v>
      </c>
      <c r="K1874" s="95" t="s">
        <v>534</v>
      </c>
      <c r="L1874" s="98" t="s">
        <v>534</v>
      </c>
      <c r="M1874" s="98" t="s">
        <v>534</v>
      </c>
      <c r="N1874" s="97" t="s">
        <v>534</v>
      </c>
      <c r="Q1874" s="88" t="str">
        <f t="array" aca="1" ref="Q1874" ca="1">IFERROR(INDEX(Tableau3[Num DECAL],SMALL(IF(Tableau3[Num DECAL]&lt;&gt;"",ROW(INDIRECT("1:"&amp;ROWS(Tableau3[Num DECAL])))),ROWS($1:1863))),"")</f>
        <v/>
      </c>
      <c r="R1874" s="88">
        <f t="shared" ca="1" si="29"/>
        <v>0</v>
      </c>
      <c r="S1874" s="88">
        <f ca="1">COUNTIFS(Tableau3[PLAGE],R1874)</f>
        <v>0</v>
      </c>
      <c r="T1874" s="139">
        <f ca="1">INDEX(EXTRACT!DATE,MATCH(Tableau4[[#This Row],[Décalage]],D:D,0),0)</f>
        <v>0</v>
      </c>
      <c r="U1874" s="139">
        <f ca="1">VLOOKUP(Tableau4[[#This Row],[Décalage]],D:E,2,0)</f>
        <v>0</v>
      </c>
      <c r="V1874" s="139">
        <f ca="1">VLOOKUP(Tableau4[[#This Row],[Décalage]],D:G,4,0)</f>
        <v>0</v>
      </c>
      <c r="AY1874" s="88"/>
      <c r="AZ1874" s="88"/>
      <c r="BA1874" s="88"/>
      <c r="BB1874" s="88"/>
      <c r="BC1874" s="88"/>
    </row>
    <row r="1875" spans="1:55" ht="15" x14ac:dyDescent="0.2">
      <c r="A1875" s="100" t="s">
        <v>534</v>
      </c>
      <c r="B1875" s="95" t="s">
        <v>534</v>
      </c>
      <c r="C1875" s="95">
        <v>1872</v>
      </c>
      <c r="D1875" s="95" t="s">
        <v>534</v>
      </c>
      <c r="E1875" s="99" t="s">
        <v>534</v>
      </c>
      <c r="F1875" s="95" t="s">
        <v>534</v>
      </c>
      <c r="G1875" s="95" t="s">
        <v>534</v>
      </c>
      <c r="H1875" s="95">
        <v>0</v>
      </c>
      <c r="I1875" s="95">
        <v>1</v>
      </c>
      <c r="J1875" s="95">
        <v>1408</v>
      </c>
      <c r="K1875" s="95" t="s">
        <v>534</v>
      </c>
      <c r="L1875" s="98" t="s">
        <v>534</v>
      </c>
      <c r="M1875" s="98" t="s">
        <v>534</v>
      </c>
      <c r="N1875" s="97" t="s">
        <v>534</v>
      </c>
      <c r="Q1875" s="88" t="str">
        <f t="array" aca="1" ref="Q1875" ca="1">IFERROR(INDEX(Tableau3[Num DECAL],SMALL(IF(Tableau3[Num DECAL]&lt;&gt;"",ROW(INDIRECT("1:"&amp;ROWS(Tableau3[Num DECAL])))),ROWS($1:1864))),"")</f>
        <v/>
      </c>
      <c r="R1875" s="88">
        <f t="shared" ca="1" si="29"/>
        <v>0</v>
      </c>
      <c r="S1875" s="88">
        <f ca="1">COUNTIFS(Tableau3[PLAGE],R1875)</f>
        <v>0</v>
      </c>
      <c r="T1875" s="139">
        <f ca="1">INDEX(EXTRACT!DATE,MATCH(Tableau4[[#This Row],[Décalage]],D:D,0),0)</f>
        <v>0</v>
      </c>
      <c r="U1875" s="139">
        <f ca="1">VLOOKUP(Tableau4[[#This Row],[Décalage]],D:E,2,0)</f>
        <v>0</v>
      </c>
      <c r="V1875" s="139">
        <f ca="1">VLOOKUP(Tableau4[[#This Row],[Décalage]],D:G,4,0)</f>
        <v>0</v>
      </c>
      <c r="AY1875" s="88"/>
      <c r="AZ1875" s="88"/>
      <c r="BA1875" s="88"/>
      <c r="BB1875" s="88"/>
      <c r="BC1875" s="88"/>
    </row>
    <row r="1876" spans="1:55" ht="15" x14ac:dyDescent="0.2">
      <c r="A1876" s="100" t="s">
        <v>534</v>
      </c>
      <c r="B1876" s="95" t="s">
        <v>534</v>
      </c>
      <c r="C1876" s="95">
        <v>1873</v>
      </c>
      <c r="D1876" s="95" t="s">
        <v>534</v>
      </c>
      <c r="E1876" s="99" t="s">
        <v>534</v>
      </c>
      <c r="F1876" s="95" t="s">
        <v>534</v>
      </c>
      <c r="G1876" s="95" t="s">
        <v>534</v>
      </c>
      <c r="H1876" s="95">
        <v>0</v>
      </c>
      <c r="I1876" s="95">
        <v>1</v>
      </c>
      <c r="J1876" s="95">
        <v>1409</v>
      </c>
      <c r="K1876" s="95" t="s">
        <v>534</v>
      </c>
      <c r="L1876" s="98" t="s">
        <v>534</v>
      </c>
      <c r="M1876" s="98" t="s">
        <v>534</v>
      </c>
      <c r="N1876" s="97" t="s">
        <v>534</v>
      </c>
      <c r="Q1876" s="88" t="str">
        <f t="array" aca="1" ref="Q1876" ca="1">IFERROR(INDEX(Tableau3[Num DECAL],SMALL(IF(Tableau3[Num DECAL]&lt;&gt;"",ROW(INDIRECT("1:"&amp;ROWS(Tableau3[Num DECAL])))),ROWS($1:1865))),"")</f>
        <v/>
      </c>
      <c r="R1876" s="88">
        <f t="shared" ca="1" si="29"/>
        <v>0</v>
      </c>
      <c r="S1876" s="88">
        <f ca="1">COUNTIFS(Tableau3[PLAGE],R1876)</f>
        <v>0</v>
      </c>
      <c r="T1876" s="139">
        <f ca="1">INDEX(EXTRACT!DATE,MATCH(Tableau4[[#This Row],[Décalage]],D:D,0),0)</f>
        <v>0</v>
      </c>
      <c r="U1876" s="139">
        <f ca="1">VLOOKUP(Tableau4[[#This Row],[Décalage]],D:E,2,0)</f>
        <v>0</v>
      </c>
      <c r="V1876" s="139">
        <f ca="1">VLOOKUP(Tableau4[[#This Row],[Décalage]],D:G,4,0)</f>
        <v>0</v>
      </c>
      <c r="AY1876" s="88"/>
      <c r="AZ1876" s="88"/>
      <c r="BA1876" s="88"/>
      <c r="BB1876" s="88"/>
      <c r="BC1876" s="88"/>
    </row>
    <row r="1877" spans="1:55" ht="15" x14ac:dyDescent="0.2">
      <c r="A1877" s="100" t="s">
        <v>534</v>
      </c>
      <c r="B1877" s="95" t="s">
        <v>534</v>
      </c>
      <c r="C1877" s="95">
        <v>1874</v>
      </c>
      <c r="D1877" s="95" t="s">
        <v>534</v>
      </c>
      <c r="E1877" s="99" t="s">
        <v>534</v>
      </c>
      <c r="F1877" s="95" t="s">
        <v>534</v>
      </c>
      <c r="G1877" s="95" t="s">
        <v>534</v>
      </c>
      <c r="H1877" s="95">
        <v>0</v>
      </c>
      <c r="I1877" s="95">
        <v>1</v>
      </c>
      <c r="J1877" s="95">
        <v>1410</v>
      </c>
      <c r="K1877" s="95" t="s">
        <v>534</v>
      </c>
      <c r="L1877" s="98" t="s">
        <v>534</v>
      </c>
      <c r="M1877" s="98" t="s">
        <v>534</v>
      </c>
      <c r="N1877" s="97" t="s">
        <v>534</v>
      </c>
      <c r="Q1877" s="88" t="str">
        <f t="array" aca="1" ref="Q1877" ca="1">IFERROR(INDEX(Tableau3[Num DECAL],SMALL(IF(Tableau3[Num DECAL]&lt;&gt;"",ROW(INDIRECT("1:"&amp;ROWS(Tableau3[Num DECAL])))),ROWS($1:1866))),"")</f>
        <v/>
      </c>
      <c r="R1877" s="88">
        <f t="shared" ca="1" si="29"/>
        <v>0</v>
      </c>
      <c r="S1877" s="88">
        <f ca="1">COUNTIFS(Tableau3[PLAGE],R1877)</f>
        <v>0</v>
      </c>
      <c r="T1877" s="139">
        <f ca="1">INDEX(EXTRACT!DATE,MATCH(Tableau4[[#This Row],[Décalage]],D:D,0),0)</f>
        <v>0</v>
      </c>
      <c r="U1877" s="139">
        <f ca="1">VLOOKUP(Tableau4[[#This Row],[Décalage]],D:E,2,0)</f>
        <v>0</v>
      </c>
      <c r="V1877" s="139">
        <f ca="1">VLOOKUP(Tableau4[[#This Row],[Décalage]],D:G,4,0)</f>
        <v>0</v>
      </c>
      <c r="AY1877" s="88"/>
      <c r="AZ1877" s="88"/>
      <c r="BA1877" s="88"/>
      <c r="BB1877" s="88"/>
      <c r="BC1877" s="88"/>
    </row>
    <row r="1878" spans="1:55" ht="15" x14ac:dyDescent="0.2">
      <c r="A1878" s="100" t="s">
        <v>534</v>
      </c>
      <c r="B1878" s="95" t="s">
        <v>534</v>
      </c>
      <c r="C1878" s="95">
        <v>1875</v>
      </c>
      <c r="D1878" s="95" t="s">
        <v>534</v>
      </c>
      <c r="E1878" s="99" t="s">
        <v>534</v>
      </c>
      <c r="F1878" s="95" t="s">
        <v>534</v>
      </c>
      <c r="G1878" s="95" t="s">
        <v>534</v>
      </c>
      <c r="H1878" s="95">
        <v>0</v>
      </c>
      <c r="I1878" s="95">
        <v>1</v>
      </c>
      <c r="J1878" s="95">
        <v>1411</v>
      </c>
      <c r="K1878" s="95" t="s">
        <v>534</v>
      </c>
      <c r="L1878" s="98" t="s">
        <v>534</v>
      </c>
      <c r="M1878" s="98" t="s">
        <v>534</v>
      </c>
      <c r="N1878" s="97" t="s">
        <v>534</v>
      </c>
      <c r="Q1878" s="88" t="str">
        <f t="array" aca="1" ref="Q1878" ca="1">IFERROR(INDEX(Tableau3[Num DECAL],SMALL(IF(Tableau3[Num DECAL]&lt;&gt;"",ROW(INDIRECT("1:"&amp;ROWS(Tableau3[Num DECAL])))),ROWS($1:1867))),"")</f>
        <v/>
      </c>
      <c r="R1878" s="88">
        <f t="shared" ca="1" si="29"/>
        <v>0</v>
      </c>
      <c r="S1878" s="88">
        <f ca="1">COUNTIFS(Tableau3[PLAGE],R1878)</f>
        <v>0</v>
      </c>
      <c r="T1878" s="139">
        <f ca="1">INDEX(EXTRACT!DATE,MATCH(Tableau4[[#This Row],[Décalage]],D:D,0),0)</f>
        <v>0</v>
      </c>
      <c r="U1878" s="139">
        <f ca="1">VLOOKUP(Tableau4[[#This Row],[Décalage]],D:E,2,0)</f>
        <v>0</v>
      </c>
      <c r="V1878" s="139">
        <f ca="1">VLOOKUP(Tableau4[[#This Row],[Décalage]],D:G,4,0)</f>
        <v>0</v>
      </c>
      <c r="AY1878" s="88"/>
      <c r="AZ1878" s="88"/>
      <c r="BA1878" s="88"/>
      <c r="BB1878" s="88"/>
      <c r="BC1878" s="88"/>
    </row>
    <row r="1879" spans="1:55" ht="15" x14ac:dyDescent="0.2">
      <c r="A1879" s="100" t="s">
        <v>534</v>
      </c>
      <c r="B1879" s="95" t="s">
        <v>534</v>
      </c>
      <c r="C1879" s="95">
        <v>1876</v>
      </c>
      <c r="D1879" s="95" t="s">
        <v>534</v>
      </c>
      <c r="E1879" s="99" t="s">
        <v>534</v>
      </c>
      <c r="F1879" s="95" t="s">
        <v>534</v>
      </c>
      <c r="G1879" s="95" t="s">
        <v>534</v>
      </c>
      <c r="H1879" s="95">
        <v>0</v>
      </c>
      <c r="I1879" s="95">
        <v>1</v>
      </c>
      <c r="J1879" s="95">
        <v>1412</v>
      </c>
      <c r="K1879" s="95" t="s">
        <v>534</v>
      </c>
      <c r="L1879" s="98" t="s">
        <v>534</v>
      </c>
      <c r="M1879" s="98" t="s">
        <v>534</v>
      </c>
      <c r="N1879" s="97" t="s">
        <v>534</v>
      </c>
      <c r="Q1879" s="88" t="str">
        <f t="array" aca="1" ref="Q1879" ca="1">IFERROR(INDEX(Tableau3[Num DECAL],SMALL(IF(Tableau3[Num DECAL]&lt;&gt;"",ROW(INDIRECT("1:"&amp;ROWS(Tableau3[Num DECAL])))),ROWS($1:1868))),"")</f>
        <v/>
      </c>
      <c r="R1879" s="88">
        <f t="shared" ca="1" si="29"/>
        <v>0</v>
      </c>
      <c r="S1879" s="88">
        <f ca="1">COUNTIFS(Tableau3[PLAGE],R1879)</f>
        <v>0</v>
      </c>
      <c r="T1879" s="139">
        <f ca="1">INDEX(EXTRACT!DATE,MATCH(Tableau4[[#This Row],[Décalage]],D:D,0),0)</f>
        <v>0</v>
      </c>
      <c r="U1879" s="139">
        <f ca="1">VLOOKUP(Tableau4[[#This Row],[Décalage]],D:E,2,0)</f>
        <v>0</v>
      </c>
      <c r="V1879" s="139">
        <f ca="1">VLOOKUP(Tableau4[[#This Row],[Décalage]],D:G,4,0)</f>
        <v>0</v>
      </c>
      <c r="AY1879" s="88"/>
      <c r="AZ1879" s="88"/>
      <c r="BA1879" s="88"/>
      <c r="BB1879" s="88"/>
      <c r="BC1879" s="88"/>
    </row>
    <row r="1880" spans="1:55" ht="15" x14ac:dyDescent="0.2">
      <c r="A1880" s="100" t="s">
        <v>534</v>
      </c>
      <c r="B1880" s="95" t="s">
        <v>534</v>
      </c>
      <c r="C1880" s="95">
        <v>1877</v>
      </c>
      <c r="D1880" s="95" t="s">
        <v>534</v>
      </c>
      <c r="E1880" s="99" t="s">
        <v>534</v>
      </c>
      <c r="F1880" s="95" t="s">
        <v>534</v>
      </c>
      <c r="G1880" s="95" t="s">
        <v>534</v>
      </c>
      <c r="H1880" s="95">
        <v>0</v>
      </c>
      <c r="I1880" s="95">
        <v>1</v>
      </c>
      <c r="J1880" s="95">
        <v>1413</v>
      </c>
      <c r="K1880" s="95" t="s">
        <v>534</v>
      </c>
      <c r="L1880" s="98" t="s">
        <v>534</v>
      </c>
      <c r="M1880" s="98" t="s">
        <v>534</v>
      </c>
      <c r="N1880" s="97" t="s">
        <v>534</v>
      </c>
      <c r="Q1880" s="88" t="str">
        <f t="array" aca="1" ref="Q1880" ca="1">IFERROR(INDEX(Tableau3[Num DECAL],SMALL(IF(Tableau3[Num DECAL]&lt;&gt;"",ROW(INDIRECT("1:"&amp;ROWS(Tableau3[Num DECAL])))),ROWS($1:1869))),"")</f>
        <v/>
      </c>
      <c r="R1880" s="88">
        <f t="shared" ca="1" si="29"/>
        <v>0</v>
      </c>
      <c r="S1880" s="88">
        <f ca="1">COUNTIFS(Tableau3[PLAGE],R1880)</f>
        <v>0</v>
      </c>
      <c r="T1880" s="139">
        <f ca="1">INDEX(EXTRACT!DATE,MATCH(Tableau4[[#This Row],[Décalage]],D:D,0),0)</f>
        <v>0</v>
      </c>
      <c r="U1880" s="139">
        <f ca="1">VLOOKUP(Tableau4[[#This Row],[Décalage]],D:E,2,0)</f>
        <v>0</v>
      </c>
      <c r="V1880" s="139">
        <f ca="1">VLOOKUP(Tableau4[[#This Row],[Décalage]],D:G,4,0)</f>
        <v>0</v>
      </c>
      <c r="AY1880" s="88"/>
      <c r="AZ1880" s="88"/>
      <c r="BA1880" s="88"/>
      <c r="BB1880" s="88"/>
      <c r="BC1880" s="88"/>
    </row>
    <row r="1881" spans="1:55" ht="15" x14ac:dyDescent="0.2">
      <c r="A1881" s="100" t="s">
        <v>534</v>
      </c>
      <c r="B1881" s="95" t="s">
        <v>534</v>
      </c>
      <c r="C1881" s="95">
        <v>1878</v>
      </c>
      <c r="D1881" s="95" t="s">
        <v>534</v>
      </c>
      <c r="E1881" s="99" t="s">
        <v>534</v>
      </c>
      <c r="F1881" s="95" t="s">
        <v>534</v>
      </c>
      <c r="G1881" s="95" t="s">
        <v>534</v>
      </c>
      <c r="H1881" s="95">
        <v>0</v>
      </c>
      <c r="I1881" s="95">
        <v>1</v>
      </c>
      <c r="J1881" s="95">
        <v>1414</v>
      </c>
      <c r="K1881" s="95" t="s">
        <v>534</v>
      </c>
      <c r="L1881" s="98" t="s">
        <v>534</v>
      </c>
      <c r="M1881" s="98" t="s">
        <v>534</v>
      </c>
      <c r="N1881" s="97" t="s">
        <v>534</v>
      </c>
      <c r="Q1881" s="88" t="str">
        <f t="array" aca="1" ref="Q1881" ca="1">IFERROR(INDEX(Tableau3[Num DECAL],SMALL(IF(Tableau3[Num DECAL]&lt;&gt;"",ROW(INDIRECT("1:"&amp;ROWS(Tableau3[Num DECAL])))),ROWS($1:1870))),"")</f>
        <v/>
      </c>
      <c r="R1881" s="88">
        <f t="shared" ca="1" si="29"/>
        <v>0</v>
      </c>
      <c r="S1881" s="88">
        <f ca="1">COUNTIFS(Tableau3[PLAGE],R1881)</f>
        <v>0</v>
      </c>
      <c r="T1881" s="139">
        <f ca="1">INDEX(EXTRACT!DATE,MATCH(Tableau4[[#This Row],[Décalage]],D:D,0),0)</f>
        <v>0</v>
      </c>
      <c r="U1881" s="139">
        <f ca="1">VLOOKUP(Tableau4[[#This Row],[Décalage]],D:E,2,0)</f>
        <v>0</v>
      </c>
      <c r="V1881" s="139">
        <f ca="1">VLOOKUP(Tableau4[[#This Row],[Décalage]],D:G,4,0)</f>
        <v>0</v>
      </c>
      <c r="AY1881" s="88"/>
      <c r="AZ1881" s="88"/>
      <c r="BA1881" s="88"/>
      <c r="BB1881" s="88"/>
      <c r="BC1881" s="88"/>
    </row>
    <row r="1882" spans="1:55" ht="15" x14ac:dyDescent="0.2">
      <c r="A1882" s="100" t="s">
        <v>534</v>
      </c>
      <c r="B1882" s="95" t="s">
        <v>534</v>
      </c>
      <c r="C1882" s="95">
        <v>1879</v>
      </c>
      <c r="D1882" s="95" t="s">
        <v>534</v>
      </c>
      <c r="E1882" s="99" t="s">
        <v>534</v>
      </c>
      <c r="F1882" s="95" t="s">
        <v>534</v>
      </c>
      <c r="G1882" s="95" t="s">
        <v>534</v>
      </c>
      <c r="H1882" s="95">
        <v>0</v>
      </c>
      <c r="I1882" s="95">
        <v>1</v>
      </c>
      <c r="J1882" s="95">
        <v>1415</v>
      </c>
      <c r="K1882" s="95" t="s">
        <v>534</v>
      </c>
      <c r="L1882" s="98" t="s">
        <v>534</v>
      </c>
      <c r="M1882" s="98" t="s">
        <v>534</v>
      </c>
      <c r="N1882" s="97" t="s">
        <v>534</v>
      </c>
      <c r="Q1882" s="88" t="str">
        <f t="array" aca="1" ref="Q1882" ca="1">IFERROR(INDEX(Tableau3[Num DECAL],SMALL(IF(Tableau3[Num DECAL]&lt;&gt;"",ROW(INDIRECT("1:"&amp;ROWS(Tableau3[Num DECAL])))),ROWS($1:1871))),"")</f>
        <v/>
      </c>
      <c r="R1882" s="88">
        <f t="shared" ca="1" si="29"/>
        <v>0</v>
      </c>
      <c r="S1882" s="88">
        <f ca="1">COUNTIFS(Tableau3[PLAGE],R1882)</f>
        <v>0</v>
      </c>
      <c r="T1882" s="139">
        <f ca="1">INDEX(EXTRACT!DATE,MATCH(Tableau4[[#This Row],[Décalage]],D:D,0),0)</f>
        <v>0</v>
      </c>
      <c r="U1882" s="139">
        <f ca="1">VLOOKUP(Tableau4[[#This Row],[Décalage]],D:E,2,0)</f>
        <v>0</v>
      </c>
      <c r="V1882" s="139">
        <f ca="1">VLOOKUP(Tableau4[[#This Row],[Décalage]],D:G,4,0)</f>
        <v>0</v>
      </c>
      <c r="AY1882" s="88"/>
      <c r="AZ1882" s="88"/>
      <c r="BA1882" s="88"/>
      <c r="BB1882" s="88"/>
      <c r="BC1882" s="88"/>
    </row>
    <row r="1883" spans="1:55" ht="15" x14ac:dyDescent="0.2">
      <c r="A1883" s="100" t="s">
        <v>534</v>
      </c>
      <c r="B1883" s="95" t="s">
        <v>534</v>
      </c>
      <c r="C1883" s="95">
        <v>1880</v>
      </c>
      <c r="D1883" s="95" t="s">
        <v>534</v>
      </c>
      <c r="E1883" s="99" t="s">
        <v>534</v>
      </c>
      <c r="F1883" s="95" t="s">
        <v>534</v>
      </c>
      <c r="G1883" s="95" t="s">
        <v>534</v>
      </c>
      <c r="H1883" s="95">
        <v>0</v>
      </c>
      <c r="I1883" s="95">
        <v>1</v>
      </c>
      <c r="J1883" s="95">
        <v>1416</v>
      </c>
      <c r="K1883" s="95" t="s">
        <v>534</v>
      </c>
      <c r="L1883" s="98" t="s">
        <v>534</v>
      </c>
      <c r="M1883" s="98" t="s">
        <v>534</v>
      </c>
      <c r="N1883" s="97" t="s">
        <v>534</v>
      </c>
      <c r="Q1883" s="88" t="str">
        <f t="array" aca="1" ref="Q1883" ca="1">IFERROR(INDEX(Tableau3[Num DECAL],SMALL(IF(Tableau3[Num DECAL]&lt;&gt;"",ROW(INDIRECT("1:"&amp;ROWS(Tableau3[Num DECAL])))),ROWS($1:1872))),"")</f>
        <v/>
      </c>
      <c r="R1883" s="88">
        <f t="shared" ca="1" si="29"/>
        <v>0</v>
      </c>
      <c r="S1883" s="88">
        <f ca="1">COUNTIFS(Tableau3[PLAGE],R1883)</f>
        <v>0</v>
      </c>
      <c r="T1883" s="139">
        <f ca="1">INDEX(EXTRACT!DATE,MATCH(Tableau4[[#This Row],[Décalage]],D:D,0),0)</f>
        <v>0</v>
      </c>
      <c r="U1883" s="139">
        <f ca="1">VLOOKUP(Tableau4[[#This Row],[Décalage]],D:E,2,0)</f>
        <v>0</v>
      </c>
      <c r="V1883" s="139">
        <f ca="1">VLOOKUP(Tableau4[[#This Row],[Décalage]],D:G,4,0)</f>
        <v>0</v>
      </c>
      <c r="AY1883" s="88"/>
      <c r="AZ1883" s="88"/>
      <c r="BA1883" s="88"/>
      <c r="BB1883" s="88"/>
      <c r="BC1883" s="88"/>
    </row>
    <row r="1884" spans="1:55" ht="15" x14ac:dyDescent="0.2">
      <c r="A1884" s="100" t="s">
        <v>534</v>
      </c>
      <c r="B1884" s="95" t="s">
        <v>534</v>
      </c>
      <c r="C1884" s="95">
        <v>1881</v>
      </c>
      <c r="D1884" s="95" t="s">
        <v>534</v>
      </c>
      <c r="E1884" s="99" t="s">
        <v>534</v>
      </c>
      <c r="F1884" s="95" t="s">
        <v>534</v>
      </c>
      <c r="G1884" s="95" t="s">
        <v>534</v>
      </c>
      <c r="H1884" s="95">
        <v>0</v>
      </c>
      <c r="I1884" s="95">
        <v>1</v>
      </c>
      <c r="J1884" s="95">
        <v>1417</v>
      </c>
      <c r="K1884" s="95" t="s">
        <v>534</v>
      </c>
      <c r="L1884" s="98" t="s">
        <v>534</v>
      </c>
      <c r="M1884" s="98" t="s">
        <v>534</v>
      </c>
      <c r="N1884" s="97" t="s">
        <v>534</v>
      </c>
      <c r="Q1884" s="88" t="str">
        <f t="array" aca="1" ref="Q1884" ca="1">IFERROR(INDEX(Tableau3[Num DECAL],SMALL(IF(Tableau3[Num DECAL]&lt;&gt;"",ROW(INDIRECT("1:"&amp;ROWS(Tableau3[Num DECAL])))),ROWS($1:1873))),"")</f>
        <v/>
      </c>
      <c r="R1884" s="88">
        <f t="shared" ca="1" si="29"/>
        <v>0</v>
      </c>
      <c r="S1884" s="88">
        <f ca="1">COUNTIFS(Tableau3[PLAGE],R1884)</f>
        <v>0</v>
      </c>
      <c r="T1884" s="139">
        <f ca="1">INDEX(EXTRACT!DATE,MATCH(Tableau4[[#This Row],[Décalage]],D:D,0),0)</f>
        <v>0</v>
      </c>
      <c r="U1884" s="139">
        <f ca="1">VLOOKUP(Tableau4[[#This Row],[Décalage]],D:E,2,0)</f>
        <v>0</v>
      </c>
      <c r="V1884" s="139">
        <f ca="1">VLOOKUP(Tableau4[[#This Row],[Décalage]],D:G,4,0)</f>
        <v>0</v>
      </c>
      <c r="AY1884" s="88"/>
      <c r="AZ1884" s="88"/>
      <c r="BA1884" s="88"/>
      <c r="BB1884" s="88"/>
      <c r="BC1884" s="88"/>
    </row>
    <row r="1885" spans="1:55" ht="15" x14ac:dyDescent="0.2">
      <c r="A1885" s="100" t="s">
        <v>534</v>
      </c>
      <c r="B1885" s="95" t="s">
        <v>534</v>
      </c>
      <c r="C1885" s="95">
        <v>1882</v>
      </c>
      <c r="D1885" s="95" t="s">
        <v>534</v>
      </c>
      <c r="E1885" s="99" t="s">
        <v>534</v>
      </c>
      <c r="F1885" s="95" t="s">
        <v>534</v>
      </c>
      <c r="G1885" s="95" t="s">
        <v>534</v>
      </c>
      <c r="H1885" s="95">
        <v>0</v>
      </c>
      <c r="I1885" s="95">
        <v>1</v>
      </c>
      <c r="J1885" s="95">
        <v>1418</v>
      </c>
      <c r="K1885" s="95" t="s">
        <v>534</v>
      </c>
      <c r="L1885" s="98" t="s">
        <v>534</v>
      </c>
      <c r="M1885" s="98" t="s">
        <v>534</v>
      </c>
      <c r="N1885" s="97" t="s">
        <v>534</v>
      </c>
      <c r="Q1885" s="88" t="str">
        <f t="array" aca="1" ref="Q1885" ca="1">IFERROR(INDEX(Tableau3[Num DECAL],SMALL(IF(Tableau3[Num DECAL]&lt;&gt;"",ROW(INDIRECT("1:"&amp;ROWS(Tableau3[Num DECAL])))),ROWS($1:1874))),"")</f>
        <v/>
      </c>
      <c r="R1885" s="88">
        <f t="shared" ca="1" si="29"/>
        <v>0</v>
      </c>
      <c r="S1885" s="88">
        <f ca="1">COUNTIFS(Tableau3[PLAGE],R1885)</f>
        <v>0</v>
      </c>
      <c r="T1885" s="139">
        <f ca="1">INDEX(EXTRACT!DATE,MATCH(Tableau4[[#This Row],[Décalage]],D:D,0),0)</f>
        <v>0</v>
      </c>
      <c r="U1885" s="139">
        <f ca="1">VLOOKUP(Tableau4[[#This Row],[Décalage]],D:E,2,0)</f>
        <v>0</v>
      </c>
      <c r="V1885" s="139">
        <f ca="1">VLOOKUP(Tableau4[[#This Row],[Décalage]],D:G,4,0)</f>
        <v>0</v>
      </c>
      <c r="AY1885" s="88"/>
      <c r="AZ1885" s="88"/>
      <c r="BA1885" s="88"/>
      <c r="BB1885" s="88"/>
      <c r="BC1885" s="88"/>
    </row>
    <row r="1886" spans="1:55" ht="15" x14ac:dyDescent="0.2">
      <c r="A1886" s="100" t="s">
        <v>534</v>
      </c>
      <c r="B1886" s="95" t="s">
        <v>534</v>
      </c>
      <c r="C1886" s="95">
        <v>1883</v>
      </c>
      <c r="D1886" s="95" t="s">
        <v>534</v>
      </c>
      <c r="E1886" s="99" t="s">
        <v>534</v>
      </c>
      <c r="F1886" s="95" t="s">
        <v>534</v>
      </c>
      <c r="G1886" s="95" t="s">
        <v>534</v>
      </c>
      <c r="H1886" s="95">
        <v>0</v>
      </c>
      <c r="I1886" s="95">
        <v>1</v>
      </c>
      <c r="J1886" s="95">
        <v>1419</v>
      </c>
      <c r="K1886" s="95" t="s">
        <v>534</v>
      </c>
      <c r="L1886" s="98" t="s">
        <v>534</v>
      </c>
      <c r="M1886" s="98" t="s">
        <v>534</v>
      </c>
      <c r="N1886" s="97" t="s">
        <v>534</v>
      </c>
      <c r="Q1886" s="88" t="str">
        <f t="array" aca="1" ref="Q1886" ca="1">IFERROR(INDEX(Tableau3[Num DECAL],SMALL(IF(Tableau3[Num DECAL]&lt;&gt;"",ROW(INDIRECT("1:"&amp;ROWS(Tableau3[Num DECAL])))),ROWS($1:1875))),"")</f>
        <v/>
      </c>
      <c r="R1886" s="88">
        <f t="shared" ca="1" si="29"/>
        <v>0</v>
      </c>
      <c r="S1886" s="88">
        <f ca="1">COUNTIFS(Tableau3[PLAGE],R1886)</f>
        <v>0</v>
      </c>
      <c r="T1886" s="139">
        <f ca="1">INDEX(EXTRACT!DATE,MATCH(Tableau4[[#This Row],[Décalage]],D:D,0),0)</f>
        <v>0</v>
      </c>
      <c r="U1886" s="139">
        <f ca="1">VLOOKUP(Tableau4[[#This Row],[Décalage]],D:E,2,0)</f>
        <v>0</v>
      </c>
      <c r="V1886" s="139">
        <f ca="1">VLOOKUP(Tableau4[[#This Row],[Décalage]],D:G,4,0)</f>
        <v>0</v>
      </c>
      <c r="AY1886" s="88"/>
      <c r="AZ1886" s="88"/>
      <c r="BA1886" s="88"/>
      <c r="BB1886" s="88"/>
      <c r="BC1886" s="88"/>
    </row>
    <row r="1887" spans="1:55" ht="15" x14ac:dyDescent="0.2">
      <c r="A1887" s="100" t="s">
        <v>534</v>
      </c>
      <c r="B1887" s="95" t="s">
        <v>534</v>
      </c>
      <c r="C1887" s="95">
        <v>1884</v>
      </c>
      <c r="D1887" s="95" t="s">
        <v>534</v>
      </c>
      <c r="E1887" s="99" t="s">
        <v>534</v>
      </c>
      <c r="F1887" s="95" t="s">
        <v>534</v>
      </c>
      <c r="G1887" s="95" t="s">
        <v>534</v>
      </c>
      <c r="H1887" s="95">
        <v>0</v>
      </c>
      <c r="I1887" s="95">
        <v>1</v>
      </c>
      <c r="J1887" s="95">
        <v>1420</v>
      </c>
      <c r="K1887" s="95" t="s">
        <v>534</v>
      </c>
      <c r="L1887" s="98" t="s">
        <v>534</v>
      </c>
      <c r="M1887" s="98" t="s">
        <v>534</v>
      </c>
      <c r="N1887" s="97" t="s">
        <v>534</v>
      </c>
      <c r="Q1887" s="88" t="str">
        <f t="array" aca="1" ref="Q1887" ca="1">IFERROR(INDEX(Tableau3[Num DECAL],SMALL(IF(Tableau3[Num DECAL]&lt;&gt;"",ROW(INDIRECT("1:"&amp;ROWS(Tableau3[Num DECAL])))),ROWS($1:1876))),"")</f>
        <v/>
      </c>
      <c r="R1887" s="88">
        <f t="shared" ca="1" si="29"/>
        <v>0</v>
      </c>
      <c r="S1887" s="88">
        <f ca="1">COUNTIFS(Tableau3[PLAGE],R1887)</f>
        <v>0</v>
      </c>
      <c r="T1887" s="139">
        <f ca="1">INDEX(EXTRACT!DATE,MATCH(Tableau4[[#This Row],[Décalage]],D:D,0),0)</f>
        <v>0</v>
      </c>
      <c r="U1887" s="139">
        <f ca="1">VLOOKUP(Tableau4[[#This Row],[Décalage]],D:E,2,0)</f>
        <v>0</v>
      </c>
      <c r="V1887" s="139">
        <f ca="1">VLOOKUP(Tableau4[[#This Row],[Décalage]],D:G,4,0)</f>
        <v>0</v>
      </c>
      <c r="AY1887" s="88"/>
      <c r="AZ1887" s="88"/>
      <c r="BA1887" s="88"/>
      <c r="BB1887" s="88"/>
      <c r="BC1887" s="88"/>
    </row>
    <row r="1888" spans="1:55" ht="15" x14ac:dyDescent="0.2">
      <c r="A1888" s="100" t="s">
        <v>534</v>
      </c>
      <c r="B1888" s="95" t="s">
        <v>534</v>
      </c>
      <c r="C1888" s="95">
        <v>1885</v>
      </c>
      <c r="D1888" s="95" t="s">
        <v>534</v>
      </c>
      <c r="E1888" s="99" t="s">
        <v>534</v>
      </c>
      <c r="F1888" s="95" t="s">
        <v>534</v>
      </c>
      <c r="G1888" s="95" t="s">
        <v>534</v>
      </c>
      <c r="H1888" s="95">
        <v>0</v>
      </c>
      <c r="I1888" s="95">
        <v>1</v>
      </c>
      <c r="J1888" s="95">
        <v>1421</v>
      </c>
      <c r="K1888" s="95" t="s">
        <v>534</v>
      </c>
      <c r="L1888" s="98" t="s">
        <v>534</v>
      </c>
      <c r="M1888" s="98" t="s">
        <v>534</v>
      </c>
      <c r="N1888" s="97" t="s">
        <v>534</v>
      </c>
      <c r="Q1888" s="88" t="str">
        <f t="array" aca="1" ref="Q1888" ca="1">IFERROR(INDEX(Tableau3[Num DECAL],SMALL(IF(Tableau3[Num DECAL]&lt;&gt;"",ROW(INDIRECT("1:"&amp;ROWS(Tableau3[Num DECAL])))),ROWS($1:1877))),"")</f>
        <v/>
      </c>
      <c r="R1888" s="88">
        <f t="shared" ca="1" si="29"/>
        <v>0</v>
      </c>
      <c r="S1888" s="88">
        <f ca="1">COUNTIFS(Tableau3[PLAGE],R1888)</f>
        <v>0</v>
      </c>
      <c r="T1888" s="139">
        <f ca="1">INDEX(EXTRACT!DATE,MATCH(Tableau4[[#This Row],[Décalage]],D:D,0),0)</f>
        <v>0</v>
      </c>
      <c r="U1888" s="139">
        <f ca="1">VLOOKUP(Tableau4[[#This Row],[Décalage]],D:E,2,0)</f>
        <v>0</v>
      </c>
      <c r="V1888" s="139">
        <f ca="1">VLOOKUP(Tableau4[[#This Row],[Décalage]],D:G,4,0)</f>
        <v>0</v>
      </c>
      <c r="AY1888" s="88"/>
      <c r="AZ1888" s="88"/>
      <c r="BA1888" s="88"/>
      <c r="BB1888" s="88"/>
      <c r="BC1888" s="88"/>
    </row>
    <row r="1889" spans="1:55" ht="15" x14ac:dyDescent="0.2">
      <c r="A1889" s="100" t="s">
        <v>534</v>
      </c>
      <c r="B1889" s="95" t="s">
        <v>534</v>
      </c>
      <c r="C1889" s="95">
        <v>1886</v>
      </c>
      <c r="D1889" s="95" t="s">
        <v>534</v>
      </c>
      <c r="E1889" s="99" t="s">
        <v>534</v>
      </c>
      <c r="F1889" s="95" t="s">
        <v>534</v>
      </c>
      <c r="G1889" s="95" t="s">
        <v>534</v>
      </c>
      <c r="H1889" s="95">
        <v>0</v>
      </c>
      <c r="I1889" s="95">
        <v>1</v>
      </c>
      <c r="J1889" s="95">
        <v>1422</v>
      </c>
      <c r="K1889" s="95" t="s">
        <v>534</v>
      </c>
      <c r="L1889" s="98" t="s">
        <v>534</v>
      </c>
      <c r="M1889" s="98" t="s">
        <v>534</v>
      </c>
      <c r="N1889" s="97" t="s">
        <v>534</v>
      </c>
      <c r="Q1889" s="88" t="str">
        <f t="array" aca="1" ref="Q1889" ca="1">IFERROR(INDEX(Tableau3[Num DECAL],SMALL(IF(Tableau3[Num DECAL]&lt;&gt;"",ROW(INDIRECT("1:"&amp;ROWS(Tableau3[Num DECAL])))),ROWS($1:1878))),"")</f>
        <v/>
      </c>
      <c r="R1889" s="88">
        <f t="shared" ca="1" si="29"/>
        <v>0</v>
      </c>
      <c r="S1889" s="88">
        <f ca="1">COUNTIFS(Tableau3[PLAGE],R1889)</f>
        <v>0</v>
      </c>
      <c r="T1889" s="139">
        <f ca="1">INDEX(EXTRACT!DATE,MATCH(Tableau4[[#This Row],[Décalage]],D:D,0),0)</f>
        <v>0</v>
      </c>
      <c r="U1889" s="139">
        <f ca="1">VLOOKUP(Tableau4[[#This Row],[Décalage]],D:E,2,0)</f>
        <v>0</v>
      </c>
      <c r="V1889" s="139">
        <f ca="1">VLOOKUP(Tableau4[[#This Row],[Décalage]],D:G,4,0)</f>
        <v>0</v>
      </c>
      <c r="AY1889" s="88"/>
      <c r="AZ1889" s="88"/>
      <c r="BA1889" s="88"/>
      <c r="BB1889" s="88"/>
      <c r="BC1889" s="88"/>
    </row>
    <row r="1890" spans="1:55" ht="15" x14ac:dyDescent="0.2">
      <c r="A1890" s="100" t="s">
        <v>534</v>
      </c>
      <c r="B1890" s="95" t="s">
        <v>534</v>
      </c>
      <c r="C1890" s="95">
        <v>1887</v>
      </c>
      <c r="D1890" s="95" t="s">
        <v>534</v>
      </c>
      <c r="E1890" s="99" t="s">
        <v>534</v>
      </c>
      <c r="F1890" s="95" t="s">
        <v>534</v>
      </c>
      <c r="G1890" s="95" t="s">
        <v>534</v>
      </c>
      <c r="H1890" s="95">
        <v>0</v>
      </c>
      <c r="I1890" s="95">
        <v>1</v>
      </c>
      <c r="J1890" s="95">
        <v>1423</v>
      </c>
      <c r="K1890" s="95" t="s">
        <v>534</v>
      </c>
      <c r="L1890" s="98" t="s">
        <v>534</v>
      </c>
      <c r="M1890" s="98" t="s">
        <v>534</v>
      </c>
      <c r="N1890" s="97" t="s">
        <v>534</v>
      </c>
      <c r="Q1890" s="88" t="str">
        <f t="array" aca="1" ref="Q1890" ca="1">IFERROR(INDEX(Tableau3[Num DECAL],SMALL(IF(Tableau3[Num DECAL]&lt;&gt;"",ROW(INDIRECT("1:"&amp;ROWS(Tableau3[Num DECAL])))),ROWS($1:1879))),"")</f>
        <v/>
      </c>
      <c r="R1890" s="88">
        <f t="shared" ca="1" si="29"/>
        <v>0</v>
      </c>
      <c r="S1890" s="88">
        <f ca="1">COUNTIFS(Tableau3[PLAGE],R1890)</f>
        <v>0</v>
      </c>
      <c r="T1890" s="139">
        <f ca="1">INDEX(EXTRACT!DATE,MATCH(Tableau4[[#This Row],[Décalage]],D:D,0),0)</f>
        <v>0</v>
      </c>
      <c r="U1890" s="139">
        <f ca="1">VLOOKUP(Tableau4[[#This Row],[Décalage]],D:E,2,0)</f>
        <v>0</v>
      </c>
      <c r="V1890" s="139">
        <f ca="1">VLOOKUP(Tableau4[[#This Row],[Décalage]],D:G,4,0)</f>
        <v>0</v>
      </c>
      <c r="AY1890" s="88"/>
      <c r="AZ1890" s="88"/>
      <c r="BA1890" s="88"/>
      <c r="BB1890" s="88"/>
      <c r="BC1890" s="88"/>
    </row>
    <row r="1891" spans="1:55" ht="15" x14ac:dyDescent="0.2">
      <c r="A1891" s="100" t="s">
        <v>534</v>
      </c>
      <c r="B1891" s="95" t="s">
        <v>534</v>
      </c>
      <c r="C1891" s="95">
        <v>1888</v>
      </c>
      <c r="D1891" s="95" t="s">
        <v>534</v>
      </c>
      <c r="E1891" s="99" t="s">
        <v>534</v>
      </c>
      <c r="F1891" s="95" t="s">
        <v>534</v>
      </c>
      <c r="G1891" s="95" t="s">
        <v>534</v>
      </c>
      <c r="H1891" s="95">
        <v>0</v>
      </c>
      <c r="I1891" s="95">
        <v>1</v>
      </c>
      <c r="J1891" s="95">
        <v>1424</v>
      </c>
      <c r="K1891" s="95" t="s">
        <v>534</v>
      </c>
      <c r="L1891" s="98" t="s">
        <v>534</v>
      </c>
      <c r="M1891" s="98" t="s">
        <v>534</v>
      </c>
      <c r="N1891" s="97" t="s">
        <v>534</v>
      </c>
      <c r="Q1891" s="88" t="str">
        <f t="array" aca="1" ref="Q1891" ca="1">IFERROR(INDEX(Tableau3[Num DECAL],SMALL(IF(Tableau3[Num DECAL]&lt;&gt;"",ROW(INDIRECT("1:"&amp;ROWS(Tableau3[Num DECAL])))),ROWS($1:1880))),"")</f>
        <v/>
      </c>
      <c r="R1891" s="88">
        <f t="shared" ca="1" si="29"/>
        <v>0</v>
      </c>
      <c r="S1891" s="88">
        <f ca="1">COUNTIFS(Tableau3[PLAGE],R1891)</f>
        <v>0</v>
      </c>
      <c r="T1891" s="139">
        <f ca="1">INDEX(EXTRACT!DATE,MATCH(Tableau4[[#This Row],[Décalage]],D:D,0),0)</f>
        <v>0</v>
      </c>
      <c r="U1891" s="139">
        <f ca="1">VLOOKUP(Tableau4[[#This Row],[Décalage]],D:E,2,0)</f>
        <v>0</v>
      </c>
      <c r="V1891" s="139">
        <f ca="1">VLOOKUP(Tableau4[[#This Row],[Décalage]],D:G,4,0)</f>
        <v>0</v>
      </c>
      <c r="AY1891" s="88"/>
      <c r="AZ1891" s="88"/>
      <c r="BA1891" s="88"/>
      <c r="BB1891" s="88"/>
      <c r="BC1891" s="88"/>
    </row>
    <row r="1892" spans="1:55" ht="15" x14ac:dyDescent="0.2">
      <c r="A1892" s="100" t="s">
        <v>534</v>
      </c>
      <c r="B1892" s="95" t="s">
        <v>534</v>
      </c>
      <c r="C1892" s="95">
        <v>1889</v>
      </c>
      <c r="D1892" s="95" t="s">
        <v>534</v>
      </c>
      <c r="E1892" s="99" t="s">
        <v>534</v>
      </c>
      <c r="F1892" s="95" t="s">
        <v>534</v>
      </c>
      <c r="G1892" s="95" t="s">
        <v>534</v>
      </c>
      <c r="H1892" s="95">
        <v>0</v>
      </c>
      <c r="I1892" s="95">
        <v>1</v>
      </c>
      <c r="J1892" s="95">
        <v>1425</v>
      </c>
      <c r="K1892" s="95" t="s">
        <v>534</v>
      </c>
      <c r="L1892" s="98" t="s">
        <v>534</v>
      </c>
      <c r="M1892" s="98" t="s">
        <v>534</v>
      </c>
      <c r="N1892" s="97" t="s">
        <v>534</v>
      </c>
      <c r="Q1892" s="88" t="str">
        <f t="array" aca="1" ref="Q1892" ca="1">IFERROR(INDEX(Tableau3[Num DECAL],SMALL(IF(Tableau3[Num DECAL]&lt;&gt;"",ROW(INDIRECT("1:"&amp;ROWS(Tableau3[Num DECAL])))),ROWS($1:1881))),"")</f>
        <v/>
      </c>
      <c r="R1892" s="88">
        <f t="shared" ca="1" si="29"/>
        <v>0</v>
      </c>
      <c r="S1892" s="88">
        <f ca="1">COUNTIFS(Tableau3[PLAGE],R1892)</f>
        <v>0</v>
      </c>
      <c r="T1892" s="139">
        <f ca="1">INDEX(EXTRACT!DATE,MATCH(Tableau4[[#This Row],[Décalage]],D:D,0),0)</f>
        <v>0</v>
      </c>
      <c r="U1892" s="139">
        <f ca="1">VLOOKUP(Tableau4[[#This Row],[Décalage]],D:E,2,0)</f>
        <v>0</v>
      </c>
      <c r="V1892" s="139">
        <f ca="1">VLOOKUP(Tableau4[[#This Row],[Décalage]],D:G,4,0)</f>
        <v>0</v>
      </c>
      <c r="AY1892" s="88"/>
      <c r="AZ1892" s="88"/>
      <c r="BA1892" s="88"/>
      <c r="BB1892" s="88"/>
      <c r="BC1892" s="88"/>
    </row>
    <row r="1893" spans="1:55" ht="15" x14ac:dyDescent="0.2">
      <c r="A1893" s="100" t="s">
        <v>534</v>
      </c>
      <c r="B1893" s="95" t="s">
        <v>534</v>
      </c>
      <c r="C1893" s="95">
        <v>1890</v>
      </c>
      <c r="D1893" s="95" t="s">
        <v>534</v>
      </c>
      <c r="E1893" s="99" t="s">
        <v>534</v>
      </c>
      <c r="F1893" s="95" t="s">
        <v>534</v>
      </c>
      <c r="G1893" s="95" t="s">
        <v>534</v>
      </c>
      <c r="H1893" s="95">
        <v>0</v>
      </c>
      <c r="I1893" s="95">
        <v>1</v>
      </c>
      <c r="J1893" s="95">
        <v>1426</v>
      </c>
      <c r="K1893" s="95" t="s">
        <v>534</v>
      </c>
      <c r="L1893" s="98" t="s">
        <v>534</v>
      </c>
      <c r="M1893" s="98" t="s">
        <v>534</v>
      </c>
      <c r="N1893" s="97" t="s">
        <v>534</v>
      </c>
      <c r="Q1893" s="88" t="str">
        <f t="array" aca="1" ref="Q1893" ca="1">IFERROR(INDEX(Tableau3[Num DECAL],SMALL(IF(Tableau3[Num DECAL]&lt;&gt;"",ROW(INDIRECT("1:"&amp;ROWS(Tableau3[Num DECAL])))),ROWS($1:1882))),"")</f>
        <v/>
      </c>
      <c r="R1893" s="88">
        <f t="shared" ca="1" si="29"/>
        <v>0</v>
      </c>
      <c r="S1893" s="88">
        <f ca="1">COUNTIFS(Tableau3[PLAGE],R1893)</f>
        <v>0</v>
      </c>
      <c r="T1893" s="139">
        <f ca="1">INDEX(EXTRACT!DATE,MATCH(Tableau4[[#This Row],[Décalage]],D:D,0),0)</f>
        <v>0</v>
      </c>
      <c r="U1893" s="139">
        <f ca="1">VLOOKUP(Tableau4[[#This Row],[Décalage]],D:E,2,0)</f>
        <v>0</v>
      </c>
      <c r="V1893" s="139">
        <f ca="1">VLOOKUP(Tableau4[[#This Row],[Décalage]],D:G,4,0)</f>
        <v>0</v>
      </c>
      <c r="AY1893" s="88"/>
      <c r="AZ1893" s="88"/>
      <c r="BA1893" s="88"/>
      <c r="BB1893" s="88"/>
      <c r="BC1893" s="88"/>
    </row>
    <row r="1894" spans="1:55" ht="15" x14ac:dyDescent="0.2">
      <c r="A1894" s="100" t="s">
        <v>534</v>
      </c>
      <c r="B1894" s="95" t="s">
        <v>534</v>
      </c>
      <c r="C1894" s="95">
        <v>1891</v>
      </c>
      <c r="D1894" s="95" t="s">
        <v>534</v>
      </c>
      <c r="E1894" s="99" t="s">
        <v>534</v>
      </c>
      <c r="F1894" s="95" t="s">
        <v>534</v>
      </c>
      <c r="G1894" s="95" t="s">
        <v>534</v>
      </c>
      <c r="H1894" s="95">
        <v>0</v>
      </c>
      <c r="I1894" s="95">
        <v>1</v>
      </c>
      <c r="J1894" s="95">
        <v>1427</v>
      </c>
      <c r="K1894" s="95" t="s">
        <v>534</v>
      </c>
      <c r="L1894" s="98" t="s">
        <v>534</v>
      </c>
      <c r="M1894" s="98" t="s">
        <v>534</v>
      </c>
      <c r="N1894" s="97" t="s">
        <v>534</v>
      </c>
      <c r="Q1894" s="88" t="str">
        <f t="array" aca="1" ref="Q1894" ca="1">IFERROR(INDEX(Tableau3[Num DECAL],SMALL(IF(Tableau3[Num DECAL]&lt;&gt;"",ROW(INDIRECT("1:"&amp;ROWS(Tableau3[Num DECAL])))),ROWS($1:1883))),"")</f>
        <v/>
      </c>
      <c r="R1894" s="88">
        <f t="shared" ca="1" si="29"/>
        <v>0</v>
      </c>
      <c r="S1894" s="88">
        <f ca="1">COUNTIFS(Tableau3[PLAGE],R1894)</f>
        <v>0</v>
      </c>
      <c r="T1894" s="139">
        <f ca="1">INDEX(EXTRACT!DATE,MATCH(Tableau4[[#This Row],[Décalage]],D:D,0),0)</f>
        <v>0</v>
      </c>
      <c r="U1894" s="139">
        <f ca="1">VLOOKUP(Tableau4[[#This Row],[Décalage]],D:E,2,0)</f>
        <v>0</v>
      </c>
      <c r="V1894" s="139">
        <f ca="1">VLOOKUP(Tableau4[[#This Row],[Décalage]],D:G,4,0)</f>
        <v>0</v>
      </c>
      <c r="AY1894" s="88"/>
      <c r="AZ1894" s="88"/>
      <c r="BA1894" s="88"/>
      <c r="BB1894" s="88"/>
      <c r="BC1894" s="88"/>
    </row>
    <row r="1895" spans="1:55" ht="15" x14ac:dyDescent="0.2">
      <c r="A1895" s="100" t="s">
        <v>534</v>
      </c>
      <c r="B1895" s="95" t="s">
        <v>534</v>
      </c>
      <c r="C1895" s="95">
        <v>1892</v>
      </c>
      <c r="D1895" s="95" t="s">
        <v>534</v>
      </c>
      <c r="E1895" s="99" t="s">
        <v>534</v>
      </c>
      <c r="F1895" s="95" t="s">
        <v>534</v>
      </c>
      <c r="G1895" s="95" t="s">
        <v>534</v>
      </c>
      <c r="H1895" s="95">
        <v>0</v>
      </c>
      <c r="I1895" s="95">
        <v>1</v>
      </c>
      <c r="J1895" s="95">
        <v>1428</v>
      </c>
      <c r="K1895" s="95" t="s">
        <v>534</v>
      </c>
      <c r="L1895" s="98" t="s">
        <v>534</v>
      </c>
      <c r="M1895" s="98" t="s">
        <v>534</v>
      </c>
      <c r="N1895" s="97" t="s">
        <v>534</v>
      </c>
      <c r="Q1895" s="88" t="str">
        <f t="array" aca="1" ref="Q1895" ca="1">IFERROR(INDEX(Tableau3[Num DECAL],SMALL(IF(Tableau3[Num DECAL]&lt;&gt;"",ROW(INDIRECT("1:"&amp;ROWS(Tableau3[Num DECAL])))),ROWS($1:1884))),"")</f>
        <v/>
      </c>
      <c r="R1895" s="88">
        <f t="shared" ca="1" si="29"/>
        <v>0</v>
      </c>
      <c r="S1895" s="88">
        <f ca="1">COUNTIFS(Tableau3[PLAGE],R1895)</f>
        <v>0</v>
      </c>
      <c r="T1895" s="139">
        <f ca="1">INDEX(EXTRACT!DATE,MATCH(Tableau4[[#This Row],[Décalage]],D:D,0),0)</f>
        <v>0</v>
      </c>
      <c r="U1895" s="139">
        <f ca="1">VLOOKUP(Tableau4[[#This Row],[Décalage]],D:E,2,0)</f>
        <v>0</v>
      </c>
      <c r="V1895" s="139">
        <f ca="1">VLOOKUP(Tableau4[[#This Row],[Décalage]],D:G,4,0)</f>
        <v>0</v>
      </c>
      <c r="AY1895" s="88"/>
      <c r="AZ1895" s="88"/>
      <c r="BA1895" s="88"/>
      <c r="BB1895" s="88"/>
      <c r="BC1895" s="88"/>
    </row>
    <row r="1896" spans="1:55" ht="15" x14ac:dyDescent="0.2">
      <c r="A1896" s="100" t="s">
        <v>534</v>
      </c>
      <c r="B1896" s="95" t="s">
        <v>534</v>
      </c>
      <c r="C1896" s="95">
        <v>1893</v>
      </c>
      <c r="D1896" s="95" t="s">
        <v>534</v>
      </c>
      <c r="E1896" s="99" t="s">
        <v>534</v>
      </c>
      <c r="F1896" s="95" t="s">
        <v>534</v>
      </c>
      <c r="G1896" s="95" t="s">
        <v>534</v>
      </c>
      <c r="H1896" s="95">
        <v>0</v>
      </c>
      <c r="I1896" s="95">
        <v>1</v>
      </c>
      <c r="J1896" s="95">
        <v>1429</v>
      </c>
      <c r="K1896" s="95" t="s">
        <v>534</v>
      </c>
      <c r="L1896" s="98" t="s">
        <v>534</v>
      </c>
      <c r="M1896" s="98" t="s">
        <v>534</v>
      </c>
      <c r="N1896" s="97" t="s">
        <v>534</v>
      </c>
      <c r="Q1896" s="88" t="str">
        <f t="array" aca="1" ref="Q1896" ca="1">IFERROR(INDEX(Tableau3[Num DECAL],SMALL(IF(Tableau3[Num DECAL]&lt;&gt;"",ROW(INDIRECT("1:"&amp;ROWS(Tableau3[Num DECAL])))),ROWS($1:1885))),"")</f>
        <v/>
      </c>
      <c r="R1896" s="88">
        <f t="shared" ca="1" si="29"/>
        <v>0</v>
      </c>
      <c r="S1896" s="88">
        <f ca="1">COUNTIFS(Tableau3[PLAGE],R1896)</f>
        <v>0</v>
      </c>
      <c r="T1896" s="139">
        <f ca="1">INDEX(EXTRACT!DATE,MATCH(Tableau4[[#This Row],[Décalage]],D:D,0),0)</f>
        <v>0</v>
      </c>
      <c r="U1896" s="139">
        <f ca="1">VLOOKUP(Tableau4[[#This Row],[Décalage]],D:E,2,0)</f>
        <v>0</v>
      </c>
      <c r="V1896" s="139">
        <f ca="1">VLOOKUP(Tableau4[[#This Row],[Décalage]],D:G,4,0)</f>
        <v>0</v>
      </c>
      <c r="AY1896" s="88"/>
      <c r="AZ1896" s="88"/>
      <c r="BA1896" s="88"/>
      <c r="BB1896" s="88"/>
      <c r="BC1896" s="88"/>
    </row>
    <row r="1897" spans="1:55" ht="15" x14ac:dyDescent="0.2">
      <c r="A1897" s="100" t="s">
        <v>534</v>
      </c>
      <c r="B1897" s="95" t="s">
        <v>534</v>
      </c>
      <c r="C1897" s="95">
        <v>1894</v>
      </c>
      <c r="D1897" s="95" t="s">
        <v>534</v>
      </c>
      <c r="E1897" s="99" t="s">
        <v>534</v>
      </c>
      <c r="F1897" s="95" t="s">
        <v>534</v>
      </c>
      <c r="G1897" s="95" t="s">
        <v>534</v>
      </c>
      <c r="H1897" s="95">
        <v>0</v>
      </c>
      <c r="I1897" s="95">
        <v>1</v>
      </c>
      <c r="J1897" s="95">
        <v>1430</v>
      </c>
      <c r="K1897" s="95" t="s">
        <v>534</v>
      </c>
      <c r="L1897" s="98" t="s">
        <v>534</v>
      </c>
      <c r="M1897" s="98" t="s">
        <v>534</v>
      </c>
      <c r="N1897" s="97" t="s">
        <v>534</v>
      </c>
      <c r="Q1897" s="88" t="str">
        <f t="array" aca="1" ref="Q1897" ca="1">IFERROR(INDEX(Tableau3[Num DECAL],SMALL(IF(Tableau3[Num DECAL]&lt;&gt;"",ROW(INDIRECT("1:"&amp;ROWS(Tableau3[Num DECAL])))),ROWS($1:1886))),"")</f>
        <v/>
      </c>
      <c r="R1897" s="88">
        <f t="shared" ca="1" si="29"/>
        <v>0</v>
      </c>
      <c r="S1897" s="88">
        <f ca="1">COUNTIFS(Tableau3[PLAGE],R1897)</f>
        <v>0</v>
      </c>
      <c r="T1897" s="139">
        <f ca="1">INDEX(EXTRACT!DATE,MATCH(Tableau4[[#This Row],[Décalage]],D:D,0),0)</f>
        <v>0</v>
      </c>
      <c r="U1897" s="139">
        <f ca="1">VLOOKUP(Tableau4[[#This Row],[Décalage]],D:E,2,0)</f>
        <v>0</v>
      </c>
      <c r="V1897" s="139">
        <f ca="1">VLOOKUP(Tableau4[[#This Row],[Décalage]],D:G,4,0)</f>
        <v>0</v>
      </c>
      <c r="AY1897" s="88"/>
      <c r="AZ1897" s="88"/>
      <c r="BA1897" s="88"/>
      <c r="BB1897" s="88"/>
      <c r="BC1897" s="88"/>
    </row>
    <row r="1898" spans="1:55" ht="15" x14ac:dyDescent="0.2">
      <c r="A1898" s="100" t="s">
        <v>534</v>
      </c>
      <c r="B1898" s="95" t="s">
        <v>534</v>
      </c>
      <c r="C1898" s="95">
        <v>1895</v>
      </c>
      <c r="D1898" s="95" t="s">
        <v>534</v>
      </c>
      <c r="E1898" s="99" t="s">
        <v>534</v>
      </c>
      <c r="F1898" s="95" t="s">
        <v>534</v>
      </c>
      <c r="G1898" s="95" t="s">
        <v>534</v>
      </c>
      <c r="H1898" s="95">
        <v>0</v>
      </c>
      <c r="I1898" s="95">
        <v>1</v>
      </c>
      <c r="J1898" s="95">
        <v>1431</v>
      </c>
      <c r="K1898" s="95" t="s">
        <v>534</v>
      </c>
      <c r="L1898" s="98" t="s">
        <v>534</v>
      </c>
      <c r="M1898" s="98" t="s">
        <v>534</v>
      </c>
      <c r="N1898" s="97" t="s">
        <v>534</v>
      </c>
      <c r="Q1898" s="88" t="str">
        <f t="array" aca="1" ref="Q1898" ca="1">IFERROR(INDEX(Tableau3[Num DECAL],SMALL(IF(Tableau3[Num DECAL]&lt;&gt;"",ROW(INDIRECT("1:"&amp;ROWS(Tableau3[Num DECAL])))),ROWS($1:1887))),"")</f>
        <v/>
      </c>
      <c r="R1898" s="88">
        <f t="shared" ca="1" si="29"/>
        <v>0</v>
      </c>
      <c r="S1898" s="88">
        <f ca="1">COUNTIFS(Tableau3[PLAGE],R1898)</f>
        <v>0</v>
      </c>
      <c r="T1898" s="139">
        <f ca="1">INDEX(EXTRACT!DATE,MATCH(Tableau4[[#This Row],[Décalage]],D:D,0),0)</f>
        <v>0</v>
      </c>
      <c r="U1898" s="139">
        <f ca="1">VLOOKUP(Tableau4[[#This Row],[Décalage]],D:E,2,0)</f>
        <v>0</v>
      </c>
      <c r="V1898" s="139">
        <f ca="1">VLOOKUP(Tableau4[[#This Row],[Décalage]],D:G,4,0)</f>
        <v>0</v>
      </c>
      <c r="AY1898" s="88"/>
      <c r="AZ1898" s="88"/>
      <c r="BA1898" s="88"/>
      <c r="BB1898" s="88"/>
      <c r="BC1898" s="88"/>
    </row>
    <row r="1899" spans="1:55" ht="15" x14ac:dyDescent="0.2">
      <c r="A1899" s="100" t="s">
        <v>534</v>
      </c>
      <c r="B1899" s="95" t="s">
        <v>534</v>
      </c>
      <c r="C1899" s="95">
        <v>1896</v>
      </c>
      <c r="D1899" s="95" t="s">
        <v>534</v>
      </c>
      <c r="E1899" s="99" t="s">
        <v>534</v>
      </c>
      <c r="F1899" s="95" t="s">
        <v>534</v>
      </c>
      <c r="G1899" s="95" t="s">
        <v>534</v>
      </c>
      <c r="H1899" s="95">
        <v>0</v>
      </c>
      <c r="I1899" s="95">
        <v>1</v>
      </c>
      <c r="J1899" s="95">
        <v>1432</v>
      </c>
      <c r="K1899" s="95" t="s">
        <v>534</v>
      </c>
      <c r="L1899" s="98" t="s">
        <v>534</v>
      </c>
      <c r="M1899" s="98" t="s">
        <v>534</v>
      </c>
      <c r="N1899" s="97" t="s">
        <v>534</v>
      </c>
      <c r="Q1899" s="88" t="str">
        <f t="array" aca="1" ref="Q1899" ca="1">IFERROR(INDEX(Tableau3[Num DECAL],SMALL(IF(Tableau3[Num DECAL]&lt;&gt;"",ROW(INDIRECT("1:"&amp;ROWS(Tableau3[Num DECAL])))),ROWS($1:1888))),"")</f>
        <v/>
      </c>
      <c r="R1899" s="88">
        <f t="shared" ca="1" si="29"/>
        <v>0</v>
      </c>
      <c r="S1899" s="88">
        <f ca="1">COUNTIFS(Tableau3[PLAGE],R1899)</f>
        <v>0</v>
      </c>
      <c r="T1899" s="139">
        <f ca="1">INDEX(EXTRACT!DATE,MATCH(Tableau4[[#This Row],[Décalage]],D:D,0),0)</f>
        <v>0</v>
      </c>
      <c r="U1899" s="139">
        <f ca="1">VLOOKUP(Tableau4[[#This Row],[Décalage]],D:E,2,0)</f>
        <v>0</v>
      </c>
      <c r="V1899" s="139">
        <f ca="1">VLOOKUP(Tableau4[[#This Row],[Décalage]],D:G,4,0)</f>
        <v>0</v>
      </c>
      <c r="AY1899" s="88"/>
      <c r="AZ1899" s="88"/>
      <c r="BA1899" s="88"/>
      <c r="BB1899" s="88"/>
      <c r="BC1899" s="88"/>
    </row>
    <row r="1900" spans="1:55" ht="15" x14ac:dyDescent="0.2">
      <c r="A1900" s="100" t="s">
        <v>534</v>
      </c>
      <c r="B1900" s="95" t="s">
        <v>534</v>
      </c>
      <c r="C1900" s="95">
        <v>1897</v>
      </c>
      <c r="D1900" s="95" t="s">
        <v>534</v>
      </c>
      <c r="E1900" s="99" t="s">
        <v>534</v>
      </c>
      <c r="F1900" s="95" t="s">
        <v>534</v>
      </c>
      <c r="G1900" s="95" t="s">
        <v>534</v>
      </c>
      <c r="H1900" s="95">
        <v>0</v>
      </c>
      <c r="I1900" s="95">
        <v>1</v>
      </c>
      <c r="J1900" s="95">
        <v>1433</v>
      </c>
      <c r="K1900" s="95" t="s">
        <v>534</v>
      </c>
      <c r="L1900" s="98" t="s">
        <v>534</v>
      </c>
      <c r="M1900" s="98" t="s">
        <v>534</v>
      </c>
      <c r="N1900" s="97" t="s">
        <v>534</v>
      </c>
      <c r="Q1900" s="88" t="str">
        <f t="array" aca="1" ref="Q1900" ca="1">IFERROR(INDEX(Tableau3[Num DECAL],SMALL(IF(Tableau3[Num DECAL]&lt;&gt;"",ROW(INDIRECT("1:"&amp;ROWS(Tableau3[Num DECAL])))),ROWS($1:1889))),"")</f>
        <v/>
      </c>
      <c r="R1900" s="88">
        <f t="shared" ca="1" si="29"/>
        <v>0</v>
      </c>
      <c r="S1900" s="88">
        <f ca="1">COUNTIFS(Tableau3[PLAGE],R1900)</f>
        <v>0</v>
      </c>
      <c r="T1900" s="139">
        <f ca="1">INDEX(EXTRACT!DATE,MATCH(Tableau4[[#This Row],[Décalage]],D:D,0),0)</f>
        <v>0</v>
      </c>
      <c r="U1900" s="139">
        <f ca="1">VLOOKUP(Tableau4[[#This Row],[Décalage]],D:E,2,0)</f>
        <v>0</v>
      </c>
      <c r="V1900" s="139">
        <f ca="1">VLOOKUP(Tableau4[[#This Row],[Décalage]],D:G,4,0)</f>
        <v>0</v>
      </c>
      <c r="AY1900" s="88"/>
      <c r="AZ1900" s="88"/>
      <c r="BA1900" s="88"/>
      <c r="BB1900" s="88"/>
      <c r="BC1900" s="88"/>
    </row>
    <row r="1901" spans="1:55" ht="15" x14ac:dyDescent="0.2">
      <c r="A1901" s="100" t="s">
        <v>534</v>
      </c>
      <c r="B1901" s="95" t="s">
        <v>534</v>
      </c>
      <c r="C1901" s="95">
        <v>1898</v>
      </c>
      <c r="D1901" s="95" t="s">
        <v>534</v>
      </c>
      <c r="E1901" s="99" t="s">
        <v>534</v>
      </c>
      <c r="F1901" s="95" t="s">
        <v>534</v>
      </c>
      <c r="G1901" s="95" t="s">
        <v>534</v>
      </c>
      <c r="H1901" s="95">
        <v>0</v>
      </c>
      <c r="I1901" s="95">
        <v>1</v>
      </c>
      <c r="J1901" s="95">
        <v>1434</v>
      </c>
      <c r="K1901" s="95" t="s">
        <v>534</v>
      </c>
      <c r="L1901" s="98" t="s">
        <v>534</v>
      </c>
      <c r="M1901" s="98" t="s">
        <v>534</v>
      </c>
      <c r="N1901" s="97" t="s">
        <v>534</v>
      </c>
      <c r="Q1901" s="88" t="str">
        <f t="array" aca="1" ref="Q1901" ca="1">IFERROR(INDEX(Tableau3[Num DECAL],SMALL(IF(Tableau3[Num DECAL]&lt;&gt;"",ROW(INDIRECT("1:"&amp;ROWS(Tableau3[Num DECAL])))),ROWS($1:1890))),"")</f>
        <v/>
      </c>
      <c r="R1901" s="88">
        <f t="shared" ca="1" si="29"/>
        <v>0</v>
      </c>
      <c r="S1901" s="88">
        <f ca="1">COUNTIFS(Tableau3[PLAGE],R1901)</f>
        <v>0</v>
      </c>
      <c r="T1901" s="139">
        <f ca="1">INDEX(EXTRACT!DATE,MATCH(Tableau4[[#This Row],[Décalage]],D:D,0),0)</f>
        <v>0</v>
      </c>
      <c r="U1901" s="139">
        <f ca="1">VLOOKUP(Tableau4[[#This Row],[Décalage]],D:E,2,0)</f>
        <v>0</v>
      </c>
      <c r="V1901" s="139">
        <f ca="1">VLOOKUP(Tableau4[[#This Row],[Décalage]],D:G,4,0)</f>
        <v>0</v>
      </c>
      <c r="AY1901" s="88"/>
      <c r="AZ1901" s="88"/>
      <c r="BA1901" s="88"/>
      <c r="BB1901" s="88"/>
      <c r="BC1901" s="88"/>
    </row>
    <row r="1902" spans="1:55" ht="15" x14ac:dyDescent="0.2">
      <c r="A1902" s="100" t="s">
        <v>534</v>
      </c>
      <c r="B1902" s="95" t="s">
        <v>534</v>
      </c>
      <c r="C1902" s="95">
        <v>1899</v>
      </c>
      <c r="D1902" s="95" t="s">
        <v>534</v>
      </c>
      <c r="E1902" s="99" t="s">
        <v>534</v>
      </c>
      <c r="F1902" s="95" t="s">
        <v>534</v>
      </c>
      <c r="G1902" s="95" t="s">
        <v>534</v>
      </c>
      <c r="H1902" s="95">
        <v>0</v>
      </c>
      <c r="I1902" s="95">
        <v>1</v>
      </c>
      <c r="J1902" s="95">
        <v>1435</v>
      </c>
      <c r="K1902" s="95" t="s">
        <v>534</v>
      </c>
      <c r="L1902" s="98" t="s">
        <v>534</v>
      </c>
      <c r="M1902" s="98" t="s">
        <v>534</v>
      </c>
      <c r="N1902" s="97" t="s">
        <v>534</v>
      </c>
      <c r="Q1902" s="88" t="str">
        <f t="array" aca="1" ref="Q1902" ca="1">IFERROR(INDEX(Tableau3[Num DECAL],SMALL(IF(Tableau3[Num DECAL]&lt;&gt;"",ROW(INDIRECT("1:"&amp;ROWS(Tableau3[Num DECAL])))),ROWS($1:1891))),"")</f>
        <v/>
      </c>
      <c r="R1902" s="88">
        <f t="shared" ca="1" si="29"/>
        <v>0</v>
      </c>
      <c r="S1902" s="88">
        <f ca="1">COUNTIFS(Tableau3[PLAGE],R1902)</f>
        <v>0</v>
      </c>
      <c r="T1902" s="139">
        <f ca="1">INDEX(EXTRACT!DATE,MATCH(Tableau4[[#This Row],[Décalage]],D:D,0),0)</f>
        <v>0</v>
      </c>
      <c r="U1902" s="139">
        <f ca="1">VLOOKUP(Tableau4[[#This Row],[Décalage]],D:E,2,0)</f>
        <v>0</v>
      </c>
      <c r="V1902" s="139">
        <f ca="1">VLOOKUP(Tableau4[[#This Row],[Décalage]],D:G,4,0)</f>
        <v>0</v>
      </c>
      <c r="AY1902" s="88"/>
      <c r="AZ1902" s="88"/>
      <c r="BA1902" s="88"/>
      <c r="BB1902" s="88"/>
      <c r="BC1902" s="88"/>
    </row>
    <row r="1903" spans="1:55" ht="15" x14ac:dyDescent="0.2">
      <c r="A1903" s="100" t="s">
        <v>534</v>
      </c>
      <c r="B1903" s="95" t="s">
        <v>534</v>
      </c>
      <c r="C1903" s="95">
        <v>1900</v>
      </c>
      <c r="D1903" s="95" t="s">
        <v>534</v>
      </c>
      <c r="E1903" s="99" t="s">
        <v>534</v>
      </c>
      <c r="F1903" s="95" t="s">
        <v>534</v>
      </c>
      <c r="G1903" s="95" t="s">
        <v>534</v>
      </c>
      <c r="H1903" s="95">
        <v>0</v>
      </c>
      <c r="I1903" s="95">
        <v>1</v>
      </c>
      <c r="J1903" s="95">
        <v>1436</v>
      </c>
      <c r="K1903" s="95" t="s">
        <v>534</v>
      </c>
      <c r="L1903" s="98" t="s">
        <v>534</v>
      </c>
      <c r="M1903" s="98" t="s">
        <v>534</v>
      </c>
      <c r="N1903" s="97" t="s">
        <v>534</v>
      </c>
      <c r="Q1903" s="88" t="str">
        <f t="array" aca="1" ref="Q1903" ca="1">IFERROR(INDEX(Tableau3[Num DECAL],SMALL(IF(Tableau3[Num DECAL]&lt;&gt;"",ROW(INDIRECT("1:"&amp;ROWS(Tableau3[Num DECAL])))),ROWS($1:1892))),"")</f>
        <v/>
      </c>
      <c r="R1903" s="88">
        <f t="shared" ca="1" si="29"/>
        <v>0</v>
      </c>
      <c r="S1903" s="88">
        <f ca="1">COUNTIFS(Tableau3[PLAGE],R1903)</f>
        <v>0</v>
      </c>
      <c r="T1903" s="139">
        <f ca="1">INDEX(EXTRACT!DATE,MATCH(Tableau4[[#This Row],[Décalage]],D:D,0),0)</f>
        <v>0</v>
      </c>
      <c r="U1903" s="139">
        <f ca="1">VLOOKUP(Tableau4[[#This Row],[Décalage]],D:E,2,0)</f>
        <v>0</v>
      </c>
      <c r="V1903" s="139">
        <f ca="1">VLOOKUP(Tableau4[[#This Row],[Décalage]],D:G,4,0)</f>
        <v>0</v>
      </c>
      <c r="AY1903" s="88"/>
      <c r="AZ1903" s="88"/>
      <c r="BA1903" s="88"/>
      <c r="BB1903" s="88"/>
      <c r="BC1903" s="88"/>
    </row>
    <row r="1904" spans="1:55" ht="15" x14ac:dyDescent="0.2">
      <c r="A1904" s="100" t="s">
        <v>534</v>
      </c>
      <c r="B1904" s="95" t="s">
        <v>534</v>
      </c>
      <c r="C1904" s="95">
        <v>1901</v>
      </c>
      <c r="D1904" s="95" t="s">
        <v>534</v>
      </c>
      <c r="E1904" s="99" t="s">
        <v>534</v>
      </c>
      <c r="F1904" s="95" t="s">
        <v>534</v>
      </c>
      <c r="G1904" s="95" t="s">
        <v>534</v>
      </c>
      <c r="H1904" s="95">
        <v>0</v>
      </c>
      <c r="I1904" s="95">
        <v>1</v>
      </c>
      <c r="J1904" s="95">
        <v>1437</v>
      </c>
      <c r="K1904" s="95" t="s">
        <v>534</v>
      </c>
      <c r="L1904" s="98" t="s">
        <v>534</v>
      </c>
      <c r="M1904" s="98" t="s">
        <v>534</v>
      </c>
      <c r="N1904" s="97" t="s">
        <v>534</v>
      </c>
      <c r="Q1904" s="88" t="str">
        <f t="array" aca="1" ref="Q1904" ca="1">IFERROR(INDEX(Tableau3[Num DECAL],SMALL(IF(Tableau3[Num DECAL]&lt;&gt;"",ROW(INDIRECT("1:"&amp;ROWS(Tableau3[Num DECAL])))),ROWS($1:1893))),"")</f>
        <v/>
      </c>
      <c r="R1904" s="88">
        <f t="shared" ca="1" si="29"/>
        <v>0</v>
      </c>
      <c r="S1904" s="88">
        <f ca="1">COUNTIFS(Tableau3[PLAGE],R1904)</f>
        <v>0</v>
      </c>
      <c r="T1904" s="139">
        <f ca="1">INDEX(EXTRACT!DATE,MATCH(Tableau4[[#This Row],[Décalage]],D:D,0),0)</f>
        <v>0</v>
      </c>
      <c r="U1904" s="139">
        <f ca="1">VLOOKUP(Tableau4[[#This Row],[Décalage]],D:E,2,0)</f>
        <v>0</v>
      </c>
      <c r="V1904" s="139">
        <f ca="1">VLOOKUP(Tableau4[[#This Row],[Décalage]],D:G,4,0)</f>
        <v>0</v>
      </c>
      <c r="AY1904" s="88"/>
      <c r="AZ1904" s="88"/>
      <c r="BA1904" s="88"/>
      <c r="BB1904" s="88"/>
      <c r="BC1904" s="88"/>
    </row>
    <row r="1905" spans="1:55" ht="15" x14ac:dyDescent="0.2">
      <c r="A1905" s="100" t="s">
        <v>534</v>
      </c>
      <c r="B1905" s="95" t="s">
        <v>534</v>
      </c>
      <c r="C1905" s="95">
        <v>1902</v>
      </c>
      <c r="D1905" s="95" t="s">
        <v>534</v>
      </c>
      <c r="E1905" s="99" t="s">
        <v>534</v>
      </c>
      <c r="F1905" s="95" t="s">
        <v>534</v>
      </c>
      <c r="G1905" s="95" t="s">
        <v>534</v>
      </c>
      <c r="H1905" s="95">
        <v>0</v>
      </c>
      <c r="I1905" s="95">
        <v>1</v>
      </c>
      <c r="J1905" s="95">
        <v>1438</v>
      </c>
      <c r="K1905" s="95" t="s">
        <v>534</v>
      </c>
      <c r="L1905" s="98" t="s">
        <v>534</v>
      </c>
      <c r="M1905" s="98" t="s">
        <v>534</v>
      </c>
      <c r="N1905" s="97" t="s">
        <v>534</v>
      </c>
      <c r="Q1905" s="88" t="str">
        <f t="array" aca="1" ref="Q1905" ca="1">IFERROR(INDEX(Tableau3[Num DECAL],SMALL(IF(Tableau3[Num DECAL]&lt;&gt;"",ROW(INDIRECT("1:"&amp;ROWS(Tableau3[Num DECAL])))),ROWS($1:1894))),"")</f>
        <v/>
      </c>
      <c r="R1905" s="88">
        <f t="shared" ca="1" si="29"/>
        <v>0</v>
      </c>
      <c r="S1905" s="88">
        <f ca="1">COUNTIFS(Tableau3[PLAGE],R1905)</f>
        <v>0</v>
      </c>
      <c r="T1905" s="139">
        <f ca="1">INDEX(EXTRACT!DATE,MATCH(Tableau4[[#This Row],[Décalage]],D:D,0),0)</f>
        <v>0</v>
      </c>
      <c r="U1905" s="139">
        <f ca="1">VLOOKUP(Tableau4[[#This Row],[Décalage]],D:E,2,0)</f>
        <v>0</v>
      </c>
      <c r="V1905" s="139">
        <f ca="1">VLOOKUP(Tableau4[[#This Row],[Décalage]],D:G,4,0)</f>
        <v>0</v>
      </c>
      <c r="AY1905" s="88"/>
      <c r="AZ1905" s="88"/>
      <c r="BA1905" s="88"/>
      <c r="BB1905" s="88"/>
      <c r="BC1905" s="88"/>
    </row>
    <row r="1906" spans="1:55" ht="15" x14ac:dyDescent="0.2">
      <c r="A1906" s="100" t="s">
        <v>534</v>
      </c>
      <c r="B1906" s="95" t="s">
        <v>534</v>
      </c>
      <c r="C1906" s="95">
        <v>1903</v>
      </c>
      <c r="D1906" s="95" t="s">
        <v>534</v>
      </c>
      <c r="E1906" s="99" t="s">
        <v>534</v>
      </c>
      <c r="F1906" s="95" t="s">
        <v>534</v>
      </c>
      <c r="G1906" s="95" t="s">
        <v>534</v>
      </c>
      <c r="H1906" s="95">
        <v>0</v>
      </c>
      <c r="I1906" s="95">
        <v>1</v>
      </c>
      <c r="J1906" s="95">
        <v>1439</v>
      </c>
      <c r="K1906" s="95" t="s">
        <v>534</v>
      </c>
      <c r="L1906" s="98" t="s">
        <v>534</v>
      </c>
      <c r="M1906" s="98" t="s">
        <v>534</v>
      </c>
      <c r="N1906" s="97" t="s">
        <v>534</v>
      </c>
      <c r="Q1906" s="88" t="str">
        <f t="array" aca="1" ref="Q1906" ca="1">IFERROR(INDEX(Tableau3[Num DECAL],SMALL(IF(Tableau3[Num DECAL]&lt;&gt;"",ROW(INDIRECT("1:"&amp;ROWS(Tableau3[Num DECAL])))),ROWS($1:1895))),"")</f>
        <v/>
      </c>
      <c r="R1906" s="88">
        <f t="shared" ca="1" si="29"/>
        <v>0</v>
      </c>
      <c r="S1906" s="88">
        <f ca="1">COUNTIFS(Tableau3[PLAGE],R1906)</f>
        <v>0</v>
      </c>
      <c r="T1906" s="139">
        <f ca="1">INDEX(EXTRACT!DATE,MATCH(Tableau4[[#This Row],[Décalage]],D:D,0),0)</f>
        <v>0</v>
      </c>
      <c r="U1906" s="139">
        <f ca="1">VLOOKUP(Tableau4[[#This Row],[Décalage]],D:E,2,0)</f>
        <v>0</v>
      </c>
      <c r="V1906" s="139">
        <f ca="1">VLOOKUP(Tableau4[[#This Row],[Décalage]],D:G,4,0)</f>
        <v>0</v>
      </c>
      <c r="AY1906" s="88"/>
      <c r="AZ1906" s="88"/>
      <c r="BA1906" s="88"/>
      <c r="BB1906" s="88"/>
      <c r="BC1906" s="88"/>
    </row>
    <row r="1907" spans="1:55" ht="15" x14ac:dyDescent="0.2">
      <c r="A1907" s="100" t="s">
        <v>534</v>
      </c>
      <c r="B1907" s="95" t="s">
        <v>534</v>
      </c>
      <c r="C1907" s="95">
        <v>1904</v>
      </c>
      <c r="D1907" s="95" t="s">
        <v>534</v>
      </c>
      <c r="E1907" s="99" t="s">
        <v>534</v>
      </c>
      <c r="F1907" s="95" t="s">
        <v>534</v>
      </c>
      <c r="G1907" s="95" t="s">
        <v>534</v>
      </c>
      <c r="H1907" s="95">
        <v>0</v>
      </c>
      <c r="I1907" s="95">
        <v>1</v>
      </c>
      <c r="J1907" s="95">
        <v>1440</v>
      </c>
      <c r="K1907" s="95" t="s">
        <v>534</v>
      </c>
      <c r="L1907" s="98" t="s">
        <v>534</v>
      </c>
      <c r="M1907" s="98" t="s">
        <v>534</v>
      </c>
      <c r="N1907" s="97" t="s">
        <v>534</v>
      </c>
      <c r="Q1907" s="88" t="str">
        <f t="array" aca="1" ref="Q1907" ca="1">IFERROR(INDEX(Tableau3[Num DECAL],SMALL(IF(Tableau3[Num DECAL]&lt;&gt;"",ROW(INDIRECT("1:"&amp;ROWS(Tableau3[Num DECAL])))),ROWS($1:1896))),"")</f>
        <v/>
      </c>
      <c r="R1907" s="88">
        <f t="shared" ca="1" si="29"/>
        <v>0</v>
      </c>
      <c r="S1907" s="88">
        <f ca="1">COUNTIFS(Tableau3[PLAGE],R1907)</f>
        <v>0</v>
      </c>
      <c r="T1907" s="139">
        <f ca="1">INDEX(EXTRACT!DATE,MATCH(Tableau4[[#This Row],[Décalage]],D:D,0),0)</f>
        <v>0</v>
      </c>
      <c r="U1907" s="139">
        <f ca="1">VLOOKUP(Tableau4[[#This Row],[Décalage]],D:E,2,0)</f>
        <v>0</v>
      </c>
      <c r="V1907" s="139">
        <f ca="1">VLOOKUP(Tableau4[[#This Row],[Décalage]],D:G,4,0)</f>
        <v>0</v>
      </c>
      <c r="AY1907" s="88"/>
      <c r="AZ1907" s="88"/>
      <c r="BA1907" s="88"/>
      <c r="BB1907" s="88"/>
      <c r="BC1907" s="88"/>
    </row>
    <row r="1908" spans="1:55" ht="15" x14ac:dyDescent="0.2">
      <c r="A1908" s="100" t="s">
        <v>534</v>
      </c>
      <c r="B1908" s="95" t="s">
        <v>534</v>
      </c>
      <c r="C1908" s="95">
        <v>1905</v>
      </c>
      <c r="D1908" s="95" t="s">
        <v>534</v>
      </c>
      <c r="E1908" s="99" t="s">
        <v>534</v>
      </c>
      <c r="F1908" s="95" t="s">
        <v>534</v>
      </c>
      <c r="G1908" s="95" t="s">
        <v>534</v>
      </c>
      <c r="H1908" s="95">
        <v>0</v>
      </c>
      <c r="I1908" s="95">
        <v>1</v>
      </c>
      <c r="J1908" s="95">
        <v>1441</v>
      </c>
      <c r="K1908" s="95" t="s">
        <v>534</v>
      </c>
      <c r="L1908" s="98" t="s">
        <v>534</v>
      </c>
      <c r="M1908" s="98" t="s">
        <v>534</v>
      </c>
      <c r="N1908" s="97" t="s">
        <v>534</v>
      </c>
      <c r="Q1908" s="88" t="str">
        <f t="array" aca="1" ref="Q1908" ca="1">IFERROR(INDEX(Tableau3[Num DECAL],SMALL(IF(Tableau3[Num DECAL]&lt;&gt;"",ROW(INDIRECT("1:"&amp;ROWS(Tableau3[Num DECAL])))),ROWS($1:1897))),"")</f>
        <v/>
      </c>
      <c r="R1908" s="88">
        <f t="shared" ca="1" si="29"/>
        <v>0</v>
      </c>
      <c r="S1908" s="88">
        <f ca="1">COUNTIFS(Tableau3[PLAGE],R1908)</f>
        <v>0</v>
      </c>
      <c r="T1908" s="139">
        <f ca="1">INDEX(EXTRACT!DATE,MATCH(Tableau4[[#This Row],[Décalage]],D:D,0),0)</f>
        <v>0</v>
      </c>
      <c r="U1908" s="139">
        <f ca="1">VLOOKUP(Tableau4[[#This Row],[Décalage]],D:E,2,0)</f>
        <v>0</v>
      </c>
      <c r="V1908" s="139">
        <f ca="1">VLOOKUP(Tableau4[[#This Row],[Décalage]],D:G,4,0)</f>
        <v>0</v>
      </c>
      <c r="AY1908" s="88"/>
      <c r="AZ1908" s="88"/>
      <c r="BA1908" s="88"/>
      <c r="BB1908" s="88"/>
      <c r="BC1908" s="88"/>
    </row>
    <row r="1909" spans="1:55" ht="15" x14ac:dyDescent="0.2">
      <c r="A1909" s="100" t="s">
        <v>534</v>
      </c>
      <c r="B1909" s="95" t="s">
        <v>534</v>
      </c>
      <c r="C1909" s="95">
        <v>1906</v>
      </c>
      <c r="D1909" s="95" t="s">
        <v>534</v>
      </c>
      <c r="E1909" s="99" t="s">
        <v>534</v>
      </c>
      <c r="F1909" s="95" t="s">
        <v>534</v>
      </c>
      <c r="G1909" s="95" t="s">
        <v>534</v>
      </c>
      <c r="H1909" s="95">
        <v>0</v>
      </c>
      <c r="I1909" s="95">
        <v>1</v>
      </c>
      <c r="J1909" s="95">
        <v>1442</v>
      </c>
      <c r="K1909" s="95" t="s">
        <v>534</v>
      </c>
      <c r="L1909" s="98" t="s">
        <v>534</v>
      </c>
      <c r="M1909" s="98" t="s">
        <v>534</v>
      </c>
      <c r="N1909" s="97" t="s">
        <v>534</v>
      </c>
      <c r="Q1909" s="88" t="str">
        <f t="array" aca="1" ref="Q1909" ca="1">IFERROR(INDEX(Tableau3[Num DECAL],SMALL(IF(Tableau3[Num DECAL]&lt;&gt;"",ROW(INDIRECT("1:"&amp;ROWS(Tableau3[Num DECAL])))),ROWS($1:1898))),"")</f>
        <v/>
      </c>
      <c r="R1909" s="88">
        <f t="shared" ca="1" si="29"/>
        <v>0</v>
      </c>
      <c r="S1909" s="88">
        <f ca="1">COUNTIFS(Tableau3[PLAGE],R1909)</f>
        <v>0</v>
      </c>
      <c r="T1909" s="139">
        <f ca="1">INDEX(EXTRACT!DATE,MATCH(Tableau4[[#This Row],[Décalage]],D:D,0),0)</f>
        <v>0</v>
      </c>
      <c r="U1909" s="139">
        <f ca="1">VLOOKUP(Tableau4[[#This Row],[Décalage]],D:E,2,0)</f>
        <v>0</v>
      </c>
      <c r="V1909" s="139">
        <f ca="1">VLOOKUP(Tableau4[[#This Row],[Décalage]],D:G,4,0)</f>
        <v>0</v>
      </c>
      <c r="AY1909" s="88"/>
      <c r="AZ1909" s="88"/>
      <c r="BA1909" s="88"/>
      <c r="BB1909" s="88"/>
      <c r="BC1909" s="88"/>
    </row>
    <row r="1910" spans="1:55" ht="15" x14ac:dyDescent="0.2">
      <c r="A1910" s="100" t="s">
        <v>534</v>
      </c>
      <c r="B1910" s="95" t="s">
        <v>534</v>
      </c>
      <c r="C1910" s="95">
        <v>1907</v>
      </c>
      <c r="D1910" s="95" t="s">
        <v>534</v>
      </c>
      <c r="E1910" s="99" t="s">
        <v>534</v>
      </c>
      <c r="F1910" s="95" t="s">
        <v>534</v>
      </c>
      <c r="G1910" s="95" t="s">
        <v>534</v>
      </c>
      <c r="H1910" s="95">
        <v>0</v>
      </c>
      <c r="I1910" s="95">
        <v>1</v>
      </c>
      <c r="J1910" s="95">
        <v>1443</v>
      </c>
      <c r="K1910" s="95" t="s">
        <v>534</v>
      </c>
      <c r="L1910" s="98" t="s">
        <v>534</v>
      </c>
      <c r="M1910" s="98" t="s">
        <v>534</v>
      </c>
      <c r="N1910" s="97" t="s">
        <v>534</v>
      </c>
      <c r="Q1910" s="88" t="str">
        <f t="array" aca="1" ref="Q1910" ca="1">IFERROR(INDEX(Tableau3[Num DECAL],SMALL(IF(Tableau3[Num DECAL]&lt;&gt;"",ROW(INDIRECT("1:"&amp;ROWS(Tableau3[Num DECAL])))),ROWS($1:1899))),"")</f>
        <v/>
      </c>
      <c r="R1910" s="88">
        <f t="shared" ca="1" si="29"/>
        <v>0</v>
      </c>
      <c r="S1910" s="88">
        <f ca="1">COUNTIFS(Tableau3[PLAGE],R1910)</f>
        <v>0</v>
      </c>
      <c r="T1910" s="139">
        <f ca="1">INDEX(EXTRACT!DATE,MATCH(Tableau4[[#This Row],[Décalage]],D:D,0),0)</f>
        <v>0</v>
      </c>
      <c r="U1910" s="139">
        <f ca="1">VLOOKUP(Tableau4[[#This Row],[Décalage]],D:E,2,0)</f>
        <v>0</v>
      </c>
      <c r="V1910" s="139">
        <f ca="1">VLOOKUP(Tableau4[[#This Row],[Décalage]],D:G,4,0)</f>
        <v>0</v>
      </c>
      <c r="AY1910" s="88"/>
      <c r="AZ1910" s="88"/>
      <c r="BA1910" s="88"/>
      <c r="BB1910" s="88"/>
      <c r="BC1910" s="88"/>
    </row>
    <row r="1911" spans="1:55" ht="15" x14ac:dyDescent="0.2">
      <c r="A1911" s="100" t="s">
        <v>534</v>
      </c>
      <c r="B1911" s="95" t="s">
        <v>534</v>
      </c>
      <c r="C1911" s="95">
        <v>1908</v>
      </c>
      <c r="D1911" s="95" t="s">
        <v>534</v>
      </c>
      <c r="E1911" s="99" t="s">
        <v>534</v>
      </c>
      <c r="F1911" s="95" t="s">
        <v>534</v>
      </c>
      <c r="G1911" s="95" t="s">
        <v>534</v>
      </c>
      <c r="H1911" s="95">
        <v>0</v>
      </c>
      <c r="I1911" s="95">
        <v>1</v>
      </c>
      <c r="J1911" s="95">
        <v>1444</v>
      </c>
      <c r="K1911" s="95" t="s">
        <v>534</v>
      </c>
      <c r="L1911" s="98" t="s">
        <v>534</v>
      </c>
      <c r="M1911" s="98" t="s">
        <v>534</v>
      </c>
      <c r="N1911" s="97" t="s">
        <v>534</v>
      </c>
      <c r="Q1911" s="88" t="str">
        <f t="array" aca="1" ref="Q1911" ca="1">IFERROR(INDEX(Tableau3[Num DECAL],SMALL(IF(Tableau3[Num DECAL]&lt;&gt;"",ROW(INDIRECT("1:"&amp;ROWS(Tableau3[Num DECAL])))),ROWS($1:1900))),"")</f>
        <v/>
      </c>
      <c r="R1911" s="88">
        <f t="shared" ca="1" si="29"/>
        <v>0</v>
      </c>
      <c r="S1911" s="88">
        <f ca="1">COUNTIFS(Tableau3[PLAGE],R1911)</f>
        <v>0</v>
      </c>
      <c r="T1911" s="139">
        <f ca="1">INDEX(EXTRACT!DATE,MATCH(Tableau4[[#This Row],[Décalage]],D:D,0),0)</f>
        <v>0</v>
      </c>
      <c r="U1911" s="139">
        <f ca="1">VLOOKUP(Tableau4[[#This Row],[Décalage]],D:E,2,0)</f>
        <v>0</v>
      </c>
      <c r="V1911" s="139">
        <f ca="1">VLOOKUP(Tableau4[[#This Row],[Décalage]],D:G,4,0)</f>
        <v>0</v>
      </c>
      <c r="AY1911" s="88"/>
      <c r="AZ1911" s="88"/>
      <c r="BA1911" s="88"/>
      <c r="BB1911" s="88"/>
      <c r="BC1911" s="88"/>
    </row>
    <row r="1912" spans="1:55" ht="15" x14ac:dyDescent="0.2">
      <c r="A1912" s="100" t="s">
        <v>534</v>
      </c>
      <c r="B1912" s="95" t="s">
        <v>534</v>
      </c>
      <c r="C1912" s="95">
        <v>1909</v>
      </c>
      <c r="D1912" s="95" t="s">
        <v>534</v>
      </c>
      <c r="E1912" s="99" t="s">
        <v>534</v>
      </c>
      <c r="F1912" s="95" t="s">
        <v>534</v>
      </c>
      <c r="G1912" s="95" t="s">
        <v>534</v>
      </c>
      <c r="H1912" s="95">
        <v>0</v>
      </c>
      <c r="I1912" s="95">
        <v>1</v>
      </c>
      <c r="J1912" s="95">
        <v>1445</v>
      </c>
      <c r="K1912" s="95" t="s">
        <v>534</v>
      </c>
      <c r="L1912" s="98" t="s">
        <v>534</v>
      </c>
      <c r="M1912" s="98" t="s">
        <v>534</v>
      </c>
      <c r="N1912" s="97" t="s">
        <v>534</v>
      </c>
      <c r="Q1912" s="88" t="str">
        <f t="array" aca="1" ref="Q1912" ca="1">IFERROR(INDEX(Tableau3[Num DECAL],SMALL(IF(Tableau3[Num DECAL]&lt;&gt;"",ROW(INDIRECT("1:"&amp;ROWS(Tableau3[Num DECAL])))),ROWS($1:1901))),"")</f>
        <v/>
      </c>
      <c r="R1912" s="88">
        <f t="shared" ca="1" si="29"/>
        <v>0</v>
      </c>
      <c r="S1912" s="88">
        <f ca="1">COUNTIFS(Tableau3[PLAGE],R1912)</f>
        <v>0</v>
      </c>
      <c r="T1912" s="139">
        <f ca="1">INDEX(EXTRACT!DATE,MATCH(Tableau4[[#This Row],[Décalage]],D:D,0),0)</f>
        <v>0</v>
      </c>
      <c r="U1912" s="139">
        <f ca="1">VLOOKUP(Tableau4[[#This Row],[Décalage]],D:E,2,0)</f>
        <v>0</v>
      </c>
      <c r="V1912" s="139">
        <f ca="1">VLOOKUP(Tableau4[[#This Row],[Décalage]],D:G,4,0)</f>
        <v>0</v>
      </c>
      <c r="AY1912" s="88"/>
      <c r="AZ1912" s="88"/>
      <c r="BA1912" s="88"/>
      <c r="BB1912" s="88"/>
      <c r="BC1912" s="88"/>
    </row>
    <row r="1913" spans="1:55" ht="15" x14ac:dyDescent="0.2">
      <c r="A1913" s="100" t="s">
        <v>534</v>
      </c>
      <c r="B1913" s="95" t="s">
        <v>534</v>
      </c>
      <c r="C1913" s="95">
        <v>1910</v>
      </c>
      <c r="D1913" s="95" t="s">
        <v>534</v>
      </c>
      <c r="E1913" s="99" t="s">
        <v>534</v>
      </c>
      <c r="F1913" s="95" t="s">
        <v>534</v>
      </c>
      <c r="G1913" s="95" t="s">
        <v>534</v>
      </c>
      <c r="H1913" s="95">
        <v>0</v>
      </c>
      <c r="I1913" s="95">
        <v>1</v>
      </c>
      <c r="J1913" s="95">
        <v>1446</v>
      </c>
      <c r="K1913" s="95" t="s">
        <v>534</v>
      </c>
      <c r="L1913" s="98" t="s">
        <v>534</v>
      </c>
      <c r="M1913" s="98" t="s">
        <v>534</v>
      </c>
      <c r="N1913" s="97" t="s">
        <v>534</v>
      </c>
      <c r="Q1913" s="88" t="str">
        <f t="array" aca="1" ref="Q1913" ca="1">IFERROR(INDEX(Tableau3[Num DECAL],SMALL(IF(Tableau3[Num DECAL]&lt;&gt;"",ROW(INDIRECT("1:"&amp;ROWS(Tableau3[Num DECAL])))),ROWS($1:1902))),"")</f>
        <v/>
      </c>
      <c r="R1913" s="88">
        <f t="shared" ca="1" si="29"/>
        <v>0</v>
      </c>
      <c r="S1913" s="88">
        <f ca="1">COUNTIFS(Tableau3[PLAGE],R1913)</f>
        <v>0</v>
      </c>
      <c r="T1913" s="139">
        <f ca="1">INDEX(EXTRACT!DATE,MATCH(Tableau4[[#This Row],[Décalage]],D:D,0),0)</f>
        <v>0</v>
      </c>
      <c r="U1913" s="139">
        <f ca="1">VLOOKUP(Tableau4[[#This Row],[Décalage]],D:E,2,0)</f>
        <v>0</v>
      </c>
      <c r="V1913" s="139">
        <f ca="1">VLOOKUP(Tableau4[[#This Row],[Décalage]],D:G,4,0)</f>
        <v>0</v>
      </c>
      <c r="AY1913" s="88"/>
      <c r="AZ1913" s="88"/>
      <c r="BA1913" s="88"/>
      <c r="BB1913" s="88"/>
      <c r="BC1913" s="88"/>
    </row>
    <row r="1914" spans="1:55" ht="15" x14ac:dyDescent="0.2">
      <c r="A1914" s="100" t="s">
        <v>534</v>
      </c>
      <c r="B1914" s="95" t="s">
        <v>534</v>
      </c>
      <c r="C1914" s="95">
        <v>1911</v>
      </c>
      <c r="D1914" s="95" t="s">
        <v>534</v>
      </c>
      <c r="E1914" s="99" t="s">
        <v>534</v>
      </c>
      <c r="F1914" s="95" t="s">
        <v>534</v>
      </c>
      <c r="G1914" s="95" t="s">
        <v>534</v>
      </c>
      <c r="H1914" s="95">
        <v>0</v>
      </c>
      <c r="I1914" s="95">
        <v>1</v>
      </c>
      <c r="J1914" s="95">
        <v>1447</v>
      </c>
      <c r="K1914" s="95" t="s">
        <v>534</v>
      </c>
      <c r="L1914" s="98" t="s">
        <v>534</v>
      </c>
      <c r="M1914" s="98" t="s">
        <v>534</v>
      </c>
      <c r="N1914" s="97" t="s">
        <v>534</v>
      </c>
      <c r="Q1914" s="88" t="str">
        <f t="array" aca="1" ref="Q1914" ca="1">IFERROR(INDEX(Tableau3[Num DECAL],SMALL(IF(Tableau3[Num DECAL]&lt;&gt;"",ROW(INDIRECT("1:"&amp;ROWS(Tableau3[Num DECAL])))),ROWS($1:1903))),"")</f>
        <v/>
      </c>
      <c r="R1914" s="88">
        <f t="shared" ca="1" si="29"/>
        <v>0</v>
      </c>
      <c r="S1914" s="88">
        <f ca="1">COUNTIFS(Tableau3[PLAGE],R1914)</f>
        <v>0</v>
      </c>
      <c r="T1914" s="139">
        <f ca="1">INDEX(EXTRACT!DATE,MATCH(Tableau4[[#This Row],[Décalage]],D:D,0),0)</f>
        <v>0</v>
      </c>
      <c r="U1914" s="139">
        <f ca="1">VLOOKUP(Tableau4[[#This Row],[Décalage]],D:E,2,0)</f>
        <v>0</v>
      </c>
      <c r="V1914" s="139">
        <f ca="1">VLOOKUP(Tableau4[[#This Row],[Décalage]],D:G,4,0)</f>
        <v>0</v>
      </c>
      <c r="AY1914" s="88"/>
      <c r="AZ1914" s="88"/>
      <c r="BA1914" s="88"/>
      <c r="BB1914" s="88"/>
      <c r="BC1914" s="88"/>
    </row>
    <row r="1915" spans="1:55" ht="15" x14ac:dyDescent="0.2">
      <c r="A1915" s="100" t="s">
        <v>534</v>
      </c>
      <c r="B1915" s="95" t="s">
        <v>534</v>
      </c>
      <c r="C1915" s="95">
        <v>1912</v>
      </c>
      <c r="D1915" s="95" t="s">
        <v>534</v>
      </c>
      <c r="E1915" s="99" t="s">
        <v>534</v>
      </c>
      <c r="F1915" s="95" t="s">
        <v>534</v>
      </c>
      <c r="G1915" s="95" t="s">
        <v>534</v>
      </c>
      <c r="H1915" s="95">
        <v>0</v>
      </c>
      <c r="I1915" s="95">
        <v>1</v>
      </c>
      <c r="J1915" s="95">
        <v>1448</v>
      </c>
      <c r="K1915" s="95" t="s">
        <v>534</v>
      </c>
      <c r="L1915" s="98" t="s">
        <v>534</v>
      </c>
      <c r="M1915" s="98" t="s">
        <v>534</v>
      </c>
      <c r="N1915" s="97" t="s">
        <v>534</v>
      </c>
      <c r="Q1915" s="88" t="str">
        <f t="array" aca="1" ref="Q1915" ca="1">IFERROR(INDEX(Tableau3[Num DECAL],SMALL(IF(Tableau3[Num DECAL]&lt;&gt;"",ROW(INDIRECT("1:"&amp;ROWS(Tableau3[Num DECAL])))),ROWS($1:1904))),"")</f>
        <v/>
      </c>
      <c r="R1915" s="88">
        <f t="shared" ca="1" si="29"/>
        <v>0</v>
      </c>
      <c r="S1915" s="88">
        <f ca="1">COUNTIFS(Tableau3[PLAGE],R1915)</f>
        <v>0</v>
      </c>
      <c r="T1915" s="139">
        <f ca="1">INDEX(EXTRACT!DATE,MATCH(Tableau4[[#This Row],[Décalage]],D:D,0),0)</f>
        <v>0</v>
      </c>
      <c r="U1915" s="139">
        <f ca="1">VLOOKUP(Tableau4[[#This Row],[Décalage]],D:E,2,0)</f>
        <v>0</v>
      </c>
      <c r="V1915" s="139">
        <f ca="1">VLOOKUP(Tableau4[[#This Row],[Décalage]],D:G,4,0)</f>
        <v>0</v>
      </c>
      <c r="AY1915" s="88"/>
      <c r="AZ1915" s="88"/>
      <c r="BA1915" s="88"/>
      <c r="BB1915" s="88"/>
      <c r="BC1915" s="88"/>
    </row>
    <row r="1916" spans="1:55" ht="15" x14ac:dyDescent="0.2">
      <c r="A1916" s="100" t="s">
        <v>534</v>
      </c>
      <c r="B1916" s="95" t="s">
        <v>534</v>
      </c>
      <c r="C1916" s="95">
        <v>1913</v>
      </c>
      <c r="D1916" s="95" t="s">
        <v>534</v>
      </c>
      <c r="E1916" s="99" t="s">
        <v>534</v>
      </c>
      <c r="F1916" s="95" t="s">
        <v>534</v>
      </c>
      <c r="G1916" s="95" t="s">
        <v>534</v>
      </c>
      <c r="H1916" s="95">
        <v>0</v>
      </c>
      <c r="I1916" s="95">
        <v>1</v>
      </c>
      <c r="J1916" s="95">
        <v>1449</v>
      </c>
      <c r="K1916" s="95" t="s">
        <v>534</v>
      </c>
      <c r="L1916" s="98" t="s">
        <v>534</v>
      </c>
      <c r="M1916" s="98" t="s">
        <v>534</v>
      </c>
      <c r="N1916" s="97" t="s">
        <v>534</v>
      </c>
      <c r="Q1916" s="88" t="str">
        <f t="array" aca="1" ref="Q1916" ca="1">IFERROR(INDEX(Tableau3[Num DECAL],SMALL(IF(Tableau3[Num DECAL]&lt;&gt;"",ROW(INDIRECT("1:"&amp;ROWS(Tableau3[Num DECAL])))),ROWS($1:1905))),"")</f>
        <v/>
      </c>
      <c r="R1916" s="88">
        <f t="shared" ca="1" si="29"/>
        <v>0</v>
      </c>
      <c r="S1916" s="88">
        <f ca="1">COUNTIFS(Tableau3[PLAGE],R1916)</f>
        <v>0</v>
      </c>
      <c r="T1916" s="139">
        <f ca="1">INDEX(EXTRACT!DATE,MATCH(Tableau4[[#This Row],[Décalage]],D:D,0),0)</f>
        <v>0</v>
      </c>
      <c r="U1916" s="139">
        <f ca="1">VLOOKUP(Tableau4[[#This Row],[Décalage]],D:E,2,0)</f>
        <v>0</v>
      </c>
      <c r="V1916" s="139">
        <f ca="1">VLOOKUP(Tableau4[[#This Row],[Décalage]],D:G,4,0)</f>
        <v>0</v>
      </c>
      <c r="AY1916" s="88"/>
      <c r="AZ1916" s="88"/>
      <c r="BA1916" s="88"/>
      <c r="BB1916" s="88"/>
      <c r="BC1916" s="88"/>
    </row>
    <row r="1917" spans="1:55" ht="15" x14ac:dyDescent="0.2">
      <c r="A1917" s="100" t="s">
        <v>534</v>
      </c>
      <c r="B1917" s="95" t="s">
        <v>534</v>
      </c>
      <c r="C1917" s="95">
        <v>1914</v>
      </c>
      <c r="D1917" s="95" t="s">
        <v>534</v>
      </c>
      <c r="E1917" s="99" t="s">
        <v>534</v>
      </c>
      <c r="F1917" s="95" t="s">
        <v>534</v>
      </c>
      <c r="G1917" s="95" t="s">
        <v>534</v>
      </c>
      <c r="H1917" s="95">
        <v>0</v>
      </c>
      <c r="I1917" s="95">
        <v>1</v>
      </c>
      <c r="J1917" s="95">
        <v>1450</v>
      </c>
      <c r="K1917" s="95" t="s">
        <v>534</v>
      </c>
      <c r="L1917" s="98" t="s">
        <v>534</v>
      </c>
      <c r="M1917" s="98" t="s">
        <v>534</v>
      </c>
      <c r="N1917" s="97" t="s">
        <v>534</v>
      </c>
      <c r="Q1917" s="88" t="str">
        <f t="array" aca="1" ref="Q1917" ca="1">IFERROR(INDEX(Tableau3[Num DECAL],SMALL(IF(Tableau3[Num DECAL]&lt;&gt;"",ROW(INDIRECT("1:"&amp;ROWS(Tableau3[Num DECAL])))),ROWS($1:1906))),"")</f>
        <v/>
      </c>
      <c r="R1917" s="88">
        <f t="shared" ca="1" si="29"/>
        <v>0</v>
      </c>
      <c r="S1917" s="88">
        <f ca="1">COUNTIFS(Tableau3[PLAGE],R1917)</f>
        <v>0</v>
      </c>
      <c r="T1917" s="139">
        <f ca="1">INDEX(EXTRACT!DATE,MATCH(Tableau4[[#This Row],[Décalage]],D:D,0),0)</f>
        <v>0</v>
      </c>
      <c r="U1917" s="139">
        <f ca="1">VLOOKUP(Tableau4[[#This Row],[Décalage]],D:E,2,0)</f>
        <v>0</v>
      </c>
      <c r="V1917" s="139">
        <f ca="1">VLOOKUP(Tableau4[[#This Row],[Décalage]],D:G,4,0)</f>
        <v>0</v>
      </c>
      <c r="AY1917" s="88"/>
      <c r="AZ1917" s="88"/>
      <c r="BA1917" s="88"/>
      <c r="BB1917" s="88"/>
      <c r="BC1917" s="88"/>
    </row>
    <row r="1918" spans="1:55" ht="15" x14ac:dyDescent="0.2">
      <c r="A1918" s="100" t="s">
        <v>534</v>
      </c>
      <c r="B1918" s="95" t="s">
        <v>534</v>
      </c>
      <c r="C1918" s="95">
        <v>1915</v>
      </c>
      <c r="D1918" s="95" t="s">
        <v>534</v>
      </c>
      <c r="E1918" s="99" t="s">
        <v>534</v>
      </c>
      <c r="F1918" s="95" t="s">
        <v>534</v>
      </c>
      <c r="G1918" s="95" t="s">
        <v>534</v>
      </c>
      <c r="H1918" s="95">
        <v>0</v>
      </c>
      <c r="I1918" s="95">
        <v>1</v>
      </c>
      <c r="J1918" s="95">
        <v>1451</v>
      </c>
      <c r="K1918" s="95" t="s">
        <v>534</v>
      </c>
      <c r="L1918" s="98" t="s">
        <v>534</v>
      </c>
      <c r="M1918" s="98" t="s">
        <v>534</v>
      </c>
      <c r="N1918" s="97" t="s">
        <v>534</v>
      </c>
      <c r="Q1918" s="88" t="str">
        <f t="array" aca="1" ref="Q1918" ca="1">IFERROR(INDEX(Tableau3[Num DECAL],SMALL(IF(Tableau3[Num DECAL]&lt;&gt;"",ROW(INDIRECT("1:"&amp;ROWS(Tableau3[Num DECAL])))),ROWS($1:1907))),"")</f>
        <v/>
      </c>
      <c r="R1918" s="88">
        <f t="shared" ca="1" si="29"/>
        <v>0</v>
      </c>
      <c r="S1918" s="88">
        <f ca="1">COUNTIFS(Tableau3[PLAGE],R1918)</f>
        <v>0</v>
      </c>
      <c r="T1918" s="139">
        <f ca="1">INDEX(EXTRACT!DATE,MATCH(Tableau4[[#This Row],[Décalage]],D:D,0),0)</f>
        <v>0</v>
      </c>
      <c r="U1918" s="139">
        <f ca="1">VLOOKUP(Tableau4[[#This Row],[Décalage]],D:E,2,0)</f>
        <v>0</v>
      </c>
      <c r="V1918" s="139">
        <f ca="1">VLOOKUP(Tableau4[[#This Row],[Décalage]],D:G,4,0)</f>
        <v>0</v>
      </c>
      <c r="AY1918" s="88"/>
      <c r="AZ1918" s="88"/>
      <c r="BA1918" s="88"/>
      <c r="BB1918" s="88"/>
      <c r="BC1918" s="88"/>
    </row>
    <row r="1919" spans="1:55" ht="15" x14ac:dyDescent="0.2">
      <c r="A1919" s="100" t="s">
        <v>534</v>
      </c>
      <c r="B1919" s="95" t="s">
        <v>534</v>
      </c>
      <c r="C1919" s="95">
        <v>1916</v>
      </c>
      <c r="D1919" s="95" t="s">
        <v>534</v>
      </c>
      <c r="E1919" s="99" t="s">
        <v>534</v>
      </c>
      <c r="F1919" s="95" t="s">
        <v>534</v>
      </c>
      <c r="G1919" s="95" t="s">
        <v>534</v>
      </c>
      <c r="H1919" s="95">
        <v>0</v>
      </c>
      <c r="I1919" s="95">
        <v>1</v>
      </c>
      <c r="J1919" s="95">
        <v>1452</v>
      </c>
      <c r="K1919" s="95" t="s">
        <v>534</v>
      </c>
      <c r="L1919" s="98" t="s">
        <v>534</v>
      </c>
      <c r="M1919" s="98" t="s">
        <v>534</v>
      </c>
      <c r="N1919" s="97" t="s">
        <v>534</v>
      </c>
      <c r="Q1919" s="88" t="str">
        <f t="array" aca="1" ref="Q1919" ca="1">IFERROR(INDEX(Tableau3[Num DECAL],SMALL(IF(Tableau3[Num DECAL]&lt;&gt;"",ROW(INDIRECT("1:"&amp;ROWS(Tableau3[Num DECAL])))),ROWS($1:1908))),"")</f>
        <v/>
      </c>
      <c r="R1919" s="88">
        <f t="shared" ca="1" si="29"/>
        <v>0</v>
      </c>
      <c r="S1919" s="88">
        <f ca="1">COUNTIFS(Tableau3[PLAGE],R1919)</f>
        <v>0</v>
      </c>
      <c r="T1919" s="139">
        <f ca="1">INDEX(EXTRACT!DATE,MATCH(Tableau4[[#This Row],[Décalage]],D:D,0),0)</f>
        <v>0</v>
      </c>
      <c r="U1919" s="139">
        <f ca="1">VLOOKUP(Tableau4[[#This Row],[Décalage]],D:E,2,0)</f>
        <v>0</v>
      </c>
      <c r="V1919" s="139">
        <f ca="1">VLOOKUP(Tableau4[[#This Row],[Décalage]],D:G,4,0)</f>
        <v>0</v>
      </c>
      <c r="AY1919" s="88"/>
      <c r="AZ1919" s="88"/>
      <c r="BA1919" s="88"/>
      <c r="BB1919" s="88"/>
      <c r="BC1919" s="88"/>
    </row>
    <row r="1920" spans="1:55" ht="15" x14ac:dyDescent="0.2">
      <c r="A1920" s="100" t="s">
        <v>534</v>
      </c>
      <c r="B1920" s="95" t="s">
        <v>534</v>
      </c>
      <c r="C1920" s="95">
        <v>1917</v>
      </c>
      <c r="D1920" s="95" t="s">
        <v>534</v>
      </c>
      <c r="E1920" s="99" t="s">
        <v>534</v>
      </c>
      <c r="F1920" s="95" t="s">
        <v>534</v>
      </c>
      <c r="G1920" s="95" t="s">
        <v>534</v>
      </c>
      <c r="H1920" s="95">
        <v>0</v>
      </c>
      <c r="I1920" s="95">
        <v>1</v>
      </c>
      <c r="J1920" s="95">
        <v>1453</v>
      </c>
      <c r="K1920" s="95" t="s">
        <v>534</v>
      </c>
      <c r="L1920" s="98" t="s">
        <v>534</v>
      </c>
      <c r="M1920" s="98" t="s">
        <v>534</v>
      </c>
      <c r="N1920" s="97" t="s">
        <v>534</v>
      </c>
      <c r="Q1920" s="88" t="str">
        <f t="array" aca="1" ref="Q1920" ca="1">IFERROR(INDEX(Tableau3[Num DECAL],SMALL(IF(Tableau3[Num DECAL]&lt;&gt;"",ROW(INDIRECT("1:"&amp;ROWS(Tableau3[Num DECAL])))),ROWS($1:1909))),"")</f>
        <v/>
      </c>
      <c r="R1920" s="88">
        <f t="shared" ca="1" si="29"/>
        <v>0</v>
      </c>
      <c r="S1920" s="88">
        <f ca="1">COUNTIFS(Tableau3[PLAGE],R1920)</f>
        <v>0</v>
      </c>
      <c r="T1920" s="139">
        <f ca="1">INDEX(EXTRACT!DATE,MATCH(Tableau4[[#This Row],[Décalage]],D:D,0),0)</f>
        <v>0</v>
      </c>
      <c r="U1920" s="139">
        <f ca="1">VLOOKUP(Tableau4[[#This Row],[Décalage]],D:E,2,0)</f>
        <v>0</v>
      </c>
      <c r="V1920" s="139">
        <f ca="1">VLOOKUP(Tableau4[[#This Row],[Décalage]],D:G,4,0)</f>
        <v>0</v>
      </c>
      <c r="AY1920" s="88"/>
      <c r="AZ1920" s="88"/>
      <c r="BA1920" s="88"/>
      <c r="BB1920" s="88"/>
      <c r="BC1920" s="88"/>
    </row>
    <row r="1921" spans="1:55" ht="15" x14ac:dyDescent="0.2">
      <c r="A1921" s="100" t="s">
        <v>534</v>
      </c>
      <c r="B1921" s="95" t="s">
        <v>534</v>
      </c>
      <c r="C1921" s="95">
        <v>1918</v>
      </c>
      <c r="D1921" s="95" t="s">
        <v>534</v>
      </c>
      <c r="E1921" s="99" t="s">
        <v>534</v>
      </c>
      <c r="F1921" s="95" t="s">
        <v>534</v>
      </c>
      <c r="G1921" s="95" t="s">
        <v>534</v>
      </c>
      <c r="H1921" s="95">
        <v>0</v>
      </c>
      <c r="I1921" s="95">
        <v>1</v>
      </c>
      <c r="J1921" s="95">
        <v>1454</v>
      </c>
      <c r="K1921" s="95" t="s">
        <v>534</v>
      </c>
      <c r="L1921" s="98" t="s">
        <v>534</v>
      </c>
      <c r="M1921" s="98" t="s">
        <v>534</v>
      </c>
      <c r="N1921" s="97" t="s">
        <v>534</v>
      </c>
      <c r="Q1921" s="88" t="str">
        <f t="array" aca="1" ref="Q1921" ca="1">IFERROR(INDEX(Tableau3[Num DECAL],SMALL(IF(Tableau3[Num DECAL]&lt;&gt;"",ROW(INDIRECT("1:"&amp;ROWS(Tableau3[Num DECAL])))),ROWS($1:1910))),"")</f>
        <v/>
      </c>
      <c r="R1921" s="88">
        <f t="shared" ca="1" si="29"/>
        <v>0</v>
      </c>
      <c r="S1921" s="88">
        <f ca="1">COUNTIFS(Tableau3[PLAGE],R1921)</f>
        <v>0</v>
      </c>
      <c r="T1921" s="139">
        <f ca="1">INDEX(EXTRACT!DATE,MATCH(Tableau4[[#This Row],[Décalage]],D:D,0),0)</f>
        <v>0</v>
      </c>
      <c r="U1921" s="139">
        <f ca="1">VLOOKUP(Tableau4[[#This Row],[Décalage]],D:E,2,0)</f>
        <v>0</v>
      </c>
      <c r="V1921" s="139">
        <f ca="1">VLOOKUP(Tableau4[[#This Row],[Décalage]],D:G,4,0)</f>
        <v>0</v>
      </c>
      <c r="AY1921" s="88"/>
      <c r="AZ1921" s="88"/>
      <c r="BA1921" s="88"/>
      <c r="BB1921" s="88"/>
      <c r="BC1921" s="88"/>
    </row>
    <row r="1922" spans="1:55" ht="15" x14ac:dyDescent="0.2">
      <c r="A1922" s="100" t="s">
        <v>534</v>
      </c>
      <c r="B1922" s="95" t="s">
        <v>534</v>
      </c>
      <c r="C1922" s="95">
        <v>1919</v>
      </c>
      <c r="D1922" s="95" t="s">
        <v>534</v>
      </c>
      <c r="E1922" s="99" t="s">
        <v>534</v>
      </c>
      <c r="F1922" s="95" t="s">
        <v>534</v>
      </c>
      <c r="G1922" s="95" t="s">
        <v>534</v>
      </c>
      <c r="H1922" s="95">
        <v>0</v>
      </c>
      <c r="I1922" s="95">
        <v>1</v>
      </c>
      <c r="J1922" s="95">
        <v>1455</v>
      </c>
      <c r="K1922" s="95" t="s">
        <v>534</v>
      </c>
      <c r="L1922" s="98" t="s">
        <v>534</v>
      </c>
      <c r="M1922" s="98" t="s">
        <v>534</v>
      </c>
      <c r="N1922" s="97" t="s">
        <v>534</v>
      </c>
      <c r="Q1922" s="88" t="str">
        <f t="array" aca="1" ref="Q1922" ca="1">IFERROR(INDEX(Tableau3[Num DECAL],SMALL(IF(Tableau3[Num DECAL]&lt;&gt;"",ROW(INDIRECT("1:"&amp;ROWS(Tableau3[Num DECAL])))),ROWS($1:1911))),"")</f>
        <v/>
      </c>
      <c r="R1922" s="88">
        <f t="shared" ca="1" si="29"/>
        <v>0</v>
      </c>
      <c r="S1922" s="88">
        <f ca="1">COUNTIFS(Tableau3[PLAGE],R1922)</f>
        <v>0</v>
      </c>
      <c r="T1922" s="139">
        <f ca="1">INDEX(EXTRACT!DATE,MATCH(Tableau4[[#This Row],[Décalage]],D:D,0),0)</f>
        <v>0</v>
      </c>
      <c r="U1922" s="139">
        <f ca="1">VLOOKUP(Tableau4[[#This Row],[Décalage]],D:E,2,0)</f>
        <v>0</v>
      </c>
      <c r="V1922" s="139">
        <f ca="1">VLOOKUP(Tableau4[[#This Row],[Décalage]],D:G,4,0)</f>
        <v>0</v>
      </c>
      <c r="AY1922" s="88"/>
      <c r="AZ1922" s="88"/>
      <c r="BA1922" s="88"/>
      <c r="BB1922" s="88"/>
      <c r="BC1922" s="88"/>
    </row>
    <row r="1923" spans="1:55" ht="15" x14ac:dyDescent="0.2">
      <c r="A1923" s="100" t="s">
        <v>534</v>
      </c>
      <c r="B1923" s="95" t="s">
        <v>534</v>
      </c>
      <c r="C1923" s="95">
        <v>1920</v>
      </c>
      <c r="D1923" s="95" t="s">
        <v>534</v>
      </c>
      <c r="E1923" s="99" t="s">
        <v>534</v>
      </c>
      <c r="F1923" s="95" t="s">
        <v>534</v>
      </c>
      <c r="G1923" s="95" t="s">
        <v>534</v>
      </c>
      <c r="H1923" s="95">
        <v>0</v>
      </c>
      <c r="I1923" s="95">
        <v>1</v>
      </c>
      <c r="J1923" s="95">
        <v>1456</v>
      </c>
      <c r="K1923" s="95" t="s">
        <v>534</v>
      </c>
      <c r="L1923" s="98" t="s">
        <v>534</v>
      </c>
      <c r="M1923" s="98" t="s">
        <v>534</v>
      </c>
      <c r="N1923" s="97" t="s">
        <v>534</v>
      </c>
      <c r="Q1923" s="88" t="str">
        <f t="array" aca="1" ref="Q1923" ca="1">IFERROR(INDEX(Tableau3[Num DECAL],SMALL(IF(Tableau3[Num DECAL]&lt;&gt;"",ROW(INDIRECT("1:"&amp;ROWS(Tableau3[Num DECAL])))),ROWS($1:1912))),"")</f>
        <v/>
      </c>
      <c r="R1923" s="88">
        <f t="shared" ca="1" si="29"/>
        <v>0</v>
      </c>
      <c r="S1923" s="88">
        <f ca="1">COUNTIFS(Tableau3[PLAGE],R1923)</f>
        <v>0</v>
      </c>
      <c r="T1923" s="139">
        <f ca="1">INDEX(EXTRACT!DATE,MATCH(Tableau4[[#This Row],[Décalage]],D:D,0),0)</f>
        <v>0</v>
      </c>
      <c r="U1923" s="139">
        <f ca="1">VLOOKUP(Tableau4[[#This Row],[Décalage]],D:E,2,0)</f>
        <v>0</v>
      </c>
      <c r="V1923" s="139">
        <f ca="1">VLOOKUP(Tableau4[[#This Row],[Décalage]],D:G,4,0)</f>
        <v>0</v>
      </c>
      <c r="AY1923" s="88"/>
      <c r="AZ1923" s="88"/>
      <c r="BA1923" s="88"/>
      <c r="BB1923" s="88"/>
      <c r="BC1923" s="88"/>
    </row>
    <row r="1924" spans="1:55" ht="15" x14ac:dyDescent="0.2">
      <c r="A1924" s="100" t="s">
        <v>534</v>
      </c>
      <c r="B1924" s="95" t="s">
        <v>534</v>
      </c>
      <c r="C1924" s="95">
        <v>1921</v>
      </c>
      <c r="D1924" s="95" t="s">
        <v>534</v>
      </c>
      <c r="E1924" s="99" t="s">
        <v>534</v>
      </c>
      <c r="F1924" s="95" t="s">
        <v>534</v>
      </c>
      <c r="G1924" s="95" t="s">
        <v>534</v>
      </c>
      <c r="H1924" s="95">
        <v>0</v>
      </c>
      <c r="I1924" s="95">
        <v>1</v>
      </c>
      <c r="J1924" s="95">
        <v>1457</v>
      </c>
      <c r="K1924" s="95" t="s">
        <v>534</v>
      </c>
      <c r="L1924" s="98" t="s">
        <v>534</v>
      </c>
      <c r="M1924" s="98" t="s">
        <v>534</v>
      </c>
      <c r="N1924" s="97" t="s">
        <v>534</v>
      </c>
      <c r="Q1924" s="88" t="str">
        <f t="array" aca="1" ref="Q1924" ca="1">IFERROR(INDEX(Tableau3[Num DECAL],SMALL(IF(Tableau3[Num DECAL]&lt;&gt;"",ROW(INDIRECT("1:"&amp;ROWS(Tableau3[Num DECAL])))),ROWS($1:1913))),"")</f>
        <v/>
      </c>
      <c r="R1924" s="88">
        <f t="shared" ca="1" si="29"/>
        <v>0</v>
      </c>
      <c r="S1924" s="88">
        <f ca="1">COUNTIFS(Tableau3[PLAGE],R1924)</f>
        <v>0</v>
      </c>
      <c r="T1924" s="139">
        <f ca="1">INDEX(EXTRACT!DATE,MATCH(Tableau4[[#This Row],[Décalage]],D:D,0),0)</f>
        <v>0</v>
      </c>
      <c r="U1924" s="139">
        <f ca="1">VLOOKUP(Tableau4[[#This Row],[Décalage]],D:E,2,0)</f>
        <v>0</v>
      </c>
      <c r="V1924" s="139">
        <f ca="1">VLOOKUP(Tableau4[[#This Row],[Décalage]],D:G,4,0)</f>
        <v>0</v>
      </c>
      <c r="AY1924" s="88"/>
      <c r="AZ1924" s="88"/>
      <c r="BA1924" s="88"/>
      <c r="BB1924" s="88"/>
      <c r="BC1924" s="88"/>
    </row>
    <row r="1925" spans="1:55" ht="15" x14ac:dyDescent="0.2">
      <c r="A1925" s="100" t="s">
        <v>534</v>
      </c>
      <c r="B1925" s="95" t="s">
        <v>534</v>
      </c>
      <c r="C1925" s="95">
        <v>1922</v>
      </c>
      <c r="D1925" s="95" t="s">
        <v>534</v>
      </c>
      <c r="E1925" s="99" t="s">
        <v>534</v>
      </c>
      <c r="F1925" s="95" t="s">
        <v>534</v>
      </c>
      <c r="G1925" s="95" t="s">
        <v>534</v>
      </c>
      <c r="H1925" s="95">
        <v>0</v>
      </c>
      <c r="I1925" s="95">
        <v>1</v>
      </c>
      <c r="J1925" s="95">
        <v>1458</v>
      </c>
      <c r="K1925" s="95" t="s">
        <v>534</v>
      </c>
      <c r="L1925" s="98" t="s">
        <v>534</v>
      </c>
      <c r="M1925" s="98" t="s">
        <v>534</v>
      </c>
      <c r="N1925" s="97" t="s">
        <v>534</v>
      </c>
      <c r="Q1925" s="88" t="str">
        <f t="array" aca="1" ref="Q1925" ca="1">IFERROR(INDEX(Tableau3[Num DECAL],SMALL(IF(Tableau3[Num DECAL]&lt;&gt;"",ROW(INDIRECT("1:"&amp;ROWS(Tableau3[Num DECAL])))),ROWS($1:1914))),"")</f>
        <v/>
      </c>
      <c r="R1925" s="88">
        <f t="shared" ca="1" si="29"/>
        <v>0</v>
      </c>
      <c r="S1925" s="88">
        <f ca="1">COUNTIFS(Tableau3[PLAGE],R1925)</f>
        <v>0</v>
      </c>
      <c r="T1925" s="139">
        <f ca="1">INDEX(EXTRACT!DATE,MATCH(Tableau4[[#This Row],[Décalage]],D:D,0),0)</f>
        <v>0</v>
      </c>
      <c r="U1925" s="139">
        <f ca="1">VLOOKUP(Tableau4[[#This Row],[Décalage]],D:E,2,0)</f>
        <v>0</v>
      </c>
      <c r="V1925" s="139">
        <f ca="1">VLOOKUP(Tableau4[[#This Row],[Décalage]],D:G,4,0)</f>
        <v>0</v>
      </c>
      <c r="AY1925" s="88"/>
      <c r="AZ1925" s="88"/>
      <c r="BA1925" s="88"/>
      <c r="BB1925" s="88"/>
      <c r="BC1925" s="88"/>
    </row>
    <row r="1926" spans="1:55" ht="15" x14ac:dyDescent="0.2">
      <c r="A1926" s="100" t="s">
        <v>534</v>
      </c>
      <c r="B1926" s="95" t="s">
        <v>534</v>
      </c>
      <c r="C1926" s="95">
        <v>1923</v>
      </c>
      <c r="D1926" s="95" t="s">
        <v>534</v>
      </c>
      <c r="E1926" s="99" t="s">
        <v>534</v>
      </c>
      <c r="F1926" s="95" t="s">
        <v>534</v>
      </c>
      <c r="G1926" s="95" t="s">
        <v>534</v>
      </c>
      <c r="H1926" s="95">
        <v>0</v>
      </c>
      <c r="I1926" s="95">
        <v>1</v>
      </c>
      <c r="J1926" s="95">
        <v>1459</v>
      </c>
      <c r="K1926" s="95" t="s">
        <v>534</v>
      </c>
      <c r="L1926" s="98" t="s">
        <v>534</v>
      </c>
      <c r="M1926" s="98" t="s">
        <v>534</v>
      </c>
      <c r="N1926" s="97" t="s">
        <v>534</v>
      </c>
      <c r="Q1926" s="88" t="str">
        <f t="array" aca="1" ref="Q1926" ca="1">IFERROR(INDEX(Tableau3[Num DECAL],SMALL(IF(Tableau3[Num DECAL]&lt;&gt;"",ROW(INDIRECT("1:"&amp;ROWS(Tableau3[Num DECAL])))),ROWS($1:1915))),"")</f>
        <v/>
      </c>
      <c r="R1926" s="88">
        <f t="shared" ca="1" si="29"/>
        <v>0</v>
      </c>
      <c r="S1926" s="88">
        <f ca="1">COUNTIFS(Tableau3[PLAGE],R1926)</f>
        <v>0</v>
      </c>
      <c r="T1926" s="139">
        <f ca="1">INDEX(EXTRACT!DATE,MATCH(Tableau4[[#This Row],[Décalage]],D:D,0),0)</f>
        <v>0</v>
      </c>
      <c r="U1926" s="139">
        <f ca="1">VLOOKUP(Tableau4[[#This Row],[Décalage]],D:E,2,0)</f>
        <v>0</v>
      </c>
      <c r="V1926" s="139">
        <f ca="1">VLOOKUP(Tableau4[[#This Row],[Décalage]],D:G,4,0)</f>
        <v>0</v>
      </c>
      <c r="AY1926" s="88"/>
      <c r="AZ1926" s="88"/>
      <c r="BA1926" s="88"/>
      <c r="BB1926" s="88"/>
      <c r="BC1926" s="88"/>
    </row>
    <row r="1927" spans="1:55" ht="15" x14ac:dyDescent="0.2">
      <c r="A1927" s="100" t="s">
        <v>534</v>
      </c>
      <c r="B1927" s="95" t="s">
        <v>534</v>
      </c>
      <c r="C1927" s="95">
        <v>1924</v>
      </c>
      <c r="D1927" s="95" t="s">
        <v>534</v>
      </c>
      <c r="E1927" s="99" t="s">
        <v>534</v>
      </c>
      <c r="F1927" s="95" t="s">
        <v>534</v>
      </c>
      <c r="G1927" s="95" t="s">
        <v>534</v>
      </c>
      <c r="H1927" s="95">
        <v>0</v>
      </c>
      <c r="I1927" s="95">
        <v>1</v>
      </c>
      <c r="J1927" s="95">
        <v>1460</v>
      </c>
      <c r="K1927" s="95" t="s">
        <v>534</v>
      </c>
      <c r="L1927" s="98" t="s">
        <v>534</v>
      </c>
      <c r="M1927" s="98" t="s">
        <v>534</v>
      </c>
      <c r="N1927" s="97" t="s">
        <v>534</v>
      </c>
      <c r="Q1927" s="88" t="str">
        <f t="array" aca="1" ref="Q1927" ca="1">IFERROR(INDEX(Tableau3[Num DECAL],SMALL(IF(Tableau3[Num DECAL]&lt;&gt;"",ROW(INDIRECT("1:"&amp;ROWS(Tableau3[Num DECAL])))),ROWS($1:1916))),"")</f>
        <v/>
      </c>
      <c r="R1927" s="88">
        <f t="shared" ca="1" si="29"/>
        <v>0</v>
      </c>
      <c r="S1927" s="88">
        <f ca="1">COUNTIFS(Tableau3[PLAGE],R1927)</f>
        <v>0</v>
      </c>
      <c r="T1927" s="139">
        <f ca="1">INDEX(EXTRACT!DATE,MATCH(Tableau4[[#This Row],[Décalage]],D:D,0),0)</f>
        <v>0</v>
      </c>
      <c r="U1927" s="139">
        <f ca="1">VLOOKUP(Tableau4[[#This Row],[Décalage]],D:E,2,0)</f>
        <v>0</v>
      </c>
      <c r="V1927" s="139">
        <f ca="1">VLOOKUP(Tableau4[[#This Row],[Décalage]],D:G,4,0)</f>
        <v>0</v>
      </c>
      <c r="AY1927" s="88"/>
      <c r="AZ1927" s="88"/>
      <c r="BA1927" s="88"/>
      <c r="BB1927" s="88"/>
      <c r="BC1927" s="88"/>
    </row>
    <row r="1928" spans="1:55" ht="15" x14ac:dyDescent="0.2">
      <c r="A1928" s="100" t="s">
        <v>534</v>
      </c>
      <c r="B1928" s="95" t="s">
        <v>534</v>
      </c>
      <c r="C1928" s="95">
        <v>1925</v>
      </c>
      <c r="D1928" s="95" t="s">
        <v>534</v>
      </c>
      <c r="E1928" s="99" t="s">
        <v>534</v>
      </c>
      <c r="F1928" s="95" t="s">
        <v>534</v>
      </c>
      <c r="G1928" s="95" t="s">
        <v>534</v>
      </c>
      <c r="H1928" s="95">
        <v>0</v>
      </c>
      <c r="I1928" s="95">
        <v>1</v>
      </c>
      <c r="J1928" s="95">
        <v>1461</v>
      </c>
      <c r="K1928" s="95" t="s">
        <v>534</v>
      </c>
      <c r="L1928" s="98" t="s">
        <v>534</v>
      </c>
      <c r="M1928" s="98" t="s">
        <v>534</v>
      </c>
      <c r="N1928" s="97" t="s">
        <v>534</v>
      </c>
      <c r="Q1928" s="88" t="str">
        <f t="array" aca="1" ref="Q1928" ca="1">IFERROR(INDEX(Tableau3[Num DECAL],SMALL(IF(Tableau3[Num DECAL]&lt;&gt;"",ROW(INDIRECT("1:"&amp;ROWS(Tableau3[Num DECAL])))),ROWS($1:1917))),"")</f>
        <v/>
      </c>
      <c r="R1928" s="88">
        <f t="shared" ca="1" si="29"/>
        <v>0</v>
      </c>
      <c r="S1928" s="88">
        <f ca="1">COUNTIFS(Tableau3[PLAGE],R1928)</f>
        <v>0</v>
      </c>
      <c r="T1928" s="139">
        <f ca="1">INDEX(EXTRACT!DATE,MATCH(Tableau4[[#This Row],[Décalage]],D:D,0),0)</f>
        <v>0</v>
      </c>
      <c r="U1928" s="139">
        <f ca="1">VLOOKUP(Tableau4[[#This Row],[Décalage]],D:E,2,0)</f>
        <v>0</v>
      </c>
      <c r="V1928" s="139">
        <f ca="1">VLOOKUP(Tableau4[[#This Row],[Décalage]],D:G,4,0)</f>
        <v>0</v>
      </c>
      <c r="AY1928" s="88"/>
      <c r="AZ1928" s="88"/>
      <c r="BA1928" s="88"/>
      <c r="BB1928" s="88"/>
      <c r="BC1928" s="88"/>
    </row>
    <row r="1929" spans="1:55" ht="15" x14ac:dyDescent="0.2">
      <c r="A1929" s="100" t="s">
        <v>534</v>
      </c>
      <c r="B1929" s="95" t="s">
        <v>534</v>
      </c>
      <c r="C1929" s="95">
        <v>1926</v>
      </c>
      <c r="D1929" s="95" t="s">
        <v>534</v>
      </c>
      <c r="E1929" s="99" t="s">
        <v>534</v>
      </c>
      <c r="F1929" s="95" t="s">
        <v>534</v>
      </c>
      <c r="G1929" s="95" t="s">
        <v>534</v>
      </c>
      <c r="H1929" s="95">
        <v>0</v>
      </c>
      <c r="I1929" s="95">
        <v>1</v>
      </c>
      <c r="J1929" s="95">
        <v>1462</v>
      </c>
      <c r="K1929" s="95" t="s">
        <v>534</v>
      </c>
      <c r="L1929" s="98" t="s">
        <v>534</v>
      </c>
      <c r="M1929" s="98" t="s">
        <v>534</v>
      </c>
      <c r="N1929" s="97" t="s">
        <v>534</v>
      </c>
      <c r="Q1929" s="88" t="str">
        <f t="array" aca="1" ref="Q1929" ca="1">IFERROR(INDEX(Tableau3[Num DECAL],SMALL(IF(Tableau3[Num DECAL]&lt;&gt;"",ROW(INDIRECT("1:"&amp;ROWS(Tableau3[Num DECAL])))),ROWS($1:1918))),"")</f>
        <v/>
      </c>
      <c r="R1929" s="88">
        <f t="shared" ca="1" si="29"/>
        <v>0</v>
      </c>
      <c r="S1929" s="88">
        <f ca="1">COUNTIFS(Tableau3[PLAGE],R1929)</f>
        <v>0</v>
      </c>
      <c r="T1929" s="139">
        <f ca="1">INDEX(EXTRACT!DATE,MATCH(Tableau4[[#This Row],[Décalage]],D:D,0),0)</f>
        <v>0</v>
      </c>
      <c r="U1929" s="139">
        <f ca="1">VLOOKUP(Tableau4[[#This Row],[Décalage]],D:E,2,0)</f>
        <v>0</v>
      </c>
      <c r="V1929" s="139">
        <f ca="1">VLOOKUP(Tableau4[[#This Row],[Décalage]],D:G,4,0)</f>
        <v>0</v>
      </c>
      <c r="AY1929" s="88"/>
      <c r="AZ1929" s="88"/>
      <c r="BA1929" s="88"/>
      <c r="BB1929" s="88"/>
      <c r="BC1929" s="88"/>
    </row>
    <row r="1930" spans="1:55" ht="15" x14ac:dyDescent="0.2">
      <c r="A1930" s="100" t="s">
        <v>534</v>
      </c>
      <c r="B1930" s="95" t="s">
        <v>534</v>
      </c>
      <c r="C1930" s="95">
        <v>1927</v>
      </c>
      <c r="D1930" s="95" t="s">
        <v>534</v>
      </c>
      <c r="E1930" s="99" t="s">
        <v>534</v>
      </c>
      <c r="F1930" s="95" t="s">
        <v>534</v>
      </c>
      <c r="G1930" s="95" t="s">
        <v>534</v>
      </c>
      <c r="H1930" s="95">
        <v>0</v>
      </c>
      <c r="I1930" s="95">
        <v>1</v>
      </c>
      <c r="J1930" s="95">
        <v>1463</v>
      </c>
      <c r="K1930" s="95" t="s">
        <v>534</v>
      </c>
      <c r="L1930" s="98" t="s">
        <v>534</v>
      </c>
      <c r="M1930" s="98" t="s">
        <v>534</v>
      </c>
      <c r="N1930" s="97" t="s">
        <v>534</v>
      </c>
      <c r="Q1930" s="88" t="str">
        <f t="array" aca="1" ref="Q1930" ca="1">IFERROR(INDEX(Tableau3[Num DECAL],SMALL(IF(Tableau3[Num DECAL]&lt;&gt;"",ROW(INDIRECT("1:"&amp;ROWS(Tableau3[Num DECAL])))),ROWS($1:1919))),"")</f>
        <v/>
      </c>
      <c r="R1930" s="88">
        <f t="shared" ca="1" si="29"/>
        <v>0</v>
      </c>
      <c r="S1930" s="88">
        <f ca="1">COUNTIFS(Tableau3[PLAGE],R1930)</f>
        <v>0</v>
      </c>
      <c r="T1930" s="139">
        <f ca="1">INDEX(EXTRACT!DATE,MATCH(Tableau4[[#This Row],[Décalage]],D:D,0),0)</f>
        <v>0</v>
      </c>
      <c r="U1930" s="139">
        <f ca="1">VLOOKUP(Tableau4[[#This Row],[Décalage]],D:E,2,0)</f>
        <v>0</v>
      </c>
      <c r="V1930" s="139">
        <f ca="1">VLOOKUP(Tableau4[[#This Row],[Décalage]],D:G,4,0)</f>
        <v>0</v>
      </c>
      <c r="AY1930" s="88"/>
      <c r="AZ1930" s="88"/>
      <c r="BA1930" s="88"/>
      <c r="BB1930" s="88"/>
      <c r="BC1930" s="88"/>
    </row>
    <row r="1931" spans="1:55" ht="15" x14ac:dyDescent="0.2">
      <c r="A1931" s="100" t="s">
        <v>534</v>
      </c>
      <c r="B1931" s="95" t="s">
        <v>534</v>
      </c>
      <c r="C1931" s="95">
        <v>1928</v>
      </c>
      <c r="D1931" s="95" t="s">
        <v>534</v>
      </c>
      <c r="E1931" s="99" t="s">
        <v>534</v>
      </c>
      <c r="F1931" s="95" t="s">
        <v>534</v>
      </c>
      <c r="G1931" s="95" t="s">
        <v>534</v>
      </c>
      <c r="H1931" s="95">
        <v>0</v>
      </c>
      <c r="I1931" s="95">
        <v>1</v>
      </c>
      <c r="J1931" s="95">
        <v>1464</v>
      </c>
      <c r="K1931" s="95" t="s">
        <v>534</v>
      </c>
      <c r="L1931" s="98" t="s">
        <v>534</v>
      </c>
      <c r="M1931" s="98" t="s">
        <v>534</v>
      </c>
      <c r="N1931" s="97" t="s">
        <v>534</v>
      </c>
      <c r="Q1931" s="88" t="str">
        <f t="array" aca="1" ref="Q1931" ca="1">IFERROR(INDEX(Tableau3[Num DECAL],SMALL(IF(Tableau3[Num DECAL]&lt;&gt;"",ROW(INDIRECT("1:"&amp;ROWS(Tableau3[Num DECAL])))),ROWS($1:1920))),"")</f>
        <v/>
      </c>
      <c r="R1931" s="88">
        <f t="shared" ca="1" si="29"/>
        <v>0</v>
      </c>
      <c r="S1931" s="88">
        <f ca="1">COUNTIFS(Tableau3[PLAGE],R1931)</f>
        <v>0</v>
      </c>
      <c r="T1931" s="139">
        <f ca="1">INDEX(EXTRACT!DATE,MATCH(Tableau4[[#This Row],[Décalage]],D:D,0),0)</f>
        <v>0</v>
      </c>
      <c r="U1931" s="139">
        <f ca="1">VLOOKUP(Tableau4[[#This Row],[Décalage]],D:E,2,0)</f>
        <v>0</v>
      </c>
      <c r="V1931" s="139">
        <f ca="1">VLOOKUP(Tableau4[[#This Row],[Décalage]],D:G,4,0)</f>
        <v>0</v>
      </c>
      <c r="AY1931" s="88"/>
      <c r="AZ1931" s="88"/>
      <c r="BA1931" s="88"/>
      <c r="BB1931" s="88"/>
      <c r="BC1931" s="88"/>
    </row>
    <row r="1932" spans="1:55" ht="15" x14ac:dyDescent="0.2">
      <c r="A1932" s="100" t="s">
        <v>534</v>
      </c>
      <c r="B1932" s="95" t="s">
        <v>534</v>
      </c>
      <c r="C1932" s="95">
        <v>1929</v>
      </c>
      <c r="D1932" s="95" t="s">
        <v>534</v>
      </c>
      <c r="E1932" s="99" t="s">
        <v>534</v>
      </c>
      <c r="F1932" s="95" t="s">
        <v>534</v>
      </c>
      <c r="G1932" s="95" t="s">
        <v>534</v>
      </c>
      <c r="H1932" s="95">
        <v>0</v>
      </c>
      <c r="I1932" s="95">
        <v>1</v>
      </c>
      <c r="J1932" s="95">
        <v>1465</v>
      </c>
      <c r="K1932" s="95" t="s">
        <v>534</v>
      </c>
      <c r="L1932" s="98" t="s">
        <v>534</v>
      </c>
      <c r="M1932" s="98" t="s">
        <v>534</v>
      </c>
      <c r="N1932" s="97" t="s">
        <v>534</v>
      </c>
      <c r="Q1932" s="88" t="str">
        <f t="array" aca="1" ref="Q1932" ca="1">IFERROR(INDEX(Tableau3[Num DECAL],SMALL(IF(Tableau3[Num DECAL]&lt;&gt;"",ROW(INDIRECT("1:"&amp;ROWS(Tableau3[Num DECAL])))),ROWS($1:1921))),"")</f>
        <v/>
      </c>
      <c r="R1932" s="88">
        <f t="shared" ref="R1932:R1995" ca="1" si="30">VLOOKUP(Q1932,D:J,7,0)</f>
        <v>0</v>
      </c>
      <c r="S1932" s="88">
        <f ca="1">COUNTIFS(Tableau3[PLAGE],R1932)</f>
        <v>0</v>
      </c>
      <c r="T1932" s="139">
        <f ca="1">INDEX(EXTRACT!DATE,MATCH(Tableau4[[#This Row],[Décalage]],D:D,0),0)</f>
        <v>0</v>
      </c>
      <c r="U1932" s="139">
        <f ca="1">VLOOKUP(Tableau4[[#This Row],[Décalage]],D:E,2,0)</f>
        <v>0</v>
      </c>
      <c r="V1932" s="139">
        <f ca="1">VLOOKUP(Tableau4[[#This Row],[Décalage]],D:G,4,0)</f>
        <v>0</v>
      </c>
      <c r="AY1932" s="88"/>
      <c r="AZ1932" s="88"/>
      <c r="BA1932" s="88"/>
      <c r="BB1932" s="88"/>
      <c r="BC1932" s="88"/>
    </row>
    <row r="1933" spans="1:55" ht="15" x14ac:dyDescent="0.2">
      <c r="A1933" s="100" t="s">
        <v>534</v>
      </c>
      <c r="B1933" s="95" t="s">
        <v>534</v>
      </c>
      <c r="C1933" s="95">
        <v>1930</v>
      </c>
      <c r="D1933" s="95" t="s">
        <v>534</v>
      </c>
      <c r="E1933" s="99" t="s">
        <v>534</v>
      </c>
      <c r="F1933" s="95" t="s">
        <v>534</v>
      </c>
      <c r="G1933" s="95" t="s">
        <v>534</v>
      </c>
      <c r="H1933" s="95">
        <v>0</v>
      </c>
      <c r="I1933" s="95">
        <v>1</v>
      </c>
      <c r="J1933" s="95">
        <v>1466</v>
      </c>
      <c r="K1933" s="95" t="s">
        <v>534</v>
      </c>
      <c r="L1933" s="98" t="s">
        <v>534</v>
      </c>
      <c r="M1933" s="98" t="s">
        <v>534</v>
      </c>
      <c r="N1933" s="97" t="s">
        <v>534</v>
      </c>
      <c r="Q1933" s="88" t="str">
        <f t="array" aca="1" ref="Q1933" ca="1">IFERROR(INDEX(Tableau3[Num DECAL],SMALL(IF(Tableau3[Num DECAL]&lt;&gt;"",ROW(INDIRECT("1:"&amp;ROWS(Tableau3[Num DECAL])))),ROWS($1:1922))),"")</f>
        <v/>
      </c>
      <c r="R1933" s="88">
        <f t="shared" ca="1" si="30"/>
        <v>0</v>
      </c>
      <c r="S1933" s="88">
        <f ca="1">COUNTIFS(Tableau3[PLAGE],R1933)</f>
        <v>0</v>
      </c>
      <c r="T1933" s="139">
        <f ca="1">INDEX(EXTRACT!DATE,MATCH(Tableau4[[#This Row],[Décalage]],D:D,0),0)</f>
        <v>0</v>
      </c>
      <c r="U1933" s="139">
        <f ca="1">VLOOKUP(Tableau4[[#This Row],[Décalage]],D:E,2,0)</f>
        <v>0</v>
      </c>
      <c r="V1933" s="139">
        <f ca="1">VLOOKUP(Tableau4[[#This Row],[Décalage]],D:G,4,0)</f>
        <v>0</v>
      </c>
      <c r="AY1933" s="88"/>
      <c r="AZ1933" s="88"/>
      <c r="BA1933" s="88"/>
      <c r="BB1933" s="88"/>
      <c r="BC1933" s="88"/>
    </row>
    <row r="1934" spans="1:55" ht="15" x14ac:dyDescent="0.2">
      <c r="A1934" s="100" t="s">
        <v>534</v>
      </c>
      <c r="B1934" s="95" t="s">
        <v>534</v>
      </c>
      <c r="C1934" s="95">
        <v>1931</v>
      </c>
      <c r="D1934" s="95" t="s">
        <v>534</v>
      </c>
      <c r="E1934" s="99" t="s">
        <v>534</v>
      </c>
      <c r="F1934" s="95" t="s">
        <v>534</v>
      </c>
      <c r="G1934" s="95" t="s">
        <v>534</v>
      </c>
      <c r="H1934" s="95">
        <v>0</v>
      </c>
      <c r="I1934" s="95">
        <v>1</v>
      </c>
      <c r="J1934" s="95">
        <v>1467</v>
      </c>
      <c r="K1934" s="95" t="s">
        <v>534</v>
      </c>
      <c r="L1934" s="98" t="s">
        <v>534</v>
      </c>
      <c r="M1934" s="98" t="s">
        <v>534</v>
      </c>
      <c r="N1934" s="97" t="s">
        <v>534</v>
      </c>
      <c r="Q1934" s="88" t="str">
        <f t="array" aca="1" ref="Q1934" ca="1">IFERROR(INDEX(Tableau3[Num DECAL],SMALL(IF(Tableau3[Num DECAL]&lt;&gt;"",ROW(INDIRECT("1:"&amp;ROWS(Tableau3[Num DECAL])))),ROWS($1:1923))),"")</f>
        <v/>
      </c>
      <c r="R1934" s="88">
        <f t="shared" ca="1" si="30"/>
        <v>0</v>
      </c>
      <c r="S1934" s="88">
        <f ca="1">COUNTIFS(Tableau3[PLAGE],R1934)</f>
        <v>0</v>
      </c>
      <c r="T1934" s="139">
        <f ca="1">INDEX(EXTRACT!DATE,MATCH(Tableau4[[#This Row],[Décalage]],D:D,0),0)</f>
        <v>0</v>
      </c>
      <c r="U1934" s="139">
        <f ca="1">VLOOKUP(Tableau4[[#This Row],[Décalage]],D:E,2,0)</f>
        <v>0</v>
      </c>
      <c r="V1934" s="139">
        <f ca="1">VLOOKUP(Tableau4[[#This Row],[Décalage]],D:G,4,0)</f>
        <v>0</v>
      </c>
      <c r="AY1934" s="88"/>
      <c r="AZ1934" s="88"/>
      <c r="BA1934" s="88"/>
      <c r="BB1934" s="88"/>
      <c r="BC1934" s="88"/>
    </row>
    <row r="1935" spans="1:55" ht="15" x14ac:dyDescent="0.2">
      <c r="A1935" s="100" t="s">
        <v>534</v>
      </c>
      <c r="B1935" s="95" t="s">
        <v>534</v>
      </c>
      <c r="C1935" s="95">
        <v>1932</v>
      </c>
      <c r="D1935" s="95" t="s">
        <v>534</v>
      </c>
      <c r="E1935" s="99" t="s">
        <v>534</v>
      </c>
      <c r="F1935" s="95" t="s">
        <v>534</v>
      </c>
      <c r="G1935" s="95" t="s">
        <v>534</v>
      </c>
      <c r="H1935" s="95">
        <v>0</v>
      </c>
      <c r="I1935" s="95">
        <v>1</v>
      </c>
      <c r="J1935" s="95">
        <v>1468</v>
      </c>
      <c r="K1935" s="95" t="s">
        <v>534</v>
      </c>
      <c r="L1935" s="98" t="s">
        <v>534</v>
      </c>
      <c r="M1935" s="98" t="s">
        <v>534</v>
      </c>
      <c r="N1935" s="97" t="s">
        <v>534</v>
      </c>
      <c r="Q1935" s="88" t="str">
        <f t="array" aca="1" ref="Q1935" ca="1">IFERROR(INDEX(Tableau3[Num DECAL],SMALL(IF(Tableau3[Num DECAL]&lt;&gt;"",ROW(INDIRECT("1:"&amp;ROWS(Tableau3[Num DECAL])))),ROWS($1:1924))),"")</f>
        <v/>
      </c>
      <c r="R1935" s="88">
        <f t="shared" ca="1" si="30"/>
        <v>0</v>
      </c>
      <c r="S1935" s="88">
        <f ca="1">COUNTIFS(Tableau3[PLAGE],R1935)</f>
        <v>0</v>
      </c>
      <c r="T1935" s="139">
        <f ca="1">INDEX(EXTRACT!DATE,MATCH(Tableau4[[#This Row],[Décalage]],D:D,0),0)</f>
        <v>0</v>
      </c>
      <c r="U1935" s="139">
        <f ca="1">VLOOKUP(Tableau4[[#This Row],[Décalage]],D:E,2,0)</f>
        <v>0</v>
      </c>
      <c r="V1935" s="139">
        <f ca="1">VLOOKUP(Tableau4[[#This Row],[Décalage]],D:G,4,0)</f>
        <v>0</v>
      </c>
      <c r="AY1935" s="88"/>
      <c r="AZ1935" s="88"/>
      <c r="BA1935" s="88"/>
      <c r="BB1935" s="88"/>
      <c r="BC1935" s="88"/>
    </row>
    <row r="1936" spans="1:55" ht="15" x14ac:dyDescent="0.2">
      <c r="A1936" s="100" t="s">
        <v>534</v>
      </c>
      <c r="B1936" s="95" t="s">
        <v>534</v>
      </c>
      <c r="C1936" s="95">
        <v>1933</v>
      </c>
      <c r="D1936" s="95" t="s">
        <v>534</v>
      </c>
      <c r="E1936" s="99" t="s">
        <v>534</v>
      </c>
      <c r="F1936" s="95" t="s">
        <v>534</v>
      </c>
      <c r="G1936" s="95" t="s">
        <v>534</v>
      </c>
      <c r="H1936" s="95">
        <v>0</v>
      </c>
      <c r="I1936" s="95">
        <v>1</v>
      </c>
      <c r="J1936" s="95">
        <v>1469</v>
      </c>
      <c r="K1936" s="95" t="s">
        <v>534</v>
      </c>
      <c r="L1936" s="98" t="s">
        <v>534</v>
      </c>
      <c r="M1936" s="98" t="s">
        <v>534</v>
      </c>
      <c r="N1936" s="97" t="s">
        <v>534</v>
      </c>
      <c r="Q1936" s="88" t="str">
        <f t="array" aca="1" ref="Q1936" ca="1">IFERROR(INDEX(Tableau3[Num DECAL],SMALL(IF(Tableau3[Num DECAL]&lt;&gt;"",ROW(INDIRECT("1:"&amp;ROWS(Tableau3[Num DECAL])))),ROWS($1:1925))),"")</f>
        <v/>
      </c>
      <c r="R1936" s="88">
        <f t="shared" ca="1" si="30"/>
        <v>0</v>
      </c>
      <c r="S1936" s="88">
        <f ca="1">COUNTIFS(Tableau3[PLAGE],R1936)</f>
        <v>0</v>
      </c>
      <c r="T1936" s="139">
        <f ca="1">INDEX(EXTRACT!DATE,MATCH(Tableau4[[#This Row],[Décalage]],D:D,0),0)</f>
        <v>0</v>
      </c>
      <c r="U1936" s="139">
        <f ca="1">VLOOKUP(Tableau4[[#This Row],[Décalage]],D:E,2,0)</f>
        <v>0</v>
      </c>
      <c r="V1936" s="139">
        <f ca="1">VLOOKUP(Tableau4[[#This Row],[Décalage]],D:G,4,0)</f>
        <v>0</v>
      </c>
      <c r="AY1936" s="88"/>
      <c r="AZ1936" s="88"/>
      <c r="BA1936" s="88"/>
      <c r="BB1936" s="88"/>
      <c r="BC1936" s="88"/>
    </row>
    <row r="1937" spans="1:55" ht="15" x14ac:dyDescent="0.2">
      <c r="A1937" s="100" t="s">
        <v>534</v>
      </c>
      <c r="B1937" s="95" t="s">
        <v>534</v>
      </c>
      <c r="C1937" s="95">
        <v>1934</v>
      </c>
      <c r="D1937" s="95" t="s">
        <v>534</v>
      </c>
      <c r="E1937" s="99" t="s">
        <v>534</v>
      </c>
      <c r="F1937" s="95" t="s">
        <v>534</v>
      </c>
      <c r="G1937" s="95" t="s">
        <v>534</v>
      </c>
      <c r="H1937" s="95">
        <v>0</v>
      </c>
      <c r="I1937" s="95">
        <v>1</v>
      </c>
      <c r="J1937" s="95">
        <v>1470</v>
      </c>
      <c r="K1937" s="95" t="s">
        <v>534</v>
      </c>
      <c r="L1937" s="98" t="s">
        <v>534</v>
      </c>
      <c r="M1937" s="98" t="s">
        <v>534</v>
      </c>
      <c r="N1937" s="97" t="s">
        <v>534</v>
      </c>
      <c r="Q1937" s="88" t="str">
        <f t="array" aca="1" ref="Q1937" ca="1">IFERROR(INDEX(Tableau3[Num DECAL],SMALL(IF(Tableau3[Num DECAL]&lt;&gt;"",ROW(INDIRECT("1:"&amp;ROWS(Tableau3[Num DECAL])))),ROWS($1:1926))),"")</f>
        <v/>
      </c>
      <c r="R1937" s="88">
        <f t="shared" ca="1" si="30"/>
        <v>0</v>
      </c>
      <c r="S1937" s="88">
        <f ca="1">COUNTIFS(Tableau3[PLAGE],R1937)</f>
        <v>0</v>
      </c>
      <c r="T1937" s="139">
        <f ca="1">INDEX(EXTRACT!DATE,MATCH(Tableau4[[#This Row],[Décalage]],D:D,0),0)</f>
        <v>0</v>
      </c>
      <c r="U1937" s="139">
        <f ca="1">VLOOKUP(Tableau4[[#This Row],[Décalage]],D:E,2,0)</f>
        <v>0</v>
      </c>
      <c r="V1937" s="139">
        <f ca="1">VLOOKUP(Tableau4[[#This Row],[Décalage]],D:G,4,0)</f>
        <v>0</v>
      </c>
      <c r="AY1937" s="88"/>
      <c r="AZ1937" s="88"/>
      <c r="BA1937" s="88"/>
      <c r="BB1937" s="88"/>
      <c r="BC1937" s="88"/>
    </row>
    <row r="1938" spans="1:55" ht="15" x14ac:dyDescent="0.2">
      <c r="A1938" s="100" t="s">
        <v>534</v>
      </c>
      <c r="B1938" s="95" t="s">
        <v>534</v>
      </c>
      <c r="C1938" s="95">
        <v>1935</v>
      </c>
      <c r="D1938" s="95" t="s">
        <v>534</v>
      </c>
      <c r="E1938" s="99" t="s">
        <v>534</v>
      </c>
      <c r="F1938" s="95" t="s">
        <v>534</v>
      </c>
      <c r="G1938" s="95" t="s">
        <v>534</v>
      </c>
      <c r="H1938" s="95">
        <v>0</v>
      </c>
      <c r="I1938" s="95">
        <v>1</v>
      </c>
      <c r="J1938" s="95">
        <v>1471</v>
      </c>
      <c r="K1938" s="95" t="s">
        <v>534</v>
      </c>
      <c r="L1938" s="98" t="s">
        <v>534</v>
      </c>
      <c r="M1938" s="98" t="s">
        <v>534</v>
      </c>
      <c r="N1938" s="97" t="s">
        <v>534</v>
      </c>
      <c r="Q1938" s="88" t="str">
        <f t="array" aca="1" ref="Q1938" ca="1">IFERROR(INDEX(Tableau3[Num DECAL],SMALL(IF(Tableau3[Num DECAL]&lt;&gt;"",ROW(INDIRECT("1:"&amp;ROWS(Tableau3[Num DECAL])))),ROWS($1:1927))),"")</f>
        <v/>
      </c>
      <c r="R1938" s="88">
        <f t="shared" ca="1" si="30"/>
        <v>0</v>
      </c>
      <c r="S1938" s="88">
        <f ca="1">COUNTIFS(Tableau3[PLAGE],R1938)</f>
        <v>0</v>
      </c>
      <c r="T1938" s="139">
        <f ca="1">INDEX(EXTRACT!DATE,MATCH(Tableau4[[#This Row],[Décalage]],D:D,0),0)</f>
        <v>0</v>
      </c>
      <c r="U1938" s="139">
        <f ca="1">VLOOKUP(Tableau4[[#This Row],[Décalage]],D:E,2,0)</f>
        <v>0</v>
      </c>
      <c r="V1938" s="139">
        <f ca="1">VLOOKUP(Tableau4[[#This Row],[Décalage]],D:G,4,0)</f>
        <v>0</v>
      </c>
      <c r="AY1938" s="88"/>
      <c r="AZ1938" s="88"/>
      <c r="BA1938" s="88"/>
      <c r="BB1938" s="88"/>
      <c r="BC1938" s="88"/>
    </row>
    <row r="1939" spans="1:55" ht="15" x14ac:dyDescent="0.2">
      <c r="A1939" s="100" t="s">
        <v>534</v>
      </c>
      <c r="B1939" s="95" t="s">
        <v>534</v>
      </c>
      <c r="C1939" s="95">
        <v>1936</v>
      </c>
      <c r="D1939" s="95" t="s">
        <v>534</v>
      </c>
      <c r="E1939" s="99" t="s">
        <v>534</v>
      </c>
      <c r="F1939" s="95" t="s">
        <v>534</v>
      </c>
      <c r="G1939" s="95" t="s">
        <v>534</v>
      </c>
      <c r="H1939" s="95">
        <v>0</v>
      </c>
      <c r="I1939" s="95">
        <v>1</v>
      </c>
      <c r="J1939" s="95">
        <v>1472</v>
      </c>
      <c r="K1939" s="95" t="s">
        <v>534</v>
      </c>
      <c r="L1939" s="98" t="s">
        <v>534</v>
      </c>
      <c r="M1939" s="98" t="s">
        <v>534</v>
      </c>
      <c r="N1939" s="97" t="s">
        <v>534</v>
      </c>
      <c r="Q1939" s="88" t="str">
        <f t="array" aca="1" ref="Q1939" ca="1">IFERROR(INDEX(Tableau3[Num DECAL],SMALL(IF(Tableau3[Num DECAL]&lt;&gt;"",ROW(INDIRECT("1:"&amp;ROWS(Tableau3[Num DECAL])))),ROWS($1:1928))),"")</f>
        <v/>
      </c>
      <c r="R1939" s="88">
        <f t="shared" ca="1" si="30"/>
        <v>0</v>
      </c>
      <c r="S1939" s="88">
        <f ca="1">COUNTIFS(Tableau3[PLAGE],R1939)</f>
        <v>0</v>
      </c>
      <c r="T1939" s="139">
        <f ca="1">INDEX(EXTRACT!DATE,MATCH(Tableau4[[#This Row],[Décalage]],D:D,0),0)</f>
        <v>0</v>
      </c>
      <c r="U1939" s="139">
        <f ca="1">VLOOKUP(Tableau4[[#This Row],[Décalage]],D:E,2,0)</f>
        <v>0</v>
      </c>
      <c r="V1939" s="139">
        <f ca="1">VLOOKUP(Tableau4[[#This Row],[Décalage]],D:G,4,0)</f>
        <v>0</v>
      </c>
      <c r="AY1939" s="88"/>
      <c r="AZ1939" s="88"/>
      <c r="BA1939" s="88"/>
      <c r="BB1939" s="88"/>
      <c r="BC1939" s="88"/>
    </row>
    <row r="1940" spans="1:55" ht="15" x14ac:dyDescent="0.2">
      <c r="A1940" s="100" t="s">
        <v>534</v>
      </c>
      <c r="B1940" s="95" t="s">
        <v>534</v>
      </c>
      <c r="C1940" s="95">
        <v>1937</v>
      </c>
      <c r="D1940" s="95" t="s">
        <v>534</v>
      </c>
      <c r="E1940" s="99" t="s">
        <v>534</v>
      </c>
      <c r="F1940" s="95" t="s">
        <v>534</v>
      </c>
      <c r="G1940" s="95" t="s">
        <v>534</v>
      </c>
      <c r="H1940" s="95">
        <v>0</v>
      </c>
      <c r="I1940" s="95">
        <v>1</v>
      </c>
      <c r="J1940" s="95">
        <v>1473</v>
      </c>
      <c r="K1940" s="95" t="s">
        <v>534</v>
      </c>
      <c r="L1940" s="98" t="s">
        <v>534</v>
      </c>
      <c r="M1940" s="98" t="s">
        <v>534</v>
      </c>
      <c r="N1940" s="97" t="s">
        <v>534</v>
      </c>
      <c r="Q1940" s="88" t="str">
        <f t="array" aca="1" ref="Q1940" ca="1">IFERROR(INDEX(Tableau3[Num DECAL],SMALL(IF(Tableau3[Num DECAL]&lt;&gt;"",ROW(INDIRECT("1:"&amp;ROWS(Tableau3[Num DECAL])))),ROWS($1:1929))),"")</f>
        <v/>
      </c>
      <c r="R1940" s="88">
        <f t="shared" ca="1" si="30"/>
        <v>0</v>
      </c>
      <c r="S1940" s="88">
        <f ca="1">COUNTIFS(Tableau3[PLAGE],R1940)</f>
        <v>0</v>
      </c>
      <c r="T1940" s="139">
        <f ca="1">INDEX(EXTRACT!DATE,MATCH(Tableau4[[#This Row],[Décalage]],D:D,0),0)</f>
        <v>0</v>
      </c>
      <c r="U1940" s="139">
        <f ca="1">VLOOKUP(Tableau4[[#This Row],[Décalage]],D:E,2,0)</f>
        <v>0</v>
      </c>
      <c r="V1940" s="139">
        <f ca="1">VLOOKUP(Tableau4[[#This Row],[Décalage]],D:G,4,0)</f>
        <v>0</v>
      </c>
      <c r="AY1940" s="88"/>
      <c r="AZ1940" s="88"/>
      <c r="BA1940" s="88"/>
      <c r="BB1940" s="88"/>
      <c r="BC1940" s="88"/>
    </row>
    <row r="1941" spans="1:55" ht="15" x14ac:dyDescent="0.2">
      <c r="A1941" s="100" t="s">
        <v>534</v>
      </c>
      <c r="B1941" s="95" t="s">
        <v>534</v>
      </c>
      <c r="C1941" s="95">
        <v>1938</v>
      </c>
      <c r="D1941" s="95" t="s">
        <v>534</v>
      </c>
      <c r="E1941" s="99" t="s">
        <v>534</v>
      </c>
      <c r="F1941" s="95" t="s">
        <v>534</v>
      </c>
      <c r="G1941" s="95" t="s">
        <v>534</v>
      </c>
      <c r="H1941" s="95">
        <v>0</v>
      </c>
      <c r="I1941" s="95">
        <v>1</v>
      </c>
      <c r="J1941" s="95">
        <v>1474</v>
      </c>
      <c r="K1941" s="95" t="s">
        <v>534</v>
      </c>
      <c r="L1941" s="98" t="s">
        <v>534</v>
      </c>
      <c r="M1941" s="98" t="s">
        <v>534</v>
      </c>
      <c r="N1941" s="97" t="s">
        <v>534</v>
      </c>
      <c r="Q1941" s="88" t="str">
        <f t="array" aca="1" ref="Q1941" ca="1">IFERROR(INDEX(Tableau3[Num DECAL],SMALL(IF(Tableau3[Num DECAL]&lt;&gt;"",ROW(INDIRECT("1:"&amp;ROWS(Tableau3[Num DECAL])))),ROWS($1:1930))),"")</f>
        <v/>
      </c>
      <c r="R1941" s="88">
        <f t="shared" ca="1" si="30"/>
        <v>0</v>
      </c>
      <c r="S1941" s="88">
        <f ca="1">COUNTIFS(Tableau3[PLAGE],R1941)</f>
        <v>0</v>
      </c>
      <c r="T1941" s="139">
        <f ca="1">INDEX(EXTRACT!DATE,MATCH(Tableau4[[#This Row],[Décalage]],D:D,0),0)</f>
        <v>0</v>
      </c>
      <c r="U1941" s="139">
        <f ca="1">VLOOKUP(Tableau4[[#This Row],[Décalage]],D:E,2,0)</f>
        <v>0</v>
      </c>
      <c r="V1941" s="139">
        <f ca="1">VLOOKUP(Tableau4[[#This Row],[Décalage]],D:G,4,0)</f>
        <v>0</v>
      </c>
      <c r="AY1941" s="88"/>
      <c r="AZ1941" s="88"/>
      <c r="BA1941" s="88"/>
      <c r="BB1941" s="88"/>
      <c r="BC1941" s="88"/>
    </row>
    <row r="1942" spans="1:55" ht="15" x14ac:dyDescent="0.2">
      <c r="A1942" s="100" t="s">
        <v>534</v>
      </c>
      <c r="B1942" s="95" t="s">
        <v>534</v>
      </c>
      <c r="C1942" s="95">
        <v>1939</v>
      </c>
      <c r="D1942" s="95" t="s">
        <v>534</v>
      </c>
      <c r="E1942" s="99" t="s">
        <v>534</v>
      </c>
      <c r="F1942" s="95" t="s">
        <v>534</v>
      </c>
      <c r="G1942" s="95" t="s">
        <v>534</v>
      </c>
      <c r="H1942" s="95">
        <v>0</v>
      </c>
      <c r="I1942" s="95">
        <v>1</v>
      </c>
      <c r="J1942" s="95">
        <v>1475</v>
      </c>
      <c r="K1942" s="95" t="s">
        <v>534</v>
      </c>
      <c r="L1942" s="98" t="s">
        <v>534</v>
      </c>
      <c r="M1942" s="98" t="s">
        <v>534</v>
      </c>
      <c r="N1942" s="97" t="s">
        <v>534</v>
      </c>
      <c r="Q1942" s="88" t="str">
        <f t="array" aca="1" ref="Q1942" ca="1">IFERROR(INDEX(Tableau3[Num DECAL],SMALL(IF(Tableau3[Num DECAL]&lt;&gt;"",ROW(INDIRECT("1:"&amp;ROWS(Tableau3[Num DECAL])))),ROWS($1:1931))),"")</f>
        <v/>
      </c>
      <c r="R1942" s="88">
        <f t="shared" ca="1" si="30"/>
        <v>0</v>
      </c>
      <c r="S1942" s="88">
        <f ca="1">COUNTIFS(Tableau3[PLAGE],R1942)</f>
        <v>0</v>
      </c>
      <c r="T1942" s="139">
        <f ca="1">INDEX(EXTRACT!DATE,MATCH(Tableau4[[#This Row],[Décalage]],D:D,0),0)</f>
        <v>0</v>
      </c>
      <c r="U1942" s="139">
        <f ca="1">VLOOKUP(Tableau4[[#This Row],[Décalage]],D:E,2,0)</f>
        <v>0</v>
      </c>
      <c r="V1942" s="139">
        <f ca="1">VLOOKUP(Tableau4[[#This Row],[Décalage]],D:G,4,0)</f>
        <v>0</v>
      </c>
      <c r="AY1942" s="88"/>
      <c r="AZ1942" s="88"/>
      <c r="BA1942" s="88"/>
      <c r="BB1942" s="88"/>
      <c r="BC1942" s="88"/>
    </row>
    <row r="1943" spans="1:55" ht="15" x14ac:dyDescent="0.2">
      <c r="A1943" s="100" t="s">
        <v>534</v>
      </c>
      <c r="B1943" s="95" t="s">
        <v>534</v>
      </c>
      <c r="C1943" s="95">
        <v>1940</v>
      </c>
      <c r="D1943" s="95" t="s">
        <v>534</v>
      </c>
      <c r="E1943" s="99" t="s">
        <v>534</v>
      </c>
      <c r="F1943" s="95" t="s">
        <v>534</v>
      </c>
      <c r="G1943" s="95" t="s">
        <v>534</v>
      </c>
      <c r="H1943" s="95">
        <v>0</v>
      </c>
      <c r="I1943" s="95">
        <v>1</v>
      </c>
      <c r="J1943" s="95">
        <v>1476</v>
      </c>
      <c r="K1943" s="95" t="s">
        <v>534</v>
      </c>
      <c r="L1943" s="98" t="s">
        <v>534</v>
      </c>
      <c r="M1943" s="98" t="s">
        <v>534</v>
      </c>
      <c r="N1943" s="97" t="s">
        <v>534</v>
      </c>
      <c r="Q1943" s="88" t="str">
        <f t="array" aca="1" ref="Q1943" ca="1">IFERROR(INDEX(Tableau3[Num DECAL],SMALL(IF(Tableau3[Num DECAL]&lt;&gt;"",ROW(INDIRECT("1:"&amp;ROWS(Tableau3[Num DECAL])))),ROWS($1:1932))),"")</f>
        <v/>
      </c>
      <c r="R1943" s="88">
        <f t="shared" ca="1" si="30"/>
        <v>0</v>
      </c>
      <c r="S1943" s="88">
        <f ca="1">COUNTIFS(Tableau3[PLAGE],R1943)</f>
        <v>0</v>
      </c>
      <c r="T1943" s="139">
        <f ca="1">INDEX(EXTRACT!DATE,MATCH(Tableau4[[#This Row],[Décalage]],D:D,0),0)</f>
        <v>0</v>
      </c>
      <c r="U1943" s="139">
        <f ca="1">VLOOKUP(Tableau4[[#This Row],[Décalage]],D:E,2,0)</f>
        <v>0</v>
      </c>
      <c r="V1943" s="139">
        <f ca="1">VLOOKUP(Tableau4[[#This Row],[Décalage]],D:G,4,0)</f>
        <v>0</v>
      </c>
      <c r="AY1943" s="88"/>
      <c r="AZ1943" s="88"/>
      <c r="BA1943" s="88"/>
      <c r="BB1943" s="88"/>
      <c r="BC1943" s="88"/>
    </row>
    <row r="1944" spans="1:55" ht="15" x14ac:dyDescent="0.2">
      <c r="A1944" s="100" t="s">
        <v>534</v>
      </c>
      <c r="B1944" s="95" t="s">
        <v>534</v>
      </c>
      <c r="C1944" s="95">
        <v>1941</v>
      </c>
      <c r="D1944" s="95" t="s">
        <v>534</v>
      </c>
      <c r="E1944" s="99" t="s">
        <v>534</v>
      </c>
      <c r="F1944" s="95" t="s">
        <v>534</v>
      </c>
      <c r="G1944" s="95" t="s">
        <v>534</v>
      </c>
      <c r="H1944" s="95">
        <v>0</v>
      </c>
      <c r="I1944" s="95">
        <v>1</v>
      </c>
      <c r="J1944" s="95">
        <v>1477</v>
      </c>
      <c r="K1944" s="95" t="s">
        <v>534</v>
      </c>
      <c r="L1944" s="98" t="s">
        <v>534</v>
      </c>
      <c r="M1944" s="98" t="s">
        <v>534</v>
      </c>
      <c r="N1944" s="97" t="s">
        <v>534</v>
      </c>
      <c r="Q1944" s="88" t="str">
        <f t="array" aca="1" ref="Q1944" ca="1">IFERROR(INDEX(Tableau3[Num DECAL],SMALL(IF(Tableau3[Num DECAL]&lt;&gt;"",ROW(INDIRECT("1:"&amp;ROWS(Tableau3[Num DECAL])))),ROWS($1:1933))),"")</f>
        <v/>
      </c>
      <c r="R1944" s="88">
        <f t="shared" ca="1" si="30"/>
        <v>0</v>
      </c>
      <c r="S1944" s="88">
        <f ca="1">COUNTIFS(Tableau3[PLAGE],R1944)</f>
        <v>0</v>
      </c>
      <c r="T1944" s="139">
        <f ca="1">INDEX(EXTRACT!DATE,MATCH(Tableau4[[#This Row],[Décalage]],D:D,0),0)</f>
        <v>0</v>
      </c>
      <c r="U1944" s="139">
        <f ca="1">VLOOKUP(Tableau4[[#This Row],[Décalage]],D:E,2,0)</f>
        <v>0</v>
      </c>
      <c r="V1944" s="139">
        <f ca="1">VLOOKUP(Tableau4[[#This Row],[Décalage]],D:G,4,0)</f>
        <v>0</v>
      </c>
      <c r="AY1944" s="88"/>
      <c r="AZ1944" s="88"/>
      <c r="BA1944" s="88"/>
      <c r="BB1944" s="88"/>
      <c r="BC1944" s="88"/>
    </row>
    <row r="1945" spans="1:55" ht="15" x14ac:dyDescent="0.2">
      <c r="A1945" s="100" t="s">
        <v>534</v>
      </c>
      <c r="B1945" s="95" t="s">
        <v>534</v>
      </c>
      <c r="C1945" s="95">
        <v>1942</v>
      </c>
      <c r="D1945" s="95" t="s">
        <v>534</v>
      </c>
      <c r="E1945" s="99" t="s">
        <v>534</v>
      </c>
      <c r="F1945" s="95" t="s">
        <v>534</v>
      </c>
      <c r="G1945" s="95" t="s">
        <v>534</v>
      </c>
      <c r="H1945" s="95">
        <v>0</v>
      </c>
      <c r="I1945" s="95">
        <v>1</v>
      </c>
      <c r="J1945" s="95">
        <v>1478</v>
      </c>
      <c r="K1945" s="95" t="s">
        <v>534</v>
      </c>
      <c r="L1945" s="98" t="s">
        <v>534</v>
      </c>
      <c r="M1945" s="98" t="s">
        <v>534</v>
      </c>
      <c r="N1945" s="97" t="s">
        <v>534</v>
      </c>
      <c r="Q1945" s="88" t="str">
        <f t="array" aca="1" ref="Q1945" ca="1">IFERROR(INDEX(Tableau3[Num DECAL],SMALL(IF(Tableau3[Num DECAL]&lt;&gt;"",ROW(INDIRECT("1:"&amp;ROWS(Tableau3[Num DECAL])))),ROWS($1:1934))),"")</f>
        <v/>
      </c>
      <c r="R1945" s="88">
        <f t="shared" ca="1" si="30"/>
        <v>0</v>
      </c>
      <c r="S1945" s="88">
        <f ca="1">COUNTIFS(Tableau3[PLAGE],R1945)</f>
        <v>0</v>
      </c>
      <c r="T1945" s="139">
        <f ca="1">INDEX(EXTRACT!DATE,MATCH(Tableau4[[#This Row],[Décalage]],D:D,0),0)</f>
        <v>0</v>
      </c>
      <c r="U1945" s="139">
        <f ca="1">VLOOKUP(Tableau4[[#This Row],[Décalage]],D:E,2,0)</f>
        <v>0</v>
      </c>
      <c r="V1945" s="139">
        <f ca="1">VLOOKUP(Tableau4[[#This Row],[Décalage]],D:G,4,0)</f>
        <v>0</v>
      </c>
      <c r="AY1945" s="88"/>
      <c r="AZ1945" s="88"/>
      <c r="BA1945" s="88"/>
      <c r="BB1945" s="88"/>
      <c r="BC1945" s="88"/>
    </row>
    <row r="1946" spans="1:55" ht="15" x14ac:dyDescent="0.2">
      <c r="A1946" s="100" t="s">
        <v>534</v>
      </c>
      <c r="B1946" s="95" t="s">
        <v>534</v>
      </c>
      <c r="C1946" s="95">
        <v>1943</v>
      </c>
      <c r="D1946" s="95" t="s">
        <v>534</v>
      </c>
      <c r="E1946" s="99" t="s">
        <v>534</v>
      </c>
      <c r="F1946" s="95" t="s">
        <v>534</v>
      </c>
      <c r="G1946" s="95" t="s">
        <v>534</v>
      </c>
      <c r="H1946" s="95">
        <v>0</v>
      </c>
      <c r="I1946" s="95">
        <v>1</v>
      </c>
      <c r="J1946" s="95">
        <v>1479</v>
      </c>
      <c r="K1946" s="95" t="s">
        <v>534</v>
      </c>
      <c r="L1946" s="98" t="s">
        <v>534</v>
      </c>
      <c r="M1946" s="98" t="s">
        <v>534</v>
      </c>
      <c r="N1946" s="97" t="s">
        <v>534</v>
      </c>
      <c r="Q1946" s="88" t="str">
        <f t="array" aca="1" ref="Q1946" ca="1">IFERROR(INDEX(Tableau3[Num DECAL],SMALL(IF(Tableau3[Num DECAL]&lt;&gt;"",ROW(INDIRECT("1:"&amp;ROWS(Tableau3[Num DECAL])))),ROWS($1:1935))),"")</f>
        <v/>
      </c>
      <c r="R1946" s="88">
        <f t="shared" ca="1" si="30"/>
        <v>0</v>
      </c>
      <c r="S1946" s="88">
        <f ca="1">COUNTIFS(Tableau3[PLAGE],R1946)</f>
        <v>0</v>
      </c>
      <c r="T1946" s="139">
        <f ca="1">INDEX(EXTRACT!DATE,MATCH(Tableau4[[#This Row],[Décalage]],D:D,0),0)</f>
        <v>0</v>
      </c>
      <c r="U1946" s="139">
        <f ca="1">VLOOKUP(Tableau4[[#This Row],[Décalage]],D:E,2,0)</f>
        <v>0</v>
      </c>
      <c r="V1946" s="139">
        <f ca="1">VLOOKUP(Tableau4[[#This Row],[Décalage]],D:G,4,0)</f>
        <v>0</v>
      </c>
      <c r="AY1946" s="88"/>
      <c r="AZ1946" s="88"/>
      <c r="BA1946" s="88"/>
      <c r="BB1946" s="88"/>
      <c r="BC1946" s="88"/>
    </row>
    <row r="1947" spans="1:55" ht="15" x14ac:dyDescent="0.2">
      <c r="A1947" s="100" t="s">
        <v>534</v>
      </c>
      <c r="B1947" s="95" t="s">
        <v>534</v>
      </c>
      <c r="C1947" s="95">
        <v>1944</v>
      </c>
      <c r="D1947" s="95" t="s">
        <v>534</v>
      </c>
      <c r="E1947" s="99" t="s">
        <v>534</v>
      </c>
      <c r="F1947" s="95" t="s">
        <v>534</v>
      </c>
      <c r="G1947" s="95" t="s">
        <v>534</v>
      </c>
      <c r="H1947" s="95">
        <v>0</v>
      </c>
      <c r="I1947" s="95">
        <v>1</v>
      </c>
      <c r="J1947" s="95">
        <v>1480</v>
      </c>
      <c r="K1947" s="95" t="s">
        <v>534</v>
      </c>
      <c r="L1947" s="98" t="s">
        <v>534</v>
      </c>
      <c r="M1947" s="98" t="s">
        <v>534</v>
      </c>
      <c r="N1947" s="97" t="s">
        <v>534</v>
      </c>
      <c r="Q1947" s="88" t="str">
        <f t="array" aca="1" ref="Q1947" ca="1">IFERROR(INDEX(Tableau3[Num DECAL],SMALL(IF(Tableau3[Num DECAL]&lt;&gt;"",ROW(INDIRECT("1:"&amp;ROWS(Tableau3[Num DECAL])))),ROWS($1:1936))),"")</f>
        <v/>
      </c>
      <c r="R1947" s="88">
        <f t="shared" ca="1" si="30"/>
        <v>0</v>
      </c>
      <c r="S1947" s="88">
        <f ca="1">COUNTIFS(Tableau3[PLAGE],R1947)</f>
        <v>0</v>
      </c>
      <c r="T1947" s="139">
        <f ca="1">INDEX(EXTRACT!DATE,MATCH(Tableau4[[#This Row],[Décalage]],D:D,0),0)</f>
        <v>0</v>
      </c>
      <c r="U1947" s="139">
        <f ca="1">VLOOKUP(Tableau4[[#This Row],[Décalage]],D:E,2,0)</f>
        <v>0</v>
      </c>
      <c r="V1947" s="139">
        <f ca="1">VLOOKUP(Tableau4[[#This Row],[Décalage]],D:G,4,0)</f>
        <v>0</v>
      </c>
      <c r="AY1947" s="88"/>
      <c r="AZ1947" s="88"/>
      <c r="BA1947" s="88"/>
      <c r="BB1947" s="88"/>
      <c r="BC1947" s="88"/>
    </row>
    <row r="1948" spans="1:55" ht="15" x14ac:dyDescent="0.2">
      <c r="A1948" s="100" t="s">
        <v>534</v>
      </c>
      <c r="B1948" s="95" t="s">
        <v>534</v>
      </c>
      <c r="C1948" s="95">
        <v>1945</v>
      </c>
      <c r="D1948" s="95" t="s">
        <v>534</v>
      </c>
      <c r="E1948" s="99" t="s">
        <v>534</v>
      </c>
      <c r="F1948" s="95" t="s">
        <v>534</v>
      </c>
      <c r="G1948" s="95" t="s">
        <v>534</v>
      </c>
      <c r="H1948" s="95">
        <v>0</v>
      </c>
      <c r="I1948" s="95">
        <v>1</v>
      </c>
      <c r="J1948" s="95">
        <v>1481</v>
      </c>
      <c r="K1948" s="95" t="s">
        <v>534</v>
      </c>
      <c r="L1948" s="98" t="s">
        <v>534</v>
      </c>
      <c r="M1948" s="98" t="s">
        <v>534</v>
      </c>
      <c r="N1948" s="97" t="s">
        <v>534</v>
      </c>
      <c r="Q1948" s="88" t="str">
        <f t="array" aca="1" ref="Q1948" ca="1">IFERROR(INDEX(Tableau3[Num DECAL],SMALL(IF(Tableau3[Num DECAL]&lt;&gt;"",ROW(INDIRECT("1:"&amp;ROWS(Tableau3[Num DECAL])))),ROWS($1:1937))),"")</f>
        <v/>
      </c>
      <c r="R1948" s="88">
        <f t="shared" ca="1" si="30"/>
        <v>0</v>
      </c>
      <c r="S1948" s="88">
        <f ca="1">COUNTIFS(Tableau3[PLAGE],R1948)</f>
        <v>0</v>
      </c>
      <c r="T1948" s="139">
        <f ca="1">INDEX(EXTRACT!DATE,MATCH(Tableau4[[#This Row],[Décalage]],D:D,0),0)</f>
        <v>0</v>
      </c>
      <c r="U1948" s="139">
        <f ca="1">VLOOKUP(Tableau4[[#This Row],[Décalage]],D:E,2,0)</f>
        <v>0</v>
      </c>
      <c r="V1948" s="139">
        <f ca="1">VLOOKUP(Tableau4[[#This Row],[Décalage]],D:G,4,0)</f>
        <v>0</v>
      </c>
      <c r="AY1948" s="88"/>
      <c r="AZ1948" s="88"/>
      <c r="BA1948" s="88"/>
      <c r="BB1948" s="88"/>
      <c r="BC1948" s="88"/>
    </row>
    <row r="1949" spans="1:55" ht="15" x14ac:dyDescent="0.2">
      <c r="A1949" s="100" t="s">
        <v>534</v>
      </c>
      <c r="B1949" s="95" t="s">
        <v>534</v>
      </c>
      <c r="C1949" s="95">
        <v>1946</v>
      </c>
      <c r="D1949" s="95" t="s">
        <v>534</v>
      </c>
      <c r="E1949" s="99" t="s">
        <v>534</v>
      </c>
      <c r="F1949" s="95" t="s">
        <v>534</v>
      </c>
      <c r="G1949" s="95" t="s">
        <v>534</v>
      </c>
      <c r="H1949" s="95">
        <v>0</v>
      </c>
      <c r="I1949" s="95">
        <v>1</v>
      </c>
      <c r="J1949" s="95">
        <v>1482</v>
      </c>
      <c r="K1949" s="95" t="s">
        <v>534</v>
      </c>
      <c r="L1949" s="98" t="s">
        <v>534</v>
      </c>
      <c r="M1949" s="98" t="s">
        <v>534</v>
      </c>
      <c r="N1949" s="97" t="s">
        <v>534</v>
      </c>
      <c r="Q1949" s="88" t="str">
        <f t="array" aca="1" ref="Q1949" ca="1">IFERROR(INDEX(Tableau3[Num DECAL],SMALL(IF(Tableau3[Num DECAL]&lt;&gt;"",ROW(INDIRECT("1:"&amp;ROWS(Tableau3[Num DECAL])))),ROWS($1:1938))),"")</f>
        <v/>
      </c>
      <c r="R1949" s="88">
        <f t="shared" ca="1" si="30"/>
        <v>0</v>
      </c>
      <c r="S1949" s="88">
        <f ca="1">COUNTIFS(Tableau3[PLAGE],R1949)</f>
        <v>0</v>
      </c>
      <c r="T1949" s="139">
        <f ca="1">INDEX(EXTRACT!DATE,MATCH(Tableau4[[#This Row],[Décalage]],D:D,0),0)</f>
        <v>0</v>
      </c>
      <c r="U1949" s="139">
        <f ca="1">VLOOKUP(Tableau4[[#This Row],[Décalage]],D:E,2,0)</f>
        <v>0</v>
      </c>
      <c r="V1949" s="139">
        <f ca="1">VLOOKUP(Tableau4[[#This Row],[Décalage]],D:G,4,0)</f>
        <v>0</v>
      </c>
      <c r="AY1949" s="88"/>
      <c r="AZ1949" s="88"/>
      <c r="BA1949" s="88"/>
      <c r="BB1949" s="88"/>
      <c r="BC1949" s="88"/>
    </row>
    <row r="1950" spans="1:55" ht="15" x14ac:dyDescent="0.2">
      <c r="A1950" s="100" t="s">
        <v>534</v>
      </c>
      <c r="B1950" s="95" t="s">
        <v>534</v>
      </c>
      <c r="C1950" s="95">
        <v>1947</v>
      </c>
      <c r="D1950" s="95" t="s">
        <v>534</v>
      </c>
      <c r="E1950" s="99" t="s">
        <v>534</v>
      </c>
      <c r="F1950" s="95" t="s">
        <v>534</v>
      </c>
      <c r="G1950" s="95" t="s">
        <v>534</v>
      </c>
      <c r="H1950" s="95">
        <v>0</v>
      </c>
      <c r="I1950" s="95">
        <v>1</v>
      </c>
      <c r="J1950" s="95">
        <v>1483</v>
      </c>
      <c r="K1950" s="95" t="s">
        <v>534</v>
      </c>
      <c r="L1950" s="98" t="s">
        <v>534</v>
      </c>
      <c r="M1950" s="98" t="s">
        <v>534</v>
      </c>
      <c r="N1950" s="97" t="s">
        <v>534</v>
      </c>
      <c r="Q1950" s="88" t="str">
        <f t="array" aca="1" ref="Q1950" ca="1">IFERROR(INDEX(Tableau3[Num DECAL],SMALL(IF(Tableau3[Num DECAL]&lt;&gt;"",ROW(INDIRECT("1:"&amp;ROWS(Tableau3[Num DECAL])))),ROWS($1:1939))),"")</f>
        <v/>
      </c>
      <c r="R1950" s="88">
        <f t="shared" ca="1" si="30"/>
        <v>0</v>
      </c>
      <c r="S1950" s="88">
        <f ca="1">COUNTIFS(Tableau3[PLAGE],R1950)</f>
        <v>0</v>
      </c>
      <c r="T1950" s="139">
        <f ca="1">INDEX(EXTRACT!DATE,MATCH(Tableau4[[#This Row],[Décalage]],D:D,0),0)</f>
        <v>0</v>
      </c>
      <c r="U1950" s="139">
        <f ca="1">VLOOKUP(Tableau4[[#This Row],[Décalage]],D:E,2,0)</f>
        <v>0</v>
      </c>
      <c r="V1950" s="139">
        <f ca="1">VLOOKUP(Tableau4[[#This Row],[Décalage]],D:G,4,0)</f>
        <v>0</v>
      </c>
      <c r="AY1950" s="88"/>
      <c r="AZ1950" s="88"/>
      <c r="BA1950" s="88"/>
      <c r="BB1950" s="88"/>
      <c r="BC1950" s="88"/>
    </row>
    <row r="1951" spans="1:55" ht="15" x14ac:dyDescent="0.2">
      <c r="A1951" s="100" t="s">
        <v>534</v>
      </c>
      <c r="B1951" s="95" t="s">
        <v>534</v>
      </c>
      <c r="C1951" s="95">
        <v>1948</v>
      </c>
      <c r="D1951" s="95" t="s">
        <v>534</v>
      </c>
      <c r="E1951" s="99" t="s">
        <v>534</v>
      </c>
      <c r="F1951" s="95" t="s">
        <v>534</v>
      </c>
      <c r="G1951" s="95" t="s">
        <v>534</v>
      </c>
      <c r="H1951" s="95">
        <v>0</v>
      </c>
      <c r="I1951" s="95">
        <v>1</v>
      </c>
      <c r="J1951" s="95">
        <v>1484</v>
      </c>
      <c r="K1951" s="95" t="s">
        <v>534</v>
      </c>
      <c r="L1951" s="98" t="s">
        <v>534</v>
      </c>
      <c r="M1951" s="98" t="s">
        <v>534</v>
      </c>
      <c r="N1951" s="97" t="s">
        <v>534</v>
      </c>
      <c r="Q1951" s="88" t="str">
        <f t="array" aca="1" ref="Q1951" ca="1">IFERROR(INDEX(Tableau3[Num DECAL],SMALL(IF(Tableau3[Num DECAL]&lt;&gt;"",ROW(INDIRECT("1:"&amp;ROWS(Tableau3[Num DECAL])))),ROWS($1:1940))),"")</f>
        <v/>
      </c>
      <c r="R1951" s="88">
        <f t="shared" ca="1" si="30"/>
        <v>0</v>
      </c>
      <c r="S1951" s="88">
        <f ca="1">COUNTIFS(Tableau3[PLAGE],R1951)</f>
        <v>0</v>
      </c>
      <c r="T1951" s="139">
        <f ca="1">INDEX(EXTRACT!DATE,MATCH(Tableau4[[#This Row],[Décalage]],D:D,0),0)</f>
        <v>0</v>
      </c>
      <c r="U1951" s="139">
        <f ca="1">VLOOKUP(Tableau4[[#This Row],[Décalage]],D:E,2,0)</f>
        <v>0</v>
      </c>
      <c r="V1951" s="139">
        <f ca="1">VLOOKUP(Tableau4[[#This Row],[Décalage]],D:G,4,0)</f>
        <v>0</v>
      </c>
      <c r="AY1951" s="88"/>
      <c r="AZ1951" s="88"/>
      <c r="BA1951" s="88"/>
      <c r="BB1951" s="88"/>
      <c r="BC1951" s="88"/>
    </row>
    <row r="1952" spans="1:55" ht="15" x14ac:dyDescent="0.2">
      <c r="A1952" s="100" t="s">
        <v>534</v>
      </c>
      <c r="B1952" s="95" t="s">
        <v>534</v>
      </c>
      <c r="C1952" s="95">
        <v>1949</v>
      </c>
      <c r="D1952" s="95" t="s">
        <v>534</v>
      </c>
      <c r="E1952" s="99" t="s">
        <v>534</v>
      </c>
      <c r="F1952" s="95" t="s">
        <v>534</v>
      </c>
      <c r="G1952" s="95" t="s">
        <v>534</v>
      </c>
      <c r="H1952" s="95">
        <v>0</v>
      </c>
      <c r="I1952" s="95">
        <v>1</v>
      </c>
      <c r="J1952" s="95">
        <v>1485</v>
      </c>
      <c r="K1952" s="95" t="s">
        <v>534</v>
      </c>
      <c r="L1952" s="98" t="s">
        <v>534</v>
      </c>
      <c r="M1952" s="98" t="s">
        <v>534</v>
      </c>
      <c r="N1952" s="97" t="s">
        <v>534</v>
      </c>
      <c r="Q1952" s="88" t="str">
        <f t="array" aca="1" ref="Q1952" ca="1">IFERROR(INDEX(Tableau3[Num DECAL],SMALL(IF(Tableau3[Num DECAL]&lt;&gt;"",ROW(INDIRECT("1:"&amp;ROWS(Tableau3[Num DECAL])))),ROWS($1:1941))),"")</f>
        <v/>
      </c>
      <c r="R1952" s="88">
        <f t="shared" ca="1" si="30"/>
        <v>0</v>
      </c>
      <c r="S1952" s="88">
        <f ca="1">COUNTIFS(Tableau3[PLAGE],R1952)</f>
        <v>0</v>
      </c>
      <c r="T1952" s="139">
        <f ca="1">INDEX(EXTRACT!DATE,MATCH(Tableau4[[#This Row],[Décalage]],D:D,0),0)</f>
        <v>0</v>
      </c>
      <c r="U1952" s="139">
        <f ca="1">VLOOKUP(Tableau4[[#This Row],[Décalage]],D:E,2,0)</f>
        <v>0</v>
      </c>
      <c r="V1952" s="139">
        <f ca="1">VLOOKUP(Tableau4[[#This Row],[Décalage]],D:G,4,0)</f>
        <v>0</v>
      </c>
      <c r="AY1952" s="88"/>
      <c r="AZ1952" s="88"/>
      <c r="BA1952" s="88"/>
      <c r="BB1952" s="88"/>
      <c r="BC1952" s="88"/>
    </row>
    <row r="1953" spans="1:55" ht="15" x14ac:dyDescent="0.2">
      <c r="A1953" s="100" t="s">
        <v>534</v>
      </c>
      <c r="B1953" s="95" t="s">
        <v>534</v>
      </c>
      <c r="C1953" s="95">
        <v>1950</v>
      </c>
      <c r="D1953" s="95" t="s">
        <v>534</v>
      </c>
      <c r="E1953" s="99" t="s">
        <v>534</v>
      </c>
      <c r="F1953" s="95" t="s">
        <v>534</v>
      </c>
      <c r="G1953" s="95" t="s">
        <v>534</v>
      </c>
      <c r="H1953" s="95">
        <v>0</v>
      </c>
      <c r="I1953" s="95">
        <v>1</v>
      </c>
      <c r="J1953" s="95">
        <v>1486</v>
      </c>
      <c r="K1953" s="95" t="s">
        <v>534</v>
      </c>
      <c r="L1953" s="98" t="s">
        <v>534</v>
      </c>
      <c r="M1953" s="98" t="s">
        <v>534</v>
      </c>
      <c r="N1953" s="97" t="s">
        <v>534</v>
      </c>
      <c r="Q1953" s="88" t="str">
        <f t="array" aca="1" ref="Q1953" ca="1">IFERROR(INDEX(Tableau3[Num DECAL],SMALL(IF(Tableau3[Num DECAL]&lt;&gt;"",ROW(INDIRECT("1:"&amp;ROWS(Tableau3[Num DECAL])))),ROWS($1:1942))),"")</f>
        <v/>
      </c>
      <c r="R1953" s="88">
        <f t="shared" ca="1" si="30"/>
        <v>0</v>
      </c>
      <c r="S1953" s="88">
        <f ca="1">COUNTIFS(Tableau3[PLAGE],R1953)</f>
        <v>0</v>
      </c>
      <c r="T1953" s="139">
        <f ca="1">INDEX(EXTRACT!DATE,MATCH(Tableau4[[#This Row],[Décalage]],D:D,0),0)</f>
        <v>0</v>
      </c>
      <c r="U1953" s="139">
        <f ca="1">VLOOKUP(Tableau4[[#This Row],[Décalage]],D:E,2,0)</f>
        <v>0</v>
      </c>
      <c r="V1953" s="139">
        <f ca="1">VLOOKUP(Tableau4[[#This Row],[Décalage]],D:G,4,0)</f>
        <v>0</v>
      </c>
      <c r="AY1953" s="88"/>
      <c r="AZ1953" s="88"/>
      <c r="BA1953" s="88"/>
      <c r="BB1953" s="88"/>
      <c r="BC1953" s="88"/>
    </row>
    <row r="1954" spans="1:55" ht="15" x14ac:dyDescent="0.2">
      <c r="A1954" s="100" t="s">
        <v>534</v>
      </c>
      <c r="B1954" s="95" t="s">
        <v>534</v>
      </c>
      <c r="C1954" s="95">
        <v>1951</v>
      </c>
      <c r="D1954" s="95" t="s">
        <v>534</v>
      </c>
      <c r="E1954" s="99" t="s">
        <v>534</v>
      </c>
      <c r="F1954" s="95" t="s">
        <v>534</v>
      </c>
      <c r="G1954" s="95" t="s">
        <v>534</v>
      </c>
      <c r="H1954" s="95">
        <v>0</v>
      </c>
      <c r="I1954" s="95">
        <v>1</v>
      </c>
      <c r="J1954" s="95">
        <v>1487</v>
      </c>
      <c r="K1954" s="95" t="s">
        <v>534</v>
      </c>
      <c r="L1954" s="98" t="s">
        <v>534</v>
      </c>
      <c r="M1954" s="98" t="s">
        <v>534</v>
      </c>
      <c r="N1954" s="97" t="s">
        <v>534</v>
      </c>
      <c r="Q1954" s="88" t="str">
        <f t="array" aca="1" ref="Q1954" ca="1">IFERROR(INDEX(Tableau3[Num DECAL],SMALL(IF(Tableau3[Num DECAL]&lt;&gt;"",ROW(INDIRECT("1:"&amp;ROWS(Tableau3[Num DECAL])))),ROWS($1:1943))),"")</f>
        <v/>
      </c>
      <c r="R1954" s="88">
        <f t="shared" ca="1" si="30"/>
        <v>0</v>
      </c>
      <c r="S1954" s="88">
        <f ca="1">COUNTIFS(Tableau3[PLAGE],R1954)</f>
        <v>0</v>
      </c>
      <c r="T1954" s="139">
        <f ca="1">INDEX(EXTRACT!DATE,MATCH(Tableau4[[#This Row],[Décalage]],D:D,0),0)</f>
        <v>0</v>
      </c>
      <c r="U1954" s="139">
        <f ca="1">VLOOKUP(Tableau4[[#This Row],[Décalage]],D:E,2,0)</f>
        <v>0</v>
      </c>
      <c r="V1954" s="139">
        <f ca="1">VLOOKUP(Tableau4[[#This Row],[Décalage]],D:G,4,0)</f>
        <v>0</v>
      </c>
      <c r="AY1954" s="88"/>
      <c r="AZ1954" s="88"/>
      <c r="BA1954" s="88"/>
      <c r="BB1954" s="88"/>
      <c r="BC1954" s="88"/>
    </row>
    <row r="1955" spans="1:55" ht="15" x14ac:dyDescent="0.2">
      <c r="A1955" s="100" t="s">
        <v>534</v>
      </c>
      <c r="B1955" s="95" t="s">
        <v>534</v>
      </c>
      <c r="C1955" s="95">
        <v>1952</v>
      </c>
      <c r="D1955" s="95" t="s">
        <v>534</v>
      </c>
      <c r="E1955" s="99" t="s">
        <v>534</v>
      </c>
      <c r="F1955" s="95" t="s">
        <v>534</v>
      </c>
      <c r="G1955" s="95" t="s">
        <v>534</v>
      </c>
      <c r="H1955" s="95">
        <v>0</v>
      </c>
      <c r="I1955" s="95">
        <v>1</v>
      </c>
      <c r="J1955" s="95">
        <v>1488</v>
      </c>
      <c r="K1955" s="95" t="s">
        <v>534</v>
      </c>
      <c r="L1955" s="98" t="s">
        <v>534</v>
      </c>
      <c r="M1955" s="98" t="s">
        <v>534</v>
      </c>
      <c r="N1955" s="97" t="s">
        <v>534</v>
      </c>
      <c r="Q1955" s="88" t="str">
        <f t="array" aca="1" ref="Q1955" ca="1">IFERROR(INDEX(Tableau3[Num DECAL],SMALL(IF(Tableau3[Num DECAL]&lt;&gt;"",ROW(INDIRECT("1:"&amp;ROWS(Tableau3[Num DECAL])))),ROWS($1:1944))),"")</f>
        <v/>
      </c>
      <c r="R1955" s="88">
        <f t="shared" ca="1" si="30"/>
        <v>0</v>
      </c>
      <c r="S1955" s="88">
        <f ca="1">COUNTIFS(Tableau3[PLAGE],R1955)</f>
        <v>0</v>
      </c>
      <c r="T1955" s="139">
        <f ca="1">INDEX(EXTRACT!DATE,MATCH(Tableau4[[#This Row],[Décalage]],D:D,0),0)</f>
        <v>0</v>
      </c>
      <c r="U1955" s="139">
        <f ca="1">VLOOKUP(Tableau4[[#This Row],[Décalage]],D:E,2,0)</f>
        <v>0</v>
      </c>
      <c r="V1955" s="139">
        <f ca="1">VLOOKUP(Tableau4[[#This Row],[Décalage]],D:G,4,0)</f>
        <v>0</v>
      </c>
      <c r="AY1955" s="88"/>
      <c r="AZ1955" s="88"/>
      <c r="BA1955" s="88"/>
      <c r="BB1955" s="88"/>
      <c r="BC1955" s="88"/>
    </row>
    <row r="1956" spans="1:55" ht="15" x14ac:dyDescent="0.2">
      <c r="A1956" s="100" t="s">
        <v>534</v>
      </c>
      <c r="B1956" s="95" t="s">
        <v>534</v>
      </c>
      <c r="C1956" s="95">
        <v>1953</v>
      </c>
      <c r="D1956" s="95" t="s">
        <v>534</v>
      </c>
      <c r="E1956" s="99" t="s">
        <v>534</v>
      </c>
      <c r="F1956" s="95" t="s">
        <v>534</v>
      </c>
      <c r="G1956" s="95" t="s">
        <v>534</v>
      </c>
      <c r="H1956" s="95">
        <v>0</v>
      </c>
      <c r="I1956" s="95">
        <v>1</v>
      </c>
      <c r="J1956" s="95">
        <v>1489</v>
      </c>
      <c r="K1956" s="95" t="s">
        <v>534</v>
      </c>
      <c r="L1956" s="98" t="s">
        <v>534</v>
      </c>
      <c r="M1956" s="98" t="s">
        <v>534</v>
      </c>
      <c r="N1956" s="97" t="s">
        <v>534</v>
      </c>
      <c r="Q1956" s="88" t="str">
        <f t="array" aca="1" ref="Q1956" ca="1">IFERROR(INDEX(Tableau3[Num DECAL],SMALL(IF(Tableau3[Num DECAL]&lt;&gt;"",ROW(INDIRECT("1:"&amp;ROWS(Tableau3[Num DECAL])))),ROWS($1:1945))),"")</f>
        <v/>
      </c>
      <c r="R1956" s="88">
        <f t="shared" ca="1" si="30"/>
        <v>0</v>
      </c>
      <c r="S1956" s="88">
        <f ca="1">COUNTIFS(Tableau3[PLAGE],R1956)</f>
        <v>0</v>
      </c>
      <c r="T1956" s="139">
        <f ca="1">INDEX(EXTRACT!DATE,MATCH(Tableau4[[#This Row],[Décalage]],D:D,0),0)</f>
        <v>0</v>
      </c>
      <c r="U1956" s="139">
        <f ca="1">VLOOKUP(Tableau4[[#This Row],[Décalage]],D:E,2,0)</f>
        <v>0</v>
      </c>
      <c r="V1956" s="139">
        <f ca="1">VLOOKUP(Tableau4[[#This Row],[Décalage]],D:G,4,0)</f>
        <v>0</v>
      </c>
      <c r="AY1956" s="88"/>
      <c r="AZ1956" s="88"/>
      <c r="BA1956" s="88"/>
      <c r="BB1956" s="88"/>
      <c r="BC1956" s="88"/>
    </row>
    <row r="1957" spans="1:55" ht="15" x14ac:dyDescent="0.2">
      <c r="A1957" s="100" t="s">
        <v>534</v>
      </c>
      <c r="B1957" s="95" t="s">
        <v>534</v>
      </c>
      <c r="C1957" s="95">
        <v>1954</v>
      </c>
      <c r="D1957" s="95" t="s">
        <v>534</v>
      </c>
      <c r="E1957" s="99" t="s">
        <v>534</v>
      </c>
      <c r="F1957" s="95" t="s">
        <v>534</v>
      </c>
      <c r="G1957" s="95" t="s">
        <v>534</v>
      </c>
      <c r="H1957" s="95">
        <v>0</v>
      </c>
      <c r="I1957" s="95">
        <v>1</v>
      </c>
      <c r="J1957" s="95">
        <v>1490</v>
      </c>
      <c r="K1957" s="95" t="s">
        <v>534</v>
      </c>
      <c r="L1957" s="98" t="s">
        <v>534</v>
      </c>
      <c r="M1957" s="98" t="s">
        <v>534</v>
      </c>
      <c r="N1957" s="97" t="s">
        <v>534</v>
      </c>
      <c r="Q1957" s="88" t="str">
        <f t="array" aca="1" ref="Q1957" ca="1">IFERROR(INDEX(Tableau3[Num DECAL],SMALL(IF(Tableau3[Num DECAL]&lt;&gt;"",ROW(INDIRECT("1:"&amp;ROWS(Tableau3[Num DECAL])))),ROWS($1:1946))),"")</f>
        <v/>
      </c>
      <c r="R1957" s="88">
        <f t="shared" ca="1" si="30"/>
        <v>0</v>
      </c>
      <c r="S1957" s="88">
        <f ca="1">COUNTIFS(Tableau3[PLAGE],R1957)</f>
        <v>0</v>
      </c>
      <c r="T1957" s="139">
        <f ca="1">INDEX(EXTRACT!DATE,MATCH(Tableau4[[#This Row],[Décalage]],D:D,0),0)</f>
        <v>0</v>
      </c>
      <c r="U1957" s="139">
        <f ca="1">VLOOKUP(Tableau4[[#This Row],[Décalage]],D:E,2,0)</f>
        <v>0</v>
      </c>
      <c r="V1957" s="139">
        <f ca="1">VLOOKUP(Tableau4[[#This Row],[Décalage]],D:G,4,0)</f>
        <v>0</v>
      </c>
      <c r="AY1957" s="88"/>
      <c r="AZ1957" s="88"/>
      <c r="BA1957" s="88"/>
      <c r="BB1957" s="88"/>
      <c r="BC1957" s="88"/>
    </row>
    <row r="1958" spans="1:55" ht="15" x14ac:dyDescent="0.2">
      <c r="A1958" s="100" t="s">
        <v>534</v>
      </c>
      <c r="B1958" s="95" t="s">
        <v>534</v>
      </c>
      <c r="C1958" s="95">
        <v>1955</v>
      </c>
      <c r="D1958" s="95" t="s">
        <v>534</v>
      </c>
      <c r="E1958" s="99" t="s">
        <v>534</v>
      </c>
      <c r="F1958" s="95" t="s">
        <v>534</v>
      </c>
      <c r="G1958" s="95" t="s">
        <v>534</v>
      </c>
      <c r="H1958" s="95">
        <v>0</v>
      </c>
      <c r="I1958" s="95">
        <v>1</v>
      </c>
      <c r="J1958" s="95">
        <v>1491</v>
      </c>
      <c r="K1958" s="95" t="s">
        <v>534</v>
      </c>
      <c r="L1958" s="98" t="s">
        <v>534</v>
      </c>
      <c r="M1958" s="98" t="s">
        <v>534</v>
      </c>
      <c r="N1958" s="97" t="s">
        <v>534</v>
      </c>
      <c r="Q1958" s="88" t="str">
        <f t="array" aca="1" ref="Q1958" ca="1">IFERROR(INDEX(Tableau3[Num DECAL],SMALL(IF(Tableau3[Num DECAL]&lt;&gt;"",ROW(INDIRECT("1:"&amp;ROWS(Tableau3[Num DECAL])))),ROWS($1:1947))),"")</f>
        <v/>
      </c>
      <c r="R1958" s="88">
        <f t="shared" ca="1" si="30"/>
        <v>0</v>
      </c>
      <c r="S1958" s="88">
        <f ca="1">COUNTIFS(Tableau3[PLAGE],R1958)</f>
        <v>0</v>
      </c>
      <c r="T1958" s="139">
        <f ca="1">INDEX(EXTRACT!DATE,MATCH(Tableau4[[#This Row],[Décalage]],D:D,0),0)</f>
        <v>0</v>
      </c>
      <c r="U1958" s="139">
        <f ca="1">VLOOKUP(Tableau4[[#This Row],[Décalage]],D:E,2,0)</f>
        <v>0</v>
      </c>
      <c r="V1958" s="139">
        <f ca="1">VLOOKUP(Tableau4[[#This Row],[Décalage]],D:G,4,0)</f>
        <v>0</v>
      </c>
      <c r="AY1958" s="88"/>
      <c r="AZ1958" s="88"/>
      <c r="BA1958" s="88"/>
      <c r="BB1958" s="88"/>
      <c r="BC1958" s="88"/>
    </row>
    <row r="1959" spans="1:55" ht="15" x14ac:dyDescent="0.2">
      <c r="A1959" s="100" t="s">
        <v>534</v>
      </c>
      <c r="B1959" s="95" t="s">
        <v>534</v>
      </c>
      <c r="C1959" s="95">
        <v>1956</v>
      </c>
      <c r="D1959" s="95" t="s">
        <v>534</v>
      </c>
      <c r="E1959" s="99" t="s">
        <v>534</v>
      </c>
      <c r="F1959" s="95" t="s">
        <v>534</v>
      </c>
      <c r="G1959" s="95" t="s">
        <v>534</v>
      </c>
      <c r="H1959" s="95">
        <v>0</v>
      </c>
      <c r="I1959" s="95">
        <v>1</v>
      </c>
      <c r="J1959" s="95">
        <v>1492</v>
      </c>
      <c r="K1959" s="95" t="s">
        <v>534</v>
      </c>
      <c r="L1959" s="98" t="s">
        <v>534</v>
      </c>
      <c r="M1959" s="98" t="s">
        <v>534</v>
      </c>
      <c r="N1959" s="97" t="s">
        <v>534</v>
      </c>
      <c r="Q1959" s="88" t="str">
        <f t="array" aca="1" ref="Q1959" ca="1">IFERROR(INDEX(Tableau3[Num DECAL],SMALL(IF(Tableau3[Num DECAL]&lt;&gt;"",ROW(INDIRECT("1:"&amp;ROWS(Tableau3[Num DECAL])))),ROWS($1:1948))),"")</f>
        <v/>
      </c>
      <c r="R1959" s="88">
        <f t="shared" ca="1" si="30"/>
        <v>0</v>
      </c>
      <c r="S1959" s="88">
        <f ca="1">COUNTIFS(Tableau3[PLAGE],R1959)</f>
        <v>0</v>
      </c>
      <c r="T1959" s="139">
        <f ca="1">INDEX(EXTRACT!DATE,MATCH(Tableau4[[#This Row],[Décalage]],D:D,0),0)</f>
        <v>0</v>
      </c>
      <c r="U1959" s="139">
        <f ca="1">VLOOKUP(Tableau4[[#This Row],[Décalage]],D:E,2,0)</f>
        <v>0</v>
      </c>
      <c r="V1959" s="139">
        <f ca="1">VLOOKUP(Tableau4[[#This Row],[Décalage]],D:G,4,0)</f>
        <v>0</v>
      </c>
      <c r="AY1959" s="88"/>
      <c r="AZ1959" s="88"/>
      <c r="BA1959" s="88"/>
      <c r="BB1959" s="88"/>
      <c r="BC1959" s="88"/>
    </row>
    <row r="1960" spans="1:55" ht="15" x14ac:dyDescent="0.2">
      <c r="A1960" s="100" t="s">
        <v>534</v>
      </c>
      <c r="B1960" s="95" t="s">
        <v>534</v>
      </c>
      <c r="C1960" s="95">
        <v>1957</v>
      </c>
      <c r="D1960" s="95" t="s">
        <v>534</v>
      </c>
      <c r="E1960" s="99" t="s">
        <v>534</v>
      </c>
      <c r="F1960" s="95" t="s">
        <v>534</v>
      </c>
      <c r="G1960" s="95" t="s">
        <v>534</v>
      </c>
      <c r="H1960" s="95">
        <v>0</v>
      </c>
      <c r="I1960" s="95">
        <v>1</v>
      </c>
      <c r="J1960" s="95">
        <v>1493</v>
      </c>
      <c r="K1960" s="95" t="s">
        <v>534</v>
      </c>
      <c r="L1960" s="98" t="s">
        <v>534</v>
      </c>
      <c r="M1960" s="98" t="s">
        <v>534</v>
      </c>
      <c r="N1960" s="97" t="s">
        <v>534</v>
      </c>
      <c r="Q1960" s="88" t="str">
        <f t="array" aca="1" ref="Q1960" ca="1">IFERROR(INDEX(Tableau3[Num DECAL],SMALL(IF(Tableau3[Num DECAL]&lt;&gt;"",ROW(INDIRECT("1:"&amp;ROWS(Tableau3[Num DECAL])))),ROWS($1:1949))),"")</f>
        <v/>
      </c>
      <c r="R1960" s="88">
        <f t="shared" ca="1" si="30"/>
        <v>0</v>
      </c>
      <c r="S1960" s="88">
        <f ca="1">COUNTIFS(Tableau3[PLAGE],R1960)</f>
        <v>0</v>
      </c>
      <c r="T1960" s="139">
        <f ca="1">INDEX(EXTRACT!DATE,MATCH(Tableau4[[#This Row],[Décalage]],D:D,0),0)</f>
        <v>0</v>
      </c>
      <c r="U1960" s="139">
        <f ca="1">VLOOKUP(Tableau4[[#This Row],[Décalage]],D:E,2,0)</f>
        <v>0</v>
      </c>
      <c r="V1960" s="139">
        <f ca="1">VLOOKUP(Tableau4[[#This Row],[Décalage]],D:G,4,0)</f>
        <v>0</v>
      </c>
      <c r="AY1960" s="88"/>
      <c r="AZ1960" s="88"/>
      <c r="BA1960" s="88"/>
      <c r="BB1960" s="88"/>
      <c r="BC1960" s="88"/>
    </row>
    <row r="1961" spans="1:55" ht="15" x14ac:dyDescent="0.2">
      <c r="A1961" s="100" t="s">
        <v>534</v>
      </c>
      <c r="B1961" s="95" t="s">
        <v>534</v>
      </c>
      <c r="C1961" s="95">
        <v>1958</v>
      </c>
      <c r="D1961" s="95" t="s">
        <v>534</v>
      </c>
      <c r="E1961" s="99" t="s">
        <v>534</v>
      </c>
      <c r="F1961" s="95" t="s">
        <v>534</v>
      </c>
      <c r="G1961" s="95" t="s">
        <v>534</v>
      </c>
      <c r="H1961" s="95">
        <v>0</v>
      </c>
      <c r="I1961" s="95">
        <v>1</v>
      </c>
      <c r="J1961" s="95">
        <v>1494</v>
      </c>
      <c r="K1961" s="95" t="s">
        <v>534</v>
      </c>
      <c r="L1961" s="98" t="s">
        <v>534</v>
      </c>
      <c r="M1961" s="98" t="s">
        <v>534</v>
      </c>
      <c r="N1961" s="97" t="s">
        <v>534</v>
      </c>
      <c r="Q1961" s="88" t="str">
        <f t="array" aca="1" ref="Q1961" ca="1">IFERROR(INDEX(Tableau3[Num DECAL],SMALL(IF(Tableau3[Num DECAL]&lt;&gt;"",ROW(INDIRECT("1:"&amp;ROWS(Tableau3[Num DECAL])))),ROWS($1:1950))),"")</f>
        <v/>
      </c>
      <c r="R1961" s="88">
        <f t="shared" ca="1" si="30"/>
        <v>0</v>
      </c>
      <c r="S1961" s="88">
        <f ca="1">COUNTIFS(Tableau3[PLAGE],R1961)</f>
        <v>0</v>
      </c>
      <c r="T1961" s="139">
        <f ca="1">INDEX(EXTRACT!DATE,MATCH(Tableau4[[#This Row],[Décalage]],D:D,0),0)</f>
        <v>0</v>
      </c>
      <c r="U1961" s="139">
        <f ca="1">VLOOKUP(Tableau4[[#This Row],[Décalage]],D:E,2,0)</f>
        <v>0</v>
      </c>
      <c r="V1961" s="139">
        <f ca="1">VLOOKUP(Tableau4[[#This Row],[Décalage]],D:G,4,0)</f>
        <v>0</v>
      </c>
      <c r="AY1961" s="88"/>
      <c r="AZ1961" s="88"/>
      <c r="BA1961" s="88"/>
      <c r="BB1961" s="88"/>
      <c r="BC1961" s="88"/>
    </row>
    <row r="1962" spans="1:55" ht="15" x14ac:dyDescent="0.2">
      <c r="A1962" s="100" t="s">
        <v>534</v>
      </c>
      <c r="B1962" s="95" t="s">
        <v>534</v>
      </c>
      <c r="C1962" s="95">
        <v>1959</v>
      </c>
      <c r="D1962" s="95" t="s">
        <v>534</v>
      </c>
      <c r="E1962" s="99" t="s">
        <v>534</v>
      </c>
      <c r="F1962" s="95" t="s">
        <v>534</v>
      </c>
      <c r="G1962" s="95" t="s">
        <v>534</v>
      </c>
      <c r="H1962" s="95">
        <v>0</v>
      </c>
      <c r="I1962" s="95">
        <v>1</v>
      </c>
      <c r="J1962" s="95">
        <v>1495</v>
      </c>
      <c r="K1962" s="95" t="s">
        <v>534</v>
      </c>
      <c r="L1962" s="98" t="s">
        <v>534</v>
      </c>
      <c r="M1962" s="98" t="s">
        <v>534</v>
      </c>
      <c r="N1962" s="97" t="s">
        <v>534</v>
      </c>
      <c r="Q1962" s="88" t="str">
        <f t="array" aca="1" ref="Q1962" ca="1">IFERROR(INDEX(Tableau3[Num DECAL],SMALL(IF(Tableau3[Num DECAL]&lt;&gt;"",ROW(INDIRECT("1:"&amp;ROWS(Tableau3[Num DECAL])))),ROWS($1:1951))),"")</f>
        <v/>
      </c>
      <c r="R1962" s="88">
        <f t="shared" ca="1" si="30"/>
        <v>0</v>
      </c>
      <c r="S1962" s="88">
        <f ca="1">COUNTIFS(Tableau3[PLAGE],R1962)</f>
        <v>0</v>
      </c>
      <c r="T1962" s="139">
        <f ca="1">INDEX(EXTRACT!DATE,MATCH(Tableau4[[#This Row],[Décalage]],D:D,0),0)</f>
        <v>0</v>
      </c>
      <c r="U1962" s="139">
        <f ca="1">VLOOKUP(Tableau4[[#This Row],[Décalage]],D:E,2,0)</f>
        <v>0</v>
      </c>
      <c r="V1962" s="139">
        <f ca="1">VLOOKUP(Tableau4[[#This Row],[Décalage]],D:G,4,0)</f>
        <v>0</v>
      </c>
      <c r="AY1962" s="88"/>
      <c r="AZ1962" s="88"/>
      <c r="BA1962" s="88"/>
      <c r="BB1962" s="88"/>
      <c r="BC1962" s="88"/>
    </row>
    <row r="1963" spans="1:55" ht="15" x14ac:dyDescent="0.2">
      <c r="A1963" s="100" t="s">
        <v>534</v>
      </c>
      <c r="B1963" s="95" t="s">
        <v>534</v>
      </c>
      <c r="C1963" s="95">
        <v>1960</v>
      </c>
      <c r="D1963" s="95" t="s">
        <v>534</v>
      </c>
      <c r="E1963" s="99" t="s">
        <v>534</v>
      </c>
      <c r="F1963" s="95" t="s">
        <v>534</v>
      </c>
      <c r="G1963" s="95" t="s">
        <v>534</v>
      </c>
      <c r="H1963" s="95">
        <v>0</v>
      </c>
      <c r="I1963" s="95">
        <v>1</v>
      </c>
      <c r="J1963" s="95">
        <v>1496</v>
      </c>
      <c r="K1963" s="95" t="s">
        <v>534</v>
      </c>
      <c r="L1963" s="98" t="s">
        <v>534</v>
      </c>
      <c r="M1963" s="98" t="s">
        <v>534</v>
      </c>
      <c r="N1963" s="97" t="s">
        <v>534</v>
      </c>
      <c r="Q1963" s="88" t="str">
        <f t="array" aca="1" ref="Q1963" ca="1">IFERROR(INDEX(Tableau3[Num DECAL],SMALL(IF(Tableau3[Num DECAL]&lt;&gt;"",ROW(INDIRECT("1:"&amp;ROWS(Tableau3[Num DECAL])))),ROWS($1:1952))),"")</f>
        <v/>
      </c>
      <c r="R1963" s="88">
        <f t="shared" ca="1" si="30"/>
        <v>0</v>
      </c>
      <c r="S1963" s="88">
        <f ca="1">COUNTIFS(Tableau3[PLAGE],R1963)</f>
        <v>0</v>
      </c>
      <c r="T1963" s="139">
        <f ca="1">INDEX(EXTRACT!DATE,MATCH(Tableau4[[#This Row],[Décalage]],D:D,0),0)</f>
        <v>0</v>
      </c>
      <c r="U1963" s="139">
        <f ca="1">VLOOKUP(Tableau4[[#This Row],[Décalage]],D:E,2,0)</f>
        <v>0</v>
      </c>
      <c r="V1963" s="139">
        <f ca="1">VLOOKUP(Tableau4[[#This Row],[Décalage]],D:G,4,0)</f>
        <v>0</v>
      </c>
      <c r="AY1963" s="88"/>
      <c r="AZ1963" s="88"/>
      <c r="BA1963" s="88"/>
      <c r="BB1963" s="88"/>
      <c r="BC1963" s="88"/>
    </row>
    <row r="1964" spans="1:55" ht="15" x14ac:dyDescent="0.2">
      <c r="A1964" s="100" t="s">
        <v>534</v>
      </c>
      <c r="B1964" s="95" t="s">
        <v>534</v>
      </c>
      <c r="C1964" s="95">
        <v>1961</v>
      </c>
      <c r="D1964" s="95" t="s">
        <v>534</v>
      </c>
      <c r="E1964" s="99" t="s">
        <v>534</v>
      </c>
      <c r="F1964" s="95" t="s">
        <v>534</v>
      </c>
      <c r="G1964" s="95" t="s">
        <v>534</v>
      </c>
      <c r="H1964" s="95">
        <v>0</v>
      </c>
      <c r="I1964" s="95">
        <v>1</v>
      </c>
      <c r="J1964" s="95">
        <v>1497</v>
      </c>
      <c r="K1964" s="95" t="s">
        <v>534</v>
      </c>
      <c r="L1964" s="98" t="s">
        <v>534</v>
      </c>
      <c r="M1964" s="98" t="s">
        <v>534</v>
      </c>
      <c r="N1964" s="97" t="s">
        <v>534</v>
      </c>
      <c r="Q1964" s="88" t="str">
        <f t="array" aca="1" ref="Q1964" ca="1">IFERROR(INDEX(Tableau3[Num DECAL],SMALL(IF(Tableau3[Num DECAL]&lt;&gt;"",ROW(INDIRECT("1:"&amp;ROWS(Tableau3[Num DECAL])))),ROWS($1:1953))),"")</f>
        <v/>
      </c>
      <c r="R1964" s="88">
        <f t="shared" ca="1" si="30"/>
        <v>0</v>
      </c>
      <c r="S1964" s="88">
        <f ca="1">COUNTIFS(Tableau3[PLAGE],R1964)</f>
        <v>0</v>
      </c>
      <c r="T1964" s="139">
        <f ca="1">INDEX(EXTRACT!DATE,MATCH(Tableau4[[#This Row],[Décalage]],D:D,0),0)</f>
        <v>0</v>
      </c>
      <c r="U1964" s="139">
        <f ca="1">VLOOKUP(Tableau4[[#This Row],[Décalage]],D:E,2,0)</f>
        <v>0</v>
      </c>
      <c r="V1964" s="139">
        <f ca="1">VLOOKUP(Tableau4[[#This Row],[Décalage]],D:G,4,0)</f>
        <v>0</v>
      </c>
      <c r="AY1964" s="88"/>
      <c r="AZ1964" s="88"/>
      <c r="BA1964" s="88"/>
      <c r="BB1964" s="88"/>
      <c r="BC1964" s="88"/>
    </row>
    <row r="1965" spans="1:55" ht="15" x14ac:dyDescent="0.2">
      <c r="A1965" s="100" t="s">
        <v>534</v>
      </c>
      <c r="B1965" s="95" t="s">
        <v>534</v>
      </c>
      <c r="C1965" s="95">
        <v>1962</v>
      </c>
      <c r="D1965" s="95" t="s">
        <v>534</v>
      </c>
      <c r="E1965" s="99" t="s">
        <v>534</v>
      </c>
      <c r="F1965" s="95" t="s">
        <v>534</v>
      </c>
      <c r="G1965" s="95" t="s">
        <v>534</v>
      </c>
      <c r="H1965" s="95">
        <v>0</v>
      </c>
      <c r="I1965" s="95">
        <v>1</v>
      </c>
      <c r="J1965" s="95">
        <v>1498</v>
      </c>
      <c r="K1965" s="95" t="s">
        <v>534</v>
      </c>
      <c r="L1965" s="98" t="s">
        <v>534</v>
      </c>
      <c r="M1965" s="98" t="s">
        <v>534</v>
      </c>
      <c r="N1965" s="97" t="s">
        <v>534</v>
      </c>
      <c r="Q1965" s="88" t="str">
        <f t="array" aca="1" ref="Q1965" ca="1">IFERROR(INDEX(Tableau3[Num DECAL],SMALL(IF(Tableau3[Num DECAL]&lt;&gt;"",ROW(INDIRECT("1:"&amp;ROWS(Tableau3[Num DECAL])))),ROWS($1:1954))),"")</f>
        <v/>
      </c>
      <c r="R1965" s="88">
        <f t="shared" ca="1" si="30"/>
        <v>0</v>
      </c>
      <c r="S1965" s="88">
        <f ca="1">COUNTIFS(Tableau3[PLAGE],R1965)</f>
        <v>0</v>
      </c>
      <c r="T1965" s="139">
        <f ca="1">INDEX(EXTRACT!DATE,MATCH(Tableau4[[#This Row],[Décalage]],D:D,0),0)</f>
        <v>0</v>
      </c>
      <c r="U1965" s="139">
        <f ca="1">VLOOKUP(Tableau4[[#This Row],[Décalage]],D:E,2,0)</f>
        <v>0</v>
      </c>
      <c r="V1965" s="139">
        <f ca="1">VLOOKUP(Tableau4[[#This Row],[Décalage]],D:G,4,0)</f>
        <v>0</v>
      </c>
      <c r="AY1965" s="88"/>
      <c r="AZ1965" s="88"/>
      <c r="BA1965" s="88"/>
      <c r="BB1965" s="88"/>
      <c r="BC1965" s="88"/>
    </row>
    <row r="1966" spans="1:55" ht="15" x14ac:dyDescent="0.2">
      <c r="A1966" s="100" t="s">
        <v>534</v>
      </c>
      <c r="B1966" s="95" t="s">
        <v>534</v>
      </c>
      <c r="C1966" s="95">
        <v>1963</v>
      </c>
      <c r="D1966" s="95" t="s">
        <v>534</v>
      </c>
      <c r="E1966" s="99" t="s">
        <v>534</v>
      </c>
      <c r="F1966" s="95" t="s">
        <v>534</v>
      </c>
      <c r="G1966" s="95" t="s">
        <v>534</v>
      </c>
      <c r="H1966" s="95">
        <v>0</v>
      </c>
      <c r="I1966" s="95">
        <v>1</v>
      </c>
      <c r="J1966" s="95">
        <v>1499</v>
      </c>
      <c r="K1966" s="95" t="s">
        <v>534</v>
      </c>
      <c r="L1966" s="98" t="s">
        <v>534</v>
      </c>
      <c r="M1966" s="98" t="s">
        <v>534</v>
      </c>
      <c r="N1966" s="97" t="s">
        <v>534</v>
      </c>
      <c r="Q1966" s="88" t="str">
        <f t="array" aca="1" ref="Q1966" ca="1">IFERROR(INDEX(Tableau3[Num DECAL],SMALL(IF(Tableau3[Num DECAL]&lt;&gt;"",ROW(INDIRECT("1:"&amp;ROWS(Tableau3[Num DECAL])))),ROWS($1:1955))),"")</f>
        <v/>
      </c>
      <c r="R1966" s="88">
        <f t="shared" ca="1" si="30"/>
        <v>0</v>
      </c>
      <c r="S1966" s="88">
        <f ca="1">COUNTIFS(Tableau3[PLAGE],R1966)</f>
        <v>0</v>
      </c>
      <c r="T1966" s="139">
        <f ca="1">INDEX(EXTRACT!DATE,MATCH(Tableau4[[#This Row],[Décalage]],D:D,0),0)</f>
        <v>0</v>
      </c>
      <c r="U1966" s="139">
        <f ca="1">VLOOKUP(Tableau4[[#This Row],[Décalage]],D:E,2,0)</f>
        <v>0</v>
      </c>
      <c r="V1966" s="139">
        <f ca="1">VLOOKUP(Tableau4[[#This Row],[Décalage]],D:G,4,0)</f>
        <v>0</v>
      </c>
      <c r="AY1966" s="88"/>
      <c r="AZ1966" s="88"/>
      <c r="BA1966" s="88"/>
      <c r="BB1966" s="88"/>
      <c r="BC1966" s="88"/>
    </row>
    <row r="1967" spans="1:55" ht="15" x14ac:dyDescent="0.2">
      <c r="A1967" s="100" t="s">
        <v>534</v>
      </c>
      <c r="B1967" s="95" t="s">
        <v>534</v>
      </c>
      <c r="C1967" s="95">
        <v>1964</v>
      </c>
      <c r="D1967" s="95" t="s">
        <v>534</v>
      </c>
      <c r="E1967" s="99" t="s">
        <v>534</v>
      </c>
      <c r="F1967" s="95" t="s">
        <v>534</v>
      </c>
      <c r="G1967" s="95" t="s">
        <v>534</v>
      </c>
      <c r="H1967" s="95">
        <v>0</v>
      </c>
      <c r="I1967" s="95">
        <v>1</v>
      </c>
      <c r="J1967" s="95">
        <v>1500</v>
      </c>
      <c r="K1967" s="95" t="s">
        <v>534</v>
      </c>
      <c r="L1967" s="98" t="s">
        <v>534</v>
      </c>
      <c r="M1967" s="98" t="s">
        <v>534</v>
      </c>
      <c r="N1967" s="97" t="s">
        <v>534</v>
      </c>
      <c r="Q1967" s="88" t="str">
        <f t="array" aca="1" ref="Q1967" ca="1">IFERROR(INDEX(Tableau3[Num DECAL],SMALL(IF(Tableau3[Num DECAL]&lt;&gt;"",ROW(INDIRECT("1:"&amp;ROWS(Tableau3[Num DECAL])))),ROWS($1:1956))),"")</f>
        <v/>
      </c>
      <c r="R1967" s="88">
        <f t="shared" ca="1" si="30"/>
        <v>0</v>
      </c>
      <c r="S1967" s="88">
        <f ca="1">COUNTIFS(Tableau3[PLAGE],R1967)</f>
        <v>0</v>
      </c>
      <c r="T1967" s="139">
        <f ca="1">INDEX(EXTRACT!DATE,MATCH(Tableau4[[#This Row],[Décalage]],D:D,0),0)</f>
        <v>0</v>
      </c>
      <c r="U1967" s="139">
        <f ca="1">VLOOKUP(Tableau4[[#This Row],[Décalage]],D:E,2,0)</f>
        <v>0</v>
      </c>
      <c r="V1967" s="139">
        <f ca="1">VLOOKUP(Tableau4[[#This Row],[Décalage]],D:G,4,0)</f>
        <v>0</v>
      </c>
      <c r="AY1967" s="88"/>
      <c r="AZ1967" s="88"/>
      <c r="BA1967" s="88"/>
      <c r="BB1967" s="88"/>
      <c r="BC1967" s="88"/>
    </row>
    <row r="1968" spans="1:55" ht="15" x14ac:dyDescent="0.2">
      <c r="A1968" s="100" t="s">
        <v>534</v>
      </c>
      <c r="B1968" s="95" t="s">
        <v>534</v>
      </c>
      <c r="C1968" s="95">
        <v>1965</v>
      </c>
      <c r="D1968" s="95" t="s">
        <v>534</v>
      </c>
      <c r="E1968" s="99" t="s">
        <v>534</v>
      </c>
      <c r="F1968" s="95" t="s">
        <v>534</v>
      </c>
      <c r="G1968" s="95" t="s">
        <v>534</v>
      </c>
      <c r="H1968" s="95">
        <v>0</v>
      </c>
      <c r="I1968" s="95">
        <v>1</v>
      </c>
      <c r="J1968" s="95">
        <v>1501</v>
      </c>
      <c r="K1968" s="95" t="s">
        <v>534</v>
      </c>
      <c r="L1968" s="98" t="s">
        <v>534</v>
      </c>
      <c r="M1968" s="98" t="s">
        <v>534</v>
      </c>
      <c r="N1968" s="97" t="s">
        <v>534</v>
      </c>
      <c r="Q1968" s="88" t="str">
        <f t="array" aca="1" ref="Q1968" ca="1">IFERROR(INDEX(Tableau3[Num DECAL],SMALL(IF(Tableau3[Num DECAL]&lt;&gt;"",ROW(INDIRECT("1:"&amp;ROWS(Tableau3[Num DECAL])))),ROWS($1:1957))),"")</f>
        <v/>
      </c>
      <c r="R1968" s="88">
        <f t="shared" ca="1" si="30"/>
        <v>0</v>
      </c>
      <c r="S1968" s="88">
        <f ca="1">COUNTIFS(Tableau3[PLAGE],R1968)</f>
        <v>0</v>
      </c>
      <c r="T1968" s="139">
        <f ca="1">INDEX(EXTRACT!DATE,MATCH(Tableau4[[#This Row],[Décalage]],D:D,0),0)</f>
        <v>0</v>
      </c>
      <c r="U1968" s="139">
        <f ca="1">VLOOKUP(Tableau4[[#This Row],[Décalage]],D:E,2,0)</f>
        <v>0</v>
      </c>
      <c r="V1968" s="139">
        <f ca="1">VLOOKUP(Tableau4[[#This Row],[Décalage]],D:G,4,0)</f>
        <v>0</v>
      </c>
      <c r="AY1968" s="88"/>
      <c r="AZ1968" s="88"/>
      <c r="BA1968" s="88"/>
      <c r="BB1968" s="88"/>
      <c r="BC1968" s="88"/>
    </row>
    <row r="1969" spans="1:55" ht="15" x14ac:dyDescent="0.2">
      <c r="A1969" s="100" t="s">
        <v>534</v>
      </c>
      <c r="B1969" s="95" t="s">
        <v>534</v>
      </c>
      <c r="C1969" s="95">
        <v>1966</v>
      </c>
      <c r="D1969" s="95" t="s">
        <v>534</v>
      </c>
      <c r="E1969" s="99" t="s">
        <v>534</v>
      </c>
      <c r="F1969" s="95" t="s">
        <v>534</v>
      </c>
      <c r="G1969" s="95" t="s">
        <v>534</v>
      </c>
      <c r="H1969" s="95">
        <v>0</v>
      </c>
      <c r="I1969" s="95">
        <v>1</v>
      </c>
      <c r="J1969" s="95">
        <v>1502</v>
      </c>
      <c r="K1969" s="95" t="s">
        <v>534</v>
      </c>
      <c r="L1969" s="98" t="s">
        <v>534</v>
      </c>
      <c r="M1969" s="98" t="s">
        <v>534</v>
      </c>
      <c r="N1969" s="97" t="s">
        <v>534</v>
      </c>
      <c r="Q1969" s="88" t="str">
        <f t="array" aca="1" ref="Q1969" ca="1">IFERROR(INDEX(Tableau3[Num DECAL],SMALL(IF(Tableau3[Num DECAL]&lt;&gt;"",ROW(INDIRECT("1:"&amp;ROWS(Tableau3[Num DECAL])))),ROWS($1:1958))),"")</f>
        <v/>
      </c>
      <c r="R1969" s="88">
        <f t="shared" ca="1" si="30"/>
        <v>0</v>
      </c>
      <c r="S1969" s="88">
        <f ca="1">COUNTIFS(Tableau3[PLAGE],R1969)</f>
        <v>0</v>
      </c>
      <c r="T1969" s="139">
        <f ca="1">INDEX(EXTRACT!DATE,MATCH(Tableau4[[#This Row],[Décalage]],D:D,0),0)</f>
        <v>0</v>
      </c>
      <c r="U1969" s="139">
        <f ca="1">VLOOKUP(Tableau4[[#This Row],[Décalage]],D:E,2,0)</f>
        <v>0</v>
      </c>
      <c r="V1969" s="139">
        <f ca="1">VLOOKUP(Tableau4[[#This Row],[Décalage]],D:G,4,0)</f>
        <v>0</v>
      </c>
      <c r="AY1969" s="88"/>
      <c r="AZ1969" s="88"/>
      <c r="BA1969" s="88"/>
      <c r="BB1969" s="88"/>
      <c r="BC1969" s="88"/>
    </row>
    <row r="1970" spans="1:55" ht="15" x14ac:dyDescent="0.2">
      <c r="A1970" s="100" t="s">
        <v>534</v>
      </c>
      <c r="B1970" s="95" t="s">
        <v>534</v>
      </c>
      <c r="C1970" s="95">
        <v>1967</v>
      </c>
      <c r="D1970" s="95" t="s">
        <v>534</v>
      </c>
      <c r="E1970" s="99" t="s">
        <v>534</v>
      </c>
      <c r="F1970" s="95" t="s">
        <v>534</v>
      </c>
      <c r="G1970" s="95" t="s">
        <v>534</v>
      </c>
      <c r="H1970" s="95">
        <v>0</v>
      </c>
      <c r="I1970" s="95">
        <v>1</v>
      </c>
      <c r="J1970" s="95">
        <v>1503</v>
      </c>
      <c r="K1970" s="95" t="s">
        <v>534</v>
      </c>
      <c r="L1970" s="98" t="s">
        <v>534</v>
      </c>
      <c r="M1970" s="98" t="s">
        <v>534</v>
      </c>
      <c r="N1970" s="97" t="s">
        <v>534</v>
      </c>
      <c r="Q1970" s="88" t="str">
        <f t="array" aca="1" ref="Q1970" ca="1">IFERROR(INDEX(Tableau3[Num DECAL],SMALL(IF(Tableau3[Num DECAL]&lt;&gt;"",ROW(INDIRECT("1:"&amp;ROWS(Tableau3[Num DECAL])))),ROWS($1:1959))),"")</f>
        <v/>
      </c>
      <c r="R1970" s="88">
        <f t="shared" ca="1" si="30"/>
        <v>0</v>
      </c>
      <c r="S1970" s="88">
        <f ca="1">COUNTIFS(Tableau3[PLAGE],R1970)</f>
        <v>0</v>
      </c>
      <c r="T1970" s="139">
        <f ca="1">INDEX(EXTRACT!DATE,MATCH(Tableau4[[#This Row],[Décalage]],D:D,0),0)</f>
        <v>0</v>
      </c>
      <c r="U1970" s="139">
        <f ca="1">VLOOKUP(Tableau4[[#This Row],[Décalage]],D:E,2,0)</f>
        <v>0</v>
      </c>
      <c r="V1970" s="139">
        <f ca="1">VLOOKUP(Tableau4[[#This Row],[Décalage]],D:G,4,0)</f>
        <v>0</v>
      </c>
      <c r="AY1970" s="88"/>
      <c r="AZ1970" s="88"/>
      <c r="BA1970" s="88"/>
      <c r="BB1970" s="88"/>
      <c r="BC1970" s="88"/>
    </row>
    <row r="1971" spans="1:55" ht="15" x14ac:dyDescent="0.2">
      <c r="A1971" s="100" t="s">
        <v>534</v>
      </c>
      <c r="B1971" s="95" t="s">
        <v>534</v>
      </c>
      <c r="C1971" s="95">
        <v>1968</v>
      </c>
      <c r="D1971" s="95" t="s">
        <v>534</v>
      </c>
      <c r="E1971" s="99" t="s">
        <v>534</v>
      </c>
      <c r="F1971" s="95" t="s">
        <v>534</v>
      </c>
      <c r="G1971" s="95" t="s">
        <v>534</v>
      </c>
      <c r="H1971" s="95">
        <v>0</v>
      </c>
      <c r="I1971" s="95">
        <v>1</v>
      </c>
      <c r="J1971" s="95">
        <v>1504</v>
      </c>
      <c r="K1971" s="95" t="s">
        <v>534</v>
      </c>
      <c r="L1971" s="98" t="s">
        <v>534</v>
      </c>
      <c r="M1971" s="98" t="s">
        <v>534</v>
      </c>
      <c r="N1971" s="97" t="s">
        <v>534</v>
      </c>
      <c r="Q1971" s="88" t="str">
        <f t="array" aca="1" ref="Q1971" ca="1">IFERROR(INDEX(Tableau3[Num DECAL],SMALL(IF(Tableau3[Num DECAL]&lt;&gt;"",ROW(INDIRECT("1:"&amp;ROWS(Tableau3[Num DECAL])))),ROWS($1:1960))),"")</f>
        <v/>
      </c>
      <c r="R1971" s="88">
        <f t="shared" ca="1" si="30"/>
        <v>0</v>
      </c>
      <c r="S1971" s="88">
        <f ca="1">COUNTIFS(Tableau3[PLAGE],R1971)</f>
        <v>0</v>
      </c>
      <c r="T1971" s="139">
        <f ca="1">INDEX(EXTRACT!DATE,MATCH(Tableau4[[#This Row],[Décalage]],D:D,0),0)</f>
        <v>0</v>
      </c>
      <c r="U1971" s="139">
        <f ca="1">VLOOKUP(Tableau4[[#This Row],[Décalage]],D:E,2,0)</f>
        <v>0</v>
      </c>
      <c r="V1971" s="139">
        <f ca="1">VLOOKUP(Tableau4[[#This Row],[Décalage]],D:G,4,0)</f>
        <v>0</v>
      </c>
      <c r="AY1971" s="88"/>
      <c r="AZ1971" s="88"/>
      <c r="BA1971" s="88"/>
      <c r="BB1971" s="88"/>
      <c r="BC1971" s="88"/>
    </row>
    <row r="1972" spans="1:55" ht="15" x14ac:dyDescent="0.2">
      <c r="A1972" s="100" t="s">
        <v>534</v>
      </c>
      <c r="B1972" s="95" t="s">
        <v>534</v>
      </c>
      <c r="C1972" s="95">
        <v>1969</v>
      </c>
      <c r="D1972" s="95" t="s">
        <v>534</v>
      </c>
      <c r="E1972" s="99" t="s">
        <v>534</v>
      </c>
      <c r="F1972" s="95" t="s">
        <v>534</v>
      </c>
      <c r="G1972" s="95" t="s">
        <v>534</v>
      </c>
      <c r="H1972" s="95">
        <v>0</v>
      </c>
      <c r="I1972" s="95">
        <v>1</v>
      </c>
      <c r="J1972" s="95">
        <v>1505</v>
      </c>
      <c r="K1972" s="95" t="s">
        <v>534</v>
      </c>
      <c r="L1972" s="98" t="s">
        <v>534</v>
      </c>
      <c r="M1972" s="98" t="s">
        <v>534</v>
      </c>
      <c r="N1972" s="97" t="s">
        <v>534</v>
      </c>
      <c r="Q1972" s="88" t="str">
        <f t="array" aca="1" ref="Q1972" ca="1">IFERROR(INDEX(Tableau3[Num DECAL],SMALL(IF(Tableau3[Num DECAL]&lt;&gt;"",ROW(INDIRECT("1:"&amp;ROWS(Tableau3[Num DECAL])))),ROWS($1:1961))),"")</f>
        <v/>
      </c>
      <c r="R1972" s="88">
        <f t="shared" ca="1" si="30"/>
        <v>0</v>
      </c>
      <c r="S1972" s="88">
        <f ca="1">COUNTIFS(Tableau3[PLAGE],R1972)</f>
        <v>0</v>
      </c>
      <c r="T1972" s="139">
        <f ca="1">INDEX(EXTRACT!DATE,MATCH(Tableau4[[#This Row],[Décalage]],D:D,0),0)</f>
        <v>0</v>
      </c>
      <c r="U1972" s="139">
        <f ca="1">VLOOKUP(Tableau4[[#This Row],[Décalage]],D:E,2,0)</f>
        <v>0</v>
      </c>
      <c r="V1972" s="139">
        <f ca="1">VLOOKUP(Tableau4[[#This Row],[Décalage]],D:G,4,0)</f>
        <v>0</v>
      </c>
      <c r="AY1972" s="88"/>
      <c r="AZ1972" s="88"/>
      <c r="BA1972" s="88"/>
      <c r="BB1972" s="88"/>
      <c r="BC1972" s="88"/>
    </row>
    <row r="1973" spans="1:55" ht="15" x14ac:dyDescent="0.2">
      <c r="A1973" s="100" t="s">
        <v>534</v>
      </c>
      <c r="B1973" s="95" t="s">
        <v>534</v>
      </c>
      <c r="C1973" s="95">
        <v>1970</v>
      </c>
      <c r="D1973" s="95" t="s">
        <v>534</v>
      </c>
      <c r="E1973" s="99" t="s">
        <v>534</v>
      </c>
      <c r="F1973" s="95" t="s">
        <v>534</v>
      </c>
      <c r="G1973" s="95" t="s">
        <v>534</v>
      </c>
      <c r="H1973" s="95">
        <v>0</v>
      </c>
      <c r="I1973" s="95">
        <v>1</v>
      </c>
      <c r="J1973" s="95">
        <v>1506</v>
      </c>
      <c r="K1973" s="95" t="s">
        <v>534</v>
      </c>
      <c r="L1973" s="98" t="s">
        <v>534</v>
      </c>
      <c r="M1973" s="98" t="s">
        <v>534</v>
      </c>
      <c r="N1973" s="97" t="s">
        <v>534</v>
      </c>
      <c r="Q1973" s="88" t="str">
        <f t="array" aca="1" ref="Q1973" ca="1">IFERROR(INDEX(Tableau3[Num DECAL],SMALL(IF(Tableau3[Num DECAL]&lt;&gt;"",ROW(INDIRECT("1:"&amp;ROWS(Tableau3[Num DECAL])))),ROWS($1:1962))),"")</f>
        <v/>
      </c>
      <c r="R1973" s="88">
        <f t="shared" ca="1" si="30"/>
        <v>0</v>
      </c>
      <c r="S1973" s="88">
        <f ca="1">COUNTIFS(Tableau3[PLAGE],R1973)</f>
        <v>0</v>
      </c>
      <c r="T1973" s="139">
        <f ca="1">INDEX(EXTRACT!DATE,MATCH(Tableau4[[#This Row],[Décalage]],D:D,0),0)</f>
        <v>0</v>
      </c>
      <c r="U1973" s="139">
        <f ca="1">VLOOKUP(Tableau4[[#This Row],[Décalage]],D:E,2,0)</f>
        <v>0</v>
      </c>
      <c r="V1973" s="139">
        <f ca="1">VLOOKUP(Tableau4[[#This Row],[Décalage]],D:G,4,0)</f>
        <v>0</v>
      </c>
      <c r="AY1973" s="88"/>
      <c r="AZ1973" s="88"/>
      <c r="BA1973" s="88"/>
      <c r="BB1973" s="88"/>
      <c r="BC1973" s="88"/>
    </row>
    <row r="1974" spans="1:55" ht="15" x14ac:dyDescent="0.2">
      <c r="A1974" s="100" t="s">
        <v>534</v>
      </c>
      <c r="B1974" s="95" t="s">
        <v>534</v>
      </c>
      <c r="C1974" s="95">
        <v>1971</v>
      </c>
      <c r="D1974" s="95" t="s">
        <v>534</v>
      </c>
      <c r="E1974" s="99" t="s">
        <v>534</v>
      </c>
      <c r="F1974" s="95" t="s">
        <v>534</v>
      </c>
      <c r="G1974" s="95" t="s">
        <v>534</v>
      </c>
      <c r="H1974" s="95">
        <v>0</v>
      </c>
      <c r="I1974" s="95">
        <v>1</v>
      </c>
      <c r="J1974" s="95">
        <v>1507</v>
      </c>
      <c r="K1974" s="95" t="s">
        <v>534</v>
      </c>
      <c r="L1974" s="98" t="s">
        <v>534</v>
      </c>
      <c r="M1974" s="98" t="s">
        <v>534</v>
      </c>
      <c r="N1974" s="97" t="s">
        <v>534</v>
      </c>
      <c r="Q1974" s="88" t="str">
        <f t="array" aca="1" ref="Q1974" ca="1">IFERROR(INDEX(Tableau3[Num DECAL],SMALL(IF(Tableau3[Num DECAL]&lt;&gt;"",ROW(INDIRECT("1:"&amp;ROWS(Tableau3[Num DECAL])))),ROWS($1:1963))),"")</f>
        <v/>
      </c>
      <c r="R1974" s="88">
        <f t="shared" ca="1" si="30"/>
        <v>0</v>
      </c>
      <c r="S1974" s="88">
        <f ca="1">COUNTIFS(Tableau3[PLAGE],R1974)</f>
        <v>0</v>
      </c>
      <c r="T1974" s="139">
        <f ca="1">INDEX(EXTRACT!DATE,MATCH(Tableau4[[#This Row],[Décalage]],D:D,0),0)</f>
        <v>0</v>
      </c>
      <c r="U1974" s="139">
        <f ca="1">VLOOKUP(Tableau4[[#This Row],[Décalage]],D:E,2,0)</f>
        <v>0</v>
      </c>
      <c r="V1974" s="139">
        <f ca="1">VLOOKUP(Tableau4[[#This Row],[Décalage]],D:G,4,0)</f>
        <v>0</v>
      </c>
      <c r="AY1974" s="88"/>
      <c r="AZ1974" s="88"/>
      <c r="BA1974" s="88"/>
      <c r="BB1974" s="88"/>
      <c r="BC1974" s="88"/>
    </row>
    <row r="1975" spans="1:55" ht="15" x14ac:dyDescent="0.2">
      <c r="A1975" s="100" t="s">
        <v>534</v>
      </c>
      <c r="B1975" s="95" t="s">
        <v>534</v>
      </c>
      <c r="C1975" s="95">
        <v>1972</v>
      </c>
      <c r="D1975" s="95" t="s">
        <v>534</v>
      </c>
      <c r="E1975" s="99" t="s">
        <v>534</v>
      </c>
      <c r="F1975" s="95" t="s">
        <v>534</v>
      </c>
      <c r="G1975" s="95" t="s">
        <v>534</v>
      </c>
      <c r="H1975" s="95">
        <v>0</v>
      </c>
      <c r="I1975" s="95">
        <v>1</v>
      </c>
      <c r="J1975" s="95">
        <v>1508</v>
      </c>
      <c r="K1975" s="95" t="s">
        <v>534</v>
      </c>
      <c r="L1975" s="98" t="s">
        <v>534</v>
      </c>
      <c r="M1975" s="98" t="s">
        <v>534</v>
      </c>
      <c r="N1975" s="97" t="s">
        <v>534</v>
      </c>
      <c r="Q1975" s="88" t="str">
        <f t="array" aca="1" ref="Q1975" ca="1">IFERROR(INDEX(Tableau3[Num DECAL],SMALL(IF(Tableau3[Num DECAL]&lt;&gt;"",ROW(INDIRECT("1:"&amp;ROWS(Tableau3[Num DECAL])))),ROWS($1:1964))),"")</f>
        <v/>
      </c>
      <c r="R1975" s="88">
        <f t="shared" ca="1" si="30"/>
        <v>0</v>
      </c>
      <c r="S1975" s="88">
        <f ca="1">COUNTIFS(Tableau3[PLAGE],R1975)</f>
        <v>0</v>
      </c>
      <c r="T1975" s="139">
        <f ca="1">INDEX(EXTRACT!DATE,MATCH(Tableau4[[#This Row],[Décalage]],D:D,0),0)</f>
        <v>0</v>
      </c>
      <c r="U1975" s="139">
        <f ca="1">VLOOKUP(Tableau4[[#This Row],[Décalage]],D:E,2,0)</f>
        <v>0</v>
      </c>
      <c r="V1975" s="139">
        <f ca="1">VLOOKUP(Tableau4[[#This Row],[Décalage]],D:G,4,0)</f>
        <v>0</v>
      </c>
      <c r="AY1975" s="88"/>
      <c r="AZ1975" s="88"/>
      <c r="BA1975" s="88"/>
      <c r="BB1975" s="88"/>
      <c r="BC1975" s="88"/>
    </row>
    <row r="1976" spans="1:55" ht="15" x14ac:dyDescent="0.2">
      <c r="A1976" s="100" t="s">
        <v>534</v>
      </c>
      <c r="B1976" s="95" t="s">
        <v>534</v>
      </c>
      <c r="C1976" s="95">
        <v>1973</v>
      </c>
      <c r="D1976" s="95" t="s">
        <v>534</v>
      </c>
      <c r="E1976" s="99" t="s">
        <v>534</v>
      </c>
      <c r="F1976" s="95" t="s">
        <v>534</v>
      </c>
      <c r="G1976" s="95" t="s">
        <v>534</v>
      </c>
      <c r="H1976" s="95">
        <v>0</v>
      </c>
      <c r="I1976" s="95">
        <v>1</v>
      </c>
      <c r="J1976" s="95">
        <v>1509</v>
      </c>
      <c r="K1976" s="95" t="s">
        <v>534</v>
      </c>
      <c r="L1976" s="98" t="s">
        <v>534</v>
      </c>
      <c r="M1976" s="98" t="s">
        <v>534</v>
      </c>
      <c r="N1976" s="97" t="s">
        <v>534</v>
      </c>
      <c r="Q1976" s="88" t="str">
        <f t="array" aca="1" ref="Q1976" ca="1">IFERROR(INDEX(Tableau3[Num DECAL],SMALL(IF(Tableau3[Num DECAL]&lt;&gt;"",ROW(INDIRECT("1:"&amp;ROWS(Tableau3[Num DECAL])))),ROWS($1:1965))),"")</f>
        <v/>
      </c>
      <c r="R1976" s="88">
        <f t="shared" ca="1" si="30"/>
        <v>0</v>
      </c>
      <c r="S1976" s="88">
        <f ca="1">COUNTIFS(Tableau3[PLAGE],R1976)</f>
        <v>0</v>
      </c>
      <c r="T1976" s="139">
        <f ca="1">INDEX(EXTRACT!DATE,MATCH(Tableau4[[#This Row],[Décalage]],D:D,0),0)</f>
        <v>0</v>
      </c>
      <c r="U1976" s="139">
        <f ca="1">VLOOKUP(Tableau4[[#This Row],[Décalage]],D:E,2,0)</f>
        <v>0</v>
      </c>
      <c r="V1976" s="139">
        <f ca="1">VLOOKUP(Tableau4[[#This Row],[Décalage]],D:G,4,0)</f>
        <v>0</v>
      </c>
      <c r="AY1976" s="88"/>
      <c r="AZ1976" s="88"/>
      <c r="BA1976" s="88"/>
      <c r="BB1976" s="88"/>
      <c r="BC1976" s="88"/>
    </row>
    <row r="1977" spans="1:55" ht="15" x14ac:dyDescent="0.2">
      <c r="A1977" s="100" t="s">
        <v>534</v>
      </c>
      <c r="B1977" s="95" t="s">
        <v>534</v>
      </c>
      <c r="C1977" s="95">
        <v>1974</v>
      </c>
      <c r="D1977" s="95" t="s">
        <v>534</v>
      </c>
      <c r="E1977" s="99" t="s">
        <v>534</v>
      </c>
      <c r="F1977" s="95" t="s">
        <v>534</v>
      </c>
      <c r="G1977" s="95" t="s">
        <v>534</v>
      </c>
      <c r="H1977" s="95">
        <v>0</v>
      </c>
      <c r="I1977" s="95">
        <v>1</v>
      </c>
      <c r="J1977" s="95">
        <v>1510</v>
      </c>
      <c r="K1977" s="95" t="s">
        <v>534</v>
      </c>
      <c r="L1977" s="98" t="s">
        <v>534</v>
      </c>
      <c r="M1977" s="98" t="s">
        <v>534</v>
      </c>
      <c r="N1977" s="97" t="s">
        <v>534</v>
      </c>
      <c r="Q1977" s="88" t="str">
        <f t="array" aca="1" ref="Q1977" ca="1">IFERROR(INDEX(Tableau3[Num DECAL],SMALL(IF(Tableau3[Num DECAL]&lt;&gt;"",ROW(INDIRECT("1:"&amp;ROWS(Tableau3[Num DECAL])))),ROWS($1:1966))),"")</f>
        <v/>
      </c>
      <c r="R1977" s="88">
        <f t="shared" ca="1" si="30"/>
        <v>0</v>
      </c>
      <c r="S1977" s="88">
        <f ca="1">COUNTIFS(Tableau3[PLAGE],R1977)</f>
        <v>0</v>
      </c>
      <c r="T1977" s="139">
        <f ca="1">INDEX(EXTRACT!DATE,MATCH(Tableau4[[#This Row],[Décalage]],D:D,0),0)</f>
        <v>0</v>
      </c>
      <c r="U1977" s="139">
        <f ca="1">VLOOKUP(Tableau4[[#This Row],[Décalage]],D:E,2,0)</f>
        <v>0</v>
      </c>
      <c r="V1977" s="139">
        <f ca="1">VLOOKUP(Tableau4[[#This Row],[Décalage]],D:G,4,0)</f>
        <v>0</v>
      </c>
      <c r="AY1977" s="88"/>
      <c r="AZ1977" s="88"/>
      <c r="BA1977" s="88"/>
      <c r="BB1977" s="88"/>
      <c r="BC1977" s="88"/>
    </row>
    <row r="1978" spans="1:55" ht="15" x14ac:dyDescent="0.2">
      <c r="A1978" s="100" t="s">
        <v>534</v>
      </c>
      <c r="B1978" s="95" t="s">
        <v>534</v>
      </c>
      <c r="C1978" s="95">
        <v>1975</v>
      </c>
      <c r="D1978" s="95" t="s">
        <v>534</v>
      </c>
      <c r="E1978" s="99" t="s">
        <v>534</v>
      </c>
      <c r="F1978" s="95" t="s">
        <v>534</v>
      </c>
      <c r="G1978" s="95" t="s">
        <v>534</v>
      </c>
      <c r="H1978" s="95">
        <v>0</v>
      </c>
      <c r="I1978" s="95">
        <v>1</v>
      </c>
      <c r="J1978" s="95">
        <v>1511</v>
      </c>
      <c r="K1978" s="95" t="s">
        <v>534</v>
      </c>
      <c r="L1978" s="98" t="s">
        <v>534</v>
      </c>
      <c r="M1978" s="98" t="s">
        <v>534</v>
      </c>
      <c r="N1978" s="97" t="s">
        <v>534</v>
      </c>
      <c r="Q1978" s="88" t="str">
        <f t="array" aca="1" ref="Q1978" ca="1">IFERROR(INDEX(Tableau3[Num DECAL],SMALL(IF(Tableau3[Num DECAL]&lt;&gt;"",ROW(INDIRECT("1:"&amp;ROWS(Tableau3[Num DECAL])))),ROWS($1:1967))),"")</f>
        <v/>
      </c>
      <c r="R1978" s="88">
        <f t="shared" ca="1" si="30"/>
        <v>0</v>
      </c>
      <c r="S1978" s="88">
        <f ca="1">COUNTIFS(Tableau3[PLAGE],R1978)</f>
        <v>0</v>
      </c>
      <c r="T1978" s="139">
        <f ca="1">INDEX(EXTRACT!DATE,MATCH(Tableau4[[#This Row],[Décalage]],D:D,0),0)</f>
        <v>0</v>
      </c>
      <c r="U1978" s="139">
        <f ca="1">VLOOKUP(Tableau4[[#This Row],[Décalage]],D:E,2,0)</f>
        <v>0</v>
      </c>
      <c r="V1978" s="139">
        <f ca="1">VLOOKUP(Tableau4[[#This Row],[Décalage]],D:G,4,0)</f>
        <v>0</v>
      </c>
      <c r="AY1978" s="88"/>
      <c r="AZ1978" s="88"/>
      <c r="BA1978" s="88"/>
      <c r="BB1978" s="88"/>
      <c r="BC1978" s="88"/>
    </row>
    <row r="1979" spans="1:55" ht="15" x14ac:dyDescent="0.2">
      <c r="A1979" s="100" t="s">
        <v>534</v>
      </c>
      <c r="B1979" s="95" t="s">
        <v>534</v>
      </c>
      <c r="C1979" s="95">
        <v>1976</v>
      </c>
      <c r="D1979" s="95" t="s">
        <v>534</v>
      </c>
      <c r="E1979" s="99" t="s">
        <v>534</v>
      </c>
      <c r="F1979" s="95" t="s">
        <v>534</v>
      </c>
      <c r="G1979" s="95" t="s">
        <v>534</v>
      </c>
      <c r="H1979" s="95">
        <v>0</v>
      </c>
      <c r="I1979" s="95">
        <v>1</v>
      </c>
      <c r="J1979" s="95">
        <v>1512</v>
      </c>
      <c r="K1979" s="95" t="s">
        <v>534</v>
      </c>
      <c r="L1979" s="98" t="s">
        <v>534</v>
      </c>
      <c r="M1979" s="98" t="s">
        <v>534</v>
      </c>
      <c r="N1979" s="97" t="s">
        <v>534</v>
      </c>
      <c r="Q1979" s="88" t="str">
        <f t="array" aca="1" ref="Q1979" ca="1">IFERROR(INDEX(Tableau3[Num DECAL],SMALL(IF(Tableau3[Num DECAL]&lt;&gt;"",ROW(INDIRECT("1:"&amp;ROWS(Tableau3[Num DECAL])))),ROWS($1:1968))),"")</f>
        <v/>
      </c>
      <c r="R1979" s="88">
        <f t="shared" ca="1" si="30"/>
        <v>0</v>
      </c>
      <c r="S1979" s="88">
        <f ca="1">COUNTIFS(Tableau3[PLAGE],R1979)</f>
        <v>0</v>
      </c>
      <c r="T1979" s="139">
        <f ca="1">INDEX(EXTRACT!DATE,MATCH(Tableau4[[#This Row],[Décalage]],D:D,0),0)</f>
        <v>0</v>
      </c>
      <c r="U1979" s="139">
        <f ca="1">VLOOKUP(Tableau4[[#This Row],[Décalage]],D:E,2,0)</f>
        <v>0</v>
      </c>
      <c r="V1979" s="139">
        <f ca="1">VLOOKUP(Tableau4[[#This Row],[Décalage]],D:G,4,0)</f>
        <v>0</v>
      </c>
      <c r="AY1979" s="88"/>
      <c r="AZ1979" s="88"/>
      <c r="BA1979" s="88"/>
      <c r="BB1979" s="88"/>
      <c r="BC1979" s="88"/>
    </row>
    <row r="1980" spans="1:55" ht="15" x14ac:dyDescent="0.2">
      <c r="A1980" s="100" t="s">
        <v>534</v>
      </c>
      <c r="B1980" s="95" t="s">
        <v>534</v>
      </c>
      <c r="C1980" s="95">
        <v>1977</v>
      </c>
      <c r="D1980" s="95" t="s">
        <v>534</v>
      </c>
      <c r="E1980" s="99" t="s">
        <v>534</v>
      </c>
      <c r="F1980" s="95" t="s">
        <v>534</v>
      </c>
      <c r="G1980" s="95" t="s">
        <v>534</v>
      </c>
      <c r="H1980" s="95">
        <v>0</v>
      </c>
      <c r="I1980" s="95">
        <v>1</v>
      </c>
      <c r="J1980" s="95">
        <v>1513</v>
      </c>
      <c r="K1980" s="95" t="s">
        <v>534</v>
      </c>
      <c r="L1980" s="98" t="s">
        <v>534</v>
      </c>
      <c r="M1980" s="98" t="s">
        <v>534</v>
      </c>
      <c r="N1980" s="97" t="s">
        <v>534</v>
      </c>
      <c r="Q1980" s="88" t="str">
        <f t="array" aca="1" ref="Q1980" ca="1">IFERROR(INDEX(Tableau3[Num DECAL],SMALL(IF(Tableau3[Num DECAL]&lt;&gt;"",ROW(INDIRECT("1:"&amp;ROWS(Tableau3[Num DECAL])))),ROWS($1:1969))),"")</f>
        <v/>
      </c>
      <c r="R1980" s="88">
        <f t="shared" ca="1" si="30"/>
        <v>0</v>
      </c>
      <c r="S1980" s="88">
        <f ca="1">COUNTIFS(Tableau3[PLAGE],R1980)</f>
        <v>0</v>
      </c>
      <c r="T1980" s="139">
        <f ca="1">INDEX(EXTRACT!DATE,MATCH(Tableau4[[#This Row],[Décalage]],D:D,0),0)</f>
        <v>0</v>
      </c>
      <c r="U1980" s="139">
        <f ca="1">VLOOKUP(Tableau4[[#This Row],[Décalage]],D:E,2,0)</f>
        <v>0</v>
      </c>
      <c r="V1980" s="139">
        <f ca="1">VLOOKUP(Tableau4[[#This Row],[Décalage]],D:G,4,0)</f>
        <v>0</v>
      </c>
      <c r="AY1980" s="88"/>
      <c r="AZ1980" s="88"/>
      <c r="BA1980" s="88"/>
      <c r="BB1980" s="88"/>
      <c r="BC1980" s="88"/>
    </row>
    <row r="1981" spans="1:55" ht="15" x14ac:dyDescent="0.2">
      <c r="A1981" s="100" t="s">
        <v>534</v>
      </c>
      <c r="B1981" s="95" t="s">
        <v>534</v>
      </c>
      <c r="C1981" s="95">
        <v>1978</v>
      </c>
      <c r="D1981" s="95" t="s">
        <v>534</v>
      </c>
      <c r="E1981" s="99" t="s">
        <v>534</v>
      </c>
      <c r="F1981" s="95" t="s">
        <v>534</v>
      </c>
      <c r="G1981" s="95" t="s">
        <v>534</v>
      </c>
      <c r="H1981" s="95">
        <v>0</v>
      </c>
      <c r="I1981" s="95">
        <v>1</v>
      </c>
      <c r="J1981" s="95">
        <v>1514</v>
      </c>
      <c r="K1981" s="95" t="s">
        <v>534</v>
      </c>
      <c r="L1981" s="98" t="s">
        <v>534</v>
      </c>
      <c r="M1981" s="98" t="s">
        <v>534</v>
      </c>
      <c r="N1981" s="97" t="s">
        <v>534</v>
      </c>
      <c r="Q1981" s="88" t="str">
        <f t="array" aca="1" ref="Q1981" ca="1">IFERROR(INDEX(Tableau3[Num DECAL],SMALL(IF(Tableau3[Num DECAL]&lt;&gt;"",ROW(INDIRECT("1:"&amp;ROWS(Tableau3[Num DECAL])))),ROWS($1:1970))),"")</f>
        <v/>
      </c>
      <c r="R1981" s="88">
        <f t="shared" ca="1" si="30"/>
        <v>0</v>
      </c>
      <c r="S1981" s="88">
        <f ca="1">COUNTIFS(Tableau3[PLAGE],R1981)</f>
        <v>0</v>
      </c>
      <c r="T1981" s="139">
        <f ca="1">INDEX(EXTRACT!DATE,MATCH(Tableau4[[#This Row],[Décalage]],D:D,0),0)</f>
        <v>0</v>
      </c>
      <c r="U1981" s="139">
        <f ca="1">VLOOKUP(Tableau4[[#This Row],[Décalage]],D:E,2,0)</f>
        <v>0</v>
      </c>
      <c r="V1981" s="139">
        <f ca="1">VLOOKUP(Tableau4[[#This Row],[Décalage]],D:G,4,0)</f>
        <v>0</v>
      </c>
      <c r="AY1981" s="88"/>
      <c r="AZ1981" s="88"/>
      <c r="BA1981" s="88"/>
      <c r="BB1981" s="88"/>
      <c r="BC1981" s="88"/>
    </row>
    <row r="1982" spans="1:55" ht="15" x14ac:dyDescent="0.2">
      <c r="A1982" s="100" t="s">
        <v>534</v>
      </c>
      <c r="B1982" s="95" t="s">
        <v>534</v>
      </c>
      <c r="C1982" s="95">
        <v>1979</v>
      </c>
      <c r="D1982" s="95" t="s">
        <v>534</v>
      </c>
      <c r="E1982" s="99" t="s">
        <v>534</v>
      </c>
      <c r="F1982" s="95" t="s">
        <v>534</v>
      </c>
      <c r="G1982" s="95" t="s">
        <v>534</v>
      </c>
      <c r="H1982" s="95">
        <v>0</v>
      </c>
      <c r="I1982" s="95">
        <v>1</v>
      </c>
      <c r="J1982" s="95">
        <v>1515</v>
      </c>
      <c r="K1982" s="95" t="s">
        <v>534</v>
      </c>
      <c r="L1982" s="98" t="s">
        <v>534</v>
      </c>
      <c r="M1982" s="98" t="s">
        <v>534</v>
      </c>
      <c r="N1982" s="97" t="s">
        <v>534</v>
      </c>
      <c r="Q1982" s="88" t="str">
        <f t="array" aca="1" ref="Q1982" ca="1">IFERROR(INDEX(Tableau3[Num DECAL],SMALL(IF(Tableau3[Num DECAL]&lt;&gt;"",ROW(INDIRECT("1:"&amp;ROWS(Tableau3[Num DECAL])))),ROWS($1:1971))),"")</f>
        <v/>
      </c>
      <c r="R1982" s="88">
        <f t="shared" ca="1" si="30"/>
        <v>0</v>
      </c>
      <c r="S1982" s="88">
        <f ca="1">COUNTIFS(Tableau3[PLAGE],R1982)</f>
        <v>0</v>
      </c>
      <c r="T1982" s="139">
        <f ca="1">INDEX(EXTRACT!DATE,MATCH(Tableau4[[#This Row],[Décalage]],D:D,0),0)</f>
        <v>0</v>
      </c>
      <c r="U1982" s="139">
        <f ca="1">VLOOKUP(Tableau4[[#This Row],[Décalage]],D:E,2,0)</f>
        <v>0</v>
      </c>
      <c r="V1982" s="139">
        <f ca="1">VLOOKUP(Tableau4[[#This Row],[Décalage]],D:G,4,0)</f>
        <v>0</v>
      </c>
      <c r="AY1982" s="88"/>
      <c r="AZ1982" s="88"/>
      <c r="BA1982" s="88"/>
      <c r="BB1982" s="88"/>
      <c r="BC1982" s="88"/>
    </row>
    <row r="1983" spans="1:55" ht="15" x14ac:dyDescent="0.2">
      <c r="A1983" s="100" t="s">
        <v>534</v>
      </c>
      <c r="B1983" s="95" t="s">
        <v>534</v>
      </c>
      <c r="C1983" s="95">
        <v>1980</v>
      </c>
      <c r="D1983" s="95" t="s">
        <v>534</v>
      </c>
      <c r="E1983" s="99" t="s">
        <v>534</v>
      </c>
      <c r="F1983" s="95" t="s">
        <v>534</v>
      </c>
      <c r="G1983" s="95" t="s">
        <v>534</v>
      </c>
      <c r="H1983" s="95">
        <v>0</v>
      </c>
      <c r="I1983" s="95">
        <v>1</v>
      </c>
      <c r="J1983" s="95">
        <v>1516</v>
      </c>
      <c r="K1983" s="95" t="s">
        <v>534</v>
      </c>
      <c r="L1983" s="98" t="s">
        <v>534</v>
      </c>
      <c r="M1983" s="98" t="s">
        <v>534</v>
      </c>
      <c r="N1983" s="97" t="s">
        <v>534</v>
      </c>
      <c r="Q1983" s="88" t="str">
        <f t="array" aca="1" ref="Q1983" ca="1">IFERROR(INDEX(Tableau3[Num DECAL],SMALL(IF(Tableau3[Num DECAL]&lt;&gt;"",ROW(INDIRECT("1:"&amp;ROWS(Tableau3[Num DECAL])))),ROWS($1:1972))),"")</f>
        <v/>
      </c>
      <c r="R1983" s="88">
        <f t="shared" ca="1" si="30"/>
        <v>0</v>
      </c>
      <c r="S1983" s="88">
        <f ca="1">COUNTIFS(Tableau3[PLAGE],R1983)</f>
        <v>0</v>
      </c>
      <c r="T1983" s="139">
        <f ca="1">INDEX(EXTRACT!DATE,MATCH(Tableau4[[#This Row],[Décalage]],D:D,0),0)</f>
        <v>0</v>
      </c>
      <c r="U1983" s="139">
        <f ca="1">VLOOKUP(Tableau4[[#This Row],[Décalage]],D:E,2,0)</f>
        <v>0</v>
      </c>
      <c r="V1983" s="139">
        <f ca="1">VLOOKUP(Tableau4[[#This Row],[Décalage]],D:G,4,0)</f>
        <v>0</v>
      </c>
      <c r="AY1983" s="88"/>
      <c r="AZ1983" s="88"/>
      <c r="BA1983" s="88"/>
      <c r="BB1983" s="88"/>
      <c r="BC1983" s="88"/>
    </row>
    <row r="1984" spans="1:55" ht="15" x14ac:dyDescent="0.2">
      <c r="A1984" s="100" t="s">
        <v>534</v>
      </c>
      <c r="B1984" s="95" t="s">
        <v>534</v>
      </c>
      <c r="C1984" s="95">
        <v>1981</v>
      </c>
      <c r="D1984" s="95" t="s">
        <v>534</v>
      </c>
      <c r="E1984" s="99" t="s">
        <v>534</v>
      </c>
      <c r="F1984" s="95" t="s">
        <v>534</v>
      </c>
      <c r="G1984" s="95" t="s">
        <v>534</v>
      </c>
      <c r="H1984" s="95">
        <v>0</v>
      </c>
      <c r="I1984" s="95">
        <v>1</v>
      </c>
      <c r="J1984" s="95">
        <v>1517</v>
      </c>
      <c r="K1984" s="95" t="s">
        <v>534</v>
      </c>
      <c r="L1984" s="98" t="s">
        <v>534</v>
      </c>
      <c r="M1984" s="98" t="s">
        <v>534</v>
      </c>
      <c r="N1984" s="97" t="s">
        <v>534</v>
      </c>
      <c r="Q1984" s="88" t="str">
        <f t="array" aca="1" ref="Q1984" ca="1">IFERROR(INDEX(Tableau3[Num DECAL],SMALL(IF(Tableau3[Num DECAL]&lt;&gt;"",ROW(INDIRECT("1:"&amp;ROWS(Tableau3[Num DECAL])))),ROWS($1:1973))),"")</f>
        <v/>
      </c>
      <c r="R1984" s="88">
        <f t="shared" ca="1" si="30"/>
        <v>0</v>
      </c>
      <c r="S1984" s="88">
        <f ca="1">COUNTIFS(Tableau3[PLAGE],R1984)</f>
        <v>0</v>
      </c>
      <c r="T1984" s="139">
        <f ca="1">INDEX(EXTRACT!DATE,MATCH(Tableau4[[#This Row],[Décalage]],D:D,0),0)</f>
        <v>0</v>
      </c>
      <c r="U1984" s="139">
        <f ca="1">VLOOKUP(Tableau4[[#This Row],[Décalage]],D:E,2,0)</f>
        <v>0</v>
      </c>
      <c r="V1984" s="139">
        <f ca="1">VLOOKUP(Tableau4[[#This Row],[Décalage]],D:G,4,0)</f>
        <v>0</v>
      </c>
      <c r="AY1984" s="88"/>
      <c r="AZ1984" s="88"/>
      <c r="BA1984" s="88"/>
      <c r="BB1984" s="88"/>
      <c r="BC1984" s="88"/>
    </row>
    <row r="1985" spans="1:55" ht="15" x14ac:dyDescent="0.2">
      <c r="A1985" s="100" t="s">
        <v>534</v>
      </c>
      <c r="B1985" s="95" t="s">
        <v>534</v>
      </c>
      <c r="C1985" s="95">
        <v>1982</v>
      </c>
      <c r="D1985" s="95" t="s">
        <v>534</v>
      </c>
      <c r="E1985" s="99" t="s">
        <v>534</v>
      </c>
      <c r="F1985" s="95" t="s">
        <v>534</v>
      </c>
      <c r="G1985" s="95" t="s">
        <v>534</v>
      </c>
      <c r="H1985" s="95">
        <v>0</v>
      </c>
      <c r="I1985" s="95">
        <v>1</v>
      </c>
      <c r="J1985" s="95">
        <v>1518</v>
      </c>
      <c r="K1985" s="95" t="s">
        <v>534</v>
      </c>
      <c r="L1985" s="98" t="s">
        <v>534</v>
      </c>
      <c r="M1985" s="98" t="s">
        <v>534</v>
      </c>
      <c r="N1985" s="97" t="s">
        <v>534</v>
      </c>
      <c r="Q1985" s="88" t="str">
        <f t="array" aca="1" ref="Q1985" ca="1">IFERROR(INDEX(Tableau3[Num DECAL],SMALL(IF(Tableau3[Num DECAL]&lt;&gt;"",ROW(INDIRECT("1:"&amp;ROWS(Tableau3[Num DECAL])))),ROWS($1:1974))),"")</f>
        <v/>
      </c>
      <c r="R1985" s="88">
        <f t="shared" ca="1" si="30"/>
        <v>0</v>
      </c>
      <c r="S1985" s="88">
        <f ca="1">COUNTIFS(Tableau3[PLAGE],R1985)</f>
        <v>0</v>
      </c>
      <c r="T1985" s="139">
        <f ca="1">INDEX(EXTRACT!DATE,MATCH(Tableau4[[#This Row],[Décalage]],D:D,0),0)</f>
        <v>0</v>
      </c>
      <c r="U1985" s="139">
        <f ca="1">VLOOKUP(Tableau4[[#This Row],[Décalage]],D:E,2,0)</f>
        <v>0</v>
      </c>
      <c r="V1985" s="139">
        <f ca="1">VLOOKUP(Tableau4[[#This Row],[Décalage]],D:G,4,0)</f>
        <v>0</v>
      </c>
      <c r="AY1985" s="88"/>
      <c r="AZ1985" s="88"/>
      <c r="BA1985" s="88"/>
      <c r="BB1985" s="88"/>
      <c r="BC1985" s="88"/>
    </row>
    <row r="1986" spans="1:55" ht="15" x14ac:dyDescent="0.2">
      <c r="A1986" s="100" t="s">
        <v>534</v>
      </c>
      <c r="B1986" s="95" t="s">
        <v>534</v>
      </c>
      <c r="C1986" s="95">
        <v>1983</v>
      </c>
      <c r="D1986" s="95" t="s">
        <v>534</v>
      </c>
      <c r="E1986" s="99" t="s">
        <v>534</v>
      </c>
      <c r="F1986" s="95" t="s">
        <v>534</v>
      </c>
      <c r="G1986" s="95" t="s">
        <v>534</v>
      </c>
      <c r="H1986" s="95">
        <v>0</v>
      </c>
      <c r="I1986" s="95">
        <v>1</v>
      </c>
      <c r="J1986" s="95">
        <v>1519</v>
      </c>
      <c r="K1986" s="95" t="s">
        <v>534</v>
      </c>
      <c r="L1986" s="98" t="s">
        <v>534</v>
      </c>
      <c r="M1986" s="98" t="s">
        <v>534</v>
      </c>
      <c r="N1986" s="97" t="s">
        <v>534</v>
      </c>
      <c r="Q1986" s="88" t="str">
        <f t="array" aca="1" ref="Q1986" ca="1">IFERROR(INDEX(Tableau3[Num DECAL],SMALL(IF(Tableau3[Num DECAL]&lt;&gt;"",ROW(INDIRECT("1:"&amp;ROWS(Tableau3[Num DECAL])))),ROWS($1:1975))),"")</f>
        <v/>
      </c>
      <c r="R1986" s="88">
        <f t="shared" ca="1" si="30"/>
        <v>0</v>
      </c>
      <c r="S1986" s="88">
        <f ca="1">COUNTIFS(Tableau3[PLAGE],R1986)</f>
        <v>0</v>
      </c>
      <c r="T1986" s="139">
        <f ca="1">INDEX(EXTRACT!DATE,MATCH(Tableau4[[#This Row],[Décalage]],D:D,0),0)</f>
        <v>0</v>
      </c>
      <c r="U1986" s="139">
        <f ca="1">VLOOKUP(Tableau4[[#This Row],[Décalage]],D:E,2,0)</f>
        <v>0</v>
      </c>
      <c r="V1986" s="139">
        <f ca="1">VLOOKUP(Tableau4[[#This Row],[Décalage]],D:G,4,0)</f>
        <v>0</v>
      </c>
      <c r="AY1986" s="88"/>
      <c r="AZ1986" s="88"/>
      <c r="BA1986" s="88"/>
      <c r="BB1986" s="88"/>
      <c r="BC1986" s="88"/>
    </row>
    <row r="1987" spans="1:55" ht="15" x14ac:dyDescent="0.2">
      <c r="A1987" s="100" t="s">
        <v>534</v>
      </c>
      <c r="B1987" s="95" t="s">
        <v>534</v>
      </c>
      <c r="C1987" s="95">
        <v>1984</v>
      </c>
      <c r="D1987" s="95" t="s">
        <v>534</v>
      </c>
      <c r="E1987" s="99" t="s">
        <v>534</v>
      </c>
      <c r="F1987" s="95" t="s">
        <v>534</v>
      </c>
      <c r="G1987" s="95" t="s">
        <v>534</v>
      </c>
      <c r="H1987" s="95">
        <v>0</v>
      </c>
      <c r="I1987" s="95">
        <v>1</v>
      </c>
      <c r="J1987" s="95">
        <v>1520</v>
      </c>
      <c r="K1987" s="95" t="s">
        <v>534</v>
      </c>
      <c r="L1987" s="98" t="s">
        <v>534</v>
      </c>
      <c r="M1987" s="98" t="s">
        <v>534</v>
      </c>
      <c r="N1987" s="97" t="s">
        <v>534</v>
      </c>
      <c r="Q1987" s="88" t="str">
        <f t="array" aca="1" ref="Q1987" ca="1">IFERROR(INDEX(Tableau3[Num DECAL],SMALL(IF(Tableau3[Num DECAL]&lt;&gt;"",ROW(INDIRECT("1:"&amp;ROWS(Tableau3[Num DECAL])))),ROWS($1:1976))),"")</f>
        <v/>
      </c>
      <c r="R1987" s="88">
        <f t="shared" ca="1" si="30"/>
        <v>0</v>
      </c>
      <c r="S1987" s="88">
        <f ca="1">COUNTIFS(Tableau3[PLAGE],R1987)</f>
        <v>0</v>
      </c>
      <c r="T1987" s="139">
        <f ca="1">INDEX(EXTRACT!DATE,MATCH(Tableau4[[#This Row],[Décalage]],D:D,0),0)</f>
        <v>0</v>
      </c>
      <c r="U1987" s="139">
        <f ca="1">VLOOKUP(Tableau4[[#This Row],[Décalage]],D:E,2,0)</f>
        <v>0</v>
      </c>
      <c r="V1987" s="139">
        <f ca="1">VLOOKUP(Tableau4[[#This Row],[Décalage]],D:G,4,0)</f>
        <v>0</v>
      </c>
      <c r="AY1987" s="88"/>
      <c r="AZ1987" s="88"/>
      <c r="BA1987" s="88"/>
      <c r="BB1987" s="88"/>
      <c r="BC1987" s="88"/>
    </row>
    <row r="1988" spans="1:55" ht="15" x14ac:dyDescent="0.2">
      <c r="A1988" s="100" t="s">
        <v>534</v>
      </c>
      <c r="B1988" s="95" t="s">
        <v>534</v>
      </c>
      <c r="C1988" s="95">
        <v>1985</v>
      </c>
      <c r="D1988" s="95" t="s">
        <v>534</v>
      </c>
      <c r="E1988" s="99" t="s">
        <v>534</v>
      </c>
      <c r="F1988" s="95" t="s">
        <v>534</v>
      </c>
      <c r="G1988" s="95" t="s">
        <v>534</v>
      </c>
      <c r="H1988" s="95">
        <v>0</v>
      </c>
      <c r="I1988" s="95">
        <v>1</v>
      </c>
      <c r="J1988" s="95">
        <v>1521</v>
      </c>
      <c r="K1988" s="95" t="s">
        <v>534</v>
      </c>
      <c r="L1988" s="98" t="s">
        <v>534</v>
      </c>
      <c r="M1988" s="98" t="s">
        <v>534</v>
      </c>
      <c r="N1988" s="97" t="s">
        <v>534</v>
      </c>
      <c r="Q1988" s="88" t="str">
        <f t="array" aca="1" ref="Q1988" ca="1">IFERROR(INDEX(Tableau3[Num DECAL],SMALL(IF(Tableau3[Num DECAL]&lt;&gt;"",ROW(INDIRECT("1:"&amp;ROWS(Tableau3[Num DECAL])))),ROWS($1:1977))),"")</f>
        <v/>
      </c>
      <c r="R1988" s="88">
        <f t="shared" ca="1" si="30"/>
        <v>0</v>
      </c>
      <c r="S1988" s="88">
        <f ca="1">COUNTIFS(Tableau3[PLAGE],R1988)</f>
        <v>0</v>
      </c>
      <c r="T1988" s="139">
        <f ca="1">INDEX(EXTRACT!DATE,MATCH(Tableau4[[#This Row],[Décalage]],D:D,0),0)</f>
        <v>0</v>
      </c>
      <c r="U1988" s="139">
        <f ca="1">VLOOKUP(Tableau4[[#This Row],[Décalage]],D:E,2,0)</f>
        <v>0</v>
      </c>
      <c r="V1988" s="139">
        <f ca="1">VLOOKUP(Tableau4[[#This Row],[Décalage]],D:G,4,0)</f>
        <v>0</v>
      </c>
      <c r="AY1988" s="88"/>
      <c r="AZ1988" s="88"/>
      <c r="BA1988" s="88"/>
      <c r="BB1988" s="88"/>
      <c r="BC1988" s="88"/>
    </row>
    <row r="1989" spans="1:55" ht="15" x14ac:dyDescent="0.2">
      <c r="A1989" s="100" t="s">
        <v>534</v>
      </c>
      <c r="B1989" s="95" t="s">
        <v>534</v>
      </c>
      <c r="C1989" s="95">
        <v>1986</v>
      </c>
      <c r="D1989" s="95" t="s">
        <v>534</v>
      </c>
      <c r="E1989" s="99" t="s">
        <v>534</v>
      </c>
      <c r="F1989" s="95" t="s">
        <v>534</v>
      </c>
      <c r="G1989" s="95" t="s">
        <v>534</v>
      </c>
      <c r="H1989" s="95">
        <v>0</v>
      </c>
      <c r="I1989" s="95">
        <v>1</v>
      </c>
      <c r="J1989" s="95">
        <v>1522</v>
      </c>
      <c r="K1989" s="95" t="s">
        <v>534</v>
      </c>
      <c r="L1989" s="98" t="s">
        <v>534</v>
      </c>
      <c r="M1989" s="98" t="s">
        <v>534</v>
      </c>
      <c r="N1989" s="97" t="s">
        <v>534</v>
      </c>
      <c r="Q1989" s="88" t="str">
        <f t="array" aca="1" ref="Q1989" ca="1">IFERROR(INDEX(Tableau3[Num DECAL],SMALL(IF(Tableau3[Num DECAL]&lt;&gt;"",ROW(INDIRECT("1:"&amp;ROWS(Tableau3[Num DECAL])))),ROWS($1:1978))),"")</f>
        <v/>
      </c>
      <c r="R1989" s="88">
        <f t="shared" ca="1" si="30"/>
        <v>0</v>
      </c>
      <c r="S1989" s="88">
        <f ca="1">COUNTIFS(Tableau3[PLAGE],R1989)</f>
        <v>0</v>
      </c>
      <c r="T1989" s="139">
        <f ca="1">INDEX(EXTRACT!DATE,MATCH(Tableau4[[#This Row],[Décalage]],D:D,0),0)</f>
        <v>0</v>
      </c>
      <c r="U1989" s="139">
        <f ca="1">VLOOKUP(Tableau4[[#This Row],[Décalage]],D:E,2,0)</f>
        <v>0</v>
      </c>
      <c r="V1989" s="139">
        <f ca="1">VLOOKUP(Tableau4[[#This Row],[Décalage]],D:G,4,0)</f>
        <v>0</v>
      </c>
      <c r="AY1989" s="88"/>
      <c r="AZ1989" s="88"/>
      <c r="BA1989" s="88"/>
      <c r="BB1989" s="88"/>
      <c r="BC1989" s="88"/>
    </row>
    <row r="1990" spans="1:55" ht="15" x14ac:dyDescent="0.2">
      <c r="A1990" s="100" t="s">
        <v>534</v>
      </c>
      <c r="B1990" s="95" t="s">
        <v>534</v>
      </c>
      <c r="C1990" s="95">
        <v>1987</v>
      </c>
      <c r="D1990" s="95" t="s">
        <v>534</v>
      </c>
      <c r="E1990" s="99" t="s">
        <v>534</v>
      </c>
      <c r="F1990" s="95" t="s">
        <v>534</v>
      </c>
      <c r="G1990" s="95" t="s">
        <v>534</v>
      </c>
      <c r="H1990" s="95">
        <v>0</v>
      </c>
      <c r="I1990" s="95">
        <v>1</v>
      </c>
      <c r="J1990" s="95">
        <v>1523</v>
      </c>
      <c r="K1990" s="95" t="s">
        <v>534</v>
      </c>
      <c r="L1990" s="98" t="s">
        <v>534</v>
      </c>
      <c r="M1990" s="98" t="s">
        <v>534</v>
      </c>
      <c r="N1990" s="97" t="s">
        <v>534</v>
      </c>
      <c r="Q1990" s="88" t="str">
        <f t="array" aca="1" ref="Q1990" ca="1">IFERROR(INDEX(Tableau3[Num DECAL],SMALL(IF(Tableau3[Num DECAL]&lt;&gt;"",ROW(INDIRECT("1:"&amp;ROWS(Tableau3[Num DECAL])))),ROWS($1:1979))),"")</f>
        <v/>
      </c>
      <c r="R1990" s="88">
        <f t="shared" ca="1" si="30"/>
        <v>0</v>
      </c>
      <c r="S1990" s="88">
        <f ca="1">COUNTIFS(Tableau3[PLAGE],R1990)</f>
        <v>0</v>
      </c>
      <c r="T1990" s="139">
        <f ca="1">INDEX(EXTRACT!DATE,MATCH(Tableau4[[#This Row],[Décalage]],D:D,0),0)</f>
        <v>0</v>
      </c>
      <c r="U1990" s="139">
        <f ca="1">VLOOKUP(Tableau4[[#This Row],[Décalage]],D:E,2,0)</f>
        <v>0</v>
      </c>
      <c r="V1990" s="139">
        <f ca="1">VLOOKUP(Tableau4[[#This Row],[Décalage]],D:G,4,0)</f>
        <v>0</v>
      </c>
      <c r="AY1990" s="88"/>
      <c r="AZ1990" s="88"/>
      <c r="BA1990" s="88"/>
      <c r="BB1990" s="88"/>
      <c r="BC1990" s="88"/>
    </row>
    <row r="1991" spans="1:55" ht="15" x14ac:dyDescent="0.2">
      <c r="A1991" s="100" t="s">
        <v>534</v>
      </c>
      <c r="B1991" s="95" t="s">
        <v>534</v>
      </c>
      <c r="C1991" s="95">
        <v>1988</v>
      </c>
      <c r="D1991" s="95" t="s">
        <v>534</v>
      </c>
      <c r="E1991" s="99" t="s">
        <v>534</v>
      </c>
      <c r="F1991" s="95" t="s">
        <v>534</v>
      </c>
      <c r="G1991" s="95" t="s">
        <v>534</v>
      </c>
      <c r="H1991" s="95">
        <v>0</v>
      </c>
      <c r="I1991" s="95">
        <v>1</v>
      </c>
      <c r="J1991" s="95">
        <v>1524</v>
      </c>
      <c r="K1991" s="95" t="s">
        <v>534</v>
      </c>
      <c r="L1991" s="98" t="s">
        <v>534</v>
      </c>
      <c r="M1991" s="98" t="s">
        <v>534</v>
      </c>
      <c r="N1991" s="97" t="s">
        <v>534</v>
      </c>
      <c r="Q1991" s="88" t="str">
        <f t="array" aca="1" ref="Q1991" ca="1">IFERROR(INDEX(Tableau3[Num DECAL],SMALL(IF(Tableau3[Num DECAL]&lt;&gt;"",ROW(INDIRECT("1:"&amp;ROWS(Tableau3[Num DECAL])))),ROWS($1:1980))),"")</f>
        <v/>
      </c>
      <c r="R1991" s="88">
        <f t="shared" ca="1" si="30"/>
        <v>0</v>
      </c>
      <c r="S1991" s="88">
        <f ca="1">COUNTIFS(Tableau3[PLAGE],R1991)</f>
        <v>0</v>
      </c>
      <c r="T1991" s="139">
        <f ca="1">INDEX(EXTRACT!DATE,MATCH(Tableau4[[#This Row],[Décalage]],D:D,0),0)</f>
        <v>0</v>
      </c>
      <c r="U1991" s="139">
        <f ca="1">VLOOKUP(Tableau4[[#This Row],[Décalage]],D:E,2,0)</f>
        <v>0</v>
      </c>
      <c r="V1991" s="139">
        <f ca="1">VLOOKUP(Tableau4[[#This Row],[Décalage]],D:G,4,0)</f>
        <v>0</v>
      </c>
      <c r="AY1991" s="88"/>
      <c r="AZ1991" s="88"/>
      <c r="BA1991" s="88"/>
      <c r="BB1991" s="88"/>
      <c r="BC1991" s="88"/>
    </row>
    <row r="1992" spans="1:55" ht="15" x14ac:dyDescent="0.2">
      <c r="A1992" s="100" t="s">
        <v>534</v>
      </c>
      <c r="B1992" s="95" t="s">
        <v>534</v>
      </c>
      <c r="C1992" s="95">
        <v>1989</v>
      </c>
      <c r="D1992" s="95" t="s">
        <v>534</v>
      </c>
      <c r="E1992" s="99" t="s">
        <v>534</v>
      </c>
      <c r="F1992" s="95" t="s">
        <v>534</v>
      </c>
      <c r="G1992" s="95" t="s">
        <v>534</v>
      </c>
      <c r="H1992" s="95">
        <v>0</v>
      </c>
      <c r="I1992" s="95">
        <v>1</v>
      </c>
      <c r="J1992" s="95">
        <v>1525</v>
      </c>
      <c r="K1992" s="95" t="s">
        <v>534</v>
      </c>
      <c r="L1992" s="98" t="s">
        <v>534</v>
      </c>
      <c r="M1992" s="98" t="s">
        <v>534</v>
      </c>
      <c r="N1992" s="97" t="s">
        <v>534</v>
      </c>
      <c r="Q1992" s="88" t="str">
        <f t="array" aca="1" ref="Q1992" ca="1">IFERROR(INDEX(Tableau3[Num DECAL],SMALL(IF(Tableau3[Num DECAL]&lt;&gt;"",ROW(INDIRECT("1:"&amp;ROWS(Tableau3[Num DECAL])))),ROWS($1:1981))),"")</f>
        <v/>
      </c>
      <c r="R1992" s="88">
        <f t="shared" ca="1" si="30"/>
        <v>0</v>
      </c>
      <c r="S1992" s="88">
        <f ca="1">COUNTIFS(Tableau3[PLAGE],R1992)</f>
        <v>0</v>
      </c>
      <c r="T1992" s="139">
        <f ca="1">INDEX(EXTRACT!DATE,MATCH(Tableau4[[#This Row],[Décalage]],D:D,0),0)</f>
        <v>0</v>
      </c>
      <c r="U1992" s="139">
        <f ca="1">VLOOKUP(Tableau4[[#This Row],[Décalage]],D:E,2,0)</f>
        <v>0</v>
      </c>
      <c r="V1992" s="139">
        <f ca="1">VLOOKUP(Tableau4[[#This Row],[Décalage]],D:G,4,0)</f>
        <v>0</v>
      </c>
      <c r="AY1992" s="88"/>
      <c r="AZ1992" s="88"/>
      <c r="BA1992" s="88"/>
      <c r="BB1992" s="88"/>
      <c r="BC1992" s="88"/>
    </row>
    <row r="1993" spans="1:55" ht="15" x14ac:dyDescent="0.2">
      <c r="A1993" s="100" t="s">
        <v>534</v>
      </c>
      <c r="B1993" s="95" t="s">
        <v>534</v>
      </c>
      <c r="C1993" s="95">
        <v>1990</v>
      </c>
      <c r="D1993" s="95" t="s">
        <v>534</v>
      </c>
      <c r="E1993" s="99" t="s">
        <v>534</v>
      </c>
      <c r="F1993" s="95" t="s">
        <v>534</v>
      </c>
      <c r="G1993" s="95" t="s">
        <v>534</v>
      </c>
      <c r="H1993" s="95">
        <v>0</v>
      </c>
      <c r="I1993" s="95">
        <v>1</v>
      </c>
      <c r="J1993" s="95">
        <v>1526</v>
      </c>
      <c r="K1993" s="95" t="s">
        <v>534</v>
      </c>
      <c r="L1993" s="98" t="s">
        <v>534</v>
      </c>
      <c r="M1993" s="98" t="s">
        <v>534</v>
      </c>
      <c r="N1993" s="97" t="s">
        <v>534</v>
      </c>
      <c r="Q1993" s="88" t="str">
        <f t="array" aca="1" ref="Q1993" ca="1">IFERROR(INDEX(Tableau3[Num DECAL],SMALL(IF(Tableau3[Num DECAL]&lt;&gt;"",ROW(INDIRECT("1:"&amp;ROWS(Tableau3[Num DECAL])))),ROWS($1:1982))),"")</f>
        <v/>
      </c>
      <c r="R1993" s="88">
        <f t="shared" ca="1" si="30"/>
        <v>0</v>
      </c>
      <c r="S1993" s="88">
        <f ca="1">COUNTIFS(Tableau3[PLAGE],R1993)</f>
        <v>0</v>
      </c>
      <c r="T1993" s="139">
        <f ca="1">INDEX(EXTRACT!DATE,MATCH(Tableau4[[#This Row],[Décalage]],D:D,0),0)</f>
        <v>0</v>
      </c>
      <c r="U1993" s="139">
        <f ca="1">VLOOKUP(Tableau4[[#This Row],[Décalage]],D:E,2,0)</f>
        <v>0</v>
      </c>
      <c r="V1993" s="139">
        <f ca="1">VLOOKUP(Tableau4[[#This Row],[Décalage]],D:G,4,0)</f>
        <v>0</v>
      </c>
      <c r="AY1993" s="88"/>
      <c r="AZ1993" s="88"/>
      <c r="BA1993" s="88"/>
      <c r="BB1993" s="88"/>
      <c r="BC1993" s="88"/>
    </row>
    <row r="1994" spans="1:55" ht="15" x14ac:dyDescent="0.2">
      <c r="A1994" s="100" t="s">
        <v>534</v>
      </c>
      <c r="B1994" s="95" t="s">
        <v>534</v>
      </c>
      <c r="C1994" s="95">
        <v>1991</v>
      </c>
      <c r="D1994" s="95" t="s">
        <v>534</v>
      </c>
      <c r="E1994" s="99" t="s">
        <v>534</v>
      </c>
      <c r="F1994" s="95" t="s">
        <v>534</v>
      </c>
      <c r="G1994" s="95" t="s">
        <v>534</v>
      </c>
      <c r="H1994" s="95">
        <v>0</v>
      </c>
      <c r="I1994" s="95">
        <v>1</v>
      </c>
      <c r="J1994" s="95">
        <v>1527</v>
      </c>
      <c r="K1994" s="95" t="s">
        <v>534</v>
      </c>
      <c r="L1994" s="98" t="s">
        <v>534</v>
      </c>
      <c r="M1994" s="98" t="s">
        <v>534</v>
      </c>
      <c r="N1994" s="97" t="s">
        <v>534</v>
      </c>
      <c r="Q1994" s="88" t="str">
        <f t="array" aca="1" ref="Q1994" ca="1">IFERROR(INDEX(Tableau3[Num DECAL],SMALL(IF(Tableau3[Num DECAL]&lt;&gt;"",ROW(INDIRECT("1:"&amp;ROWS(Tableau3[Num DECAL])))),ROWS($1:1983))),"")</f>
        <v/>
      </c>
      <c r="R1994" s="88">
        <f t="shared" ca="1" si="30"/>
        <v>0</v>
      </c>
      <c r="S1994" s="88">
        <f ca="1">COUNTIFS(Tableau3[PLAGE],R1994)</f>
        <v>0</v>
      </c>
      <c r="T1994" s="139">
        <f ca="1">INDEX(EXTRACT!DATE,MATCH(Tableau4[[#This Row],[Décalage]],D:D,0),0)</f>
        <v>0</v>
      </c>
      <c r="U1994" s="139">
        <f ca="1">VLOOKUP(Tableau4[[#This Row],[Décalage]],D:E,2,0)</f>
        <v>0</v>
      </c>
      <c r="V1994" s="139">
        <f ca="1">VLOOKUP(Tableau4[[#This Row],[Décalage]],D:G,4,0)</f>
        <v>0</v>
      </c>
      <c r="AY1994" s="88"/>
      <c r="AZ1994" s="88"/>
      <c r="BA1994" s="88"/>
      <c r="BB1994" s="88"/>
      <c r="BC1994" s="88"/>
    </row>
    <row r="1995" spans="1:55" ht="15" x14ac:dyDescent="0.2">
      <c r="A1995" s="100" t="s">
        <v>534</v>
      </c>
      <c r="B1995" s="95" t="s">
        <v>534</v>
      </c>
      <c r="C1995" s="95">
        <v>1992</v>
      </c>
      <c r="D1995" s="95" t="s">
        <v>534</v>
      </c>
      <c r="E1995" s="99" t="s">
        <v>534</v>
      </c>
      <c r="F1995" s="95" t="s">
        <v>534</v>
      </c>
      <c r="G1995" s="95" t="s">
        <v>534</v>
      </c>
      <c r="H1995" s="95">
        <v>0</v>
      </c>
      <c r="I1995" s="95">
        <v>1</v>
      </c>
      <c r="J1995" s="95">
        <v>1528</v>
      </c>
      <c r="K1995" s="95" t="s">
        <v>534</v>
      </c>
      <c r="L1995" s="98" t="s">
        <v>534</v>
      </c>
      <c r="M1995" s="98" t="s">
        <v>534</v>
      </c>
      <c r="N1995" s="97" t="s">
        <v>534</v>
      </c>
      <c r="Q1995" s="88" t="str">
        <f t="array" aca="1" ref="Q1995" ca="1">IFERROR(INDEX(Tableau3[Num DECAL],SMALL(IF(Tableau3[Num DECAL]&lt;&gt;"",ROW(INDIRECT("1:"&amp;ROWS(Tableau3[Num DECAL])))),ROWS($1:1984))),"")</f>
        <v/>
      </c>
      <c r="R1995" s="88">
        <f t="shared" ca="1" si="30"/>
        <v>0</v>
      </c>
      <c r="S1995" s="88">
        <f ca="1">COUNTIFS(Tableau3[PLAGE],R1995)</f>
        <v>0</v>
      </c>
      <c r="T1995" s="139">
        <f ca="1">INDEX(EXTRACT!DATE,MATCH(Tableau4[[#This Row],[Décalage]],D:D,0),0)</f>
        <v>0</v>
      </c>
      <c r="U1995" s="139">
        <f ca="1">VLOOKUP(Tableau4[[#This Row],[Décalage]],D:E,2,0)</f>
        <v>0</v>
      </c>
      <c r="V1995" s="139">
        <f ca="1">VLOOKUP(Tableau4[[#This Row],[Décalage]],D:G,4,0)</f>
        <v>0</v>
      </c>
      <c r="AY1995" s="88"/>
      <c r="AZ1995" s="88"/>
      <c r="BA1995" s="88"/>
      <c r="BB1995" s="88"/>
      <c r="BC1995" s="88"/>
    </row>
    <row r="1996" spans="1:55" ht="15" x14ac:dyDescent="0.2">
      <c r="A1996" s="100" t="s">
        <v>534</v>
      </c>
      <c r="B1996" s="95" t="s">
        <v>534</v>
      </c>
      <c r="C1996" s="95">
        <v>1993</v>
      </c>
      <c r="D1996" s="95" t="s">
        <v>534</v>
      </c>
      <c r="E1996" s="99" t="s">
        <v>534</v>
      </c>
      <c r="F1996" s="95" t="s">
        <v>534</v>
      </c>
      <c r="G1996" s="95" t="s">
        <v>534</v>
      </c>
      <c r="H1996" s="95">
        <v>0</v>
      </c>
      <c r="I1996" s="95">
        <v>1</v>
      </c>
      <c r="J1996" s="95">
        <v>1529</v>
      </c>
      <c r="K1996" s="95" t="s">
        <v>534</v>
      </c>
      <c r="L1996" s="98" t="s">
        <v>534</v>
      </c>
      <c r="M1996" s="98" t="s">
        <v>534</v>
      </c>
      <c r="N1996" s="97" t="s">
        <v>534</v>
      </c>
      <c r="Q1996" s="88" t="str">
        <f t="array" aca="1" ref="Q1996" ca="1">IFERROR(INDEX(Tableau3[Num DECAL],SMALL(IF(Tableau3[Num DECAL]&lt;&gt;"",ROW(INDIRECT("1:"&amp;ROWS(Tableau3[Num DECAL])))),ROWS($1:1985))),"")</f>
        <v/>
      </c>
      <c r="R1996" s="88">
        <f t="shared" ref="R1996:R2059" ca="1" si="31">VLOOKUP(Q1996,D:J,7,0)</f>
        <v>0</v>
      </c>
      <c r="S1996" s="88">
        <f ca="1">COUNTIFS(Tableau3[PLAGE],R1996)</f>
        <v>0</v>
      </c>
      <c r="T1996" s="139">
        <f ca="1">INDEX(EXTRACT!DATE,MATCH(Tableau4[[#This Row],[Décalage]],D:D,0),0)</f>
        <v>0</v>
      </c>
      <c r="U1996" s="139">
        <f ca="1">VLOOKUP(Tableau4[[#This Row],[Décalage]],D:E,2,0)</f>
        <v>0</v>
      </c>
      <c r="V1996" s="139">
        <f ca="1">VLOOKUP(Tableau4[[#This Row],[Décalage]],D:G,4,0)</f>
        <v>0</v>
      </c>
      <c r="AY1996" s="88"/>
      <c r="AZ1996" s="88"/>
      <c r="BA1996" s="88"/>
      <c r="BB1996" s="88"/>
      <c r="BC1996" s="88"/>
    </row>
    <row r="1997" spans="1:55" ht="15" x14ac:dyDescent="0.2">
      <c r="A1997" s="100" t="s">
        <v>534</v>
      </c>
      <c r="B1997" s="95" t="s">
        <v>534</v>
      </c>
      <c r="C1997" s="95">
        <v>1994</v>
      </c>
      <c r="D1997" s="95" t="s">
        <v>534</v>
      </c>
      <c r="E1997" s="99" t="s">
        <v>534</v>
      </c>
      <c r="F1997" s="95" t="s">
        <v>534</v>
      </c>
      <c r="G1997" s="95" t="s">
        <v>534</v>
      </c>
      <c r="H1997" s="95">
        <v>0</v>
      </c>
      <c r="I1997" s="95">
        <v>1</v>
      </c>
      <c r="J1997" s="95">
        <v>1530</v>
      </c>
      <c r="K1997" s="95" t="s">
        <v>534</v>
      </c>
      <c r="L1997" s="98" t="s">
        <v>534</v>
      </c>
      <c r="M1997" s="98" t="s">
        <v>534</v>
      </c>
      <c r="N1997" s="97" t="s">
        <v>534</v>
      </c>
      <c r="Q1997" s="88" t="str">
        <f t="array" aca="1" ref="Q1997" ca="1">IFERROR(INDEX(Tableau3[Num DECAL],SMALL(IF(Tableau3[Num DECAL]&lt;&gt;"",ROW(INDIRECT("1:"&amp;ROWS(Tableau3[Num DECAL])))),ROWS($1:1986))),"")</f>
        <v/>
      </c>
      <c r="R1997" s="88">
        <f t="shared" ca="1" si="31"/>
        <v>0</v>
      </c>
      <c r="S1997" s="88">
        <f ca="1">COUNTIFS(Tableau3[PLAGE],R1997)</f>
        <v>0</v>
      </c>
      <c r="T1997" s="139">
        <f ca="1">INDEX(EXTRACT!DATE,MATCH(Tableau4[[#This Row],[Décalage]],D:D,0),0)</f>
        <v>0</v>
      </c>
      <c r="U1997" s="139">
        <f ca="1">VLOOKUP(Tableau4[[#This Row],[Décalage]],D:E,2,0)</f>
        <v>0</v>
      </c>
      <c r="V1997" s="139">
        <f ca="1">VLOOKUP(Tableau4[[#This Row],[Décalage]],D:G,4,0)</f>
        <v>0</v>
      </c>
      <c r="AY1997" s="88"/>
      <c r="AZ1997" s="88"/>
      <c r="BA1997" s="88"/>
      <c r="BB1997" s="88"/>
      <c r="BC1997" s="88"/>
    </row>
    <row r="1998" spans="1:55" ht="15" x14ac:dyDescent="0.2">
      <c r="A1998" s="100" t="s">
        <v>534</v>
      </c>
      <c r="B1998" s="95" t="s">
        <v>534</v>
      </c>
      <c r="C1998" s="95">
        <v>1995</v>
      </c>
      <c r="D1998" s="95" t="s">
        <v>534</v>
      </c>
      <c r="E1998" s="99" t="s">
        <v>534</v>
      </c>
      <c r="F1998" s="95" t="s">
        <v>534</v>
      </c>
      <c r="G1998" s="95" t="s">
        <v>534</v>
      </c>
      <c r="H1998" s="95">
        <v>0</v>
      </c>
      <c r="I1998" s="95">
        <v>1</v>
      </c>
      <c r="J1998" s="95">
        <v>1531</v>
      </c>
      <c r="K1998" s="95" t="s">
        <v>534</v>
      </c>
      <c r="L1998" s="98" t="s">
        <v>534</v>
      </c>
      <c r="M1998" s="98" t="s">
        <v>534</v>
      </c>
      <c r="N1998" s="97" t="s">
        <v>534</v>
      </c>
      <c r="Q1998" s="88" t="str">
        <f t="array" aca="1" ref="Q1998" ca="1">IFERROR(INDEX(Tableau3[Num DECAL],SMALL(IF(Tableau3[Num DECAL]&lt;&gt;"",ROW(INDIRECT("1:"&amp;ROWS(Tableau3[Num DECAL])))),ROWS($1:1987))),"")</f>
        <v/>
      </c>
      <c r="R1998" s="88">
        <f t="shared" ca="1" si="31"/>
        <v>0</v>
      </c>
      <c r="S1998" s="88">
        <f ca="1">COUNTIFS(Tableau3[PLAGE],R1998)</f>
        <v>0</v>
      </c>
      <c r="T1998" s="139">
        <f ca="1">INDEX(EXTRACT!DATE,MATCH(Tableau4[[#This Row],[Décalage]],D:D,0),0)</f>
        <v>0</v>
      </c>
      <c r="U1998" s="139">
        <f ca="1">VLOOKUP(Tableau4[[#This Row],[Décalage]],D:E,2,0)</f>
        <v>0</v>
      </c>
      <c r="V1998" s="139">
        <f ca="1">VLOOKUP(Tableau4[[#This Row],[Décalage]],D:G,4,0)</f>
        <v>0</v>
      </c>
      <c r="AY1998" s="88"/>
      <c r="AZ1998" s="88"/>
      <c r="BA1998" s="88"/>
      <c r="BB1998" s="88"/>
      <c r="BC1998" s="88"/>
    </row>
    <row r="1999" spans="1:55" ht="15" x14ac:dyDescent="0.2">
      <c r="A1999" s="100" t="s">
        <v>534</v>
      </c>
      <c r="B1999" s="95" t="s">
        <v>534</v>
      </c>
      <c r="C1999" s="95">
        <v>1996</v>
      </c>
      <c r="D1999" s="95" t="s">
        <v>534</v>
      </c>
      <c r="E1999" s="99" t="s">
        <v>534</v>
      </c>
      <c r="F1999" s="95" t="s">
        <v>534</v>
      </c>
      <c r="G1999" s="95" t="s">
        <v>534</v>
      </c>
      <c r="H1999" s="95">
        <v>0</v>
      </c>
      <c r="I1999" s="95">
        <v>1</v>
      </c>
      <c r="J1999" s="95">
        <v>1532</v>
      </c>
      <c r="K1999" s="95" t="s">
        <v>534</v>
      </c>
      <c r="L1999" s="98" t="s">
        <v>534</v>
      </c>
      <c r="M1999" s="98" t="s">
        <v>534</v>
      </c>
      <c r="N1999" s="97" t="s">
        <v>534</v>
      </c>
      <c r="Q1999" s="88" t="str">
        <f t="array" aca="1" ref="Q1999" ca="1">IFERROR(INDEX(Tableau3[Num DECAL],SMALL(IF(Tableau3[Num DECAL]&lt;&gt;"",ROW(INDIRECT("1:"&amp;ROWS(Tableau3[Num DECAL])))),ROWS($1:1988))),"")</f>
        <v/>
      </c>
      <c r="R1999" s="88">
        <f t="shared" ca="1" si="31"/>
        <v>0</v>
      </c>
      <c r="S1999" s="88">
        <f ca="1">COUNTIFS(Tableau3[PLAGE],R1999)</f>
        <v>0</v>
      </c>
      <c r="T1999" s="139">
        <f ca="1">INDEX(EXTRACT!DATE,MATCH(Tableau4[[#This Row],[Décalage]],D:D,0),0)</f>
        <v>0</v>
      </c>
      <c r="U1999" s="139">
        <f ca="1">VLOOKUP(Tableau4[[#This Row],[Décalage]],D:E,2,0)</f>
        <v>0</v>
      </c>
      <c r="V1999" s="139">
        <f ca="1">VLOOKUP(Tableau4[[#This Row],[Décalage]],D:G,4,0)</f>
        <v>0</v>
      </c>
      <c r="AY1999" s="88"/>
      <c r="AZ1999" s="88"/>
      <c r="BA1999" s="88"/>
      <c r="BB1999" s="88"/>
      <c r="BC1999" s="88"/>
    </row>
    <row r="2000" spans="1:55" ht="15" x14ac:dyDescent="0.2">
      <c r="A2000" s="100" t="s">
        <v>534</v>
      </c>
      <c r="B2000" s="95" t="s">
        <v>534</v>
      </c>
      <c r="C2000" s="95">
        <v>1997</v>
      </c>
      <c r="D2000" s="95" t="s">
        <v>534</v>
      </c>
      <c r="E2000" s="99" t="s">
        <v>534</v>
      </c>
      <c r="F2000" s="95" t="s">
        <v>534</v>
      </c>
      <c r="G2000" s="95" t="s">
        <v>534</v>
      </c>
      <c r="H2000" s="95">
        <v>0</v>
      </c>
      <c r="I2000" s="95">
        <v>1</v>
      </c>
      <c r="J2000" s="95">
        <v>1533</v>
      </c>
      <c r="K2000" s="95" t="s">
        <v>534</v>
      </c>
      <c r="L2000" s="98" t="s">
        <v>534</v>
      </c>
      <c r="M2000" s="98" t="s">
        <v>534</v>
      </c>
      <c r="N2000" s="97" t="s">
        <v>534</v>
      </c>
      <c r="Q2000" s="88" t="str">
        <f t="array" aca="1" ref="Q2000" ca="1">IFERROR(INDEX(Tableau3[Num DECAL],SMALL(IF(Tableau3[Num DECAL]&lt;&gt;"",ROW(INDIRECT("1:"&amp;ROWS(Tableau3[Num DECAL])))),ROWS($1:1989))),"")</f>
        <v/>
      </c>
      <c r="R2000" s="88">
        <f t="shared" ca="1" si="31"/>
        <v>0</v>
      </c>
      <c r="S2000" s="88">
        <f ca="1">COUNTIFS(Tableau3[PLAGE],R2000)</f>
        <v>0</v>
      </c>
      <c r="T2000" s="139">
        <f ca="1">INDEX(EXTRACT!DATE,MATCH(Tableau4[[#This Row],[Décalage]],D:D,0),0)</f>
        <v>0</v>
      </c>
      <c r="U2000" s="139">
        <f ca="1">VLOOKUP(Tableau4[[#This Row],[Décalage]],D:E,2,0)</f>
        <v>0</v>
      </c>
      <c r="V2000" s="139">
        <f ca="1">VLOOKUP(Tableau4[[#This Row],[Décalage]],D:G,4,0)</f>
        <v>0</v>
      </c>
      <c r="AY2000" s="88"/>
      <c r="AZ2000" s="88"/>
      <c r="BA2000" s="88"/>
      <c r="BB2000" s="88"/>
      <c r="BC2000" s="88"/>
    </row>
    <row r="2001" spans="1:55" ht="15" x14ac:dyDescent="0.2">
      <c r="A2001" s="100" t="s">
        <v>534</v>
      </c>
      <c r="B2001" s="95" t="s">
        <v>534</v>
      </c>
      <c r="C2001" s="95">
        <v>1998</v>
      </c>
      <c r="D2001" s="95" t="s">
        <v>534</v>
      </c>
      <c r="E2001" s="99" t="s">
        <v>534</v>
      </c>
      <c r="F2001" s="95" t="s">
        <v>534</v>
      </c>
      <c r="G2001" s="95" t="s">
        <v>534</v>
      </c>
      <c r="H2001" s="95">
        <v>0</v>
      </c>
      <c r="I2001" s="95">
        <v>1</v>
      </c>
      <c r="J2001" s="95">
        <v>1534</v>
      </c>
      <c r="K2001" s="95" t="s">
        <v>534</v>
      </c>
      <c r="L2001" s="98" t="s">
        <v>534</v>
      </c>
      <c r="M2001" s="98" t="s">
        <v>534</v>
      </c>
      <c r="N2001" s="97" t="s">
        <v>534</v>
      </c>
      <c r="Q2001" s="88" t="str">
        <f t="array" aca="1" ref="Q2001" ca="1">IFERROR(INDEX(Tableau3[Num DECAL],SMALL(IF(Tableau3[Num DECAL]&lt;&gt;"",ROW(INDIRECT("1:"&amp;ROWS(Tableau3[Num DECAL])))),ROWS($1:1990))),"")</f>
        <v/>
      </c>
      <c r="R2001" s="88">
        <f t="shared" ca="1" si="31"/>
        <v>0</v>
      </c>
      <c r="S2001" s="88">
        <f ca="1">COUNTIFS(Tableau3[PLAGE],R2001)</f>
        <v>0</v>
      </c>
      <c r="T2001" s="139">
        <f ca="1">INDEX(EXTRACT!DATE,MATCH(Tableau4[[#This Row],[Décalage]],D:D,0),0)</f>
        <v>0</v>
      </c>
      <c r="U2001" s="139">
        <f ca="1">VLOOKUP(Tableau4[[#This Row],[Décalage]],D:E,2,0)</f>
        <v>0</v>
      </c>
      <c r="V2001" s="139">
        <f ca="1">VLOOKUP(Tableau4[[#This Row],[Décalage]],D:G,4,0)</f>
        <v>0</v>
      </c>
      <c r="AY2001" s="88"/>
      <c r="AZ2001" s="88"/>
      <c r="BA2001" s="88"/>
      <c r="BB2001" s="88"/>
      <c r="BC2001" s="88"/>
    </row>
    <row r="2002" spans="1:55" ht="15" x14ac:dyDescent="0.2">
      <c r="A2002" s="100" t="s">
        <v>534</v>
      </c>
      <c r="B2002" s="95" t="s">
        <v>534</v>
      </c>
      <c r="C2002" s="95">
        <v>1999</v>
      </c>
      <c r="D2002" s="95" t="s">
        <v>534</v>
      </c>
      <c r="E2002" s="99" t="s">
        <v>534</v>
      </c>
      <c r="F2002" s="95" t="s">
        <v>534</v>
      </c>
      <c r="G2002" s="95" t="s">
        <v>534</v>
      </c>
      <c r="H2002" s="95">
        <v>0</v>
      </c>
      <c r="I2002" s="95">
        <v>1</v>
      </c>
      <c r="J2002" s="95">
        <v>1535</v>
      </c>
      <c r="K2002" s="95" t="s">
        <v>534</v>
      </c>
      <c r="L2002" s="98" t="s">
        <v>534</v>
      </c>
      <c r="M2002" s="98" t="s">
        <v>534</v>
      </c>
      <c r="N2002" s="97" t="s">
        <v>534</v>
      </c>
      <c r="Q2002" s="88" t="str">
        <f t="array" aca="1" ref="Q2002" ca="1">IFERROR(INDEX(Tableau3[Num DECAL],SMALL(IF(Tableau3[Num DECAL]&lt;&gt;"",ROW(INDIRECT("1:"&amp;ROWS(Tableau3[Num DECAL])))),ROWS($1:1991))),"")</f>
        <v/>
      </c>
      <c r="R2002" s="88">
        <f t="shared" ca="1" si="31"/>
        <v>0</v>
      </c>
      <c r="S2002" s="88">
        <f ca="1">COUNTIFS(Tableau3[PLAGE],R2002)</f>
        <v>0</v>
      </c>
      <c r="T2002" s="139">
        <f ca="1">INDEX(EXTRACT!DATE,MATCH(Tableau4[[#This Row],[Décalage]],D:D,0),0)</f>
        <v>0</v>
      </c>
      <c r="U2002" s="139">
        <f ca="1">VLOOKUP(Tableau4[[#This Row],[Décalage]],D:E,2,0)</f>
        <v>0</v>
      </c>
      <c r="V2002" s="139">
        <f ca="1">VLOOKUP(Tableau4[[#This Row],[Décalage]],D:G,4,0)</f>
        <v>0</v>
      </c>
      <c r="AY2002" s="88"/>
      <c r="AZ2002" s="88"/>
      <c r="BA2002" s="88"/>
      <c r="BB2002" s="88"/>
      <c r="BC2002" s="88"/>
    </row>
    <row r="2003" spans="1:55" ht="15" x14ac:dyDescent="0.2">
      <c r="A2003" s="100" t="s">
        <v>534</v>
      </c>
      <c r="B2003" s="95" t="s">
        <v>534</v>
      </c>
      <c r="C2003" s="95">
        <v>2000</v>
      </c>
      <c r="D2003" s="95" t="s">
        <v>534</v>
      </c>
      <c r="E2003" s="99" t="s">
        <v>534</v>
      </c>
      <c r="F2003" s="95" t="s">
        <v>534</v>
      </c>
      <c r="G2003" s="95" t="s">
        <v>534</v>
      </c>
      <c r="H2003" s="95">
        <v>0</v>
      </c>
      <c r="I2003" s="95">
        <v>1</v>
      </c>
      <c r="J2003" s="95">
        <v>1536</v>
      </c>
      <c r="K2003" s="95" t="s">
        <v>534</v>
      </c>
      <c r="L2003" s="98" t="s">
        <v>534</v>
      </c>
      <c r="M2003" s="98" t="s">
        <v>534</v>
      </c>
      <c r="N2003" s="97" t="s">
        <v>534</v>
      </c>
      <c r="Q2003" s="88" t="str">
        <f t="array" aca="1" ref="Q2003" ca="1">IFERROR(INDEX(Tableau3[Num DECAL],SMALL(IF(Tableau3[Num DECAL]&lt;&gt;"",ROW(INDIRECT("1:"&amp;ROWS(Tableau3[Num DECAL])))),ROWS($1:1992))),"")</f>
        <v/>
      </c>
      <c r="R2003" s="88">
        <f t="shared" ca="1" si="31"/>
        <v>0</v>
      </c>
      <c r="S2003" s="88">
        <f ca="1">COUNTIFS(Tableau3[PLAGE],R2003)</f>
        <v>0</v>
      </c>
      <c r="T2003" s="139">
        <f ca="1">INDEX(EXTRACT!DATE,MATCH(Tableau4[[#This Row],[Décalage]],D:D,0),0)</f>
        <v>0</v>
      </c>
      <c r="U2003" s="139">
        <f ca="1">VLOOKUP(Tableau4[[#This Row],[Décalage]],D:E,2,0)</f>
        <v>0</v>
      </c>
      <c r="V2003" s="139">
        <f ca="1">VLOOKUP(Tableau4[[#This Row],[Décalage]],D:G,4,0)</f>
        <v>0</v>
      </c>
      <c r="AY2003" s="88"/>
      <c r="AZ2003" s="88"/>
      <c r="BA2003" s="88"/>
      <c r="BB2003" s="88"/>
      <c r="BC2003" s="88"/>
    </row>
    <row r="2004" spans="1:55" ht="15" x14ac:dyDescent="0.2">
      <c r="A2004" s="100" t="s">
        <v>534</v>
      </c>
      <c r="B2004" s="95" t="s">
        <v>534</v>
      </c>
      <c r="C2004" s="95">
        <v>2001</v>
      </c>
      <c r="D2004" s="95" t="s">
        <v>534</v>
      </c>
      <c r="E2004" s="99" t="s">
        <v>534</v>
      </c>
      <c r="F2004" s="95" t="s">
        <v>534</v>
      </c>
      <c r="G2004" s="95" t="s">
        <v>534</v>
      </c>
      <c r="H2004" s="95">
        <v>0</v>
      </c>
      <c r="I2004" s="95">
        <v>1</v>
      </c>
      <c r="J2004" s="95">
        <v>1537</v>
      </c>
      <c r="K2004" s="95" t="s">
        <v>534</v>
      </c>
      <c r="L2004" s="98" t="s">
        <v>534</v>
      </c>
      <c r="M2004" s="98" t="s">
        <v>534</v>
      </c>
      <c r="N2004" s="97" t="s">
        <v>534</v>
      </c>
      <c r="Q2004" s="88" t="str">
        <f t="array" aca="1" ref="Q2004" ca="1">IFERROR(INDEX(Tableau3[Num DECAL],SMALL(IF(Tableau3[Num DECAL]&lt;&gt;"",ROW(INDIRECT("1:"&amp;ROWS(Tableau3[Num DECAL])))),ROWS($1:1993))),"")</f>
        <v/>
      </c>
      <c r="R2004" s="88">
        <f t="shared" ca="1" si="31"/>
        <v>0</v>
      </c>
      <c r="S2004" s="88">
        <f ca="1">COUNTIFS(Tableau3[PLAGE],R2004)</f>
        <v>0</v>
      </c>
      <c r="T2004" s="139">
        <f ca="1">INDEX(EXTRACT!DATE,MATCH(Tableau4[[#This Row],[Décalage]],D:D,0),0)</f>
        <v>0</v>
      </c>
      <c r="U2004" s="139">
        <f ca="1">VLOOKUP(Tableau4[[#This Row],[Décalage]],D:E,2,0)</f>
        <v>0</v>
      </c>
      <c r="V2004" s="139">
        <f ca="1">VLOOKUP(Tableau4[[#This Row],[Décalage]],D:G,4,0)</f>
        <v>0</v>
      </c>
      <c r="AY2004" s="88"/>
      <c r="AZ2004" s="88"/>
      <c r="BA2004" s="88"/>
      <c r="BB2004" s="88"/>
      <c r="BC2004" s="88"/>
    </row>
    <row r="2005" spans="1:55" ht="15" x14ac:dyDescent="0.2">
      <c r="A2005" s="100" t="s">
        <v>534</v>
      </c>
      <c r="B2005" s="95" t="s">
        <v>534</v>
      </c>
      <c r="C2005" s="95">
        <v>2002</v>
      </c>
      <c r="D2005" s="95" t="s">
        <v>534</v>
      </c>
      <c r="E2005" s="99" t="s">
        <v>534</v>
      </c>
      <c r="F2005" s="95" t="s">
        <v>534</v>
      </c>
      <c r="G2005" s="95" t="s">
        <v>534</v>
      </c>
      <c r="H2005" s="95">
        <v>0</v>
      </c>
      <c r="I2005" s="95">
        <v>1</v>
      </c>
      <c r="J2005" s="95">
        <v>1538</v>
      </c>
      <c r="K2005" s="95" t="s">
        <v>534</v>
      </c>
      <c r="L2005" s="98" t="s">
        <v>534</v>
      </c>
      <c r="M2005" s="98" t="s">
        <v>534</v>
      </c>
      <c r="N2005" s="97" t="s">
        <v>534</v>
      </c>
      <c r="Q2005" s="88" t="str">
        <f t="array" aca="1" ref="Q2005" ca="1">IFERROR(INDEX(Tableau3[Num DECAL],SMALL(IF(Tableau3[Num DECAL]&lt;&gt;"",ROW(INDIRECT("1:"&amp;ROWS(Tableau3[Num DECAL])))),ROWS($1:1994))),"")</f>
        <v/>
      </c>
      <c r="R2005" s="88">
        <f t="shared" ca="1" si="31"/>
        <v>0</v>
      </c>
      <c r="S2005" s="88">
        <f ca="1">COUNTIFS(Tableau3[PLAGE],R2005)</f>
        <v>0</v>
      </c>
      <c r="T2005" s="139">
        <f ca="1">INDEX(EXTRACT!DATE,MATCH(Tableau4[[#This Row],[Décalage]],D:D,0),0)</f>
        <v>0</v>
      </c>
      <c r="U2005" s="139">
        <f ca="1">VLOOKUP(Tableau4[[#This Row],[Décalage]],D:E,2,0)</f>
        <v>0</v>
      </c>
      <c r="V2005" s="139">
        <f ca="1">VLOOKUP(Tableau4[[#This Row],[Décalage]],D:G,4,0)</f>
        <v>0</v>
      </c>
      <c r="AY2005" s="88"/>
      <c r="AZ2005" s="88"/>
      <c r="BA2005" s="88"/>
      <c r="BB2005" s="88"/>
      <c r="BC2005" s="88"/>
    </row>
    <row r="2006" spans="1:55" ht="15" x14ac:dyDescent="0.2">
      <c r="A2006" s="100" t="s">
        <v>534</v>
      </c>
      <c r="B2006" s="95" t="s">
        <v>534</v>
      </c>
      <c r="C2006" s="95">
        <v>2003</v>
      </c>
      <c r="D2006" s="95" t="s">
        <v>534</v>
      </c>
      <c r="E2006" s="99" t="s">
        <v>534</v>
      </c>
      <c r="F2006" s="95" t="s">
        <v>534</v>
      </c>
      <c r="G2006" s="95" t="s">
        <v>534</v>
      </c>
      <c r="H2006" s="95">
        <v>0</v>
      </c>
      <c r="I2006" s="95">
        <v>1</v>
      </c>
      <c r="J2006" s="95">
        <v>1539</v>
      </c>
      <c r="K2006" s="95" t="s">
        <v>534</v>
      </c>
      <c r="L2006" s="98" t="s">
        <v>534</v>
      </c>
      <c r="M2006" s="98" t="s">
        <v>534</v>
      </c>
      <c r="N2006" s="97" t="s">
        <v>534</v>
      </c>
      <c r="Q2006" s="88" t="str">
        <f t="array" aca="1" ref="Q2006" ca="1">IFERROR(INDEX(Tableau3[Num DECAL],SMALL(IF(Tableau3[Num DECAL]&lt;&gt;"",ROW(INDIRECT("1:"&amp;ROWS(Tableau3[Num DECAL])))),ROWS($1:1995))),"")</f>
        <v/>
      </c>
      <c r="R2006" s="88">
        <f t="shared" ca="1" si="31"/>
        <v>0</v>
      </c>
      <c r="S2006" s="88">
        <f ca="1">COUNTIFS(Tableau3[PLAGE],R2006)</f>
        <v>0</v>
      </c>
      <c r="T2006" s="139">
        <f ca="1">INDEX(EXTRACT!DATE,MATCH(Tableau4[[#This Row],[Décalage]],D:D,0),0)</f>
        <v>0</v>
      </c>
      <c r="U2006" s="139">
        <f ca="1">VLOOKUP(Tableau4[[#This Row],[Décalage]],D:E,2,0)</f>
        <v>0</v>
      </c>
      <c r="V2006" s="139">
        <f ca="1">VLOOKUP(Tableau4[[#This Row],[Décalage]],D:G,4,0)</f>
        <v>0</v>
      </c>
      <c r="AY2006" s="88"/>
      <c r="AZ2006" s="88"/>
      <c r="BA2006" s="88"/>
      <c r="BB2006" s="88"/>
      <c r="BC2006" s="88"/>
    </row>
    <row r="2007" spans="1:55" ht="15" x14ac:dyDescent="0.2">
      <c r="A2007" s="100" t="s">
        <v>534</v>
      </c>
      <c r="B2007" s="95" t="s">
        <v>534</v>
      </c>
      <c r="C2007" s="95">
        <v>2004</v>
      </c>
      <c r="D2007" s="95" t="s">
        <v>534</v>
      </c>
      <c r="E2007" s="99" t="s">
        <v>534</v>
      </c>
      <c r="F2007" s="95" t="s">
        <v>534</v>
      </c>
      <c r="G2007" s="95" t="s">
        <v>534</v>
      </c>
      <c r="H2007" s="95">
        <v>0</v>
      </c>
      <c r="I2007" s="95">
        <v>1</v>
      </c>
      <c r="J2007" s="95">
        <v>1540</v>
      </c>
      <c r="K2007" s="95" t="s">
        <v>534</v>
      </c>
      <c r="L2007" s="98" t="s">
        <v>534</v>
      </c>
      <c r="M2007" s="98" t="s">
        <v>534</v>
      </c>
      <c r="N2007" s="97" t="s">
        <v>534</v>
      </c>
      <c r="Q2007" s="88" t="str">
        <f t="array" aca="1" ref="Q2007" ca="1">IFERROR(INDEX(Tableau3[Num DECAL],SMALL(IF(Tableau3[Num DECAL]&lt;&gt;"",ROW(INDIRECT("1:"&amp;ROWS(Tableau3[Num DECAL])))),ROWS($1:1996))),"")</f>
        <v/>
      </c>
      <c r="R2007" s="88">
        <f t="shared" ca="1" si="31"/>
        <v>0</v>
      </c>
      <c r="S2007" s="88">
        <f ca="1">COUNTIFS(Tableau3[PLAGE],R2007)</f>
        <v>0</v>
      </c>
      <c r="T2007" s="139">
        <f ca="1">INDEX(EXTRACT!DATE,MATCH(Tableau4[[#This Row],[Décalage]],D:D,0),0)</f>
        <v>0</v>
      </c>
      <c r="U2007" s="139">
        <f ca="1">VLOOKUP(Tableau4[[#This Row],[Décalage]],D:E,2,0)</f>
        <v>0</v>
      </c>
      <c r="V2007" s="139">
        <f ca="1">VLOOKUP(Tableau4[[#This Row],[Décalage]],D:G,4,0)</f>
        <v>0</v>
      </c>
      <c r="AY2007" s="88"/>
      <c r="AZ2007" s="88"/>
      <c r="BA2007" s="88"/>
      <c r="BB2007" s="88"/>
      <c r="BC2007" s="88"/>
    </row>
    <row r="2008" spans="1:55" ht="15" x14ac:dyDescent="0.2">
      <c r="A2008" s="100" t="s">
        <v>534</v>
      </c>
      <c r="B2008" s="95" t="s">
        <v>534</v>
      </c>
      <c r="C2008" s="95">
        <v>2005</v>
      </c>
      <c r="D2008" s="95" t="s">
        <v>534</v>
      </c>
      <c r="E2008" s="99" t="s">
        <v>534</v>
      </c>
      <c r="F2008" s="95" t="s">
        <v>534</v>
      </c>
      <c r="G2008" s="95" t="s">
        <v>534</v>
      </c>
      <c r="H2008" s="95">
        <v>0</v>
      </c>
      <c r="I2008" s="95">
        <v>1</v>
      </c>
      <c r="J2008" s="95">
        <v>1541</v>
      </c>
      <c r="K2008" s="95" t="s">
        <v>534</v>
      </c>
      <c r="L2008" s="98" t="s">
        <v>534</v>
      </c>
      <c r="M2008" s="98" t="s">
        <v>534</v>
      </c>
      <c r="N2008" s="97" t="s">
        <v>534</v>
      </c>
      <c r="Q2008" s="88" t="str">
        <f t="array" aca="1" ref="Q2008" ca="1">IFERROR(INDEX(Tableau3[Num DECAL],SMALL(IF(Tableau3[Num DECAL]&lt;&gt;"",ROW(INDIRECT("1:"&amp;ROWS(Tableau3[Num DECAL])))),ROWS($1:1997))),"")</f>
        <v/>
      </c>
      <c r="R2008" s="88">
        <f t="shared" ca="1" si="31"/>
        <v>0</v>
      </c>
      <c r="S2008" s="88">
        <f ca="1">COUNTIFS(Tableau3[PLAGE],R2008)</f>
        <v>0</v>
      </c>
      <c r="T2008" s="139">
        <f ca="1">INDEX(EXTRACT!DATE,MATCH(Tableau4[[#This Row],[Décalage]],D:D,0),0)</f>
        <v>0</v>
      </c>
      <c r="U2008" s="139">
        <f ca="1">VLOOKUP(Tableau4[[#This Row],[Décalage]],D:E,2,0)</f>
        <v>0</v>
      </c>
      <c r="V2008" s="139">
        <f ca="1">VLOOKUP(Tableau4[[#This Row],[Décalage]],D:G,4,0)</f>
        <v>0</v>
      </c>
      <c r="AY2008" s="88"/>
      <c r="AZ2008" s="88"/>
      <c r="BA2008" s="88"/>
      <c r="BB2008" s="88"/>
      <c r="BC2008" s="88"/>
    </row>
    <row r="2009" spans="1:55" ht="15" x14ac:dyDescent="0.2">
      <c r="A2009" s="100" t="s">
        <v>534</v>
      </c>
      <c r="B2009" s="95" t="s">
        <v>534</v>
      </c>
      <c r="C2009" s="95">
        <v>2006</v>
      </c>
      <c r="D2009" s="95" t="s">
        <v>534</v>
      </c>
      <c r="E2009" s="99" t="s">
        <v>534</v>
      </c>
      <c r="F2009" s="95" t="s">
        <v>534</v>
      </c>
      <c r="G2009" s="95" t="s">
        <v>534</v>
      </c>
      <c r="H2009" s="95">
        <v>0</v>
      </c>
      <c r="I2009" s="95">
        <v>1</v>
      </c>
      <c r="J2009" s="95">
        <v>1542</v>
      </c>
      <c r="K2009" s="95" t="s">
        <v>534</v>
      </c>
      <c r="L2009" s="98" t="s">
        <v>534</v>
      </c>
      <c r="M2009" s="98" t="s">
        <v>534</v>
      </c>
      <c r="N2009" s="97" t="s">
        <v>534</v>
      </c>
      <c r="Q2009" s="88" t="str">
        <f t="array" aca="1" ref="Q2009" ca="1">IFERROR(INDEX(Tableau3[Num DECAL],SMALL(IF(Tableau3[Num DECAL]&lt;&gt;"",ROW(INDIRECT("1:"&amp;ROWS(Tableau3[Num DECAL])))),ROWS($1:1998))),"")</f>
        <v/>
      </c>
      <c r="R2009" s="88">
        <f t="shared" ca="1" si="31"/>
        <v>0</v>
      </c>
      <c r="S2009" s="88">
        <f ca="1">COUNTIFS(Tableau3[PLAGE],R2009)</f>
        <v>0</v>
      </c>
      <c r="T2009" s="139">
        <f ca="1">INDEX(EXTRACT!DATE,MATCH(Tableau4[[#This Row],[Décalage]],D:D,0),0)</f>
        <v>0</v>
      </c>
      <c r="U2009" s="139">
        <f ca="1">VLOOKUP(Tableau4[[#This Row],[Décalage]],D:E,2,0)</f>
        <v>0</v>
      </c>
      <c r="V2009" s="139">
        <f ca="1">VLOOKUP(Tableau4[[#This Row],[Décalage]],D:G,4,0)</f>
        <v>0</v>
      </c>
      <c r="AY2009" s="88"/>
      <c r="AZ2009" s="88"/>
      <c r="BA2009" s="88"/>
      <c r="BB2009" s="88"/>
      <c r="BC2009" s="88"/>
    </row>
    <row r="2010" spans="1:55" ht="15" x14ac:dyDescent="0.2">
      <c r="A2010" s="100" t="s">
        <v>534</v>
      </c>
      <c r="B2010" s="95" t="s">
        <v>534</v>
      </c>
      <c r="C2010" s="95">
        <v>2007</v>
      </c>
      <c r="D2010" s="95" t="s">
        <v>534</v>
      </c>
      <c r="E2010" s="99" t="s">
        <v>534</v>
      </c>
      <c r="F2010" s="95" t="s">
        <v>534</v>
      </c>
      <c r="G2010" s="95" t="s">
        <v>534</v>
      </c>
      <c r="H2010" s="95">
        <v>0</v>
      </c>
      <c r="I2010" s="95">
        <v>1</v>
      </c>
      <c r="J2010" s="95">
        <v>1543</v>
      </c>
      <c r="K2010" s="95" t="s">
        <v>534</v>
      </c>
      <c r="L2010" s="98" t="s">
        <v>534</v>
      </c>
      <c r="M2010" s="98" t="s">
        <v>534</v>
      </c>
      <c r="N2010" s="97" t="s">
        <v>534</v>
      </c>
      <c r="Q2010" s="88" t="str">
        <f t="array" aca="1" ref="Q2010" ca="1">IFERROR(INDEX(Tableau3[Num DECAL],SMALL(IF(Tableau3[Num DECAL]&lt;&gt;"",ROW(INDIRECT("1:"&amp;ROWS(Tableau3[Num DECAL])))),ROWS($1:1999))),"")</f>
        <v/>
      </c>
      <c r="R2010" s="88">
        <f t="shared" ca="1" si="31"/>
        <v>0</v>
      </c>
      <c r="S2010" s="88">
        <f ca="1">COUNTIFS(Tableau3[PLAGE],R2010)</f>
        <v>0</v>
      </c>
      <c r="T2010" s="139">
        <f ca="1">INDEX(EXTRACT!DATE,MATCH(Tableau4[[#This Row],[Décalage]],D:D,0),0)</f>
        <v>0</v>
      </c>
      <c r="U2010" s="139">
        <f ca="1">VLOOKUP(Tableau4[[#This Row],[Décalage]],D:E,2,0)</f>
        <v>0</v>
      </c>
      <c r="V2010" s="139">
        <f ca="1">VLOOKUP(Tableau4[[#This Row],[Décalage]],D:G,4,0)</f>
        <v>0</v>
      </c>
      <c r="AY2010" s="88"/>
      <c r="AZ2010" s="88"/>
      <c r="BA2010" s="88"/>
      <c r="BB2010" s="88"/>
      <c r="BC2010" s="88"/>
    </row>
    <row r="2011" spans="1:55" ht="15" x14ac:dyDescent="0.2">
      <c r="A2011" s="100" t="s">
        <v>534</v>
      </c>
      <c r="B2011" s="95" t="s">
        <v>534</v>
      </c>
      <c r="C2011" s="95">
        <v>2008</v>
      </c>
      <c r="D2011" s="95" t="s">
        <v>534</v>
      </c>
      <c r="E2011" s="99" t="s">
        <v>534</v>
      </c>
      <c r="F2011" s="95" t="s">
        <v>534</v>
      </c>
      <c r="G2011" s="95" t="s">
        <v>534</v>
      </c>
      <c r="H2011" s="95">
        <v>0</v>
      </c>
      <c r="I2011" s="95">
        <v>1</v>
      </c>
      <c r="J2011" s="95">
        <v>1544</v>
      </c>
      <c r="K2011" s="95" t="s">
        <v>534</v>
      </c>
      <c r="L2011" s="98" t="s">
        <v>534</v>
      </c>
      <c r="M2011" s="98" t="s">
        <v>534</v>
      </c>
      <c r="N2011" s="97" t="s">
        <v>534</v>
      </c>
      <c r="Q2011" s="88" t="str">
        <f t="array" aca="1" ref="Q2011" ca="1">IFERROR(INDEX(Tableau3[Num DECAL],SMALL(IF(Tableau3[Num DECAL]&lt;&gt;"",ROW(INDIRECT("1:"&amp;ROWS(Tableau3[Num DECAL])))),ROWS($1:2000))),"")</f>
        <v/>
      </c>
      <c r="R2011" s="88">
        <f t="shared" ca="1" si="31"/>
        <v>0</v>
      </c>
      <c r="S2011" s="88">
        <f ca="1">COUNTIFS(Tableau3[PLAGE],R2011)</f>
        <v>0</v>
      </c>
      <c r="T2011" s="139">
        <f ca="1">INDEX(EXTRACT!DATE,MATCH(Tableau4[[#This Row],[Décalage]],D:D,0),0)</f>
        <v>0</v>
      </c>
      <c r="U2011" s="139">
        <f ca="1">VLOOKUP(Tableau4[[#This Row],[Décalage]],D:E,2,0)</f>
        <v>0</v>
      </c>
      <c r="V2011" s="139">
        <f ca="1">VLOOKUP(Tableau4[[#This Row],[Décalage]],D:G,4,0)</f>
        <v>0</v>
      </c>
      <c r="AY2011" s="88"/>
      <c r="AZ2011" s="88"/>
      <c r="BA2011" s="88"/>
      <c r="BB2011" s="88"/>
      <c r="BC2011" s="88"/>
    </row>
    <row r="2012" spans="1:55" ht="15" x14ac:dyDescent="0.2">
      <c r="A2012" s="100" t="s">
        <v>534</v>
      </c>
      <c r="B2012" s="95" t="s">
        <v>534</v>
      </c>
      <c r="C2012" s="95">
        <v>2009</v>
      </c>
      <c r="D2012" s="95" t="s">
        <v>534</v>
      </c>
      <c r="E2012" s="99" t="s">
        <v>534</v>
      </c>
      <c r="F2012" s="95" t="s">
        <v>534</v>
      </c>
      <c r="G2012" s="95" t="s">
        <v>534</v>
      </c>
      <c r="H2012" s="95">
        <v>0</v>
      </c>
      <c r="I2012" s="95">
        <v>1</v>
      </c>
      <c r="J2012" s="95">
        <v>1545</v>
      </c>
      <c r="K2012" s="95" t="s">
        <v>534</v>
      </c>
      <c r="L2012" s="98" t="s">
        <v>534</v>
      </c>
      <c r="M2012" s="98" t="s">
        <v>534</v>
      </c>
      <c r="N2012" s="97" t="s">
        <v>534</v>
      </c>
      <c r="Q2012" s="88" t="str">
        <f t="array" aca="1" ref="Q2012" ca="1">IFERROR(INDEX(Tableau3[Num DECAL],SMALL(IF(Tableau3[Num DECAL]&lt;&gt;"",ROW(INDIRECT("1:"&amp;ROWS(Tableau3[Num DECAL])))),ROWS($1:2001))),"")</f>
        <v/>
      </c>
      <c r="R2012" s="88">
        <f t="shared" ca="1" si="31"/>
        <v>0</v>
      </c>
      <c r="S2012" s="88">
        <f ca="1">COUNTIFS(Tableau3[PLAGE],R2012)</f>
        <v>0</v>
      </c>
      <c r="T2012" s="139">
        <f ca="1">INDEX(EXTRACT!DATE,MATCH(Tableau4[[#This Row],[Décalage]],D:D,0),0)</f>
        <v>0</v>
      </c>
      <c r="U2012" s="139">
        <f ca="1">VLOOKUP(Tableau4[[#This Row],[Décalage]],D:E,2,0)</f>
        <v>0</v>
      </c>
      <c r="V2012" s="139">
        <f ca="1">VLOOKUP(Tableau4[[#This Row],[Décalage]],D:G,4,0)</f>
        <v>0</v>
      </c>
      <c r="AY2012" s="88"/>
      <c r="AZ2012" s="88"/>
      <c r="BA2012" s="88"/>
      <c r="BB2012" s="88"/>
      <c r="BC2012" s="88"/>
    </row>
    <row r="2013" spans="1:55" ht="15" x14ac:dyDescent="0.2">
      <c r="A2013" s="100" t="s">
        <v>534</v>
      </c>
      <c r="B2013" s="95" t="s">
        <v>534</v>
      </c>
      <c r="C2013" s="95">
        <v>2010</v>
      </c>
      <c r="D2013" s="95" t="s">
        <v>534</v>
      </c>
      <c r="E2013" s="99" t="s">
        <v>534</v>
      </c>
      <c r="F2013" s="95" t="s">
        <v>534</v>
      </c>
      <c r="G2013" s="95" t="s">
        <v>534</v>
      </c>
      <c r="H2013" s="95">
        <v>0</v>
      </c>
      <c r="I2013" s="95">
        <v>1</v>
      </c>
      <c r="J2013" s="95">
        <v>1546</v>
      </c>
      <c r="K2013" s="95" t="s">
        <v>534</v>
      </c>
      <c r="L2013" s="98" t="s">
        <v>534</v>
      </c>
      <c r="M2013" s="98" t="s">
        <v>534</v>
      </c>
      <c r="N2013" s="97" t="s">
        <v>534</v>
      </c>
      <c r="Q2013" s="88" t="str">
        <f t="array" aca="1" ref="Q2013" ca="1">IFERROR(INDEX(Tableau3[Num DECAL],SMALL(IF(Tableau3[Num DECAL]&lt;&gt;"",ROW(INDIRECT("1:"&amp;ROWS(Tableau3[Num DECAL])))),ROWS($1:2002))),"")</f>
        <v/>
      </c>
      <c r="R2013" s="88">
        <f t="shared" ca="1" si="31"/>
        <v>0</v>
      </c>
      <c r="S2013" s="88">
        <f ca="1">COUNTIFS(Tableau3[PLAGE],R2013)</f>
        <v>0</v>
      </c>
      <c r="T2013" s="139">
        <f ca="1">INDEX(EXTRACT!DATE,MATCH(Tableau4[[#This Row],[Décalage]],D:D,0),0)</f>
        <v>0</v>
      </c>
      <c r="U2013" s="139">
        <f ca="1">VLOOKUP(Tableau4[[#This Row],[Décalage]],D:E,2,0)</f>
        <v>0</v>
      </c>
      <c r="V2013" s="139">
        <f ca="1">VLOOKUP(Tableau4[[#This Row],[Décalage]],D:G,4,0)</f>
        <v>0</v>
      </c>
      <c r="AY2013" s="88"/>
      <c r="AZ2013" s="88"/>
      <c r="BA2013" s="88"/>
      <c r="BB2013" s="88"/>
      <c r="BC2013" s="88"/>
    </row>
    <row r="2014" spans="1:55" ht="15" x14ac:dyDescent="0.2">
      <c r="A2014" s="100" t="s">
        <v>534</v>
      </c>
      <c r="B2014" s="95" t="s">
        <v>534</v>
      </c>
      <c r="C2014" s="95">
        <v>2011</v>
      </c>
      <c r="D2014" s="95" t="s">
        <v>534</v>
      </c>
      <c r="E2014" s="99" t="s">
        <v>534</v>
      </c>
      <c r="F2014" s="95" t="s">
        <v>534</v>
      </c>
      <c r="G2014" s="95" t="s">
        <v>534</v>
      </c>
      <c r="H2014" s="95">
        <v>0</v>
      </c>
      <c r="I2014" s="95">
        <v>1</v>
      </c>
      <c r="J2014" s="95">
        <v>1547</v>
      </c>
      <c r="K2014" s="95" t="s">
        <v>534</v>
      </c>
      <c r="L2014" s="98" t="s">
        <v>534</v>
      </c>
      <c r="M2014" s="98" t="s">
        <v>534</v>
      </c>
      <c r="N2014" s="97" t="s">
        <v>534</v>
      </c>
      <c r="Q2014" s="88" t="str">
        <f t="array" aca="1" ref="Q2014" ca="1">IFERROR(INDEX(Tableau3[Num DECAL],SMALL(IF(Tableau3[Num DECAL]&lt;&gt;"",ROW(INDIRECT("1:"&amp;ROWS(Tableau3[Num DECAL])))),ROWS($1:2003))),"")</f>
        <v/>
      </c>
      <c r="R2014" s="88">
        <f t="shared" ca="1" si="31"/>
        <v>0</v>
      </c>
      <c r="S2014" s="88">
        <f ca="1">COUNTIFS(Tableau3[PLAGE],R2014)</f>
        <v>0</v>
      </c>
      <c r="T2014" s="139">
        <f ca="1">INDEX(EXTRACT!DATE,MATCH(Tableau4[[#This Row],[Décalage]],D:D,0),0)</f>
        <v>0</v>
      </c>
      <c r="U2014" s="139">
        <f ca="1">VLOOKUP(Tableau4[[#This Row],[Décalage]],D:E,2,0)</f>
        <v>0</v>
      </c>
      <c r="V2014" s="139">
        <f ca="1">VLOOKUP(Tableau4[[#This Row],[Décalage]],D:G,4,0)</f>
        <v>0</v>
      </c>
      <c r="AY2014" s="88"/>
      <c r="AZ2014" s="88"/>
      <c r="BA2014" s="88"/>
      <c r="BB2014" s="88"/>
      <c r="BC2014" s="88"/>
    </row>
    <row r="2015" spans="1:55" ht="15" x14ac:dyDescent="0.2">
      <c r="A2015" s="100" t="s">
        <v>534</v>
      </c>
      <c r="B2015" s="95" t="s">
        <v>534</v>
      </c>
      <c r="C2015" s="95">
        <v>2012</v>
      </c>
      <c r="D2015" s="95" t="s">
        <v>534</v>
      </c>
      <c r="E2015" s="99" t="s">
        <v>534</v>
      </c>
      <c r="F2015" s="95" t="s">
        <v>534</v>
      </c>
      <c r="G2015" s="95" t="s">
        <v>534</v>
      </c>
      <c r="H2015" s="95">
        <v>0</v>
      </c>
      <c r="I2015" s="95">
        <v>1</v>
      </c>
      <c r="J2015" s="95">
        <v>1548</v>
      </c>
      <c r="K2015" s="95" t="s">
        <v>534</v>
      </c>
      <c r="L2015" s="98" t="s">
        <v>534</v>
      </c>
      <c r="M2015" s="98" t="s">
        <v>534</v>
      </c>
      <c r="N2015" s="97" t="s">
        <v>534</v>
      </c>
      <c r="Q2015" s="88" t="str">
        <f t="array" aca="1" ref="Q2015" ca="1">IFERROR(INDEX(Tableau3[Num DECAL],SMALL(IF(Tableau3[Num DECAL]&lt;&gt;"",ROW(INDIRECT("1:"&amp;ROWS(Tableau3[Num DECAL])))),ROWS($1:2004))),"")</f>
        <v/>
      </c>
      <c r="R2015" s="88">
        <f t="shared" ca="1" si="31"/>
        <v>0</v>
      </c>
      <c r="S2015" s="88">
        <f ca="1">COUNTIFS(Tableau3[PLAGE],R2015)</f>
        <v>0</v>
      </c>
      <c r="T2015" s="139">
        <f ca="1">INDEX(EXTRACT!DATE,MATCH(Tableau4[[#This Row],[Décalage]],D:D,0),0)</f>
        <v>0</v>
      </c>
      <c r="U2015" s="139">
        <f ca="1">VLOOKUP(Tableau4[[#This Row],[Décalage]],D:E,2,0)</f>
        <v>0</v>
      </c>
      <c r="V2015" s="139">
        <f ca="1">VLOOKUP(Tableau4[[#This Row],[Décalage]],D:G,4,0)</f>
        <v>0</v>
      </c>
      <c r="AY2015" s="88"/>
      <c r="AZ2015" s="88"/>
      <c r="BA2015" s="88"/>
      <c r="BB2015" s="88"/>
      <c r="BC2015" s="88"/>
    </row>
    <row r="2016" spans="1:55" ht="15" x14ac:dyDescent="0.2">
      <c r="A2016" s="100" t="s">
        <v>534</v>
      </c>
      <c r="B2016" s="95" t="s">
        <v>534</v>
      </c>
      <c r="C2016" s="95">
        <v>2013</v>
      </c>
      <c r="D2016" s="95" t="s">
        <v>534</v>
      </c>
      <c r="E2016" s="99" t="s">
        <v>534</v>
      </c>
      <c r="F2016" s="95" t="s">
        <v>534</v>
      </c>
      <c r="G2016" s="95" t="s">
        <v>534</v>
      </c>
      <c r="H2016" s="95">
        <v>0</v>
      </c>
      <c r="I2016" s="95">
        <v>1</v>
      </c>
      <c r="J2016" s="95">
        <v>1549</v>
      </c>
      <c r="K2016" s="95" t="s">
        <v>534</v>
      </c>
      <c r="L2016" s="98" t="s">
        <v>534</v>
      </c>
      <c r="M2016" s="98" t="s">
        <v>534</v>
      </c>
      <c r="N2016" s="97" t="s">
        <v>534</v>
      </c>
      <c r="Q2016" s="88" t="str">
        <f t="array" aca="1" ref="Q2016" ca="1">IFERROR(INDEX(Tableau3[Num DECAL],SMALL(IF(Tableau3[Num DECAL]&lt;&gt;"",ROW(INDIRECT("1:"&amp;ROWS(Tableau3[Num DECAL])))),ROWS($1:2005))),"")</f>
        <v/>
      </c>
      <c r="R2016" s="88">
        <f t="shared" ca="1" si="31"/>
        <v>0</v>
      </c>
      <c r="S2016" s="88">
        <f ca="1">COUNTIFS(Tableau3[PLAGE],R2016)</f>
        <v>0</v>
      </c>
      <c r="T2016" s="139">
        <f ca="1">INDEX(EXTRACT!DATE,MATCH(Tableau4[[#This Row],[Décalage]],D:D,0),0)</f>
        <v>0</v>
      </c>
      <c r="U2016" s="139">
        <f ca="1">VLOOKUP(Tableau4[[#This Row],[Décalage]],D:E,2,0)</f>
        <v>0</v>
      </c>
      <c r="V2016" s="139">
        <f ca="1">VLOOKUP(Tableau4[[#This Row],[Décalage]],D:G,4,0)</f>
        <v>0</v>
      </c>
      <c r="AY2016" s="88"/>
      <c r="AZ2016" s="88"/>
      <c r="BA2016" s="88"/>
      <c r="BB2016" s="88"/>
      <c r="BC2016" s="88"/>
    </row>
    <row r="2017" spans="1:55" ht="15" x14ac:dyDescent="0.2">
      <c r="A2017" s="100" t="s">
        <v>534</v>
      </c>
      <c r="B2017" s="95" t="s">
        <v>534</v>
      </c>
      <c r="C2017" s="95">
        <v>2014</v>
      </c>
      <c r="D2017" s="95" t="s">
        <v>534</v>
      </c>
      <c r="E2017" s="99" t="s">
        <v>534</v>
      </c>
      <c r="F2017" s="95" t="s">
        <v>534</v>
      </c>
      <c r="G2017" s="95" t="s">
        <v>534</v>
      </c>
      <c r="H2017" s="95">
        <v>0</v>
      </c>
      <c r="I2017" s="95">
        <v>1</v>
      </c>
      <c r="J2017" s="95">
        <v>1550</v>
      </c>
      <c r="K2017" s="95" t="s">
        <v>534</v>
      </c>
      <c r="L2017" s="98" t="s">
        <v>534</v>
      </c>
      <c r="M2017" s="98" t="s">
        <v>534</v>
      </c>
      <c r="N2017" s="97" t="s">
        <v>534</v>
      </c>
      <c r="Q2017" s="88" t="str">
        <f t="array" aca="1" ref="Q2017" ca="1">IFERROR(INDEX(Tableau3[Num DECAL],SMALL(IF(Tableau3[Num DECAL]&lt;&gt;"",ROW(INDIRECT("1:"&amp;ROWS(Tableau3[Num DECAL])))),ROWS($1:2006))),"")</f>
        <v/>
      </c>
      <c r="R2017" s="88">
        <f t="shared" ca="1" si="31"/>
        <v>0</v>
      </c>
      <c r="S2017" s="88">
        <f ca="1">COUNTIFS(Tableau3[PLAGE],R2017)</f>
        <v>0</v>
      </c>
      <c r="T2017" s="139">
        <f ca="1">INDEX(EXTRACT!DATE,MATCH(Tableau4[[#This Row],[Décalage]],D:D,0),0)</f>
        <v>0</v>
      </c>
      <c r="U2017" s="139">
        <f ca="1">VLOOKUP(Tableau4[[#This Row],[Décalage]],D:E,2,0)</f>
        <v>0</v>
      </c>
      <c r="V2017" s="139">
        <f ca="1">VLOOKUP(Tableau4[[#This Row],[Décalage]],D:G,4,0)</f>
        <v>0</v>
      </c>
      <c r="AY2017" s="88"/>
      <c r="AZ2017" s="88"/>
      <c r="BA2017" s="88"/>
      <c r="BB2017" s="88"/>
      <c r="BC2017" s="88"/>
    </row>
    <row r="2018" spans="1:55" ht="15" x14ac:dyDescent="0.2">
      <c r="A2018" s="100" t="s">
        <v>534</v>
      </c>
      <c r="B2018" s="95" t="s">
        <v>534</v>
      </c>
      <c r="C2018" s="95">
        <v>2015</v>
      </c>
      <c r="D2018" s="95" t="s">
        <v>534</v>
      </c>
      <c r="E2018" s="99" t="s">
        <v>534</v>
      </c>
      <c r="F2018" s="95" t="s">
        <v>534</v>
      </c>
      <c r="G2018" s="95" t="s">
        <v>534</v>
      </c>
      <c r="H2018" s="95">
        <v>0</v>
      </c>
      <c r="I2018" s="95">
        <v>1</v>
      </c>
      <c r="J2018" s="95">
        <v>1551</v>
      </c>
      <c r="K2018" s="95" t="s">
        <v>534</v>
      </c>
      <c r="L2018" s="98" t="s">
        <v>534</v>
      </c>
      <c r="M2018" s="98" t="s">
        <v>534</v>
      </c>
      <c r="N2018" s="97" t="s">
        <v>534</v>
      </c>
      <c r="Q2018" s="88" t="str">
        <f t="array" aca="1" ref="Q2018" ca="1">IFERROR(INDEX(Tableau3[Num DECAL],SMALL(IF(Tableau3[Num DECAL]&lt;&gt;"",ROW(INDIRECT("1:"&amp;ROWS(Tableau3[Num DECAL])))),ROWS($1:2007))),"")</f>
        <v/>
      </c>
      <c r="R2018" s="88">
        <f t="shared" ca="1" si="31"/>
        <v>0</v>
      </c>
      <c r="S2018" s="88">
        <f ca="1">COUNTIFS(Tableau3[PLAGE],R2018)</f>
        <v>0</v>
      </c>
      <c r="T2018" s="139">
        <f ca="1">INDEX(EXTRACT!DATE,MATCH(Tableau4[[#This Row],[Décalage]],D:D,0),0)</f>
        <v>0</v>
      </c>
      <c r="U2018" s="139">
        <f ca="1">VLOOKUP(Tableau4[[#This Row],[Décalage]],D:E,2,0)</f>
        <v>0</v>
      </c>
      <c r="V2018" s="139">
        <f ca="1">VLOOKUP(Tableau4[[#This Row],[Décalage]],D:G,4,0)</f>
        <v>0</v>
      </c>
      <c r="AY2018" s="88"/>
      <c r="AZ2018" s="88"/>
      <c r="BA2018" s="88"/>
      <c r="BB2018" s="88"/>
      <c r="BC2018" s="88"/>
    </row>
    <row r="2019" spans="1:55" ht="15" x14ac:dyDescent="0.2">
      <c r="A2019" s="100" t="s">
        <v>534</v>
      </c>
      <c r="B2019" s="95" t="s">
        <v>534</v>
      </c>
      <c r="C2019" s="95">
        <v>2016</v>
      </c>
      <c r="D2019" s="95" t="s">
        <v>534</v>
      </c>
      <c r="E2019" s="99" t="s">
        <v>534</v>
      </c>
      <c r="F2019" s="95" t="s">
        <v>534</v>
      </c>
      <c r="G2019" s="95" t="s">
        <v>534</v>
      </c>
      <c r="H2019" s="95">
        <v>0</v>
      </c>
      <c r="I2019" s="95">
        <v>1</v>
      </c>
      <c r="J2019" s="95">
        <v>1552</v>
      </c>
      <c r="K2019" s="95" t="s">
        <v>534</v>
      </c>
      <c r="L2019" s="98" t="s">
        <v>534</v>
      </c>
      <c r="M2019" s="98" t="s">
        <v>534</v>
      </c>
      <c r="N2019" s="97" t="s">
        <v>534</v>
      </c>
      <c r="Q2019" s="88" t="str">
        <f t="array" aca="1" ref="Q2019" ca="1">IFERROR(INDEX(Tableau3[Num DECAL],SMALL(IF(Tableau3[Num DECAL]&lt;&gt;"",ROW(INDIRECT("1:"&amp;ROWS(Tableau3[Num DECAL])))),ROWS($1:2008))),"")</f>
        <v/>
      </c>
      <c r="R2019" s="88">
        <f t="shared" ca="1" si="31"/>
        <v>0</v>
      </c>
      <c r="S2019" s="88">
        <f ca="1">COUNTIFS(Tableau3[PLAGE],R2019)</f>
        <v>0</v>
      </c>
      <c r="T2019" s="139">
        <f ca="1">INDEX(EXTRACT!DATE,MATCH(Tableau4[[#This Row],[Décalage]],D:D,0),0)</f>
        <v>0</v>
      </c>
      <c r="U2019" s="139">
        <f ca="1">VLOOKUP(Tableau4[[#This Row],[Décalage]],D:E,2,0)</f>
        <v>0</v>
      </c>
      <c r="V2019" s="139">
        <f ca="1">VLOOKUP(Tableau4[[#This Row],[Décalage]],D:G,4,0)</f>
        <v>0</v>
      </c>
      <c r="AY2019" s="88"/>
      <c r="AZ2019" s="88"/>
      <c r="BA2019" s="88"/>
      <c r="BB2019" s="88"/>
      <c r="BC2019" s="88"/>
    </row>
    <row r="2020" spans="1:55" ht="15" x14ac:dyDescent="0.2">
      <c r="A2020" s="100" t="s">
        <v>534</v>
      </c>
      <c r="B2020" s="95" t="s">
        <v>534</v>
      </c>
      <c r="C2020" s="95">
        <v>2017</v>
      </c>
      <c r="D2020" s="95" t="s">
        <v>534</v>
      </c>
      <c r="E2020" s="99" t="s">
        <v>534</v>
      </c>
      <c r="F2020" s="95" t="s">
        <v>534</v>
      </c>
      <c r="G2020" s="95" t="s">
        <v>534</v>
      </c>
      <c r="H2020" s="95">
        <v>0</v>
      </c>
      <c r="I2020" s="95">
        <v>1</v>
      </c>
      <c r="J2020" s="95">
        <v>1553</v>
      </c>
      <c r="K2020" s="95" t="s">
        <v>534</v>
      </c>
      <c r="L2020" s="98" t="s">
        <v>534</v>
      </c>
      <c r="M2020" s="98" t="s">
        <v>534</v>
      </c>
      <c r="N2020" s="97" t="s">
        <v>534</v>
      </c>
      <c r="Q2020" s="88" t="str">
        <f t="array" aca="1" ref="Q2020" ca="1">IFERROR(INDEX(Tableau3[Num DECAL],SMALL(IF(Tableau3[Num DECAL]&lt;&gt;"",ROW(INDIRECT("1:"&amp;ROWS(Tableau3[Num DECAL])))),ROWS($1:2009))),"")</f>
        <v/>
      </c>
      <c r="R2020" s="88">
        <f t="shared" ca="1" si="31"/>
        <v>0</v>
      </c>
      <c r="S2020" s="88">
        <f ca="1">COUNTIFS(Tableau3[PLAGE],R2020)</f>
        <v>0</v>
      </c>
      <c r="T2020" s="139">
        <f ca="1">INDEX(EXTRACT!DATE,MATCH(Tableau4[[#This Row],[Décalage]],D:D,0),0)</f>
        <v>0</v>
      </c>
      <c r="U2020" s="139">
        <f ca="1">VLOOKUP(Tableau4[[#This Row],[Décalage]],D:E,2,0)</f>
        <v>0</v>
      </c>
      <c r="V2020" s="139">
        <f ca="1">VLOOKUP(Tableau4[[#This Row],[Décalage]],D:G,4,0)</f>
        <v>0</v>
      </c>
      <c r="AY2020" s="88"/>
      <c r="AZ2020" s="88"/>
      <c r="BA2020" s="88"/>
      <c r="BB2020" s="88"/>
      <c r="BC2020" s="88"/>
    </row>
    <row r="2021" spans="1:55" ht="15" x14ac:dyDescent="0.2">
      <c r="A2021" s="100" t="s">
        <v>534</v>
      </c>
      <c r="B2021" s="95" t="s">
        <v>534</v>
      </c>
      <c r="C2021" s="95">
        <v>2018</v>
      </c>
      <c r="D2021" s="95" t="s">
        <v>534</v>
      </c>
      <c r="E2021" s="99" t="s">
        <v>534</v>
      </c>
      <c r="F2021" s="95" t="s">
        <v>534</v>
      </c>
      <c r="G2021" s="95" t="s">
        <v>534</v>
      </c>
      <c r="H2021" s="95">
        <v>0</v>
      </c>
      <c r="I2021" s="95">
        <v>1</v>
      </c>
      <c r="J2021" s="95">
        <v>1554</v>
      </c>
      <c r="K2021" s="95" t="s">
        <v>534</v>
      </c>
      <c r="L2021" s="98" t="s">
        <v>534</v>
      </c>
      <c r="M2021" s="98" t="s">
        <v>534</v>
      </c>
      <c r="N2021" s="97" t="s">
        <v>534</v>
      </c>
      <c r="Q2021" s="88" t="str">
        <f t="array" aca="1" ref="Q2021" ca="1">IFERROR(INDEX(Tableau3[Num DECAL],SMALL(IF(Tableau3[Num DECAL]&lt;&gt;"",ROW(INDIRECT("1:"&amp;ROWS(Tableau3[Num DECAL])))),ROWS($1:2010))),"")</f>
        <v/>
      </c>
      <c r="R2021" s="88">
        <f t="shared" ca="1" si="31"/>
        <v>0</v>
      </c>
      <c r="S2021" s="88">
        <f ca="1">COUNTIFS(Tableau3[PLAGE],R2021)</f>
        <v>0</v>
      </c>
      <c r="T2021" s="139">
        <f ca="1">INDEX(EXTRACT!DATE,MATCH(Tableau4[[#This Row],[Décalage]],D:D,0),0)</f>
        <v>0</v>
      </c>
      <c r="U2021" s="139">
        <f ca="1">VLOOKUP(Tableau4[[#This Row],[Décalage]],D:E,2,0)</f>
        <v>0</v>
      </c>
      <c r="V2021" s="139">
        <f ca="1">VLOOKUP(Tableau4[[#This Row],[Décalage]],D:G,4,0)</f>
        <v>0</v>
      </c>
      <c r="AY2021" s="88"/>
      <c r="AZ2021" s="88"/>
      <c r="BA2021" s="88"/>
      <c r="BB2021" s="88"/>
      <c r="BC2021" s="88"/>
    </row>
    <row r="2022" spans="1:55" ht="15" x14ac:dyDescent="0.2">
      <c r="A2022" s="100" t="s">
        <v>534</v>
      </c>
      <c r="B2022" s="95" t="s">
        <v>534</v>
      </c>
      <c r="C2022" s="95">
        <v>2019</v>
      </c>
      <c r="D2022" s="95" t="s">
        <v>534</v>
      </c>
      <c r="E2022" s="99" t="s">
        <v>534</v>
      </c>
      <c r="F2022" s="95" t="s">
        <v>534</v>
      </c>
      <c r="G2022" s="95" t="s">
        <v>534</v>
      </c>
      <c r="H2022" s="95">
        <v>0</v>
      </c>
      <c r="I2022" s="95">
        <v>1</v>
      </c>
      <c r="J2022" s="95">
        <v>1555</v>
      </c>
      <c r="K2022" s="95" t="s">
        <v>534</v>
      </c>
      <c r="L2022" s="98" t="s">
        <v>534</v>
      </c>
      <c r="M2022" s="98" t="s">
        <v>534</v>
      </c>
      <c r="N2022" s="97" t="s">
        <v>534</v>
      </c>
      <c r="Q2022" s="88" t="str">
        <f t="array" aca="1" ref="Q2022" ca="1">IFERROR(INDEX(Tableau3[Num DECAL],SMALL(IF(Tableau3[Num DECAL]&lt;&gt;"",ROW(INDIRECT("1:"&amp;ROWS(Tableau3[Num DECAL])))),ROWS($1:2011))),"")</f>
        <v/>
      </c>
      <c r="R2022" s="88">
        <f t="shared" ca="1" si="31"/>
        <v>0</v>
      </c>
      <c r="S2022" s="88">
        <f ca="1">COUNTIFS(Tableau3[PLAGE],R2022)</f>
        <v>0</v>
      </c>
      <c r="T2022" s="139">
        <f ca="1">INDEX(EXTRACT!DATE,MATCH(Tableau4[[#This Row],[Décalage]],D:D,0),0)</f>
        <v>0</v>
      </c>
      <c r="U2022" s="139">
        <f ca="1">VLOOKUP(Tableau4[[#This Row],[Décalage]],D:E,2,0)</f>
        <v>0</v>
      </c>
      <c r="V2022" s="139">
        <f ca="1">VLOOKUP(Tableau4[[#This Row],[Décalage]],D:G,4,0)</f>
        <v>0</v>
      </c>
      <c r="AY2022" s="88"/>
      <c r="AZ2022" s="88"/>
      <c r="BA2022" s="88"/>
      <c r="BB2022" s="88"/>
      <c r="BC2022" s="88"/>
    </row>
    <row r="2023" spans="1:55" ht="15" x14ac:dyDescent="0.2">
      <c r="A2023" s="100" t="s">
        <v>534</v>
      </c>
      <c r="B2023" s="95" t="s">
        <v>534</v>
      </c>
      <c r="C2023" s="95">
        <v>2020</v>
      </c>
      <c r="D2023" s="95" t="s">
        <v>534</v>
      </c>
      <c r="E2023" s="99" t="s">
        <v>534</v>
      </c>
      <c r="F2023" s="95" t="s">
        <v>534</v>
      </c>
      <c r="G2023" s="95" t="s">
        <v>534</v>
      </c>
      <c r="H2023" s="95">
        <v>0</v>
      </c>
      <c r="I2023" s="95">
        <v>1</v>
      </c>
      <c r="J2023" s="95">
        <v>1556</v>
      </c>
      <c r="K2023" s="95" t="s">
        <v>534</v>
      </c>
      <c r="L2023" s="98" t="s">
        <v>534</v>
      </c>
      <c r="M2023" s="98" t="s">
        <v>534</v>
      </c>
      <c r="N2023" s="97" t="s">
        <v>534</v>
      </c>
      <c r="Q2023" s="88" t="str">
        <f t="array" aca="1" ref="Q2023" ca="1">IFERROR(INDEX(Tableau3[Num DECAL],SMALL(IF(Tableau3[Num DECAL]&lt;&gt;"",ROW(INDIRECT("1:"&amp;ROWS(Tableau3[Num DECAL])))),ROWS($1:2012))),"")</f>
        <v/>
      </c>
      <c r="R2023" s="88">
        <f t="shared" ca="1" si="31"/>
        <v>0</v>
      </c>
      <c r="S2023" s="88">
        <f ca="1">COUNTIFS(Tableau3[PLAGE],R2023)</f>
        <v>0</v>
      </c>
      <c r="T2023" s="139">
        <f ca="1">INDEX(EXTRACT!DATE,MATCH(Tableau4[[#This Row],[Décalage]],D:D,0),0)</f>
        <v>0</v>
      </c>
      <c r="U2023" s="139">
        <f ca="1">VLOOKUP(Tableau4[[#This Row],[Décalage]],D:E,2,0)</f>
        <v>0</v>
      </c>
      <c r="V2023" s="139">
        <f ca="1">VLOOKUP(Tableau4[[#This Row],[Décalage]],D:G,4,0)</f>
        <v>0</v>
      </c>
      <c r="AY2023" s="88"/>
      <c r="AZ2023" s="88"/>
      <c r="BA2023" s="88"/>
      <c r="BB2023" s="88"/>
      <c r="BC2023" s="88"/>
    </row>
    <row r="2024" spans="1:55" ht="15" x14ac:dyDescent="0.2">
      <c r="A2024" s="100" t="s">
        <v>534</v>
      </c>
      <c r="B2024" s="95" t="s">
        <v>534</v>
      </c>
      <c r="C2024" s="95">
        <v>2021</v>
      </c>
      <c r="D2024" s="95" t="s">
        <v>534</v>
      </c>
      <c r="E2024" s="99" t="s">
        <v>534</v>
      </c>
      <c r="F2024" s="95" t="s">
        <v>534</v>
      </c>
      <c r="G2024" s="95" t="s">
        <v>534</v>
      </c>
      <c r="H2024" s="95">
        <v>0</v>
      </c>
      <c r="I2024" s="95">
        <v>1</v>
      </c>
      <c r="J2024" s="95">
        <v>1557</v>
      </c>
      <c r="K2024" s="95" t="s">
        <v>534</v>
      </c>
      <c r="L2024" s="98" t="s">
        <v>534</v>
      </c>
      <c r="M2024" s="98" t="s">
        <v>534</v>
      </c>
      <c r="N2024" s="97" t="s">
        <v>534</v>
      </c>
      <c r="Q2024" s="88" t="str">
        <f t="array" aca="1" ref="Q2024" ca="1">IFERROR(INDEX(Tableau3[Num DECAL],SMALL(IF(Tableau3[Num DECAL]&lt;&gt;"",ROW(INDIRECT("1:"&amp;ROWS(Tableau3[Num DECAL])))),ROWS($1:2013))),"")</f>
        <v/>
      </c>
      <c r="R2024" s="88">
        <f t="shared" ca="1" si="31"/>
        <v>0</v>
      </c>
      <c r="S2024" s="88">
        <f ca="1">COUNTIFS(Tableau3[PLAGE],R2024)</f>
        <v>0</v>
      </c>
      <c r="T2024" s="139">
        <f ca="1">INDEX(EXTRACT!DATE,MATCH(Tableau4[[#This Row],[Décalage]],D:D,0),0)</f>
        <v>0</v>
      </c>
      <c r="U2024" s="139">
        <f ca="1">VLOOKUP(Tableau4[[#This Row],[Décalage]],D:E,2,0)</f>
        <v>0</v>
      </c>
      <c r="V2024" s="139">
        <f ca="1">VLOOKUP(Tableau4[[#This Row],[Décalage]],D:G,4,0)</f>
        <v>0</v>
      </c>
      <c r="AY2024" s="88"/>
      <c r="AZ2024" s="88"/>
      <c r="BA2024" s="88"/>
      <c r="BB2024" s="88"/>
      <c r="BC2024" s="88"/>
    </row>
    <row r="2025" spans="1:55" ht="15" x14ac:dyDescent="0.2">
      <c r="A2025" s="100" t="s">
        <v>534</v>
      </c>
      <c r="B2025" s="95" t="s">
        <v>534</v>
      </c>
      <c r="C2025" s="95">
        <v>2022</v>
      </c>
      <c r="D2025" s="95" t="s">
        <v>534</v>
      </c>
      <c r="E2025" s="99" t="s">
        <v>534</v>
      </c>
      <c r="F2025" s="95" t="s">
        <v>534</v>
      </c>
      <c r="G2025" s="95" t="s">
        <v>534</v>
      </c>
      <c r="H2025" s="95">
        <v>0</v>
      </c>
      <c r="I2025" s="95">
        <v>1</v>
      </c>
      <c r="J2025" s="95">
        <v>1558</v>
      </c>
      <c r="K2025" s="95" t="s">
        <v>534</v>
      </c>
      <c r="L2025" s="98" t="s">
        <v>534</v>
      </c>
      <c r="M2025" s="98" t="s">
        <v>534</v>
      </c>
      <c r="N2025" s="97" t="s">
        <v>534</v>
      </c>
      <c r="Q2025" s="88" t="str">
        <f t="array" aca="1" ref="Q2025" ca="1">IFERROR(INDEX(Tableau3[Num DECAL],SMALL(IF(Tableau3[Num DECAL]&lt;&gt;"",ROW(INDIRECT("1:"&amp;ROWS(Tableau3[Num DECAL])))),ROWS($1:2014))),"")</f>
        <v/>
      </c>
      <c r="R2025" s="88">
        <f t="shared" ca="1" si="31"/>
        <v>0</v>
      </c>
      <c r="S2025" s="88">
        <f ca="1">COUNTIFS(Tableau3[PLAGE],R2025)</f>
        <v>0</v>
      </c>
      <c r="T2025" s="139">
        <f ca="1">INDEX(EXTRACT!DATE,MATCH(Tableau4[[#This Row],[Décalage]],D:D,0),0)</f>
        <v>0</v>
      </c>
      <c r="U2025" s="139">
        <f ca="1">VLOOKUP(Tableau4[[#This Row],[Décalage]],D:E,2,0)</f>
        <v>0</v>
      </c>
      <c r="V2025" s="139">
        <f ca="1">VLOOKUP(Tableau4[[#This Row],[Décalage]],D:G,4,0)</f>
        <v>0</v>
      </c>
      <c r="AY2025" s="88"/>
      <c r="AZ2025" s="88"/>
      <c r="BA2025" s="88"/>
      <c r="BB2025" s="88"/>
      <c r="BC2025" s="88"/>
    </row>
    <row r="2026" spans="1:55" ht="15" x14ac:dyDescent="0.2">
      <c r="A2026" s="100" t="s">
        <v>534</v>
      </c>
      <c r="B2026" s="95" t="s">
        <v>534</v>
      </c>
      <c r="C2026" s="95">
        <v>2023</v>
      </c>
      <c r="D2026" s="95" t="s">
        <v>534</v>
      </c>
      <c r="E2026" s="99" t="s">
        <v>534</v>
      </c>
      <c r="F2026" s="95" t="s">
        <v>534</v>
      </c>
      <c r="G2026" s="95" t="s">
        <v>534</v>
      </c>
      <c r="H2026" s="95">
        <v>0</v>
      </c>
      <c r="I2026" s="95">
        <v>1</v>
      </c>
      <c r="J2026" s="95">
        <v>1559</v>
      </c>
      <c r="K2026" s="95" t="s">
        <v>534</v>
      </c>
      <c r="L2026" s="98" t="s">
        <v>534</v>
      </c>
      <c r="M2026" s="98" t="s">
        <v>534</v>
      </c>
      <c r="N2026" s="97" t="s">
        <v>534</v>
      </c>
      <c r="Q2026" s="88" t="str">
        <f t="array" aca="1" ref="Q2026" ca="1">IFERROR(INDEX(Tableau3[Num DECAL],SMALL(IF(Tableau3[Num DECAL]&lt;&gt;"",ROW(INDIRECT("1:"&amp;ROWS(Tableau3[Num DECAL])))),ROWS($1:2015))),"")</f>
        <v/>
      </c>
      <c r="R2026" s="88">
        <f t="shared" ca="1" si="31"/>
        <v>0</v>
      </c>
      <c r="S2026" s="88">
        <f ca="1">COUNTIFS(Tableau3[PLAGE],R2026)</f>
        <v>0</v>
      </c>
      <c r="T2026" s="139">
        <f ca="1">INDEX(EXTRACT!DATE,MATCH(Tableau4[[#This Row],[Décalage]],D:D,0),0)</f>
        <v>0</v>
      </c>
      <c r="U2026" s="139">
        <f ca="1">VLOOKUP(Tableau4[[#This Row],[Décalage]],D:E,2,0)</f>
        <v>0</v>
      </c>
      <c r="V2026" s="139">
        <f ca="1">VLOOKUP(Tableau4[[#This Row],[Décalage]],D:G,4,0)</f>
        <v>0</v>
      </c>
      <c r="AY2026" s="88"/>
      <c r="AZ2026" s="88"/>
      <c r="BA2026" s="88"/>
      <c r="BB2026" s="88"/>
      <c r="BC2026" s="88"/>
    </row>
    <row r="2027" spans="1:55" ht="15" x14ac:dyDescent="0.2">
      <c r="A2027" s="100" t="s">
        <v>534</v>
      </c>
      <c r="B2027" s="95" t="s">
        <v>534</v>
      </c>
      <c r="C2027" s="95">
        <v>2024</v>
      </c>
      <c r="D2027" s="95" t="s">
        <v>534</v>
      </c>
      <c r="E2027" s="99" t="s">
        <v>534</v>
      </c>
      <c r="F2027" s="95" t="s">
        <v>534</v>
      </c>
      <c r="G2027" s="95" t="s">
        <v>534</v>
      </c>
      <c r="H2027" s="95">
        <v>0</v>
      </c>
      <c r="I2027" s="95">
        <v>1</v>
      </c>
      <c r="J2027" s="95">
        <v>1560</v>
      </c>
      <c r="K2027" s="95" t="s">
        <v>534</v>
      </c>
      <c r="L2027" s="98" t="s">
        <v>534</v>
      </c>
      <c r="M2027" s="98" t="s">
        <v>534</v>
      </c>
      <c r="N2027" s="97" t="s">
        <v>534</v>
      </c>
      <c r="Q2027" s="88" t="str">
        <f t="array" aca="1" ref="Q2027" ca="1">IFERROR(INDEX(Tableau3[Num DECAL],SMALL(IF(Tableau3[Num DECAL]&lt;&gt;"",ROW(INDIRECT("1:"&amp;ROWS(Tableau3[Num DECAL])))),ROWS($1:2016))),"")</f>
        <v/>
      </c>
      <c r="R2027" s="88">
        <f t="shared" ca="1" si="31"/>
        <v>0</v>
      </c>
      <c r="S2027" s="88">
        <f ca="1">COUNTIFS(Tableau3[PLAGE],R2027)</f>
        <v>0</v>
      </c>
      <c r="T2027" s="139">
        <f ca="1">INDEX(EXTRACT!DATE,MATCH(Tableau4[[#This Row],[Décalage]],D:D,0),0)</f>
        <v>0</v>
      </c>
      <c r="U2027" s="139">
        <f ca="1">VLOOKUP(Tableau4[[#This Row],[Décalage]],D:E,2,0)</f>
        <v>0</v>
      </c>
      <c r="V2027" s="139">
        <f ca="1">VLOOKUP(Tableau4[[#This Row],[Décalage]],D:G,4,0)</f>
        <v>0</v>
      </c>
      <c r="AY2027" s="88"/>
      <c r="AZ2027" s="88"/>
      <c r="BA2027" s="88"/>
      <c r="BB2027" s="88"/>
      <c r="BC2027" s="88"/>
    </row>
    <row r="2028" spans="1:55" ht="15" x14ac:dyDescent="0.2">
      <c r="A2028" s="100" t="s">
        <v>534</v>
      </c>
      <c r="B2028" s="95" t="s">
        <v>534</v>
      </c>
      <c r="C2028" s="95">
        <v>2025</v>
      </c>
      <c r="D2028" s="95" t="s">
        <v>534</v>
      </c>
      <c r="E2028" s="99" t="s">
        <v>534</v>
      </c>
      <c r="F2028" s="95" t="s">
        <v>534</v>
      </c>
      <c r="G2028" s="95" t="s">
        <v>534</v>
      </c>
      <c r="H2028" s="95">
        <v>0</v>
      </c>
      <c r="I2028" s="95">
        <v>1</v>
      </c>
      <c r="J2028" s="95">
        <v>1561</v>
      </c>
      <c r="K2028" s="95" t="s">
        <v>534</v>
      </c>
      <c r="L2028" s="98" t="s">
        <v>534</v>
      </c>
      <c r="M2028" s="98" t="s">
        <v>534</v>
      </c>
      <c r="N2028" s="97" t="s">
        <v>534</v>
      </c>
      <c r="Q2028" s="88" t="str">
        <f t="array" aca="1" ref="Q2028" ca="1">IFERROR(INDEX(Tableau3[Num DECAL],SMALL(IF(Tableau3[Num DECAL]&lt;&gt;"",ROW(INDIRECT("1:"&amp;ROWS(Tableau3[Num DECAL])))),ROWS($1:2017))),"")</f>
        <v/>
      </c>
      <c r="R2028" s="88">
        <f t="shared" ca="1" si="31"/>
        <v>0</v>
      </c>
      <c r="S2028" s="88">
        <f ca="1">COUNTIFS(Tableau3[PLAGE],R2028)</f>
        <v>0</v>
      </c>
      <c r="T2028" s="139">
        <f ca="1">INDEX(EXTRACT!DATE,MATCH(Tableau4[[#This Row],[Décalage]],D:D,0),0)</f>
        <v>0</v>
      </c>
      <c r="U2028" s="139">
        <f ca="1">VLOOKUP(Tableau4[[#This Row],[Décalage]],D:E,2,0)</f>
        <v>0</v>
      </c>
      <c r="V2028" s="139">
        <f ca="1">VLOOKUP(Tableau4[[#This Row],[Décalage]],D:G,4,0)</f>
        <v>0</v>
      </c>
      <c r="AY2028" s="88"/>
      <c r="AZ2028" s="88"/>
      <c r="BA2028" s="88"/>
      <c r="BB2028" s="88"/>
      <c r="BC2028" s="88"/>
    </row>
    <row r="2029" spans="1:55" ht="15" x14ac:dyDescent="0.2">
      <c r="A2029" s="100" t="s">
        <v>534</v>
      </c>
      <c r="B2029" s="95" t="s">
        <v>534</v>
      </c>
      <c r="C2029" s="95">
        <v>2026</v>
      </c>
      <c r="D2029" s="95" t="s">
        <v>534</v>
      </c>
      <c r="E2029" s="99" t="s">
        <v>534</v>
      </c>
      <c r="F2029" s="95" t="s">
        <v>534</v>
      </c>
      <c r="G2029" s="95" t="s">
        <v>534</v>
      </c>
      <c r="H2029" s="95">
        <v>0</v>
      </c>
      <c r="I2029" s="95">
        <v>1</v>
      </c>
      <c r="J2029" s="95">
        <v>1562</v>
      </c>
      <c r="K2029" s="95" t="s">
        <v>534</v>
      </c>
      <c r="L2029" s="98" t="s">
        <v>534</v>
      </c>
      <c r="M2029" s="98" t="s">
        <v>534</v>
      </c>
      <c r="N2029" s="97" t="s">
        <v>534</v>
      </c>
      <c r="Q2029" s="88" t="str">
        <f t="array" aca="1" ref="Q2029" ca="1">IFERROR(INDEX(Tableau3[Num DECAL],SMALL(IF(Tableau3[Num DECAL]&lt;&gt;"",ROW(INDIRECT("1:"&amp;ROWS(Tableau3[Num DECAL])))),ROWS($1:2018))),"")</f>
        <v/>
      </c>
      <c r="R2029" s="88">
        <f t="shared" ca="1" si="31"/>
        <v>0</v>
      </c>
      <c r="S2029" s="88">
        <f ca="1">COUNTIFS(Tableau3[PLAGE],R2029)</f>
        <v>0</v>
      </c>
      <c r="T2029" s="139">
        <f ca="1">INDEX(EXTRACT!DATE,MATCH(Tableau4[[#This Row],[Décalage]],D:D,0),0)</f>
        <v>0</v>
      </c>
      <c r="U2029" s="139">
        <f ca="1">VLOOKUP(Tableau4[[#This Row],[Décalage]],D:E,2,0)</f>
        <v>0</v>
      </c>
      <c r="V2029" s="139">
        <f ca="1">VLOOKUP(Tableau4[[#This Row],[Décalage]],D:G,4,0)</f>
        <v>0</v>
      </c>
      <c r="AY2029" s="88"/>
      <c r="AZ2029" s="88"/>
      <c r="BA2029" s="88"/>
      <c r="BB2029" s="88"/>
      <c r="BC2029" s="88"/>
    </row>
    <row r="2030" spans="1:55" ht="15" x14ac:dyDescent="0.2">
      <c r="A2030" s="100" t="s">
        <v>534</v>
      </c>
      <c r="B2030" s="95" t="s">
        <v>534</v>
      </c>
      <c r="C2030" s="95">
        <v>2027</v>
      </c>
      <c r="D2030" s="95" t="s">
        <v>534</v>
      </c>
      <c r="E2030" s="99" t="s">
        <v>534</v>
      </c>
      <c r="F2030" s="95" t="s">
        <v>534</v>
      </c>
      <c r="G2030" s="95" t="s">
        <v>534</v>
      </c>
      <c r="H2030" s="95">
        <v>0</v>
      </c>
      <c r="I2030" s="95">
        <v>1</v>
      </c>
      <c r="J2030" s="95">
        <v>1563</v>
      </c>
      <c r="K2030" s="95" t="s">
        <v>534</v>
      </c>
      <c r="L2030" s="98" t="s">
        <v>534</v>
      </c>
      <c r="M2030" s="98" t="s">
        <v>534</v>
      </c>
      <c r="N2030" s="97" t="s">
        <v>534</v>
      </c>
      <c r="Q2030" s="88" t="str">
        <f t="array" aca="1" ref="Q2030" ca="1">IFERROR(INDEX(Tableau3[Num DECAL],SMALL(IF(Tableau3[Num DECAL]&lt;&gt;"",ROW(INDIRECT("1:"&amp;ROWS(Tableau3[Num DECAL])))),ROWS($1:2019))),"")</f>
        <v/>
      </c>
      <c r="R2030" s="88">
        <f t="shared" ca="1" si="31"/>
        <v>0</v>
      </c>
      <c r="S2030" s="88">
        <f ca="1">COUNTIFS(Tableau3[PLAGE],R2030)</f>
        <v>0</v>
      </c>
      <c r="T2030" s="139">
        <f ca="1">INDEX(EXTRACT!DATE,MATCH(Tableau4[[#This Row],[Décalage]],D:D,0),0)</f>
        <v>0</v>
      </c>
      <c r="U2030" s="139">
        <f ca="1">VLOOKUP(Tableau4[[#This Row],[Décalage]],D:E,2,0)</f>
        <v>0</v>
      </c>
      <c r="V2030" s="139">
        <f ca="1">VLOOKUP(Tableau4[[#This Row],[Décalage]],D:G,4,0)</f>
        <v>0</v>
      </c>
      <c r="AY2030" s="88"/>
      <c r="AZ2030" s="88"/>
      <c r="BA2030" s="88"/>
      <c r="BB2030" s="88"/>
      <c r="BC2030" s="88"/>
    </row>
    <row r="2031" spans="1:55" ht="15" x14ac:dyDescent="0.2">
      <c r="A2031" s="100" t="s">
        <v>534</v>
      </c>
      <c r="B2031" s="95" t="s">
        <v>534</v>
      </c>
      <c r="C2031" s="95">
        <v>2028</v>
      </c>
      <c r="D2031" s="95" t="s">
        <v>534</v>
      </c>
      <c r="E2031" s="99" t="s">
        <v>534</v>
      </c>
      <c r="F2031" s="95" t="s">
        <v>534</v>
      </c>
      <c r="G2031" s="95" t="s">
        <v>534</v>
      </c>
      <c r="H2031" s="95">
        <v>0</v>
      </c>
      <c r="I2031" s="95">
        <v>1</v>
      </c>
      <c r="J2031" s="95">
        <v>1564</v>
      </c>
      <c r="K2031" s="95" t="s">
        <v>534</v>
      </c>
      <c r="L2031" s="98" t="s">
        <v>534</v>
      </c>
      <c r="M2031" s="98" t="s">
        <v>534</v>
      </c>
      <c r="N2031" s="97" t="s">
        <v>534</v>
      </c>
      <c r="Q2031" s="88" t="str">
        <f t="array" aca="1" ref="Q2031" ca="1">IFERROR(INDEX(Tableau3[Num DECAL],SMALL(IF(Tableau3[Num DECAL]&lt;&gt;"",ROW(INDIRECT("1:"&amp;ROWS(Tableau3[Num DECAL])))),ROWS($1:2020))),"")</f>
        <v/>
      </c>
      <c r="R2031" s="88">
        <f t="shared" ca="1" si="31"/>
        <v>0</v>
      </c>
      <c r="S2031" s="88">
        <f ca="1">COUNTIFS(Tableau3[PLAGE],R2031)</f>
        <v>0</v>
      </c>
      <c r="T2031" s="139">
        <f ca="1">INDEX(EXTRACT!DATE,MATCH(Tableau4[[#This Row],[Décalage]],D:D,0),0)</f>
        <v>0</v>
      </c>
      <c r="U2031" s="139">
        <f ca="1">VLOOKUP(Tableau4[[#This Row],[Décalage]],D:E,2,0)</f>
        <v>0</v>
      </c>
      <c r="V2031" s="139">
        <f ca="1">VLOOKUP(Tableau4[[#This Row],[Décalage]],D:G,4,0)</f>
        <v>0</v>
      </c>
      <c r="AY2031" s="88"/>
      <c r="AZ2031" s="88"/>
      <c r="BA2031" s="88"/>
      <c r="BB2031" s="88"/>
      <c r="BC2031" s="88"/>
    </row>
    <row r="2032" spans="1:55" ht="15" x14ac:dyDescent="0.2">
      <c r="A2032" s="100" t="s">
        <v>534</v>
      </c>
      <c r="B2032" s="95" t="s">
        <v>534</v>
      </c>
      <c r="C2032" s="95">
        <v>2029</v>
      </c>
      <c r="D2032" s="95" t="s">
        <v>534</v>
      </c>
      <c r="E2032" s="99" t="s">
        <v>534</v>
      </c>
      <c r="F2032" s="95" t="s">
        <v>534</v>
      </c>
      <c r="G2032" s="95" t="s">
        <v>534</v>
      </c>
      <c r="H2032" s="95">
        <v>0</v>
      </c>
      <c r="I2032" s="95">
        <v>1</v>
      </c>
      <c r="J2032" s="95">
        <v>1565</v>
      </c>
      <c r="K2032" s="95" t="s">
        <v>534</v>
      </c>
      <c r="L2032" s="98" t="s">
        <v>534</v>
      </c>
      <c r="M2032" s="98" t="s">
        <v>534</v>
      </c>
      <c r="N2032" s="97" t="s">
        <v>534</v>
      </c>
      <c r="Q2032" s="88" t="str">
        <f t="array" aca="1" ref="Q2032" ca="1">IFERROR(INDEX(Tableau3[Num DECAL],SMALL(IF(Tableau3[Num DECAL]&lt;&gt;"",ROW(INDIRECT("1:"&amp;ROWS(Tableau3[Num DECAL])))),ROWS($1:2021))),"")</f>
        <v/>
      </c>
      <c r="R2032" s="88">
        <f t="shared" ca="1" si="31"/>
        <v>0</v>
      </c>
      <c r="S2032" s="88">
        <f ca="1">COUNTIFS(Tableau3[PLAGE],R2032)</f>
        <v>0</v>
      </c>
      <c r="T2032" s="139">
        <f ca="1">INDEX(EXTRACT!DATE,MATCH(Tableau4[[#This Row],[Décalage]],D:D,0),0)</f>
        <v>0</v>
      </c>
      <c r="U2032" s="139">
        <f ca="1">VLOOKUP(Tableau4[[#This Row],[Décalage]],D:E,2,0)</f>
        <v>0</v>
      </c>
      <c r="V2032" s="139">
        <f ca="1">VLOOKUP(Tableau4[[#This Row],[Décalage]],D:G,4,0)</f>
        <v>0</v>
      </c>
      <c r="AY2032" s="88"/>
      <c r="AZ2032" s="88"/>
      <c r="BA2032" s="88"/>
      <c r="BB2032" s="88"/>
      <c r="BC2032" s="88"/>
    </row>
    <row r="2033" spans="1:55" ht="15" x14ac:dyDescent="0.2">
      <c r="A2033" s="100" t="s">
        <v>534</v>
      </c>
      <c r="B2033" s="95" t="s">
        <v>534</v>
      </c>
      <c r="C2033" s="95">
        <v>2030</v>
      </c>
      <c r="D2033" s="95" t="s">
        <v>534</v>
      </c>
      <c r="E2033" s="99" t="s">
        <v>534</v>
      </c>
      <c r="F2033" s="95" t="s">
        <v>534</v>
      </c>
      <c r="G2033" s="95" t="s">
        <v>534</v>
      </c>
      <c r="H2033" s="95">
        <v>0</v>
      </c>
      <c r="I2033" s="95">
        <v>1</v>
      </c>
      <c r="J2033" s="95">
        <v>1566</v>
      </c>
      <c r="K2033" s="95" t="s">
        <v>534</v>
      </c>
      <c r="L2033" s="98" t="s">
        <v>534</v>
      </c>
      <c r="M2033" s="98" t="s">
        <v>534</v>
      </c>
      <c r="N2033" s="97" t="s">
        <v>534</v>
      </c>
      <c r="Q2033" s="88" t="str">
        <f t="array" aca="1" ref="Q2033" ca="1">IFERROR(INDEX(Tableau3[Num DECAL],SMALL(IF(Tableau3[Num DECAL]&lt;&gt;"",ROW(INDIRECT("1:"&amp;ROWS(Tableau3[Num DECAL])))),ROWS($1:2022))),"")</f>
        <v/>
      </c>
      <c r="R2033" s="88">
        <f t="shared" ca="1" si="31"/>
        <v>0</v>
      </c>
      <c r="S2033" s="88">
        <f ca="1">COUNTIFS(Tableau3[PLAGE],R2033)</f>
        <v>0</v>
      </c>
      <c r="T2033" s="139">
        <f ca="1">INDEX(EXTRACT!DATE,MATCH(Tableau4[[#This Row],[Décalage]],D:D,0),0)</f>
        <v>0</v>
      </c>
      <c r="U2033" s="139">
        <f ca="1">VLOOKUP(Tableau4[[#This Row],[Décalage]],D:E,2,0)</f>
        <v>0</v>
      </c>
      <c r="V2033" s="139">
        <f ca="1">VLOOKUP(Tableau4[[#This Row],[Décalage]],D:G,4,0)</f>
        <v>0</v>
      </c>
      <c r="AY2033" s="88"/>
      <c r="AZ2033" s="88"/>
      <c r="BA2033" s="88"/>
      <c r="BB2033" s="88"/>
      <c r="BC2033" s="88"/>
    </row>
    <row r="2034" spans="1:55" ht="15" x14ac:dyDescent="0.2">
      <c r="A2034" s="100" t="s">
        <v>534</v>
      </c>
      <c r="B2034" s="95" t="s">
        <v>534</v>
      </c>
      <c r="C2034" s="95">
        <v>2031</v>
      </c>
      <c r="D2034" s="95" t="s">
        <v>534</v>
      </c>
      <c r="E2034" s="99" t="s">
        <v>534</v>
      </c>
      <c r="F2034" s="95" t="s">
        <v>534</v>
      </c>
      <c r="G2034" s="95" t="s">
        <v>534</v>
      </c>
      <c r="H2034" s="95">
        <v>0</v>
      </c>
      <c r="I2034" s="95">
        <v>1</v>
      </c>
      <c r="J2034" s="95">
        <v>1567</v>
      </c>
      <c r="K2034" s="95" t="s">
        <v>534</v>
      </c>
      <c r="L2034" s="98" t="s">
        <v>534</v>
      </c>
      <c r="M2034" s="98" t="s">
        <v>534</v>
      </c>
      <c r="N2034" s="97" t="s">
        <v>534</v>
      </c>
      <c r="Q2034" s="88" t="str">
        <f t="array" aca="1" ref="Q2034" ca="1">IFERROR(INDEX(Tableau3[Num DECAL],SMALL(IF(Tableau3[Num DECAL]&lt;&gt;"",ROW(INDIRECT("1:"&amp;ROWS(Tableau3[Num DECAL])))),ROWS($1:2023))),"")</f>
        <v/>
      </c>
      <c r="R2034" s="88">
        <f t="shared" ca="1" si="31"/>
        <v>0</v>
      </c>
      <c r="S2034" s="88">
        <f ca="1">COUNTIFS(Tableau3[PLAGE],R2034)</f>
        <v>0</v>
      </c>
      <c r="T2034" s="139">
        <f ca="1">INDEX(EXTRACT!DATE,MATCH(Tableau4[[#This Row],[Décalage]],D:D,0),0)</f>
        <v>0</v>
      </c>
      <c r="U2034" s="139">
        <f ca="1">VLOOKUP(Tableau4[[#This Row],[Décalage]],D:E,2,0)</f>
        <v>0</v>
      </c>
      <c r="V2034" s="139">
        <f ca="1">VLOOKUP(Tableau4[[#This Row],[Décalage]],D:G,4,0)</f>
        <v>0</v>
      </c>
      <c r="AY2034" s="88"/>
      <c r="AZ2034" s="88"/>
      <c r="BA2034" s="88"/>
      <c r="BB2034" s="88"/>
      <c r="BC2034" s="88"/>
    </row>
    <row r="2035" spans="1:55" ht="15" x14ac:dyDescent="0.2">
      <c r="A2035" s="100" t="s">
        <v>534</v>
      </c>
      <c r="B2035" s="95" t="s">
        <v>534</v>
      </c>
      <c r="C2035" s="95">
        <v>2032</v>
      </c>
      <c r="D2035" s="95" t="s">
        <v>534</v>
      </c>
      <c r="E2035" s="99" t="s">
        <v>534</v>
      </c>
      <c r="F2035" s="95" t="s">
        <v>534</v>
      </c>
      <c r="G2035" s="95" t="s">
        <v>534</v>
      </c>
      <c r="H2035" s="95">
        <v>0</v>
      </c>
      <c r="I2035" s="95">
        <v>1</v>
      </c>
      <c r="J2035" s="95">
        <v>1568</v>
      </c>
      <c r="K2035" s="95" t="s">
        <v>534</v>
      </c>
      <c r="L2035" s="98" t="s">
        <v>534</v>
      </c>
      <c r="M2035" s="98" t="s">
        <v>534</v>
      </c>
      <c r="N2035" s="97" t="s">
        <v>534</v>
      </c>
      <c r="Q2035" s="88" t="str">
        <f t="array" aca="1" ref="Q2035" ca="1">IFERROR(INDEX(Tableau3[Num DECAL],SMALL(IF(Tableau3[Num DECAL]&lt;&gt;"",ROW(INDIRECT("1:"&amp;ROWS(Tableau3[Num DECAL])))),ROWS($1:2024))),"")</f>
        <v/>
      </c>
      <c r="R2035" s="88">
        <f t="shared" ca="1" si="31"/>
        <v>0</v>
      </c>
      <c r="S2035" s="88">
        <f ca="1">COUNTIFS(Tableau3[PLAGE],R2035)</f>
        <v>0</v>
      </c>
      <c r="T2035" s="139">
        <f ca="1">INDEX(EXTRACT!DATE,MATCH(Tableau4[[#This Row],[Décalage]],D:D,0),0)</f>
        <v>0</v>
      </c>
      <c r="U2035" s="139">
        <f ca="1">VLOOKUP(Tableau4[[#This Row],[Décalage]],D:E,2,0)</f>
        <v>0</v>
      </c>
      <c r="V2035" s="139">
        <f ca="1">VLOOKUP(Tableau4[[#This Row],[Décalage]],D:G,4,0)</f>
        <v>0</v>
      </c>
      <c r="AY2035" s="88"/>
      <c r="AZ2035" s="88"/>
      <c r="BA2035" s="88"/>
      <c r="BB2035" s="88"/>
      <c r="BC2035" s="88"/>
    </row>
    <row r="2036" spans="1:55" ht="15" x14ac:dyDescent="0.2">
      <c r="A2036" s="100" t="s">
        <v>534</v>
      </c>
      <c r="B2036" s="95" t="s">
        <v>534</v>
      </c>
      <c r="C2036" s="95">
        <v>2033</v>
      </c>
      <c r="D2036" s="95" t="s">
        <v>534</v>
      </c>
      <c r="E2036" s="99" t="s">
        <v>534</v>
      </c>
      <c r="F2036" s="95" t="s">
        <v>534</v>
      </c>
      <c r="G2036" s="95" t="s">
        <v>534</v>
      </c>
      <c r="H2036" s="95">
        <v>0</v>
      </c>
      <c r="I2036" s="95">
        <v>1</v>
      </c>
      <c r="J2036" s="95">
        <v>1569</v>
      </c>
      <c r="K2036" s="95" t="s">
        <v>534</v>
      </c>
      <c r="L2036" s="98" t="s">
        <v>534</v>
      </c>
      <c r="M2036" s="98" t="s">
        <v>534</v>
      </c>
      <c r="N2036" s="97" t="s">
        <v>534</v>
      </c>
      <c r="Q2036" s="88" t="str">
        <f t="array" aca="1" ref="Q2036" ca="1">IFERROR(INDEX(Tableau3[Num DECAL],SMALL(IF(Tableau3[Num DECAL]&lt;&gt;"",ROW(INDIRECT("1:"&amp;ROWS(Tableau3[Num DECAL])))),ROWS($1:2025))),"")</f>
        <v/>
      </c>
      <c r="R2036" s="88">
        <f t="shared" ca="1" si="31"/>
        <v>0</v>
      </c>
      <c r="S2036" s="88">
        <f ca="1">COUNTIFS(Tableau3[PLAGE],R2036)</f>
        <v>0</v>
      </c>
      <c r="T2036" s="139">
        <f ca="1">INDEX(EXTRACT!DATE,MATCH(Tableau4[[#This Row],[Décalage]],D:D,0),0)</f>
        <v>0</v>
      </c>
      <c r="U2036" s="139">
        <f ca="1">VLOOKUP(Tableau4[[#This Row],[Décalage]],D:E,2,0)</f>
        <v>0</v>
      </c>
      <c r="V2036" s="139">
        <f ca="1">VLOOKUP(Tableau4[[#This Row],[Décalage]],D:G,4,0)</f>
        <v>0</v>
      </c>
      <c r="AY2036" s="88"/>
      <c r="AZ2036" s="88"/>
      <c r="BA2036" s="88"/>
      <c r="BB2036" s="88"/>
      <c r="BC2036" s="88"/>
    </row>
    <row r="2037" spans="1:55" ht="15" x14ac:dyDescent="0.2">
      <c r="A2037" s="100" t="s">
        <v>534</v>
      </c>
      <c r="B2037" s="95" t="s">
        <v>534</v>
      </c>
      <c r="C2037" s="95">
        <v>2034</v>
      </c>
      <c r="D2037" s="95" t="s">
        <v>534</v>
      </c>
      <c r="E2037" s="99" t="s">
        <v>534</v>
      </c>
      <c r="F2037" s="95" t="s">
        <v>534</v>
      </c>
      <c r="G2037" s="95" t="s">
        <v>534</v>
      </c>
      <c r="H2037" s="95">
        <v>0</v>
      </c>
      <c r="I2037" s="95">
        <v>1</v>
      </c>
      <c r="J2037" s="95">
        <v>1570</v>
      </c>
      <c r="K2037" s="95" t="s">
        <v>534</v>
      </c>
      <c r="L2037" s="98" t="s">
        <v>534</v>
      </c>
      <c r="M2037" s="98" t="s">
        <v>534</v>
      </c>
      <c r="N2037" s="97" t="s">
        <v>534</v>
      </c>
      <c r="Q2037" s="88" t="str">
        <f t="array" aca="1" ref="Q2037" ca="1">IFERROR(INDEX(Tableau3[Num DECAL],SMALL(IF(Tableau3[Num DECAL]&lt;&gt;"",ROW(INDIRECT("1:"&amp;ROWS(Tableau3[Num DECAL])))),ROWS($1:2026))),"")</f>
        <v/>
      </c>
      <c r="R2037" s="88">
        <f t="shared" ca="1" si="31"/>
        <v>0</v>
      </c>
      <c r="S2037" s="88">
        <f ca="1">COUNTIFS(Tableau3[PLAGE],R2037)</f>
        <v>0</v>
      </c>
      <c r="T2037" s="139">
        <f ca="1">INDEX(EXTRACT!DATE,MATCH(Tableau4[[#This Row],[Décalage]],D:D,0),0)</f>
        <v>0</v>
      </c>
      <c r="U2037" s="139">
        <f ca="1">VLOOKUP(Tableau4[[#This Row],[Décalage]],D:E,2,0)</f>
        <v>0</v>
      </c>
      <c r="V2037" s="139">
        <f ca="1">VLOOKUP(Tableau4[[#This Row],[Décalage]],D:G,4,0)</f>
        <v>0</v>
      </c>
      <c r="AY2037" s="88"/>
      <c r="AZ2037" s="88"/>
      <c r="BA2037" s="88"/>
      <c r="BB2037" s="88"/>
      <c r="BC2037" s="88"/>
    </row>
    <row r="2038" spans="1:55" ht="15" x14ac:dyDescent="0.2">
      <c r="A2038" s="100" t="s">
        <v>534</v>
      </c>
      <c r="B2038" s="95" t="s">
        <v>534</v>
      </c>
      <c r="C2038" s="95">
        <v>2035</v>
      </c>
      <c r="D2038" s="95" t="s">
        <v>534</v>
      </c>
      <c r="E2038" s="99" t="s">
        <v>534</v>
      </c>
      <c r="F2038" s="95" t="s">
        <v>534</v>
      </c>
      <c r="G2038" s="95" t="s">
        <v>534</v>
      </c>
      <c r="H2038" s="95">
        <v>0</v>
      </c>
      <c r="I2038" s="95">
        <v>1</v>
      </c>
      <c r="J2038" s="95">
        <v>1571</v>
      </c>
      <c r="K2038" s="95" t="s">
        <v>534</v>
      </c>
      <c r="L2038" s="98" t="s">
        <v>534</v>
      </c>
      <c r="M2038" s="98" t="s">
        <v>534</v>
      </c>
      <c r="N2038" s="97" t="s">
        <v>534</v>
      </c>
      <c r="Q2038" s="88" t="str">
        <f t="array" aca="1" ref="Q2038" ca="1">IFERROR(INDEX(Tableau3[Num DECAL],SMALL(IF(Tableau3[Num DECAL]&lt;&gt;"",ROW(INDIRECT("1:"&amp;ROWS(Tableau3[Num DECAL])))),ROWS($1:2027))),"")</f>
        <v/>
      </c>
      <c r="R2038" s="88">
        <f t="shared" ca="1" si="31"/>
        <v>0</v>
      </c>
      <c r="S2038" s="88">
        <f ca="1">COUNTIFS(Tableau3[PLAGE],R2038)</f>
        <v>0</v>
      </c>
      <c r="T2038" s="139">
        <f ca="1">INDEX(EXTRACT!DATE,MATCH(Tableau4[[#This Row],[Décalage]],D:D,0),0)</f>
        <v>0</v>
      </c>
      <c r="U2038" s="139">
        <f ca="1">VLOOKUP(Tableau4[[#This Row],[Décalage]],D:E,2,0)</f>
        <v>0</v>
      </c>
      <c r="V2038" s="139">
        <f ca="1">VLOOKUP(Tableau4[[#This Row],[Décalage]],D:G,4,0)</f>
        <v>0</v>
      </c>
      <c r="AY2038" s="88"/>
      <c r="AZ2038" s="88"/>
      <c r="BA2038" s="88"/>
      <c r="BB2038" s="88"/>
      <c r="BC2038" s="88"/>
    </row>
    <row r="2039" spans="1:55" ht="15" x14ac:dyDescent="0.2">
      <c r="A2039" s="100" t="s">
        <v>534</v>
      </c>
      <c r="B2039" s="95" t="s">
        <v>534</v>
      </c>
      <c r="C2039" s="95">
        <v>2036</v>
      </c>
      <c r="D2039" s="95" t="s">
        <v>534</v>
      </c>
      <c r="E2039" s="99" t="s">
        <v>534</v>
      </c>
      <c r="F2039" s="95" t="s">
        <v>534</v>
      </c>
      <c r="G2039" s="95" t="s">
        <v>534</v>
      </c>
      <c r="H2039" s="95">
        <v>0</v>
      </c>
      <c r="I2039" s="95">
        <v>1</v>
      </c>
      <c r="J2039" s="95">
        <v>1572</v>
      </c>
      <c r="K2039" s="95" t="s">
        <v>534</v>
      </c>
      <c r="L2039" s="98" t="s">
        <v>534</v>
      </c>
      <c r="M2039" s="98" t="s">
        <v>534</v>
      </c>
      <c r="N2039" s="97" t="s">
        <v>534</v>
      </c>
      <c r="Q2039" s="88" t="str">
        <f t="array" aca="1" ref="Q2039" ca="1">IFERROR(INDEX(Tableau3[Num DECAL],SMALL(IF(Tableau3[Num DECAL]&lt;&gt;"",ROW(INDIRECT("1:"&amp;ROWS(Tableau3[Num DECAL])))),ROWS($1:2028))),"")</f>
        <v/>
      </c>
      <c r="R2039" s="88">
        <f t="shared" ca="1" si="31"/>
        <v>0</v>
      </c>
      <c r="S2039" s="88">
        <f ca="1">COUNTIFS(Tableau3[PLAGE],R2039)</f>
        <v>0</v>
      </c>
      <c r="T2039" s="139">
        <f ca="1">INDEX(EXTRACT!DATE,MATCH(Tableau4[[#This Row],[Décalage]],D:D,0),0)</f>
        <v>0</v>
      </c>
      <c r="U2039" s="139">
        <f ca="1">VLOOKUP(Tableau4[[#This Row],[Décalage]],D:E,2,0)</f>
        <v>0</v>
      </c>
      <c r="V2039" s="139">
        <f ca="1">VLOOKUP(Tableau4[[#This Row],[Décalage]],D:G,4,0)</f>
        <v>0</v>
      </c>
      <c r="AY2039" s="88"/>
      <c r="AZ2039" s="88"/>
      <c r="BA2039" s="88"/>
      <c r="BB2039" s="88"/>
      <c r="BC2039" s="88"/>
    </row>
    <row r="2040" spans="1:55" ht="15" x14ac:dyDescent="0.2">
      <c r="A2040" s="100" t="s">
        <v>534</v>
      </c>
      <c r="B2040" s="95" t="s">
        <v>534</v>
      </c>
      <c r="C2040" s="95">
        <v>2037</v>
      </c>
      <c r="D2040" s="95" t="s">
        <v>534</v>
      </c>
      <c r="E2040" s="99" t="s">
        <v>534</v>
      </c>
      <c r="F2040" s="95" t="s">
        <v>534</v>
      </c>
      <c r="G2040" s="95" t="s">
        <v>534</v>
      </c>
      <c r="H2040" s="95">
        <v>0</v>
      </c>
      <c r="I2040" s="95">
        <v>1</v>
      </c>
      <c r="J2040" s="95">
        <v>1573</v>
      </c>
      <c r="K2040" s="95" t="s">
        <v>534</v>
      </c>
      <c r="L2040" s="98" t="s">
        <v>534</v>
      </c>
      <c r="M2040" s="98" t="s">
        <v>534</v>
      </c>
      <c r="N2040" s="97" t="s">
        <v>534</v>
      </c>
      <c r="Q2040" s="88" t="str">
        <f t="array" aca="1" ref="Q2040" ca="1">IFERROR(INDEX(Tableau3[Num DECAL],SMALL(IF(Tableau3[Num DECAL]&lt;&gt;"",ROW(INDIRECT("1:"&amp;ROWS(Tableau3[Num DECAL])))),ROWS($1:2029))),"")</f>
        <v/>
      </c>
      <c r="R2040" s="88">
        <f t="shared" ca="1" si="31"/>
        <v>0</v>
      </c>
      <c r="S2040" s="88">
        <f ca="1">COUNTIFS(Tableau3[PLAGE],R2040)</f>
        <v>0</v>
      </c>
      <c r="T2040" s="139">
        <f ca="1">INDEX(EXTRACT!DATE,MATCH(Tableau4[[#This Row],[Décalage]],D:D,0),0)</f>
        <v>0</v>
      </c>
      <c r="U2040" s="139">
        <f ca="1">VLOOKUP(Tableau4[[#This Row],[Décalage]],D:E,2,0)</f>
        <v>0</v>
      </c>
      <c r="V2040" s="139">
        <f ca="1">VLOOKUP(Tableau4[[#This Row],[Décalage]],D:G,4,0)</f>
        <v>0</v>
      </c>
      <c r="AY2040" s="88"/>
      <c r="AZ2040" s="88"/>
      <c r="BA2040" s="88"/>
      <c r="BB2040" s="88"/>
      <c r="BC2040" s="88"/>
    </row>
    <row r="2041" spans="1:55" ht="15" x14ac:dyDescent="0.2">
      <c r="A2041" s="100" t="s">
        <v>534</v>
      </c>
      <c r="B2041" s="95" t="s">
        <v>534</v>
      </c>
      <c r="C2041" s="95">
        <v>2038</v>
      </c>
      <c r="D2041" s="95" t="s">
        <v>534</v>
      </c>
      <c r="E2041" s="99" t="s">
        <v>534</v>
      </c>
      <c r="F2041" s="95" t="s">
        <v>534</v>
      </c>
      <c r="G2041" s="95" t="s">
        <v>534</v>
      </c>
      <c r="H2041" s="95">
        <v>0</v>
      </c>
      <c r="I2041" s="95">
        <v>1</v>
      </c>
      <c r="J2041" s="95">
        <v>1574</v>
      </c>
      <c r="K2041" s="95" t="s">
        <v>534</v>
      </c>
      <c r="L2041" s="98" t="s">
        <v>534</v>
      </c>
      <c r="M2041" s="98" t="s">
        <v>534</v>
      </c>
      <c r="N2041" s="97" t="s">
        <v>534</v>
      </c>
      <c r="Q2041" s="88" t="str">
        <f t="array" aca="1" ref="Q2041" ca="1">IFERROR(INDEX(Tableau3[Num DECAL],SMALL(IF(Tableau3[Num DECAL]&lt;&gt;"",ROW(INDIRECT("1:"&amp;ROWS(Tableau3[Num DECAL])))),ROWS($1:2030))),"")</f>
        <v/>
      </c>
      <c r="R2041" s="88">
        <f t="shared" ca="1" si="31"/>
        <v>0</v>
      </c>
      <c r="S2041" s="88">
        <f ca="1">COUNTIFS(Tableau3[PLAGE],R2041)</f>
        <v>0</v>
      </c>
      <c r="T2041" s="139">
        <f ca="1">INDEX(EXTRACT!DATE,MATCH(Tableau4[[#This Row],[Décalage]],D:D,0),0)</f>
        <v>0</v>
      </c>
      <c r="U2041" s="139">
        <f ca="1">VLOOKUP(Tableau4[[#This Row],[Décalage]],D:E,2,0)</f>
        <v>0</v>
      </c>
      <c r="V2041" s="139">
        <f ca="1">VLOOKUP(Tableau4[[#This Row],[Décalage]],D:G,4,0)</f>
        <v>0</v>
      </c>
      <c r="AY2041" s="88"/>
      <c r="AZ2041" s="88"/>
      <c r="BA2041" s="88"/>
      <c r="BB2041" s="88"/>
      <c r="BC2041" s="88"/>
    </row>
    <row r="2042" spans="1:55" ht="15" x14ac:dyDescent="0.2">
      <c r="A2042" s="100" t="s">
        <v>534</v>
      </c>
      <c r="B2042" s="95" t="s">
        <v>534</v>
      </c>
      <c r="C2042" s="95">
        <v>2039</v>
      </c>
      <c r="D2042" s="95" t="s">
        <v>534</v>
      </c>
      <c r="E2042" s="99" t="s">
        <v>534</v>
      </c>
      <c r="F2042" s="95" t="s">
        <v>534</v>
      </c>
      <c r="G2042" s="95" t="s">
        <v>534</v>
      </c>
      <c r="H2042" s="95">
        <v>0</v>
      </c>
      <c r="I2042" s="95">
        <v>1</v>
      </c>
      <c r="J2042" s="95">
        <v>1575</v>
      </c>
      <c r="K2042" s="95" t="s">
        <v>534</v>
      </c>
      <c r="L2042" s="98" t="s">
        <v>534</v>
      </c>
      <c r="M2042" s="98" t="s">
        <v>534</v>
      </c>
      <c r="N2042" s="97" t="s">
        <v>534</v>
      </c>
      <c r="Q2042" s="88" t="str">
        <f t="array" aca="1" ref="Q2042" ca="1">IFERROR(INDEX(Tableau3[Num DECAL],SMALL(IF(Tableau3[Num DECAL]&lt;&gt;"",ROW(INDIRECT("1:"&amp;ROWS(Tableau3[Num DECAL])))),ROWS($1:2031))),"")</f>
        <v/>
      </c>
      <c r="R2042" s="88">
        <f t="shared" ca="1" si="31"/>
        <v>0</v>
      </c>
      <c r="S2042" s="88">
        <f ca="1">COUNTIFS(Tableau3[PLAGE],R2042)</f>
        <v>0</v>
      </c>
      <c r="T2042" s="139">
        <f ca="1">INDEX(EXTRACT!DATE,MATCH(Tableau4[[#This Row],[Décalage]],D:D,0),0)</f>
        <v>0</v>
      </c>
      <c r="U2042" s="139">
        <f ca="1">VLOOKUP(Tableau4[[#This Row],[Décalage]],D:E,2,0)</f>
        <v>0</v>
      </c>
      <c r="V2042" s="139">
        <f ca="1">VLOOKUP(Tableau4[[#This Row],[Décalage]],D:G,4,0)</f>
        <v>0</v>
      </c>
      <c r="AY2042" s="88"/>
      <c r="AZ2042" s="88"/>
      <c r="BA2042" s="88"/>
      <c r="BB2042" s="88"/>
      <c r="BC2042" s="88"/>
    </row>
    <row r="2043" spans="1:55" ht="15" x14ac:dyDescent="0.2">
      <c r="A2043" s="100" t="s">
        <v>534</v>
      </c>
      <c r="B2043" s="95" t="s">
        <v>534</v>
      </c>
      <c r="C2043" s="95">
        <v>2040</v>
      </c>
      <c r="D2043" s="95" t="s">
        <v>534</v>
      </c>
      <c r="E2043" s="99" t="s">
        <v>534</v>
      </c>
      <c r="F2043" s="95" t="s">
        <v>534</v>
      </c>
      <c r="G2043" s="95" t="s">
        <v>534</v>
      </c>
      <c r="H2043" s="95">
        <v>0</v>
      </c>
      <c r="I2043" s="95">
        <v>1</v>
      </c>
      <c r="J2043" s="95">
        <v>1576</v>
      </c>
      <c r="K2043" s="95" t="s">
        <v>534</v>
      </c>
      <c r="L2043" s="98" t="s">
        <v>534</v>
      </c>
      <c r="M2043" s="98" t="s">
        <v>534</v>
      </c>
      <c r="N2043" s="97" t="s">
        <v>534</v>
      </c>
      <c r="Q2043" s="88" t="str">
        <f t="array" aca="1" ref="Q2043" ca="1">IFERROR(INDEX(Tableau3[Num DECAL],SMALL(IF(Tableau3[Num DECAL]&lt;&gt;"",ROW(INDIRECT("1:"&amp;ROWS(Tableau3[Num DECAL])))),ROWS($1:2032))),"")</f>
        <v/>
      </c>
      <c r="R2043" s="88">
        <f t="shared" ca="1" si="31"/>
        <v>0</v>
      </c>
      <c r="S2043" s="88">
        <f ca="1">COUNTIFS(Tableau3[PLAGE],R2043)</f>
        <v>0</v>
      </c>
      <c r="T2043" s="139">
        <f ca="1">INDEX(EXTRACT!DATE,MATCH(Tableau4[[#This Row],[Décalage]],D:D,0),0)</f>
        <v>0</v>
      </c>
      <c r="U2043" s="139">
        <f ca="1">VLOOKUP(Tableau4[[#This Row],[Décalage]],D:E,2,0)</f>
        <v>0</v>
      </c>
      <c r="V2043" s="139">
        <f ca="1">VLOOKUP(Tableau4[[#This Row],[Décalage]],D:G,4,0)</f>
        <v>0</v>
      </c>
      <c r="AY2043" s="88"/>
      <c r="AZ2043" s="88"/>
      <c r="BA2043" s="88"/>
      <c r="BB2043" s="88"/>
      <c r="BC2043" s="88"/>
    </row>
    <row r="2044" spans="1:55" ht="15" x14ac:dyDescent="0.2">
      <c r="A2044" s="100" t="s">
        <v>534</v>
      </c>
      <c r="B2044" s="95" t="s">
        <v>534</v>
      </c>
      <c r="C2044" s="95">
        <v>2041</v>
      </c>
      <c r="D2044" s="95" t="s">
        <v>534</v>
      </c>
      <c r="E2044" s="99" t="s">
        <v>534</v>
      </c>
      <c r="F2044" s="95" t="s">
        <v>534</v>
      </c>
      <c r="G2044" s="95" t="s">
        <v>534</v>
      </c>
      <c r="H2044" s="95">
        <v>0</v>
      </c>
      <c r="I2044" s="95">
        <v>1</v>
      </c>
      <c r="J2044" s="95">
        <v>1577</v>
      </c>
      <c r="K2044" s="95" t="s">
        <v>534</v>
      </c>
      <c r="L2044" s="98" t="s">
        <v>534</v>
      </c>
      <c r="M2044" s="98" t="s">
        <v>534</v>
      </c>
      <c r="N2044" s="97" t="s">
        <v>534</v>
      </c>
      <c r="Q2044" s="88" t="str">
        <f t="array" aca="1" ref="Q2044" ca="1">IFERROR(INDEX(Tableau3[Num DECAL],SMALL(IF(Tableau3[Num DECAL]&lt;&gt;"",ROW(INDIRECT("1:"&amp;ROWS(Tableau3[Num DECAL])))),ROWS($1:2033))),"")</f>
        <v/>
      </c>
      <c r="R2044" s="88">
        <f t="shared" ca="1" si="31"/>
        <v>0</v>
      </c>
      <c r="S2044" s="88">
        <f ca="1">COUNTIFS(Tableau3[PLAGE],R2044)</f>
        <v>0</v>
      </c>
      <c r="T2044" s="139">
        <f ca="1">INDEX(EXTRACT!DATE,MATCH(Tableau4[[#This Row],[Décalage]],D:D,0),0)</f>
        <v>0</v>
      </c>
      <c r="U2044" s="139">
        <f ca="1">VLOOKUP(Tableau4[[#This Row],[Décalage]],D:E,2,0)</f>
        <v>0</v>
      </c>
      <c r="V2044" s="139">
        <f ca="1">VLOOKUP(Tableau4[[#This Row],[Décalage]],D:G,4,0)</f>
        <v>0</v>
      </c>
      <c r="AY2044" s="88"/>
      <c r="AZ2044" s="88"/>
      <c r="BA2044" s="88"/>
      <c r="BB2044" s="88"/>
      <c r="BC2044" s="88"/>
    </row>
    <row r="2045" spans="1:55" ht="15" x14ac:dyDescent="0.2">
      <c r="A2045" s="100" t="s">
        <v>534</v>
      </c>
      <c r="B2045" s="95" t="s">
        <v>534</v>
      </c>
      <c r="C2045" s="95">
        <v>2042</v>
      </c>
      <c r="D2045" s="95" t="s">
        <v>534</v>
      </c>
      <c r="E2045" s="99" t="s">
        <v>534</v>
      </c>
      <c r="F2045" s="95" t="s">
        <v>534</v>
      </c>
      <c r="G2045" s="95" t="s">
        <v>534</v>
      </c>
      <c r="H2045" s="95">
        <v>0</v>
      </c>
      <c r="I2045" s="95">
        <v>1</v>
      </c>
      <c r="J2045" s="95">
        <v>1578</v>
      </c>
      <c r="K2045" s="95" t="s">
        <v>534</v>
      </c>
      <c r="L2045" s="98" t="s">
        <v>534</v>
      </c>
      <c r="M2045" s="98" t="s">
        <v>534</v>
      </c>
      <c r="N2045" s="97" t="s">
        <v>534</v>
      </c>
      <c r="Q2045" s="88" t="str">
        <f t="array" aca="1" ref="Q2045" ca="1">IFERROR(INDEX(Tableau3[Num DECAL],SMALL(IF(Tableau3[Num DECAL]&lt;&gt;"",ROW(INDIRECT("1:"&amp;ROWS(Tableau3[Num DECAL])))),ROWS($1:2034))),"")</f>
        <v/>
      </c>
      <c r="R2045" s="88">
        <f t="shared" ca="1" si="31"/>
        <v>0</v>
      </c>
      <c r="S2045" s="88">
        <f ca="1">COUNTIFS(Tableau3[PLAGE],R2045)</f>
        <v>0</v>
      </c>
      <c r="T2045" s="139">
        <f ca="1">INDEX(EXTRACT!DATE,MATCH(Tableau4[[#This Row],[Décalage]],D:D,0),0)</f>
        <v>0</v>
      </c>
      <c r="U2045" s="139">
        <f ca="1">VLOOKUP(Tableau4[[#This Row],[Décalage]],D:E,2,0)</f>
        <v>0</v>
      </c>
      <c r="V2045" s="139">
        <f ca="1">VLOOKUP(Tableau4[[#This Row],[Décalage]],D:G,4,0)</f>
        <v>0</v>
      </c>
      <c r="AY2045" s="88"/>
      <c r="AZ2045" s="88"/>
      <c r="BA2045" s="88"/>
      <c r="BB2045" s="88"/>
      <c r="BC2045" s="88"/>
    </row>
    <row r="2046" spans="1:55" ht="15" x14ac:dyDescent="0.2">
      <c r="A2046" s="100" t="s">
        <v>534</v>
      </c>
      <c r="B2046" s="95" t="s">
        <v>534</v>
      </c>
      <c r="C2046" s="95">
        <v>2043</v>
      </c>
      <c r="D2046" s="95" t="s">
        <v>534</v>
      </c>
      <c r="E2046" s="99" t="s">
        <v>534</v>
      </c>
      <c r="F2046" s="95" t="s">
        <v>534</v>
      </c>
      <c r="G2046" s="95" t="s">
        <v>534</v>
      </c>
      <c r="H2046" s="95">
        <v>0</v>
      </c>
      <c r="I2046" s="95">
        <v>1</v>
      </c>
      <c r="J2046" s="95">
        <v>1579</v>
      </c>
      <c r="K2046" s="95" t="s">
        <v>534</v>
      </c>
      <c r="L2046" s="98" t="s">
        <v>534</v>
      </c>
      <c r="M2046" s="98" t="s">
        <v>534</v>
      </c>
      <c r="N2046" s="97" t="s">
        <v>534</v>
      </c>
      <c r="Q2046" s="88" t="str">
        <f t="array" aca="1" ref="Q2046" ca="1">IFERROR(INDEX(Tableau3[Num DECAL],SMALL(IF(Tableau3[Num DECAL]&lt;&gt;"",ROW(INDIRECT("1:"&amp;ROWS(Tableau3[Num DECAL])))),ROWS($1:2035))),"")</f>
        <v/>
      </c>
      <c r="R2046" s="88">
        <f t="shared" ca="1" si="31"/>
        <v>0</v>
      </c>
      <c r="S2046" s="88">
        <f ca="1">COUNTIFS(Tableau3[PLAGE],R2046)</f>
        <v>0</v>
      </c>
      <c r="T2046" s="139">
        <f ca="1">INDEX(EXTRACT!DATE,MATCH(Tableau4[[#This Row],[Décalage]],D:D,0),0)</f>
        <v>0</v>
      </c>
      <c r="U2046" s="139">
        <f ca="1">VLOOKUP(Tableau4[[#This Row],[Décalage]],D:E,2,0)</f>
        <v>0</v>
      </c>
      <c r="V2046" s="139">
        <f ca="1">VLOOKUP(Tableau4[[#This Row],[Décalage]],D:G,4,0)</f>
        <v>0</v>
      </c>
      <c r="AY2046" s="88"/>
      <c r="AZ2046" s="88"/>
      <c r="BA2046" s="88"/>
      <c r="BB2046" s="88"/>
      <c r="BC2046" s="88"/>
    </row>
    <row r="2047" spans="1:55" ht="15" x14ac:dyDescent="0.2">
      <c r="A2047" s="100" t="s">
        <v>534</v>
      </c>
      <c r="B2047" s="95" t="s">
        <v>534</v>
      </c>
      <c r="C2047" s="95">
        <v>2044</v>
      </c>
      <c r="D2047" s="95" t="s">
        <v>534</v>
      </c>
      <c r="E2047" s="99" t="s">
        <v>534</v>
      </c>
      <c r="F2047" s="95" t="s">
        <v>534</v>
      </c>
      <c r="G2047" s="95" t="s">
        <v>534</v>
      </c>
      <c r="H2047" s="95">
        <v>0</v>
      </c>
      <c r="I2047" s="95">
        <v>1</v>
      </c>
      <c r="J2047" s="95">
        <v>1580</v>
      </c>
      <c r="K2047" s="95" t="s">
        <v>534</v>
      </c>
      <c r="L2047" s="98" t="s">
        <v>534</v>
      </c>
      <c r="M2047" s="98" t="s">
        <v>534</v>
      </c>
      <c r="N2047" s="97" t="s">
        <v>534</v>
      </c>
      <c r="Q2047" s="88" t="str">
        <f t="array" aca="1" ref="Q2047" ca="1">IFERROR(INDEX(Tableau3[Num DECAL],SMALL(IF(Tableau3[Num DECAL]&lt;&gt;"",ROW(INDIRECT("1:"&amp;ROWS(Tableau3[Num DECAL])))),ROWS($1:2036))),"")</f>
        <v/>
      </c>
      <c r="R2047" s="88">
        <f t="shared" ca="1" si="31"/>
        <v>0</v>
      </c>
      <c r="S2047" s="88">
        <f ca="1">COUNTIFS(Tableau3[PLAGE],R2047)</f>
        <v>0</v>
      </c>
      <c r="T2047" s="139">
        <f ca="1">INDEX(EXTRACT!DATE,MATCH(Tableau4[[#This Row],[Décalage]],D:D,0),0)</f>
        <v>0</v>
      </c>
      <c r="U2047" s="139">
        <f ca="1">VLOOKUP(Tableau4[[#This Row],[Décalage]],D:E,2,0)</f>
        <v>0</v>
      </c>
      <c r="V2047" s="139">
        <f ca="1">VLOOKUP(Tableau4[[#This Row],[Décalage]],D:G,4,0)</f>
        <v>0</v>
      </c>
      <c r="AY2047" s="88"/>
      <c r="AZ2047" s="88"/>
      <c r="BA2047" s="88"/>
      <c r="BB2047" s="88"/>
      <c r="BC2047" s="88"/>
    </row>
    <row r="2048" spans="1:55" ht="15" x14ac:dyDescent="0.2">
      <c r="A2048" s="100" t="s">
        <v>534</v>
      </c>
      <c r="B2048" s="95" t="s">
        <v>534</v>
      </c>
      <c r="C2048" s="95">
        <v>2045</v>
      </c>
      <c r="D2048" s="95" t="s">
        <v>534</v>
      </c>
      <c r="E2048" s="99" t="s">
        <v>534</v>
      </c>
      <c r="F2048" s="95" t="s">
        <v>534</v>
      </c>
      <c r="G2048" s="95" t="s">
        <v>534</v>
      </c>
      <c r="H2048" s="95">
        <v>0</v>
      </c>
      <c r="I2048" s="95">
        <v>1</v>
      </c>
      <c r="J2048" s="95">
        <v>1581</v>
      </c>
      <c r="K2048" s="95" t="s">
        <v>534</v>
      </c>
      <c r="L2048" s="98" t="s">
        <v>534</v>
      </c>
      <c r="M2048" s="98" t="s">
        <v>534</v>
      </c>
      <c r="N2048" s="97" t="s">
        <v>534</v>
      </c>
      <c r="Q2048" s="88" t="str">
        <f t="array" aca="1" ref="Q2048" ca="1">IFERROR(INDEX(Tableau3[Num DECAL],SMALL(IF(Tableau3[Num DECAL]&lt;&gt;"",ROW(INDIRECT("1:"&amp;ROWS(Tableau3[Num DECAL])))),ROWS($1:2037))),"")</f>
        <v/>
      </c>
      <c r="R2048" s="88">
        <f t="shared" ca="1" si="31"/>
        <v>0</v>
      </c>
      <c r="S2048" s="88">
        <f ca="1">COUNTIFS(Tableau3[PLAGE],R2048)</f>
        <v>0</v>
      </c>
      <c r="T2048" s="139">
        <f ca="1">INDEX(EXTRACT!DATE,MATCH(Tableau4[[#This Row],[Décalage]],D:D,0),0)</f>
        <v>0</v>
      </c>
      <c r="U2048" s="139">
        <f ca="1">VLOOKUP(Tableau4[[#This Row],[Décalage]],D:E,2,0)</f>
        <v>0</v>
      </c>
      <c r="V2048" s="139">
        <f ca="1">VLOOKUP(Tableau4[[#This Row],[Décalage]],D:G,4,0)</f>
        <v>0</v>
      </c>
      <c r="AY2048" s="88"/>
      <c r="AZ2048" s="88"/>
      <c r="BA2048" s="88"/>
      <c r="BB2048" s="88"/>
      <c r="BC2048" s="88"/>
    </row>
    <row r="2049" spans="1:55" ht="15" x14ac:dyDescent="0.2">
      <c r="A2049" s="100" t="s">
        <v>534</v>
      </c>
      <c r="B2049" s="95" t="s">
        <v>534</v>
      </c>
      <c r="C2049" s="95">
        <v>2046</v>
      </c>
      <c r="D2049" s="95" t="s">
        <v>534</v>
      </c>
      <c r="E2049" s="99" t="s">
        <v>534</v>
      </c>
      <c r="F2049" s="95" t="s">
        <v>534</v>
      </c>
      <c r="G2049" s="95" t="s">
        <v>534</v>
      </c>
      <c r="H2049" s="95">
        <v>0</v>
      </c>
      <c r="I2049" s="95">
        <v>1</v>
      </c>
      <c r="J2049" s="95">
        <v>1582</v>
      </c>
      <c r="K2049" s="95" t="s">
        <v>534</v>
      </c>
      <c r="L2049" s="98" t="s">
        <v>534</v>
      </c>
      <c r="M2049" s="98" t="s">
        <v>534</v>
      </c>
      <c r="N2049" s="97" t="s">
        <v>534</v>
      </c>
      <c r="Q2049" s="88" t="str">
        <f t="array" aca="1" ref="Q2049" ca="1">IFERROR(INDEX(Tableau3[Num DECAL],SMALL(IF(Tableau3[Num DECAL]&lt;&gt;"",ROW(INDIRECT("1:"&amp;ROWS(Tableau3[Num DECAL])))),ROWS($1:2038))),"")</f>
        <v/>
      </c>
      <c r="R2049" s="88">
        <f t="shared" ca="1" si="31"/>
        <v>0</v>
      </c>
      <c r="S2049" s="88">
        <f ca="1">COUNTIFS(Tableau3[PLAGE],R2049)</f>
        <v>0</v>
      </c>
      <c r="T2049" s="139">
        <f ca="1">INDEX(EXTRACT!DATE,MATCH(Tableau4[[#This Row],[Décalage]],D:D,0),0)</f>
        <v>0</v>
      </c>
      <c r="U2049" s="139">
        <f ca="1">VLOOKUP(Tableau4[[#This Row],[Décalage]],D:E,2,0)</f>
        <v>0</v>
      </c>
      <c r="V2049" s="139">
        <f ca="1">VLOOKUP(Tableau4[[#This Row],[Décalage]],D:G,4,0)</f>
        <v>0</v>
      </c>
      <c r="AY2049" s="88"/>
      <c r="AZ2049" s="88"/>
      <c r="BA2049" s="88"/>
      <c r="BB2049" s="88"/>
      <c r="BC2049" s="88"/>
    </row>
    <row r="2050" spans="1:55" ht="15" x14ac:dyDescent="0.2">
      <c r="A2050" s="100" t="s">
        <v>534</v>
      </c>
      <c r="B2050" s="95" t="s">
        <v>534</v>
      </c>
      <c r="C2050" s="95">
        <v>2047</v>
      </c>
      <c r="D2050" s="95" t="s">
        <v>534</v>
      </c>
      <c r="E2050" s="99" t="s">
        <v>534</v>
      </c>
      <c r="F2050" s="95" t="s">
        <v>534</v>
      </c>
      <c r="G2050" s="95" t="s">
        <v>534</v>
      </c>
      <c r="H2050" s="95">
        <v>0</v>
      </c>
      <c r="I2050" s="95">
        <v>1</v>
      </c>
      <c r="J2050" s="95">
        <v>1583</v>
      </c>
      <c r="K2050" s="95" t="s">
        <v>534</v>
      </c>
      <c r="L2050" s="98" t="s">
        <v>534</v>
      </c>
      <c r="M2050" s="98" t="s">
        <v>534</v>
      </c>
      <c r="N2050" s="97" t="s">
        <v>534</v>
      </c>
      <c r="Q2050" s="88" t="str">
        <f t="array" aca="1" ref="Q2050" ca="1">IFERROR(INDEX(Tableau3[Num DECAL],SMALL(IF(Tableau3[Num DECAL]&lt;&gt;"",ROW(INDIRECT("1:"&amp;ROWS(Tableau3[Num DECAL])))),ROWS($1:2039))),"")</f>
        <v/>
      </c>
      <c r="R2050" s="88">
        <f t="shared" ca="1" si="31"/>
        <v>0</v>
      </c>
      <c r="S2050" s="88">
        <f ca="1">COUNTIFS(Tableau3[PLAGE],R2050)</f>
        <v>0</v>
      </c>
      <c r="T2050" s="139">
        <f ca="1">INDEX(EXTRACT!DATE,MATCH(Tableau4[[#This Row],[Décalage]],D:D,0),0)</f>
        <v>0</v>
      </c>
      <c r="U2050" s="139">
        <f ca="1">VLOOKUP(Tableau4[[#This Row],[Décalage]],D:E,2,0)</f>
        <v>0</v>
      </c>
      <c r="V2050" s="139">
        <f ca="1">VLOOKUP(Tableau4[[#This Row],[Décalage]],D:G,4,0)</f>
        <v>0</v>
      </c>
      <c r="AY2050" s="88"/>
      <c r="AZ2050" s="88"/>
      <c r="BA2050" s="88"/>
      <c r="BB2050" s="88"/>
      <c r="BC2050" s="88"/>
    </row>
    <row r="2051" spans="1:55" ht="15" x14ac:dyDescent="0.2">
      <c r="A2051" s="100" t="s">
        <v>534</v>
      </c>
      <c r="B2051" s="95" t="s">
        <v>534</v>
      </c>
      <c r="C2051" s="95">
        <v>2048</v>
      </c>
      <c r="D2051" s="95" t="s">
        <v>534</v>
      </c>
      <c r="E2051" s="99" t="s">
        <v>534</v>
      </c>
      <c r="F2051" s="95" t="s">
        <v>534</v>
      </c>
      <c r="G2051" s="95" t="s">
        <v>534</v>
      </c>
      <c r="H2051" s="95">
        <v>0</v>
      </c>
      <c r="I2051" s="95">
        <v>1</v>
      </c>
      <c r="J2051" s="95">
        <v>1584</v>
      </c>
      <c r="K2051" s="95" t="s">
        <v>534</v>
      </c>
      <c r="L2051" s="98" t="s">
        <v>534</v>
      </c>
      <c r="M2051" s="98" t="s">
        <v>534</v>
      </c>
      <c r="N2051" s="97" t="s">
        <v>534</v>
      </c>
      <c r="Q2051" s="88" t="str">
        <f t="array" aca="1" ref="Q2051" ca="1">IFERROR(INDEX(Tableau3[Num DECAL],SMALL(IF(Tableau3[Num DECAL]&lt;&gt;"",ROW(INDIRECT("1:"&amp;ROWS(Tableau3[Num DECAL])))),ROWS($1:2040))),"")</f>
        <v/>
      </c>
      <c r="R2051" s="88">
        <f t="shared" ca="1" si="31"/>
        <v>0</v>
      </c>
      <c r="S2051" s="88">
        <f ca="1">COUNTIFS(Tableau3[PLAGE],R2051)</f>
        <v>0</v>
      </c>
      <c r="T2051" s="139">
        <f ca="1">INDEX(EXTRACT!DATE,MATCH(Tableau4[[#This Row],[Décalage]],D:D,0),0)</f>
        <v>0</v>
      </c>
      <c r="U2051" s="139">
        <f ca="1">VLOOKUP(Tableau4[[#This Row],[Décalage]],D:E,2,0)</f>
        <v>0</v>
      </c>
      <c r="V2051" s="139">
        <f ca="1">VLOOKUP(Tableau4[[#This Row],[Décalage]],D:G,4,0)</f>
        <v>0</v>
      </c>
      <c r="AY2051" s="88"/>
      <c r="AZ2051" s="88"/>
      <c r="BA2051" s="88"/>
      <c r="BB2051" s="88"/>
      <c r="BC2051" s="88"/>
    </row>
    <row r="2052" spans="1:55" ht="15" x14ac:dyDescent="0.2">
      <c r="A2052" s="100" t="s">
        <v>534</v>
      </c>
      <c r="B2052" s="95" t="s">
        <v>534</v>
      </c>
      <c r="C2052" s="95">
        <v>2049</v>
      </c>
      <c r="D2052" s="95" t="s">
        <v>534</v>
      </c>
      <c r="E2052" s="99" t="s">
        <v>534</v>
      </c>
      <c r="F2052" s="95" t="s">
        <v>534</v>
      </c>
      <c r="G2052" s="95" t="s">
        <v>534</v>
      </c>
      <c r="H2052" s="95">
        <v>0</v>
      </c>
      <c r="I2052" s="95">
        <v>1</v>
      </c>
      <c r="J2052" s="95">
        <v>1585</v>
      </c>
      <c r="K2052" s="95" t="s">
        <v>534</v>
      </c>
      <c r="L2052" s="98" t="s">
        <v>534</v>
      </c>
      <c r="M2052" s="98" t="s">
        <v>534</v>
      </c>
      <c r="N2052" s="97" t="s">
        <v>534</v>
      </c>
      <c r="Q2052" s="88" t="str">
        <f t="array" aca="1" ref="Q2052" ca="1">IFERROR(INDEX(Tableau3[Num DECAL],SMALL(IF(Tableau3[Num DECAL]&lt;&gt;"",ROW(INDIRECT("1:"&amp;ROWS(Tableau3[Num DECAL])))),ROWS($1:2041))),"")</f>
        <v/>
      </c>
      <c r="R2052" s="88">
        <f t="shared" ca="1" si="31"/>
        <v>0</v>
      </c>
      <c r="S2052" s="88">
        <f ca="1">COUNTIFS(Tableau3[PLAGE],R2052)</f>
        <v>0</v>
      </c>
      <c r="T2052" s="139">
        <f ca="1">INDEX(EXTRACT!DATE,MATCH(Tableau4[[#This Row],[Décalage]],D:D,0),0)</f>
        <v>0</v>
      </c>
      <c r="U2052" s="139">
        <f ca="1">VLOOKUP(Tableau4[[#This Row],[Décalage]],D:E,2,0)</f>
        <v>0</v>
      </c>
      <c r="V2052" s="139">
        <f ca="1">VLOOKUP(Tableau4[[#This Row],[Décalage]],D:G,4,0)</f>
        <v>0</v>
      </c>
      <c r="AY2052" s="88"/>
      <c r="AZ2052" s="88"/>
      <c r="BA2052" s="88"/>
      <c r="BB2052" s="88"/>
      <c r="BC2052" s="88"/>
    </row>
    <row r="2053" spans="1:55" ht="15" x14ac:dyDescent="0.2">
      <c r="A2053" s="100" t="s">
        <v>534</v>
      </c>
      <c r="B2053" s="95" t="s">
        <v>534</v>
      </c>
      <c r="C2053" s="95">
        <v>2050</v>
      </c>
      <c r="D2053" s="95" t="s">
        <v>534</v>
      </c>
      <c r="E2053" s="99" t="s">
        <v>534</v>
      </c>
      <c r="F2053" s="95" t="s">
        <v>534</v>
      </c>
      <c r="G2053" s="95" t="s">
        <v>534</v>
      </c>
      <c r="H2053" s="95">
        <v>0</v>
      </c>
      <c r="I2053" s="95">
        <v>1</v>
      </c>
      <c r="J2053" s="95">
        <v>1586</v>
      </c>
      <c r="K2053" s="95" t="s">
        <v>534</v>
      </c>
      <c r="L2053" s="98" t="s">
        <v>534</v>
      </c>
      <c r="M2053" s="98" t="s">
        <v>534</v>
      </c>
      <c r="N2053" s="97" t="s">
        <v>534</v>
      </c>
      <c r="Q2053" s="88" t="str">
        <f t="array" aca="1" ref="Q2053" ca="1">IFERROR(INDEX(Tableau3[Num DECAL],SMALL(IF(Tableau3[Num DECAL]&lt;&gt;"",ROW(INDIRECT("1:"&amp;ROWS(Tableau3[Num DECAL])))),ROWS($1:2042))),"")</f>
        <v/>
      </c>
      <c r="R2053" s="88">
        <f t="shared" ca="1" si="31"/>
        <v>0</v>
      </c>
      <c r="S2053" s="88">
        <f ca="1">COUNTIFS(Tableau3[PLAGE],R2053)</f>
        <v>0</v>
      </c>
      <c r="T2053" s="139">
        <f ca="1">INDEX(EXTRACT!DATE,MATCH(Tableau4[[#This Row],[Décalage]],D:D,0),0)</f>
        <v>0</v>
      </c>
      <c r="U2053" s="139">
        <f ca="1">VLOOKUP(Tableau4[[#This Row],[Décalage]],D:E,2,0)</f>
        <v>0</v>
      </c>
      <c r="V2053" s="139">
        <f ca="1">VLOOKUP(Tableau4[[#This Row],[Décalage]],D:G,4,0)</f>
        <v>0</v>
      </c>
      <c r="AY2053" s="88"/>
      <c r="AZ2053" s="88"/>
      <c r="BA2053" s="88"/>
      <c r="BB2053" s="88"/>
      <c r="BC2053" s="88"/>
    </row>
    <row r="2054" spans="1:55" ht="15" x14ac:dyDescent="0.2">
      <c r="A2054" s="100" t="s">
        <v>534</v>
      </c>
      <c r="B2054" s="95" t="s">
        <v>534</v>
      </c>
      <c r="C2054" s="95">
        <v>2051</v>
      </c>
      <c r="D2054" s="95" t="s">
        <v>534</v>
      </c>
      <c r="E2054" s="99" t="s">
        <v>534</v>
      </c>
      <c r="F2054" s="95" t="s">
        <v>534</v>
      </c>
      <c r="G2054" s="95" t="s">
        <v>534</v>
      </c>
      <c r="H2054" s="95">
        <v>0</v>
      </c>
      <c r="I2054" s="95">
        <v>1</v>
      </c>
      <c r="J2054" s="95">
        <v>1587</v>
      </c>
      <c r="K2054" s="95" t="s">
        <v>534</v>
      </c>
      <c r="L2054" s="98" t="s">
        <v>534</v>
      </c>
      <c r="M2054" s="98" t="s">
        <v>534</v>
      </c>
      <c r="N2054" s="97" t="s">
        <v>534</v>
      </c>
      <c r="Q2054" s="88" t="str">
        <f t="array" aca="1" ref="Q2054" ca="1">IFERROR(INDEX(Tableau3[Num DECAL],SMALL(IF(Tableau3[Num DECAL]&lt;&gt;"",ROW(INDIRECT("1:"&amp;ROWS(Tableau3[Num DECAL])))),ROWS($1:2043))),"")</f>
        <v/>
      </c>
      <c r="R2054" s="88">
        <f t="shared" ca="1" si="31"/>
        <v>0</v>
      </c>
      <c r="S2054" s="88">
        <f ca="1">COUNTIFS(Tableau3[PLAGE],R2054)</f>
        <v>0</v>
      </c>
      <c r="T2054" s="139">
        <f ca="1">INDEX(EXTRACT!DATE,MATCH(Tableau4[[#This Row],[Décalage]],D:D,0),0)</f>
        <v>0</v>
      </c>
      <c r="U2054" s="139">
        <f ca="1">VLOOKUP(Tableau4[[#This Row],[Décalage]],D:E,2,0)</f>
        <v>0</v>
      </c>
      <c r="V2054" s="139">
        <f ca="1">VLOOKUP(Tableau4[[#This Row],[Décalage]],D:G,4,0)</f>
        <v>0</v>
      </c>
      <c r="AY2054" s="88"/>
      <c r="AZ2054" s="88"/>
      <c r="BA2054" s="88"/>
      <c r="BB2054" s="88"/>
      <c r="BC2054" s="88"/>
    </row>
    <row r="2055" spans="1:55" ht="15" x14ac:dyDescent="0.2">
      <c r="A2055" s="100" t="s">
        <v>534</v>
      </c>
      <c r="B2055" s="95" t="s">
        <v>534</v>
      </c>
      <c r="C2055" s="95">
        <v>2052</v>
      </c>
      <c r="D2055" s="95" t="s">
        <v>534</v>
      </c>
      <c r="E2055" s="99" t="s">
        <v>534</v>
      </c>
      <c r="F2055" s="95" t="s">
        <v>534</v>
      </c>
      <c r="G2055" s="95" t="s">
        <v>534</v>
      </c>
      <c r="H2055" s="95">
        <v>0</v>
      </c>
      <c r="I2055" s="95">
        <v>1</v>
      </c>
      <c r="J2055" s="95">
        <v>1588</v>
      </c>
      <c r="K2055" s="95" t="s">
        <v>534</v>
      </c>
      <c r="L2055" s="98" t="s">
        <v>534</v>
      </c>
      <c r="M2055" s="98" t="s">
        <v>534</v>
      </c>
      <c r="N2055" s="97" t="s">
        <v>534</v>
      </c>
      <c r="Q2055" s="88" t="str">
        <f t="array" aca="1" ref="Q2055" ca="1">IFERROR(INDEX(Tableau3[Num DECAL],SMALL(IF(Tableau3[Num DECAL]&lt;&gt;"",ROW(INDIRECT("1:"&amp;ROWS(Tableau3[Num DECAL])))),ROWS($1:2044))),"")</f>
        <v/>
      </c>
      <c r="R2055" s="88">
        <f t="shared" ca="1" si="31"/>
        <v>0</v>
      </c>
      <c r="S2055" s="88">
        <f ca="1">COUNTIFS(Tableau3[PLAGE],R2055)</f>
        <v>0</v>
      </c>
      <c r="T2055" s="139">
        <f ca="1">INDEX(EXTRACT!DATE,MATCH(Tableau4[[#This Row],[Décalage]],D:D,0),0)</f>
        <v>0</v>
      </c>
      <c r="U2055" s="139">
        <f ca="1">VLOOKUP(Tableau4[[#This Row],[Décalage]],D:E,2,0)</f>
        <v>0</v>
      </c>
      <c r="V2055" s="139">
        <f ca="1">VLOOKUP(Tableau4[[#This Row],[Décalage]],D:G,4,0)</f>
        <v>0</v>
      </c>
      <c r="AY2055" s="88"/>
      <c r="AZ2055" s="88"/>
      <c r="BA2055" s="88"/>
      <c r="BB2055" s="88"/>
      <c r="BC2055" s="88"/>
    </row>
    <row r="2056" spans="1:55" ht="15" x14ac:dyDescent="0.2">
      <c r="A2056" s="100" t="s">
        <v>534</v>
      </c>
      <c r="B2056" s="95" t="s">
        <v>534</v>
      </c>
      <c r="C2056" s="95">
        <v>2053</v>
      </c>
      <c r="D2056" s="95" t="s">
        <v>534</v>
      </c>
      <c r="E2056" s="99" t="s">
        <v>534</v>
      </c>
      <c r="F2056" s="95" t="s">
        <v>534</v>
      </c>
      <c r="G2056" s="95" t="s">
        <v>534</v>
      </c>
      <c r="H2056" s="95">
        <v>0</v>
      </c>
      <c r="I2056" s="95">
        <v>1</v>
      </c>
      <c r="J2056" s="95">
        <v>1589</v>
      </c>
      <c r="K2056" s="95" t="s">
        <v>534</v>
      </c>
      <c r="L2056" s="98" t="s">
        <v>534</v>
      </c>
      <c r="M2056" s="98" t="s">
        <v>534</v>
      </c>
      <c r="N2056" s="97" t="s">
        <v>534</v>
      </c>
      <c r="Q2056" s="88" t="str">
        <f t="array" aca="1" ref="Q2056" ca="1">IFERROR(INDEX(Tableau3[Num DECAL],SMALL(IF(Tableau3[Num DECAL]&lt;&gt;"",ROW(INDIRECT("1:"&amp;ROWS(Tableau3[Num DECAL])))),ROWS($1:2045))),"")</f>
        <v/>
      </c>
      <c r="R2056" s="88">
        <f t="shared" ca="1" si="31"/>
        <v>0</v>
      </c>
      <c r="S2056" s="88">
        <f ca="1">COUNTIFS(Tableau3[PLAGE],R2056)</f>
        <v>0</v>
      </c>
      <c r="T2056" s="139">
        <f ca="1">INDEX(EXTRACT!DATE,MATCH(Tableau4[[#This Row],[Décalage]],D:D,0),0)</f>
        <v>0</v>
      </c>
      <c r="U2056" s="139">
        <f ca="1">VLOOKUP(Tableau4[[#This Row],[Décalage]],D:E,2,0)</f>
        <v>0</v>
      </c>
      <c r="V2056" s="139">
        <f ca="1">VLOOKUP(Tableau4[[#This Row],[Décalage]],D:G,4,0)</f>
        <v>0</v>
      </c>
      <c r="AY2056" s="88"/>
      <c r="AZ2056" s="88"/>
      <c r="BA2056" s="88"/>
      <c r="BB2056" s="88"/>
      <c r="BC2056" s="88"/>
    </row>
    <row r="2057" spans="1:55" ht="15" x14ac:dyDescent="0.2">
      <c r="A2057" s="100" t="s">
        <v>534</v>
      </c>
      <c r="B2057" s="95" t="s">
        <v>534</v>
      </c>
      <c r="C2057" s="95">
        <v>2054</v>
      </c>
      <c r="D2057" s="95" t="s">
        <v>534</v>
      </c>
      <c r="E2057" s="99" t="s">
        <v>534</v>
      </c>
      <c r="F2057" s="95" t="s">
        <v>534</v>
      </c>
      <c r="G2057" s="95" t="s">
        <v>534</v>
      </c>
      <c r="H2057" s="95">
        <v>0</v>
      </c>
      <c r="I2057" s="95">
        <v>1</v>
      </c>
      <c r="J2057" s="95">
        <v>1590</v>
      </c>
      <c r="K2057" s="95" t="s">
        <v>534</v>
      </c>
      <c r="L2057" s="98" t="s">
        <v>534</v>
      </c>
      <c r="M2057" s="98" t="s">
        <v>534</v>
      </c>
      <c r="N2057" s="97" t="s">
        <v>534</v>
      </c>
      <c r="Q2057" s="88" t="str">
        <f t="array" aca="1" ref="Q2057" ca="1">IFERROR(INDEX(Tableau3[Num DECAL],SMALL(IF(Tableau3[Num DECAL]&lt;&gt;"",ROW(INDIRECT("1:"&amp;ROWS(Tableau3[Num DECAL])))),ROWS($1:2046))),"")</f>
        <v/>
      </c>
      <c r="R2057" s="88">
        <f t="shared" ca="1" si="31"/>
        <v>0</v>
      </c>
      <c r="S2057" s="88">
        <f ca="1">COUNTIFS(Tableau3[PLAGE],R2057)</f>
        <v>0</v>
      </c>
      <c r="T2057" s="139">
        <f ca="1">INDEX(EXTRACT!DATE,MATCH(Tableau4[[#This Row],[Décalage]],D:D,0),0)</f>
        <v>0</v>
      </c>
      <c r="U2057" s="139">
        <f ca="1">VLOOKUP(Tableau4[[#This Row],[Décalage]],D:E,2,0)</f>
        <v>0</v>
      </c>
      <c r="V2057" s="139">
        <f ca="1">VLOOKUP(Tableau4[[#This Row],[Décalage]],D:G,4,0)</f>
        <v>0</v>
      </c>
      <c r="AY2057" s="88"/>
      <c r="AZ2057" s="88"/>
      <c r="BA2057" s="88"/>
      <c r="BB2057" s="88"/>
      <c r="BC2057" s="88"/>
    </row>
    <row r="2058" spans="1:55" ht="15" x14ac:dyDescent="0.2">
      <c r="A2058" s="100" t="s">
        <v>534</v>
      </c>
      <c r="B2058" s="95" t="s">
        <v>534</v>
      </c>
      <c r="C2058" s="95">
        <v>2055</v>
      </c>
      <c r="D2058" s="95" t="s">
        <v>534</v>
      </c>
      <c r="E2058" s="99" t="s">
        <v>534</v>
      </c>
      <c r="F2058" s="95" t="s">
        <v>534</v>
      </c>
      <c r="G2058" s="95" t="s">
        <v>534</v>
      </c>
      <c r="H2058" s="95">
        <v>0</v>
      </c>
      <c r="I2058" s="95">
        <v>1</v>
      </c>
      <c r="J2058" s="95">
        <v>1591</v>
      </c>
      <c r="K2058" s="95" t="s">
        <v>534</v>
      </c>
      <c r="L2058" s="98" t="s">
        <v>534</v>
      </c>
      <c r="M2058" s="98" t="s">
        <v>534</v>
      </c>
      <c r="N2058" s="97" t="s">
        <v>534</v>
      </c>
      <c r="Q2058" s="88" t="str">
        <f t="array" aca="1" ref="Q2058" ca="1">IFERROR(INDEX(Tableau3[Num DECAL],SMALL(IF(Tableau3[Num DECAL]&lt;&gt;"",ROW(INDIRECT("1:"&amp;ROWS(Tableau3[Num DECAL])))),ROWS($1:2047))),"")</f>
        <v/>
      </c>
      <c r="R2058" s="88">
        <f t="shared" ca="1" si="31"/>
        <v>0</v>
      </c>
      <c r="S2058" s="88">
        <f ca="1">COUNTIFS(Tableau3[PLAGE],R2058)</f>
        <v>0</v>
      </c>
      <c r="T2058" s="139">
        <f ca="1">INDEX(EXTRACT!DATE,MATCH(Tableau4[[#This Row],[Décalage]],D:D,0),0)</f>
        <v>0</v>
      </c>
      <c r="U2058" s="139">
        <f ca="1">VLOOKUP(Tableau4[[#This Row],[Décalage]],D:E,2,0)</f>
        <v>0</v>
      </c>
      <c r="V2058" s="139">
        <f ca="1">VLOOKUP(Tableau4[[#This Row],[Décalage]],D:G,4,0)</f>
        <v>0</v>
      </c>
      <c r="AY2058" s="88"/>
      <c r="AZ2058" s="88"/>
      <c r="BA2058" s="88"/>
      <c r="BB2058" s="88"/>
      <c r="BC2058" s="88"/>
    </row>
    <row r="2059" spans="1:55" ht="15" x14ac:dyDescent="0.2">
      <c r="A2059" s="100" t="s">
        <v>534</v>
      </c>
      <c r="B2059" s="95" t="s">
        <v>534</v>
      </c>
      <c r="C2059" s="95">
        <v>2056</v>
      </c>
      <c r="D2059" s="95" t="s">
        <v>534</v>
      </c>
      <c r="E2059" s="99" t="s">
        <v>534</v>
      </c>
      <c r="F2059" s="95" t="s">
        <v>534</v>
      </c>
      <c r="G2059" s="95" t="s">
        <v>534</v>
      </c>
      <c r="H2059" s="95">
        <v>0</v>
      </c>
      <c r="I2059" s="95">
        <v>1</v>
      </c>
      <c r="J2059" s="95">
        <v>1592</v>
      </c>
      <c r="K2059" s="95" t="s">
        <v>534</v>
      </c>
      <c r="L2059" s="98" t="s">
        <v>534</v>
      </c>
      <c r="M2059" s="98" t="s">
        <v>534</v>
      </c>
      <c r="N2059" s="97" t="s">
        <v>534</v>
      </c>
      <c r="Q2059" s="88" t="str">
        <f t="array" aca="1" ref="Q2059" ca="1">IFERROR(INDEX(Tableau3[Num DECAL],SMALL(IF(Tableau3[Num DECAL]&lt;&gt;"",ROW(INDIRECT("1:"&amp;ROWS(Tableau3[Num DECAL])))),ROWS($1:2048))),"")</f>
        <v/>
      </c>
      <c r="R2059" s="88">
        <f t="shared" ca="1" si="31"/>
        <v>0</v>
      </c>
      <c r="S2059" s="88">
        <f ca="1">COUNTIFS(Tableau3[PLAGE],R2059)</f>
        <v>0</v>
      </c>
      <c r="T2059" s="139">
        <f ca="1">INDEX(EXTRACT!DATE,MATCH(Tableau4[[#This Row],[Décalage]],D:D,0),0)</f>
        <v>0</v>
      </c>
      <c r="U2059" s="139">
        <f ca="1">VLOOKUP(Tableau4[[#This Row],[Décalage]],D:E,2,0)</f>
        <v>0</v>
      </c>
      <c r="V2059" s="139">
        <f ca="1">VLOOKUP(Tableau4[[#This Row],[Décalage]],D:G,4,0)</f>
        <v>0</v>
      </c>
      <c r="AY2059" s="88"/>
      <c r="AZ2059" s="88"/>
      <c r="BA2059" s="88"/>
      <c r="BB2059" s="88"/>
      <c r="BC2059" s="88"/>
    </row>
    <row r="2060" spans="1:55" ht="15" x14ac:dyDescent="0.2">
      <c r="A2060" s="100" t="s">
        <v>534</v>
      </c>
      <c r="B2060" s="95" t="s">
        <v>534</v>
      </c>
      <c r="C2060" s="95">
        <v>2057</v>
      </c>
      <c r="D2060" s="95" t="s">
        <v>534</v>
      </c>
      <c r="E2060" s="99" t="s">
        <v>534</v>
      </c>
      <c r="F2060" s="95" t="s">
        <v>534</v>
      </c>
      <c r="G2060" s="95" t="s">
        <v>534</v>
      </c>
      <c r="H2060" s="95">
        <v>0</v>
      </c>
      <c r="I2060" s="95">
        <v>1</v>
      </c>
      <c r="J2060" s="95">
        <v>1593</v>
      </c>
      <c r="K2060" s="95" t="s">
        <v>534</v>
      </c>
      <c r="L2060" s="98" t="s">
        <v>534</v>
      </c>
      <c r="M2060" s="98" t="s">
        <v>534</v>
      </c>
      <c r="N2060" s="97" t="s">
        <v>534</v>
      </c>
      <c r="Q2060" s="88" t="str">
        <f t="array" aca="1" ref="Q2060" ca="1">IFERROR(INDEX(Tableau3[Num DECAL],SMALL(IF(Tableau3[Num DECAL]&lt;&gt;"",ROW(INDIRECT("1:"&amp;ROWS(Tableau3[Num DECAL])))),ROWS($1:2049))),"")</f>
        <v/>
      </c>
      <c r="R2060" s="88">
        <f t="shared" ref="R2060:R2123" ca="1" si="32">VLOOKUP(Q2060,D:J,7,0)</f>
        <v>0</v>
      </c>
      <c r="S2060" s="88">
        <f ca="1">COUNTIFS(Tableau3[PLAGE],R2060)</f>
        <v>0</v>
      </c>
      <c r="T2060" s="139">
        <f ca="1">INDEX(EXTRACT!DATE,MATCH(Tableau4[[#This Row],[Décalage]],D:D,0),0)</f>
        <v>0</v>
      </c>
      <c r="U2060" s="139">
        <f ca="1">VLOOKUP(Tableau4[[#This Row],[Décalage]],D:E,2,0)</f>
        <v>0</v>
      </c>
      <c r="V2060" s="139">
        <f ca="1">VLOOKUP(Tableau4[[#This Row],[Décalage]],D:G,4,0)</f>
        <v>0</v>
      </c>
      <c r="AY2060" s="88"/>
      <c r="AZ2060" s="88"/>
      <c r="BA2060" s="88"/>
      <c r="BB2060" s="88"/>
      <c r="BC2060" s="88"/>
    </row>
    <row r="2061" spans="1:55" ht="15" x14ac:dyDescent="0.2">
      <c r="A2061" s="100" t="s">
        <v>534</v>
      </c>
      <c r="B2061" s="95" t="s">
        <v>534</v>
      </c>
      <c r="C2061" s="95">
        <v>2058</v>
      </c>
      <c r="D2061" s="95" t="s">
        <v>534</v>
      </c>
      <c r="E2061" s="99" t="s">
        <v>534</v>
      </c>
      <c r="F2061" s="95" t="s">
        <v>534</v>
      </c>
      <c r="G2061" s="95" t="s">
        <v>534</v>
      </c>
      <c r="H2061" s="95">
        <v>0</v>
      </c>
      <c r="I2061" s="95">
        <v>1</v>
      </c>
      <c r="J2061" s="95">
        <v>1594</v>
      </c>
      <c r="K2061" s="95" t="s">
        <v>534</v>
      </c>
      <c r="L2061" s="98" t="s">
        <v>534</v>
      </c>
      <c r="M2061" s="98" t="s">
        <v>534</v>
      </c>
      <c r="N2061" s="97" t="s">
        <v>534</v>
      </c>
      <c r="Q2061" s="88" t="str">
        <f t="array" aca="1" ref="Q2061" ca="1">IFERROR(INDEX(Tableau3[Num DECAL],SMALL(IF(Tableau3[Num DECAL]&lt;&gt;"",ROW(INDIRECT("1:"&amp;ROWS(Tableau3[Num DECAL])))),ROWS($1:2050))),"")</f>
        <v/>
      </c>
      <c r="R2061" s="88">
        <f t="shared" ca="1" si="32"/>
        <v>0</v>
      </c>
      <c r="S2061" s="88">
        <f ca="1">COUNTIFS(Tableau3[PLAGE],R2061)</f>
        <v>0</v>
      </c>
      <c r="T2061" s="139">
        <f ca="1">INDEX(EXTRACT!DATE,MATCH(Tableau4[[#This Row],[Décalage]],D:D,0),0)</f>
        <v>0</v>
      </c>
      <c r="U2061" s="139">
        <f ca="1">VLOOKUP(Tableau4[[#This Row],[Décalage]],D:E,2,0)</f>
        <v>0</v>
      </c>
      <c r="V2061" s="139">
        <f ca="1">VLOOKUP(Tableau4[[#This Row],[Décalage]],D:G,4,0)</f>
        <v>0</v>
      </c>
      <c r="AY2061" s="88"/>
      <c r="AZ2061" s="88"/>
      <c r="BA2061" s="88"/>
      <c r="BB2061" s="88"/>
      <c r="BC2061" s="88"/>
    </row>
    <row r="2062" spans="1:55" ht="15" x14ac:dyDescent="0.2">
      <c r="A2062" s="100" t="s">
        <v>534</v>
      </c>
      <c r="B2062" s="95" t="s">
        <v>534</v>
      </c>
      <c r="C2062" s="95">
        <v>2059</v>
      </c>
      <c r="D2062" s="95" t="s">
        <v>534</v>
      </c>
      <c r="E2062" s="99" t="s">
        <v>534</v>
      </c>
      <c r="F2062" s="95" t="s">
        <v>534</v>
      </c>
      <c r="G2062" s="95" t="s">
        <v>534</v>
      </c>
      <c r="H2062" s="95">
        <v>0</v>
      </c>
      <c r="I2062" s="95">
        <v>1</v>
      </c>
      <c r="J2062" s="95">
        <v>1595</v>
      </c>
      <c r="K2062" s="95" t="s">
        <v>534</v>
      </c>
      <c r="L2062" s="98" t="s">
        <v>534</v>
      </c>
      <c r="M2062" s="98" t="s">
        <v>534</v>
      </c>
      <c r="N2062" s="97" t="s">
        <v>534</v>
      </c>
      <c r="Q2062" s="88" t="str">
        <f t="array" aca="1" ref="Q2062" ca="1">IFERROR(INDEX(Tableau3[Num DECAL],SMALL(IF(Tableau3[Num DECAL]&lt;&gt;"",ROW(INDIRECT("1:"&amp;ROWS(Tableau3[Num DECAL])))),ROWS($1:2051))),"")</f>
        <v/>
      </c>
      <c r="R2062" s="88">
        <f t="shared" ca="1" si="32"/>
        <v>0</v>
      </c>
      <c r="S2062" s="88">
        <f ca="1">COUNTIFS(Tableau3[PLAGE],R2062)</f>
        <v>0</v>
      </c>
      <c r="T2062" s="139">
        <f ca="1">INDEX(EXTRACT!DATE,MATCH(Tableau4[[#This Row],[Décalage]],D:D,0),0)</f>
        <v>0</v>
      </c>
      <c r="U2062" s="139">
        <f ca="1">VLOOKUP(Tableau4[[#This Row],[Décalage]],D:E,2,0)</f>
        <v>0</v>
      </c>
      <c r="V2062" s="139">
        <f ca="1">VLOOKUP(Tableau4[[#This Row],[Décalage]],D:G,4,0)</f>
        <v>0</v>
      </c>
      <c r="AY2062" s="88"/>
      <c r="AZ2062" s="88"/>
      <c r="BA2062" s="88"/>
      <c r="BB2062" s="88"/>
      <c r="BC2062" s="88"/>
    </row>
    <row r="2063" spans="1:55" ht="15" x14ac:dyDescent="0.2">
      <c r="A2063" s="100" t="s">
        <v>534</v>
      </c>
      <c r="B2063" s="95" t="s">
        <v>534</v>
      </c>
      <c r="C2063" s="95">
        <v>2060</v>
      </c>
      <c r="D2063" s="95" t="s">
        <v>534</v>
      </c>
      <c r="E2063" s="99" t="s">
        <v>534</v>
      </c>
      <c r="F2063" s="95" t="s">
        <v>534</v>
      </c>
      <c r="G2063" s="95" t="s">
        <v>534</v>
      </c>
      <c r="H2063" s="95">
        <v>0</v>
      </c>
      <c r="I2063" s="95">
        <v>1</v>
      </c>
      <c r="J2063" s="95">
        <v>1596</v>
      </c>
      <c r="K2063" s="95" t="s">
        <v>534</v>
      </c>
      <c r="L2063" s="98" t="s">
        <v>534</v>
      </c>
      <c r="M2063" s="98" t="s">
        <v>534</v>
      </c>
      <c r="N2063" s="97" t="s">
        <v>534</v>
      </c>
      <c r="Q2063" s="88" t="str">
        <f t="array" aca="1" ref="Q2063" ca="1">IFERROR(INDEX(Tableau3[Num DECAL],SMALL(IF(Tableau3[Num DECAL]&lt;&gt;"",ROW(INDIRECT("1:"&amp;ROWS(Tableau3[Num DECAL])))),ROWS($1:2052))),"")</f>
        <v/>
      </c>
      <c r="R2063" s="88">
        <f t="shared" ca="1" si="32"/>
        <v>0</v>
      </c>
      <c r="S2063" s="88">
        <f ca="1">COUNTIFS(Tableau3[PLAGE],R2063)</f>
        <v>0</v>
      </c>
      <c r="T2063" s="139">
        <f ca="1">INDEX(EXTRACT!DATE,MATCH(Tableau4[[#This Row],[Décalage]],D:D,0),0)</f>
        <v>0</v>
      </c>
      <c r="U2063" s="139">
        <f ca="1">VLOOKUP(Tableau4[[#This Row],[Décalage]],D:E,2,0)</f>
        <v>0</v>
      </c>
      <c r="V2063" s="139">
        <f ca="1">VLOOKUP(Tableau4[[#This Row],[Décalage]],D:G,4,0)</f>
        <v>0</v>
      </c>
      <c r="AY2063" s="88"/>
      <c r="AZ2063" s="88"/>
      <c r="BA2063" s="88"/>
      <c r="BB2063" s="88"/>
      <c r="BC2063" s="88"/>
    </row>
    <row r="2064" spans="1:55" ht="15" x14ac:dyDescent="0.2">
      <c r="A2064" s="100" t="s">
        <v>534</v>
      </c>
      <c r="B2064" s="95" t="s">
        <v>534</v>
      </c>
      <c r="C2064" s="95">
        <v>2061</v>
      </c>
      <c r="D2064" s="95" t="s">
        <v>534</v>
      </c>
      <c r="E2064" s="99" t="s">
        <v>534</v>
      </c>
      <c r="F2064" s="95" t="s">
        <v>534</v>
      </c>
      <c r="G2064" s="95" t="s">
        <v>534</v>
      </c>
      <c r="H2064" s="95">
        <v>0</v>
      </c>
      <c r="I2064" s="95">
        <v>1</v>
      </c>
      <c r="J2064" s="95">
        <v>1597</v>
      </c>
      <c r="K2064" s="95" t="s">
        <v>534</v>
      </c>
      <c r="L2064" s="98" t="s">
        <v>534</v>
      </c>
      <c r="M2064" s="98" t="s">
        <v>534</v>
      </c>
      <c r="N2064" s="97" t="s">
        <v>534</v>
      </c>
      <c r="Q2064" s="88" t="str">
        <f t="array" aca="1" ref="Q2064" ca="1">IFERROR(INDEX(Tableau3[Num DECAL],SMALL(IF(Tableau3[Num DECAL]&lt;&gt;"",ROW(INDIRECT("1:"&amp;ROWS(Tableau3[Num DECAL])))),ROWS($1:2053))),"")</f>
        <v/>
      </c>
      <c r="R2064" s="88">
        <f t="shared" ca="1" si="32"/>
        <v>0</v>
      </c>
      <c r="S2064" s="88">
        <f ca="1">COUNTIFS(Tableau3[PLAGE],R2064)</f>
        <v>0</v>
      </c>
      <c r="T2064" s="139">
        <f ca="1">INDEX(EXTRACT!DATE,MATCH(Tableau4[[#This Row],[Décalage]],D:D,0),0)</f>
        <v>0</v>
      </c>
      <c r="U2064" s="139">
        <f ca="1">VLOOKUP(Tableau4[[#This Row],[Décalage]],D:E,2,0)</f>
        <v>0</v>
      </c>
      <c r="V2064" s="139">
        <f ca="1">VLOOKUP(Tableau4[[#This Row],[Décalage]],D:G,4,0)</f>
        <v>0</v>
      </c>
      <c r="AY2064" s="88"/>
      <c r="AZ2064" s="88"/>
      <c r="BA2064" s="88"/>
      <c r="BB2064" s="88"/>
      <c r="BC2064" s="88"/>
    </row>
    <row r="2065" spans="1:55" ht="15" x14ac:dyDescent="0.2">
      <c r="A2065" s="100" t="s">
        <v>534</v>
      </c>
      <c r="B2065" s="95" t="s">
        <v>534</v>
      </c>
      <c r="C2065" s="95">
        <v>2062</v>
      </c>
      <c r="D2065" s="95" t="s">
        <v>534</v>
      </c>
      <c r="E2065" s="99" t="s">
        <v>534</v>
      </c>
      <c r="F2065" s="95" t="s">
        <v>534</v>
      </c>
      <c r="G2065" s="95" t="s">
        <v>534</v>
      </c>
      <c r="H2065" s="95">
        <v>0</v>
      </c>
      <c r="I2065" s="95">
        <v>1</v>
      </c>
      <c r="J2065" s="95">
        <v>1598</v>
      </c>
      <c r="K2065" s="95" t="s">
        <v>534</v>
      </c>
      <c r="L2065" s="98" t="s">
        <v>534</v>
      </c>
      <c r="M2065" s="98" t="s">
        <v>534</v>
      </c>
      <c r="N2065" s="97" t="s">
        <v>534</v>
      </c>
      <c r="Q2065" s="88" t="str">
        <f t="array" aca="1" ref="Q2065" ca="1">IFERROR(INDEX(Tableau3[Num DECAL],SMALL(IF(Tableau3[Num DECAL]&lt;&gt;"",ROW(INDIRECT("1:"&amp;ROWS(Tableau3[Num DECAL])))),ROWS($1:2054))),"")</f>
        <v/>
      </c>
      <c r="R2065" s="88">
        <f t="shared" ca="1" si="32"/>
        <v>0</v>
      </c>
      <c r="S2065" s="88">
        <f ca="1">COUNTIFS(Tableau3[PLAGE],R2065)</f>
        <v>0</v>
      </c>
      <c r="T2065" s="139">
        <f ca="1">INDEX(EXTRACT!DATE,MATCH(Tableau4[[#This Row],[Décalage]],D:D,0),0)</f>
        <v>0</v>
      </c>
      <c r="U2065" s="139">
        <f ca="1">VLOOKUP(Tableau4[[#This Row],[Décalage]],D:E,2,0)</f>
        <v>0</v>
      </c>
      <c r="V2065" s="139">
        <f ca="1">VLOOKUP(Tableau4[[#This Row],[Décalage]],D:G,4,0)</f>
        <v>0</v>
      </c>
      <c r="AY2065" s="88"/>
      <c r="AZ2065" s="88"/>
      <c r="BA2065" s="88"/>
      <c r="BB2065" s="88"/>
      <c r="BC2065" s="88"/>
    </row>
    <row r="2066" spans="1:55" ht="15" x14ac:dyDescent="0.2">
      <c r="A2066" s="100" t="s">
        <v>534</v>
      </c>
      <c r="B2066" s="95" t="s">
        <v>534</v>
      </c>
      <c r="C2066" s="95">
        <v>2063</v>
      </c>
      <c r="D2066" s="95" t="s">
        <v>534</v>
      </c>
      <c r="E2066" s="99" t="s">
        <v>534</v>
      </c>
      <c r="F2066" s="95" t="s">
        <v>534</v>
      </c>
      <c r="G2066" s="95" t="s">
        <v>534</v>
      </c>
      <c r="H2066" s="95">
        <v>0</v>
      </c>
      <c r="I2066" s="95">
        <v>1</v>
      </c>
      <c r="J2066" s="95">
        <v>1599</v>
      </c>
      <c r="K2066" s="95" t="s">
        <v>534</v>
      </c>
      <c r="L2066" s="98" t="s">
        <v>534</v>
      </c>
      <c r="M2066" s="98" t="s">
        <v>534</v>
      </c>
      <c r="N2066" s="97" t="s">
        <v>534</v>
      </c>
      <c r="Q2066" s="88" t="str">
        <f t="array" aca="1" ref="Q2066" ca="1">IFERROR(INDEX(Tableau3[Num DECAL],SMALL(IF(Tableau3[Num DECAL]&lt;&gt;"",ROW(INDIRECT("1:"&amp;ROWS(Tableau3[Num DECAL])))),ROWS($1:2055))),"")</f>
        <v/>
      </c>
      <c r="R2066" s="88">
        <f t="shared" ca="1" si="32"/>
        <v>0</v>
      </c>
      <c r="S2066" s="88">
        <f ca="1">COUNTIFS(Tableau3[PLAGE],R2066)</f>
        <v>0</v>
      </c>
      <c r="T2066" s="139">
        <f ca="1">INDEX(EXTRACT!DATE,MATCH(Tableau4[[#This Row],[Décalage]],D:D,0),0)</f>
        <v>0</v>
      </c>
      <c r="U2066" s="139">
        <f ca="1">VLOOKUP(Tableau4[[#This Row],[Décalage]],D:E,2,0)</f>
        <v>0</v>
      </c>
      <c r="V2066" s="139">
        <f ca="1">VLOOKUP(Tableau4[[#This Row],[Décalage]],D:G,4,0)</f>
        <v>0</v>
      </c>
      <c r="AY2066" s="88"/>
      <c r="AZ2066" s="88"/>
      <c r="BA2066" s="88"/>
      <c r="BB2066" s="88"/>
      <c r="BC2066" s="88"/>
    </row>
    <row r="2067" spans="1:55" ht="15" x14ac:dyDescent="0.2">
      <c r="A2067" s="100" t="s">
        <v>534</v>
      </c>
      <c r="B2067" s="95" t="s">
        <v>534</v>
      </c>
      <c r="C2067" s="95">
        <v>2064</v>
      </c>
      <c r="D2067" s="95" t="s">
        <v>534</v>
      </c>
      <c r="E2067" s="99" t="s">
        <v>534</v>
      </c>
      <c r="F2067" s="95" t="s">
        <v>534</v>
      </c>
      <c r="G2067" s="95" t="s">
        <v>534</v>
      </c>
      <c r="H2067" s="95">
        <v>0</v>
      </c>
      <c r="I2067" s="95">
        <v>1</v>
      </c>
      <c r="J2067" s="95">
        <v>1600</v>
      </c>
      <c r="K2067" s="95" t="s">
        <v>534</v>
      </c>
      <c r="L2067" s="98" t="s">
        <v>534</v>
      </c>
      <c r="M2067" s="98" t="s">
        <v>534</v>
      </c>
      <c r="N2067" s="97" t="s">
        <v>534</v>
      </c>
      <c r="Q2067" s="88" t="str">
        <f t="array" aca="1" ref="Q2067" ca="1">IFERROR(INDEX(Tableau3[Num DECAL],SMALL(IF(Tableau3[Num DECAL]&lt;&gt;"",ROW(INDIRECT("1:"&amp;ROWS(Tableau3[Num DECAL])))),ROWS($1:2056))),"")</f>
        <v/>
      </c>
      <c r="R2067" s="88">
        <f t="shared" ca="1" si="32"/>
        <v>0</v>
      </c>
      <c r="S2067" s="88">
        <f ca="1">COUNTIFS(Tableau3[PLAGE],R2067)</f>
        <v>0</v>
      </c>
      <c r="T2067" s="139">
        <f ca="1">INDEX(EXTRACT!DATE,MATCH(Tableau4[[#This Row],[Décalage]],D:D,0),0)</f>
        <v>0</v>
      </c>
      <c r="U2067" s="139">
        <f ca="1">VLOOKUP(Tableau4[[#This Row],[Décalage]],D:E,2,0)</f>
        <v>0</v>
      </c>
      <c r="V2067" s="139">
        <f ca="1">VLOOKUP(Tableau4[[#This Row],[Décalage]],D:G,4,0)</f>
        <v>0</v>
      </c>
      <c r="AY2067" s="88"/>
      <c r="AZ2067" s="88"/>
      <c r="BA2067" s="88"/>
      <c r="BB2067" s="88"/>
      <c r="BC2067" s="88"/>
    </row>
    <row r="2068" spans="1:55" ht="15" x14ac:dyDescent="0.2">
      <c r="A2068" s="100" t="s">
        <v>534</v>
      </c>
      <c r="B2068" s="95" t="s">
        <v>534</v>
      </c>
      <c r="C2068" s="95">
        <v>2065</v>
      </c>
      <c r="D2068" s="95" t="s">
        <v>534</v>
      </c>
      <c r="E2068" s="99" t="s">
        <v>534</v>
      </c>
      <c r="F2068" s="95" t="s">
        <v>534</v>
      </c>
      <c r="G2068" s="95" t="s">
        <v>534</v>
      </c>
      <c r="H2068" s="95">
        <v>0</v>
      </c>
      <c r="I2068" s="95">
        <v>1</v>
      </c>
      <c r="J2068" s="95">
        <v>1601</v>
      </c>
      <c r="K2068" s="95" t="s">
        <v>534</v>
      </c>
      <c r="L2068" s="98" t="s">
        <v>534</v>
      </c>
      <c r="M2068" s="98" t="s">
        <v>534</v>
      </c>
      <c r="N2068" s="97" t="s">
        <v>534</v>
      </c>
      <c r="Q2068" s="88" t="str">
        <f t="array" aca="1" ref="Q2068" ca="1">IFERROR(INDEX(Tableau3[Num DECAL],SMALL(IF(Tableau3[Num DECAL]&lt;&gt;"",ROW(INDIRECT("1:"&amp;ROWS(Tableau3[Num DECAL])))),ROWS($1:2057))),"")</f>
        <v/>
      </c>
      <c r="R2068" s="88">
        <f t="shared" ca="1" si="32"/>
        <v>0</v>
      </c>
      <c r="S2068" s="88">
        <f ca="1">COUNTIFS(Tableau3[PLAGE],R2068)</f>
        <v>0</v>
      </c>
      <c r="T2068" s="139">
        <f ca="1">INDEX(EXTRACT!DATE,MATCH(Tableau4[[#This Row],[Décalage]],D:D,0),0)</f>
        <v>0</v>
      </c>
      <c r="U2068" s="139">
        <f ca="1">VLOOKUP(Tableau4[[#This Row],[Décalage]],D:E,2,0)</f>
        <v>0</v>
      </c>
      <c r="V2068" s="139">
        <f ca="1">VLOOKUP(Tableau4[[#This Row],[Décalage]],D:G,4,0)</f>
        <v>0</v>
      </c>
      <c r="AY2068" s="88"/>
      <c r="AZ2068" s="88"/>
      <c r="BA2068" s="88"/>
      <c r="BB2068" s="88"/>
      <c r="BC2068" s="88"/>
    </row>
    <row r="2069" spans="1:55" ht="15" x14ac:dyDescent="0.2">
      <c r="A2069" s="100" t="s">
        <v>534</v>
      </c>
      <c r="B2069" s="95" t="s">
        <v>534</v>
      </c>
      <c r="C2069" s="95">
        <v>2066</v>
      </c>
      <c r="D2069" s="95" t="s">
        <v>534</v>
      </c>
      <c r="E2069" s="99" t="s">
        <v>534</v>
      </c>
      <c r="F2069" s="95" t="s">
        <v>534</v>
      </c>
      <c r="G2069" s="95" t="s">
        <v>534</v>
      </c>
      <c r="H2069" s="95">
        <v>0</v>
      </c>
      <c r="I2069" s="95">
        <v>1</v>
      </c>
      <c r="J2069" s="95">
        <v>1602</v>
      </c>
      <c r="K2069" s="95" t="s">
        <v>534</v>
      </c>
      <c r="L2069" s="98" t="s">
        <v>534</v>
      </c>
      <c r="M2069" s="98" t="s">
        <v>534</v>
      </c>
      <c r="N2069" s="97" t="s">
        <v>534</v>
      </c>
      <c r="Q2069" s="88" t="str">
        <f t="array" aca="1" ref="Q2069" ca="1">IFERROR(INDEX(Tableau3[Num DECAL],SMALL(IF(Tableau3[Num DECAL]&lt;&gt;"",ROW(INDIRECT("1:"&amp;ROWS(Tableau3[Num DECAL])))),ROWS($1:2058))),"")</f>
        <v/>
      </c>
      <c r="R2069" s="88">
        <f t="shared" ca="1" si="32"/>
        <v>0</v>
      </c>
      <c r="S2069" s="88">
        <f ca="1">COUNTIFS(Tableau3[PLAGE],R2069)</f>
        <v>0</v>
      </c>
      <c r="T2069" s="139">
        <f ca="1">INDEX(EXTRACT!DATE,MATCH(Tableau4[[#This Row],[Décalage]],D:D,0),0)</f>
        <v>0</v>
      </c>
      <c r="U2069" s="139">
        <f ca="1">VLOOKUP(Tableau4[[#This Row],[Décalage]],D:E,2,0)</f>
        <v>0</v>
      </c>
      <c r="V2069" s="139">
        <f ca="1">VLOOKUP(Tableau4[[#This Row],[Décalage]],D:G,4,0)</f>
        <v>0</v>
      </c>
      <c r="AY2069" s="88"/>
      <c r="AZ2069" s="88"/>
      <c r="BA2069" s="88"/>
      <c r="BB2069" s="88"/>
      <c r="BC2069" s="88"/>
    </row>
    <row r="2070" spans="1:55" ht="15" x14ac:dyDescent="0.2">
      <c r="A2070" s="100" t="s">
        <v>534</v>
      </c>
      <c r="B2070" s="95" t="s">
        <v>534</v>
      </c>
      <c r="C2070" s="95">
        <v>2067</v>
      </c>
      <c r="D2070" s="95" t="s">
        <v>534</v>
      </c>
      <c r="E2070" s="99" t="s">
        <v>534</v>
      </c>
      <c r="F2070" s="95" t="s">
        <v>534</v>
      </c>
      <c r="G2070" s="95" t="s">
        <v>534</v>
      </c>
      <c r="H2070" s="95">
        <v>0</v>
      </c>
      <c r="I2070" s="95">
        <v>1</v>
      </c>
      <c r="J2070" s="95">
        <v>1603</v>
      </c>
      <c r="K2070" s="95" t="s">
        <v>534</v>
      </c>
      <c r="L2070" s="98" t="s">
        <v>534</v>
      </c>
      <c r="M2070" s="98" t="s">
        <v>534</v>
      </c>
      <c r="N2070" s="97" t="s">
        <v>534</v>
      </c>
      <c r="Q2070" s="88" t="str">
        <f t="array" aca="1" ref="Q2070" ca="1">IFERROR(INDEX(Tableau3[Num DECAL],SMALL(IF(Tableau3[Num DECAL]&lt;&gt;"",ROW(INDIRECT("1:"&amp;ROWS(Tableau3[Num DECAL])))),ROWS($1:2059))),"")</f>
        <v/>
      </c>
      <c r="R2070" s="88">
        <f t="shared" ca="1" si="32"/>
        <v>0</v>
      </c>
      <c r="S2070" s="88">
        <f ca="1">COUNTIFS(Tableau3[PLAGE],R2070)</f>
        <v>0</v>
      </c>
      <c r="T2070" s="139">
        <f ca="1">INDEX(EXTRACT!DATE,MATCH(Tableau4[[#This Row],[Décalage]],D:D,0),0)</f>
        <v>0</v>
      </c>
      <c r="U2070" s="139">
        <f ca="1">VLOOKUP(Tableau4[[#This Row],[Décalage]],D:E,2,0)</f>
        <v>0</v>
      </c>
      <c r="V2070" s="139">
        <f ca="1">VLOOKUP(Tableau4[[#This Row],[Décalage]],D:G,4,0)</f>
        <v>0</v>
      </c>
      <c r="AY2070" s="88"/>
      <c r="AZ2070" s="88"/>
      <c r="BA2070" s="88"/>
      <c r="BB2070" s="88"/>
      <c r="BC2070" s="88"/>
    </row>
    <row r="2071" spans="1:55" ht="15" x14ac:dyDescent="0.2">
      <c r="A2071" s="100" t="s">
        <v>534</v>
      </c>
      <c r="B2071" s="95" t="s">
        <v>534</v>
      </c>
      <c r="C2071" s="95">
        <v>2068</v>
      </c>
      <c r="D2071" s="95" t="s">
        <v>534</v>
      </c>
      <c r="E2071" s="99" t="s">
        <v>534</v>
      </c>
      <c r="F2071" s="95" t="s">
        <v>534</v>
      </c>
      <c r="G2071" s="95" t="s">
        <v>534</v>
      </c>
      <c r="H2071" s="95">
        <v>0</v>
      </c>
      <c r="I2071" s="95">
        <v>1</v>
      </c>
      <c r="J2071" s="95">
        <v>1604</v>
      </c>
      <c r="K2071" s="95" t="s">
        <v>534</v>
      </c>
      <c r="L2071" s="98" t="s">
        <v>534</v>
      </c>
      <c r="M2071" s="98" t="s">
        <v>534</v>
      </c>
      <c r="N2071" s="97" t="s">
        <v>534</v>
      </c>
      <c r="Q2071" s="88" t="str">
        <f t="array" aca="1" ref="Q2071" ca="1">IFERROR(INDEX(Tableau3[Num DECAL],SMALL(IF(Tableau3[Num DECAL]&lt;&gt;"",ROW(INDIRECT("1:"&amp;ROWS(Tableau3[Num DECAL])))),ROWS($1:2060))),"")</f>
        <v/>
      </c>
      <c r="R2071" s="88">
        <f t="shared" ca="1" si="32"/>
        <v>0</v>
      </c>
      <c r="S2071" s="88">
        <f ca="1">COUNTIFS(Tableau3[PLAGE],R2071)</f>
        <v>0</v>
      </c>
      <c r="T2071" s="139">
        <f ca="1">INDEX(EXTRACT!DATE,MATCH(Tableau4[[#This Row],[Décalage]],D:D,0),0)</f>
        <v>0</v>
      </c>
      <c r="U2071" s="139">
        <f ca="1">VLOOKUP(Tableau4[[#This Row],[Décalage]],D:E,2,0)</f>
        <v>0</v>
      </c>
      <c r="V2071" s="139">
        <f ca="1">VLOOKUP(Tableau4[[#This Row],[Décalage]],D:G,4,0)</f>
        <v>0</v>
      </c>
      <c r="AY2071" s="88"/>
      <c r="AZ2071" s="88"/>
      <c r="BA2071" s="88"/>
      <c r="BB2071" s="88"/>
      <c r="BC2071" s="88"/>
    </row>
    <row r="2072" spans="1:55" ht="15" x14ac:dyDescent="0.2">
      <c r="A2072" s="100" t="s">
        <v>534</v>
      </c>
      <c r="B2072" s="95" t="s">
        <v>534</v>
      </c>
      <c r="C2072" s="95">
        <v>2069</v>
      </c>
      <c r="D2072" s="95" t="s">
        <v>534</v>
      </c>
      <c r="E2072" s="99" t="s">
        <v>534</v>
      </c>
      <c r="F2072" s="95" t="s">
        <v>534</v>
      </c>
      <c r="G2072" s="95" t="s">
        <v>534</v>
      </c>
      <c r="H2072" s="95">
        <v>0</v>
      </c>
      <c r="I2072" s="95">
        <v>1</v>
      </c>
      <c r="J2072" s="95">
        <v>1605</v>
      </c>
      <c r="K2072" s="95" t="s">
        <v>534</v>
      </c>
      <c r="L2072" s="98" t="s">
        <v>534</v>
      </c>
      <c r="M2072" s="98" t="s">
        <v>534</v>
      </c>
      <c r="N2072" s="97" t="s">
        <v>534</v>
      </c>
      <c r="Q2072" s="88" t="str">
        <f t="array" aca="1" ref="Q2072" ca="1">IFERROR(INDEX(Tableau3[Num DECAL],SMALL(IF(Tableau3[Num DECAL]&lt;&gt;"",ROW(INDIRECT("1:"&amp;ROWS(Tableau3[Num DECAL])))),ROWS($1:2061))),"")</f>
        <v/>
      </c>
      <c r="R2072" s="88">
        <f t="shared" ca="1" si="32"/>
        <v>0</v>
      </c>
      <c r="S2072" s="88">
        <f ca="1">COUNTIFS(Tableau3[PLAGE],R2072)</f>
        <v>0</v>
      </c>
      <c r="T2072" s="139">
        <f ca="1">INDEX(EXTRACT!DATE,MATCH(Tableau4[[#This Row],[Décalage]],D:D,0),0)</f>
        <v>0</v>
      </c>
      <c r="U2072" s="139">
        <f ca="1">VLOOKUP(Tableau4[[#This Row],[Décalage]],D:E,2,0)</f>
        <v>0</v>
      </c>
      <c r="V2072" s="139">
        <f ca="1">VLOOKUP(Tableau4[[#This Row],[Décalage]],D:G,4,0)</f>
        <v>0</v>
      </c>
      <c r="AY2072" s="88"/>
      <c r="AZ2072" s="88"/>
      <c r="BA2072" s="88"/>
      <c r="BB2072" s="88"/>
      <c r="BC2072" s="88"/>
    </row>
    <row r="2073" spans="1:55" ht="15" x14ac:dyDescent="0.2">
      <c r="A2073" s="100" t="s">
        <v>534</v>
      </c>
      <c r="B2073" s="95" t="s">
        <v>534</v>
      </c>
      <c r="C2073" s="95">
        <v>2070</v>
      </c>
      <c r="D2073" s="95" t="s">
        <v>534</v>
      </c>
      <c r="E2073" s="99" t="s">
        <v>534</v>
      </c>
      <c r="F2073" s="95" t="s">
        <v>534</v>
      </c>
      <c r="G2073" s="95" t="s">
        <v>534</v>
      </c>
      <c r="H2073" s="95">
        <v>0</v>
      </c>
      <c r="I2073" s="95">
        <v>1</v>
      </c>
      <c r="J2073" s="95">
        <v>1606</v>
      </c>
      <c r="K2073" s="95" t="s">
        <v>534</v>
      </c>
      <c r="L2073" s="98" t="s">
        <v>534</v>
      </c>
      <c r="M2073" s="98" t="s">
        <v>534</v>
      </c>
      <c r="N2073" s="97" t="s">
        <v>534</v>
      </c>
      <c r="Q2073" s="88" t="str">
        <f t="array" aca="1" ref="Q2073" ca="1">IFERROR(INDEX(Tableau3[Num DECAL],SMALL(IF(Tableau3[Num DECAL]&lt;&gt;"",ROW(INDIRECT("1:"&amp;ROWS(Tableau3[Num DECAL])))),ROWS($1:2062))),"")</f>
        <v/>
      </c>
      <c r="R2073" s="88">
        <f t="shared" ca="1" si="32"/>
        <v>0</v>
      </c>
      <c r="S2073" s="88">
        <f ca="1">COUNTIFS(Tableau3[PLAGE],R2073)</f>
        <v>0</v>
      </c>
      <c r="T2073" s="139">
        <f ca="1">INDEX(EXTRACT!DATE,MATCH(Tableau4[[#This Row],[Décalage]],D:D,0),0)</f>
        <v>0</v>
      </c>
      <c r="U2073" s="139">
        <f ca="1">VLOOKUP(Tableau4[[#This Row],[Décalage]],D:E,2,0)</f>
        <v>0</v>
      </c>
      <c r="V2073" s="139">
        <f ca="1">VLOOKUP(Tableau4[[#This Row],[Décalage]],D:G,4,0)</f>
        <v>0</v>
      </c>
      <c r="AY2073" s="88"/>
      <c r="AZ2073" s="88"/>
      <c r="BA2073" s="88"/>
      <c r="BB2073" s="88"/>
      <c r="BC2073" s="88"/>
    </row>
    <row r="2074" spans="1:55" ht="15" x14ac:dyDescent="0.2">
      <c r="A2074" s="100" t="s">
        <v>534</v>
      </c>
      <c r="B2074" s="95" t="s">
        <v>534</v>
      </c>
      <c r="C2074" s="95">
        <v>2071</v>
      </c>
      <c r="D2074" s="95" t="s">
        <v>534</v>
      </c>
      <c r="E2074" s="99" t="s">
        <v>534</v>
      </c>
      <c r="F2074" s="95" t="s">
        <v>534</v>
      </c>
      <c r="G2074" s="95" t="s">
        <v>534</v>
      </c>
      <c r="H2074" s="95">
        <v>0</v>
      </c>
      <c r="I2074" s="95">
        <v>1</v>
      </c>
      <c r="J2074" s="95">
        <v>1607</v>
      </c>
      <c r="K2074" s="95" t="s">
        <v>534</v>
      </c>
      <c r="L2074" s="98" t="s">
        <v>534</v>
      </c>
      <c r="M2074" s="98" t="s">
        <v>534</v>
      </c>
      <c r="N2074" s="97" t="s">
        <v>534</v>
      </c>
      <c r="Q2074" s="88" t="str">
        <f t="array" aca="1" ref="Q2074" ca="1">IFERROR(INDEX(Tableau3[Num DECAL],SMALL(IF(Tableau3[Num DECAL]&lt;&gt;"",ROW(INDIRECT("1:"&amp;ROWS(Tableau3[Num DECAL])))),ROWS($1:2063))),"")</f>
        <v/>
      </c>
      <c r="R2074" s="88">
        <f t="shared" ca="1" si="32"/>
        <v>0</v>
      </c>
      <c r="S2074" s="88">
        <f ca="1">COUNTIFS(Tableau3[PLAGE],R2074)</f>
        <v>0</v>
      </c>
      <c r="T2074" s="139">
        <f ca="1">INDEX(EXTRACT!DATE,MATCH(Tableau4[[#This Row],[Décalage]],D:D,0),0)</f>
        <v>0</v>
      </c>
      <c r="U2074" s="139">
        <f ca="1">VLOOKUP(Tableau4[[#This Row],[Décalage]],D:E,2,0)</f>
        <v>0</v>
      </c>
      <c r="V2074" s="139">
        <f ca="1">VLOOKUP(Tableau4[[#This Row],[Décalage]],D:G,4,0)</f>
        <v>0</v>
      </c>
      <c r="AY2074" s="88"/>
      <c r="AZ2074" s="88"/>
      <c r="BA2074" s="88"/>
      <c r="BB2074" s="88"/>
      <c r="BC2074" s="88"/>
    </row>
    <row r="2075" spans="1:55" ht="15" x14ac:dyDescent="0.2">
      <c r="A2075" s="100" t="s">
        <v>534</v>
      </c>
      <c r="B2075" s="95" t="s">
        <v>534</v>
      </c>
      <c r="C2075" s="95">
        <v>2072</v>
      </c>
      <c r="D2075" s="95" t="s">
        <v>534</v>
      </c>
      <c r="E2075" s="99" t="s">
        <v>534</v>
      </c>
      <c r="F2075" s="95" t="s">
        <v>534</v>
      </c>
      <c r="G2075" s="95" t="s">
        <v>534</v>
      </c>
      <c r="H2075" s="95">
        <v>0</v>
      </c>
      <c r="I2075" s="95">
        <v>1</v>
      </c>
      <c r="J2075" s="95">
        <v>1608</v>
      </c>
      <c r="K2075" s="95" t="s">
        <v>534</v>
      </c>
      <c r="L2075" s="98" t="s">
        <v>534</v>
      </c>
      <c r="M2075" s="98" t="s">
        <v>534</v>
      </c>
      <c r="N2075" s="97" t="s">
        <v>534</v>
      </c>
      <c r="Q2075" s="88" t="str">
        <f t="array" aca="1" ref="Q2075" ca="1">IFERROR(INDEX(Tableau3[Num DECAL],SMALL(IF(Tableau3[Num DECAL]&lt;&gt;"",ROW(INDIRECT("1:"&amp;ROWS(Tableau3[Num DECAL])))),ROWS($1:2064))),"")</f>
        <v/>
      </c>
      <c r="R2075" s="88">
        <f t="shared" ca="1" si="32"/>
        <v>0</v>
      </c>
      <c r="S2075" s="88">
        <f ca="1">COUNTIFS(Tableau3[PLAGE],R2075)</f>
        <v>0</v>
      </c>
      <c r="T2075" s="139">
        <f ca="1">INDEX(EXTRACT!DATE,MATCH(Tableau4[[#This Row],[Décalage]],D:D,0),0)</f>
        <v>0</v>
      </c>
      <c r="U2075" s="139">
        <f ca="1">VLOOKUP(Tableau4[[#This Row],[Décalage]],D:E,2,0)</f>
        <v>0</v>
      </c>
      <c r="V2075" s="139">
        <f ca="1">VLOOKUP(Tableau4[[#This Row],[Décalage]],D:G,4,0)</f>
        <v>0</v>
      </c>
      <c r="AY2075" s="88"/>
      <c r="AZ2075" s="88"/>
      <c r="BA2075" s="88"/>
      <c r="BB2075" s="88"/>
      <c r="BC2075" s="88"/>
    </row>
    <row r="2076" spans="1:55" ht="15" x14ac:dyDescent="0.2">
      <c r="A2076" s="100" t="s">
        <v>534</v>
      </c>
      <c r="B2076" s="95" t="s">
        <v>534</v>
      </c>
      <c r="C2076" s="95">
        <v>2073</v>
      </c>
      <c r="D2076" s="95" t="s">
        <v>534</v>
      </c>
      <c r="E2076" s="99" t="s">
        <v>534</v>
      </c>
      <c r="F2076" s="95" t="s">
        <v>534</v>
      </c>
      <c r="G2076" s="95" t="s">
        <v>534</v>
      </c>
      <c r="H2076" s="95">
        <v>0</v>
      </c>
      <c r="I2076" s="95">
        <v>1</v>
      </c>
      <c r="J2076" s="95">
        <v>1609</v>
      </c>
      <c r="K2076" s="95" t="s">
        <v>534</v>
      </c>
      <c r="L2076" s="98" t="s">
        <v>534</v>
      </c>
      <c r="M2076" s="98" t="s">
        <v>534</v>
      </c>
      <c r="N2076" s="97" t="s">
        <v>534</v>
      </c>
      <c r="Q2076" s="88" t="str">
        <f t="array" aca="1" ref="Q2076" ca="1">IFERROR(INDEX(Tableau3[Num DECAL],SMALL(IF(Tableau3[Num DECAL]&lt;&gt;"",ROW(INDIRECT("1:"&amp;ROWS(Tableau3[Num DECAL])))),ROWS($1:2065))),"")</f>
        <v/>
      </c>
      <c r="R2076" s="88">
        <f t="shared" ca="1" si="32"/>
        <v>0</v>
      </c>
      <c r="S2076" s="88">
        <f ca="1">COUNTIFS(Tableau3[PLAGE],R2076)</f>
        <v>0</v>
      </c>
      <c r="T2076" s="139">
        <f ca="1">INDEX(EXTRACT!DATE,MATCH(Tableau4[[#This Row],[Décalage]],D:D,0),0)</f>
        <v>0</v>
      </c>
      <c r="U2076" s="139">
        <f ca="1">VLOOKUP(Tableau4[[#This Row],[Décalage]],D:E,2,0)</f>
        <v>0</v>
      </c>
      <c r="V2076" s="139">
        <f ca="1">VLOOKUP(Tableau4[[#This Row],[Décalage]],D:G,4,0)</f>
        <v>0</v>
      </c>
      <c r="AY2076" s="88"/>
      <c r="AZ2076" s="88"/>
      <c r="BA2076" s="88"/>
      <c r="BB2076" s="88"/>
      <c r="BC2076" s="88"/>
    </row>
    <row r="2077" spans="1:55" ht="15" x14ac:dyDescent="0.2">
      <c r="A2077" s="100" t="s">
        <v>534</v>
      </c>
      <c r="B2077" s="95" t="s">
        <v>534</v>
      </c>
      <c r="C2077" s="95">
        <v>2074</v>
      </c>
      <c r="D2077" s="95" t="s">
        <v>534</v>
      </c>
      <c r="E2077" s="99" t="s">
        <v>534</v>
      </c>
      <c r="F2077" s="95" t="s">
        <v>534</v>
      </c>
      <c r="G2077" s="95" t="s">
        <v>534</v>
      </c>
      <c r="H2077" s="95">
        <v>0</v>
      </c>
      <c r="I2077" s="95">
        <v>1</v>
      </c>
      <c r="J2077" s="95">
        <v>1610</v>
      </c>
      <c r="K2077" s="95" t="s">
        <v>534</v>
      </c>
      <c r="L2077" s="98" t="s">
        <v>534</v>
      </c>
      <c r="M2077" s="98" t="s">
        <v>534</v>
      </c>
      <c r="N2077" s="97" t="s">
        <v>534</v>
      </c>
      <c r="Q2077" s="88" t="str">
        <f t="array" aca="1" ref="Q2077" ca="1">IFERROR(INDEX(Tableau3[Num DECAL],SMALL(IF(Tableau3[Num DECAL]&lt;&gt;"",ROW(INDIRECT("1:"&amp;ROWS(Tableau3[Num DECAL])))),ROWS($1:2066))),"")</f>
        <v/>
      </c>
      <c r="R2077" s="88">
        <f t="shared" ca="1" si="32"/>
        <v>0</v>
      </c>
      <c r="S2077" s="88">
        <f ca="1">COUNTIFS(Tableau3[PLAGE],R2077)</f>
        <v>0</v>
      </c>
      <c r="T2077" s="139">
        <f ca="1">INDEX(EXTRACT!DATE,MATCH(Tableau4[[#This Row],[Décalage]],D:D,0),0)</f>
        <v>0</v>
      </c>
      <c r="U2077" s="139">
        <f ca="1">VLOOKUP(Tableau4[[#This Row],[Décalage]],D:E,2,0)</f>
        <v>0</v>
      </c>
      <c r="V2077" s="139">
        <f ca="1">VLOOKUP(Tableau4[[#This Row],[Décalage]],D:G,4,0)</f>
        <v>0</v>
      </c>
      <c r="AY2077" s="88"/>
      <c r="AZ2077" s="88"/>
      <c r="BA2077" s="88"/>
      <c r="BB2077" s="88"/>
      <c r="BC2077" s="88"/>
    </row>
    <row r="2078" spans="1:55" ht="15" x14ac:dyDescent="0.2">
      <c r="A2078" s="100" t="s">
        <v>534</v>
      </c>
      <c r="B2078" s="95" t="s">
        <v>534</v>
      </c>
      <c r="C2078" s="95">
        <v>2075</v>
      </c>
      <c r="D2078" s="95" t="s">
        <v>534</v>
      </c>
      <c r="E2078" s="99" t="s">
        <v>534</v>
      </c>
      <c r="F2078" s="95" t="s">
        <v>534</v>
      </c>
      <c r="G2078" s="95" t="s">
        <v>534</v>
      </c>
      <c r="H2078" s="95">
        <v>0</v>
      </c>
      <c r="I2078" s="95">
        <v>1</v>
      </c>
      <c r="J2078" s="95">
        <v>1611</v>
      </c>
      <c r="K2078" s="95" t="s">
        <v>534</v>
      </c>
      <c r="L2078" s="98" t="s">
        <v>534</v>
      </c>
      <c r="M2078" s="98" t="s">
        <v>534</v>
      </c>
      <c r="N2078" s="97" t="s">
        <v>534</v>
      </c>
      <c r="Q2078" s="88" t="str">
        <f t="array" aca="1" ref="Q2078" ca="1">IFERROR(INDEX(Tableau3[Num DECAL],SMALL(IF(Tableau3[Num DECAL]&lt;&gt;"",ROW(INDIRECT("1:"&amp;ROWS(Tableau3[Num DECAL])))),ROWS($1:2067))),"")</f>
        <v/>
      </c>
      <c r="R2078" s="88">
        <f t="shared" ca="1" si="32"/>
        <v>0</v>
      </c>
      <c r="S2078" s="88">
        <f ca="1">COUNTIFS(Tableau3[PLAGE],R2078)</f>
        <v>0</v>
      </c>
      <c r="T2078" s="139">
        <f ca="1">INDEX(EXTRACT!DATE,MATCH(Tableau4[[#This Row],[Décalage]],D:D,0),0)</f>
        <v>0</v>
      </c>
      <c r="U2078" s="139">
        <f ca="1">VLOOKUP(Tableau4[[#This Row],[Décalage]],D:E,2,0)</f>
        <v>0</v>
      </c>
      <c r="V2078" s="139">
        <f ca="1">VLOOKUP(Tableau4[[#This Row],[Décalage]],D:G,4,0)</f>
        <v>0</v>
      </c>
      <c r="AY2078" s="88"/>
      <c r="AZ2078" s="88"/>
      <c r="BA2078" s="88"/>
      <c r="BB2078" s="88"/>
      <c r="BC2078" s="88"/>
    </row>
    <row r="2079" spans="1:55" ht="15" x14ac:dyDescent="0.2">
      <c r="A2079" s="100" t="s">
        <v>534</v>
      </c>
      <c r="B2079" s="95" t="s">
        <v>534</v>
      </c>
      <c r="C2079" s="95">
        <v>2076</v>
      </c>
      <c r="D2079" s="95" t="s">
        <v>534</v>
      </c>
      <c r="E2079" s="99" t="s">
        <v>534</v>
      </c>
      <c r="F2079" s="95" t="s">
        <v>534</v>
      </c>
      <c r="G2079" s="95" t="s">
        <v>534</v>
      </c>
      <c r="H2079" s="95">
        <v>0</v>
      </c>
      <c r="I2079" s="95">
        <v>1</v>
      </c>
      <c r="J2079" s="95">
        <v>1612</v>
      </c>
      <c r="K2079" s="95" t="s">
        <v>534</v>
      </c>
      <c r="L2079" s="98" t="s">
        <v>534</v>
      </c>
      <c r="M2079" s="98" t="s">
        <v>534</v>
      </c>
      <c r="N2079" s="97" t="s">
        <v>534</v>
      </c>
      <c r="Q2079" s="88" t="str">
        <f t="array" aca="1" ref="Q2079" ca="1">IFERROR(INDEX(Tableau3[Num DECAL],SMALL(IF(Tableau3[Num DECAL]&lt;&gt;"",ROW(INDIRECT("1:"&amp;ROWS(Tableau3[Num DECAL])))),ROWS($1:2068))),"")</f>
        <v/>
      </c>
      <c r="R2079" s="88">
        <f t="shared" ca="1" si="32"/>
        <v>0</v>
      </c>
      <c r="S2079" s="88">
        <f ca="1">COUNTIFS(Tableau3[PLAGE],R2079)</f>
        <v>0</v>
      </c>
      <c r="T2079" s="139">
        <f ca="1">INDEX(EXTRACT!DATE,MATCH(Tableau4[[#This Row],[Décalage]],D:D,0),0)</f>
        <v>0</v>
      </c>
      <c r="U2079" s="139">
        <f ca="1">VLOOKUP(Tableau4[[#This Row],[Décalage]],D:E,2,0)</f>
        <v>0</v>
      </c>
      <c r="V2079" s="139">
        <f ca="1">VLOOKUP(Tableau4[[#This Row],[Décalage]],D:G,4,0)</f>
        <v>0</v>
      </c>
      <c r="AY2079" s="88"/>
      <c r="AZ2079" s="88"/>
      <c r="BA2079" s="88"/>
      <c r="BB2079" s="88"/>
      <c r="BC2079" s="88"/>
    </row>
    <row r="2080" spans="1:55" ht="15" x14ac:dyDescent="0.2">
      <c r="A2080" s="100" t="s">
        <v>534</v>
      </c>
      <c r="B2080" s="95" t="s">
        <v>534</v>
      </c>
      <c r="C2080" s="95">
        <v>2077</v>
      </c>
      <c r="D2080" s="95" t="s">
        <v>534</v>
      </c>
      <c r="E2080" s="99" t="s">
        <v>534</v>
      </c>
      <c r="F2080" s="95" t="s">
        <v>534</v>
      </c>
      <c r="G2080" s="95" t="s">
        <v>534</v>
      </c>
      <c r="H2080" s="95">
        <v>0</v>
      </c>
      <c r="I2080" s="95">
        <v>1</v>
      </c>
      <c r="J2080" s="95">
        <v>1613</v>
      </c>
      <c r="K2080" s="95" t="s">
        <v>534</v>
      </c>
      <c r="L2080" s="98" t="s">
        <v>534</v>
      </c>
      <c r="M2080" s="98" t="s">
        <v>534</v>
      </c>
      <c r="N2080" s="97" t="s">
        <v>534</v>
      </c>
      <c r="Q2080" s="88" t="str">
        <f t="array" aca="1" ref="Q2080" ca="1">IFERROR(INDEX(Tableau3[Num DECAL],SMALL(IF(Tableau3[Num DECAL]&lt;&gt;"",ROW(INDIRECT("1:"&amp;ROWS(Tableau3[Num DECAL])))),ROWS($1:2069))),"")</f>
        <v/>
      </c>
      <c r="R2080" s="88">
        <f t="shared" ca="1" si="32"/>
        <v>0</v>
      </c>
      <c r="S2080" s="88">
        <f ca="1">COUNTIFS(Tableau3[PLAGE],R2080)</f>
        <v>0</v>
      </c>
      <c r="T2080" s="139">
        <f ca="1">INDEX(EXTRACT!DATE,MATCH(Tableau4[[#This Row],[Décalage]],D:D,0),0)</f>
        <v>0</v>
      </c>
      <c r="U2080" s="139">
        <f ca="1">VLOOKUP(Tableau4[[#This Row],[Décalage]],D:E,2,0)</f>
        <v>0</v>
      </c>
      <c r="V2080" s="139">
        <f ca="1">VLOOKUP(Tableau4[[#This Row],[Décalage]],D:G,4,0)</f>
        <v>0</v>
      </c>
      <c r="AY2080" s="88"/>
      <c r="AZ2080" s="88"/>
      <c r="BA2080" s="88"/>
      <c r="BB2080" s="88"/>
      <c r="BC2080" s="88"/>
    </row>
    <row r="2081" spans="1:55" ht="15" x14ac:dyDescent="0.2">
      <c r="A2081" s="100" t="s">
        <v>534</v>
      </c>
      <c r="B2081" s="95" t="s">
        <v>534</v>
      </c>
      <c r="C2081" s="95">
        <v>2078</v>
      </c>
      <c r="D2081" s="95" t="s">
        <v>534</v>
      </c>
      <c r="E2081" s="99" t="s">
        <v>534</v>
      </c>
      <c r="F2081" s="95" t="s">
        <v>534</v>
      </c>
      <c r="G2081" s="95" t="s">
        <v>534</v>
      </c>
      <c r="H2081" s="95">
        <v>0</v>
      </c>
      <c r="I2081" s="95">
        <v>1</v>
      </c>
      <c r="J2081" s="95">
        <v>1614</v>
      </c>
      <c r="K2081" s="95" t="s">
        <v>534</v>
      </c>
      <c r="L2081" s="98" t="s">
        <v>534</v>
      </c>
      <c r="M2081" s="98" t="s">
        <v>534</v>
      </c>
      <c r="N2081" s="97" t="s">
        <v>534</v>
      </c>
      <c r="Q2081" s="88" t="str">
        <f t="array" aca="1" ref="Q2081" ca="1">IFERROR(INDEX(Tableau3[Num DECAL],SMALL(IF(Tableau3[Num DECAL]&lt;&gt;"",ROW(INDIRECT("1:"&amp;ROWS(Tableau3[Num DECAL])))),ROWS($1:2070))),"")</f>
        <v/>
      </c>
      <c r="R2081" s="88">
        <f t="shared" ca="1" si="32"/>
        <v>0</v>
      </c>
      <c r="S2081" s="88">
        <f ca="1">COUNTIFS(Tableau3[PLAGE],R2081)</f>
        <v>0</v>
      </c>
      <c r="T2081" s="139">
        <f ca="1">INDEX(EXTRACT!DATE,MATCH(Tableau4[[#This Row],[Décalage]],D:D,0),0)</f>
        <v>0</v>
      </c>
      <c r="U2081" s="139">
        <f ca="1">VLOOKUP(Tableau4[[#This Row],[Décalage]],D:E,2,0)</f>
        <v>0</v>
      </c>
      <c r="V2081" s="139">
        <f ca="1">VLOOKUP(Tableau4[[#This Row],[Décalage]],D:G,4,0)</f>
        <v>0</v>
      </c>
      <c r="AY2081" s="88"/>
      <c r="AZ2081" s="88"/>
      <c r="BA2081" s="88"/>
      <c r="BB2081" s="88"/>
      <c r="BC2081" s="88"/>
    </row>
    <row r="2082" spans="1:55" ht="15" x14ac:dyDescent="0.2">
      <c r="A2082" s="100" t="s">
        <v>534</v>
      </c>
      <c r="B2082" s="95" t="s">
        <v>534</v>
      </c>
      <c r="C2082" s="95">
        <v>2079</v>
      </c>
      <c r="D2082" s="95" t="s">
        <v>534</v>
      </c>
      <c r="E2082" s="99" t="s">
        <v>534</v>
      </c>
      <c r="F2082" s="95" t="s">
        <v>534</v>
      </c>
      <c r="G2082" s="95" t="s">
        <v>534</v>
      </c>
      <c r="H2082" s="95">
        <v>0</v>
      </c>
      <c r="I2082" s="95">
        <v>1</v>
      </c>
      <c r="J2082" s="95">
        <v>1615</v>
      </c>
      <c r="K2082" s="95" t="s">
        <v>534</v>
      </c>
      <c r="L2082" s="98" t="s">
        <v>534</v>
      </c>
      <c r="M2082" s="98" t="s">
        <v>534</v>
      </c>
      <c r="N2082" s="97" t="s">
        <v>534</v>
      </c>
      <c r="Q2082" s="88" t="str">
        <f t="array" aca="1" ref="Q2082" ca="1">IFERROR(INDEX(Tableau3[Num DECAL],SMALL(IF(Tableau3[Num DECAL]&lt;&gt;"",ROW(INDIRECT("1:"&amp;ROWS(Tableau3[Num DECAL])))),ROWS($1:2071))),"")</f>
        <v/>
      </c>
      <c r="R2082" s="88">
        <f t="shared" ca="1" si="32"/>
        <v>0</v>
      </c>
      <c r="S2082" s="88">
        <f ca="1">COUNTIFS(Tableau3[PLAGE],R2082)</f>
        <v>0</v>
      </c>
      <c r="T2082" s="139">
        <f ca="1">INDEX(EXTRACT!DATE,MATCH(Tableau4[[#This Row],[Décalage]],D:D,0),0)</f>
        <v>0</v>
      </c>
      <c r="U2082" s="139">
        <f ca="1">VLOOKUP(Tableau4[[#This Row],[Décalage]],D:E,2,0)</f>
        <v>0</v>
      </c>
      <c r="V2082" s="139">
        <f ca="1">VLOOKUP(Tableau4[[#This Row],[Décalage]],D:G,4,0)</f>
        <v>0</v>
      </c>
      <c r="AY2082" s="88"/>
      <c r="AZ2082" s="88"/>
      <c r="BA2082" s="88"/>
      <c r="BB2082" s="88"/>
      <c r="BC2082" s="88"/>
    </row>
    <row r="2083" spans="1:55" ht="15" x14ac:dyDescent="0.2">
      <c r="A2083" s="100" t="s">
        <v>534</v>
      </c>
      <c r="B2083" s="95" t="s">
        <v>534</v>
      </c>
      <c r="C2083" s="95">
        <v>2080</v>
      </c>
      <c r="D2083" s="95" t="s">
        <v>534</v>
      </c>
      <c r="E2083" s="99" t="s">
        <v>534</v>
      </c>
      <c r="F2083" s="95" t="s">
        <v>534</v>
      </c>
      <c r="G2083" s="95" t="s">
        <v>534</v>
      </c>
      <c r="H2083" s="95">
        <v>0</v>
      </c>
      <c r="I2083" s="95">
        <v>1</v>
      </c>
      <c r="J2083" s="95">
        <v>1616</v>
      </c>
      <c r="K2083" s="95" t="s">
        <v>534</v>
      </c>
      <c r="L2083" s="98" t="s">
        <v>534</v>
      </c>
      <c r="M2083" s="98" t="s">
        <v>534</v>
      </c>
      <c r="N2083" s="97" t="s">
        <v>534</v>
      </c>
      <c r="Q2083" s="88" t="str">
        <f t="array" aca="1" ref="Q2083" ca="1">IFERROR(INDEX(Tableau3[Num DECAL],SMALL(IF(Tableau3[Num DECAL]&lt;&gt;"",ROW(INDIRECT("1:"&amp;ROWS(Tableau3[Num DECAL])))),ROWS($1:2072))),"")</f>
        <v/>
      </c>
      <c r="R2083" s="88">
        <f t="shared" ca="1" si="32"/>
        <v>0</v>
      </c>
      <c r="S2083" s="88">
        <f ca="1">COUNTIFS(Tableau3[PLAGE],R2083)</f>
        <v>0</v>
      </c>
      <c r="T2083" s="139">
        <f ca="1">INDEX(EXTRACT!DATE,MATCH(Tableau4[[#This Row],[Décalage]],D:D,0),0)</f>
        <v>0</v>
      </c>
      <c r="U2083" s="139">
        <f ca="1">VLOOKUP(Tableau4[[#This Row],[Décalage]],D:E,2,0)</f>
        <v>0</v>
      </c>
      <c r="V2083" s="139">
        <f ca="1">VLOOKUP(Tableau4[[#This Row],[Décalage]],D:G,4,0)</f>
        <v>0</v>
      </c>
      <c r="AY2083" s="88"/>
      <c r="AZ2083" s="88"/>
      <c r="BA2083" s="88"/>
      <c r="BB2083" s="88"/>
      <c r="BC2083" s="88"/>
    </row>
    <row r="2084" spans="1:55" ht="15" x14ac:dyDescent="0.2">
      <c r="A2084" s="100" t="s">
        <v>534</v>
      </c>
      <c r="B2084" s="95" t="s">
        <v>534</v>
      </c>
      <c r="C2084" s="95">
        <v>2081</v>
      </c>
      <c r="D2084" s="95" t="s">
        <v>534</v>
      </c>
      <c r="E2084" s="99" t="s">
        <v>534</v>
      </c>
      <c r="F2084" s="95" t="s">
        <v>534</v>
      </c>
      <c r="G2084" s="95" t="s">
        <v>534</v>
      </c>
      <c r="H2084" s="95">
        <v>0</v>
      </c>
      <c r="I2084" s="95">
        <v>1</v>
      </c>
      <c r="J2084" s="95">
        <v>1617</v>
      </c>
      <c r="K2084" s="95" t="s">
        <v>534</v>
      </c>
      <c r="L2084" s="98" t="s">
        <v>534</v>
      </c>
      <c r="M2084" s="98" t="s">
        <v>534</v>
      </c>
      <c r="N2084" s="97" t="s">
        <v>534</v>
      </c>
      <c r="Q2084" s="88" t="str">
        <f t="array" aca="1" ref="Q2084" ca="1">IFERROR(INDEX(Tableau3[Num DECAL],SMALL(IF(Tableau3[Num DECAL]&lt;&gt;"",ROW(INDIRECT("1:"&amp;ROWS(Tableau3[Num DECAL])))),ROWS($1:2073))),"")</f>
        <v/>
      </c>
      <c r="R2084" s="88">
        <f t="shared" ca="1" si="32"/>
        <v>0</v>
      </c>
      <c r="S2084" s="88">
        <f ca="1">COUNTIFS(Tableau3[PLAGE],R2084)</f>
        <v>0</v>
      </c>
      <c r="T2084" s="139">
        <f ca="1">INDEX(EXTRACT!DATE,MATCH(Tableau4[[#This Row],[Décalage]],D:D,0),0)</f>
        <v>0</v>
      </c>
      <c r="U2084" s="139">
        <f ca="1">VLOOKUP(Tableau4[[#This Row],[Décalage]],D:E,2,0)</f>
        <v>0</v>
      </c>
      <c r="V2084" s="139">
        <f ca="1">VLOOKUP(Tableau4[[#This Row],[Décalage]],D:G,4,0)</f>
        <v>0</v>
      </c>
      <c r="AY2084" s="88"/>
      <c r="AZ2084" s="88"/>
      <c r="BA2084" s="88"/>
      <c r="BB2084" s="88"/>
      <c r="BC2084" s="88"/>
    </row>
    <row r="2085" spans="1:55" ht="15" x14ac:dyDescent="0.2">
      <c r="A2085" s="100" t="s">
        <v>534</v>
      </c>
      <c r="B2085" s="95" t="s">
        <v>534</v>
      </c>
      <c r="C2085" s="95">
        <v>2082</v>
      </c>
      <c r="D2085" s="95" t="s">
        <v>534</v>
      </c>
      <c r="E2085" s="99" t="s">
        <v>534</v>
      </c>
      <c r="F2085" s="95" t="s">
        <v>534</v>
      </c>
      <c r="G2085" s="95" t="s">
        <v>534</v>
      </c>
      <c r="H2085" s="95">
        <v>0</v>
      </c>
      <c r="I2085" s="95">
        <v>1</v>
      </c>
      <c r="J2085" s="95">
        <v>1618</v>
      </c>
      <c r="K2085" s="95" t="s">
        <v>534</v>
      </c>
      <c r="L2085" s="98" t="s">
        <v>534</v>
      </c>
      <c r="M2085" s="98" t="s">
        <v>534</v>
      </c>
      <c r="N2085" s="97" t="s">
        <v>534</v>
      </c>
      <c r="Q2085" s="88" t="str">
        <f t="array" aca="1" ref="Q2085" ca="1">IFERROR(INDEX(Tableau3[Num DECAL],SMALL(IF(Tableau3[Num DECAL]&lt;&gt;"",ROW(INDIRECT("1:"&amp;ROWS(Tableau3[Num DECAL])))),ROWS($1:2074))),"")</f>
        <v/>
      </c>
      <c r="R2085" s="88">
        <f t="shared" ca="1" si="32"/>
        <v>0</v>
      </c>
      <c r="S2085" s="88">
        <f ca="1">COUNTIFS(Tableau3[PLAGE],R2085)</f>
        <v>0</v>
      </c>
      <c r="T2085" s="139">
        <f ca="1">INDEX(EXTRACT!DATE,MATCH(Tableau4[[#This Row],[Décalage]],D:D,0),0)</f>
        <v>0</v>
      </c>
      <c r="U2085" s="139">
        <f ca="1">VLOOKUP(Tableau4[[#This Row],[Décalage]],D:E,2,0)</f>
        <v>0</v>
      </c>
      <c r="V2085" s="139">
        <f ca="1">VLOOKUP(Tableau4[[#This Row],[Décalage]],D:G,4,0)</f>
        <v>0</v>
      </c>
      <c r="AY2085" s="88"/>
      <c r="AZ2085" s="88"/>
      <c r="BA2085" s="88"/>
      <c r="BB2085" s="88"/>
      <c r="BC2085" s="88"/>
    </row>
    <row r="2086" spans="1:55" ht="15" x14ac:dyDescent="0.2">
      <c r="A2086" s="100" t="s">
        <v>534</v>
      </c>
      <c r="B2086" s="95" t="s">
        <v>534</v>
      </c>
      <c r="C2086" s="95">
        <v>2083</v>
      </c>
      <c r="D2086" s="95" t="s">
        <v>534</v>
      </c>
      <c r="E2086" s="99" t="s">
        <v>534</v>
      </c>
      <c r="F2086" s="95" t="s">
        <v>534</v>
      </c>
      <c r="G2086" s="95" t="s">
        <v>534</v>
      </c>
      <c r="H2086" s="95">
        <v>0</v>
      </c>
      <c r="I2086" s="95">
        <v>1</v>
      </c>
      <c r="J2086" s="95">
        <v>1619</v>
      </c>
      <c r="K2086" s="95" t="s">
        <v>534</v>
      </c>
      <c r="L2086" s="98" t="s">
        <v>534</v>
      </c>
      <c r="M2086" s="98" t="s">
        <v>534</v>
      </c>
      <c r="N2086" s="97" t="s">
        <v>534</v>
      </c>
      <c r="Q2086" s="88" t="str">
        <f t="array" aca="1" ref="Q2086" ca="1">IFERROR(INDEX(Tableau3[Num DECAL],SMALL(IF(Tableau3[Num DECAL]&lt;&gt;"",ROW(INDIRECT("1:"&amp;ROWS(Tableau3[Num DECAL])))),ROWS($1:2075))),"")</f>
        <v/>
      </c>
      <c r="R2086" s="88">
        <f t="shared" ca="1" si="32"/>
        <v>0</v>
      </c>
      <c r="S2086" s="88">
        <f ca="1">COUNTIFS(Tableau3[PLAGE],R2086)</f>
        <v>0</v>
      </c>
      <c r="T2086" s="139">
        <f ca="1">INDEX(EXTRACT!DATE,MATCH(Tableau4[[#This Row],[Décalage]],D:D,0),0)</f>
        <v>0</v>
      </c>
      <c r="U2086" s="139">
        <f ca="1">VLOOKUP(Tableau4[[#This Row],[Décalage]],D:E,2,0)</f>
        <v>0</v>
      </c>
      <c r="V2086" s="139">
        <f ca="1">VLOOKUP(Tableau4[[#This Row],[Décalage]],D:G,4,0)</f>
        <v>0</v>
      </c>
      <c r="AY2086" s="88"/>
      <c r="AZ2086" s="88"/>
      <c r="BA2086" s="88"/>
      <c r="BB2086" s="88"/>
      <c r="BC2086" s="88"/>
    </row>
    <row r="2087" spans="1:55" ht="15" x14ac:dyDescent="0.2">
      <c r="A2087" s="100" t="s">
        <v>534</v>
      </c>
      <c r="B2087" s="95" t="s">
        <v>534</v>
      </c>
      <c r="C2087" s="95">
        <v>2084</v>
      </c>
      <c r="D2087" s="95" t="s">
        <v>534</v>
      </c>
      <c r="E2087" s="99" t="s">
        <v>534</v>
      </c>
      <c r="F2087" s="95" t="s">
        <v>534</v>
      </c>
      <c r="G2087" s="95" t="s">
        <v>534</v>
      </c>
      <c r="H2087" s="95">
        <v>0</v>
      </c>
      <c r="I2087" s="95">
        <v>1</v>
      </c>
      <c r="J2087" s="95">
        <v>1620</v>
      </c>
      <c r="K2087" s="95" t="s">
        <v>534</v>
      </c>
      <c r="L2087" s="98" t="s">
        <v>534</v>
      </c>
      <c r="M2087" s="98" t="s">
        <v>534</v>
      </c>
      <c r="N2087" s="97" t="s">
        <v>534</v>
      </c>
      <c r="Q2087" s="88" t="str">
        <f t="array" aca="1" ref="Q2087" ca="1">IFERROR(INDEX(Tableau3[Num DECAL],SMALL(IF(Tableau3[Num DECAL]&lt;&gt;"",ROW(INDIRECT("1:"&amp;ROWS(Tableau3[Num DECAL])))),ROWS($1:2076))),"")</f>
        <v/>
      </c>
      <c r="R2087" s="88">
        <f t="shared" ca="1" si="32"/>
        <v>0</v>
      </c>
      <c r="S2087" s="88">
        <f ca="1">COUNTIFS(Tableau3[PLAGE],R2087)</f>
        <v>0</v>
      </c>
      <c r="T2087" s="139">
        <f ca="1">INDEX(EXTRACT!DATE,MATCH(Tableau4[[#This Row],[Décalage]],D:D,0),0)</f>
        <v>0</v>
      </c>
      <c r="U2087" s="139">
        <f ca="1">VLOOKUP(Tableau4[[#This Row],[Décalage]],D:E,2,0)</f>
        <v>0</v>
      </c>
      <c r="V2087" s="139">
        <f ca="1">VLOOKUP(Tableau4[[#This Row],[Décalage]],D:G,4,0)</f>
        <v>0</v>
      </c>
      <c r="AY2087" s="88"/>
      <c r="AZ2087" s="88"/>
      <c r="BA2087" s="88"/>
      <c r="BB2087" s="88"/>
      <c r="BC2087" s="88"/>
    </row>
    <row r="2088" spans="1:55" ht="15" x14ac:dyDescent="0.2">
      <c r="A2088" s="100" t="s">
        <v>534</v>
      </c>
      <c r="B2088" s="95" t="s">
        <v>534</v>
      </c>
      <c r="C2088" s="95">
        <v>2085</v>
      </c>
      <c r="D2088" s="95" t="s">
        <v>534</v>
      </c>
      <c r="E2088" s="99" t="s">
        <v>534</v>
      </c>
      <c r="F2088" s="95" t="s">
        <v>534</v>
      </c>
      <c r="G2088" s="95" t="s">
        <v>534</v>
      </c>
      <c r="H2088" s="95">
        <v>0</v>
      </c>
      <c r="I2088" s="95">
        <v>1</v>
      </c>
      <c r="J2088" s="95">
        <v>1621</v>
      </c>
      <c r="K2088" s="95" t="s">
        <v>534</v>
      </c>
      <c r="L2088" s="98" t="s">
        <v>534</v>
      </c>
      <c r="M2088" s="98" t="s">
        <v>534</v>
      </c>
      <c r="N2088" s="97" t="s">
        <v>534</v>
      </c>
      <c r="Q2088" s="88" t="str">
        <f t="array" aca="1" ref="Q2088" ca="1">IFERROR(INDEX(Tableau3[Num DECAL],SMALL(IF(Tableau3[Num DECAL]&lt;&gt;"",ROW(INDIRECT("1:"&amp;ROWS(Tableau3[Num DECAL])))),ROWS($1:2077))),"")</f>
        <v/>
      </c>
      <c r="R2088" s="88">
        <f t="shared" ca="1" si="32"/>
        <v>0</v>
      </c>
      <c r="S2088" s="88">
        <f ca="1">COUNTIFS(Tableau3[PLAGE],R2088)</f>
        <v>0</v>
      </c>
      <c r="T2088" s="139">
        <f ca="1">INDEX(EXTRACT!DATE,MATCH(Tableau4[[#This Row],[Décalage]],D:D,0),0)</f>
        <v>0</v>
      </c>
      <c r="U2088" s="139">
        <f ca="1">VLOOKUP(Tableau4[[#This Row],[Décalage]],D:E,2,0)</f>
        <v>0</v>
      </c>
      <c r="V2088" s="139">
        <f ca="1">VLOOKUP(Tableau4[[#This Row],[Décalage]],D:G,4,0)</f>
        <v>0</v>
      </c>
      <c r="AY2088" s="88"/>
      <c r="AZ2088" s="88"/>
      <c r="BA2088" s="88"/>
      <c r="BB2088" s="88"/>
      <c r="BC2088" s="88"/>
    </row>
    <row r="2089" spans="1:55" ht="15" x14ac:dyDescent="0.2">
      <c r="A2089" s="100" t="s">
        <v>534</v>
      </c>
      <c r="B2089" s="95" t="s">
        <v>534</v>
      </c>
      <c r="C2089" s="95">
        <v>2086</v>
      </c>
      <c r="D2089" s="95" t="s">
        <v>534</v>
      </c>
      <c r="E2089" s="99" t="s">
        <v>534</v>
      </c>
      <c r="F2089" s="95" t="s">
        <v>534</v>
      </c>
      <c r="G2089" s="95" t="s">
        <v>534</v>
      </c>
      <c r="H2089" s="95">
        <v>0</v>
      </c>
      <c r="I2089" s="95">
        <v>1</v>
      </c>
      <c r="J2089" s="95">
        <v>1622</v>
      </c>
      <c r="K2089" s="95" t="s">
        <v>534</v>
      </c>
      <c r="L2089" s="98" t="s">
        <v>534</v>
      </c>
      <c r="M2089" s="98" t="s">
        <v>534</v>
      </c>
      <c r="N2089" s="97" t="s">
        <v>534</v>
      </c>
      <c r="Q2089" s="88" t="str">
        <f t="array" aca="1" ref="Q2089" ca="1">IFERROR(INDEX(Tableau3[Num DECAL],SMALL(IF(Tableau3[Num DECAL]&lt;&gt;"",ROW(INDIRECT("1:"&amp;ROWS(Tableau3[Num DECAL])))),ROWS($1:2078))),"")</f>
        <v/>
      </c>
      <c r="R2089" s="88">
        <f t="shared" ca="1" si="32"/>
        <v>0</v>
      </c>
      <c r="S2089" s="88">
        <f ca="1">COUNTIFS(Tableau3[PLAGE],R2089)</f>
        <v>0</v>
      </c>
      <c r="T2089" s="139">
        <f ca="1">INDEX(EXTRACT!DATE,MATCH(Tableau4[[#This Row],[Décalage]],D:D,0),0)</f>
        <v>0</v>
      </c>
      <c r="U2089" s="139">
        <f ca="1">VLOOKUP(Tableau4[[#This Row],[Décalage]],D:E,2,0)</f>
        <v>0</v>
      </c>
      <c r="V2089" s="139">
        <f ca="1">VLOOKUP(Tableau4[[#This Row],[Décalage]],D:G,4,0)</f>
        <v>0</v>
      </c>
      <c r="AY2089" s="88"/>
      <c r="AZ2089" s="88"/>
      <c r="BA2089" s="88"/>
      <c r="BB2089" s="88"/>
      <c r="BC2089" s="88"/>
    </row>
    <row r="2090" spans="1:55" ht="15" x14ac:dyDescent="0.2">
      <c r="A2090" s="100" t="s">
        <v>534</v>
      </c>
      <c r="B2090" s="95" t="s">
        <v>534</v>
      </c>
      <c r="C2090" s="95">
        <v>2087</v>
      </c>
      <c r="D2090" s="95" t="s">
        <v>534</v>
      </c>
      <c r="E2090" s="99" t="s">
        <v>534</v>
      </c>
      <c r="F2090" s="95" t="s">
        <v>534</v>
      </c>
      <c r="G2090" s="95" t="s">
        <v>534</v>
      </c>
      <c r="H2090" s="95">
        <v>0</v>
      </c>
      <c r="I2090" s="95">
        <v>1</v>
      </c>
      <c r="J2090" s="95">
        <v>1623</v>
      </c>
      <c r="K2090" s="95" t="s">
        <v>534</v>
      </c>
      <c r="L2090" s="98" t="s">
        <v>534</v>
      </c>
      <c r="M2090" s="98" t="s">
        <v>534</v>
      </c>
      <c r="N2090" s="97" t="s">
        <v>534</v>
      </c>
      <c r="Q2090" s="88" t="str">
        <f t="array" aca="1" ref="Q2090" ca="1">IFERROR(INDEX(Tableau3[Num DECAL],SMALL(IF(Tableau3[Num DECAL]&lt;&gt;"",ROW(INDIRECT("1:"&amp;ROWS(Tableau3[Num DECAL])))),ROWS($1:2079))),"")</f>
        <v/>
      </c>
      <c r="R2090" s="88">
        <f t="shared" ca="1" si="32"/>
        <v>0</v>
      </c>
      <c r="S2090" s="88">
        <f ca="1">COUNTIFS(Tableau3[PLAGE],R2090)</f>
        <v>0</v>
      </c>
      <c r="T2090" s="139">
        <f ca="1">INDEX(EXTRACT!DATE,MATCH(Tableau4[[#This Row],[Décalage]],D:D,0),0)</f>
        <v>0</v>
      </c>
      <c r="U2090" s="139">
        <f ca="1">VLOOKUP(Tableau4[[#This Row],[Décalage]],D:E,2,0)</f>
        <v>0</v>
      </c>
      <c r="V2090" s="139">
        <f ca="1">VLOOKUP(Tableau4[[#This Row],[Décalage]],D:G,4,0)</f>
        <v>0</v>
      </c>
      <c r="AY2090" s="88"/>
      <c r="AZ2090" s="88"/>
      <c r="BA2090" s="88"/>
      <c r="BB2090" s="88"/>
      <c r="BC2090" s="88"/>
    </row>
    <row r="2091" spans="1:55" ht="15" x14ac:dyDescent="0.2">
      <c r="A2091" s="100" t="s">
        <v>534</v>
      </c>
      <c r="B2091" s="95" t="s">
        <v>534</v>
      </c>
      <c r="C2091" s="95">
        <v>2088</v>
      </c>
      <c r="D2091" s="95" t="s">
        <v>534</v>
      </c>
      <c r="E2091" s="99" t="s">
        <v>534</v>
      </c>
      <c r="F2091" s="95" t="s">
        <v>534</v>
      </c>
      <c r="G2091" s="95" t="s">
        <v>534</v>
      </c>
      <c r="H2091" s="95">
        <v>0</v>
      </c>
      <c r="I2091" s="95">
        <v>1</v>
      </c>
      <c r="J2091" s="95">
        <v>1624</v>
      </c>
      <c r="K2091" s="95" t="s">
        <v>534</v>
      </c>
      <c r="L2091" s="98" t="s">
        <v>534</v>
      </c>
      <c r="M2091" s="98" t="s">
        <v>534</v>
      </c>
      <c r="N2091" s="97" t="s">
        <v>534</v>
      </c>
      <c r="Q2091" s="88" t="str">
        <f t="array" aca="1" ref="Q2091" ca="1">IFERROR(INDEX(Tableau3[Num DECAL],SMALL(IF(Tableau3[Num DECAL]&lt;&gt;"",ROW(INDIRECT("1:"&amp;ROWS(Tableau3[Num DECAL])))),ROWS($1:2080))),"")</f>
        <v/>
      </c>
      <c r="R2091" s="88">
        <f t="shared" ca="1" si="32"/>
        <v>0</v>
      </c>
      <c r="S2091" s="88">
        <f ca="1">COUNTIFS(Tableau3[PLAGE],R2091)</f>
        <v>0</v>
      </c>
      <c r="T2091" s="139">
        <f ca="1">INDEX(EXTRACT!DATE,MATCH(Tableau4[[#This Row],[Décalage]],D:D,0),0)</f>
        <v>0</v>
      </c>
      <c r="U2091" s="139">
        <f ca="1">VLOOKUP(Tableau4[[#This Row],[Décalage]],D:E,2,0)</f>
        <v>0</v>
      </c>
      <c r="V2091" s="139">
        <f ca="1">VLOOKUP(Tableau4[[#This Row],[Décalage]],D:G,4,0)</f>
        <v>0</v>
      </c>
      <c r="AY2091" s="88"/>
      <c r="AZ2091" s="88"/>
      <c r="BA2091" s="88"/>
      <c r="BB2091" s="88"/>
      <c r="BC2091" s="88"/>
    </row>
    <row r="2092" spans="1:55" ht="15" x14ac:dyDescent="0.2">
      <c r="A2092" s="100" t="s">
        <v>534</v>
      </c>
      <c r="B2092" s="95" t="s">
        <v>534</v>
      </c>
      <c r="C2092" s="95">
        <v>2089</v>
      </c>
      <c r="D2092" s="95" t="s">
        <v>534</v>
      </c>
      <c r="E2092" s="99" t="s">
        <v>534</v>
      </c>
      <c r="F2092" s="95" t="s">
        <v>534</v>
      </c>
      <c r="G2092" s="95" t="s">
        <v>534</v>
      </c>
      <c r="H2092" s="95">
        <v>0</v>
      </c>
      <c r="I2092" s="95">
        <v>1</v>
      </c>
      <c r="J2092" s="95">
        <v>1625</v>
      </c>
      <c r="K2092" s="95" t="s">
        <v>534</v>
      </c>
      <c r="L2092" s="98" t="s">
        <v>534</v>
      </c>
      <c r="M2092" s="98" t="s">
        <v>534</v>
      </c>
      <c r="N2092" s="97" t="s">
        <v>534</v>
      </c>
      <c r="Q2092" s="88" t="str">
        <f t="array" aca="1" ref="Q2092" ca="1">IFERROR(INDEX(Tableau3[Num DECAL],SMALL(IF(Tableau3[Num DECAL]&lt;&gt;"",ROW(INDIRECT("1:"&amp;ROWS(Tableau3[Num DECAL])))),ROWS($1:2081))),"")</f>
        <v/>
      </c>
      <c r="R2092" s="88">
        <f t="shared" ca="1" si="32"/>
        <v>0</v>
      </c>
      <c r="S2092" s="88">
        <f ca="1">COUNTIFS(Tableau3[PLAGE],R2092)</f>
        <v>0</v>
      </c>
      <c r="T2092" s="139">
        <f ca="1">INDEX(EXTRACT!DATE,MATCH(Tableau4[[#This Row],[Décalage]],D:D,0),0)</f>
        <v>0</v>
      </c>
      <c r="U2092" s="139">
        <f ca="1">VLOOKUP(Tableau4[[#This Row],[Décalage]],D:E,2,0)</f>
        <v>0</v>
      </c>
      <c r="V2092" s="139">
        <f ca="1">VLOOKUP(Tableau4[[#This Row],[Décalage]],D:G,4,0)</f>
        <v>0</v>
      </c>
      <c r="AY2092" s="88"/>
      <c r="AZ2092" s="88"/>
      <c r="BA2092" s="88"/>
      <c r="BB2092" s="88"/>
      <c r="BC2092" s="88"/>
    </row>
    <row r="2093" spans="1:55" ht="15" x14ac:dyDescent="0.2">
      <c r="A2093" s="100" t="s">
        <v>534</v>
      </c>
      <c r="B2093" s="95" t="s">
        <v>534</v>
      </c>
      <c r="C2093" s="95">
        <v>2090</v>
      </c>
      <c r="D2093" s="95" t="s">
        <v>534</v>
      </c>
      <c r="E2093" s="99" t="s">
        <v>534</v>
      </c>
      <c r="F2093" s="95" t="s">
        <v>534</v>
      </c>
      <c r="G2093" s="95" t="s">
        <v>534</v>
      </c>
      <c r="H2093" s="95">
        <v>0</v>
      </c>
      <c r="I2093" s="95">
        <v>1</v>
      </c>
      <c r="J2093" s="95">
        <v>1626</v>
      </c>
      <c r="K2093" s="95" t="s">
        <v>534</v>
      </c>
      <c r="L2093" s="98" t="s">
        <v>534</v>
      </c>
      <c r="M2093" s="98" t="s">
        <v>534</v>
      </c>
      <c r="N2093" s="97" t="s">
        <v>534</v>
      </c>
      <c r="Q2093" s="88" t="str">
        <f t="array" aca="1" ref="Q2093" ca="1">IFERROR(INDEX(Tableau3[Num DECAL],SMALL(IF(Tableau3[Num DECAL]&lt;&gt;"",ROW(INDIRECT("1:"&amp;ROWS(Tableau3[Num DECAL])))),ROWS($1:2082))),"")</f>
        <v/>
      </c>
      <c r="R2093" s="88">
        <f t="shared" ca="1" si="32"/>
        <v>0</v>
      </c>
      <c r="S2093" s="88">
        <f ca="1">COUNTIFS(Tableau3[PLAGE],R2093)</f>
        <v>0</v>
      </c>
      <c r="T2093" s="139">
        <f ca="1">INDEX(EXTRACT!DATE,MATCH(Tableau4[[#This Row],[Décalage]],D:D,0),0)</f>
        <v>0</v>
      </c>
      <c r="U2093" s="139">
        <f ca="1">VLOOKUP(Tableau4[[#This Row],[Décalage]],D:E,2,0)</f>
        <v>0</v>
      </c>
      <c r="V2093" s="139">
        <f ca="1">VLOOKUP(Tableau4[[#This Row],[Décalage]],D:G,4,0)</f>
        <v>0</v>
      </c>
      <c r="AY2093" s="88"/>
      <c r="AZ2093" s="88"/>
      <c r="BA2093" s="88"/>
      <c r="BB2093" s="88"/>
      <c r="BC2093" s="88"/>
    </row>
    <row r="2094" spans="1:55" ht="15" x14ac:dyDescent="0.2">
      <c r="A2094" s="100" t="s">
        <v>534</v>
      </c>
      <c r="B2094" s="95" t="s">
        <v>534</v>
      </c>
      <c r="C2094" s="95">
        <v>2091</v>
      </c>
      <c r="D2094" s="95" t="s">
        <v>534</v>
      </c>
      <c r="E2094" s="99" t="s">
        <v>534</v>
      </c>
      <c r="F2094" s="95" t="s">
        <v>534</v>
      </c>
      <c r="G2094" s="95" t="s">
        <v>534</v>
      </c>
      <c r="H2094" s="95">
        <v>0</v>
      </c>
      <c r="I2094" s="95">
        <v>1</v>
      </c>
      <c r="J2094" s="95">
        <v>1627</v>
      </c>
      <c r="K2094" s="95" t="s">
        <v>534</v>
      </c>
      <c r="L2094" s="98" t="s">
        <v>534</v>
      </c>
      <c r="M2094" s="98" t="s">
        <v>534</v>
      </c>
      <c r="N2094" s="97" t="s">
        <v>534</v>
      </c>
      <c r="Q2094" s="88" t="str">
        <f t="array" aca="1" ref="Q2094" ca="1">IFERROR(INDEX(Tableau3[Num DECAL],SMALL(IF(Tableau3[Num DECAL]&lt;&gt;"",ROW(INDIRECT("1:"&amp;ROWS(Tableau3[Num DECAL])))),ROWS($1:2083))),"")</f>
        <v/>
      </c>
      <c r="R2094" s="88">
        <f t="shared" ca="1" si="32"/>
        <v>0</v>
      </c>
      <c r="S2094" s="88">
        <f ca="1">COUNTIFS(Tableau3[PLAGE],R2094)</f>
        <v>0</v>
      </c>
      <c r="T2094" s="139">
        <f ca="1">INDEX(EXTRACT!DATE,MATCH(Tableau4[[#This Row],[Décalage]],D:D,0),0)</f>
        <v>0</v>
      </c>
      <c r="U2094" s="139">
        <f ca="1">VLOOKUP(Tableau4[[#This Row],[Décalage]],D:E,2,0)</f>
        <v>0</v>
      </c>
      <c r="V2094" s="139">
        <f ca="1">VLOOKUP(Tableau4[[#This Row],[Décalage]],D:G,4,0)</f>
        <v>0</v>
      </c>
      <c r="AY2094" s="88"/>
      <c r="AZ2094" s="88"/>
      <c r="BA2094" s="88"/>
      <c r="BB2094" s="88"/>
      <c r="BC2094" s="88"/>
    </row>
    <row r="2095" spans="1:55" ht="15" x14ac:dyDescent="0.2">
      <c r="A2095" s="100" t="s">
        <v>534</v>
      </c>
      <c r="B2095" s="95" t="s">
        <v>534</v>
      </c>
      <c r="C2095" s="95">
        <v>2092</v>
      </c>
      <c r="D2095" s="95" t="s">
        <v>534</v>
      </c>
      <c r="E2095" s="99" t="s">
        <v>534</v>
      </c>
      <c r="F2095" s="95" t="s">
        <v>534</v>
      </c>
      <c r="G2095" s="95" t="s">
        <v>534</v>
      </c>
      <c r="H2095" s="95">
        <v>0</v>
      </c>
      <c r="I2095" s="95">
        <v>1</v>
      </c>
      <c r="J2095" s="95">
        <v>1628</v>
      </c>
      <c r="K2095" s="95" t="s">
        <v>534</v>
      </c>
      <c r="L2095" s="98" t="s">
        <v>534</v>
      </c>
      <c r="M2095" s="98" t="s">
        <v>534</v>
      </c>
      <c r="N2095" s="97" t="s">
        <v>534</v>
      </c>
      <c r="Q2095" s="88" t="str">
        <f t="array" aca="1" ref="Q2095" ca="1">IFERROR(INDEX(Tableau3[Num DECAL],SMALL(IF(Tableau3[Num DECAL]&lt;&gt;"",ROW(INDIRECT("1:"&amp;ROWS(Tableau3[Num DECAL])))),ROWS($1:2084))),"")</f>
        <v/>
      </c>
      <c r="R2095" s="88">
        <f t="shared" ca="1" si="32"/>
        <v>0</v>
      </c>
      <c r="S2095" s="88">
        <f ca="1">COUNTIFS(Tableau3[PLAGE],R2095)</f>
        <v>0</v>
      </c>
      <c r="T2095" s="139">
        <f ca="1">INDEX(EXTRACT!DATE,MATCH(Tableau4[[#This Row],[Décalage]],D:D,0),0)</f>
        <v>0</v>
      </c>
      <c r="U2095" s="139">
        <f ca="1">VLOOKUP(Tableau4[[#This Row],[Décalage]],D:E,2,0)</f>
        <v>0</v>
      </c>
      <c r="V2095" s="139">
        <f ca="1">VLOOKUP(Tableau4[[#This Row],[Décalage]],D:G,4,0)</f>
        <v>0</v>
      </c>
      <c r="AY2095" s="88"/>
      <c r="AZ2095" s="88"/>
      <c r="BA2095" s="88"/>
      <c r="BB2095" s="88"/>
      <c r="BC2095" s="88"/>
    </row>
    <row r="2096" spans="1:55" ht="15" x14ac:dyDescent="0.2">
      <c r="A2096" s="100" t="s">
        <v>534</v>
      </c>
      <c r="B2096" s="95" t="s">
        <v>534</v>
      </c>
      <c r="C2096" s="95">
        <v>2093</v>
      </c>
      <c r="D2096" s="95" t="s">
        <v>534</v>
      </c>
      <c r="E2096" s="99" t="s">
        <v>534</v>
      </c>
      <c r="F2096" s="95" t="s">
        <v>534</v>
      </c>
      <c r="G2096" s="95" t="s">
        <v>534</v>
      </c>
      <c r="H2096" s="95">
        <v>0</v>
      </c>
      <c r="I2096" s="95">
        <v>1</v>
      </c>
      <c r="J2096" s="95">
        <v>1629</v>
      </c>
      <c r="K2096" s="95" t="s">
        <v>534</v>
      </c>
      <c r="L2096" s="98" t="s">
        <v>534</v>
      </c>
      <c r="M2096" s="98" t="s">
        <v>534</v>
      </c>
      <c r="N2096" s="97" t="s">
        <v>534</v>
      </c>
      <c r="Q2096" s="88" t="str">
        <f t="array" aca="1" ref="Q2096" ca="1">IFERROR(INDEX(Tableau3[Num DECAL],SMALL(IF(Tableau3[Num DECAL]&lt;&gt;"",ROW(INDIRECT("1:"&amp;ROWS(Tableau3[Num DECAL])))),ROWS($1:2085))),"")</f>
        <v/>
      </c>
      <c r="R2096" s="88">
        <f t="shared" ca="1" si="32"/>
        <v>0</v>
      </c>
      <c r="S2096" s="88">
        <f ca="1">COUNTIFS(Tableau3[PLAGE],R2096)</f>
        <v>0</v>
      </c>
      <c r="T2096" s="139">
        <f ca="1">INDEX(EXTRACT!DATE,MATCH(Tableau4[[#This Row],[Décalage]],D:D,0),0)</f>
        <v>0</v>
      </c>
      <c r="U2096" s="139">
        <f ca="1">VLOOKUP(Tableau4[[#This Row],[Décalage]],D:E,2,0)</f>
        <v>0</v>
      </c>
      <c r="V2096" s="139">
        <f ca="1">VLOOKUP(Tableau4[[#This Row],[Décalage]],D:G,4,0)</f>
        <v>0</v>
      </c>
      <c r="AY2096" s="88"/>
      <c r="AZ2096" s="88"/>
      <c r="BA2096" s="88"/>
      <c r="BB2096" s="88"/>
      <c r="BC2096" s="88"/>
    </row>
    <row r="2097" spans="1:55" ht="15" x14ac:dyDescent="0.2">
      <c r="A2097" s="100" t="s">
        <v>534</v>
      </c>
      <c r="B2097" s="95" t="s">
        <v>534</v>
      </c>
      <c r="C2097" s="95">
        <v>2094</v>
      </c>
      <c r="D2097" s="95" t="s">
        <v>534</v>
      </c>
      <c r="E2097" s="99" t="s">
        <v>534</v>
      </c>
      <c r="F2097" s="95" t="s">
        <v>534</v>
      </c>
      <c r="G2097" s="95" t="s">
        <v>534</v>
      </c>
      <c r="H2097" s="95">
        <v>0</v>
      </c>
      <c r="I2097" s="95">
        <v>1</v>
      </c>
      <c r="J2097" s="95">
        <v>1630</v>
      </c>
      <c r="K2097" s="95" t="s">
        <v>534</v>
      </c>
      <c r="L2097" s="98" t="s">
        <v>534</v>
      </c>
      <c r="M2097" s="98" t="s">
        <v>534</v>
      </c>
      <c r="N2097" s="97" t="s">
        <v>534</v>
      </c>
      <c r="Q2097" s="88" t="str">
        <f t="array" aca="1" ref="Q2097" ca="1">IFERROR(INDEX(Tableau3[Num DECAL],SMALL(IF(Tableau3[Num DECAL]&lt;&gt;"",ROW(INDIRECT("1:"&amp;ROWS(Tableau3[Num DECAL])))),ROWS($1:2086))),"")</f>
        <v/>
      </c>
      <c r="R2097" s="88">
        <f t="shared" ca="1" si="32"/>
        <v>0</v>
      </c>
      <c r="S2097" s="88">
        <f ca="1">COUNTIFS(Tableau3[PLAGE],R2097)</f>
        <v>0</v>
      </c>
      <c r="T2097" s="139">
        <f ca="1">INDEX(EXTRACT!DATE,MATCH(Tableau4[[#This Row],[Décalage]],D:D,0),0)</f>
        <v>0</v>
      </c>
      <c r="U2097" s="139">
        <f ca="1">VLOOKUP(Tableau4[[#This Row],[Décalage]],D:E,2,0)</f>
        <v>0</v>
      </c>
      <c r="V2097" s="139">
        <f ca="1">VLOOKUP(Tableau4[[#This Row],[Décalage]],D:G,4,0)</f>
        <v>0</v>
      </c>
      <c r="AY2097" s="88"/>
      <c r="AZ2097" s="88"/>
      <c r="BA2097" s="88"/>
      <c r="BB2097" s="88"/>
      <c r="BC2097" s="88"/>
    </row>
    <row r="2098" spans="1:55" ht="15" x14ac:dyDescent="0.2">
      <c r="A2098" s="100" t="s">
        <v>534</v>
      </c>
      <c r="B2098" s="95" t="s">
        <v>534</v>
      </c>
      <c r="C2098" s="95">
        <v>2095</v>
      </c>
      <c r="D2098" s="95" t="s">
        <v>534</v>
      </c>
      <c r="E2098" s="99" t="s">
        <v>534</v>
      </c>
      <c r="F2098" s="95" t="s">
        <v>534</v>
      </c>
      <c r="G2098" s="95" t="s">
        <v>534</v>
      </c>
      <c r="H2098" s="95">
        <v>0</v>
      </c>
      <c r="I2098" s="95">
        <v>1</v>
      </c>
      <c r="J2098" s="95">
        <v>1631</v>
      </c>
      <c r="K2098" s="95" t="s">
        <v>534</v>
      </c>
      <c r="L2098" s="98" t="s">
        <v>534</v>
      </c>
      <c r="M2098" s="98" t="s">
        <v>534</v>
      </c>
      <c r="N2098" s="97" t="s">
        <v>534</v>
      </c>
      <c r="Q2098" s="88" t="str">
        <f t="array" aca="1" ref="Q2098" ca="1">IFERROR(INDEX(Tableau3[Num DECAL],SMALL(IF(Tableau3[Num DECAL]&lt;&gt;"",ROW(INDIRECT("1:"&amp;ROWS(Tableau3[Num DECAL])))),ROWS($1:2087))),"")</f>
        <v/>
      </c>
      <c r="R2098" s="88">
        <f t="shared" ca="1" si="32"/>
        <v>0</v>
      </c>
      <c r="S2098" s="88">
        <f ca="1">COUNTIFS(Tableau3[PLAGE],R2098)</f>
        <v>0</v>
      </c>
      <c r="T2098" s="139">
        <f ca="1">INDEX(EXTRACT!DATE,MATCH(Tableau4[[#This Row],[Décalage]],D:D,0),0)</f>
        <v>0</v>
      </c>
      <c r="U2098" s="139">
        <f ca="1">VLOOKUP(Tableau4[[#This Row],[Décalage]],D:E,2,0)</f>
        <v>0</v>
      </c>
      <c r="V2098" s="139">
        <f ca="1">VLOOKUP(Tableau4[[#This Row],[Décalage]],D:G,4,0)</f>
        <v>0</v>
      </c>
      <c r="AY2098" s="88"/>
      <c r="AZ2098" s="88"/>
      <c r="BA2098" s="88"/>
      <c r="BB2098" s="88"/>
      <c r="BC2098" s="88"/>
    </row>
    <row r="2099" spans="1:55" ht="15" x14ac:dyDescent="0.2">
      <c r="A2099" s="100" t="s">
        <v>534</v>
      </c>
      <c r="B2099" s="95" t="s">
        <v>534</v>
      </c>
      <c r="C2099" s="95">
        <v>2096</v>
      </c>
      <c r="D2099" s="95" t="s">
        <v>534</v>
      </c>
      <c r="E2099" s="99" t="s">
        <v>534</v>
      </c>
      <c r="F2099" s="95" t="s">
        <v>534</v>
      </c>
      <c r="G2099" s="95" t="s">
        <v>534</v>
      </c>
      <c r="H2099" s="95">
        <v>0</v>
      </c>
      <c r="I2099" s="95">
        <v>1</v>
      </c>
      <c r="J2099" s="95">
        <v>1632</v>
      </c>
      <c r="K2099" s="95" t="s">
        <v>534</v>
      </c>
      <c r="L2099" s="98" t="s">
        <v>534</v>
      </c>
      <c r="M2099" s="98" t="s">
        <v>534</v>
      </c>
      <c r="N2099" s="97" t="s">
        <v>534</v>
      </c>
      <c r="Q2099" s="88" t="str">
        <f t="array" aca="1" ref="Q2099" ca="1">IFERROR(INDEX(Tableau3[Num DECAL],SMALL(IF(Tableau3[Num DECAL]&lt;&gt;"",ROW(INDIRECT("1:"&amp;ROWS(Tableau3[Num DECAL])))),ROWS($1:2088))),"")</f>
        <v/>
      </c>
      <c r="R2099" s="88">
        <f t="shared" ca="1" si="32"/>
        <v>0</v>
      </c>
      <c r="S2099" s="88">
        <f ca="1">COUNTIFS(Tableau3[PLAGE],R2099)</f>
        <v>0</v>
      </c>
      <c r="T2099" s="139">
        <f ca="1">INDEX(EXTRACT!DATE,MATCH(Tableau4[[#This Row],[Décalage]],D:D,0),0)</f>
        <v>0</v>
      </c>
      <c r="U2099" s="139">
        <f ca="1">VLOOKUP(Tableau4[[#This Row],[Décalage]],D:E,2,0)</f>
        <v>0</v>
      </c>
      <c r="V2099" s="139">
        <f ca="1">VLOOKUP(Tableau4[[#This Row],[Décalage]],D:G,4,0)</f>
        <v>0</v>
      </c>
      <c r="AY2099" s="88"/>
      <c r="AZ2099" s="88"/>
      <c r="BA2099" s="88"/>
      <c r="BB2099" s="88"/>
      <c r="BC2099" s="88"/>
    </row>
    <row r="2100" spans="1:55" ht="15" x14ac:dyDescent="0.2">
      <c r="A2100" s="100" t="s">
        <v>534</v>
      </c>
      <c r="B2100" s="95" t="s">
        <v>534</v>
      </c>
      <c r="C2100" s="95">
        <v>2097</v>
      </c>
      <c r="D2100" s="95" t="s">
        <v>534</v>
      </c>
      <c r="E2100" s="99" t="s">
        <v>534</v>
      </c>
      <c r="F2100" s="95" t="s">
        <v>534</v>
      </c>
      <c r="G2100" s="95" t="s">
        <v>534</v>
      </c>
      <c r="H2100" s="95">
        <v>0</v>
      </c>
      <c r="I2100" s="95">
        <v>1</v>
      </c>
      <c r="J2100" s="95">
        <v>1633</v>
      </c>
      <c r="K2100" s="95" t="s">
        <v>534</v>
      </c>
      <c r="L2100" s="98" t="s">
        <v>534</v>
      </c>
      <c r="M2100" s="98" t="s">
        <v>534</v>
      </c>
      <c r="N2100" s="97" t="s">
        <v>534</v>
      </c>
      <c r="Q2100" s="88" t="str">
        <f t="array" aca="1" ref="Q2100" ca="1">IFERROR(INDEX(Tableau3[Num DECAL],SMALL(IF(Tableau3[Num DECAL]&lt;&gt;"",ROW(INDIRECT("1:"&amp;ROWS(Tableau3[Num DECAL])))),ROWS($1:2089))),"")</f>
        <v/>
      </c>
      <c r="R2100" s="88">
        <f t="shared" ca="1" si="32"/>
        <v>0</v>
      </c>
      <c r="S2100" s="88">
        <f ca="1">COUNTIFS(Tableau3[PLAGE],R2100)</f>
        <v>0</v>
      </c>
      <c r="T2100" s="139">
        <f ca="1">INDEX(EXTRACT!DATE,MATCH(Tableau4[[#This Row],[Décalage]],D:D,0),0)</f>
        <v>0</v>
      </c>
      <c r="U2100" s="139">
        <f ca="1">VLOOKUP(Tableau4[[#This Row],[Décalage]],D:E,2,0)</f>
        <v>0</v>
      </c>
      <c r="V2100" s="139">
        <f ca="1">VLOOKUP(Tableau4[[#This Row],[Décalage]],D:G,4,0)</f>
        <v>0</v>
      </c>
      <c r="AY2100" s="88"/>
      <c r="AZ2100" s="88"/>
      <c r="BA2100" s="88"/>
      <c r="BB2100" s="88"/>
      <c r="BC2100" s="88"/>
    </row>
    <row r="2101" spans="1:55" ht="15" x14ac:dyDescent="0.2">
      <c r="A2101" s="100" t="s">
        <v>534</v>
      </c>
      <c r="B2101" s="95" t="s">
        <v>534</v>
      </c>
      <c r="C2101" s="95">
        <v>2098</v>
      </c>
      <c r="D2101" s="95" t="s">
        <v>534</v>
      </c>
      <c r="E2101" s="99" t="s">
        <v>534</v>
      </c>
      <c r="F2101" s="95" t="s">
        <v>534</v>
      </c>
      <c r="G2101" s="95" t="s">
        <v>534</v>
      </c>
      <c r="H2101" s="95">
        <v>0</v>
      </c>
      <c r="I2101" s="95">
        <v>1</v>
      </c>
      <c r="J2101" s="95">
        <v>1634</v>
      </c>
      <c r="K2101" s="95" t="s">
        <v>534</v>
      </c>
      <c r="L2101" s="98" t="s">
        <v>534</v>
      </c>
      <c r="M2101" s="98" t="s">
        <v>534</v>
      </c>
      <c r="N2101" s="97" t="s">
        <v>534</v>
      </c>
      <c r="Q2101" s="88" t="str">
        <f t="array" aca="1" ref="Q2101" ca="1">IFERROR(INDEX(Tableau3[Num DECAL],SMALL(IF(Tableau3[Num DECAL]&lt;&gt;"",ROW(INDIRECT("1:"&amp;ROWS(Tableau3[Num DECAL])))),ROWS($1:2090))),"")</f>
        <v/>
      </c>
      <c r="R2101" s="88">
        <f t="shared" ca="1" si="32"/>
        <v>0</v>
      </c>
      <c r="S2101" s="88">
        <f ca="1">COUNTIFS(Tableau3[PLAGE],R2101)</f>
        <v>0</v>
      </c>
      <c r="T2101" s="139">
        <f ca="1">INDEX(EXTRACT!DATE,MATCH(Tableau4[[#This Row],[Décalage]],D:D,0),0)</f>
        <v>0</v>
      </c>
      <c r="U2101" s="139">
        <f ca="1">VLOOKUP(Tableau4[[#This Row],[Décalage]],D:E,2,0)</f>
        <v>0</v>
      </c>
      <c r="V2101" s="139">
        <f ca="1">VLOOKUP(Tableau4[[#This Row],[Décalage]],D:G,4,0)</f>
        <v>0</v>
      </c>
      <c r="AY2101" s="88"/>
      <c r="AZ2101" s="88"/>
      <c r="BA2101" s="88"/>
      <c r="BB2101" s="88"/>
      <c r="BC2101" s="88"/>
    </row>
    <row r="2102" spans="1:55" ht="15" x14ac:dyDescent="0.2">
      <c r="A2102" s="100" t="s">
        <v>534</v>
      </c>
      <c r="B2102" s="95" t="s">
        <v>534</v>
      </c>
      <c r="C2102" s="95">
        <v>2099</v>
      </c>
      <c r="D2102" s="95" t="s">
        <v>534</v>
      </c>
      <c r="E2102" s="99" t="s">
        <v>534</v>
      </c>
      <c r="F2102" s="95" t="s">
        <v>534</v>
      </c>
      <c r="G2102" s="95" t="s">
        <v>534</v>
      </c>
      <c r="H2102" s="95">
        <v>0</v>
      </c>
      <c r="I2102" s="95">
        <v>1</v>
      </c>
      <c r="J2102" s="95">
        <v>1635</v>
      </c>
      <c r="K2102" s="95" t="s">
        <v>534</v>
      </c>
      <c r="L2102" s="98" t="s">
        <v>534</v>
      </c>
      <c r="M2102" s="98" t="s">
        <v>534</v>
      </c>
      <c r="N2102" s="97" t="s">
        <v>534</v>
      </c>
      <c r="Q2102" s="88" t="str">
        <f t="array" aca="1" ref="Q2102" ca="1">IFERROR(INDEX(Tableau3[Num DECAL],SMALL(IF(Tableau3[Num DECAL]&lt;&gt;"",ROW(INDIRECT("1:"&amp;ROWS(Tableau3[Num DECAL])))),ROWS($1:2091))),"")</f>
        <v/>
      </c>
      <c r="R2102" s="88">
        <f t="shared" ca="1" si="32"/>
        <v>0</v>
      </c>
      <c r="S2102" s="88">
        <f ca="1">COUNTIFS(Tableau3[PLAGE],R2102)</f>
        <v>0</v>
      </c>
      <c r="T2102" s="139">
        <f ca="1">INDEX(EXTRACT!DATE,MATCH(Tableau4[[#This Row],[Décalage]],D:D,0),0)</f>
        <v>0</v>
      </c>
      <c r="U2102" s="139">
        <f ca="1">VLOOKUP(Tableau4[[#This Row],[Décalage]],D:E,2,0)</f>
        <v>0</v>
      </c>
      <c r="V2102" s="139">
        <f ca="1">VLOOKUP(Tableau4[[#This Row],[Décalage]],D:G,4,0)</f>
        <v>0</v>
      </c>
      <c r="AY2102" s="88"/>
      <c r="AZ2102" s="88"/>
      <c r="BA2102" s="88"/>
      <c r="BB2102" s="88"/>
      <c r="BC2102" s="88"/>
    </row>
    <row r="2103" spans="1:55" ht="15" x14ac:dyDescent="0.2">
      <c r="A2103" s="100" t="s">
        <v>534</v>
      </c>
      <c r="B2103" s="95" t="s">
        <v>534</v>
      </c>
      <c r="C2103" s="95">
        <v>2100</v>
      </c>
      <c r="D2103" s="95" t="s">
        <v>534</v>
      </c>
      <c r="E2103" s="99" t="s">
        <v>534</v>
      </c>
      <c r="F2103" s="95" t="s">
        <v>534</v>
      </c>
      <c r="G2103" s="95" t="s">
        <v>534</v>
      </c>
      <c r="H2103" s="95">
        <v>0</v>
      </c>
      <c r="I2103" s="95">
        <v>1</v>
      </c>
      <c r="J2103" s="95">
        <v>1636</v>
      </c>
      <c r="K2103" s="95" t="s">
        <v>534</v>
      </c>
      <c r="L2103" s="98" t="s">
        <v>534</v>
      </c>
      <c r="M2103" s="98" t="s">
        <v>534</v>
      </c>
      <c r="N2103" s="97" t="s">
        <v>534</v>
      </c>
      <c r="Q2103" s="88" t="str">
        <f t="array" aca="1" ref="Q2103" ca="1">IFERROR(INDEX(Tableau3[Num DECAL],SMALL(IF(Tableau3[Num DECAL]&lt;&gt;"",ROW(INDIRECT("1:"&amp;ROWS(Tableau3[Num DECAL])))),ROWS($1:2092))),"")</f>
        <v/>
      </c>
      <c r="R2103" s="88">
        <f t="shared" ca="1" si="32"/>
        <v>0</v>
      </c>
      <c r="S2103" s="88">
        <f ca="1">COUNTIFS(Tableau3[PLAGE],R2103)</f>
        <v>0</v>
      </c>
      <c r="T2103" s="139">
        <f ca="1">INDEX(EXTRACT!DATE,MATCH(Tableau4[[#This Row],[Décalage]],D:D,0),0)</f>
        <v>0</v>
      </c>
      <c r="U2103" s="139">
        <f ca="1">VLOOKUP(Tableau4[[#This Row],[Décalage]],D:E,2,0)</f>
        <v>0</v>
      </c>
      <c r="V2103" s="139">
        <f ca="1">VLOOKUP(Tableau4[[#This Row],[Décalage]],D:G,4,0)</f>
        <v>0</v>
      </c>
      <c r="AY2103" s="88"/>
      <c r="AZ2103" s="88"/>
      <c r="BA2103" s="88"/>
      <c r="BB2103" s="88"/>
      <c r="BC2103" s="88"/>
    </row>
    <row r="2104" spans="1:55" ht="15" x14ac:dyDescent="0.2">
      <c r="A2104" s="100" t="s">
        <v>534</v>
      </c>
      <c r="B2104" s="95" t="s">
        <v>534</v>
      </c>
      <c r="C2104" s="95">
        <v>2101</v>
      </c>
      <c r="D2104" s="95" t="s">
        <v>534</v>
      </c>
      <c r="E2104" s="99" t="s">
        <v>534</v>
      </c>
      <c r="F2104" s="95" t="s">
        <v>534</v>
      </c>
      <c r="G2104" s="95" t="s">
        <v>534</v>
      </c>
      <c r="H2104" s="95">
        <v>0</v>
      </c>
      <c r="I2104" s="95">
        <v>1</v>
      </c>
      <c r="J2104" s="95">
        <v>1637</v>
      </c>
      <c r="K2104" s="95" t="s">
        <v>534</v>
      </c>
      <c r="L2104" s="98" t="s">
        <v>534</v>
      </c>
      <c r="M2104" s="98" t="s">
        <v>534</v>
      </c>
      <c r="N2104" s="97" t="s">
        <v>534</v>
      </c>
      <c r="Q2104" s="88" t="str">
        <f t="array" aca="1" ref="Q2104" ca="1">IFERROR(INDEX(Tableau3[Num DECAL],SMALL(IF(Tableau3[Num DECAL]&lt;&gt;"",ROW(INDIRECT("1:"&amp;ROWS(Tableau3[Num DECAL])))),ROWS($1:2093))),"")</f>
        <v/>
      </c>
      <c r="R2104" s="88">
        <f t="shared" ca="1" si="32"/>
        <v>0</v>
      </c>
      <c r="S2104" s="88">
        <f ca="1">COUNTIFS(Tableau3[PLAGE],R2104)</f>
        <v>0</v>
      </c>
      <c r="T2104" s="139">
        <f ca="1">INDEX(EXTRACT!DATE,MATCH(Tableau4[[#This Row],[Décalage]],D:D,0),0)</f>
        <v>0</v>
      </c>
      <c r="U2104" s="139">
        <f ca="1">VLOOKUP(Tableau4[[#This Row],[Décalage]],D:E,2,0)</f>
        <v>0</v>
      </c>
      <c r="V2104" s="139">
        <f ca="1">VLOOKUP(Tableau4[[#This Row],[Décalage]],D:G,4,0)</f>
        <v>0</v>
      </c>
      <c r="AY2104" s="88"/>
      <c r="AZ2104" s="88"/>
      <c r="BA2104" s="88"/>
      <c r="BB2104" s="88"/>
      <c r="BC2104" s="88"/>
    </row>
    <row r="2105" spans="1:55" ht="15" x14ac:dyDescent="0.2">
      <c r="A2105" s="100" t="s">
        <v>534</v>
      </c>
      <c r="B2105" s="95" t="s">
        <v>534</v>
      </c>
      <c r="C2105" s="95">
        <v>2102</v>
      </c>
      <c r="D2105" s="95" t="s">
        <v>534</v>
      </c>
      <c r="E2105" s="99" t="s">
        <v>534</v>
      </c>
      <c r="F2105" s="95" t="s">
        <v>534</v>
      </c>
      <c r="G2105" s="95" t="s">
        <v>534</v>
      </c>
      <c r="H2105" s="95">
        <v>0</v>
      </c>
      <c r="I2105" s="95">
        <v>1</v>
      </c>
      <c r="J2105" s="95">
        <v>1638</v>
      </c>
      <c r="K2105" s="95" t="s">
        <v>534</v>
      </c>
      <c r="L2105" s="98" t="s">
        <v>534</v>
      </c>
      <c r="M2105" s="98" t="s">
        <v>534</v>
      </c>
      <c r="N2105" s="97" t="s">
        <v>534</v>
      </c>
      <c r="Q2105" s="88" t="str">
        <f t="array" aca="1" ref="Q2105" ca="1">IFERROR(INDEX(Tableau3[Num DECAL],SMALL(IF(Tableau3[Num DECAL]&lt;&gt;"",ROW(INDIRECT("1:"&amp;ROWS(Tableau3[Num DECAL])))),ROWS($1:2094))),"")</f>
        <v/>
      </c>
      <c r="R2105" s="88">
        <f t="shared" ca="1" si="32"/>
        <v>0</v>
      </c>
      <c r="S2105" s="88">
        <f ca="1">COUNTIFS(Tableau3[PLAGE],R2105)</f>
        <v>0</v>
      </c>
      <c r="T2105" s="139">
        <f ca="1">INDEX(EXTRACT!DATE,MATCH(Tableau4[[#This Row],[Décalage]],D:D,0),0)</f>
        <v>0</v>
      </c>
      <c r="U2105" s="139">
        <f ca="1">VLOOKUP(Tableau4[[#This Row],[Décalage]],D:E,2,0)</f>
        <v>0</v>
      </c>
      <c r="V2105" s="139">
        <f ca="1">VLOOKUP(Tableau4[[#This Row],[Décalage]],D:G,4,0)</f>
        <v>0</v>
      </c>
      <c r="AY2105" s="88"/>
      <c r="AZ2105" s="88"/>
      <c r="BA2105" s="88"/>
      <c r="BB2105" s="88"/>
      <c r="BC2105" s="88"/>
    </row>
    <row r="2106" spans="1:55" ht="15" x14ac:dyDescent="0.2">
      <c r="A2106" s="100" t="s">
        <v>534</v>
      </c>
      <c r="B2106" s="95" t="s">
        <v>534</v>
      </c>
      <c r="C2106" s="95">
        <v>2103</v>
      </c>
      <c r="D2106" s="95" t="s">
        <v>534</v>
      </c>
      <c r="E2106" s="99" t="s">
        <v>534</v>
      </c>
      <c r="F2106" s="95" t="s">
        <v>534</v>
      </c>
      <c r="G2106" s="95" t="s">
        <v>534</v>
      </c>
      <c r="H2106" s="95">
        <v>0</v>
      </c>
      <c r="I2106" s="95">
        <v>1</v>
      </c>
      <c r="J2106" s="95">
        <v>1639</v>
      </c>
      <c r="K2106" s="95" t="s">
        <v>534</v>
      </c>
      <c r="L2106" s="98" t="s">
        <v>534</v>
      </c>
      <c r="M2106" s="98" t="s">
        <v>534</v>
      </c>
      <c r="N2106" s="97" t="s">
        <v>534</v>
      </c>
      <c r="Q2106" s="88" t="str">
        <f t="array" aca="1" ref="Q2106" ca="1">IFERROR(INDEX(Tableau3[Num DECAL],SMALL(IF(Tableau3[Num DECAL]&lt;&gt;"",ROW(INDIRECT("1:"&amp;ROWS(Tableau3[Num DECAL])))),ROWS($1:2095))),"")</f>
        <v/>
      </c>
      <c r="R2106" s="88">
        <f t="shared" ca="1" si="32"/>
        <v>0</v>
      </c>
      <c r="S2106" s="88">
        <f ca="1">COUNTIFS(Tableau3[PLAGE],R2106)</f>
        <v>0</v>
      </c>
      <c r="T2106" s="139">
        <f ca="1">INDEX(EXTRACT!DATE,MATCH(Tableau4[[#This Row],[Décalage]],D:D,0),0)</f>
        <v>0</v>
      </c>
      <c r="U2106" s="139">
        <f ca="1">VLOOKUP(Tableau4[[#This Row],[Décalage]],D:E,2,0)</f>
        <v>0</v>
      </c>
      <c r="V2106" s="139">
        <f ca="1">VLOOKUP(Tableau4[[#This Row],[Décalage]],D:G,4,0)</f>
        <v>0</v>
      </c>
      <c r="AY2106" s="88"/>
      <c r="AZ2106" s="88"/>
      <c r="BA2106" s="88"/>
      <c r="BB2106" s="88"/>
      <c r="BC2106" s="88"/>
    </row>
    <row r="2107" spans="1:55" ht="15" x14ac:dyDescent="0.2">
      <c r="A2107" s="100" t="s">
        <v>534</v>
      </c>
      <c r="B2107" s="95" t="s">
        <v>534</v>
      </c>
      <c r="C2107" s="95">
        <v>2104</v>
      </c>
      <c r="D2107" s="95" t="s">
        <v>534</v>
      </c>
      <c r="E2107" s="99" t="s">
        <v>534</v>
      </c>
      <c r="F2107" s="95" t="s">
        <v>534</v>
      </c>
      <c r="G2107" s="95" t="s">
        <v>534</v>
      </c>
      <c r="H2107" s="95">
        <v>0</v>
      </c>
      <c r="I2107" s="95">
        <v>1</v>
      </c>
      <c r="J2107" s="95">
        <v>1640</v>
      </c>
      <c r="K2107" s="95" t="s">
        <v>534</v>
      </c>
      <c r="L2107" s="98" t="s">
        <v>534</v>
      </c>
      <c r="M2107" s="98" t="s">
        <v>534</v>
      </c>
      <c r="N2107" s="97" t="s">
        <v>534</v>
      </c>
      <c r="Q2107" s="88" t="str">
        <f t="array" aca="1" ref="Q2107" ca="1">IFERROR(INDEX(Tableau3[Num DECAL],SMALL(IF(Tableau3[Num DECAL]&lt;&gt;"",ROW(INDIRECT("1:"&amp;ROWS(Tableau3[Num DECAL])))),ROWS($1:2096))),"")</f>
        <v/>
      </c>
      <c r="R2107" s="88">
        <f t="shared" ca="1" si="32"/>
        <v>0</v>
      </c>
      <c r="S2107" s="88">
        <f ca="1">COUNTIFS(Tableau3[PLAGE],R2107)</f>
        <v>0</v>
      </c>
      <c r="T2107" s="139">
        <f ca="1">INDEX(EXTRACT!DATE,MATCH(Tableau4[[#This Row],[Décalage]],D:D,0),0)</f>
        <v>0</v>
      </c>
      <c r="U2107" s="139">
        <f ca="1">VLOOKUP(Tableau4[[#This Row],[Décalage]],D:E,2,0)</f>
        <v>0</v>
      </c>
      <c r="V2107" s="139">
        <f ca="1">VLOOKUP(Tableau4[[#This Row],[Décalage]],D:G,4,0)</f>
        <v>0</v>
      </c>
      <c r="AY2107" s="88"/>
      <c r="AZ2107" s="88"/>
      <c r="BA2107" s="88"/>
      <c r="BB2107" s="88"/>
      <c r="BC2107" s="88"/>
    </row>
    <row r="2108" spans="1:55" ht="15" x14ac:dyDescent="0.2">
      <c r="A2108" s="100" t="s">
        <v>534</v>
      </c>
      <c r="B2108" s="95" t="s">
        <v>534</v>
      </c>
      <c r="C2108" s="95">
        <v>2105</v>
      </c>
      <c r="D2108" s="95" t="s">
        <v>534</v>
      </c>
      <c r="E2108" s="99" t="s">
        <v>534</v>
      </c>
      <c r="F2108" s="95" t="s">
        <v>534</v>
      </c>
      <c r="G2108" s="95" t="s">
        <v>534</v>
      </c>
      <c r="H2108" s="95">
        <v>0</v>
      </c>
      <c r="I2108" s="95">
        <v>1</v>
      </c>
      <c r="J2108" s="95">
        <v>1641</v>
      </c>
      <c r="K2108" s="95" t="s">
        <v>534</v>
      </c>
      <c r="L2108" s="98" t="s">
        <v>534</v>
      </c>
      <c r="M2108" s="98" t="s">
        <v>534</v>
      </c>
      <c r="N2108" s="97" t="s">
        <v>534</v>
      </c>
      <c r="Q2108" s="88" t="str">
        <f t="array" aca="1" ref="Q2108" ca="1">IFERROR(INDEX(Tableau3[Num DECAL],SMALL(IF(Tableau3[Num DECAL]&lt;&gt;"",ROW(INDIRECT("1:"&amp;ROWS(Tableau3[Num DECAL])))),ROWS($1:2097))),"")</f>
        <v/>
      </c>
      <c r="R2108" s="88">
        <f t="shared" ca="1" si="32"/>
        <v>0</v>
      </c>
      <c r="S2108" s="88">
        <f ca="1">COUNTIFS(Tableau3[PLAGE],R2108)</f>
        <v>0</v>
      </c>
      <c r="T2108" s="139">
        <f ca="1">INDEX(EXTRACT!DATE,MATCH(Tableau4[[#This Row],[Décalage]],D:D,0),0)</f>
        <v>0</v>
      </c>
      <c r="U2108" s="139">
        <f ca="1">VLOOKUP(Tableau4[[#This Row],[Décalage]],D:E,2,0)</f>
        <v>0</v>
      </c>
      <c r="V2108" s="139">
        <f ca="1">VLOOKUP(Tableau4[[#This Row],[Décalage]],D:G,4,0)</f>
        <v>0</v>
      </c>
      <c r="AY2108" s="88"/>
      <c r="AZ2108" s="88"/>
      <c r="BA2108" s="88"/>
      <c r="BB2108" s="88"/>
      <c r="BC2108" s="88"/>
    </row>
    <row r="2109" spans="1:55" ht="15" x14ac:dyDescent="0.2">
      <c r="A2109" s="100" t="s">
        <v>534</v>
      </c>
      <c r="B2109" s="95" t="s">
        <v>534</v>
      </c>
      <c r="C2109" s="95">
        <v>2106</v>
      </c>
      <c r="D2109" s="95" t="s">
        <v>534</v>
      </c>
      <c r="E2109" s="99" t="s">
        <v>534</v>
      </c>
      <c r="F2109" s="95" t="s">
        <v>534</v>
      </c>
      <c r="G2109" s="95" t="s">
        <v>534</v>
      </c>
      <c r="H2109" s="95">
        <v>0</v>
      </c>
      <c r="I2109" s="95">
        <v>1</v>
      </c>
      <c r="J2109" s="95">
        <v>1642</v>
      </c>
      <c r="K2109" s="95" t="s">
        <v>534</v>
      </c>
      <c r="L2109" s="98" t="s">
        <v>534</v>
      </c>
      <c r="M2109" s="98" t="s">
        <v>534</v>
      </c>
      <c r="N2109" s="97" t="s">
        <v>534</v>
      </c>
      <c r="Q2109" s="88" t="str">
        <f t="array" aca="1" ref="Q2109" ca="1">IFERROR(INDEX(Tableau3[Num DECAL],SMALL(IF(Tableau3[Num DECAL]&lt;&gt;"",ROW(INDIRECT("1:"&amp;ROWS(Tableau3[Num DECAL])))),ROWS($1:2098))),"")</f>
        <v/>
      </c>
      <c r="R2109" s="88">
        <f t="shared" ca="1" si="32"/>
        <v>0</v>
      </c>
      <c r="S2109" s="88">
        <f ca="1">COUNTIFS(Tableau3[PLAGE],R2109)</f>
        <v>0</v>
      </c>
      <c r="T2109" s="139">
        <f ca="1">INDEX(EXTRACT!DATE,MATCH(Tableau4[[#This Row],[Décalage]],D:D,0),0)</f>
        <v>0</v>
      </c>
      <c r="U2109" s="139">
        <f ca="1">VLOOKUP(Tableau4[[#This Row],[Décalage]],D:E,2,0)</f>
        <v>0</v>
      </c>
      <c r="V2109" s="139">
        <f ca="1">VLOOKUP(Tableau4[[#This Row],[Décalage]],D:G,4,0)</f>
        <v>0</v>
      </c>
      <c r="AY2109" s="88"/>
      <c r="AZ2109" s="88"/>
      <c r="BA2109" s="88"/>
      <c r="BB2109" s="88"/>
      <c r="BC2109" s="88"/>
    </row>
    <row r="2110" spans="1:55" ht="15" x14ac:dyDescent="0.2">
      <c r="A2110" s="100" t="s">
        <v>534</v>
      </c>
      <c r="B2110" s="95" t="s">
        <v>534</v>
      </c>
      <c r="C2110" s="95">
        <v>2107</v>
      </c>
      <c r="D2110" s="95" t="s">
        <v>534</v>
      </c>
      <c r="E2110" s="99" t="s">
        <v>534</v>
      </c>
      <c r="F2110" s="95" t="s">
        <v>534</v>
      </c>
      <c r="G2110" s="95" t="s">
        <v>534</v>
      </c>
      <c r="H2110" s="95">
        <v>0</v>
      </c>
      <c r="I2110" s="95">
        <v>1</v>
      </c>
      <c r="J2110" s="95">
        <v>1643</v>
      </c>
      <c r="K2110" s="95" t="s">
        <v>534</v>
      </c>
      <c r="L2110" s="98" t="s">
        <v>534</v>
      </c>
      <c r="M2110" s="98" t="s">
        <v>534</v>
      </c>
      <c r="N2110" s="97" t="s">
        <v>534</v>
      </c>
      <c r="Q2110" s="88" t="str">
        <f t="array" aca="1" ref="Q2110" ca="1">IFERROR(INDEX(Tableau3[Num DECAL],SMALL(IF(Tableau3[Num DECAL]&lt;&gt;"",ROW(INDIRECT("1:"&amp;ROWS(Tableau3[Num DECAL])))),ROWS($1:2099))),"")</f>
        <v/>
      </c>
      <c r="R2110" s="88">
        <f t="shared" ca="1" si="32"/>
        <v>0</v>
      </c>
      <c r="S2110" s="88">
        <f ca="1">COUNTIFS(Tableau3[PLAGE],R2110)</f>
        <v>0</v>
      </c>
      <c r="T2110" s="139">
        <f ca="1">INDEX(EXTRACT!DATE,MATCH(Tableau4[[#This Row],[Décalage]],D:D,0),0)</f>
        <v>0</v>
      </c>
      <c r="U2110" s="139">
        <f ca="1">VLOOKUP(Tableau4[[#This Row],[Décalage]],D:E,2,0)</f>
        <v>0</v>
      </c>
      <c r="V2110" s="139">
        <f ca="1">VLOOKUP(Tableau4[[#This Row],[Décalage]],D:G,4,0)</f>
        <v>0</v>
      </c>
      <c r="AY2110" s="88"/>
      <c r="AZ2110" s="88"/>
      <c r="BA2110" s="88"/>
      <c r="BB2110" s="88"/>
      <c r="BC2110" s="88"/>
    </row>
    <row r="2111" spans="1:55" ht="15" x14ac:dyDescent="0.2">
      <c r="A2111" s="100" t="s">
        <v>534</v>
      </c>
      <c r="B2111" s="95" t="s">
        <v>534</v>
      </c>
      <c r="C2111" s="95">
        <v>2108</v>
      </c>
      <c r="D2111" s="95" t="s">
        <v>534</v>
      </c>
      <c r="E2111" s="99" t="s">
        <v>534</v>
      </c>
      <c r="F2111" s="95" t="s">
        <v>534</v>
      </c>
      <c r="G2111" s="95" t="s">
        <v>534</v>
      </c>
      <c r="H2111" s="95">
        <v>0</v>
      </c>
      <c r="I2111" s="95">
        <v>1</v>
      </c>
      <c r="J2111" s="95">
        <v>1644</v>
      </c>
      <c r="K2111" s="95" t="s">
        <v>534</v>
      </c>
      <c r="L2111" s="98" t="s">
        <v>534</v>
      </c>
      <c r="M2111" s="98" t="s">
        <v>534</v>
      </c>
      <c r="N2111" s="97" t="s">
        <v>534</v>
      </c>
      <c r="Q2111" s="88" t="str">
        <f t="array" aca="1" ref="Q2111" ca="1">IFERROR(INDEX(Tableau3[Num DECAL],SMALL(IF(Tableau3[Num DECAL]&lt;&gt;"",ROW(INDIRECT("1:"&amp;ROWS(Tableau3[Num DECAL])))),ROWS($1:2100))),"")</f>
        <v/>
      </c>
      <c r="R2111" s="88">
        <f t="shared" ca="1" si="32"/>
        <v>0</v>
      </c>
      <c r="S2111" s="88">
        <f ca="1">COUNTIFS(Tableau3[PLAGE],R2111)</f>
        <v>0</v>
      </c>
      <c r="T2111" s="139">
        <f ca="1">INDEX(EXTRACT!DATE,MATCH(Tableau4[[#This Row],[Décalage]],D:D,0),0)</f>
        <v>0</v>
      </c>
      <c r="U2111" s="139">
        <f ca="1">VLOOKUP(Tableau4[[#This Row],[Décalage]],D:E,2,0)</f>
        <v>0</v>
      </c>
      <c r="V2111" s="139">
        <f ca="1">VLOOKUP(Tableau4[[#This Row],[Décalage]],D:G,4,0)</f>
        <v>0</v>
      </c>
      <c r="AY2111" s="88"/>
      <c r="AZ2111" s="88"/>
      <c r="BA2111" s="88"/>
      <c r="BB2111" s="88"/>
      <c r="BC2111" s="88"/>
    </row>
    <row r="2112" spans="1:55" ht="15" x14ac:dyDescent="0.2">
      <c r="A2112" s="100" t="s">
        <v>534</v>
      </c>
      <c r="B2112" s="95" t="s">
        <v>534</v>
      </c>
      <c r="C2112" s="95">
        <v>2109</v>
      </c>
      <c r="D2112" s="95" t="s">
        <v>534</v>
      </c>
      <c r="E2112" s="99" t="s">
        <v>534</v>
      </c>
      <c r="F2112" s="95" t="s">
        <v>534</v>
      </c>
      <c r="G2112" s="95" t="s">
        <v>534</v>
      </c>
      <c r="H2112" s="95">
        <v>0</v>
      </c>
      <c r="I2112" s="95">
        <v>1</v>
      </c>
      <c r="J2112" s="95">
        <v>1645</v>
      </c>
      <c r="K2112" s="95" t="s">
        <v>534</v>
      </c>
      <c r="L2112" s="98" t="s">
        <v>534</v>
      </c>
      <c r="M2112" s="98" t="s">
        <v>534</v>
      </c>
      <c r="N2112" s="97" t="s">
        <v>534</v>
      </c>
      <c r="Q2112" s="88" t="str">
        <f t="array" aca="1" ref="Q2112" ca="1">IFERROR(INDEX(Tableau3[Num DECAL],SMALL(IF(Tableau3[Num DECAL]&lt;&gt;"",ROW(INDIRECT("1:"&amp;ROWS(Tableau3[Num DECAL])))),ROWS($1:2101))),"")</f>
        <v/>
      </c>
      <c r="R2112" s="88">
        <f t="shared" ca="1" si="32"/>
        <v>0</v>
      </c>
      <c r="S2112" s="88">
        <f ca="1">COUNTIFS(Tableau3[PLAGE],R2112)</f>
        <v>0</v>
      </c>
      <c r="T2112" s="139">
        <f ca="1">INDEX(EXTRACT!DATE,MATCH(Tableau4[[#This Row],[Décalage]],D:D,0),0)</f>
        <v>0</v>
      </c>
      <c r="U2112" s="139">
        <f ca="1">VLOOKUP(Tableau4[[#This Row],[Décalage]],D:E,2,0)</f>
        <v>0</v>
      </c>
      <c r="V2112" s="139">
        <f ca="1">VLOOKUP(Tableau4[[#This Row],[Décalage]],D:G,4,0)</f>
        <v>0</v>
      </c>
      <c r="AY2112" s="88"/>
      <c r="AZ2112" s="88"/>
      <c r="BA2112" s="88"/>
      <c r="BB2112" s="88"/>
      <c r="BC2112" s="88"/>
    </row>
    <row r="2113" spans="1:55" ht="15" x14ac:dyDescent="0.2">
      <c r="A2113" s="100" t="s">
        <v>534</v>
      </c>
      <c r="B2113" s="95" t="s">
        <v>534</v>
      </c>
      <c r="C2113" s="95">
        <v>2110</v>
      </c>
      <c r="D2113" s="95" t="s">
        <v>534</v>
      </c>
      <c r="E2113" s="99" t="s">
        <v>534</v>
      </c>
      <c r="F2113" s="95" t="s">
        <v>534</v>
      </c>
      <c r="G2113" s="95" t="s">
        <v>534</v>
      </c>
      <c r="H2113" s="95">
        <v>0</v>
      </c>
      <c r="I2113" s="95">
        <v>1</v>
      </c>
      <c r="J2113" s="95">
        <v>1646</v>
      </c>
      <c r="K2113" s="95" t="s">
        <v>534</v>
      </c>
      <c r="L2113" s="98" t="s">
        <v>534</v>
      </c>
      <c r="M2113" s="98" t="s">
        <v>534</v>
      </c>
      <c r="N2113" s="97" t="s">
        <v>534</v>
      </c>
      <c r="Q2113" s="88" t="str">
        <f t="array" aca="1" ref="Q2113" ca="1">IFERROR(INDEX(Tableau3[Num DECAL],SMALL(IF(Tableau3[Num DECAL]&lt;&gt;"",ROW(INDIRECT("1:"&amp;ROWS(Tableau3[Num DECAL])))),ROWS($1:2102))),"")</f>
        <v/>
      </c>
      <c r="R2113" s="88">
        <f t="shared" ca="1" si="32"/>
        <v>0</v>
      </c>
      <c r="S2113" s="88">
        <f ca="1">COUNTIFS(Tableau3[PLAGE],R2113)</f>
        <v>0</v>
      </c>
      <c r="T2113" s="139">
        <f ca="1">INDEX(EXTRACT!DATE,MATCH(Tableau4[[#This Row],[Décalage]],D:D,0),0)</f>
        <v>0</v>
      </c>
      <c r="U2113" s="139">
        <f ca="1">VLOOKUP(Tableau4[[#This Row],[Décalage]],D:E,2,0)</f>
        <v>0</v>
      </c>
      <c r="V2113" s="139">
        <f ca="1">VLOOKUP(Tableau4[[#This Row],[Décalage]],D:G,4,0)</f>
        <v>0</v>
      </c>
      <c r="AY2113" s="88"/>
      <c r="AZ2113" s="88"/>
      <c r="BA2113" s="88"/>
      <c r="BB2113" s="88"/>
      <c r="BC2113" s="88"/>
    </row>
    <row r="2114" spans="1:55" ht="15" x14ac:dyDescent="0.2">
      <c r="A2114" s="100" t="s">
        <v>534</v>
      </c>
      <c r="B2114" s="95" t="s">
        <v>534</v>
      </c>
      <c r="C2114" s="95">
        <v>2111</v>
      </c>
      <c r="D2114" s="95" t="s">
        <v>534</v>
      </c>
      <c r="E2114" s="99" t="s">
        <v>534</v>
      </c>
      <c r="F2114" s="95" t="s">
        <v>534</v>
      </c>
      <c r="G2114" s="95" t="s">
        <v>534</v>
      </c>
      <c r="H2114" s="95">
        <v>0</v>
      </c>
      <c r="I2114" s="95">
        <v>1</v>
      </c>
      <c r="J2114" s="95">
        <v>1647</v>
      </c>
      <c r="K2114" s="95" t="s">
        <v>534</v>
      </c>
      <c r="L2114" s="98" t="s">
        <v>534</v>
      </c>
      <c r="M2114" s="98" t="s">
        <v>534</v>
      </c>
      <c r="N2114" s="97" t="s">
        <v>534</v>
      </c>
      <c r="Q2114" s="88" t="str">
        <f t="array" aca="1" ref="Q2114" ca="1">IFERROR(INDEX(Tableau3[Num DECAL],SMALL(IF(Tableau3[Num DECAL]&lt;&gt;"",ROW(INDIRECT("1:"&amp;ROWS(Tableau3[Num DECAL])))),ROWS($1:2103))),"")</f>
        <v/>
      </c>
      <c r="R2114" s="88">
        <f t="shared" ca="1" si="32"/>
        <v>0</v>
      </c>
      <c r="S2114" s="88">
        <f ca="1">COUNTIFS(Tableau3[PLAGE],R2114)</f>
        <v>0</v>
      </c>
      <c r="T2114" s="139">
        <f ca="1">INDEX(EXTRACT!DATE,MATCH(Tableau4[[#This Row],[Décalage]],D:D,0),0)</f>
        <v>0</v>
      </c>
      <c r="U2114" s="139">
        <f ca="1">VLOOKUP(Tableau4[[#This Row],[Décalage]],D:E,2,0)</f>
        <v>0</v>
      </c>
      <c r="V2114" s="139">
        <f ca="1">VLOOKUP(Tableau4[[#This Row],[Décalage]],D:G,4,0)</f>
        <v>0</v>
      </c>
      <c r="AY2114" s="88"/>
      <c r="AZ2114" s="88"/>
      <c r="BA2114" s="88"/>
      <c r="BB2114" s="88"/>
      <c r="BC2114" s="88"/>
    </row>
    <row r="2115" spans="1:55" ht="15" x14ac:dyDescent="0.2">
      <c r="A2115" s="100" t="s">
        <v>534</v>
      </c>
      <c r="B2115" s="95" t="s">
        <v>534</v>
      </c>
      <c r="C2115" s="95">
        <v>2112</v>
      </c>
      <c r="D2115" s="95" t="s">
        <v>534</v>
      </c>
      <c r="E2115" s="99" t="s">
        <v>534</v>
      </c>
      <c r="F2115" s="95" t="s">
        <v>534</v>
      </c>
      <c r="G2115" s="95" t="s">
        <v>534</v>
      </c>
      <c r="H2115" s="95">
        <v>0</v>
      </c>
      <c r="I2115" s="95">
        <v>1</v>
      </c>
      <c r="J2115" s="95">
        <v>1648</v>
      </c>
      <c r="K2115" s="95" t="s">
        <v>534</v>
      </c>
      <c r="L2115" s="98" t="s">
        <v>534</v>
      </c>
      <c r="M2115" s="98" t="s">
        <v>534</v>
      </c>
      <c r="N2115" s="97" t="s">
        <v>534</v>
      </c>
      <c r="Q2115" s="88" t="str">
        <f t="array" aca="1" ref="Q2115" ca="1">IFERROR(INDEX(Tableau3[Num DECAL],SMALL(IF(Tableau3[Num DECAL]&lt;&gt;"",ROW(INDIRECT("1:"&amp;ROWS(Tableau3[Num DECAL])))),ROWS($1:2104))),"")</f>
        <v/>
      </c>
      <c r="R2115" s="88">
        <f t="shared" ca="1" si="32"/>
        <v>0</v>
      </c>
      <c r="S2115" s="88">
        <f ca="1">COUNTIFS(Tableau3[PLAGE],R2115)</f>
        <v>0</v>
      </c>
      <c r="T2115" s="139">
        <f ca="1">INDEX(EXTRACT!DATE,MATCH(Tableau4[[#This Row],[Décalage]],D:D,0),0)</f>
        <v>0</v>
      </c>
      <c r="U2115" s="139">
        <f ca="1">VLOOKUP(Tableau4[[#This Row],[Décalage]],D:E,2,0)</f>
        <v>0</v>
      </c>
      <c r="V2115" s="139">
        <f ca="1">VLOOKUP(Tableau4[[#This Row],[Décalage]],D:G,4,0)</f>
        <v>0</v>
      </c>
      <c r="AY2115" s="88"/>
      <c r="AZ2115" s="88"/>
      <c r="BA2115" s="88"/>
      <c r="BB2115" s="88"/>
      <c r="BC2115" s="88"/>
    </row>
    <row r="2116" spans="1:55" ht="15" x14ac:dyDescent="0.2">
      <c r="A2116" s="100" t="s">
        <v>534</v>
      </c>
      <c r="B2116" s="95" t="s">
        <v>534</v>
      </c>
      <c r="C2116" s="95">
        <v>2113</v>
      </c>
      <c r="D2116" s="95" t="s">
        <v>534</v>
      </c>
      <c r="E2116" s="99" t="s">
        <v>534</v>
      </c>
      <c r="F2116" s="95" t="s">
        <v>534</v>
      </c>
      <c r="G2116" s="95" t="s">
        <v>534</v>
      </c>
      <c r="H2116" s="95">
        <v>0</v>
      </c>
      <c r="I2116" s="95">
        <v>1</v>
      </c>
      <c r="J2116" s="95">
        <v>1649</v>
      </c>
      <c r="K2116" s="95" t="s">
        <v>534</v>
      </c>
      <c r="L2116" s="98" t="s">
        <v>534</v>
      </c>
      <c r="M2116" s="98" t="s">
        <v>534</v>
      </c>
      <c r="N2116" s="97" t="s">
        <v>534</v>
      </c>
      <c r="Q2116" s="88" t="str">
        <f t="array" aca="1" ref="Q2116" ca="1">IFERROR(INDEX(Tableau3[Num DECAL],SMALL(IF(Tableau3[Num DECAL]&lt;&gt;"",ROW(INDIRECT("1:"&amp;ROWS(Tableau3[Num DECAL])))),ROWS($1:2105))),"")</f>
        <v/>
      </c>
      <c r="R2116" s="88">
        <f t="shared" ca="1" si="32"/>
        <v>0</v>
      </c>
      <c r="S2116" s="88">
        <f ca="1">COUNTIFS(Tableau3[PLAGE],R2116)</f>
        <v>0</v>
      </c>
      <c r="T2116" s="139">
        <f ca="1">INDEX(EXTRACT!DATE,MATCH(Tableau4[[#This Row],[Décalage]],D:D,0),0)</f>
        <v>0</v>
      </c>
      <c r="U2116" s="139">
        <f ca="1">VLOOKUP(Tableau4[[#This Row],[Décalage]],D:E,2,0)</f>
        <v>0</v>
      </c>
      <c r="V2116" s="139">
        <f ca="1">VLOOKUP(Tableau4[[#This Row],[Décalage]],D:G,4,0)</f>
        <v>0</v>
      </c>
      <c r="AY2116" s="88"/>
      <c r="AZ2116" s="88"/>
      <c r="BA2116" s="88"/>
      <c r="BB2116" s="88"/>
      <c r="BC2116" s="88"/>
    </row>
    <row r="2117" spans="1:55" ht="15" x14ac:dyDescent="0.2">
      <c r="A2117" s="100" t="s">
        <v>534</v>
      </c>
      <c r="B2117" s="95" t="s">
        <v>534</v>
      </c>
      <c r="C2117" s="95">
        <v>2114</v>
      </c>
      <c r="D2117" s="95" t="s">
        <v>534</v>
      </c>
      <c r="E2117" s="99" t="s">
        <v>534</v>
      </c>
      <c r="F2117" s="95" t="s">
        <v>534</v>
      </c>
      <c r="G2117" s="95" t="s">
        <v>534</v>
      </c>
      <c r="H2117" s="95">
        <v>0</v>
      </c>
      <c r="I2117" s="95">
        <v>1</v>
      </c>
      <c r="J2117" s="95">
        <v>1650</v>
      </c>
      <c r="K2117" s="95" t="s">
        <v>534</v>
      </c>
      <c r="L2117" s="98" t="s">
        <v>534</v>
      </c>
      <c r="M2117" s="98" t="s">
        <v>534</v>
      </c>
      <c r="N2117" s="97" t="s">
        <v>534</v>
      </c>
      <c r="Q2117" s="88" t="str">
        <f t="array" aca="1" ref="Q2117" ca="1">IFERROR(INDEX(Tableau3[Num DECAL],SMALL(IF(Tableau3[Num DECAL]&lt;&gt;"",ROW(INDIRECT("1:"&amp;ROWS(Tableau3[Num DECAL])))),ROWS($1:2106))),"")</f>
        <v/>
      </c>
      <c r="R2117" s="88">
        <f t="shared" ca="1" si="32"/>
        <v>0</v>
      </c>
      <c r="S2117" s="88">
        <f ca="1">COUNTIFS(Tableau3[PLAGE],R2117)</f>
        <v>0</v>
      </c>
      <c r="T2117" s="139">
        <f ca="1">INDEX(EXTRACT!DATE,MATCH(Tableau4[[#This Row],[Décalage]],D:D,0),0)</f>
        <v>0</v>
      </c>
      <c r="U2117" s="139">
        <f ca="1">VLOOKUP(Tableau4[[#This Row],[Décalage]],D:E,2,0)</f>
        <v>0</v>
      </c>
      <c r="V2117" s="139">
        <f ca="1">VLOOKUP(Tableau4[[#This Row],[Décalage]],D:G,4,0)</f>
        <v>0</v>
      </c>
      <c r="AY2117" s="88"/>
      <c r="AZ2117" s="88"/>
      <c r="BA2117" s="88"/>
      <c r="BB2117" s="88"/>
      <c r="BC2117" s="88"/>
    </row>
    <row r="2118" spans="1:55" ht="15" x14ac:dyDescent="0.2">
      <c r="A2118" s="100" t="s">
        <v>534</v>
      </c>
      <c r="B2118" s="95" t="s">
        <v>534</v>
      </c>
      <c r="C2118" s="95">
        <v>2115</v>
      </c>
      <c r="D2118" s="95" t="s">
        <v>534</v>
      </c>
      <c r="E2118" s="99" t="s">
        <v>534</v>
      </c>
      <c r="F2118" s="95" t="s">
        <v>534</v>
      </c>
      <c r="G2118" s="95" t="s">
        <v>534</v>
      </c>
      <c r="H2118" s="95">
        <v>0</v>
      </c>
      <c r="I2118" s="95">
        <v>1</v>
      </c>
      <c r="J2118" s="95">
        <v>1651</v>
      </c>
      <c r="K2118" s="95" t="s">
        <v>534</v>
      </c>
      <c r="L2118" s="98" t="s">
        <v>534</v>
      </c>
      <c r="M2118" s="98" t="s">
        <v>534</v>
      </c>
      <c r="N2118" s="97" t="s">
        <v>534</v>
      </c>
      <c r="Q2118" s="88" t="str">
        <f t="array" aca="1" ref="Q2118" ca="1">IFERROR(INDEX(Tableau3[Num DECAL],SMALL(IF(Tableau3[Num DECAL]&lt;&gt;"",ROW(INDIRECT("1:"&amp;ROWS(Tableau3[Num DECAL])))),ROWS($1:2107))),"")</f>
        <v/>
      </c>
      <c r="R2118" s="88">
        <f t="shared" ca="1" si="32"/>
        <v>0</v>
      </c>
      <c r="S2118" s="88">
        <f ca="1">COUNTIFS(Tableau3[PLAGE],R2118)</f>
        <v>0</v>
      </c>
      <c r="T2118" s="139">
        <f ca="1">INDEX(EXTRACT!DATE,MATCH(Tableau4[[#This Row],[Décalage]],D:D,0),0)</f>
        <v>0</v>
      </c>
      <c r="U2118" s="139">
        <f ca="1">VLOOKUP(Tableau4[[#This Row],[Décalage]],D:E,2,0)</f>
        <v>0</v>
      </c>
      <c r="V2118" s="139">
        <f ca="1">VLOOKUP(Tableau4[[#This Row],[Décalage]],D:G,4,0)</f>
        <v>0</v>
      </c>
      <c r="AY2118" s="88"/>
      <c r="AZ2118" s="88"/>
      <c r="BA2118" s="88"/>
      <c r="BB2118" s="88"/>
      <c r="BC2118" s="88"/>
    </row>
    <row r="2119" spans="1:55" ht="15" x14ac:dyDescent="0.2">
      <c r="A2119" s="100" t="s">
        <v>534</v>
      </c>
      <c r="B2119" s="95" t="s">
        <v>534</v>
      </c>
      <c r="C2119" s="95">
        <v>2116</v>
      </c>
      <c r="D2119" s="95" t="s">
        <v>534</v>
      </c>
      <c r="E2119" s="99" t="s">
        <v>534</v>
      </c>
      <c r="F2119" s="95" t="s">
        <v>534</v>
      </c>
      <c r="G2119" s="95" t="s">
        <v>534</v>
      </c>
      <c r="H2119" s="95">
        <v>0</v>
      </c>
      <c r="I2119" s="95">
        <v>1</v>
      </c>
      <c r="J2119" s="95">
        <v>1652</v>
      </c>
      <c r="K2119" s="95" t="s">
        <v>534</v>
      </c>
      <c r="L2119" s="98" t="s">
        <v>534</v>
      </c>
      <c r="M2119" s="98" t="s">
        <v>534</v>
      </c>
      <c r="N2119" s="97" t="s">
        <v>534</v>
      </c>
      <c r="Q2119" s="88" t="str">
        <f t="array" aca="1" ref="Q2119" ca="1">IFERROR(INDEX(Tableau3[Num DECAL],SMALL(IF(Tableau3[Num DECAL]&lt;&gt;"",ROW(INDIRECT("1:"&amp;ROWS(Tableau3[Num DECAL])))),ROWS($1:2108))),"")</f>
        <v/>
      </c>
      <c r="R2119" s="88">
        <f t="shared" ca="1" si="32"/>
        <v>0</v>
      </c>
      <c r="S2119" s="88">
        <f ca="1">COUNTIFS(Tableau3[PLAGE],R2119)</f>
        <v>0</v>
      </c>
      <c r="T2119" s="139">
        <f ca="1">INDEX(EXTRACT!DATE,MATCH(Tableau4[[#This Row],[Décalage]],D:D,0),0)</f>
        <v>0</v>
      </c>
      <c r="U2119" s="139">
        <f ca="1">VLOOKUP(Tableau4[[#This Row],[Décalage]],D:E,2,0)</f>
        <v>0</v>
      </c>
      <c r="V2119" s="139">
        <f ca="1">VLOOKUP(Tableau4[[#This Row],[Décalage]],D:G,4,0)</f>
        <v>0</v>
      </c>
      <c r="AY2119" s="88"/>
      <c r="AZ2119" s="88"/>
      <c r="BA2119" s="88"/>
      <c r="BB2119" s="88"/>
      <c r="BC2119" s="88"/>
    </row>
    <row r="2120" spans="1:55" ht="15" x14ac:dyDescent="0.2">
      <c r="A2120" s="100" t="s">
        <v>534</v>
      </c>
      <c r="B2120" s="95" t="s">
        <v>534</v>
      </c>
      <c r="C2120" s="95">
        <v>2117</v>
      </c>
      <c r="D2120" s="95" t="s">
        <v>534</v>
      </c>
      <c r="E2120" s="99" t="s">
        <v>534</v>
      </c>
      <c r="F2120" s="95" t="s">
        <v>534</v>
      </c>
      <c r="G2120" s="95" t="s">
        <v>534</v>
      </c>
      <c r="H2120" s="95">
        <v>0</v>
      </c>
      <c r="I2120" s="95">
        <v>1</v>
      </c>
      <c r="J2120" s="95">
        <v>1653</v>
      </c>
      <c r="K2120" s="95" t="s">
        <v>534</v>
      </c>
      <c r="L2120" s="98" t="s">
        <v>534</v>
      </c>
      <c r="M2120" s="98" t="s">
        <v>534</v>
      </c>
      <c r="N2120" s="97" t="s">
        <v>534</v>
      </c>
      <c r="Q2120" s="88" t="str">
        <f t="array" aca="1" ref="Q2120" ca="1">IFERROR(INDEX(Tableau3[Num DECAL],SMALL(IF(Tableau3[Num DECAL]&lt;&gt;"",ROW(INDIRECT("1:"&amp;ROWS(Tableau3[Num DECAL])))),ROWS($1:2109))),"")</f>
        <v/>
      </c>
      <c r="R2120" s="88">
        <f t="shared" ca="1" si="32"/>
        <v>0</v>
      </c>
      <c r="S2120" s="88">
        <f ca="1">COUNTIFS(Tableau3[PLAGE],R2120)</f>
        <v>0</v>
      </c>
      <c r="T2120" s="139">
        <f ca="1">INDEX(EXTRACT!DATE,MATCH(Tableau4[[#This Row],[Décalage]],D:D,0),0)</f>
        <v>0</v>
      </c>
      <c r="U2120" s="139">
        <f ca="1">VLOOKUP(Tableau4[[#This Row],[Décalage]],D:E,2,0)</f>
        <v>0</v>
      </c>
      <c r="V2120" s="139">
        <f ca="1">VLOOKUP(Tableau4[[#This Row],[Décalage]],D:G,4,0)</f>
        <v>0</v>
      </c>
      <c r="AY2120" s="88"/>
      <c r="AZ2120" s="88"/>
      <c r="BA2120" s="88"/>
      <c r="BB2120" s="88"/>
      <c r="BC2120" s="88"/>
    </row>
    <row r="2121" spans="1:55" ht="15" x14ac:dyDescent="0.2">
      <c r="A2121" s="100" t="s">
        <v>534</v>
      </c>
      <c r="B2121" s="95" t="s">
        <v>534</v>
      </c>
      <c r="C2121" s="95">
        <v>2118</v>
      </c>
      <c r="D2121" s="95" t="s">
        <v>534</v>
      </c>
      <c r="E2121" s="99" t="s">
        <v>534</v>
      </c>
      <c r="F2121" s="95" t="s">
        <v>534</v>
      </c>
      <c r="G2121" s="95" t="s">
        <v>534</v>
      </c>
      <c r="H2121" s="95">
        <v>0</v>
      </c>
      <c r="I2121" s="95">
        <v>1</v>
      </c>
      <c r="J2121" s="95">
        <v>1654</v>
      </c>
      <c r="K2121" s="95" t="s">
        <v>534</v>
      </c>
      <c r="L2121" s="98" t="s">
        <v>534</v>
      </c>
      <c r="M2121" s="98" t="s">
        <v>534</v>
      </c>
      <c r="N2121" s="97" t="s">
        <v>534</v>
      </c>
      <c r="Q2121" s="88" t="str">
        <f t="array" aca="1" ref="Q2121" ca="1">IFERROR(INDEX(Tableau3[Num DECAL],SMALL(IF(Tableau3[Num DECAL]&lt;&gt;"",ROW(INDIRECT("1:"&amp;ROWS(Tableau3[Num DECAL])))),ROWS($1:2110))),"")</f>
        <v/>
      </c>
      <c r="R2121" s="88">
        <f t="shared" ca="1" si="32"/>
        <v>0</v>
      </c>
      <c r="S2121" s="88">
        <f ca="1">COUNTIFS(Tableau3[PLAGE],R2121)</f>
        <v>0</v>
      </c>
      <c r="T2121" s="139">
        <f ca="1">INDEX(EXTRACT!DATE,MATCH(Tableau4[[#This Row],[Décalage]],D:D,0),0)</f>
        <v>0</v>
      </c>
      <c r="U2121" s="139">
        <f ca="1">VLOOKUP(Tableau4[[#This Row],[Décalage]],D:E,2,0)</f>
        <v>0</v>
      </c>
      <c r="V2121" s="139">
        <f ca="1">VLOOKUP(Tableau4[[#This Row],[Décalage]],D:G,4,0)</f>
        <v>0</v>
      </c>
      <c r="AY2121" s="88"/>
      <c r="AZ2121" s="88"/>
      <c r="BA2121" s="88"/>
      <c r="BB2121" s="88"/>
      <c r="BC2121" s="88"/>
    </row>
    <row r="2122" spans="1:55" ht="15" x14ac:dyDescent="0.2">
      <c r="A2122" s="100" t="s">
        <v>534</v>
      </c>
      <c r="B2122" s="95" t="s">
        <v>534</v>
      </c>
      <c r="C2122" s="95">
        <v>2119</v>
      </c>
      <c r="D2122" s="95" t="s">
        <v>534</v>
      </c>
      <c r="E2122" s="99" t="s">
        <v>534</v>
      </c>
      <c r="F2122" s="95" t="s">
        <v>534</v>
      </c>
      <c r="G2122" s="95" t="s">
        <v>534</v>
      </c>
      <c r="H2122" s="95">
        <v>0</v>
      </c>
      <c r="I2122" s="95">
        <v>1</v>
      </c>
      <c r="J2122" s="95">
        <v>1655</v>
      </c>
      <c r="K2122" s="95" t="s">
        <v>534</v>
      </c>
      <c r="L2122" s="98" t="s">
        <v>534</v>
      </c>
      <c r="M2122" s="98" t="s">
        <v>534</v>
      </c>
      <c r="N2122" s="97" t="s">
        <v>534</v>
      </c>
      <c r="Q2122" s="88" t="str">
        <f t="array" aca="1" ref="Q2122" ca="1">IFERROR(INDEX(Tableau3[Num DECAL],SMALL(IF(Tableau3[Num DECAL]&lt;&gt;"",ROW(INDIRECT("1:"&amp;ROWS(Tableau3[Num DECAL])))),ROWS($1:2111))),"")</f>
        <v/>
      </c>
      <c r="R2122" s="88">
        <f t="shared" ca="1" si="32"/>
        <v>0</v>
      </c>
      <c r="S2122" s="88">
        <f ca="1">COUNTIFS(Tableau3[PLAGE],R2122)</f>
        <v>0</v>
      </c>
      <c r="T2122" s="139">
        <f ca="1">INDEX(EXTRACT!DATE,MATCH(Tableau4[[#This Row],[Décalage]],D:D,0),0)</f>
        <v>0</v>
      </c>
      <c r="U2122" s="139">
        <f ca="1">VLOOKUP(Tableau4[[#This Row],[Décalage]],D:E,2,0)</f>
        <v>0</v>
      </c>
      <c r="V2122" s="139">
        <f ca="1">VLOOKUP(Tableau4[[#This Row],[Décalage]],D:G,4,0)</f>
        <v>0</v>
      </c>
      <c r="AY2122" s="88"/>
      <c r="AZ2122" s="88"/>
      <c r="BA2122" s="88"/>
      <c r="BB2122" s="88"/>
      <c r="BC2122" s="88"/>
    </row>
    <row r="2123" spans="1:55" ht="15" x14ac:dyDescent="0.2">
      <c r="A2123" s="100" t="s">
        <v>534</v>
      </c>
      <c r="B2123" s="95" t="s">
        <v>534</v>
      </c>
      <c r="C2123" s="95">
        <v>2120</v>
      </c>
      <c r="D2123" s="95" t="s">
        <v>534</v>
      </c>
      <c r="E2123" s="99" t="s">
        <v>534</v>
      </c>
      <c r="F2123" s="95" t="s">
        <v>534</v>
      </c>
      <c r="G2123" s="95" t="s">
        <v>534</v>
      </c>
      <c r="H2123" s="95">
        <v>0</v>
      </c>
      <c r="I2123" s="95">
        <v>1</v>
      </c>
      <c r="J2123" s="95">
        <v>1656</v>
      </c>
      <c r="K2123" s="95" t="s">
        <v>534</v>
      </c>
      <c r="L2123" s="98" t="s">
        <v>534</v>
      </c>
      <c r="M2123" s="98" t="s">
        <v>534</v>
      </c>
      <c r="N2123" s="97" t="s">
        <v>534</v>
      </c>
      <c r="Q2123" s="88" t="str">
        <f t="array" aca="1" ref="Q2123" ca="1">IFERROR(INDEX(Tableau3[Num DECAL],SMALL(IF(Tableau3[Num DECAL]&lt;&gt;"",ROW(INDIRECT("1:"&amp;ROWS(Tableau3[Num DECAL])))),ROWS($1:2112))),"")</f>
        <v/>
      </c>
      <c r="R2123" s="88">
        <f t="shared" ca="1" si="32"/>
        <v>0</v>
      </c>
      <c r="S2123" s="88">
        <f ca="1">COUNTIFS(Tableau3[PLAGE],R2123)</f>
        <v>0</v>
      </c>
      <c r="T2123" s="139">
        <f ca="1">INDEX(EXTRACT!DATE,MATCH(Tableau4[[#This Row],[Décalage]],D:D,0),0)</f>
        <v>0</v>
      </c>
      <c r="U2123" s="139">
        <f ca="1">VLOOKUP(Tableau4[[#This Row],[Décalage]],D:E,2,0)</f>
        <v>0</v>
      </c>
      <c r="V2123" s="139">
        <f ca="1">VLOOKUP(Tableau4[[#This Row],[Décalage]],D:G,4,0)</f>
        <v>0</v>
      </c>
      <c r="AY2123" s="88"/>
      <c r="AZ2123" s="88"/>
      <c r="BA2123" s="88"/>
      <c r="BB2123" s="88"/>
      <c r="BC2123" s="88"/>
    </row>
    <row r="2124" spans="1:55" ht="15" x14ac:dyDescent="0.2">
      <c r="A2124" s="100" t="s">
        <v>534</v>
      </c>
      <c r="B2124" s="95" t="s">
        <v>534</v>
      </c>
      <c r="C2124" s="95">
        <v>2121</v>
      </c>
      <c r="D2124" s="95" t="s">
        <v>534</v>
      </c>
      <c r="E2124" s="99" t="s">
        <v>534</v>
      </c>
      <c r="F2124" s="95" t="s">
        <v>534</v>
      </c>
      <c r="G2124" s="95" t="s">
        <v>534</v>
      </c>
      <c r="H2124" s="95">
        <v>0</v>
      </c>
      <c r="I2124" s="95">
        <v>1</v>
      </c>
      <c r="J2124" s="95">
        <v>1657</v>
      </c>
      <c r="K2124" s="95" t="s">
        <v>534</v>
      </c>
      <c r="L2124" s="98" t="s">
        <v>534</v>
      </c>
      <c r="M2124" s="98" t="s">
        <v>534</v>
      </c>
      <c r="N2124" s="97" t="s">
        <v>534</v>
      </c>
      <c r="Q2124" s="88" t="str">
        <f t="array" aca="1" ref="Q2124" ca="1">IFERROR(INDEX(Tableau3[Num DECAL],SMALL(IF(Tableau3[Num DECAL]&lt;&gt;"",ROW(INDIRECT("1:"&amp;ROWS(Tableau3[Num DECAL])))),ROWS($1:2113))),"")</f>
        <v/>
      </c>
      <c r="R2124" s="88">
        <f t="shared" ref="R2124:R2187" ca="1" si="33">VLOOKUP(Q2124,D:J,7,0)</f>
        <v>0</v>
      </c>
      <c r="S2124" s="88">
        <f ca="1">COUNTIFS(Tableau3[PLAGE],R2124)</f>
        <v>0</v>
      </c>
      <c r="T2124" s="139">
        <f ca="1">INDEX(EXTRACT!DATE,MATCH(Tableau4[[#This Row],[Décalage]],D:D,0),0)</f>
        <v>0</v>
      </c>
      <c r="U2124" s="139">
        <f ca="1">VLOOKUP(Tableau4[[#This Row],[Décalage]],D:E,2,0)</f>
        <v>0</v>
      </c>
      <c r="V2124" s="139">
        <f ca="1">VLOOKUP(Tableau4[[#This Row],[Décalage]],D:G,4,0)</f>
        <v>0</v>
      </c>
      <c r="AY2124" s="88"/>
      <c r="AZ2124" s="88"/>
      <c r="BA2124" s="88"/>
      <c r="BB2124" s="88"/>
      <c r="BC2124" s="88"/>
    </row>
    <row r="2125" spans="1:55" ht="15" x14ac:dyDescent="0.2">
      <c r="A2125" s="100" t="s">
        <v>534</v>
      </c>
      <c r="B2125" s="95" t="s">
        <v>534</v>
      </c>
      <c r="C2125" s="95">
        <v>2122</v>
      </c>
      <c r="D2125" s="95" t="s">
        <v>534</v>
      </c>
      <c r="E2125" s="99" t="s">
        <v>534</v>
      </c>
      <c r="F2125" s="95" t="s">
        <v>534</v>
      </c>
      <c r="G2125" s="95" t="s">
        <v>534</v>
      </c>
      <c r="H2125" s="95">
        <v>0</v>
      </c>
      <c r="I2125" s="95">
        <v>1</v>
      </c>
      <c r="J2125" s="95">
        <v>1658</v>
      </c>
      <c r="K2125" s="95" t="s">
        <v>534</v>
      </c>
      <c r="L2125" s="98" t="s">
        <v>534</v>
      </c>
      <c r="M2125" s="98" t="s">
        <v>534</v>
      </c>
      <c r="N2125" s="97" t="s">
        <v>534</v>
      </c>
      <c r="Q2125" s="88" t="str">
        <f t="array" aca="1" ref="Q2125" ca="1">IFERROR(INDEX(Tableau3[Num DECAL],SMALL(IF(Tableau3[Num DECAL]&lt;&gt;"",ROW(INDIRECT("1:"&amp;ROWS(Tableau3[Num DECAL])))),ROWS($1:2114))),"")</f>
        <v/>
      </c>
      <c r="R2125" s="88">
        <f t="shared" ca="1" si="33"/>
        <v>0</v>
      </c>
      <c r="S2125" s="88">
        <f ca="1">COUNTIFS(Tableau3[PLAGE],R2125)</f>
        <v>0</v>
      </c>
      <c r="T2125" s="139">
        <f ca="1">INDEX(EXTRACT!DATE,MATCH(Tableau4[[#This Row],[Décalage]],D:D,0),0)</f>
        <v>0</v>
      </c>
      <c r="U2125" s="139">
        <f ca="1">VLOOKUP(Tableau4[[#This Row],[Décalage]],D:E,2,0)</f>
        <v>0</v>
      </c>
      <c r="V2125" s="139">
        <f ca="1">VLOOKUP(Tableau4[[#This Row],[Décalage]],D:G,4,0)</f>
        <v>0</v>
      </c>
      <c r="AY2125" s="88"/>
      <c r="AZ2125" s="88"/>
      <c r="BA2125" s="88"/>
      <c r="BB2125" s="88"/>
      <c r="BC2125" s="88"/>
    </row>
    <row r="2126" spans="1:55" ht="15" x14ac:dyDescent="0.2">
      <c r="A2126" s="100" t="s">
        <v>534</v>
      </c>
      <c r="B2126" s="95" t="s">
        <v>534</v>
      </c>
      <c r="C2126" s="95">
        <v>2123</v>
      </c>
      <c r="D2126" s="95" t="s">
        <v>534</v>
      </c>
      <c r="E2126" s="99" t="s">
        <v>534</v>
      </c>
      <c r="F2126" s="95" t="s">
        <v>534</v>
      </c>
      <c r="G2126" s="95" t="s">
        <v>534</v>
      </c>
      <c r="H2126" s="95">
        <v>0</v>
      </c>
      <c r="I2126" s="95">
        <v>1</v>
      </c>
      <c r="J2126" s="95">
        <v>1659</v>
      </c>
      <c r="K2126" s="95" t="s">
        <v>534</v>
      </c>
      <c r="L2126" s="98" t="s">
        <v>534</v>
      </c>
      <c r="M2126" s="98" t="s">
        <v>534</v>
      </c>
      <c r="N2126" s="97" t="s">
        <v>534</v>
      </c>
      <c r="Q2126" s="88" t="str">
        <f t="array" aca="1" ref="Q2126" ca="1">IFERROR(INDEX(Tableau3[Num DECAL],SMALL(IF(Tableau3[Num DECAL]&lt;&gt;"",ROW(INDIRECT("1:"&amp;ROWS(Tableau3[Num DECAL])))),ROWS($1:2115))),"")</f>
        <v/>
      </c>
      <c r="R2126" s="88">
        <f t="shared" ca="1" si="33"/>
        <v>0</v>
      </c>
      <c r="S2126" s="88">
        <f ca="1">COUNTIFS(Tableau3[PLAGE],R2126)</f>
        <v>0</v>
      </c>
      <c r="T2126" s="139">
        <f ca="1">INDEX(EXTRACT!DATE,MATCH(Tableau4[[#This Row],[Décalage]],D:D,0),0)</f>
        <v>0</v>
      </c>
      <c r="U2126" s="139">
        <f ca="1">VLOOKUP(Tableau4[[#This Row],[Décalage]],D:E,2,0)</f>
        <v>0</v>
      </c>
      <c r="V2126" s="139">
        <f ca="1">VLOOKUP(Tableau4[[#This Row],[Décalage]],D:G,4,0)</f>
        <v>0</v>
      </c>
      <c r="AY2126" s="88"/>
      <c r="AZ2126" s="88"/>
      <c r="BA2126" s="88"/>
      <c r="BB2126" s="88"/>
      <c r="BC2126" s="88"/>
    </row>
    <row r="2127" spans="1:55" ht="15" x14ac:dyDescent="0.2">
      <c r="A2127" s="100" t="s">
        <v>534</v>
      </c>
      <c r="B2127" s="95" t="s">
        <v>534</v>
      </c>
      <c r="C2127" s="95">
        <v>2124</v>
      </c>
      <c r="D2127" s="95" t="s">
        <v>534</v>
      </c>
      <c r="E2127" s="99" t="s">
        <v>534</v>
      </c>
      <c r="F2127" s="95" t="s">
        <v>534</v>
      </c>
      <c r="G2127" s="95" t="s">
        <v>534</v>
      </c>
      <c r="H2127" s="95">
        <v>0</v>
      </c>
      <c r="I2127" s="95">
        <v>1</v>
      </c>
      <c r="J2127" s="95">
        <v>1660</v>
      </c>
      <c r="K2127" s="95" t="s">
        <v>534</v>
      </c>
      <c r="L2127" s="98" t="s">
        <v>534</v>
      </c>
      <c r="M2127" s="98" t="s">
        <v>534</v>
      </c>
      <c r="N2127" s="97" t="s">
        <v>534</v>
      </c>
      <c r="Q2127" s="88" t="str">
        <f t="array" aca="1" ref="Q2127" ca="1">IFERROR(INDEX(Tableau3[Num DECAL],SMALL(IF(Tableau3[Num DECAL]&lt;&gt;"",ROW(INDIRECT("1:"&amp;ROWS(Tableau3[Num DECAL])))),ROWS($1:2116))),"")</f>
        <v/>
      </c>
      <c r="R2127" s="88">
        <f t="shared" ca="1" si="33"/>
        <v>0</v>
      </c>
      <c r="S2127" s="88">
        <f ca="1">COUNTIFS(Tableau3[PLAGE],R2127)</f>
        <v>0</v>
      </c>
      <c r="T2127" s="139">
        <f ca="1">INDEX(EXTRACT!DATE,MATCH(Tableau4[[#This Row],[Décalage]],D:D,0),0)</f>
        <v>0</v>
      </c>
      <c r="U2127" s="139">
        <f ca="1">VLOOKUP(Tableau4[[#This Row],[Décalage]],D:E,2,0)</f>
        <v>0</v>
      </c>
      <c r="V2127" s="139">
        <f ca="1">VLOOKUP(Tableau4[[#This Row],[Décalage]],D:G,4,0)</f>
        <v>0</v>
      </c>
      <c r="AY2127" s="88"/>
      <c r="AZ2127" s="88"/>
      <c r="BA2127" s="88"/>
      <c r="BB2127" s="88"/>
      <c r="BC2127" s="88"/>
    </row>
    <row r="2128" spans="1:55" ht="15" x14ac:dyDescent="0.2">
      <c r="A2128" s="100" t="s">
        <v>534</v>
      </c>
      <c r="B2128" s="95" t="s">
        <v>534</v>
      </c>
      <c r="C2128" s="95">
        <v>2125</v>
      </c>
      <c r="D2128" s="95" t="s">
        <v>534</v>
      </c>
      <c r="E2128" s="99" t="s">
        <v>534</v>
      </c>
      <c r="F2128" s="95" t="s">
        <v>534</v>
      </c>
      <c r="G2128" s="95" t="s">
        <v>534</v>
      </c>
      <c r="H2128" s="95">
        <v>0</v>
      </c>
      <c r="I2128" s="95">
        <v>1</v>
      </c>
      <c r="J2128" s="95">
        <v>1661</v>
      </c>
      <c r="K2128" s="95" t="s">
        <v>534</v>
      </c>
      <c r="L2128" s="98" t="s">
        <v>534</v>
      </c>
      <c r="M2128" s="98" t="s">
        <v>534</v>
      </c>
      <c r="N2128" s="97" t="s">
        <v>534</v>
      </c>
      <c r="Q2128" s="88" t="str">
        <f t="array" aca="1" ref="Q2128" ca="1">IFERROR(INDEX(Tableau3[Num DECAL],SMALL(IF(Tableau3[Num DECAL]&lt;&gt;"",ROW(INDIRECT("1:"&amp;ROWS(Tableau3[Num DECAL])))),ROWS($1:2117))),"")</f>
        <v/>
      </c>
      <c r="R2128" s="88">
        <f t="shared" ca="1" si="33"/>
        <v>0</v>
      </c>
      <c r="S2128" s="88">
        <f ca="1">COUNTIFS(Tableau3[PLAGE],R2128)</f>
        <v>0</v>
      </c>
      <c r="T2128" s="139">
        <f ca="1">INDEX(EXTRACT!DATE,MATCH(Tableau4[[#This Row],[Décalage]],D:D,0),0)</f>
        <v>0</v>
      </c>
      <c r="U2128" s="139">
        <f ca="1">VLOOKUP(Tableau4[[#This Row],[Décalage]],D:E,2,0)</f>
        <v>0</v>
      </c>
      <c r="V2128" s="139">
        <f ca="1">VLOOKUP(Tableau4[[#This Row],[Décalage]],D:G,4,0)</f>
        <v>0</v>
      </c>
      <c r="AY2128" s="88"/>
      <c r="AZ2128" s="88"/>
      <c r="BA2128" s="88"/>
      <c r="BB2128" s="88"/>
      <c r="BC2128" s="88"/>
    </row>
    <row r="2129" spans="1:55" ht="15" x14ac:dyDescent="0.2">
      <c r="A2129" s="100" t="s">
        <v>534</v>
      </c>
      <c r="B2129" s="95" t="s">
        <v>534</v>
      </c>
      <c r="C2129" s="95">
        <v>2126</v>
      </c>
      <c r="D2129" s="95" t="s">
        <v>534</v>
      </c>
      <c r="E2129" s="99" t="s">
        <v>534</v>
      </c>
      <c r="F2129" s="95" t="s">
        <v>534</v>
      </c>
      <c r="G2129" s="95" t="s">
        <v>534</v>
      </c>
      <c r="H2129" s="95">
        <v>0</v>
      </c>
      <c r="I2129" s="95">
        <v>1</v>
      </c>
      <c r="J2129" s="95">
        <v>1662</v>
      </c>
      <c r="K2129" s="95" t="s">
        <v>534</v>
      </c>
      <c r="L2129" s="98" t="s">
        <v>534</v>
      </c>
      <c r="M2129" s="98" t="s">
        <v>534</v>
      </c>
      <c r="N2129" s="97" t="s">
        <v>534</v>
      </c>
      <c r="Q2129" s="88" t="str">
        <f t="array" aca="1" ref="Q2129" ca="1">IFERROR(INDEX(Tableau3[Num DECAL],SMALL(IF(Tableau3[Num DECAL]&lt;&gt;"",ROW(INDIRECT("1:"&amp;ROWS(Tableau3[Num DECAL])))),ROWS($1:2118))),"")</f>
        <v/>
      </c>
      <c r="R2129" s="88">
        <f t="shared" ca="1" si="33"/>
        <v>0</v>
      </c>
      <c r="S2129" s="88">
        <f ca="1">COUNTIFS(Tableau3[PLAGE],R2129)</f>
        <v>0</v>
      </c>
      <c r="T2129" s="139">
        <f ca="1">INDEX(EXTRACT!DATE,MATCH(Tableau4[[#This Row],[Décalage]],D:D,0),0)</f>
        <v>0</v>
      </c>
      <c r="U2129" s="139">
        <f ca="1">VLOOKUP(Tableau4[[#This Row],[Décalage]],D:E,2,0)</f>
        <v>0</v>
      </c>
      <c r="V2129" s="139">
        <f ca="1">VLOOKUP(Tableau4[[#This Row],[Décalage]],D:G,4,0)</f>
        <v>0</v>
      </c>
      <c r="AY2129" s="88"/>
      <c r="AZ2129" s="88"/>
      <c r="BA2129" s="88"/>
      <c r="BB2129" s="88"/>
      <c r="BC2129" s="88"/>
    </row>
    <row r="2130" spans="1:55" ht="15" x14ac:dyDescent="0.2">
      <c r="A2130" s="100" t="s">
        <v>534</v>
      </c>
      <c r="B2130" s="95" t="s">
        <v>534</v>
      </c>
      <c r="C2130" s="95">
        <v>2127</v>
      </c>
      <c r="D2130" s="95" t="s">
        <v>534</v>
      </c>
      <c r="E2130" s="99" t="s">
        <v>534</v>
      </c>
      <c r="F2130" s="95" t="s">
        <v>534</v>
      </c>
      <c r="G2130" s="95" t="s">
        <v>534</v>
      </c>
      <c r="H2130" s="95">
        <v>0</v>
      </c>
      <c r="I2130" s="95">
        <v>1</v>
      </c>
      <c r="J2130" s="95">
        <v>1663</v>
      </c>
      <c r="K2130" s="95" t="s">
        <v>534</v>
      </c>
      <c r="L2130" s="98" t="s">
        <v>534</v>
      </c>
      <c r="M2130" s="98" t="s">
        <v>534</v>
      </c>
      <c r="N2130" s="97" t="s">
        <v>534</v>
      </c>
      <c r="Q2130" s="88" t="str">
        <f t="array" aca="1" ref="Q2130" ca="1">IFERROR(INDEX(Tableau3[Num DECAL],SMALL(IF(Tableau3[Num DECAL]&lt;&gt;"",ROW(INDIRECT("1:"&amp;ROWS(Tableau3[Num DECAL])))),ROWS($1:2119))),"")</f>
        <v/>
      </c>
      <c r="R2130" s="88">
        <f t="shared" ca="1" si="33"/>
        <v>0</v>
      </c>
      <c r="S2130" s="88">
        <f ca="1">COUNTIFS(Tableau3[PLAGE],R2130)</f>
        <v>0</v>
      </c>
      <c r="T2130" s="139">
        <f ca="1">INDEX(EXTRACT!DATE,MATCH(Tableau4[[#This Row],[Décalage]],D:D,0),0)</f>
        <v>0</v>
      </c>
      <c r="U2130" s="139">
        <f ca="1">VLOOKUP(Tableau4[[#This Row],[Décalage]],D:E,2,0)</f>
        <v>0</v>
      </c>
      <c r="V2130" s="139">
        <f ca="1">VLOOKUP(Tableau4[[#This Row],[Décalage]],D:G,4,0)</f>
        <v>0</v>
      </c>
      <c r="AY2130" s="88"/>
      <c r="AZ2130" s="88"/>
      <c r="BA2130" s="88"/>
      <c r="BB2130" s="88"/>
      <c r="BC2130" s="88"/>
    </row>
    <row r="2131" spans="1:55" ht="15" x14ac:dyDescent="0.2">
      <c r="A2131" s="100" t="s">
        <v>534</v>
      </c>
      <c r="B2131" s="95" t="s">
        <v>534</v>
      </c>
      <c r="C2131" s="95">
        <v>2128</v>
      </c>
      <c r="D2131" s="95" t="s">
        <v>534</v>
      </c>
      <c r="E2131" s="99" t="s">
        <v>534</v>
      </c>
      <c r="F2131" s="95" t="s">
        <v>534</v>
      </c>
      <c r="G2131" s="95" t="s">
        <v>534</v>
      </c>
      <c r="H2131" s="95">
        <v>0</v>
      </c>
      <c r="I2131" s="95">
        <v>1</v>
      </c>
      <c r="J2131" s="95">
        <v>1664</v>
      </c>
      <c r="K2131" s="95" t="s">
        <v>534</v>
      </c>
      <c r="L2131" s="98" t="s">
        <v>534</v>
      </c>
      <c r="M2131" s="98" t="s">
        <v>534</v>
      </c>
      <c r="N2131" s="97" t="s">
        <v>534</v>
      </c>
      <c r="Q2131" s="88" t="str">
        <f t="array" aca="1" ref="Q2131" ca="1">IFERROR(INDEX(Tableau3[Num DECAL],SMALL(IF(Tableau3[Num DECAL]&lt;&gt;"",ROW(INDIRECT("1:"&amp;ROWS(Tableau3[Num DECAL])))),ROWS($1:2120))),"")</f>
        <v/>
      </c>
      <c r="R2131" s="88">
        <f t="shared" ca="1" si="33"/>
        <v>0</v>
      </c>
      <c r="S2131" s="88">
        <f ca="1">COUNTIFS(Tableau3[PLAGE],R2131)</f>
        <v>0</v>
      </c>
      <c r="T2131" s="139">
        <f ca="1">INDEX(EXTRACT!DATE,MATCH(Tableau4[[#This Row],[Décalage]],D:D,0),0)</f>
        <v>0</v>
      </c>
      <c r="U2131" s="139">
        <f ca="1">VLOOKUP(Tableau4[[#This Row],[Décalage]],D:E,2,0)</f>
        <v>0</v>
      </c>
      <c r="V2131" s="139">
        <f ca="1">VLOOKUP(Tableau4[[#This Row],[Décalage]],D:G,4,0)</f>
        <v>0</v>
      </c>
      <c r="AY2131" s="88"/>
      <c r="AZ2131" s="88"/>
      <c r="BA2131" s="88"/>
      <c r="BB2131" s="88"/>
      <c r="BC2131" s="88"/>
    </row>
    <row r="2132" spans="1:55" ht="15" x14ac:dyDescent="0.2">
      <c r="A2132" s="100" t="s">
        <v>534</v>
      </c>
      <c r="B2132" s="95" t="s">
        <v>534</v>
      </c>
      <c r="C2132" s="95">
        <v>2129</v>
      </c>
      <c r="D2132" s="95" t="s">
        <v>534</v>
      </c>
      <c r="E2132" s="99" t="s">
        <v>534</v>
      </c>
      <c r="F2132" s="95" t="s">
        <v>534</v>
      </c>
      <c r="G2132" s="95" t="s">
        <v>534</v>
      </c>
      <c r="H2132" s="95">
        <v>0</v>
      </c>
      <c r="I2132" s="95">
        <v>1</v>
      </c>
      <c r="J2132" s="95">
        <v>1665</v>
      </c>
      <c r="K2132" s="95" t="s">
        <v>534</v>
      </c>
      <c r="L2132" s="98" t="s">
        <v>534</v>
      </c>
      <c r="M2132" s="98" t="s">
        <v>534</v>
      </c>
      <c r="N2132" s="97" t="s">
        <v>534</v>
      </c>
      <c r="Q2132" s="88" t="str">
        <f t="array" aca="1" ref="Q2132" ca="1">IFERROR(INDEX(Tableau3[Num DECAL],SMALL(IF(Tableau3[Num DECAL]&lt;&gt;"",ROW(INDIRECT("1:"&amp;ROWS(Tableau3[Num DECAL])))),ROWS($1:2121))),"")</f>
        <v/>
      </c>
      <c r="R2132" s="88">
        <f t="shared" ca="1" si="33"/>
        <v>0</v>
      </c>
      <c r="S2132" s="88">
        <f ca="1">COUNTIFS(Tableau3[PLAGE],R2132)</f>
        <v>0</v>
      </c>
      <c r="T2132" s="139">
        <f ca="1">INDEX(EXTRACT!DATE,MATCH(Tableau4[[#This Row],[Décalage]],D:D,0),0)</f>
        <v>0</v>
      </c>
      <c r="U2132" s="139">
        <f ca="1">VLOOKUP(Tableau4[[#This Row],[Décalage]],D:E,2,0)</f>
        <v>0</v>
      </c>
      <c r="V2132" s="139">
        <f ca="1">VLOOKUP(Tableau4[[#This Row],[Décalage]],D:G,4,0)</f>
        <v>0</v>
      </c>
      <c r="AY2132" s="88"/>
      <c r="AZ2132" s="88"/>
      <c r="BA2132" s="88"/>
      <c r="BB2132" s="88"/>
      <c r="BC2132" s="88"/>
    </row>
    <row r="2133" spans="1:55" ht="15" x14ac:dyDescent="0.2">
      <c r="A2133" s="100" t="s">
        <v>534</v>
      </c>
      <c r="B2133" s="95" t="s">
        <v>534</v>
      </c>
      <c r="C2133" s="95">
        <v>2130</v>
      </c>
      <c r="D2133" s="95" t="s">
        <v>534</v>
      </c>
      <c r="E2133" s="99" t="s">
        <v>534</v>
      </c>
      <c r="F2133" s="95" t="s">
        <v>534</v>
      </c>
      <c r="G2133" s="95" t="s">
        <v>534</v>
      </c>
      <c r="H2133" s="95">
        <v>0</v>
      </c>
      <c r="I2133" s="95">
        <v>1</v>
      </c>
      <c r="J2133" s="95">
        <v>1666</v>
      </c>
      <c r="K2133" s="95" t="s">
        <v>534</v>
      </c>
      <c r="L2133" s="98" t="s">
        <v>534</v>
      </c>
      <c r="M2133" s="98" t="s">
        <v>534</v>
      </c>
      <c r="N2133" s="97" t="s">
        <v>534</v>
      </c>
      <c r="Q2133" s="88" t="str">
        <f t="array" aca="1" ref="Q2133" ca="1">IFERROR(INDEX(Tableau3[Num DECAL],SMALL(IF(Tableau3[Num DECAL]&lt;&gt;"",ROW(INDIRECT("1:"&amp;ROWS(Tableau3[Num DECAL])))),ROWS($1:2122))),"")</f>
        <v/>
      </c>
      <c r="R2133" s="88">
        <f t="shared" ca="1" si="33"/>
        <v>0</v>
      </c>
      <c r="S2133" s="88">
        <f ca="1">COUNTIFS(Tableau3[PLAGE],R2133)</f>
        <v>0</v>
      </c>
      <c r="T2133" s="139">
        <f ca="1">INDEX(EXTRACT!DATE,MATCH(Tableau4[[#This Row],[Décalage]],D:D,0),0)</f>
        <v>0</v>
      </c>
      <c r="U2133" s="139">
        <f ca="1">VLOOKUP(Tableau4[[#This Row],[Décalage]],D:E,2,0)</f>
        <v>0</v>
      </c>
      <c r="V2133" s="139">
        <f ca="1">VLOOKUP(Tableau4[[#This Row],[Décalage]],D:G,4,0)</f>
        <v>0</v>
      </c>
      <c r="AY2133" s="88"/>
      <c r="AZ2133" s="88"/>
      <c r="BA2133" s="88"/>
      <c r="BB2133" s="88"/>
      <c r="BC2133" s="88"/>
    </row>
    <row r="2134" spans="1:55" ht="15" x14ac:dyDescent="0.2">
      <c r="A2134" s="100" t="s">
        <v>534</v>
      </c>
      <c r="B2134" s="95" t="s">
        <v>534</v>
      </c>
      <c r="C2134" s="95">
        <v>2131</v>
      </c>
      <c r="D2134" s="95" t="s">
        <v>534</v>
      </c>
      <c r="E2134" s="99" t="s">
        <v>534</v>
      </c>
      <c r="F2134" s="95" t="s">
        <v>534</v>
      </c>
      <c r="G2134" s="95" t="s">
        <v>534</v>
      </c>
      <c r="H2134" s="95">
        <v>0</v>
      </c>
      <c r="I2134" s="95">
        <v>1</v>
      </c>
      <c r="J2134" s="95">
        <v>1667</v>
      </c>
      <c r="K2134" s="95" t="s">
        <v>534</v>
      </c>
      <c r="L2134" s="98" t="s">
        <v>534</v>
      </c>
      <c r="M2134" s="98" t="s">
        <v>534</v>
      </c>
      <c r="N2134" s="97" t="s">
        <v>534</v>
      </c>
      <c r="Q2134" s="88" t="str">
        <f t="array" aca="1" ref="Q2134" ca="1">IFERROR(INDEX(Tableau3[Num DECAL],SMALL(IF(Tableau3[Num DECAL]&lt;&gt;"",ROW(INDIRECT("1:"&amp;ROWS(Tableau3[Num DECAL])))),ROWS($1:2123))),"")</f>
        <v/>
      </c>
      <c r="R2134" s="88">
        <f t="shared" ca="1" si="33"/>
        <v>0</v>
      </c>
      <c r="S2134" s="88">
        <f ca="1">COUNTIFS(Tableau3[PLAGE],R2134)</f>
        <v>0</v>
      </c>
      <c r="T2134" s="139">
        <f ca="1">INDEX(EXTRACT!DATE,MATCH(Tableau4[[#This Row],[Décalage]],D:D,0),0)</f>
        <v>0</v>
      </c>
      <c r="U2134" s="139">
        <f ca="1">VLOOKUP(Tableau4[[#This Row],[Décalage]],D:E,2,0)</f>
        <v>0</v>
      </c>
      <c r="V2134" s="139">
        <f ca="1">VLOOKUP(Tableau4[[#This Row],[Décalage]],D:G,4,0)</f>
        <v>0</v>
      </c>
      <c r="AY2134" s="88"/>
      <c r="AZ2134" s="88"/>
      <c r="BA2134" s="88"/>
      <c r="BB2134" s="88"/>
      <c r="BC2134" s="88"/>
    </row>
    <row r="2135" spans="1:55" ht="15" x14ac:dyDescent="0.2">
      <c r="A2135" s="100" t="s">
        <v>534</v>
      </c>
      <c r="B2135" s="95" t="s">
        <v>534</v>
      </c>
      <c r="C2135" s="95">
        <v>2132</v>
      </c>
      <c r="D2135" s="95" t="s">
        <v>534</v>
      </c>
      <c r="E2135" s="99" t="s">
        <v>534</v>
      </c>
      <c r="F2135" s="95" t="s">
        <v>534</v>
      </c>
      <c r="G2135" s="95" t="s">
        <v>534</v>
      </c>
      <c r="H2135" s="95">
        <v>0</v>
      </c>
      <c r="I2135" s="95">
        <v>1</v>
      </c>
      <c r="J2135" s="95">
        <v>1668</v>
      </c>
      <c r="K2135" s="95" t="s">
        <v>534</v>
      </c>
      <c r="L2135" s="98" t="s">
        <v>534</v>
      </c>
      <c r="M2135" s="98" t="s">
        <v>534</v>
      </c>
      <c r="N2135" s="97" t="s">
        <v>534</v>
      </c>
      <c r="Q2135" s="88" t="str">
        <f t="array" aca="1" ref="Q2135" ca="1">IFERROR(INDEX(Tableau3[Num DECAL],SMALL(IF(Tableau3[Num DECAL]&lt;&gt;"",ROW(INDIRECT("1:"&amp;ROWS(Tableau3[Num DECAL])))),ROWS($1:2124))),"")</f>
        <v/>
      </c>
      <c r="R2135" s="88">
        <f t="shared" ca="1" si="33"/>
        <v>0</v>
      </c>
      <c r="S2135" s="88">
        <f ca="1">COUNTIFS(Tableau3[PLAGE],R2135)</f>
        <v>0</v>
      </c>
      <c r="T2135" s="139">
        <f ca="1">INDEX(EXTRACT!DATE,MATCH(Tableau4[[#This Row],[Décalage]],D:D,0),0)</f>
        <v>0</v>
      </c>
      <c r="U2135" s="139">
        <f ca="1">VLOOKUP(Tableau4[[#This Row],[Décalage]],D:E,2,0)</f>
        <v>0</v>
      </c>
      <c r="V2135" s="139">
        <f ca="1">VLOOKUP(Tableau4[[#This Row],[Décalage]],D:G,4,0)</f>
        <v>0</v>
      </c>
      <c r="AY2135" s="88"/>
      <c r="AZ2135" s="88"/>
      <c r="BA2135" s="88"/>
      <c r="BB2135" s="88"/>
      <c r="BC2135" s="88"/>
    </row>
    <row r="2136" spans="1:55" ht="15" x14ac:dyDescent="0.2">
      <c r="A2136" s="100" t="s">
        <v>534</v>
      </c>
      <c r="B2136" s="95" t="s">
        <v>534</v>
      </c>
      <c r="C2136" s="95">
        <v>2133</v>
      </c>
      <c r="D2136" s="95" t="s">
        <v>534</v>
      </c>
      <c r="E2136" s="99" t="s">
        <v>534</v>
      </c>
      <c r="F2136" s="95" t="s">
        <v>534</v>
      </c>
      <c r="G2136" s="95" t="s">
        <v>534</v>
      </c>
      <c r="H2136" s="95">
        <v>0</v>
      </c>
      <c r="I2136" s="95">
        <v>1</v>
      </c>
      <c r="J2136" s="95">
        <v>1669</v>
      </c>
      <c r="K2136" s="95" t="s">
        <v>534</v>
      </c>
      <c r="L2136" s="98" t="s">
        <v>534</v>
      </c>
      <c r="M2136" s="98" t="s">
        <v>534</v>
      </c>
      <c r="N2136" s="97" t="s">
        <v>534</v>
      </c>
      <c r="Q2136" s="88" t="str">
        <f t="array" aca="1" ref="Q2136" ca="1">IFERROR(INDEX(Tableau3[Num DECAL],SMALL(IF(Tableau3[Num DECAL]&lt;&gt;"",ROW(INDIRECT("1:"&amp;ROWS(Tableau3[Num DECAL])))),ROWS($1:2125))),"")</f>
        <v/>
      </c>
      <c r="R2136" s="88">
        <f t="shared" ca="1" si="33"/>
        <v>0</v>
      </c>
      <c r="S2136" s="88">
        <f ca="1">COUNTIFS(Tableau3[PLAGE],R2136)</f>
        <v>0</v>
      </c>
      <c r="T2136" s="139">
        <f ca="1">INDEX(EXTRACT!DATE,MATCH(Tableau4[[#This Row],[Décalage]],D:D,0),0)</f>
        <v>0</v>
      </c>
      <c r="U2136" s="139">
        <f ca="1">VLOOKUP(Tableau4[[#This Row],[Décalage]],D:E,2,0)</f>
        <v>0</v>
      </c>
      <c r="V2136" s="139">
        <f ca="1">VLOOKUP(Tableau4[[#This Row],[Décalage]],D:G,4,0)</f>
        <v>0</v>
      </c>
      <c r="AY2136" s="88"/>
      <c r="AZ2136" s="88"/>
      <c r="BA2136" s="88"/>
      <c r="BB2136" s="88"/>
      <c r="BC2136" s="88"/>
    </row>
    <row r="2137" spans="1:55" ht="15" x14ac:dyDescent="0.2">
      <c r="A2137" s="100" t="s">
        <v>534</v>
      </c>
      <c r="B2137" s="95" t="s">
        <v>534</v>
      </c>
      <c r="C2137" s="95">
        <v>2134</v>
      </c>
      <c r="D2137" s="95" t="s">
        <v>534</v>
      </c>
      <c r="E2137" s="99" t="s">
        <v>534</v>
      </c>
      <c r="F2137" s="95" t="s">
        <v>534</v>
      </c>
      <c r="G2137" s="95" t="s">
        <v>534</v>
      </c>
      <c r="H2137" s="95">
        <v>0</v>
      </c>
      <c r="I2137" s="95">
        <v>1</v>
      </c>
      <c r="J2137" s="95">
        <v>1670</v>
      </c>
      <c r="K2137" s="95" t="s">
        <v>534</v>
      </c>
      <c r="L2137" s="98" t="s">
        <v>534</v>
      </c>
      <c r="M2137" s="98" t="s">
        <v>534</v>
      </c>
      <c r="N2137" s="97" t="s">
        <v>534</v>
      </c>
      <c r="Q2137" s="88" t="str">
        <f t="array" aca="1" ref="Q2137" ca="1">IFERROR(INDEX(Tableau3[Num DECAL],SMALL(IF(Tableau3[Num DECAL]&lt;&gt;"",ROW(INDIRECT("1:"&amp;ROWS(Tableau3[Num DECAL])))),ROWS($1:2126))),"")</f>
        <v/>
      </c>
      <c r="R2137" s="88">
        <f t="shared" ca="1" si="33"/>
        <v>0</v>
      </c>
      <c r="S2137" s="88">
        <f ca="1">COUNTIFS(Tableau3[PLAGE],R2137)</f>
        <v>0</v>
      </c>
      <c r="T2137" s="139">
        <f ca="1">INDEX(EXTRACT!DATE,MATCH(Tableau4[[#This Row],[Décalage]],D:D,0),0)</f>
        <v>0</v>
      </c>
      <c r="U2137" s="139">
        <f ca="1">VLOOKUP(Tableau4[[#This Row],[Décalage]],D:E,2,0)</f>
        <v>0</v>
      </c>
      <c r="V2137" s="139">
        <f ca="1">VLOOKUP(Tableau4[[#This Row],[Décalage]],D:G,4,0)</f>
        <v>0</v>
      </c>
      <c r="AY2137" s="88"/>
      <c r="AZ2137" s="88"/>
      <c r="BA2137" s="88"/>
      <c r="BB2137" s="88"/>
      <c r="BC2137" s="88"/>
    </row>
    <row r="2138" spans="1:55" ht="15" x14ac:dyDescent="0.2">
      <c r="A2138" s="100" t="s">
        <v>534</v>
      </c>
      <c r="B2138" s="95" t="s">
        <v>534</v>
      </c>
      <c r="C2138" s="95">
        <v>2135</v>
      </c>
      <c r="D2138" s="95" t="s">
        <v>534</v>
      </c>
      <c r="E2138" s="99" t="s">
        <v>534</v>
      </c>
      <c r="F2138" s="95" t="s">
        <v>534</v>
      </c>
      <c r="G2138" s="95" t="s">
        <v>534</v>
      </c>
      <c r="H2138" s="95">
        <v>0</v>
      </c>
      <c r="I2138" s="95">
        <v>1</v>
      </c>
      <c r="J2138" s="95">
        <v>1671</v>
      </c>
      <c r="K2138" s="95" t="s">
        <v>534</v>
      </c>
      <c r="L2138" s="98" t="s">
        <v>534</v>
      </c>
      <c r="M2138" s="98" t="s">
        <v>534</v>
      </c>
      <c r="N2138" s="97" t="s">
        <v>534</v>
      </c>
      <c r="Q2138" s="88" t="str">
        <f t="array" aca="1" ref="Q2138" ca="1">IFERROR(INDEX(Tableau3[Num DECAL],SMALL(IF(Tableau3[Num DECAL]&lt;&gt;"",ROW(INDIRECT("1:"&amp;ROWS(Tableau3[Num DECAL])))),ROWS($1:2127))),"")</f>
        <v/>
      </c>
      <c r="R2138" s="88">
        <f t="shared" ca="1" si="33"/>
        <v>0</v>
      </c>
      <c r="S2138" s="88">
        <f ca="1">COUNTIFS(Tableau3[PLAGE],R2138)</f>
        <v>0</v>
      </c>
      <c r="T2138" s="139">
        <f ca="1">INDEX(EXTRACT!DATE,MATCH(Tableau4[[#This Row],[Décalage]],D:D,0),0)</f>
        <v>0</v>
      </c>
      <c r="U2138" s="139">
        <f ca="1">VLOOKUP(Tableau4[[#This Row],[Décalage]],D:E,2,0)</f>
        <v>0</v>
      </c>
      <c r="V2138" s="139">
        <f ca="1">VLOOKUP(Tableau4[[#This Row],[Décalage]],D:G,4,0)</f>
        <v>0</v>
      </c>
      <c r="AY2138" s="88"/>
      <c r="AZ2138" s="88"/>
      <c r="BA2138" s="88"/>
      <c r="BB2138" s="88"/>
      <c r="BC2138" s="88"/>
    </row>
    <row r="2139" spans="1:55" ht="15" x14ac:dyDescent="0.2">
      <c r="A2139" s="100" t="s">
        <v>534</v>
      </c>
      <c r="B2139" s="95" t="s">
        <v>534</v>
      </c>
      <c r="C2139" s="95">
        <v>2136</v>
      </c>
      <c r="D2139" s="95" t="s">
        <v>534</v>
      </c>
      <c r="E2139" s="99" t="s">
        <v>534</v>
      </c>
      <c r="F2139" s="95" t="s">
        <v>534</v>
      </c>
      <c r="G2139" s="95" t="s">
        <v>534</v>
      </c>
      <c r="H2139" s="95">
        <v>0</v>
      </c>
      <c r="I2139" s="95">
        <v>1</v>
      </c>
      <c r="J2139" s="95">
        <v>1672</v>
      </c>
      <c r="K2139" s="95" t="s">
        <v>534</v>
      </c>
      <c r="L2139" s="98" t="s">
        <v>534</v>
      </c>
      <c r="M2139" s="98" t="s">
        <v>534</v>
      </c>
      <c r="N2139" s="97" t="s">
        <v>534</v>
      </c>
      <c r="Q2139" s="88" t="str">
        <f t="array" aca="1" ref="Q2139" ca="1">IFERROR(INDEX(Tableau3[Num DECAL],SMALL(IF(Tableau3[Num DECAL]&lt;&gt;"",ROW(INDIRECT("1:"&amp;ROWS(Tableau3[Num DECAL])))),ROWS($1:2128))),"")</f>
        <v/>
      </c>
      <c r="R2139" s="88">
        <f t="shared" ca="1" si="33"/>
        <v>0</v>
      </c>
      <c r="S2139" s="88">
        <f ca="1">COUNTIFS(Tableau3[PLAGE],R2139)</f>
        <v>0</v>
      </c>
      <c r="T2139" s="139">
        <f ca="1">INDEX(EXTRACT!DATE,MATCH(Tableau4[[#This Row],[Décalage]],D:D,0),0)</f>
        <v>0</v>
      </c>
      <c r="U2139" s="139">
        <f ca="1">VLOOKUP(Tableau4[[#This Row],[Décalage]],D:E,2,0)</f>
        <v>0</v>
      </c>
      <c r="V2139" s="139">
        <f ca="1">VLOOKUP(Tableau4[[#This Row],[Décalage]],D:G,4,0)</f>
        <v>0</v>
      </c>
      <c r="AY2139" s="88"/>
      <c r="AZ2139" s="88"/>
      <c r="BA2139" s="88"/>
      <c r="BB2139" s="88"/>
      <c r="BC2139" s="88"/>
    </row>
    <row r="2140" spans="1:55" ht="15" x14ac:dyDescent="0.2">
      <c r="A2140" s="100" t="s">
        <v>534</v>
      </c>
      <c r="B2140" s="95" t="s">
        <v>534</v>
      </c>
      <c r="C2140" s="95">
        <v>2137</v>
      </c>
      <c r="D2140" s="95" t="s">
        <v>534</v>
      </c>
      <c r="E2140" s="99" t="s">
        <v>534</v>
      </c>
      <c r="F2140" s="95" t="s">
        <v>534</v>
      </c>
      <c r="G2140" s="95" t="s">
        <v>534</v>
      </c>
      <c r="H2140" s="95">
        <v>0</v>
      </c>
      <c r="I2140" s="95">
        <v>1</v>
      </c>
      <c r="J2140" s="95">
        <v>1673</v>
      </c>
      <c r="K2140" s="95" t="s">
        <v>534</v>
      </c>
      <c r="L2140" s="98" t="s">
        <v>534</v>
      </c>
      <c r="M2140" s="98" t="s">
        <v>534</v>
      </c>
      <c r="N2140" s="97" t="s">
        <v>534</v>
      </c>
      <c r="Q2140" s="88" t="str">
        <f t="array" aca="1" ref="Q2140" ca="1">IFERROR(INDEX(Tableau3[Num DECAL],SMALL(IF(Tableau3[Num DECAL]&lt;&gt;"",ROW(INDIRECT("1:"&amp;ROWS(Tableau3[Num DECAL])))),ROWS($1:2129))),"")</f>
        <v/>
      </c>
      <c r="R2140" s="88">
        <f t="shared" ca="1" si="33"/>
        <v>0</v>
      </c>
      <c r="S2140" s="88">
        <f ca="1">COUNTIFS(Tableau3[PLAGE],R2140)</f>
        <v>0</v>
      </c>
      <c r="T2140" s="139">
        <f ca="1">INDEX(EXTRACT!DATE,MATCH(Tableau4[[#This Row],[Décalage]],D:D,0),0)</f>
        <v>0</v>
      </c>
      <c r="U2140" s="139">
        <f ca="1">VLOOKUP(Tableau4[[#This Row],[Décalage]],D:E,2,0)</f>
        <v>0</v>
      </c>
      <c r="V2140" s="139">
        <f ca="1">VLOOKUP(Tableau4[[#This Row],[Décalage]],D:G,4,0)</f>
        <v>0</v>
      </c>
      <c r="AY2140" s="88"/>
      <c r="AZ2140" s="88"/>
      <c r="BA2140" s="88"/>
      <c r="BB2140" s="88"/>
      <c r="BC2140" s="88"/>
    </row>
    <row r="2141" spans="1:55" ht="15" x14ac:dyDescent="0.2">
      <c r="A2141" s="100" t="s">
        <v>534</v>
      </c>
      <c r="B2141" s="95" t="s">
        <v>534</v>
      </c>
      <c r="C2141" s="95">
        <v>2138</v>
      </c>
      <c r="D2141" s="95" t="s">
        <v>534</v>
      </c>
      <c r="E2141" s="99" t="s">
        <v>534</v>
      </c>
      <c r="F2141" s="95" t="s">
        <v>534</v>
      </c>
      <c r="G2141" s="95" t="s">
        <v>534</v>
      </c>
      <c r="H2141" s="95">
        <v>0</v>
      </c>
      <c r="I2141" s="95">
        <v>1</v>
      </c>
      <c r="J2141" s="95">
        <v>1674</v>
      </c>
      <c r="K2141" s="95" t="s">
        <v>534</v>
      </c>
      <c r="L2141" s="98" t="s">
        <v>534</v>
      </c>
      <c r="M2141" s="98" t="s">
        <v>534</v>
      </c>
      <c r="N2141" s="97" t="s">
        <v>534</v>
      </c>
      <c r="Q2141" s="88" t="str">
        <f t="array" aca="1" ref="Q2141" ca="1">IFERROR(INDEX(Tableau3[Num DECAL],SMALL(IF(Tableau3[Num DECAL]&lt;&gt;"",ROW(INDIRECT("1:"&amp;ROWS(Tableau3[Num DECAL])))),ROWS($1:2130))),"")</f>
        <v/>
      </c>
      <c r="R2141" s="88">
        <f t="shared" ca="1" si="33"/>
        <v>0</v>
      </c>
      <c r="S2141" s="88">
        <f ca="1">COUNTIFS(Tableau3[PLAGE],R2141)</f>
        <v>0</v>
      </c>
      <c r="T2141" s="139">
        <f ca="1">INDEX(EXTRACT!DATE,MATCH(Tableau4[[#This Row],[Décalage]],D:D,0),0)</f>
        <v>0</v>
      </c>
      <c r="U2141" s="139">
        <f ca="1">VLOOKUP(Tableau4[[#This Row],[Décalage]],D:E,2,0)</f>
        <v>0</v>
      </c>
      <c r="V2141" s="139">
        <f ca="1">VLOOKUP(Tableau4[[#This Row],[Décalage]],D:G,4,0)</f>
        <v>0</v>
      </c>
      <c r="AY2141" s="88"/>
      <c r="AZ2141" s="88"/>
      <c r="BA2141" s="88"/>
      <c r="BB2141" s="88"/>
      <c r="BC2141" s="88"/>
    </row>
    <row r="2142" spans="1:55" ht="15" x14ac:dyDescent="0.2">
      <c r="A2142" s="100" t="s">
        <v>534</v>
      </c>
      <c r="B2142" s="95" t="s">
        <v>534</v>
      </c>
      <c r="C2142" s="95">
        <v>2139</v>
      </c>
      <c r="D2142" s="95" t="s">
        <v>534</v>
      </c>
      <c r="E2142" s="99" t="s">
        <v>534</v>
      </c>
      <c r="F2142" s="95" t="s">
        <v>534</v>
      </c>
      <c r="G2142" s="95" t="s">
        <v>534</v>
      </c>
      <c r="H2142" s="95">
        <v>0</v>
      </c>
      <c r="I2142" s="95">
        <v>1</v>
      </c>
      <c r="J2142" s="95">
        <v>1675</v>
      </c>
      <c r="K2142" s="95" t="s">
        <v>534</v>
      </c>
      <c r="L2142" s="98" t="s">
        <v>534</v>
      </c>
      <c r="M2142" s="98" t="s">
        <v>534</v>
      </c>
      <c r="N2142" s="97" t="s">
        <v>534</v>
      </c>
      <c r="Q2142" s="88" t="str">
        <f t="array" aca="1" ref="Q2142" ca="1">IFERROR(INDEX(Tableau3[Num DECAL],SMALL(IF(Tableau3[Num DECAL]&lt;&gt;"",ROW(INDIRECT("1:"&amp;ROWS(Tableau3[Num DECAL])))),ROWS($1:2131))),"")</f>
        <v/>
      </c>
      <c r="R2142" s="88">
        <f t="shared" ca="1" si="33"/>
        <v>0</v>
      </c>
      <c r="S2142" s="88">
        <f ca="1">COUNTIFS(Tableau3[PLAGE],R2142)</f>
        <v>0</v>
      </c>
      <c r="T2142" s="139">
        <f ca="1">INDEX(EXTRACT!DATE,MATCH(Tableau4[[#This Row],[Décalage]],D:D,0),0)</f>
        <v>0</v>
      </c>
      <c r="U2142" s="139">
        <f ca="1">VLOOKUP(Tableau4[[#This Row],[Décalage]],D:E,2,0)</f>
        <v>0</v>
      </c>
      <c r="V2142" s="139">
        <f ca="1">VLOOKUP(Tableau4[[#This Row],[Décalage]],D:G,4,0)</f>
        <v>0</v>
      </c>
      <c r="AY2142" s="88"/>
      <c r="AZ2142" s="88"/>
      <c r="BA2142" s="88"/>
      <c r="BB2142" s="88"/>
      <c r="BC2142" s="88"/>
    </row>
    <row r="2143" spans="1:55" ht="15" x14ac:dyDescent="0.2">
      <c r="A2143" s="100" t="s">
        <v>534</v>
      </c>
      <c r="B2143" s="95" t="s">
        <v>534</v>
      </c>
      <c r="C2143" s="95">
        <v>2140</v>
      </c>
      <c r="D2143" s="95" t="s">
        <v>534</v>
      </c>
      <c r="E2143" s="99" t="s">
        <v>534</v>
      </c>
      <c r="F2143" s="95" t="s">
        <v>534</v>
      </c>
      <c r="G2143" s="95" t="s">
        <v>534</v>
      </c>
      <c r="H2143" s="95">
        <v>0</v>
      </c>
      <c r="I2143" s="95">
        <v>1</v>
      </c>
      <c r="J2143" s="95">
        <v>1676</v>
      </c>
      <c r="K2143" s="95" t="s">
        <v>534</v>
      </c>
      <c r="L2143" s="98" t="s">
        <v>534</v>
      </c>
      <c r="M2143" s="98" t="s">
        <v>534</v>
      </c>
      <c r="N2143" s="97" t="s">
        <v>534</v>
      </c>
      <c r="Q2143" s="88" t="str">
        <f t="array" aca="1" ref="Q2143" ca="1">IFERROR(INDEX(Tableau3[Num DECAL],SMALL(IF(Tableau3[Num DECAL]&lt;&gt;"",ROW(INDIRECT("1:"&amp;ROWS(Tableau3[Num DECAL])))),ROWS($1:2132))),"")</f>
        <v/>
      </c>
      <c r="R2143" s="88">
        <f t="shared" ca="1" si="33"/>
        <v>0</v>
      </c>
      <c r="S2143" s="88">
        <f ca="1">COUNTIFS(Tableau3[PLAGE],R2143)</f>
        <v>0</v>
      </c>
      <c r="T2143" s="139">
        <f ca="1">INDEX(EXTRACT!DATE,MATCH(Tableau4[[#This Row],[Décalage]],D:D,0),0)</f>
        <v>0</v>
      </c>
      <c r="U2143" s="139">
        <f ca="1">VLOOKUP(Tableau4[[#This Row],[Décalage]],D:E,2,0)</f>
        <v>0</v>
      </c>
      <c r="V2143" s="139">
        <f ca="1">VLOOKUP(Tableau4[[#This Row],[Décalage]],D:G,4,0)</f>
        <v>0</v>
      </c>
      <c r="AY2143" s="88"/>
      <c r="AZ2143" s="88"/>
      <c r="BA2143" s="88"/>
      <c r="BB2143" s="88"/>
      <c r="BC2143" s="88"/>
    </row>
    <row r="2144" spans="1:55" ht="15" x14ac:dyDescent="0.2">
      <c r="A2144" s="100" t="s">
        <v>534</v>
      </c>
      <c r="B2144" s="95" t="s">
        <v>534</v>
      </c>
      <c r="C2144" s="95">
        <v>2141</v>
      </c>
      <c r="D2144" s="95" t="s">
        <v>534</v>
      </c>
      <c r="E2144" s="99" t="s">
        <v>534</v>
      </c>
      <c r="F2144" s="95" t="s">
        <v>534</v>
      </c>
      <c r="G2144" s="95" t="s">
        <v>534</v>
      </c>
      <c r="H2144" s="95">
        <v>0</v>
      </c>
      <c r="I2144" s="95">
        <v>1</v>
      </c>
      <c r="J2144" s="95">
        <v>1677</v>
      </c>
      <c r="K2144" s="95" t="s">
        <v>534</v>
      </c>
      <c r="L2144" s="98" t="s">
        <v>534</v>
      </c>
      <c r="M2144" s="98" t="s">
        <v>534</v>
      </c>
      <c r="N2144" s="97" t="s">
        <v>534</v>
      </c>
      <c r="Q2144" s="88" t="str">
        <f t="array" aca="1" ref="Q2144" ca="1">IFERROR(INDEX(Tableau3[Num DECAL],SMALL(IF(Tableau3[Num DECAL]&lt;&gt;"",ROW(INDIRECT("1:"&amp;ROWS(Tableau3[Num DECAL])))),ROWS($1:2133))),"")</f>
        <v/>
      </c>
      <c r="R2144" s="88">
        <f t="shared" ca="1" si="33"/>
        <v>0</v>
      </c>
      <c r="S2144" s="88">
        <f ca="1">COUNTIFS(Tableau3[PLAGE],R2144)</f>
        <v>0</v>
      </c>
      <c r="T2144" s="139">
        <f ca="1">INDEX(EXTRACT!DATE,MATCH(Tableau4[[#This Row],[Décalage]],D:D,0),0)</f>
        <v>0</v>
      </c>
      <c r="U2144" s="139">
        <f ca="1">VLOOKUP(Tableau4[[#This Row],[Décalage]],D:E,2,0)</f>
        <v>0</v>
      </c>
      <c r="V2144" s="139">
        <f ca="1">VLOOKUP(Tableau4[[#This Row],[Décalage]],D:G,4,0)</f>
        <v>0</v>
      </c>
      <c r="AY2144" s="88"/>
      <c r="AZ2144" s="88"/>
      <c r="BA2144" s="88"/>
      <c r="BB2144" s="88"/>
      <c r="BC2144" s="88"/>
    </row>
    <row r="2145" spans="1:55" ht="15" x14ac:dyDescent="0.2">
      <c r="A2145" s="100" t="s">
        <v>534</v>
      </c>
      <c r="B2145" s="95" t="s">
        <v>534</v>
      </c>
      <c r="C2145" s="95">
        <v>2142</v>
      </c>
      <c r="D2145" s="95" t="s">
        <v>534</v>
      </c>
      <c r="E2145" s="99" t="s">
        <v>534</v>
      </c>
      <c r="F2145" s="95" t="s">
        <v>534</v>
      </c>
      <c r="G2145" s="95" t="s">
        <v>534</v>
      </c>
      <c r="H2145" s="95">
        <v>0</v>
      </c>
      <c r="I2145" s="95">
        <v>1</v>
      </c>
      <c r="J2145" s="95">
        <v>1678</v>
      </c>
      <c r="K2145" s="95" t="s">
        <v>534</v>
      </c>
      <c r="L2145" s="98" t="s">
        <v>534</v>
      </c>
      <c r="M2145" s="98" t="s">
        <v>534</v>
      </c>
      <c r="N2145" s="97" t="s">
        <v>534</v>
      </c>
      <c r="Q2145" s="88" t="str">
        <f t="array" aca="1" ref="Q2145" ca="1">IFERROR(INDEX(Tableau3[Num DECAL],SMALL(IF(Tableau3[Num DECAL]&lt;&gt;"",ROW(INDIRECT("1:"&amp;ROWS(Tableau3[Num DECAL])))),ROWS($1:2134))),"")</f>
        <v/>
      </c>
      <c r="R2145" s="88">
        <f t="shared" ca="1" si="33"/>
        <v>0</v>
      </c>
      <c r="S2145" s="88">
        <f ca="1">COUNTIFS(Tableau3[PLAGE],R2145)</f>
        <v>0</v>
      </c>
      <c r="T2145" s="139">
        <f ca="1">INDEX(EXTRACT!DATE,MATCH(Tableau4[[#This Row],[Décalage]],D:D,0),0)</f>
        <v>0</v>
      </c>
      <c r="U2145" s="139">
        <f ca="1">VLOOKUP(Tableau4[[#This Row],[Décalage]],D:E,2,0)</f>
        <v>0</v>
      </c>
      <c r="V2145" s="139">
        <f ca="1">VLOOKUP(Tableau4[[#This Row],[Décalage]],D:G,4,0)</f>
        <v>0</v>
      </c>
      <c r="AY2145" s="88"/>
      <c r="AZ2145" s="88"/>
      <c r="BA2145" s="88"/>
      <c r="BB2145" s="88"/>
      <c r="BC2145" s="88"/>
    </row>
    <row r="2146" spans="1:55" ht="15" x14ac:dyDescent="0.2">
      <c r="A2146" s="100" t="s">
        <v>534</v>
      </c>
      <c r="B2146" s="95" t="s">
        <v>534</v>
      </c>
      <c r="C2146" s="95">
        <v>2143</v>
      </c>
      <c r="D2146" s="95" t="s">
        <v>534</v>
      </c>
      <c r="E2146" s="99" t="s">
        <v>534</v>
      </c>
      <c r="F2146" s="95" t="s">
        <v>534</v>
      </c>
      <c r="G2146" s="95" t="s">
        <v>534</v>
      </c>
      <c r="H2146" s="95">
        <v>0</v>
      </c>
      <c r="I2146" s="95">
        <v>1</v>
      </c>
      <c r="J2146" s="95">
        <v>1679</v>
      </c>
      <c r="K2146" s="95" t="s">
        <v>534</v>
      </c>
      <c r="L2146" s="98" t="s">
        <v>534</v>
      </c>
      <c r="M2146" s="98" t="s">
        <v>534</v>
      </c>
      <c r="N2146" s="97" t="s">
        <v>534</v>
      </c>
      <c r="Q2146" s="88" t="str">
        <f t="array" aca="1" ref="Q2146" ca="1">IFERROR(INDEX(Tableau3[Num DECAL],SMALL(IF(Tableau3[Num DECAL]&lt;&gt;"",ROW(INDIRECT("1:"&amp;ROWS(Tableau3[Num DECAL])))),ROWS($1:2135))),"")</f>
        <v/>
      </c>
      <c r="R2146" s="88">
        <f t="shared" ca="1" si="33"/>
        <v>0</v>
      </c>
      <c r="S2146" s="88">
        <f ca="1">COUNTIFS(Tableau3[PLAGE],R2146)</f>
        <v>0</v>
      </c>
      <c r="T2146" s="139">
        <f ca="1">INDEX(EXTRACT!DATE,MATCH(Tableau4[[#This Row],[Décalage]],D:D,0),0)</f>
        <v>0</v>
      </c>
      <c r="U2146" s="139">
        <f ca="1">VLOOKUP(Tableau4[[#This Row],[Décalage]],D:E,2,0)</f>
        <v>0</v>
      </c>
      <c r="V2146" s="139">
        <f ca="1">VLOOKUP(Tableau4[[#This Row],[Décalage]],D:G,4,0)</f>
        <v>0</v>
      </c>
      <c r="AY2146" s="88"/>
      <c r="AZ2146" s="88"/>
      <c r="BA2146" s="88"/>
      <c r="BB2146" s="88"/>
      <c r="BC2146" s="88"/>
    </row>
    <row r="2147" spans="1:55" ht="15" x14ac:dyDescent="0.2">
      <c r="A2147" s="100" t="s">
        <v>534</v>
      </c>
      <c r="B2147" s="95" t="s">
        <v>534</v>
      </c>
      <c r="C2147" s="95">
        <v>2144</v>
      </c>
      <c r="D2147" s="95" t="s">
        <v>534</v>
      </c>
      <c r="E2147" s="99" t="s">
        <v>534</v>
      </c>
      <c r="F2147" s="95" t="s">
        <v>534</v>
      </c>
      <c r="G2147" s="95" t="s">
        <v>534</v>
      </c>
      <c r="H2147" s="95">
        <v>0</v>
      </c>
      <c r="I2147" s="95">
        <v>1</v>
      </c>
      <c r="J2147" s="95">
        <v>1680</v>
      </c>
      <c r="K2147" s="95" t="s">
        <v>534</v>
      </c>
      <c r="L2147" s="98" t="s">
        <v>534</v>
      </c>
      <c r="M2147" s="98" t="s">
        <v>534</v>
      </c>
      <c r="N2147" s="97" t="s">
        <v>534</v>
      </c>
      <c r="Q2147" s="88" t="str">
        <f t="array" aca="1" ref="Q2147" ca="1">IFERROR(INDEX(Tableau3[Num DECAL],SMALL(IF(Tableau3[Num DECAL]&lt;&gt;"",ROW(INDIRECT("1:"&amp;ROWS(Tableau3[Num DECAL])))),ROWS($1:2136))),"")</f>
        <v/>
      </c>
      <c r="R2147" s="88">
        <f t="shared" ca="1" si="33"/>
        <v>0</v>
      </c>
      <c r="S2147" s="88">
        <f ca="1">COUNTIFS(Tableau3[PLAGE],R2147)</f>
        <v>0</v>
      </c>
      <c r="T2147" s="139">
        <f ca="1">INDEX(EXTRACT!DATE,MATCH(Tableau4[[#This Row],[Décalage]],D:D,0),0)</f>
        <v>0</v>
      </c>
      <c r="U2147" s="139">
        <f ca="1">VLOOKUP(Tableau4[[#This Row],[Décalage]],D:E,2,0)</f>
        <v>0</v>
      </c>
      <c r="V2147" s="139">
        <f ca="1">VLOOKUP(Tableau4[[#This Row],[Décalage]],D:G,4,0)</f>
        <v>0</v>
      </c>
      <c r="AY2147" s="88"/>
      <c r="AZ2147" s="88"/>
      <c r="BA2147" s="88"/>
      <c r="BB2147" s="88"/>
      <c r="BC2147" s="88"/>
    </row>
    <row r="2148" spans="1:55" ht="15" x14ac:dyDescent="0.2">
      <c r="A2148" s="100" t="s">
        <v>534</v>
      </c>
      <c r="B2148" s="95" t="s">
        <v>534</v>
      </c>
      <c r="C2148" s="95">
        <v>2145</v>
      </c>
      <c r="D2148" s="95" t="s">
        <v>534</v>
      </c>
      <c r="E2148" s="99" t="s">
        <v>534</v>
      </c>
      <c r="F2148" s="95" t="s">
        <v>534</v>
      </c>
      <c r="G2148" s="95" t="s">
        <v>534</v>
      </c>
      <c r="H2148" s="95">
        <v>0</v>
      </c>
      <c r="I2148" s="95">
        <v>1</v>
      </c>
      <c r="J2148" s="95">
        <v>1681</v>
      </c>
      <c r="K2148" s="95" t="s">
        <v>534</v>
      </c>
      <c r="L2148" s="98" t="s">
        <v>534</v>
      </c>
      <c r="M2148" s="98" t="s">
        <v>534</v>
      </c>
      <c r="N2148" s="97" t="s">
        <v>534</v>
      </c>
      <c r="Q2148" s="88" t="str">
        <f t="array" aca="1" ref="Q2148" ca="1">IFERROR(INDEX(Tableau3[Num DECAL],SMALL(IF(Tableau3[Num DECAL]&lt;&gt;"",ROW(INDIRECT("1:"&amp;ROWS(Tableau3[Num DECAL])))),ROWS($1:2137))),"")</f>
        <v/>
      </c>
      <c r="R2148" s="88">
        <f t="shared" ca="1" si="33"/>
        <v>0</v>
      </c>
      <c r="S2148" s="88">
        <f ca="1">COUNTIFS(Tableau3[PLAGE],R2148)</f>
        <v>0</v>
      </c>
      <c r="T2148" s="139">
        <f ca="1">INDEX(EXTRACT!DATE,MATCH(Tableau4[[#This Row],[Décalage]],D:D,0),0)</f>
        <v>0</v>
      </c>
      <c r="U2148" s="139">
        <f ca="1">VLOOKUP(Tableau4[[#This Row],[Décalage]],D:E,2,0)</f>
        <v>0</v>
      </c>
      <c r="V2148" s="139">
        <f ca="1">VLOOKUP(Tableau4[[#This Row],[Décalage]],D:G,4,0)</f>
        <v>0</v>
      </c>
      <c r="AY2148" s="88"/>
      <c r="AZ2148" s="88"/>
      <c r="BA2148" s="88"/>
      <c r="BB2148" s="88"/>
      <c r="BC2148" s="88"/>
    </row>
    <row r="2149" spans="1:55" ht="15" x14ac:dyDescent="0.2">
      <c r="A2149" s="100" t="s">
        <v>534</v>
      </c>
      <c r="B2149" s="95" t="s">
        <v>534</v>
      </c>
      <c r="C2149" s="95">
        <v>2146</v>
      </c>
      <c r="D2149" s="95" t="s">
        <v>534</v>
      </c>
      <c r="E2149" s="99" t="s">
        <v>534</v>
      </c>
      <c r="F2149" s="95" t="s">
        <v>534</v>
      </c>
      <c r="G2149" s="95" t="s">
        <v>534</v>
      </c>
      <c r="H2149" s="95">
        <v>0</v>
      </c>
      <c r="I2149" s="95">
        <v>1</v>
      </c>
      <c r="J2149" s="95">
        <v>1682</v>
      </c>
      <c r="K2149" s="95" t="s">
        <v>534</v>
      </c>
      <c r="L2149" s="98" t="s">
        <v>534</v>
      </c>
      <c r="M2149" s="98" t="s">
        <v>534</v>
      </c>
      <c r="N2149" s="97" t="s">
        <v>534</v>
      </c>
      <c r="Q2149" s="88" t="str">
        <f t="array" aca="1" ref="Q2149" ca="1">IFERROR(INDEX(Tableau3[Num DECAL],SMALL(IF(Tableau3[Num DECAL]&lt;&gt;"",ROW(INDIRECT("1:"&amp;ROWS(Tableau3[Num DECAL])))),ROWS($1:2138))),"")</f>
        <v/>
      </c>
      <c r="R2149" s="88">
        <f t="shared" ca="1" si="33"/>
        <v>0</v>
      </c>
      <c r="S2149" s="88">
        <f ca="1">COUNTIFS(Tableau3[PLAGE],R2149)</f>
        <v>0</v>
      </c>
      <c r="T2149" s="139">
        <f ca="1">INDEX(EXTRACT!DATE,MATCH(Tableau4[[#This Row],[Décalage]],D:D,0),0)</f>
        <v>0</v>
      </c>
      <c r="U2149" s="139">
        <f ca="1">VLOOKUP(Tableau4[[#This Row],[Décalage]],D:E,2,0)</f>
        <v>0</v>
      </c>
      <c r="V2149" s="139">
        <f ca="1">VLOOKUP(Tableau4[[#This Row],[Décalage]],D:G,4,0)</f>
        <v>0</v>
      </c>
      <c r="AY2149" s="88"/>
      <c r="AZ2149" s="88"/>
      <c r="BA2149" s="88"/>
      <c r="BB2149" s="88"/>
      <c r="BC2149" s="88"/>
    </row>
    <row r="2150" spans="1:55" ht="15" x14ac:dyDescent="0.2">
      <c r="A2150" s="100" t="s">
        <v>534</v>
      </c>
      <c r="B2150" s="95" t="s">
        <v>534</v>
      </c>
      <c r="C2150" s="95">
        <v>2147</v>
      </c>
      <c r="D2150" s="95" t="s">
        <v>534</v>
      </c>
      <c r="E2150" s="99" t="s">
        <v>534</v>
      </c>
      <c r="F2150" s="95" t="s">
        <v>534</v>
      </c>
      <c r="G2150" s="95" t="s">
        <v>534</v>
      </c>
      <c r="H2150" s="95">
        <v>0</v>
      </c>
      <c r="I2150" s="95">
        <v>1</v>
      </c>
      <c r="J2150" s="95">
        <v>1683</v>
      </c>
      <c r="K2150" s="95" t="s">
        <v>534</v>
      </c>
      <c r="L2150" s="98" t="s">
        <v>534</v>
      </c>
      <c r="M2150" s="98" t="s">
        <v>534</v>
      </c>
      <c r="N2150" s="97" t="s">
        <v>534</v>
      </c>
      <c r="Q2150" s="88" t="str">
        <f t="array" aca="1" ref="Q2150" ca="1">IFERROR(INDEX(Tableau3[Num DECAL],SMALL(IF(Tableau3[Num DECAL]&lt;&gt;"",ROW(INDIRECT("1:"&amp;ROWS(Tableau3[Num DECAL])))),ROWS($1:2139))),"")</f>
        <v/>
      </c>
      <c r="R2150" s="88">
        <f t="shared" ca="1" si="33"/>
        <v>0</v>
      </c>
      <c r="S2150" s="88">
        <f ca="1">COUNTIFS(Tableau3[PLAGE],R2150)</f>
        <v>0</v>
      </c>
      <c r="T2150" s="139">
        <f ca="1">INDEX(EXTRACT!DATE,MATCH(Tableau4[[#This Row],[Décalage]],D:D,0),0)</f>
        <v>0</v>
      </c>
      <c r="U2150" s="139">
        <f ca="1">VLOOKUP(Tableau4[[#This Row],[Décalage]],D:E,2,0)</f>
        <v>0</v>
      </c>
      <c r="V2150" s="139">
        <f ca="1">VLOOKUP(Tableau4[[#This Row],[Décalage]],D:G,4,0)</f>
        <v>0</v>
      </c>
      <c r="AY2150" s="88"/>
      <c r="AZ2150" s="88"/>
      <c r="BA2150" s="88"/>
      <c r="BB2150" s="88"/>
      <c r="BC2150" s="88"/>
    </row>
    <row r="2151" spans="1:55" ht="15" x14ac:dyDescent="0.2">
      <c r="A2151" s="100" t="s">
        <v>534</v>
      </c>
      <c r="B2151" s="95" t="s">
        <v>534</v>
      </c>
      <c r="C2151" s="95">
        <v>2148</v>
      </c>
      <c r="D2151" s="95" t="s">
        <v>534</v>
      </c>
      <c r="E2151" s="99" t="s">
        <v>534</v>
      </c>
      <c r="F2151" s="95" t="s">
        <v>534</v>
      </c>
      <c r="G2151" s="95" t="s">
        <v>534</v>
      </c>
      <c r="H2151" s="95">
        <v>0</v>
      </c>
      <c r="I2151" s="95">
        <v>1</v>
      </c>
      <c r="J2151" s="95">
        <v>1684</v>
      </c>
      <c r="K2151" s="95" t="s">
        <v>534</v>
      </c>
      <c r="L2151" s="98" t="s">
        <v>534</v>
      </c>
      <c r="M2151" s="98" t="s">
        <v>534</v>
      </c>
      <c r="N2151" s="97" t="s">
        <v>534</v>
      </c>
      <c r="Q2151" s="88" t="str">
        <f t="array" aca="1" ref="Q2151" ca="1">IFERROR(INDEX(Tableau3[Num DECAL],SMALL(IF(Tableau3[Num DECAL]&lt;&gt;"",ROW(INDIRECT("1:"&amp;ROWS(Tableau3[Num DECAL])))),ROWS($1:2140))),"")</f>
        <v/>
      </c>
      <c r="R2151" s="88">
        <f t="shared" ca="1" si="33"/>
        <v>0</v>
      </c>
      <c r="S2151" s="88">
        <f ca="1">COUNTIFS(Tableau3[PLAGE],R2151)</f>
        <v>0</v>
      </c>
      <c r="T2151" s="139">
        <f ca="1">INDEX(EXTRACT!DATE,MATCH(Tableau4[[#This Row],[Décalage]],D:D,0),0)</f>
        <v>0</v>
      </c>
      <c r="U2151" s="139">
        <f ca="1">VLOOKUP(Tableau4[[#This Row],[Décalage]],D:E,2,0)</f>
        <v>0</v>
      </c>
      <c r="V2151" s="139">
        <f ca="1">VLOOKUP(Tableau4[[#This Row],[Décalage]],D:G,4,0)</f>
        <v>0</v>
      </c>
      <c r="AY2151" s="88"/>
      <c r="AZ2151" s="88"/>
      <c r="BA2151" s="88"/>
      <c r="BB2151" s="88"/>
      <c r="BC2151" s="88"/>
    </row>
    <row r="2152" spans="1:55" ht="15" x14ac:dyDescent="0.2">
      <c r="A2152" s="100" t="s">
        <v>534</v>
      </c>
      <c r="B2152" s="95" t="s">
        <v>534</v>
      </c>
      <c r="C2152" s="95">
        <v>2149</v>
      </c>
      <c r="D2152" s="95" t="s">
        <v>534</v>
      </c>
      <c r="E2152" s="99" t="s">
        <v>534</v>
      </c>
      <c r="F2152" s="95" t="s">
        <v>534</v>
      </c>
      <c r="G2152" s="95" t="s">
        <v>534</v>
      </c>
      <c r="H2152" s="95">
        <v>0</v>
      </c>
      <c r="I2152" s="95">
        <v>1</v>
      </c>
      <c r="J2152" s="95">
        <v>1685</v>
      </c>
      <c r="K2152" s="95" t="s">
        <v>534</v>
      </c>
      <c r="L2152" s="98" t="s">
        <v>534</v>
      </c>
      <c r="M2152" s="98" t="s">
        <v>534</v>
      </c>
      <c r="N2152" s="97" t="s">
        <v>534</v>
      </c>
      <c r="Q2152" s="88" t="str">
        <f t="array" aca="1" ref="Q2152" ca="1">IFERROR(INDEX(Tableau3[Num DECAL],SMALL(IF(Tableau3[Num DECAL]&lt;&gt;"",ROW(INDIRECT("1:"&amp;ROWS(Tableau3[Num DECAL])))),ROWS($1:2141))),"")</f>
        <v/>
      </c>
      <c r="R2152" s="88">
        <f t="shared" ca="1" si="33"/>
        <v>0</v>
      </c>
      <c r="S2152" s="88">
        <f ca="1">COUNTIFS(Tableau3[PLAGE],R2152)</f>
        <v>0</v>
      </c>
      <c r="T2152" s="139">
        <f ca="1">INDEX(EXTRACT!DATE,MATCH(Tableau4[[#This Row],[Décalage]],D:D,0),0)</f>
        <v>0</v>
      </c>
      <c r="U2152" s="139">
        <f ca="1">VLOOKUP(Tableau4[[#This Row],[Décalage]],D:E,2,0)</f>
        <v>0</v>
      </c>
      <c r="V2152" s="139">
        <f ca="1">VLOOKUP(Tableau4[[#This Row],[Décalage]],D:G,4,0)</f>
        <v>0</v>
      </c>
      <c r="AY2152" s="88"/>
      <c r="AZ2152" s="88"/>
      <c r="BA2152" s="88"/>
      <c r="BB2152" s="88"/>
      <c r="BC2152" s="88"/>
    </row>
    <row r="2153" spans="1:55" ht="15" x14ac:dyDescent="0.2">
      <c r="A2153" s="100" t="s">
        <v>534</v>
      </c>
      <c r="B2153" s="95" t="s">
        <v>534</v>
      </c>
      <c r="C2153" s="95">
        <v>2150</v>
      </c>
      <c r="D2153" s="95" t="s">
        <v>534</v>
      </c>
      <c r="E2153" s="99" t="s">
        <v>534</v>
      </c>
      <c r="F2153" s="95" t="s">
        <v>534</v>
      </c>
      <c r="G2153" s="95" t="s">
        <v>534</v>
      </c>
      <c r="H2153" s="95">
        <v>0</v>
      </c>
      <c r="I2153" s="95">
        <v>1</v>
      </c>
      <c r="J2153" s="95">
        <v>1686</v>
      </c>
      <c r="K2153" s="95" t="s">
        <v>534</v>
      </c>
      <c r="L2153" s="98" t="s">
        <v>534</v>
      </c>
      <c r="M2153" s="98" t="s">
        <v>534</v>
      </c>
      <c r="N2153" s="97" t="s">
        <v>534</v>
      </c>
      <c r="Q2153" s="88" t="str">
        <f t="array" aca="1" ref="Q2153" ca="1">IFERROR(INDEX(Tableau3[Num DECAL],SMALL(IF(Tableau3[Num DECAL]&lt;&gt;"",ROW(INDIRECT("1:"&amp;ROWS(Tableau3[Num DECAL])))),ROWS($1:2142))),"")</f>
        <v/>
      </c>
      <c r="R2153" s="88">
        <f t="shared" ca="1" si="33"/>
        <v>0</v>
      </c>
      <c r="S2153" s="88">
        <f ca="1">COUNTIFS(Tableau3[PLAGE],R2153)</f>
        <v>0</v>
      </c>
      <c r="T2153" s="139">
        <f ca="1">INDEX(EXTRACT!DATE,MATCH(Tableau4[[#This Row],[Décalage]],D:D,0),0)</f>
        <v>0</v>
      </c>
      <c r="U2153" s="139">
        <f ca="1">VLOOKUP(Tableau4[[#This Row],[Décalage]],D:E,2,0)</f>
        <v>0</v>
      </c>
      <c r="V2153" s="139">
        <f ca="1">VLOOKUP(Tableau4[[#This Row],[Décalage]],D:G,4,0)</f>
        <v>0</v>
      </c>
      <c r="AY2153" s="88"/>
      <c r="AZ2153" s="88"/>
      <c r="BA2153" s="88"/>
      <c r="BB2153" s="88"/>
      <c r="BC2153" s="88"/>
    </row>
    <row r="2154" spans="1:55" ht="15" x14ac:dyDescent="0.2">
      <c r="A2154" s="100" t="s">
        <v>534</v>
      </c>
      <c r="B2154" s="95" t="s">
        <v>534</v>
      </c>
      <c r="C2154" s="95">
        <v>2151</v>
      </c>
      <c r="D2154" s="95" t="s">
        <v>534</v>
      </c>
      <c r="E2154" s="99" t="s">
        <v>534</v>
      </c>
      <c r="F2154" s="95" t="s">
        <v>534</v>
      </c>
      <c r="G2154" s="95" t="s">
        <v>534</v>
      </c>
      <c r="H2154" s="95">
        <v>0</v>
      </c>
      <c r="I2154" s="95">
        <v>1</v>
      </c>
      <c r="J2154" s="95">
        <v>1687</v>
      </c>
      <c r="K2154" s="95" t="s">
        <v>534</v>
      </c>
      <c r="L2154" s="98" t="s">
        <v>534</v>
      </c>
      <c r="M2154" s="98" t="s">
        <v>534</v>
      </c>
      <c r="N2154" s="97" t="s">
        <v>534</v>
      </c>
      <c r="Q2154" s="88" t="str">
        <f t="array" aca="1" ref="Q2154" ca="1">IFERROR(INDEX(Tableau3[Num DECAL],SMALL(IF(Tableau3[Num DECAL]&lt;&gt;"",ROW(INDIRECT("1:"&amp;ROWS(Tableau3[Num DECAL])))),ROWS($1:2143))),"")</f>
        <v/>
      </c>
      <c r="R2154" s="88">
        <f t="shared" ca="1" si="33"/>
        <v>0</v>
      </c>
      <c r="S2154" s="88">
        <f ca="1">COUNTIFS(Tableau3[PLAGE],R2154)</f>
        <v>0</v>
      </c>
      <c r="T2154" s="139">
        <f ca="1">INDEX(EXTRACT!DATE,MATCH(Tableau4[[#This Row],[Décalage]],D:D,0),0)</f>
        <v>0</v>
      </c>
      <c r="U2154" s="139">
        <f ca="1">VLOOKUP(Tableau4[[#This Row],[Décalage]],D:E,2,0)</f>
        <v>0</v>
      </c>
      <c r="V2154" s="139">
        <f ca="1">VLOOKUP(Tableau4[[#This Row],[Décalage]],D:G,4,0)</f>
        <v>0</v>
      </c>
      <c r="AY2154" s="88"/>
      <c r="AZ2154" s="88"/>
      <c r="BA2154" s="88"/>
      <c r="BB2154" s="88"/>
      <c r="BC2154" s="88"/>
    </row>
    <row r="2155" spans="1:55" ht="15" x14ac:dyDescent="0.2">
      <c r="A2155" s="100" t="s">
        <v>534</v>
      </c>
      <c r="B2155" s="95" t="s">
        <v>534</v>
      </c>
      <c r="C2155" s="95">
        <v>2152</v>
      </c>
      <c r="D2155" s="95" t="s">
        <v>534</v>
      </c>
      <c r="E2155" s="99" t="s">
        <v>534</v>
      </c>
      <c r="F2155" s="95" t="s">
        <v>534</v>
      </c>
      <c r="G2155" s="95" t="s">
        <v>534</v>
      </c>
      <c r="H2155" s="95">
        <v>0</v>
      </c>
      <c r="I2155" s="95">
        <v>1</v>
      </c>
      <c r="J2155" s="95">
        <v>1688</v>
      </c>
      <c r="K2155" s="95" t="s">
        <v>534</v>
      </c>
      <c r="L2155" s="98" t="s">
        <v>534</v>
      </c>
      <c r="M2155" s="98" t="s">
        <v>534</v>
      </c>
      <c r="N2155" s="97" t="s">
        <v>534</v>
      </c>
      <c r="Q2155" s="88" t="str">
        <f t="array" aca="1" ref="Q2155" ca="1">IFERROR(INDEX(Tableau3[Num DECAL],SMALL(IF(Tableau3[Num DECAL]&lt;&gt;"",ROW(INDIRECT("1:"&amp;ROWS(Tableau3[Num DECAL])))),ROWS($1:2144))),"")</f>
        <v/>
      </c>
      <c r="R2155" s="88">
        <f t="shared" ca="1" si="33"/>
        <v>0</v>
      </c>
      <c r="S2155" s="88">
        <f ca="1">COUNTIFS(Tableau3[PLAGE],R2155)</f>
        <v>0</v>
      </c>
      <c r="T2155" s="139">
        <f ca="1">INDEX(EXTRACT!DATE,MATCH(Tableau4[[#This Row],[Décalage]],D:D,0),0)</f>
        <v>0</v>
      </c>
      <c r="U2155" s="139">
        <f ca="1">VLOOKUP(Tableau4[[#This Row],[Décalage]],D:E,2,0)</f>
        <v>0</v>
      </c>
      <c r="V2155" s="139">
        <f ca="1">VLOOKUP(Tableau4[[#This Row],[Décalage]],D:G,4,0)</f>
        <v>0</v>
      </c>
      <c r="AY2155" s="88"/>
      <c r="AZ2155" s="88"/>
      <c r="BA2155" s="88"/>
      <c r="BB2155" s="88"/>
      <c r="BC2155" s="88"/>
    </row>
    <row r="2156" spans="1:55" ht="15" x14ac:dyDescent="0.2">
      <c r="A2156" s="100" t="s">
        <v>534</v>
      </c>
      <c r="B2156" s="95" t="s">
        <v>534</v>
      </c>
      <c r="C2156" s="95">
        <v>2153</v>
      </c>
      <c r="D2156" s="95" t="s">
        <v>534</v>
      </c>
      <c r="E2156" s="99" t="s">
        <v>534</v>
      </c>
      <c r="F2156" s="95" t="s">
        <v>534</v>
      </c>
      <c r="G2156" s="95" t="s">
        <v>534</v>
      </c>
      <c r="H2156" s="95">
        <v>0</v>
      </c>
      <c r="I2156" s="95">
        <v>1</v>
      </c>
      <c r="J2156" s="95">
        <v>1689</v>
      </c>
      <c r="K2156" s="95" t="s">
        <v>534</v>
      </c>
      <c r="L2156" s="98" t="s">
        <v>534</v>
      </c>
      <c r="M2156" s="98" t="s">
        <v>534</v>
      </c>
      <c r="N2156" s="97" t="s">
        <v>534</v>
      </c>
      <c r="Q2156" s="88" t="str">
        <f t="array" aca="1" ref="Q2156" ca="1">IFERROR(INDEX(Tableau3[Num DECAL],SMALL(IF(Tableau3[Num DECAL]&lt;&gt;"",ROW(INDIRECT("1:"&amp;ROWS(Tableau3[Num DECAL])))),ROWS($1:2145))),"")</f>
        <v/>
      </c>
      <c r="R2156" s="88">
        <f t="shared" ca="1" si="33"/>
        <v>0</v>
      </c>
      <c r="S2156" s="88">
        <f ca="1">COUNTIFS(Tableau3[PLAGE],R2156)</f>
        <v>0</v>
      </c>
      <c r="T2156" s="139">
        <f ca="1">INDEX(EXTRACT!DATE,MATCH(Tableau4[[#This Row],[Décalage]],D:D,0),0)</f>
        <v>0</v>
      </c>
      <c r="U2156" s="139">
        <f ca="1">VLOOKUP(Tableau4[[#This Row],[Décalage]],D:E,2,0)</f>
        <v>0</v>
      </c>
      <c r="V2156" s="139">
        <f ca="1">VLOOKUP(Tableau4[[#This Row],[Décalage]],D:G,4,0)</f>
        <v>0</v>
      </c>
      <c r="AY2156" s="88"/>
      <c r="AZ2156" s="88"/>
      <c r="BA2156" s="88"/>
      <c r="BB2156" s="88"/>
      <c r="BC2156" s="88"/>
    </row>
    <row r="2157" spans="1:55" ht="15" x14ac:dyDescent="0.2">
      <c r="A2157" s="100" t="s">
        <v>534</v>
      </c>
      <c r="B2157" s="95" t="s">
        <v>534</v>
      </c>
      <c r="C2157" s="95">
        <v>2154</v>
      </c>
      <c r="D2157" s="95" t="s">
        <v>534</v>
      </c>
      <c r="E2157" s="99" t="s">
        <v>534</v>
      </c>
      <c r="F2157" s="95" t="s">
        <v>534</v>
      </c>
      <c r="G2157" s="95" t="s">
        <v>534</v>
      </c>
      <c r="H2157" s="95">
        <v>0</v>
      </c>
      <c r="I2157" s="95">
        <v>1</v>
      </c>
      <c r="J2157" s="95">
        <v>1690</v>
      </c>
      <c r="K2157" s="95" t="s">
        <v>534</v>
      </c>
      <c r="L2157" s="98" t="s">
        <v>534</v>
      </c>
      <c r="M2157" s="98" t="s">
        <v>534</v>
      </c>
      <c r="N2157" s="97" t="s">
        <v>534</v>
      </c>
      <c r="Q2157" s="88" t="str">
        <f t="array" aca="1" ref="Q2157" ca="1">IFERROR(INDEX(Tableau3[Num DECAL],SMALL(IF(Tableau3[Num DECAL]&lt;&gt;"",ROW(INDIRECT("1:"&amp;ROWS(Tableau3[Num DECAL])))),ROWS($1:2146))),"")</f>
        <v/>
      </c>
      <c r="R2157" s="88">
        <f t="shared" ca="1" si="33"/>
        <v>0</v>
      </c>
      <c r="S2157" s="88">
        <f ca="1">COUNTIFS(Tableau3[PLAGE],R2157)</f>
        <v>0</v>
      </c>
      <c r="T2157" s="139">
        <f ca="1">INDEX(EXTRACT!DATE,MATCH(Tableau4[[#This Row],[Décalage]],D:D,0),0)</f>
        <v>0</v>
      </c>
      <c r="U2157" s="139">
        <f ca="1">VLOOKUP(Tableau4[[#This Row],[Décalage]],D:E,2,0)</f>
        <v>0</v>
      </c>
      <c r="V2157" s="139">
        <f ca="1">VLOOKUP(Tableau4[[#This Row],[Décalage]],D:G,4,0)</f>
        <v>0</v>
      </c>
      <c r="AY2157" s="88"/>
      <c r="AZ2157" s="88"/>
      <c r="BA2157" s="88"/>
      <c r="BB2157" s="88"/>
      <c r="BC2157" s="88"/>
    </row>
    <row r="2158" spans="1:55" ht="15" x14ac:dyDescent="0.2">
      <c r="A2158" s="100" t="s">
        <v>534</v>
      </c>
      <c r="B2158" s="95" t="s">
        <v>534</v>
      </c>
      <c r="C2158" s="95">
        <v>2155</v>
      </c>
      <c r="D2158" s="95" t="s">
        <v>534</v>
      </c>
      <c r="E2158" s="99" t="s">
        <v>534</v>
      </c>
      <c r="F2158" s="95" t="s">
        <v>534</v>
      </c>
      <c r="G2158" s="95" t="s">
        <v>534</v>
      </c>
      <c r="H2158" s="95">
        <v>0</v>
      </c>
      <c r="I2158" s="95">
        <v>1</v>
      </c>
      <c r="J2158" s="95">
        <v>1691</v>
      </c>
      <c r="K2158" s="95" t="s">
        <v>534</v>
      </c>
      <c r="L2158" s="98" t="s">
        <v>534</v>
      </c>
      <c r="M2158" s="98" t="s">
        <v>534</v>
      </c>
      <c r="N2158" s="97" t="s">
        <v>534</v>
      </c>
      <c r="Q2158" s="88" t="str">
        <f t="array" aca="1" ref="Q2158" ca="1">IFERROR(INDEX(Tableau3[Num DECAL],SMALL(IF(Tableau3[Num DECAL]&lt;&gt;"",ROW(INDIRECT("1:"&amp;ROWS(Tableau3[Num DECAL])))),ROWS($1:2147))),"")</f>
        <v/>
      </c>
      <c r="R2158" s="88">
        <f t="shared" ca="1" si="33"/>
        <v>0</v>
      </c>
      <c r="S2158" s="88">
        <f ca="1">COUNTIFS(Tableau3[PLAGE],R2158)</f>
        <v>0</v>
      </c>
      <c r="T2158" s="139">
        <f ca="1">INDEX(EXTRACT!DATE,MATCH(Tableau4[[#This Row],[Décalage]],D:D,0),0)</f>
        <v>0</v>
      </c>
      <c r="U2158" s="139">
        <f ca="1">VLOOKUP(Tableau4[[#This Row],[Décalage]],D:E,2,0)</f>
        <v>0</v>
      </c>
      <c r="V2158" s="139">
        <f ca="1">VLOOKUP(Tableau4[[#This Row],[Décalage]],D:G,4,0)</f>
        <v>0</v>
      </c>
      <c r="AY2158" s="88"/>
      <c r="AZ2158" s="88"/>
      <c r="BA2158" s="88"/>
      <c r="BB2158" s="88"/>
      <c r="BC2158" s="88"/>
    </row>
    <row r="2159" spans="1:55" ht="15" x14ac:dyDescent="0.2">
      <c r="A2159" s="100" t="s">
        <v>534</v>
      </c>
      <c r="B2159" s="95" t="s">
        <v>534</v>
      </c>
      <c r="C2159" s="95">
        <v>2156</v>
      </c>
      <c r="D2159" s="95" t="s">
        <v>534</v>
      </c>
      <c r="E2159" s="99" t="s">
        <v>534</v>
      </c>
      <c r="F2159" s="95" t="s">
        <v>534</v>
      </c>
      <c r="G2159" s="95" t="s">
        <v>534</v>
      </c>
      <c r="H2159" s="95">
        <v>0</v>
      </c>
      <c r="I2159" s="95">
        <v>1</v>
      </c>
      <c r="J2159" s="95">
        <v>1692</v>
      </c>
      <c r="K2159" s="95" t="s">
        <v>534</v>
      </c>
      <c r="L2159" s="98" t="s">
        <v>534</v>
      </c>
      <c r="M2159" s="98" t="s">
        <v>534</v>
      </c>
      <c r="N2159" s="97" t="s">
        <v>534</v>
      </c>
      <c r="Q2159" s="88" t="str">
        <f t="array" aca="1" ref="Q2159" ca="1">IFERROR(INDEX(Tableau3[Num DECAL],SMALL(IF(Tableau3[Num DECAL]&lt;&gt;"",ROW(INDIRECT("1:"&amp;ROWS(Tableau3[Num DECAL])))),ROWS($1:2148))),"")</f>
        <v/>
      </c>
      <c r="R2159" s="88">
        <f t="shared" ca="1" si="33"/>
        <v>0</v>
      </c>
      <c r="S2159" s="88">
        <f ca="1">COUNTIFS(Tableau3[PLAGE],R2159)</f>
        <v>0</v>
      </c>
      <c r="T2159" s="139">
        <f ca="1">INDEX(EXTRACT!DATE,MATCH(Tableau4[[#This Row],[Décalage]],D:D,0),0)</f>
        <v>0</v>
      </c>
      <c r="U2159" s="139">
        <f ca="1">VLOOKUP(Tableau4[[#This Row],[Décalage]],D:E,2,0)</f>
        <v>0</v>
      </c>
      <c r="V2159" s="139">
        <f ca="1">VLOOKUP(Tableau4[[#This Row],[Décalage]],D:G,4,0)</f>
        <v>0</v>
      </c>
      <c r="AY2159" s="88"/>
      <c r="AZ2159" s="88"/>
      <c r="BA2159" s="88"/>
      <c r="BB2159" s="88"/>
      <c r="BC2159" s="88"/>
    </row>
    <row r="2160" spans="1:55" ht="15" x14ac:dyDescent="0.2">
      <c r="A2160" s="100" t="s">
        <v>534</v>
      </c>
      <c r="B2160" s="95" t="s">
        <v>534</v>
      </c>
      <c r="C2160" s="95">
        <v>2157</v>
      </c>
      <c r="D2160" s="95" t="s">
        <v>534</v>
      </c>
      <c r="E2160" s="99" t="s">
        <v>534</v>
      </c>
      <c r="F2160" s="95" t="s">
        <v>534</v>
      </c>
      <c r="G2160" s="95" t="s">
        <v>534</v>
      </c>
      <c r="H2160" s="95">
        <v>0</v>
      </c>
      <c r="I2160" s="95">
        <v>1</v>
      </c>
      <c r="J2160" s="95">
        <v>1693</v>
      </c>
      <c r="K2160" s="95" t="s">
        <v>534</v>
      </c>
      <c r="L2160" s="98" t="s">
        <v>534</v>
      </c>
      <c r="M2160" s="98" t="s">
        <v>534</v>
      </c>
      <c r="N2160" s="97" t="s">
        <v>534</v>
      </c>
      <c r="Q2160" s="88" t="str">
        <f t="array" aca="1" ref="Q2160" ca="1">IFERROR(INDEX(Tableau3[Num DECAL],SMALL(IF(Tableau3[Num DECAL]&lt;&gt;"",ROW(INDIRECT("1:"&amp;ROWS(Tableau3[Num DECAL])))),ROWS($1:2149))),"")</f>
        <v/>
      </c>
      <c r="R2160" s="88">
        <f t="shared" ca="1" si="33"/>
        <v>0</v>
      </c>
      <c r="S2160" s="88">
        <f ca="1">COUNTIFS(Tableau3[PLAGE],R2160)</f>
        <v>0</v>
      </c>
      <c r="T2160" s="139">
        <f ca="1">INDEX(EXTRACT!DATE,MATCH(Tableau4[[#This Row],[Décalage]],D:D,0),0)</f>
        <v>0</v>
      </c>
      <c r="U2160" s="139">
        <f ca="1">VLOOKUP(Tableau4[[#This Row],[Décalage]],D:E,2,0)</f>
        <v>0</v>
      </c>
      <c r="V2160" s="139">
        <f ca="1">VLOOKUP(Tableau4[[#This Row],[Décalage]],D:G,4,0)</f>
        <v>0</v>
      </c>
      <c r="AY2160" s="88"/>
      <c r="AZ2160" s="88"/>
      <c r="BA2160" s="88"/>
      <c r="BB2160" s="88"/>
      <c r="BC2160" s="88"/>
    </row>
    <row r="2161" spans="1:55" ht="15" x14ac:dyDescent="0.2">
      <c r="A2161" s="100" t="s">
        <v>534</v>
      </c>
      <c r="B2161" s="95" t="s">
        <v>534</v>
      </c>
      <c r="C2161" s="95">
        <v>2158</v>
      </c>
      <c r="D2161" s="95" t="s">
        <v>534</v>
      </c>
      <c r="E2161" s="99" t="s">
        <v>534</v>
      </c>
      <c r="F2161" s="95" t="s">
        <v>534</v>
      </c>
      <c r="G2161" s="95" t="s">
        <v>534</v>
      </c>
      <c r="H2161" s="95">
        <v>0</v>
      </c>
      <c r="I2161" s="95">
        <v>1</v>
      </c>
      <c r="J2161" s="95">
        <v>1694</v>
      </c>
      <c r="K2161" s="95" t="s">
        <v>534</v>
      </c>
      <c r="L2161" s="98" t="s">
        <v>534</v>
      </c>
      <c r="M2161" s="98" t="s">
        <v>534</v>
      </c>
      <c r="N2161" s="97" t="s">
        <v>534</v>
      </c>
      <c r="Q2161" s="88" t="str">
        <f t="array" aca="1" ref="Q2161" ca="1">IFERROR(INDEX(Tableau3[Num DECAL],SMALL(IF(Tableau3[Num DECAL]&lt;&gt;"",ROW(INDIRECT("1:"&amp;ROWS(Tableau3[Num DECAL])))),ROWS($1:2150))),"")</f>
        <v/>
      </c>
      <c r="R2161" s="88">
        <f t="shared" ca="1" si="33"/>
        <v>0</v>
      </c>
      <c r="S2161" s="88">
        <f ca="1">COUNTIFS(Tableau3[PLAGE],R2161)</f>
        <v>0</v>
      </c>
      <c r="T2161" s="139">
        <f ca="1">INDEX(EXTRACT!DATE,MATCH(Tableau4[[#This Row],[Décalage]],D:D,0),0)</f>
        <v>0</v>
      </c>
      <c r="U2161" s="139">
        <f ca="1">VLOOKUP(Tableau4[[#This Row],[Décalage]],D:E,2,0)</f>
        <v>0</v>
      </c>
      <c r="V2161" s="139">
        <f ca="1">VLOOKUP(Tableau4[[#This Row],[Décalage]],D:G,4,0)</f>
        <v>0</v>
      </c>
      <c r="AY2161" s="88"/>
      <c r="AZ2161" s="88"/>
      <c r="BA2161" s="88"/>
      <c r="BB2161" s="88"/>
      <c r="BC2161" s="88"/>
    </row>
    <row r="2162" spans="1:55" ht="15" x14ac:dyDescent="0.2">
      <c r="A2162" s="100" t="s">
        <v>534</v>
      </c>
      <c r="B2162" s="95" t="s">
        <v>534</v>
      </c>
      <c r="C2162" s="95">
        <v>2159</v>
      </c>
      <c r="D2162" s="95" t="s">
        <v>534</v>
      </c>
      <c r="E2162" s="99" t="s">
        <v>534</v>
      </c>
      <c r="F2162" s="95" t="s">
        <v>534</v>
      </c>
      <c r="G2162" s="95" t="s">
        <v>534</v>
      </c>
      <c r="H2162" s="95">
        <v>0</v>
      </c>
      <c r="I2162" s="95">
        <v>1</v>
      </c>
      <c r="J2162" s="95">
        <v>1695</v>
      </c>
      <c r="K2162" s="95" t="s">
        <v>534</v>
      </c>
      <c r="L2162" s="98" t="s">
        <v>534</v>
      </c>
      <c r="M2162" s="98" t="s">
        <v>534</v>
      </c>
      <c r="N2162" s="97" t="s">
        <v>534</v>
      </c>
      <c r="Q2162" s="88" t="str">
        <f t="array" aca="1" ref="Q2162" ca="1">IFERROR(INDEX(Tableau3[Num DECAL],SMALL(IF(Tableau3[Num DECAL]&lt;&gt;"",ROW(INDIRECT("1:"&amp;ROWS(Tableau3[Num DECAL])))),ROWS($1:2151))),"")</f>
        <v/>
      </c>
      <c r="R2162" s="88">
        <f t="shared" ca="1" si="33"/>
        <v>0</v>
      </c>
      <c r="S2162" s="88">
        <f ca="1">COUNTIFS(Tableau3[PLAGE],R2162)</f>
        <v>0</v>
      </c>
      <c r="T2162" s="139">
        <f ca="1">INDEX(EXTRACT!DATE,MATCH(Tableau4[[#This Row],[Décalage]],D:D,0),0)</f>
        <v>0</v>
      </c>
      <c r="U2162" s="139">
        <f ca="1">VLOOKUP(Tableau4[[#This Row],[Décalage]],D:E,2,0)</f>
        <v>0</v>
      </c>
      <c r="V2162" s="139">
        <f ca="1">VLOOKUP(Tableau4[[#This Row],[Décalage]],D:G,4,0)</f>
        <v>0</v>
      </c>
      <c r="AY2162" s="88"/>
      <c r="AZ2162" s="88"/>
      <c r="BA2162" s="88"/>
      <c r="BB2162" s="88"/>
      <c r="BC2162" s="88"/>
    </row>
    <row r="2163" spans="1:55" ht="15" x14ac:dyDescent="0.2">
      <c r="A2163" s="100" t="s">
        <v>534</v>
      </c>
      <c r="B2163" s="95" t="s">
        <v>534</v>
      </c>
      <c r="C2163" s="95">
        <v>2160</v>
      </c>
      <c r="D2163" s="95" t="s">
        <v>534</v>
      </c>
      <c r="E2163" s="99" t="s">
        <v>534</v>
      </c>
      <c r="F2163" s="95" t="s">
        <v>534</v>
      </c>
      <c r="G2163" s="95" t="s">
        <v>534</v>
      </c>
      <c r="H2163" s="95">
        <v>0</v>
      </c>
      <c r="I2163" s="95">
        <v>1</v>
      </c>
      <c r="J2163" s="95">
        <v>1696</v>
      </c>
      <c r="K2163" s="95" t="s">
        <v>534</v>
      </c>
      <c r="L2163" s="98" t="s">
        <v>534</v>
      </c>
      <c r="M2163" s="98" t="s">
        <v>534</v>
      </c>
      <c r="N2163" s="97" t="s">
        <v>534</v>
      </c>
      <c r="Q2163" s="88" t="str">
        <f t="array" aca="1" ref="Q2163" ca="1">IFERROR(INDEX(Tableau3[Num DECAL],SMALL(IF(Tableau3[Num DECAL]&lt;&gt;"",ROW(INDIRECT("1:"&amp;ROWS(Tableau3[Num DECAL])))),ROWS($1:2152))),"")</f>
        <v/>
      </c>
      <c r="R2163" s="88">
        <f t="shared" ca="1" si="33"/>
        <v>0</v>
      </c>
      <c r="S2163" s="88">
        <f ca="1">COUNTIFS(Tableau3[PLAGE],R2163)</f>
        <v>0</v>
      </c>
      <c r="T2163" s="139">
        <f ca="1">INDEX(EXTRACT!DATE,MATCH(Tableau4[[#This Row],[Décalage]],D:D,0),0)</f>
        <v>0</v>
      </c>
      <c r="U2163" s="139">
        <f ca="1">VLOOKUP(Tableau4[[#This Row],[Décalage]],D:E,2,0)</f>
        <v>0</v>
      </c>
      <c r="V2163" s="139">
        <f ca="1">VLOOKUP(Tableau4[[#This Row],[Décalage]],D:G,4,0)</f>
        <v>0</v>
      </c>
      <c r="AY2163" s="88"/>
      <c r="AZ2163" s="88"/>
      <c r="BA2163" s="88"/>
      <c r="BB2163" s="88"/>
      <c r="BC2163" s="88"/>
    </row>
    <row r="2164" spans="1:55" ht="15" x14ac:dyDescent="0.2">
      <c r="A2164" s="100" t="s">
        <v>534</v>
      </c>
      <c r="B2164" s="95" t="s">
        <v>534</v>
      </c>
      <c r="C2164" s="95">
        <v>2161</v>
      </c>
      <c r="D2164" s="95" t="s">
        <v>534</v>
      </c>
      <c r="E2164" s="99" t="s">
        <v>534</v>
      </c>
      <c r="F2164" s="95" t="s">
        <v>534</v>
      </c>
      <c r="G2164" s="95" t="s">
        <v>534</v>
      </c>
      <c r="H2164" s="95">
        <v>0</v>
      </c>
      <c r="I2164" s="95">
        <v>1</v>
      </c>
      <c r="J2164" s="95">
        <v>1697</v>
      </c>
      <c r="K2164" s="95" t="s">
        <v>534</v>
      </c>
      <c r="L2164" s="98" t="s">
        <v>534</v>
      </c>
      <c r="M2164" s="98" t="s">
        <v>534</v>
      </c>
      <c r="N2164" s="97" t="s">
        <v>534</v>
      </c>
      <c r="Q2164" s="88" t="str">
        <f t="array" aca="1" ref="Q2164" ca="1">IFERROR(INDEX(Tableau3[Num DECAL],SMALL(IF(Tableau3[Num DECAL]&lt;&gt;"",ROW(INDIRECT("1:"&amp;ROWS(Tableau3[Num DECAL])))),ROWS($1:2153))),"")</f>
        <v/>
      </c>
      <c r="R2164" s="88">
        <f t="shared" ca="1" si="33"/>
        <v>0</v>
      </c>
      <c r="S2164" s="88">
        <f ca="1">COUNTIFS(Tableau3[PLAGE],R2164)</f>
        <v>0</v>
      </c>
      <c r="T2164" s="139">
        <f ca="1">INDEX(EXTRACT!DATE,MATCH(Tableau4[[#This Row],[Décalage]],D:D,0),0)</f>
        <v>0</v>
      </c>
      <c r="U2164" s="139">
        <f ca="1">VLOOKUP(Tableau4[[#This Row],[Décalage]],D:E,2,0)</f>
        <v>0</v>
      </c>
      <c r="V2164" s="139">
        <f ca="1">VLOOKUP(Tableau4[[#This Row],[Décalage]],D:G,4,0)</f>
        <v>0</v>
      </c>
      <c r="AY2164" s="88"/>
      <c r="AZ2164" s="88"/>
      <c r="BA2164" s="88"/>
      <c r="BB2164" s="88"/>
      <c r="BC2164" s="88"/>
    </row>
    <row r="2165" spans="1:55" ht="15" x14ac:dyDescent="0.2">
      <c r="A2165" s="100" t="s">
        <v>534</v>
      </c>
      <c r="B2165" s="95" t="s">
        <v>534</v>
      </c>
      <c r="C2165" s="95">
        <v>2162</v>
      </c>
      <c r="D2165" s="95" t="s">
        <v>534</v>
      </c>
      <c r="E2165" s="99" t="s">
        <v>534</v>
      </c>
      <c r="F2165" s="95" t="s">
        <v>534</v>
      </c>
      <c r="G2165" s="95" t="s">
        <v>534</v>
      </c>
      <c r="H2165" s="95">
        <v>0</v>
      </c>
      <c r="I2165" s="95">
        <v>1</v>
      </c>
      <c r="J2165" s="95">
        <v>1698</v>
      </c>
      <c r="K2165" s="95" t="s">
        <v>534</v>
      </c>
      <c r="L2165" s="98" t="s">
        <v>534</v>
      </c>
      <c r="M2165" s="98" t="s">
        <v>534</v>
      </c>
      <c r="N2165" s="97" t="s">
        <v>534</v>
      </c>
      <c r="Q2165" s="88" t="str">
        <f t="array" aca="1" ref="Q2165" ca="1">IFERROR(INDEX(Tableau3[Num DECAL],SMALL(IF(Tableau3[Num DECAL]&lt;&gt;"",ROW(INDIRECT("1:"&amp;ROWS(Tableau3[Num DECAL])))),ROWS($1:2154))),"")</f>
        <v/>
      </c>
      <c r="R2165" s="88">
        <f t="shared" ca="1" si="33"/>
        <v>0</v>
      </c>
      <c r="S2165" s="88">
        <f ca="1">COUNTIFS(Tableau3[PLAGE],R2165)</f>
        <v>0</v>
      </c>
      <c r="T2165" s="139">
        <f ca="1">INDEX(EXTRACT!DATE,MATCH(Tableau4[[#This Row],[Décalage]],D:D,0),0)</f>
        <v>0</v>
      </c>
      <c r="U2165" s="139">
        <f ca="1">VLOOKUP(Tableau4[[#This Row],[Décalage]],D:E,2,0)</f>
        <v>0</v>
      </c>
      <c r="V2165" s="139">
        <f ca="1">VLOOKUP(Tableau4[[#This Row],[Décalage]],D:G,4,0)</f>
        <v>0</v>
      </c>
      <c r="AY2165" s="88"/>
      <c r="AZ2165" s="88"/>
      <c r="BA2165" s="88"/>
      <c r="BB2165" s="88"/>
      <c r="BC2165" s="88"/>
    </row>
    <row r="2166" spans="1:55" ht="15" x14ac:dyDescent="0.2">
      <c r="A2166" s="100" t="s">
        <v>534</v>
      </c>
      <c r="B2166" s="95" t="s">
        <v>534</v>
      </c>
      <c r="C2166" s="95">
        <v>2163</v>
      </c>
      <c r="D2166" s="95" t="s">
        <v>534</v>
      </c>
      <c r="E2166" s="99" t="s">
        <v>534</v>
      </c>
      <c r="F2166" s="95" t="s">
        <v>534</v>
      </c>
      <c r="G2166" s="95" t="s">
        <v>534</v>
      </c>
      <c r="H2166" s="95">
        <v>0</v>
      </c>
      <c r="I2166" s="95">
        <v>1</v>
      </c>
      <c r="J2166" s="95">
        <v>1699</v>
      </c>
      <c r="K2166" s="95" t="s">
        <v>534</v>
      </c>
      <c r="L2166" s="98" t="s">
        <v>534</v>
      </c>
      <c r="M2166" s="98" t="s">
        <v>534</v>
      </c>
      <c r="N2166" s="97" t="s">
        <v>534</v>
      </c>
      <c r="Q2166" s="88" t="str">
        <f t="array" aca="1" ref="Q2166" ca="1">IFERROR(INDEX(Tableau3[Num DECAL],SMALL(IF(Tableau3[Num DECAL]&lt;&gt;"",ROW(INDIRECT("1:"&amp;ROWS(Tableau3[Num DECAL])))),ROWS($1:2155))),"")</f>
        <v/>
      </c>
      <c r="R2166" s="88">
        <f t="shared" ca="1" si="33"/>
        <v>0</v>
      </c>
      <c r="S2166" s="88">
        <f ca="1">COUNTIFS(Tableau3[PLAGE],R2166)</f>
        <v>0</v>
      </c>
      <c r="T2166" s="139">
        <f ca="1">INDEX(EXTRACT!DATE,MATCH(Tableau4[[#This Row],[Décalage]],D:D,0),0)</f>
        <v>0</v>
      </c>
      <c r="U2166" s="139">
        <f ca="1">VLOOKUP(Tableau4[[#This Row],[Décalage]],D:E,2,0)</f>
        <v>0</v>
      </c>
      <c r="V2166" s="139">
        <f ca="1">VLOOKUP(Tableau4[[#This Row],[Décalage]],D:G,4,0)</f>
        <v>0</v>
      </c>
      <c r="AY2166" s="88"/>
      <c r="AZ2166" s="88"/>
      <c r="BA2166" s="88"/>
      <c r="BB2166" s="88"/>
      <c r="BC2166" s="88"/>
    </row>
    <row r="2167" spans="1:55" ht="15" x14ac:dyDescent="0.2">
      <c r="A2167" s="100" t="s">
        <v>534</v>
      </c>
      <c r="B2167" s="95" t="s">
        <v>534</v>
      </c>
      <c r="C2167" s="95">
        <v>2164</v>
      </c>
      <c r="D2167" s="95" t="s">
        <v>534</v>
      </c>
      <c r="E2167" s="99" t="s">
        <v>534</v>
      </c>
      <c r="F2167" s="95" t="s">
        <v>534</v>
      </c>
      <c r="G2167" s="95" t="s">
        <v>534</v>
      </c>
      <c r="H2167" s="95">
        <v>0</v>
      </c>
      <c r="I2167" s="95">
        <v>1</v>
      </c>
      <c r="J2167" s="95">
        <v>1700</v>
      </c>
      <c r="K2167" s="95" t="s">
        <v>534</v>
      </c>
      <c r="L2167" s="98" t="s">
        <v>534</v>
      </c>
      <c r="M2167" s="98" t="s">
        <v>534</v>
      </c>
      <c r="N2167" s="97" t="s">
        <v>534</v>
      </c>
      <c r="Q2167" s="88" t="str">
        <f t="array" aca="1" ref="Q2167" ca="1">IFERROR(INDEX(Tableau3[Num DECAL],SMALL(IF(Tableau3[Num DECAL]&lt;&gt;"",ROW(INDIRECT("1:"&amp;ROWS(Tableau3[Num DECAL])))),ROWS($1:2156))),"")</f>
        <v/>
      </c>
      <c r="R2167" s="88">
        <f t="shared" ca="1" si="33"/>
        <v>0</v>
      </c>
      <c r="S2167" s="88">
        <f ca="1">COUNTIFS(Tableau3[PLAGE],R2167)</f>
        <v>0</v>
      </c>
      <c r="T2167" s="139">
        <f ca="1">INDEX(EXTRACT!DATE,MATCH(Tableau4[[#This Row],[Décalage]],D:D,0),0)</f>
        <v>0</v>
      </c>
      <c r="U2167" s="139">
        <f ca="1">VLOOKUP(Tableau4[[#This Row],[Décalage]],D:E,2,0)</f>
        <v>0</v>
      </c>
      <c r="V2167" s="139">
        <f ca="1">VLOOKUP(Tableau4[[#This Row],[Décalage]],D:G,4,0)</f>
        <v>0</v>
      </c>
      <c r="AY2167" s="88"/>
      <c r="AZ2167" s="88"/>
      <c r="BA2167" s="88"/>
      <c r="BB2167" s="88"/>
      <c r="BC2167" s="88"/>
    </row>
    <row r="2168" spans="1:55" ht="15" x14ac:dyDescent="0.2">
      <c r="A2168" s="100" t="s">
        <v>534</v>
      </c>
      <c r="B2168" s="95" t="s">
        <v>534</v>
      </c>
      <c r="C2168" s="95">
        <v>2165</v>
      </c>
      <c r="D2168" s="95" t="s">
        <v>534</v>
      </c>
      <c r="E2168" s="99" t="s">
        <v>534</v>
      </c>
      <c r="F2168" s="95" t="s">
        <v>534</v>
      </c>
      <c r="G2168" s="95" t="s">
        <v>534</v>
      </c>
      <c r="H2168" s="95">
        <v>0</v>
      </c>
      <c r="I2168" s="95">
        <v>1</v>
      </c>
      <c r="J2168" s="95">
        <v>1701</v>
      </c>
      <c r="K2168" s="95" t="s">
        <v>534</v>
      </c>
      <c r="L2168" s="98" t="s">
        <v>534</v>
      </c>
      <c r="M2168" s="98" t="s">
        <v>534</v>
      </c>
      <c r="N2168" s="97" t="s">
        <v>534</v>
      </c>
      <c r="Q2168" s="88" t="str">
        <f t="array" aca="1" ref="Q2168" ca="1">IFERROR(INDEX(Tableau3[Num DECAL],SMALL(IF(Tableau3[Num DECAL]&lt;&gt;"",ROW(INDIRECT("1:"&amp;ROWS(Tableau3[Num DECAL])))),ROWS($1:2157))),"")</f>
        <v/>
      </c>
      <c r="R2168" s="88">
        <f t="shared" ca="1" si="33"/>
        <v>0</v>
      </c>
      <c r="S2168" s="88">
        <f ca="1">COUNTIFS(Tableau3[PLAGE],R2168)</f>
        <v>0</v>
      </c>
      <c r="T2168" s="139">
        <f ca="1">INDEX(EXTRACT!DATE,MATCH(Tableau4[[#This Row],[Décalage]],D:D,0),0)</f>
        <v>0</v>
      </c>
      <c r="U2168" s="139">
        <f ca="1">VLOOKUP(Tableau4[[#This Row],[Décalage]],D:E,2,0)</f>
        <v>0</v>
      </c>
      <c r="V2168" s="139">
        <f ca="1">VLOOKUP(Tableau4[[#This Row],[Décalage]],D:G,4,0)</f>
        <v>0</v>
      </c>
      <c r="AY2168" s="88"/>
      <c r="AZ2168" s="88"/>
      <c r="BA2168" s="88"/>
      <c r="BB2168" s="88"/>
      <c r="BC2168" s="88"/>
    </row>
    <row r="2169" spans="1:55" ht="15" x14ac:dyDescent="0.2">
      <c r="A2169" s="100" t="s">
        <v>534</v>
      </c>
      <c r="B2169" s="95" t="s">
        <v>534</v>
      </c>
      <c r="C2169" s="95">
        <v>2166</v>
      </c>
      <c r="D2169" s="95" t="s">
        <v>534</v>
      </c>
      <c r="E2169" s="99" t="s">
        <v>534</v>
      </c>
      <c r="F2169" s="95" t="s">
        <v>534</v>
      </c>
      <c r="G2169" s="95" t="s">
        <v>534</v>
      </c>
      <c r="H2169" s="95">
        <v>0</v>
      </c>
      <c r="I2169" s="95">
        <v>1</v>
      </c>
      <c r="J2169" s="95">
        <v>1702</v>
      </c>
      <c r="K2169" s="95" t="s">
        <v>534</v>
      </c>
      <c r="L2169" s="98" t="s">
        <v>534</v>
      </c>
      <c r="M2169" s="98" t="s">
        <v>534</v>
      </c>
      <c r="N2169" s="97" t="s">
        <v>534</v>
      </c>
      <c r="Q2169" s="88" t="str">
        <f t="array" aca="1" ref="Q2169" ca="1">IFERROR(INDEX(Tableau3[Num DECAL],SMALL(IF(Tableau3[Num DECAL]&lt;&gt;"",ROW(INDIRECT("1:"&amp;ROWS(Tableau3[Num DECAL])))),ROWS($1:2158))),"")</f>
        <v/>
      </c>
      <c r="R2169" s="88">
        <f t="shared" ca="1" si="33"/>
        <v>0</v>
      </c>
      <c r="S2169" s="88">
        <f ca="1">COUNTIFS(Tableau3[PLAGE],R2169)</f>
        <v>0</v>
      </c>
      <c r="T2169" s="139">
        <f ca="1">INDEX(EXTRACT!DATE,MATCH(Tableau4[[#This Row],[Décalage]],D:D,0),0)</f>
        <v>0</v>
      </c>
      <c r="U2169" s="139">
        <f ca="1">VLOOKUP(Tableau4[[#This Row],[Décalage]],D:E,2,0)</f>
        <v>0</v>
      </c>
      <c r="V2169" s="139">
        <f ca="1">VLOOKUP(Tableau4[[#This Row],[Décalage]],D:G,4,0)</f>
        <v>0</v>
      </c>
      <c r="AY2169" s="88"/>
      <c r="AZ2169" s="88"/>
      <c r="BA2169" s="88"/>
      <c r="BB2169" s="88"/>
      <c r="BC2169" s="88"/>
    </row>
    <row r="2170" spans="1:55" ht="15" x14ac:dyDescent="0.2">
      <c r="A2170" s="100" t="s">
        <v>534</v>
      </c>
      <c r="B2170" s="95" t="s">
        <v>534</v>
      </c>
      <c r="C2170" s="95">
        <v>2167</v>
      </c>
      <c r="D2170" s="95" t="s">
        <v>534</v>
      </c>
      <c r="E2170" s="99" t="s">
        <v>534</v>
      </c>
      <c r="F2170" s="95" t="s">
        <v>534</v>
      </c>
      <c r="G2170" s="95" t="s">
        <v>534</v>
      </c>
      <c r="H2170" s="95">
        <v>0</v>
      </c>
      <c r="I2170" s="95">
        <v>1</v>
      </c>
      <c r="J2170" s="95">
        <v>1703</v>
      </c>
      <c r="K2170" s="95" t="s">
        <v>534</v>
      </c>
      <c r="L2170" s="98" t="s">
        <v>534</v>
      </c>
      <c r="M2170" s="98" t="s">
        <v>534</v>
      </c>
      <c r="N2170" s="97" t="s">
        <v>534</v>
      </c>
      <c r="Q2170" s="88" t="str">
        <f t="array" aca="1" ref="Q2170" ca="1">IFERROR(INDEX(Tableau3[Num DECAL],SMALL(IF(Tableau3[Num DECAL]&lt;&gt;"",ROW(INDIRECT("1:"&amp;ROWS(Tableau3[Num DECAL])))),ROWS($1:2159))),"")</f>
        <v/>
      </c>
      <c r="R2170" s="88">
        <f t="shared" ca="1" si="33"/>
        <v>0</v>
      </c>
      <c r="S2170" s="88">
        <f ca="1">COUNTIFS(Tableau3[PLAGE],R2170)</f>
        <v>0</v>
      </c>
      <c r="T2170" s="139">
        <f ca="1">INDEX(EXTRACT!DATE,MATCH(Tableau4[[#This Row],[Décalage]],D:D,0),0)</f>
        <v>0</v>
      </c>
      <c r="U2170" s="139">
        <f ca="1">VLOOKUP(Tableau4[[#This Row],[Décalage]],D:E,2,0)</f>
        <v>0</v>
      </c>
      <c r="V2170" s="139">
        <f ca="1">VLOOKUP(Tableau4[[#This Row],[Décalage]],D:G,4,0)</f>
        <v>0</v>
      </c>
      <c r="AY2170" s="88"/>
      <c r="AZ2170" s="88"/>
      <c r="BA2170" s="88"/>
      <c r="BB2170" s="88"/>
      <c r="BC2170" s="88"/>
    </row>
    <row r="2171" spans="1:55" ht="15" x14ac:dyDescent="0.2">
      <c r="A2171" s="100" t="s">
        <v>534</v>
      </c>
      <c r="B2171" s="95" t="s">
        <v>534</v>
      </c>
      <c r="C2171" s="95">
        <v>2168</v>
      </c>
      <c r="D2171" s="95" t="s">
        <v>534</v>
      </c>
      <c r="E2171" s="99" t="s">
        <v>534</v>
      </c>
      <c r="F2171" s="95" t="s">
        <v>534</v>
      </c>
      <c r="G2171" s="95" t="s">
        <v>534</v>
      </c>
      <c r="H2171" s="95">
        <v>0</v>
      </c>
      <c r="I2171" s="95">
        <v>1</v>
      </c>
      <c r="J2171" s="95">
        <v>1704</v>
      </c>
      <c r="K2171" s="95" t="s">
        <v>534</v>
      </c>
      <c r="L2171" s="98" t="s">
        <v>534</v>
      </c>
      <c r="M2171" s="98" t="s">
        <v>534</v>
      </c>
      <c r="N2171" s="97" t="s">
        <v>534</v>
      </c>
      <c r="Q2171" s="88" t="str">
        <f t="array" aca="1" ref="Q2171" ca="1">IFERROR(INDEX(Tableau3[Num DECAL],SMALL(IF(Tableau3[Num DECAL]&lt;&gt;"",ROW(INDIRECT("1:"&amp;ROWS(Tableau3[Num DECAL])))),ROWS($1:2160))),"")</f>
        <v/>
      </c>
      <c r="R2171" s="88">
        <f t="shared" ca="1" si="33"/>
        <v>0</v>
      </c>
      <c r="S2171" s="88">
        <f ca="1">COUNTIFS(Tableau3[PLAGE],R2171)</f>
        <v>0</v>
      </c>
      <c r="T2171" s="139">
        <f ca="1">INDEX(EXTRACT!DATE,MATCH(Tableau4[[#This Row],[Décalage]],D:D,0),0)</f>
        <v>0</v>
      </c>
      <c r="U2171" s="139">
        <f ca="1">VLOOKUP(Tableau4[[#This Row],[Décalage]],D:E,2,0)</f>
        <v>0</v>
      </c>
      <c r="V2171" s="139">
        <f ca="1">VLOOKUP(Tableau4[[#This Row],[Décalage]],D:G,4,0)</f>
        <v>0</v>
      </c>
      <c r="AY2171" s="88"/>
      <c r="AZ2171" s="88"/>
      <c r="BA2171" s="88"/>
      <c r="BB2171" s="88"/>
      <c r="BC2171" s="88"/>
    </row>
    <row r="2172" spans="1:55" ht="15" x14ac:dyDescent="0.2">
      <c r="A2172" s="100" t="s">
        <v>534</v>
      </c>
      <c r="B2172" s="95" t="s">
        <v>534</v>
      </c>
      <c r="C2172" s="95">
        <v>2169</v>
      </c>
      <c r="D2172" s="95" t="s">
        <v>534</v>
      </c>
      <c r="E2172" s="99" t="s">
        <v>534</v>
      </c>
      <c r="F2172" s="95" t="s">
        <v>534</v>
      </c>
      <c r="G2172" s="95" t="s">
        <v>534</v>
      </c>
      <c r="H2172" s="95">
        <v>0</v>
      </c>
      <c r="I2172" s="95">
        <v>1</v>
      </c>
      <c r="J2172" s="95">
        <v>1705</v>
      </c>
      <c r="K2172" s="95" t="s">
        <v>534</v>
      </c>
      <c r="L2172" s="98" t="s">
        <v>534</v>
      </c>
      <c r="M2172" s="98" t="s">
        <v>534</v>
      </c>
      <c r="N2172" s="97" t="s">
        <v>534</v>
      </c>
      <c r="Q2172" s="88" t="str">
        <f t="array" aca="1" ref="Q2172" ca="1">IFERROR(INDEX(Tableau3[Num DECAL],SMALL(IF(Tableau3[Num DECAL]&lt;&gt;"",ROW(INDIRECT("1:"&amp;ROWS(Tableau3[Num DECAL])))),ROWS($1:2161))),"")</f>
        <v/>
      </c>
      <c r="R2172" s="88">
        <f t="shared" ca="1" si="33"/>
        <v>0</v>
      </c>
      <c r="S2172" s="88">
        <f ca="1">COUNTIFS(Tableau3[PLAGE],R2172)</f>
        <v>0</v>
      </c>
      <c r="T2172" s="139">
        <f ca="1">INDEX(EXTRACT!DATE,MATCH(Tableau4[[#This Row],[Décalage]],D:D,0),0)</f>
        <v>0</v>
      </c>
      <c r="U2172" s="139">
        <f ca="1">VLOOKUP(Tableau4[[#This Row],[Décalage]],D:E,2,0)</f>
        <v>0</v>
      </c>
      <c r="V2172" s="139">
        <f ca="1">VLOOKUP(Tableau4[[#This Row],[Décalage]],D:G,4,0)</f>
        <v>0</v>
      </c>
      <c r="AY2172" s="88"/>
      <c r="AZ2172" s="88"/>
      <c r="BA2172" s="88"/>
      <c r="BB2172" s="88"/>
      <c r="BC2172" s="88"/>
    </row>
    <row r="2173" spans="1:55" ht="15" x14ac:dyDescent="0.2">
      <c r="A2173" s="100" t="s">
        <v>534</v>
      </c>
      <c r="B2173" s="95" t="s">
        <v>534</v>
      </c>
      <c r="C2173" s="95">
        <v>2170</v>
      </c>
      <c r="D2173" s="95" t="s">
        <v>534</v>
      </c>
      <c r="E2173" s="99" t="s">
        <v>534</v>
      </c>
      <c r="F2173" s="95" t="s">
        <v>534</v>
      </c>
      <c r="G2173" s="95" t="s">
        <v>534</v>
      </c>
      <c r="H2173" s="95">
        <v>0</v>
      </c>
      <c r="I2173" s="95">
        <v>1</v>
      </c>
      <c r="J2173" s="95">
        <v>1706</v>
      </c>
      <c r="K2173" s="95" t="s">
        <v>534</v>
      </c>
      <c r="L2173" s="98" t="s">
        <v>534</v>
      </c>
      <c r="M2173" s="98" t="s">
        <v>534</v>
      </c>
      <c r="N2173" s="97" t="s">
        <v>534</v>
      </c>
      <c r="Q2173" s="88" t="str">
        <f t="array" aca="1" ref="Q2173" ca="1">IFERROR(INDEX(Tableau3[Num DECAL],SMALL(IF(Tableau3[Num DECAL]&lt;&gt;"",ROW(INDIRECT("1:"&amp;ROWS(Tableau3[Num DECAL])))),ROWS($1:2162))),"")</f>
        <v/>
      </c>
      <c r="R2173" s="88">
        <f t="shared" ca="1" si="33"/>
        <v>0</v>
      </c>
      <c r="S2173" s="88">
        <f ca="1">COUNTIFS(Tableau3[PLAGE],R2173)</f>
        <v>0</v>
      </c>
      <c r="T2173" s="139">
        <f ca="1">INDEX(EXTRACT!DATE,MATCH(Tableau4[[#This Row],[Décalage]],D:D,0),0)</f>
        <v>0</v>
      </c>
      <c r="U2173" s="139">
        <f ca="1">VLOOKUP(Tableau4[[#This Row],[Décalage]],D:E,2,0)</f>
        <v>0</v>
      </c>
      <c r="V2173" s="139">
        <f ca="1">VLOOKUP(Tableau4[[#This Row],[Décalage]],D:G,4,0)</f>
        <v>0</v>
      </c>
      <c r="AY2173" s="88"/>
      <c r="AZ2173" s="88"/>
      <c r="BA2173" s="88"/>
      <c r="BB2173" s="88"/>
      <c r="BC2173" s="88"/>
    </row>
    <row r="2174" spans="1:55" ht="15" x14ac:dyDescent="0.2">
      <c r="A2174" s="100" t="s">
        <v>534</v>
      </c>
      <c r="B2174" s="95" t="s">
        <v>534</v>
      </c>
      <c r="C2174" s="95">
        <v>2171</v>
      </c>
      <c r="D2174" s="95" t="s">
        <v>534</v>
      </c>
      <c r="E2174" s="99" t="s">
        <v>534</v>
      </c>
      <c r="F2174" s="95" t="s">
        <v>534</v>
      </c>
      <c r="G2174" s="95" t="s">
        <v>534</v>
      </c>
      <c r="H2174" s="95">
        <v>0</v>
      </c>
      <c r="I2174" s="95">
        <v>1</v>
      </c>
      <c r="J2174" s="95">
        <v>1707</v>
      </c>
      <c r="K2174" s="95" t="s">
        <v>534</v>
      </c>
      <c r="L2174" s="98" t="s">
        <v>534</v>
      </c>
      <c r="M2174" s="98" t="s">
        <v>534</v>
      </c>
      <c r="N2174" s="97" t="s">
        <v>534</v>
      </c>
      <c r="Q2174" s="88" t="str">
        <f t="array" aca="1" ref="Q2174" ca="1">IFERROR(INDEX(Tableau3[Num DECAL],SMALL(IF(Tableau3[Num DECAL]&lt;&gt;"",ROW(INDIRECT("1:"&amp;ROWS(Tableau3[Num DECAL])))),ROWS($1:2163))),"")</f>
        <v/>
      </c>
      <c r="R2174" s="88">
        <f t="shared" ca="1" si="33"/>
        <v>0</v>
      </c>
      <c r="S2174" s="88">
        <f ca="1">COUNTIFS(Tableau3[PLAGE],R2174)</f>
        <v>0</v>
      </c>
      <c r="T2174" s="139">
        <f ca="1">INDEX(EXTRACT!DATE,MATCH(Tableau4[[#This Row],[Décalage]],D:D,0),0)</f>
        <v>0</v>
      </c>
      <c r="U2174" s="139">
        <f ca="1">VLOOKUP(Tableau4[[#This Row],[Décalage]],D:E,2,0)</f>
        <v>0</v>
      </c>
      <c r="V2174" s="139">
        <f ca="1">VLOOKUP(Tableau4[[#This Row],[Décalage]],D:G,4,0)</f>
        <v>0</v>
      </c>
      <c r="AY2174" s="88"/>
      <c r="AZ2174" s="88"/>
      <c r="BA2174" s="88"/>
      <c r="BB2174" s="88"/>
      <c r="BC2174" s="88"/>
    </row>
    <row r="2175" spans="1:55" ht="15" x14ac:dyDescent="0.2">
      <c r="A2175" s="100" t="s">
        <v>534</v>
      </c>
      <c r="B2175" s="95" t="s">
        <v>534</v>
      </c>
      <c r="C2175" s="95">
        <v>2172</v>
      </c>
      <c r="D2175" s="95" t="s">
        <v>534</v>
      </c>
      <c r="E2175" s="99" t="s">
        <v>534</v>
      </c>
      <c r="F2175" s="95" t="s">
        <v>534</v>
      </c>
      <c r="G2175" s="95" t="s">
        <v>534</v>
      </c>
      <c r="H2175" s="95">
        <v>0</v>
      </c>
      <c r="I2175" s="95">
        <v>1</v>
      </c>
      <c r="J2175" s="95">
        <v>1708</v>
      </c>
      <c r="K2175" s="95" t="s">
        <v>534</v>
      </c>
      <c r="L2175" s="98" t="s">
        <v>534</v>
      </c>
      <c r="M2175" s="98" t="s">
        <v>534</v>
      </c>
      <c r="N2175" s="97" t="s">
        <v>534</v>
      </c>
      <c r="Q2175" s="88" t="str">
        <f t="array" aca="1" ref="Q2175" ca="1">IFERROR(INDEX(Tableau3[Num DECAL],SMALL(IF(Tableau3[Num DECAL]&lt;&gt;"",ROW(INDIRECT("1:"&amp;ROWS(Tableau3[Num DECAL])))),ROWS($1:2164))),"")</f>
        <v/>
      </c>
      <c r="R2175" s="88">
        <f t="shared" ca="1" si="33"/>
        <v>0</v>
      </c>
      <c r="S2175" s="88">
        <f ca="1">COUNTIFS(Tableau3[PLAGE],R2175)</f>
        <v>0</v>
      </c>
      <c r="T2175" s="139">
        <f ca="1">INDEX(EXTRACT!DATE,MATCH(Tableau4[[#This Row],[Décalage]],D:D,0),0)</f>
        <v>0</v>
      </c>
      <c r="U2175" s="139">
        <f ca="1">VLOOKUP(Tableau4[[#This Row],[Décalage]],D:E,2,0)</f>
        <v>0</v>
      </c>
      <c r="V2175" s="139">
        <f ca="1">VLOOKUP(Tableau4[[#This Row],[Décalage]],D:G,4,0)</f>
        <v>0</v>
      </c>
      <c r="AY2175" s="88"/>
      <c r="AZ2175" s="88"/>
      <c r="BA2175" s="88"/>
      <c r="BB2175" s="88"/>
      <c r="BC2175" s="88"/>
    </row>
    <row r="2176" spans="1:55" ht="15" x14ac:dyDescent="0.2">
      <c r="A2176" s="100" t="s">
        <v>534</v>
      </c>
      <c r="B2176" s="95" t="s">
        <v>534</v>
      </c>
      <c r="C2176" s="95">
        <v>2173</v>
      </c>
      <c r="D2176" s="95" t="s">
        <v>534</v>
      </c>
      <c r="E2176" s="99" t="s">
        <v>534</v>
      </c>
      <c r="F2176" s="95" t="s">
        <v>534</v>
      </c>
      <c r="G2176" s="95" t="s">
        <v>534</v>
      </c>
      <c r="H2176" s="95">
        <v>0</v>
      </c>
      <c r="I2176" s="95">
        <v>1</v>
      </c>
      <c r="J2176" s="95">
        <v>1709</v>
      </c>
      <c r="K2176" s="95" t="s">
        <v>534</v>
      </c>
      <c r="L2176" s="98" t="s">
        <v>534</v>
      </c>
      <c r="M2176" s="98" t="s">
        <v>534</v>
      </c>
      <c r="N2176" s="97" t="s">
        <v>534</v>
      </c>
      <c r="Q2176" s="88" t="str">
        <f t="array" aca="1" ref="Q2176" ca="1">IFERROR(INDEX(Tableau3[Num DECAL],SMALL(IF(Tableau3[Num DECAL]&lt;&gt;"",ROW(INDIRECT("1:"&amp;ROWS(Tableau3[Num DECAL])))),ROWS($1:2165))),"")</f>
        <v/>
      </c>
      <c r="R2176" s="88">
        <f t="shared" ca="1" si="33"/>
        <v>0</v>
      </c>
      <c r="S2176" s="88">
        <f ca="1">COUNTIFS(Tableau3[PLAGE],R2176)</f>
        <v>0</v>
      </c>
      <c r="T2176" s="139">
        <f ca="1">INDEX(EXTRACT!DATE,MATCH(Tableau4[[#This Row],[Décalage]],D:D,0),0)</f>
        <v>0</v>
      </c>
      <c r="U2176" s="139">
        <f ca="1">VLOOKUP(Tableau4[[#This Row],[Décalage]],D:E,2,0)</f>
        <v>0</v>
      </c>
      <c r="V2176" s="139">
        <f ca="1">VLOOKUP(Tableau4[[#This Row],[Décalage]],D:G,4,0)</f>
        <v>0</v>
      </c>
      <c r="AY2176" s="88"/>
      <c r="AZ2176" s="88"/>
      <c r="BA2176" s="88"/>
      <c r="BB2176" s="88"/>
      <c r="BC2176" s="88"/>
    </row>
    <row r="2177" spans="1:55" ht="15" x14ac:dyDescent="0.2">
      <c r="A2177" s="100" t="s">
        <v>534</v>
      </c>
      <c r="B2177" s="95" t="s">
        <v>534</v>
      </c>
      <c r="C2177" s="95">
        <v>2174</v>
      </c>
      <c r="D2177" s="95" t="s">
        <v>534</v>
      </c>
      <c r="E2177" s="99" t="s">
        <v>534</v>
      </c>
      <c r="F2177" s="95" t="s">
        <v>534</v>
      </c>
      <c r="G2177" s="95" t="s">
        <v>534</v>
      </c>
      <c r="H2177" s="95">
        <v>0</v>
      </c>
      <c r="I2177" s="95">
        <v>1</v>
      </c>
      <c r="J2177" s="95">
        <v>1710</v>
      </c>
      <c r="K2177" s="95" t="s">
        <v>534</v>
      </c>
      <c r="L2177" s="98" t="s">
        <v>534</v>
      </c>
      <c r="M2177" s="98" t="s">
        <v>534</v>
      </c>
      <c r="N2177" s="97" t="s">
        <v>534</v>
      </c>
      <c r="Q2177" s="88" t="str">
        <f t="array" aca="1" ref="Q2177" ca="1">IFERROR(INDEX(Tableau3[Num DECAL],SMALL(IF(Tableau3[Num DECAL]&lt;&gt;"",ROW(INDIRECT("1:"&amp;ROWS(Tableau3[Num DECAL])))),ROWS($1:2166))),"")</f>
        <v/>
      </c>
      <c r="R2177" s="88">
        <f t="shared" ca="1" si="33"/>
        <v>0</v>
      </c>
      <c r="S2177" s="88">
        <f ca="1">COUNTIFS(Tableau3[PLAGE],R2177)</f>
        <v>0</v>
      </c>
      <c r="T2177" s="139">
        <f ca="1">INDEX(EXTRACT!DATE,MATCH(Tableau4[[#This Row],[Décalage]],D:D,0),0)</f>
        <v>0</v>
      </c>
      <c r="U2177" s="139">
        <f ca="1">VLOOKUP(Tableau4[[#This Row],[Décalage]],D:E,2,0)</f>
        <v>0</v>
      </c>
      <c r="V2177" s="139">
        <f ca="1">VLOOKUP(Tableau4[[#This Row],[Décalage]],D:G,4,0)</f>
        <v>0</v>
      </c>
      <c r="AY2177" s="88"/>
      <c r="AZ2177" s="88"/>
      <c r="BA2177" s="88"/>
      <c r="BB2177" s="88"/>
      <c r="BC2177" s="88"/>
    </row>
    <row r="2178" spans="1:55" ht="15" x14ac:dyDescent="0.2">
      <c r="A2178" s="100" t="s">
        <v>534</v>
      </c>
      <c r="B2178" s="95" t="s">
        <v>534</v>
      </c>
      <c r="C2178" s="95">
        <v>2175</v>
      </c>
      <c r="D2178" s="95" t="s">
        <v>534</v>
      </c>
      <c r="E2178" s="99" t="s">
        <v>534</v>
      </c>
      <c r="F2178" s="95" t="s">
        <v>534</v>
      </c>
      <c r="G2178" s="95" t="s">
        <v>534</v>
      </c>
      <c r="H2178" s="95">
        <v>0</v>
      </c>
      <c r="I2178" s="95">
        <v>1</v>
      </c>
      <c r="J2178" s="95">
        <v>1711</v>
      </c>
      <c r="K2178" s="95" t="s">
        <v>534</v>
      </c>
      <c r="L2178" s="98" t="s">
        <v>534</v>
      </c>
      <c r="M2178" s="98" t="s">
        <v>534</v>
      </c>
      <c r="N2178" s="97" t="s">
        <v>534</v>
      </c>
      <c r="Q2178" s="88" t="str">
        <f t="array" aca="1" ref="Q2178" ca="1">IFERROR(INDEX(Tableau3[Num DECAL],SMALL(IF(Tableau3[Num DECAL]&lt;&gt;"",ROW(INDIRECT("1:"&amp;ROWS(Tableau3[Num DECAL])))),ROWS($1:2167))),"")</f>
        <v/>
      </c>
      <c r="R2178" s="88">
        <f t="shared" ca="1" si="33"/>
        <v>0</v>
      </c>
      <c r="S2178" s="88">
        <f ca="1">COUNTIFS(Tableau3[PLAGE],R2178)</f>
        <v>0</v>
      </c>
      <c r="T2178" s="139">
        <f ca="1">INDEX(EXTRACT!DATE,MATCH(Tableau4[[#This Row],[Décalage]],D:D,0),0)</f>
        <v>0</v>
      </c>
      <c r="U2178" s="139">
        <f ca="1">VLOOKUP(Tableau4[[#This Row],[Décalage]],D:E,2,0)</f>
        <v>0</v>
      </c>
      <c r="V2178" s="139">
        <f ca="1">VLOOKUP(Tableau4[[#This Row],[Décalage]],D:G,4,0)</f>
        <v>0</v>
      </c>
      <c r="AY2178" s="88"/>
      <c r="AZ2178" s="88"/>
      <c r="BA2178" s="88"/>
      <c r="BB2178" s="88"/>
      <c r="BC2178" s="88"/>
    </row>
    <row r="2179" spans="1:55" ht="15" x14ac:dyDescent="0.2">
      <c r="A2179" s="100" t="s">
        <v>534</v>
      </c>
      <c r="B2179" s="95" t="s">
        <v>534</v>
      </c>
      <c r="C2179" s="95">
        <v>2176</v>
      </c>
      <c r="D2179" s="95" t="s">
        <v>534</v>
      </c>
      <c r="E2179" s="99" t="s">
        <v>534</v>
      </c>
      <c r="F2179" s="95" t="s">
        <v>534</v>
      </c>
      <c r="G2179" s="95" t="s">
        <v>534</v>
      </c>
      <c r="H2179" s="95">
        <v>0</v>
      </c>
      <c r="I2179" s="95">
        <v>1</v>
      </c>
      <c r="J2179" s="95">
        <v>1712</v>
      </c>
      <c r="K2179" s="95" t="s">
        <v>534</v>
      </c>
      <c r="L2179" s="98" t="s">
        <v>534</v>
      </c>
      <c r="M2179" s="98" t="s">
        <v>534</v>
      </c>
      <c r="N2179" s="97" t="s">
        <v>534</v>
      </c>
      <c r="Q2179" s="88" t="str">
        <f t="array" aca="1" ref="Q2179" ca="1">IFERROR(INDEX(Tableau3[Num DECAL],SMALL(IF(Tableau3[Num DECAL]&lt;&gt;"",ROW(INDIRECT("1:"&amp;ROWS(Tableau3[Num DECAL])))),ROWS($1:2168))),"")</f>
        <v/>
      </c>
      <c r="R2179" s="88">
        <f t="shared" ca="1" si="33"/>
        <v>0</v>
      </c>
      <c r="S2179" s="88">
        <f ca="1">COUNTIFS(Tableau3[PLAGE],R2179)</f>
        <v>0</v>
      </c>
      <c r="T2179" s="139">
        <f ca="1">INDEX(EXTRACT!DATE,MATCH(Tableau4[[#This Row],[Décalage]],D:D,0),0)</f>
        <v>0</v>
      </c>
      <c r="U2179" s="139">
        <f ca="1">VLOOKUP(Tableau4[[#This Row],[Décalage]],D:E,2,0)</f>
        <v>0</v>
      </c>
      <c r="V2179" s="139">
        <f ca="1">VLOOKUP(Tableau4[[#This Row],[Décalage]],D:G,4,0)</f>
        <v>0</v>
      </c>
      <c r="AY2179" s="88"/>
      <c r="AZ2179" s="88"/>
      <c r="BA2179" s="88"/>
      <c r="BB2179" s="88"/>
      <c r="BC2179" s="88"/>
    </row>
    <row r="2180" spans="1:55" ht="15" x14ac:dyDescent="0.2">
      <c r="A2180" s="100" t="s">
        <v>534</v>
      </c>
      <c r="B2180" s="95" t="s">
        <v>534</v>
      </c>
      <c r="C2180" s="95">
        <v>2177</v>
      </c>
      <c r="D2180" s="95" t="s">
        <v>534</v>
      </c>
      <c r="E2180" s="99" t="s">
        <v>534</v>
      </c>
      <c r="F2180" s="95" t="s">
        <v>534</v>
      </c>
      <c r="G2180" s="95" t="s">
        <v>534</v>
      </c>
      <c r="H2180" s="95">
        <v>0</v>
      </c>
      <c r="I2180" s="95">
        <v>1</v>
      </c>
      <c r="J2180" s="95">
        <v>1713</v>
      </c>
      <c r="K2180" s="95" t="s">
        <v>534</v>
      </c>
      <c r="L2180" s="98" t="s">
        <v>534</v>
      </c>
      <c r="M2180" s="98" t="s">
        <v>534</v>
      </c>
      <c r="N2180" s="97" t="s">
        <v>534</v>
      </c>
      <c r="Q2180" s="88" t="str">
        <f t="array" aca="1" ref="Q2180" ca="1">IFERROR(INDEX(Tableau3[Num DECAL],SMALL(IF(Tableau3[Num DECAL]&lt;&gt;"",ROW(INDIRECT("1:"&amp;ROWS(Tableau3[Num DECAL])))),ROWS($1:2169))),"")</f>
        <v/>
      </c>
      <c r="R2180" s="88">
        <f t="shared" ca="1" si="33"/>
        <v>0</v>
      </c>
      <c r="S2180" s="88">
        <f ca="1">COUNTIFS(Tableau3[PLAGE],R2180)</f>
        <v>0</v>
      </c>
      <c r="T2180" s="139">
        <f ca="1">INDEX(EXTRACT!DATE,MATCH(Tableau4[[#This Row],[Décalage]],D:D,0),0)</f>
        <v>0</v>
      </c>
      <c r="U2180" s="139">
        <f ca="1">VLOOKUP(Tableau4[[#This Row],[Décalage]],D:E,2,0)</f>
        <v>0</v>
      </c>
      <c r="V2180" s="139">
        <f ca="1">VLOOKUP(Tableau4[[#This Row],[Décalage]],D:G,4,0)</f>
        <v>0</v>
      </c>
      <c r="AY2180" s="88"/>
      <c r="AZ2180" s="88"/>
      <c r="BA2180" s="88"/>
      <c r="BB2180" s="88"/>
      <c r="BC2180" s="88"/>
    </row>
    <row r="2181" spans="1:55" ht="15" x14ac:dyDescent="0.2">
      <c r="A2181" s="100" t="s">
        <v>534</v>
      </c>
      <c r="B2181" s="95" t="s">
        <v>534</v>
      </c>
      <c r="C2181" s="95">
        <v>2178</v>
      </c>
      <c r="D2181" s="95" t="s">
        <v>534</v>
      </c>
      <c r="E2181" s="99" t="s">
        <v>534</v>
      </c>
      <c r="F2181" s="95" t="s">
        <v>534</v>
      </c>
      <c r="G2181" s="95" t="s">
        <v>534</v>
      </c>
      <c r="H2181" s="95">
        <v>0</v>
      </c>
      <c r="I2181" s="95">
        <v>1</v>
      </c>
      <c r="J2181" s="95">
        <v>1714</v>
      </c>
      <c r="K2181" s="95" t="s">
        <v>534</v>
      </c>
      <c r="L2181" s="98" t="s">
        <v>534</v>
      </c>
      <c r="M2181" s="98" t="s">
        <v>534</v>
      </c>
      <c r="N2181" s="97" t="s">
        <v>534</v>
      </c>
      <c r="Q2181" s="88" t="str">
        <f t="array" aca="1" ref="Q2181" ca="1">IFERROR(INDEX(Tableau3[Num DECAL],SMALL(IF(Tableau3[Num DECAL]&lt;&gt;"",ROW(INDIRECT("1:"&amp;ROWS(Tableau3[Num DECAL])))),ROWS($1:2170))),"")</f>
        <v/>
      </c>
      <c r="R2181" s="88">
        <f t="shared" ca="1" si="33"/>
        <v>0</v>
      </c>
      <c r="S2181" s="88">
        <f ca="1">COUNTIFS(Tableau3[PLAGE],R2181)</f>
        <v>0</v>
      </c>
      <c r="T2181" s="139">
        <f ca="1">INDEX(EXTRACT!DATE,MATCH(Tableau4[[#This Row],[Décalage]],D:D,0),0)</f>
        <v>0</v>
      </c>
      <c r="U2181" s="139">
        <f ca="1">VLOOKUP(Tableau4[[#This Row],[Décalage]],D:E,2,0)</f>
        <v>0</v>
      </c>
      <c r="V2181" s="139">
        <f ca="1">VLOOKUP(Tableau4[[#This Row],[Décalage]],D:G,4,0)</f>
        <v>0</v>
      </c>
      <c r="AY2181" s="88"/>
      <c r="AZ2181" s="88"/>
      <c r="BA2181" s="88"/>
      <c r="BB2181" s="88"/>
      <c r="BC2181" s="88"/>
    </row>
    <row r="2182" spans="1:55" ht="15" x14ac:dyDescent="0.2">
      <c r="A2182" s="100" t="s">
        <v>534</v>
      </c>
      <c r="B2182" s="95" t="s">
        <v>534</v>
      </c>
      <c r="C2182" s="95">
        <v>2179</v>
      </c>
      <c r="D2182" s="95" t="s">
        <v>534</v>
      </c>
      <c r="E2182" s="99" t="s">
        <v>534</v>
      </c>
      <c r="F2182" s="95" t="s">
        <v>534</v>
      </c>
      <c r="G2182" s="95" t="s">
        <v>534</v>
      </c>
      <c r="H2182" s="95">
        <v>0</v>
      </c>
      <c r="I2182" s="95">
        <v>1</v>
      </c>
      <c r="J2182" s="95">
        <v>1715</v>
      </c>
      <c r="K2182" s="95" t="s">
        <v>534</v>
      </c>
      <c r="L2182" s="98" t="s">
        <v>534</v>
      </c>
      <c r="M2182" s="98" t="s">
        <v>534</v>
      </c>
      <c r="N2182" s="97" t="s">
        <v>534</v>
      </c>
      <c r="Q2182" s="88" t="str">
        <f t="array" aca="1" ref="Q2182" ca="1">IFERROR(INDEX(Tableau3[Num DECAL],SMALL(IF(Tableau3[Num DECAL]&lt;&gt;"",ROW(INDIRECT("1:"&amp;ROWS(Tableau3[Num DECAL])))),ROWS($1:2171))),"")</f>
        <v/>
      </c>
      <c r="R2182" s="88">
        <f t="shared" ca="1" si="33"/>
        <v>0</v>
      </c>
      <c r="S2182" s="88">
        <f ca="1">COUNTIFS(Tableau3[PLAGE],R2182)</f>
        <v>0</v>
      </c>
      <c r="T2182" s="139">
        <f ca="1">INDEX(EXTRACT!DATE,MATCH(Tableau4[[#This Row],[Décalage]],D:D,0),0)</f>
        <v>0</v>
      </c>
      <c r="U2182" s="139">
        <f ca="1">VLOOKUP(Tableau4[[#This Row],[Décalage]],D:E,2,0)</f>
        <v>0</v>
      </c>
      <c r="V2182" s="139">
        <f ca="1">VLOOKUP(Tableau4[[#This Row],[Décalage]],D:G,4,0)</f>
        <v>0</v>
      </c>
      <c r="AY2182" s="88"/>
      <c r="AZ2182" s="88"/>
      <c r="BA2182" s="88"/>
      <c r="BB2182" s="88"/>
      <c r="BC2182" s="88"/>
    </row>
    <row r="2183" spans="1:55" ht="15" x14ac:dyDescent="0.2">
      <c r="A2183" s="100" t="s">
        <v>534</v>
      </c>
      <c r="B2183" s="95" t="s">
        <v>534</v>
      </c>
      <c r="C2183" s="95">
        <v>2180</v>
      </c>
      <c r="D2183" s="95" t="s">
        <v>534</v>
      </c>
      <c r="E2183" s="99" t="s">
        <v>534</v>
      </c>
      <c r="F2183" s="95" t="s">
        <v>534</v>
      </c>
      <c r="G2183" s="95" t="s">
        <v>534</v>
      </c>
      <c r="H2183" s="95">
        <v>0</v>
      </c>
      <c r="I2183" s="95">
        <v>1</v>
      </c>
      <c r="J2183" s="95">
        <v>1716</v>
      </c>
      <c r="K2183" s="95" t="s">
        <v>534</v>
      </c>
      <c r="L2183" s="98" t="s">
        <v>534</v>
      </c>
      <c r="M2183" s="98" t="s">
        <v>534</v>
      </c>
      <c r="N2183" s="97" t="s">
        <v>534</v>
      </c>
      <c r="Q2183" s="88" t="str">
        <f t="array" aca="1" ref="Q2183" ca="1">IFERROR(INDEX(Tableau3[Num DECAL],SMALL(IF(Tableau3[Num DECAL]&lt;&gt;"",ROW(INDIRECT("1:"&amp;ROWS(Tableau3[Num DECAL])))),ROWS($1:2172))),"")</f>
        <v/>
      </c>
      <c r="R2183" s="88">
        <f t="shared" ca="1" si="33"/>
        <v>0</v>
      </c>
      <c r="S2183" s="88">
        <f ca="1">COUNTIFS(Tableau3[PLAGE],R2183)</f>
        <v>0</v>
      </c>
      <c r="T2183" s="139">
        <f ca="1">INDEX(EXTRACT!DATE,MATCH(Tableau4[[#This Row],[Décalage]],D:D,0),0)</f>
        <v>0</v>
      </c>
      <c r="U2183" s="139">
        <f ca="1">VLOOKUP(Tableau4[[#This Row],[Décalage]],D:E,2,0)</f>
        <v>0</v>
      </c>
      <c r="V2183" s="139">
        <f ca="1">VLOOKUP(Tableau4[[#This Row],[Décalage]],D:G,4,0)</f>
        <v>0</v>
      </c>
      <c r="AY2183" s="88"/>
      <c r="AZ2183" s="88"/>
      <c r="BA2183" s="88"/>
      <c r="BB2183" s="88"/>
      <c r="BC2183" s="88"/>
    </row>
    <row r="2184" spans="1:55" ht="15" x14ac:dyDescent="0.2">
      <c r="A2184" s="100" t="s">
        <v>534</v>
      </c>
      <c r="B2184" s="95" t="s">
        <v>534</v>
      </c>
      <c r="C2184" s="95">
        <v>2181</v>
      </c>
      <c r="D2184" s="95" t="s">
        <v>534</v>
      </c>
      <c r="E2184" s="99" t="s">
        <v>534</v>
      </c>
      <c r="F2184" s="95" t="s">
        <v>534</v>
      </c>
      <c r="G2184" s="95" t="s">
        <v>534</v>
      </c>
      <c r="H2184" s="95">
        <v>0</v>
      </c>
      <c r="I2184" s="95">
        <v>1</v>
      </c>
      <c r="J2184" s="95">
        <v>1717</v>
      </c>
      <c r="K2184" s="95" t="s">
        <v>534</v>
      </c>
      <c r="L2184" s="98" t="s">
        <v>534</v>
      </c>
      <c r="M2184" s="98" t="s">
        <v>534</v>
      </c>
      <c r="N2184" s="97" t="s">
        <v>534</v>
      </c>
      <c r="Q2184" s="88" t="str">
        <f t="array" aca="1" ref="Q2184" ca="1">IFERROR(INDEX(Tableau3[Num DECAL],SMALL(IF(Tableau3[Num DECAL]&lt;&gt;"",ROW(INDIRECT("1:"&amp;ROWS(Tableau3[Num DECAL])))),ROWS($1:2173))),"")</f>
        <v/>
      </c>
      <c r="R2184" s="88">
        <f t="shared" ca="1" si="33"/>
        <v>0</v>
      </c>
      <c r="S2184" s="88">
        <f ca="1">COUNTIFS(Tableau3[PLAGE],R2184)</f>
        <v>0</v>
      </c>
      <c r="T2184" s="139">
        <f ca="1">INDEX(EXTRACT!DATE,MATCH(Tableau4[[#This Row],[Décalage]],D:D,0),0)</f>
        <v>0</v>
      </c>
      <c r="U2184" s="139">
        <f ca="1">VLOOKUP(Tableau4[[#This Row],[Décalage]],D:E,2,0)</f>
        <v>0</v>
      </c>
      <c r="V2184" s="139">
        <f ca="1">VLOOKUP(Tableau4[[#This Row],[Décalage]],D:G,4,0)</f>
        <v>0</v>
      </c>
      <c r="AY2184" s="88"/>
      <c r="AZ2184" s="88"/>
      <c r="BA2184" s="88"/>
      <c r="BB2184" s="88"/>
      <c r="BC2184" s="88"/>
    </row>
    <row r="2185" spans="1:55" ht="15" x14ac:dyDescent="0.2">
      <c r="A2185" s="100" t="s">
        <v>534</v>
      </c>
      <c r="B2185" s="95" t="s">
        <v>534</v>
      </c>
      <c r="C2185" s="95">
        <v>2182</v>
      </c>
      <c r="D2185" s="95" t="s">
        <v>534</v>
      </c>
      <c r="E2185" s="99" t="s">
        <v>534</v>
      </c>
      <c r="F2185" s="95" t="s">
        <v>534</v>
      </c>
      <c r="G2185" s="95" t="s">
        <v>534</v>
      </c>
      <c r="H2185" s="95">
        <v>0</v>
      </c>
      <c r="I2185" s="95">
        <v>1</v>
      </c>
      <c r="J2185" s="95">
        <v>1718</v>
      </c>
      <c r="K2185" s="95" t="s">
        <v>534</v>
      </c>
      <c r="L2185" s="98" t="s">
        <v>534</v>
      </c>
      <c r="M2185" s="98" t="s">
        <v>534</v>
      </c>
      <c r="N2185" s="97" t="s">
        <v>534</v>
      </c>
      <c r="Q2185" s="88" t="str">
        <f t="array" aca="1" ref="Q2185" ca="1">IFERROR(INDEX(Tableau3[Num DECAL],SMALL(IF(Tableau3[Num DECAL]&lt;&gt;"",ROW(INDIRECT("1:"&amp;ROWS(Tableau3[Num DECAL])))),ROWS($1:2174))),"")</f>
        <v/>
      </c>
      <c r="R2185" s="88">
        <f t="shared" ca="1" si="33"/>
        <v>0</v>
      </c>
      <c r="S2185" s="88">
        <f ca="1">COUNTIFS(Tableau3[PLAGE],R2185)</f>
        <v>0</v>
      </c>
      <c r="T2185" s="139">
        <f ca="1">INDEX(EXTRACT!DATE,MATCH(Tableau4[[#This Row],[Décalage]],D:D,0),0)</f>
        <v>0</v>
      </c>
      <c r="U2185" s="139">
        <f ca="1">VLOOKUP(Tableau4[[#This Row],[Décalage]],D:E,2,0)</f>
        <v>0</v>
      </c>
      <c r="V2185" s="139">
        <f ca="1">VLOOKUP(Tableau4[[#This Row],[Décalage]],D:G,4,0)</f>
        <v>0</v>
      </c>
      <c r="AY2185" s="88"/>
      <c r="AZ2185" s="88"/>
      <c r="BA2185" s="88"/>
      <c r="BB2185" s="88"/>
      <c r="BC2185" s="88"/>
    </row>
    <row r="2186" spans="1:55" ht="15" x14ac:dyDescent="0.2">
      <c r="A2186" s="100" t="s">
        <v>534</v>
      </c>
      <c r="B2186" s="95" t="s">
        <v>534</v>
      </c>
      <c r="C2186" s="95">
        <v>2183</v>
      </c>
      <c r="D2186" s="95" t="s">
        <v>534</v>
      </c>
      <c r="E2186" s="99" t="s">
        <v>534</v>
      </c>
      <c r="F2186" s="95" t="s">
        <v>534</v>
      </c>
      <c r="G2186" s="95" t="s">
        <v>534</v>
      </c>
      <c r="H2186" s="95">
        <v>0</v>
      </c>
      <c r="I2186" s="95">
        <v>1</v>
      </c>
      <c r="J2186" s="95">
        <v>1719</v>
      </c>
      <c r="K2186" s="95" t="s">
        <v>534</v>
      </c>
      <c r="L2186" s="98" t="s">
        <v>534</v>
      </c>
      <c r="M2186" s="98" t="s">
        <v>534</v>
      </c>
      <c r="N2186" s="97" t="s">
        <v>534</v>
      </c>
      <c r="Q2186" s="88" t="str">
        <f t="array" aca="1" ref="Q2186" ca="1">IFERROR(INDEX(Tableau3[Num DECAL],SMALL(IF(Tableau3[Num DECAL]&lt;&gt;"",ROW(INDIRECT("1:"&amp;ROWS(Tableau3[Num DECAL])))),ROWS($1:2175))),"")</f>
        <v/>
      </c>
      <c r="R2186" s="88">
        <f t="shared" ca="1" si="33"/>
        <v>0</v>
      </c>
      <c r="S2186" s="88">
        <f ca="1">COUNTIFS(Tableau3[PLAGE],R2186)</f>
        <v>0</v>
      </c>
      <c r="T2186" s="139">
        <f ca="1">INDEX(EXTRACT!DATE,MATCH(Tableau4[[#This Row],[Décalage]],D:D,0),0)</f>
        <v>0</v>
      </c>
      <c r="U2186" s="139">
        <f ca="1">VLOOKUP(Tableau4[[#This Row],[Décalage]],D:E,2,0)</f>
        <v>0</v>
      </c>
      <c r="V2186" s="139">
        <f ca="1">VLOOKUP(Tableau4[[#This Row],[Décalage]],D:G,4,0)</f>
        <v>0</v>
      </c>
      <c r="AY2186" s="88"/>
      <c r="AZ2186" s="88"/>
      <c r="BA2186" s="88"/>
      <c r="BB2186" s="88"/>
      <c r="BC2186" s="88"/>
    </row>
    <row r="2187" spans="1:55" ht="15" x14ac:dyDescent="0.2">
      <c r="A2187" s="100" t="s">
        <v>534</v>
      </c>
      <c r="B2187" s="95" t="s">
        <v>534</v>
      </c>
      <c r="C2187" s="95">
        <v>2184</v>
      </c>
      <c r="D2187" s="95" t="s">
        <v>534</v>
      </c>
      <c r="E2187" s="99" t="s">
        <v>534</v>
      </c>
      <c r="F2187" s="95" t="s">
        <v>534</v>
      </c>
      <c r="G2187" s="95" t="s">
        <v>534</v>
      </c>
      <c r="H2187" s="95">
        <v>0</v>
      </c>
      <c r="I2187" s="95">
        <v>1</v>
      </c>
      <c r="J2187" s="95">
        <v>1720</v>
      </c>
      <c r="K2187" s="95" t="s">
        <v>534</v>
      </c>
      <c r="L2187" s="98" t="s">
        <v>534</v>
      </c>
      <c r="M2187" s="98" t="s">
        <v>534</v>
      </c>
      <c r="N2187" s="97" t="s">
        <v>534</v>
      </c>
      <c r="Q2187" s="88" t="str">
        <f t="array" aca="1" ref="Q2187" ca="1">IFERROR(INDEX(Tableau3[Num DECAL],SMALL(IF(Tableau3[Num DECAL]&lt;&gt;"",ROW(INDIRECT("1:"&amp;ROWS(Tableau3[Num DECAL])))),ROWS($1:2176))),"")</f>
        <v/>
      </c>
      <c r="R2187" s="88">
        <f t="shared" ca="1" si="33"/>
        <v>0</v>
      </c>
      <c r="S2187" s="88">
        <f ca="1">COUNTIFS(Tableau3[PLAGE],R2187)</f>
        <v>0</v>
      </c>
      <c r="T2187" s="139">
        <f ca="1">INDEX(EXTRACT!DATE,MATCH(Tableau4[[#This Row],[Décalage]],D:D,0),0)</f>
        <v>0</v>
      </c>
      <c r="U2187" s="139">
        <f ca="1">VLOOKUP(Tableau4[[#This Row],[Décalage]],D:E,2,0)</f>
        <v>0</v>
      </c>
      <c r="V2187" s="139">
        <f ca="1">VLOOKUP(Tableau4[[#This Row],[Décalage]],D:G,4,0)</f>
        <v>0</v>
      </c>
      <c r="AY2187" s="88"/>
      <c r="AZ2187" s="88"/>
      <c r="BA2187" s="88"/>
      <c r="BB2187" s="88"/>
      <c r="BC2187" s="88"/>
    </row>
    <row r="2188" spans="1:55" ht="15" x14ac:dyDescent="0.2">
      <c r="A2188" s="100" t="s">
        <v>534</v>
      </c>
      <c r="B2188" s="95" t="s">
        <v>534</v>
      </c>
      <c r="C2188" s="95">
        <v>2185</v>
      </c>
      <c r="D2188" s="95" t="s">
        <v>534</v>
      </c>
      <c r="E2188" s="99" t="s">
        <v>534</v>
      </c>
      <c r="F2188" s="95" t="s">
        <v>534</v>
      </c>
      <c r="G2188" s="95" t="s">
        <v>534</v>
      </c>
      <c r="H2188" s="95">
        <v>0</v>
      </c>
      <c r="I2188" s="95">
        <v>1</v>
      </c>
      <c r="J2188" s="95">
        <v>1721</v>
      </c>
      <c r="K2188" s="95" t="s">
        <v>534</v>
      </c>
      <c r="L2188" s="98" t="s">
        <v>534</v>
      </c>
      <c r="M2188" s="98" t="s">
        <v>534</v>
      </c>
      <c r="N2188" s="97" t="s">
        <v>534</v>
      </c>
      <c r="Q2188" s="88" t="str">
        <f t="array" aca="1" ref="Q2188" ca="1">IFERROR(INDEX(Tableau3[Num DECAL],SMALL(IF(Tableau3[Num DECAL]&lt;&gt;"",ROW(INDIRECT("1:"&amp;ROWS(Tableau3[Num DECAL])))),ROWS($1:2177))),"")</f>
        <v/>
      </c>
      <c r="R2188" s="88">
        <f t="shared" ref="R2188:R2251" ca="1" si="34">VLOOKUP(Q2188,D:J,7,0)</f>
        <v>0</v>
      </c>
      <c r="S2188" s="88">
        <f ca="1">COUNTIFS(Tableau3[PLAGE],R2188)</f>
        <v>0</v>
      </c>
      <c r="T2188" s="139">
        <f ca="1">INDEX(EXTRACT!DATE,MATCH(Tableau4[[#This Row],[Décalage]],D:D,0),0)</f>
        <v>0</v>
      </c>
      <c r="U2188" s="139">
        <f ca="1">VLOOKUP(Tableau4[[#This Row],[Décalage]],D:E,2,0)</f>
        <v>0</v>
      </c>
      <c r="V2188" s="139">
        <f ca="1">VLOOKUP(Tableau4[[#This Row],[Décalage]],D:G,4,0)</f>
        <v>0</v>
      </c>
      <c r="AY2188" s="88"/>
      <c r="AZ2188" s="88"/>
      <c r="BA2188" s="88"/>
      <c r="BB2188" s="88"/>
      <c r="BC2188" s="88"/>
    </row>
    <row r="2189" spans="1:55" ht="15" x14ac:dyDescent="0.2">
      <c r="A2189" s="100" t="s">
        <v>534</v>
      </c>
      <c r="B2189" s="95" t="s">
        <v>534</v>
      </c>
      <c r="C2189" s="95">
        <v>2186</v>
      </c>
      <c r="D2189" s="95" t="s">
        <v>534</v>
      </c>
      <c r="E2189" s="99" t="s">
        <v>534</v>
      </c>
      <c r="F2189" s="95" t="s">
        <v>534</v>
      </c>
      <c r="G2189" s="95" t="s">
        <v>534</v>
      </c>
      <c r="H2189" s="95">
        <v>0</v>
      </c>
      <c r="I2189" s="95">
        <v>1</v>
      </c>
      <c r="J2189" s="95">
        <v>1722</v>
      </c>
      <c r="K2189" s="95" t="s">
        <v>534</v>
      </c>
      <c r="L2189" s="98" t="s">
        <v>534</v>
      </c>
      <c r="M2189" s="98" t="s">
        <v>534</v>
      </c>
      <c r="N2189" s="97" t="s">
        <v>534</v>
      </c>
      <c r="Q2189" s="88" t="str">
        <f t="array" aca="1" ref="Q2189" ca="1">IFERROR(INDEX(Tableau3[Num DECAL],SMALL(IF(Tableau3[Num DECAL]&lt;&gt;"",ROW(INDIRECT("1:"&amp;ROWS(Tableau3[Num DECAL])))),ROWS($1:2178))),"")</f>
        <v/>
      </c>
      <c r="R2189" s="88">
        <f t="shared" ca="1" si="34"/>
        <v>0</v>
      </c>
      <c r="S2189" s="88">
        <f ca="1">COUNTIFS(Tableau3[PLAGE],R2189)</f>
        <v>0</v>
      </c>
      <c r="T2189" s="139">
        <f ca="1">INDEX(EXTRACT!DATE,MATCH(Tableau4[[#This Row],[Décalage]],D:D,0),0)</f>
        <v>0</v>
      </c>
      <c r="U2189" s="139">
        <f ca="1">VLOOKUP(Tableau4[[#This Row],[Décalage]],D:E,2,0)</f>
        <v>0</v>
      </c>
      <c r="V2189" s="139">
        <f ca="1">VLOOKUP(Tableau4[[#This Row],[Décalage]],D:G,4,0)</f>
        <v>0</v>
      </c>
      <c r="AY2189" s="88"/>
      <c r="AZ2189" s="88"/>
      <c r="BA2189" s="88"/>
      <c r="BB2189" s="88"/>
      <c r="BC2189" s="88"/>
    </row>
    <row r="2190" spans="1:55" ht="15" x14ac:dyDescent="0.2">
      <c r="A2190" s="100" t="s">
        <v>534</v>
      </c>
      <c r="B2190" s="95" t="s">
        <v>534</v>
      </c>
      <c r="C2190" s="95">
        <v>2187</v>
      </c>
      <c r="D2190" s="95" t="s">
        <v>534</v>
      </c>
      <c r="E2190" s="99" t="s">
        <v>534</v>
      </c>
      <c r="F2190" s="95" t="s">
        <v>534</v>
      </c>
      <c r="G2190" s="95" t="s">
        <v>534</v>
      </c>
      <c r="H2190" s="95">
        <v>0</v>
      </c>
      <c r="I2190" s="95">
        <v>1</v>
      </c>
      <c r="J2190" s="95">
        <v>1723</v>
      </c>
      <c r="K2190" s="95" t="s">
        <v>534</v>
      </c>
      <c r="L2190" s="98" t="s">
        <v>534</v>
      </c>
      <c r="M2190" s="98" t="s">
        <v>534</v>
      </c>
      <c r="N2190" s="97" t="s">
        <v>534</v>
      </c>
      <c r="Q2190" s="88" t="str">
        <f t="array" aca="1" ref="Q2190" ca="1">IFERROR(INDEX(Tableau3[Num DECAL],SMALL(IF(Tableau3[Num DECAL]&lt;&gt;"",ROW(INDIRECT("1:"&amp;ROWS(Tableau3[Num DECAL])))),ROWS($1:2179))),"")</f>
        <v/>
      </c>
      <c r="R2190" s="88">
        <f t="shared" ca="1" si="34"/>
        <v>0</v>
      </c>
      <c r="S2190" s="88">
        <f ca="1">COUNTIFS(Tableau3[PLAGE],R2190)</f>
        <v>0</v>
      </c>
      <c r="T2190" s="139">
        <f ca="1">INDEX(EXTRACT!DATE,MATCH(Tableau4[[#This Row],[Décalage]],D:D,0),0)</f>
        <v>0</v>
      </c>
      <c r="U2190" s="139">
        <f ca="1">VLOOKUP(Tableau4[[#This Row],[Décalage]],D:E,2,0)</f>
        <v>0</v>
      </c>
      <c r="V2190" s="139">
        <f ca="1">VLOOKUP(Tableau4[[#This Row],[Décalage]],D:G,4,0)</f>
        <v>0</v>
      </c>
      <c r="AY2190" s="88"/>
      <c r="AZ2190" s="88"/>
      <c r="BA2190" s="88"/>
      <c r="BB2190" s="88"/>
      <c r="BC2190" s="88"/>
    </row>
    <row r="2191" spans="1:55" ht="15" x14ac:dyDescent="0.2">
      <c r="A2191" s="100" t="s">
        <v>534</v>
      </c>
      <c r="B2191" s="95" t="s">
        <v>534</v>
      </c>
      <c r="C2191" s="95">
        <v>2188</v>
      </c>
      <c r="D2191" s="95" t="s">
        <v>534</v>
      </c>
      <c r="E2191" s="99" t="s">
        <v>534</v>
      </c>
      <c r="F2191" s="95" t="s">
        <v>534</v>
      </c>
      <c r="G2191" s="95" t="s">
        <v>534</v>
      </c>
      <c r="H2191" s="95">
        <v>0</v>
      </c>
      <c r="I2191" s="95">
        <v>1</v>
      </c>
      <c r="J2191" s="95">
        <v>1724</v>
      </c>
      <c r="K2191" s="95" t="s">
        <v>534</v>
      </c>
      <c r="L2191" s="98" t="s">
        <v>534</v>
      </c>
      <c r="M2191" s="98" t="s">
        <v>534</v>
      </c>
      <c r="N2191" s="97" t="s">
        <v>534</v>
      </c>
      <c r="Q2191" s="88" t="str">
        <f t="array" aca="1" ref="Q2191" ca="1">IFERROR(INDEX(Tableau3[Num DECAL],SMALL(IF(Tableau3[Num DECAL]&lt;&gt;"",ROW(INDIRECT("1:"&amp;ROWS(Tableau3[Num DECAL])))),ROWS($1:2180))),"")</f>
        <v/>
      </c>
      <c r="R2191" s="88">
        <f t="shared" ca="1" si="34"/>
        <v>0</v>
      </c>
      <c r="S2191" s="88">
        <f ca="1">COUNTIFS(Tableau3[PLAGE],R2191)</f>
        <v>0</v>
      </c>
      <c r="T2191" s="139">
        <f ca="1">INDEX(EXTRACT!DATE,MATCH(Tableau4[[#This Row],[Décalage]],D:D,0),0)</f>
        <v>0</v>
      </c>
      <c r="U2191" s="139">
        <f ca="1">VLOOKUP(Tableau4[[#This Row],[Décalage]],D:E,2,0)</f>
        <v>0</v>
      </c>
      <c r="V2191" s="139">
        <f ca="1">VLOOKUP(Tableau4[[#This Row],[Décalage]],D:G,4,0)</f>
        <v>0</v>
      </c>
      <c r="AY2191" s="88"/>
      <c r="AZ2191" s="88"/>
      <c r="BA2191" s="88"/>
      <c r="BB2191" s="88"/>
      <c r="BC2191" s="88"/>
    </row>
    <row r="2192" spans="1:55" ht="15" x14ac:dyDescent="0.2">
      <c r="A2192" s="100" t="s">
        <v>534</v>
      </c>
      <c r="B2192" s="95" t="s">
        <v>534</v>
      </c>
      <c r="C2192" s="95">
        <v>2189</v>
      </c>
      <c r="D2192" s="95" t="s">
        <v>534</v>
      </c>
      <c r="E2192" s="99" t="s">
        <v>534</v>
      </c>
      <c r="F2192" s="95" t="s">
        <v>534</v>
      </c>
      <c r="G2192" s="95" t="s">
        <v>534</v>
      </c>
      <c r="H2192" s="95">
        <v>0</v>
      </c>
      <c r="I2192" s="95">
        <v>1</v>
      </c>
      <c r="J2192" s="95">
        <v>1725</v>
      </c>
      <c r="K2192" s="95" t="s">
        <v>534</v>
      </c>
      <c r="L2192" s="98" t="s">
        <v>534</v>
      </c>
      <c r="M2192" s="98" t="s">
        <v>534</v>
      </c>
      <c r="N2192" s="97" t="s">
        <v>534</v>
      </c>
      <c r="Q2192" s="88" t="str">
        <f t="array" aca="1" ref="Q2192" ca="1">IFERROR(INDEX(Tableau3[Num DECAL],SMALL(IF(Tableau3[Num DECAL]&lt;&gt;"",ROW(INDIRECT("1:"&amp;ROWS(Tableau3[Num DECAL])))),ROWS($1:2181))),"")</f>
        <v/>
      </c>
      <c r="R2192" s="88">
        <f t="shared" ca="1" si="34"/>
        <v>0</v>
      </c>
      <c r="S2192" s="88">
        <f ca="1">COUNTIFS(Tableau3[PLAGE],R2192)</f>
        <v>0</v>
      </c>
      <c r="T2192" s="139">
        <f ca="1">INDEX(EXTRACT!DATE,MATCH(Tableau4[[#This Row],[Décalage]],D:D,0),0)</f>
        <v>0</v>
      </c>
      <c r="U2192" s="139">
        <f ca="1">VLOOKUP(Tableau4[[#This Row],[Décalage]],D:E,2,0)</f>
        <v>0</v>
      </c>
      <c r="V2192" s="139">
        <f ca="1">VLOOKUP(Tableau4[[#This Row],[Décalage]],D:G,4,0)</f>
        <v>0</v>
      </c>
      <c r="AY2192" s="88"/>
      <c r="AZ2192" s="88"/>
      <c r="BA2192" s="88"/>
      <c r="BB2192" s="88"/>
      <c r="BC2192" s="88"/>
    </row>
    <row r="2193" spans="1:55" ht="15" x14ac:dyDescent="0.2">
      <c r="A2193" s="100" t="s">
        <v>534</v>
      </c>
      <c r="B2193" s="95" t="s">
        <v>534</v>
      </c>
      <c r="C2193" s="95">
        <v>2190</v>
      </c>
      <c r="D2193" s="95" t="s">
        <v>534</v>
      </c>
      <c r="E2193" s="99" t="s">
        <v>534</v>
      </c>
      <c r="F2193" s="95" t="s">
        <v>534</v>
      </c>
      <c r="G2193" s="95" t="s">
        <v>534</v>
      </c>
      <c r="H2193" s="95">
        <v>0</v>
      </c>
      <c r="I2193" s="95">
        <v>1</v>
      </c>
      <c r="J2193" s="95">
        <v>1726</v>
      </c>
      <c r="K2193" s="95" t="s">
        <v>534</v>
      </c>
      <c r="L2193" s="98" t="s">
        <v>534</v>
      </c>
      <c r="M2193" s="98" t="s">
        <v>534</v>
      </c>
      <c r="N2193" s="97" t="s">
        <v>534</v>
      </c>
      <c r="Q2193" s="88" t="str">
        <f t="array" aca="1" ref="Q2193" ca="1">IFERROR(INDEX(Tableau3[Num DECAL],SMALL(IF(Tableau3[Num DECAL]&lt;&gt;"",ROW(INDIRECT("1:"&amp;ROWS(Tableau3[Num DECAL])))),ROWS($1:2182))),"")</f>
        <v/>
      </c>
      <c r="R2193" s="88">
        <f t="shared" ca="1" si="34"/>
        <v>0</v>
      </c>
      <c r="S2193" s="88">
        <f ca="1">COUNTIFS(Tableau3[PLAGE],R2193)</f>
        <v>0</v>
      </c>
      <c r="T2193" s="139">
        <f ca="1">INDEX(EXTRACT!DATE,MATCH(Tableau4[[#This Row],[Décalage]],D:D,0),0)</f>
        <v>0</v>
      </c>
      <c r="U2193" s="139">
        <f ca="1">VLOOKUP(Tableau4[[#This Row],[Décalage]],D:E,2,0)</f>
        <v>0</v>
      </c>
      <c r="V2193" s="139">
        <f ca="1">VLOOKUP(Tableau4[[#This Row],[Décalage]],D:G,4,0)</f>
        <v>0</v>
      </c>
      <c r="AY2193" s="88"/>
      <c r="AZ2193" s="88"/>
      <c r="BA2193" s="88"/>
      <c r="BB2193" s="88"/>
      <c r="BC2193" s="88"/>
    </row>
    <row r="2194" spans="1:55" ht="15" x14ac:dyDescent="0.2">
      <c r="A2194" s="100" t="s">
        <v>534</v>
      </c>
      <c r="B2194" s="95" t="s">
        <v>534</v>
      </c>
      <c r="C2194" s="95">
        <v>2191</v>
      </c>
      <c r="D2194" s="95" t="s">
        <v>534</v>
      </c>
      <c r="E2194" s="99" t="s">
        <v>534</v>
      </c>
      <c r="F2194" s="95" t="s">
        <v>534</v>
      </c>
      <c r="G2194" s="95" t="s">
        <v>534</v>
      </c>
      <c r="H2194" s="95">
        <v>0</v>
      </c>
      <c r="I2194" s="95">
        <v>1</v>
      </c>
      <c r="J2194" s="95">
        <v>1727</v>
      </c>
      <c r="K2194" s="95" t="s">
        <v>534</v>
      </c>
      <c r="L2194" s="98" t="s">
        <v>534</v>
      </c>
      <c r="M2194" s="98" t="s">
        <v>534</v>
      </c>
      <c r="N2194" s="97" t="s">
        <v>534</v>
      </c>
      <c r="Q2194" s="88" t="str">
        <f t="array" aca="1" ref="Q2194" ca="1">IFERROR(INDEX(Tableau3[Num DECAL],SMALL(IF(Tableau3[Num DECAL]&lt;&gt;"",ROW(INDIRECT("1:"&amp;ROWS(Tableau3[Num DECAL])))),ROWS($1:2183))),"")</f>
        <v/>
      </c>
      <c r="R2194" s="88">
        <f t="shared" ca="1" si="34"/>
        <v>0</v>
      </c>
      <c r="S2194" s="88">
        <f ca="1">COUNTIFS(Tableau3[PLAGE],R2194)</f>
        <v>0</v>
      </c>
      <c r="T2194" s="139">
        <f ca="1">INDEX(EXTRACT!DATE,MATCH(Tableau4[[#This Row],[Décalage]],D:D,0),0)</f>
        <v>0</v>
      </c>
      <c r="U2194" s="139">
        <f ca="1">VLOOKUP(Tableau4[[#This Row],[Décalage]],D:E,2,0)</f>
        <v>0</v>
      </c>
      <c r="V2194" s="139">
        <f ca="1">VLOOKUP(Tableau4[[#This Row],[Décalage]],D:G,4,0)</f>
        <v>0</v>
      </c>
      <c r="AY2194" s="88"/>
      <c r="AZ2194" s="88"/>
      <c r="BA2194" s="88"/>
      <c r="BB2194" s="88"/>
      <c r="BC2194" s="88"/>
    </row>
    <row r="2195" spans="1:55" ht="15" x14ac:dyDescent="0.2">
      <c r="A2195" s="100" t="s">
        <v>534</v>
      </c>
      <c r="B2195" s="95" t="s">
        <v>534</v>
      </c>
      <c r="C2195" s="95">
        <v>2192</v>
      </c>
      <c r="D2195" s="95" t="s">
        <v>534</v>
      </c>
      <c r="E2195" s="99" t="s">
        <v>534</v>
      </c>
      <c r="F2195" s="95" t="s">
        <v>534</v>
      </c>
      <c r="G2195" s="95" t="s">
        <v>534</v>
      </c>
      <c r="H2195" s="95">
        <v>0</v>
      </c>
      <c r="I2195" s="95">
        <v>1</v>
      </c>
      <c r="J2195" s="95">
        <v>1728</v>
      </c>
      <c r="K2195" s="95" t="s">
        <v>534</v>
      </c>
      <c r="L2195" s="98" t="s">
        <v>534</v>
      </c>
      <c r="M2195" s="98" t="s">
        <v>534</v>
      </c>
      <c r="N2195" s="97" t="s">
        <v>534</v>
      </c>
      <c r="Q2195" s="88" t="str">
        <f t="array" aca="1" ref="Q2195" ca="1">IFERROR(INDEX(Tableau3[Num DECAL],SMALL(IF(Tableau3[Num DECAL]&lt;&gt;"",ROW(INDIRECT("1:"&amp;ROWS(Tableau3[Num DECAL])))),ROWS($1:2184))),"")</f>
        <v/>
      </c>
      <c r="R2195" s="88">
        <f t="shared" ca="1" si="34"/>
        <v>0</v>
      </c>
      <c r="S2195" s="88">
        <f ca="1">COUNTIFS(Tableau3[PLAGE],R2195)</f>
        <v>0</v>
      </c>
      <c r="T2195" s="139">
        <f ca="1">INDEX(EXTRACT!DATE,MATCH(Tableau4[[#This Row],[Décalage]],D:D,0),0)</f>
        <v>0</v>
      </c>
      <c r="U2195" s="139">
        <f ca="1">VLOOKUP(Tableau4[[#This Row],[Décalage]],D:E,2,0)</f>
        <v>0</v>
      </c>
      <c r="V2195" s="139">
        <f ca="1">VLOOKUP(Tableau4[[#This Row],[Décalage]],D:G,4,0)</f>
        <v>0</v>
      </c>
      <c r="AY2195" s="88"/>
      <c r="AZ2195" s="88"/>
      <c r="BA2195" s="88"/>
      <c r="BB2195" s="88"/>
      <c r="BC2195" s="88"/>
    </row>
    <row r="2196" spans="1:55" ht="15" x14ac:dyDescent="0.2">
      <c r="A2196" s="100" t="s">
        <v>534</v>
      </c>
      <c r="B2196" s="95" t="s">
        <v>534</v>
      </c>
      <c r="C2196" s="95">
        <v>2193</v>
      </c>
      <c r="D2196" s="95" t="s">
        <v>534</v>
      </c>
      <c r="E2196" s="99" t="s">
        <v>534</v>
      </c>
      <c r="F2196" s="95" t="s">
        <v>534</v>
      </c>
      <c r="G2196" s="95" t="s">
        <v>534</v>
      </c>
      <c r="H2196" s="95">
        <v>0</v>
      </c>
      <c r="I2196" s="95">
        <v>1</v>
      </c>
      <c r="J2196" s="95">
        <v>1729</v>
      </c>
      <c r="K2196" s="95" t="s">
        <v>534</v>
      </c>
      <c r="L2196" s="98" t="s">
        <v>534</v>
      </c>
      <c r="M2196" s="98" t="s">
        <v>534</v>
      </c>
      <c r="N2196" s="97" t="s">
        <v>534</v>
      </c>
      <c r="Q2196" s="88" t="str">
        <f t="array" aca="1" ref="Q2196" ca="1">IFERROR(INDEX(Tableau3[Num DECAL],SMALL(IF(Tableau3[Num DECAL]&lt;&gt;"",ROW(INDIRECT("1:"&amp;ROWS(Tableau3[Num DECAL])))),ROWS($1:2185))),"")</f>
        <v/>
      </c>
      <c r="R2196" s="88">
        <f t="shared" ca="1" si="34"/>
        <v>0</v>
      </c>
      <c r="S2196" s="88">
        <f ca="1">COUNTIFS(Tableau3[PLAGE],R2196)</f>
        <v>0</v>
      </c>
      <c r="T2196" s="139">
        <f ca="1">INDEX(EXTRACT!DATE,MATCH(Tableau4[[#This Row],[Décalage]],D:D,0),0)</f>
        <v>0</v>
      </c>
      <c r="U2196" s="139">
        <f ca="1">VLOOKUP(Tableau4[[#This Row],[Décalage]],D:E,2,0)</f>
        <v>0</v>
      </c>
      <c r="V2196" s="139">
        <f ca="1">VLOOKUP(Tableau4[[#This Row],[Décalage]],D:G,4,0)</f>
        <v>0</v>
      </c>
      <c r="AY2196" s="88"/>
      <c r="AZ2196" s="88"/>
      <c r="BA2196" s="88"/>
      <c r="BB2196" s="88"/>
      <c r="BC2196" s="88"/>
    </row>
    <row r="2197" spans="1:55" ht="15" x14ac:dyDescent="0.2">
      <c r="A2197" s="100" t="s">
        <v>534</v>
      </c>
      <c r="B2197" s="95" t="s">
        <v>534</v>
      </c>
      <c r="C2197" s="95">
        <v>2194</v>
      </c>
      <c r="D2197" s="95" t="s">
        <v>534</v>
      </c>
      <c r="E2197" s="99" t="s">
        <v>534</v>
      </c>
      <c r="F2197" s="95" t="s">
        <v>534</v>
      </c>
      <c r="G2197" s="95" t="s">
        <v>534</v>
      </c>
      <c r="H2197" s="95">
        <v>0</v>
      </c>
      <c r="I2197" s="95">
        <v>1</v>
      </c>
      <c r="J2197" s="95">
        <v>1730</v>
      </c>
      <c r="K2197" s="95" t="s">
        <v>534</v>
      </c>
      <c r="L2197" s="98" t="s">
        <v>534</v>
      </c>
      <c r="M2197" s="98" t="s">
        <v>534</v>
      </c>
      <c r="N2197" s="97" t="s">
        <v>534</v>
      </c>
      <c r="Q2197" s="88" t="str">
        <f t="array" aca="1" ref="Q2197" ca="1">IFERROR(INDEX(Tableau3[Num DECAL],SMALL(IF(Tableau3[Num DECAL]&lt;&gt;"",ROW(INDIRECT("1:"&amp;ROWS(Tableau3[Num DECAL])))),ROWS($1:2186))),"")</f>
        <v/>
      </c>
      <c r="R2197" s="88">
        <f t="shared" ca="1" si="34"/>
        <v>0</v>
      </c>
      <c r="S2197" s="88">
        <f ca="1">COUNTIFS(Tableau3[PLAGE],R2197)</f>
        <v>0</v>
      </c>
      <c r="T2197" s="139">
        <f ca="1">INDEX(EXTRACT!DATE,MATCH(Tableau4[[#This Row],[Décalage]],D:D,0),0)</f>
        <v>0</v>
      </c>
      <c r="U2197" s="139">
        <f ca="1">VLOOKUP(Tableau4[[#This Row],[Décalage]],D:E,2,0)</f>
        <v>0</v>
      </c>
      <c r="V2197" s="139">
        <f ca="1">VLOOKUP(Tableau4[[#This Row],[Décalage]],D:G,4,0)</f>
        <v>0</v>
      </c>
      <c r="AY2197" s="88"/>
      <c r="AZ2197" s="88"/>
      <c r="BA2197" s="88"/>
      <c r="BB2197" s="88"/>
      <c r="BC2197" s="88"/>
    </row>
    <row r="2198" spans="1:55" ht="15" x14ac:dyDescent="0.2">
      <c r="A2198" s="100" t="s">
        <v>534</v>
      </c>
      <c r="B2198" s="95" t="s">
        <v>534</v>
      </c>
      <c r="C2198" s="95">
        <v>2195</v>
      </c>
      <c r="D2198" s="95" t="s">
        <v>534</v>
      </c>
      <c r="E2198" s="99" t="s">
        <v>534</v>
      </c>
      <c r="F2198" s="95" t="s">
        <v>534</v>
      </c>
      <c r="G2198" s="95" t="s">
        <v>534</v>
      </c>
      <c r="H2198" s="95">
        <v>0</v>
      </c>
      <c r="I2198" s="95">
        <v>1</v>
      </c>
      <c r="J2198" s="95">
        <v>1731</v>
      </c>
      <c r="K2198" s="95" t="s">
        <v>534</v>
      </c>
      <c r="L2198" s="98" t="s">
        <v>534</v>
      </c>
      <c r="M2198" s="98" t="s">
        <v>534</v>
      </c>
      <c r="N2198" s="97" t="s">
        <v>534</v>
      </c>
      <c r="Q2198" s="88" t="str">
        <f t="array" aca="1" ref="Q2198" ca="1">IFERROR(INDEX(Tableau3[Num DECAL],SMALL(IF(Tableau3[Num DECAL]&lt;&gt;"",ROW(INDIRECT("1:"&amp;ROWS(Tableau3[Num DECAL])))),ROWS($1:2187))),"")</f>
        <v/>
      </c>
      <c r="R2198" s="88">
        <f t="shared" ca="1" si="34"/>
        <v>0</v>
      </c>
      <c r="S2198" s="88">
        <f ca="1">COUNTIFS(Tableau3[PLAGE],R2198)</f>
        <v>0</v>
      </c>
      <c r="T2198" s="139">
        <f ca="1">INDEX(EXTRACT!DATE,MATCH(Tableau4[[#This Row],[Décalage]],D:D,0),0)</f>
        <v>0</v>
      </c>
      <c r="U2198" s="139">
        <f ca="1">VLOOKUP(Tableau4[[#This Row],[Décalage]],D:E,2,0)</f>
        <v>0</v>
      </c>
      <c r="V2198" s="139">
        <f ca="1">VLOOKUP(Tableau4[[#This Row],[Décalage]],D:G,4,0)</f>
        <v>0</v>
      </c>
      <c r="AY2198" s="88"/>
      <c r="AZ2198" s="88"/>
      <c r="BA2198" s="88"/>
      <c r="BB2198" s="88"/>
      <c r="BC2198" s="88"/>
    </row>
    <row r="2199" spans="1:55" ht="15" x14ac:dyDescent="0.2">
      <c r="A2199" s="100" t="s">
        <v>534</v>
      </c>
      <c r="B2199" s="95" t="s">
        <v>534</v>
      </c>
      <c r="C2199" s="95">
        <v>2196</v>
      </c>
      <c r="D2199" s="95" t="s">
        <v>534</v>
      </c>
      <c r="E2199" s="99" t="s">
        <v>534</v>
      </c>
      <c r="F2199" s="95" t="s">
        <v>534</v>
      </c>
      <c r="G2199" s="95" t="s">
        <v>534</v>
      </c>
      <c r="H2199" s="95">
        <v>0</v>
      </c>
      <c r="I2199" s="95">
        <v>1</v>
      </c>
      <c r="J2199" s="95">
        <v>1732</v>
      </c>
      <c r="K2199" s="95" t="s">
        <v>534</v>
      </c>
      <c r="L2199" s="98" t="s">
        <v>534</v>
      </c>
      <c r="M2199" s="98" t="s">
        <v>534</v>
      </c>
      <c r="N2199" s="97" t="s">
        <v>534</v>
      </c>
      <c r="Q2199" s="88" t="str">
        <f t="array" aca="1" ref="Q2199" ca="1">IFERROR(INDEX(Tableau3[Num DECAL],SMALL(IF(Tableau3[Num DECAL]&lt;&gt;"",ROW(INDIRECT("1:"&amp;ROWS(Tableau3[Num DECAL])))),ROWS($1:2188))),"")</f>
        <v/>
      </c>
      <c r="R2199" s="88">
        <f t="shared" ca="1" si="34"/>
        <v>0</v>
      </c>
      <c r="S2199" s="88">
        <f ca="1">COUNTIFS(Tableau3[PLAGE],R2199)</f>
        <v>0</v>
      </c>
      <c r="T2199" s="139">
        <f ca="1">INDEX(EXTRACT!DATE,MATCH(Tableau4[[#This Row],[Décalage]],D:D,0),0)</f>
        <v>0</v>
      </c>
      <c r="U2199" s="139">
        <f ca="1">VLOOKUP(Tableau4[[#This Row],[Décalage]],D:E,2,0)</f>
        <v>0</v>
      </c>
      <c r="V2199" s="139">
        <f ca="1">VLOOKUP(Tableau4[[#This Row],[Décalage]],D:G,4,0)</f>
        <v>0</v>
      </c>
      <c r="AY2199" s="88"/>
      <c r="AZ2199" s="88"/>
      <c r="BA2199" s="88"/>
      <c r="BB2199" s="88"/>
      <c r="BC2199" s="88"/>
    </row>
    <row r="2200" spans="1:55" ht="15" x14ac:dyDescent="0.2">
      <c r="A2200" s="100" t="s">
        <v>534</v>
      </c>
      <c r="B2200" s="95" t="s">
        <v>534</v>
      </c>
      <c r="C2200" s="95">
        <v>2197</v>
      </c>
      <c r="D2200" s="95" t="s">
        <v>534</v>
      </c>
      <c r="E2200" s="99" t="s">
        <v>534</v>
      </c>
      <c r="F2200" s="95" t="s">
        <v>534</v>
      </c>
      <c r="G2200" s="95" t="s">
        <v>534</v>
      </c>
      <c r="H2200" s="95">
        <v>0</v>
      </c>
      <c r="I2200" s="95">
        <v>1</v>
      </c>
      <c r="J2200" s="95">
        <v>1733</v>
      </c>
      <c r="K2200" s="95" t="s">
        <v>534</v>
      </c>
      <c r="L2200" s="98" t="s">
        <v>534</v>
      </c>
      <c r="M2200" s="98" t="s">
        <v>534</v>
      </c>
      <c r="N2200" s="97" t="s">
        <v>534</v>
      </c>
      <c r="Q2200" s="88" t="str">
        <f t="array" aca="1" ref="Q2200" ca="1">IFERROR(INDEX(Tableau3[Num DECAL],SMALL(IF(Tableau3[Num DECAL]&lt;&gt;"",ROW(INDIRECT("1:"&amp;ROWS(Tableau3[Num DECAL])))),ROWS($1:2189))),"")</f>
        <v/>
      </c>
      <c r="R2200" s="88">
        <f t="shared" ca="1" si="34"/>
        <v>0</v>
      </c>
      <c r="S2200" s="88">
        <f ca="1">COUNTIFS(Tableau3[PLAGE],R2200)</f>
        <v>0</v>
      </c>
      <c r="T2200" s="139">
        <f ca="1">INDEX(EXTRACT!DATE,MATCH(Tableau4[[#This Row],[Décalage]],D:D,0),0)</f>
        <v>0</v>
      </c>
      <c r="U2200" s="139">
        <f ca="1">VLOOKUP(Tableau4[[#This Row],[Décalage]],D:E,2,0)</f>
        <v>0</v>
      </c>
      <c r="V2200" s="139">
        <f ca="1">VLOOKUP(Tableau4[[#This Row],[Décalage]],D:G,4,0)</f>
        <v>0</v>
      </c>
      <c r="AY2200" s="88"/>
      <c r="AZ2200" s="88"/>
      <c r="BA2200" s="88"/>
      <c r="BB2200" s="88"/>
      <c r="BC2200" s="88"/>
    </row>
    <row r="2201" spans="1:55" ht="15" x14ac:dyDescent="0.2">
      <c r="A2201" s="100" t="s">
        <v>534</v>
      </c>
      <c r="B2201" s="95" t="s">
        <v>534</v>
      </c>
      <c r="C2201" s="95">
        <v>2198</v>
      </c>
      <c r="D2201" s="95" t="s">
        <v>534</v>
      </c>
      <c r="E2201" s="99" t="s">
        <v>534</v>
      </c>
      <c r="F2201" s="95" t="s">
        <v>534</v>
      </c>
      <c r="G2201" s="95" t="s">
        <v>534</v>
      </c>
      <c r="H2201" s="95">
        <v>0</v>
      </c>
      <c r="I2201" s="95">
        <v>1</v>
      </c>
      <c r="J2201" s="95">
        <v>1734</v>
      </c>
      <c r="K2201" s="95" t="s">
        <v>534</v>
      </c>
      <c r="L2201" s="98" t="s">
        <v>534</v>
      </c>
      <c r="M2201" s="98" t="s">
        <v>534</v>
      </c>
      <c r="N2201" s="97" t="s">
        <v>534</v>
      </c>
      <c r="Q2201" s="88" t="str">
        <f t="array" aca="1" ref="Q2201" ca="1">IFERROR(INDEX(Tableau3[Num DECAL],SMALL(IF(Tableau3[Num DECAL]&lt;&gt;"",ROW(INDIRECT("1:"&amp;ROWS(Tableau3[Num DECAL])))),ROWS($1:2190))),"")</f>
        <v/>
      </c>
      <c r="R2201" s="88">
        <f t="shared" ca="1" si="34"/>
        <v>0</v>
      </c>
      <c r="S2201" s="88">
        <f ca="1">COUNTIFS(Tableau3[PLAGE],R2201)</f>
        <v>0</v>
      </c>
      <c r="T2201" s="139">
        <f ca="1">INDEX(EXTRACT!DATE,MATCH(Tableau4[[#This Row],[Décalage]],D:D,0),0)</f>
        <v>0</v>
      </c>
      <c r="U2201" s="139">
        <f ca="1">VLOOKUP(Tableau4[[#This Row],[Décalage]],D:E,2,0)</f>
        <v>0</v>
      </c>
      <c r="V2201" s="139">
        <f ca="1">VLOOKUP(Tableau4[[#This Row],[Décalage]],D:G,4,0)</f>
        <v>0</v>
      </c>
      <c r="AY2201" s="88"/>
      <c r="AZ2201" s="88"/>
      <c r="BA2201" s="88"/>
      <c r="BB2201" s="88"/>
      <c r="BC2201" s="88"/>
    </row>
    <row r="2202" spans="1:55" ht="15" x14ac:dyDescent="0.2">
      <c r="A2202" s="100" t="s">
        <v>534</v>
      </c>
      <c r="B2202" s="95" t="s">
        <v>534</v>
      </c>
      <c r="C2202" s="95">
        <v>2199</v>
      </c>
      <c r="D2202" s="95" t="s">
        <v>534</v>
      </c>
      <c r="E2202" s="99" t="s">
        <v>534</v>
      </c>
      <c r="F2202" s="95" t="s">
        <v>534</v>
      </c>
      <c r="G2202" s="95" t="s">
        <v>534</v>
      </c>
      <c r="H2202" s="95">
        <v>0</v>
      </c>
      <c r="I2202" s="95">
        <v>1</v>
      </c>
      <c r="J2202" s="95">
        <v>1735</v>
      </c>
      <c r="K2202" s="95" t="s">
        <v>534</v>
      </c>
      <c r="L2202" s="98" t="s">
        <v>534</v>
      </c>
      <c r="M2202" s="98" t="s">
        <v>534</v>
      </c>
      <c r="N2202" s="97" t="s">
        <v>534</v>
      </c>
      <c r="Q2202" s="88" t="str">
        <f t="array" aca="1" ref="Q2202" ca="1">IFERROR(INDEX(Tableau3[Num DECAL],SMALL(IF(Tableau3[Num DECAL]&lt;&gt;"",ROW(INDIRECT("1:"&amp;ROWS(Tableau3[Num DECAL])))),ROWS($1:2191))),"")</f>
        <v/>
      </c>
      <c r="R2202" s="88">
        <f t="shared" ca="1" si="34"/>
        <v>0</v>
      </c>
      <c r="S2202" s="88">
        <f ca="1">COUNTIFS(Tableau3[PLAGE],R2202)</f>
        <v>0</v>
      </c>
      <c r="T2202" s="139">
        <f ca="1">INDEX(EXTRACT!DATE,MATCH(Tableau4[[#This Row],[Décalage]],D:D,0),0)</f>
        <v>0</v>
      </c>
      <c r="U2202" s="139">
        <f ca="1">VLOOKUP(Tableau4[[#This Row],[Décalage]],D:E,2,0)</f>
        <v>0</v>
      </c>
      <c r="V2202" s="139">
        <f ca="1">VLOOKUP(Tableau4[[#This Row],[Décalage]],D:G,4,0)</f>
        <v>0</v>
      </c>
      <c r="AY2202" s="88"/>
      <c r="AZ2202" s="88"/>
      <c r="BA2202" s="88"/>
      <c r="BB2202" s="88"/>
      <c r="BC2202" s="88"/>
    </row>
    <row r="2203" spans="1:55" ht="15" x14ac:dyDescent="0.2">
      <c r="A2203" s="100" t="s">
        <v>534</v>
      </c>
      <c r="B2203" s="95" t="s">
        <v>534</v>
      </c>
      <c r="C2203" s="95">
        <v>2200</v>
      </c>
      <c r="D2203" s="95" t="s">
        <v>534</v>
      </c>
      <c r="E2203" s="99" t="s">
        <v>534</v>
      </c>
      <c r="F2203" s="95" t="s">
        <v>534</v>
      </c>
      <c r="G2203" s="95" t="s">
        <v>534</v>
      </c>
      <c r="H2203" s="95">
        <v>0</v>
      </c>
      <c r="I2203" s="95">
        <v>1</v>
      </c>
      <c r="J2203" s="95">
        <v>1736</v>
      </c>
      <c r="K2203" s="95" t="s">
        <v>534</v>
      </c>
      <c r="L2203" s="98" t="s">
        <v>534</v>
      </c>
      <c r="M2203" s="98" t="s">
        <v>534</v>
      </c>
      <c r="N2203" s="97" t="s">
        <v>534</v>
      </c>
      <c r="Q2203" s="88" t="str">
        <f t="array" aca="1" ref="Q2203" ca="1">IFERROR(INDEX(Tableau3[Num DECAL],SMALL(IF(Tableau3[Num DECAL]&lt;&gt;"",ROW(INDIRECT("1:"&amp;ROWS(Tableau3[Num DECAL])))),ROWS($1:2192))),"")</f>
        <v/>
      </c>
      <c r="R2203" s="88">
        <f t="shared" ca="1" si="34"/>
        <v>0</v>
      </c>
      <c r="S2203" s="88">
        <f ca="1">COUNTIFS(Tableau3[PLAGE],R2203)</f>
        <v>0</v>
      </c>
      <c r="T2203" s="139">
        <f ca="1">INDEX(EXTRACT!DATE,MATCH(Tableau4[[#This Row],[Décalage]],D:D,0),0)</f>
        <v>0</v>
      </c>
      <c r="U2203" s="139">
        <f ca="1">VLOOKUP(Tableau4[[#This Row],[Décalage]],D:E,2,0)</f>
        <v>0</v>
      </c>
      <c r="V2203" s="139">
        <f ca="1">VLOOKUP(Tableau4[[#This Row],[Décalage]],D:G,4,0)</f>
        <v>0</v>
      </c>
      <c r="AY2203" s="88"/>
      <c r="AZ2203" s="88"/>
      <c r="BA2203" s="88"/>
      <c r="BB2203" s="88"/>
      <c r="BC2203" s="88"/>
    </row>
    <row r="2204" spans="1:55" ht="15" x14ac:dyDescent="0.2">
      <c r="A2204" s="100" t="s">
        <v>534</v>
      </c>
      <c r="B2204" s="95" t="s">
        <v>534</v>
      </c>
      <c r="C2204" s="95">
        <v>2201</v>
      </c>
      <c r="D2204" s="95" t="s">
        <v>534</v>
      </c>
      <c r="E2204" s="99" t="s">
        <v>534</v>
      </c>
      <c r="F2204" s="95" t="s">
        <v>534</v>
      </c>
      <c r="G2204" s="95" t="s">
        <v>534</v>
      </c>
      <c r="H2204" s="95">
        <v>0</v>
      </c>
      <c r="I2204" s="95">
        <v>1</v>
      </c>
      <c r="J2204" s="95">
        <v>1737</v>
      </c>
      <c r="K2204" s="95" t="s">
        <v>534</v>
      </c>
      <c r="L2204" s="98" t="s">
        <v>534</v>
      </c>
      <c r="M2204" s="98" t="s">
        <v>534</v>
      </c>
      <c r="N2204" s="97" t="s">
        <v>534</v>
      </c>
      <c r="Q2204" s="88" t="str">
        <f t="array" aca="1" ref="Q2204" ca="1">IFERROR(INDEX(Tableau3[Num DECAL],SMALL(IF(Tableau3[Num DECAL]&lt;&gt;"",ROW(INDIRECT("1:"&amp;ROWS(Tableau3[Num DECAL])))),ROWS($1:2193))),"")</f>
        <v/>
      </c>
      <c r="R2204" s="88">
        <f t="shared" ca="1" si="34"/>
        <v>0</v>
      </c>
      <c r="S2204" s="88">
        <f ca="1">COUNTIFS(Tableau3[PLAGE],R2204)</f>
        <v>0</v>
      </c>
      <c r="T2204" s="139">
        <f ca="1">INDEX(EXTRACT!DATE,MATCH(Tableau4[[#This Row],[Décalage]],D:D,0),0)</f>
        <v>0</v>
      </c>
      <c r="U2204" s="139">
        <f ca="1">VLOOKUP(Tableau4[[#This Row],[Décalage]],D:E,2,0)</f>
        <v>0</v>
      </c>
      <c r="V2204" s="139">
        <f ca="1">VLOOKUP(Tableau4[[#This Row],[Décalage]],D:G,4,0)</f>
        <v>0</v>
      </c>
      <c r="AY2204" s="88"/>
      <c r="AZ2204" s="88"/>
      <c r="BA2204" s="88"/>
      <c r="BB2204" s="88"/>
      <c r="BC2204" s="88"/>
    </row>
    <row r="2205" spans="1:55" ht="15" x14ac:dyDescent="0.2">
      <c r="A2205" s="100" t="s">
        <v>534</v>
      </c>
      <c r="B2205" s="95" t="s">
        <v>534</v>
      </c>
      <c r="C2205" s="95">
        <v>2202</v>
      </c>
      <c r="D2205" s="95" t="s">
        <v>534</v>
      </c>
      <c r="E2205" s="99" t="s">
        <v>534</v>
      </c>
      <c r="F2205" s="95" t="s">
        <v>534</v>
      </c>
      <c r="G2205" s="95" t="s">
        <v>534</v>
      </c>
      <c r="H2205" s="95">
        <v>0</v>
      </c>
      <c r="I2205" s="95">
        <v>1</v>
      </c>
      <c r="J2205" s="95">
        <v>1738</v>
      </c>
      <c r="K2205" s="95" t="s">
        <v>534</v>
      </c>
      <c r="L2205" s="98" t="s">
        <v>534</v>
      </c>
      <c r="M2205" s="98" t="s">
        <v>534</v>
      </c>
      <c r="N2205" s="97" t="s">
        <v>534</v>
      </c>
      <c r="Q2205" s="88" t="str">
        <f t="array" aca="1" ref="Q2205" ca="1">IFERROR(INDEX(Tableau3[Num DECAL],SMALL(IF(Tableau3[Num DECAL]&lt;&gt;"",ROW(INDIRECT("1:"&amp;ROWS(Tableau3[Num DECAL])))),ROWS($1:2194))),"")</f>
        <v/>
      </c>
      <c r="R2205" s="88">
        <f t="shared" ca="1" si="34"/>
        <v>0</v>
      </c>
      <c r="S2205" s="88">
        <f ca="1">COUNTIFS(Tableau3[PLAGE],R2205)</f>
        <v>0</v>
      </c>
      <c r="T2205" s="139">
        <f ca="1">INDEX(EXTRACT!DATE,MATCH(Tableau4[[#This Row],[Décalage]],D:D,0),0)</f>
        <v>0</v>
      </c>
      <c r="U2205" s="139">
        <f ca="1">VLOOKUP(Tableau4[[#This Row],[Décalage]],D:E,2,0)</f>
        <v>0</v>
      </c>
      <c r="V2205" s="139">
        <f ca="1">VLOOKUP(Tableau4[[#This Row],[Décalage]],D:G,4,0)</f>
        <v>0</v>
      </c>
      <c r="AY2205" s="88"/>
      <c r="AZ2205" s="88"/>
      <c r="BA2205" s="88"/>
      <c r="BB2205" s="88"/>
      <c r="BC2205" s="88"/>
    </row>
    <row r="2206" spans="1:55" ht="15" x14ac:dyDescent="0.2">
      <c r="A2206" s="100" t="s">
        <v>534</v>
      </c>
      <c r="B2206" s="95" t="s">
        <v>534</v>
      </c>
      <c r="C2206" s="95">
        <v>2203</v>
      </c>
      <c r="D2206" s="95" t="s">
        <v>534</v>
      </c>
      <c r="E2206" s="99" t="s">
        <v>534</v>
      </c>
      <c r="F2206" s="95" t="s">
        <v>534</v>
      </c>
      <c r="G2206" s="95" t="s">
        <v>534</v>
      </c>
      <c r="H2206" s="95">
        <v>0</v>
      </c>
      <c r="I2206" s="95">
        <v>1</v>
      </c>
      <c r="J2206" s="95">
        <v>1739</v>
      </c>
      <c r="K2206" s="95" t="s">
        <v>534</v>
      </c>
      <c r="L2206" s="98" t="s">
        <v>534</v>
      </c>
      <c r="M2206" s="98" t="s">
        <v>534</v>
      </c>
      <c r="N2206" s="97" t="s">
        <v>534</v>
      </c>
      <c r="Q2206" s="88" t="str">
        <f t="array" aca="1" ref="Q2206" ca="1">IFERROR(INDEX(Tableau3[Num DECAL],SMALL(IF(Tableau3[Num DECAL]&lt;&gt;"",ROW(INDIRECT("1:"&amp;ROWS(Tableau3[Num DECAL])))),ROWS($1:2195))),"")</f>
        <v/>
      </c>
      <c r="R2206" s="88">
        <f t="shared" ca="1" si="34"/>
        <v>0</v>
      </c>
      <c r="S2206" s="88">
        <f ca="1">COUNTIFS(Tableau3[PLAGE],R2206)</f>
        <v>0</v>
      </c>
      <c r="T2206" s="139">
        <f ca="1">INDEX(EXTRACT!DATE,MATCH(Tableau4[[#This Row],[Décalage]],D:D,0),0)</f>
        <v>0</v>
      </c>
      <c r="U2206" s="139">
        <f ca="1">VLOOKUP(Tableau4[[#This Row],[Décalage]],D:E,2,0)</f>
        <v>0</v>
      </c>
      <c r="V2206" s="139">
        <f ca="1">VLOOKUP(Tableau4[[#This Row],[Décalage]],D:G,4,0)</f>
        <v>0</v>
      </c>
      <c r="AY2206" s="88"/>
      <c r="AZ2206" s="88"/>
      <c r="BA2206" s="88"/>
      <c r="BB2206" s="88"/>
      <c r="BC2206" s="88"/>
    </row>
    <row r="2207" spans="1:55" ht="15" x14ac:dyDescent="0.2">
      <c r="A2207" s="100" t="s">
        <v>534</v>
      </c>
      <c r="B2207" s="95" t="s">
        <v>534</v>
      </c>
      <c r="C2207" s="95">
        <v>2204</v>
      </c>
      <c r="D2207" s="95" t="s">
        <v>534</v>
      </c>
      <c r="E2207" s="99" t="s">
        <v>534</v>
      </c>
      <c r="F2207" s="95" t="s">
        <v>534</v>
      </c>
      <c r="G2207" s="95" t="s">
        <v>534</v>
      </c>
      <c r="H2207" s="95">
        <v>0</v>
      </c>
      <c r="I2207" s="95">
        <v>1</v>
      </c>
      <c r="J2207" s="95">
        <v>1740</v>
      </c>
      <c r="K2207" s="95" t="s">
        <v>534</v>
      </c>
      <c r="L2207" s="98" t="s">
        <v>534</v>
      </c>
      <c r="M2207" s="98" t="s">
        <v>534</v>
      </c>
      <c r="N2207" s="97" t="s">
        <v>534</v>
      </c>
      <c r="Q2207" s="88" t="str">
        <f t="array" aca="1" ref="Q2207" ca="1">IFERROR(INDEX(Tableau3[Num DECAL],SMALL(IF(Tableau3[Num DECAL]&lt;&gt;"",ROW(INDIRECT("1:"&amp;ROWS(Tableau3[Num DECAL])))),ROWS($1:2196))),"")</f>
        <v/>
      </c>
      <c r="R2207" s="88">
        <f t="shared" ca="1" si="34"/>
        <v>0</v>
      </c>
      <c r="S2207" s="88">
        <f ca="1">COUNTIFS(Tableau3[PLAGE],R2207)</f>
        <v>0</v>
      </c>
      <c r="T2207" s="139">
        <f ca="1">INDEX(EXTRACT!DATE,MATCH(Tableau4[[#This Row],[Décalage]],D:D,0),0)</f>
        <v>0</v>
      </c>
      <c r="U2207" s="139">
        <f ca="1">VLOOKUP(Tableau4[[#This Row],[Décalage]],D:E,2,0)</f>
        <v>0</v>
      </c>
      <c r="V2207" s="139">
        <f ca="1">VLOOKUP(Tableau4[[#This Row],[Décalage]],D:G,4,0)</f>
        <v>0</v>
      </c>
      <c r="AY2207" s="88"/>
      <c r="AZ2207" s="88"/>
      <c r="BA2207" s="88"/>
      <c r="BB2207" s="88"/>
      <c r="BC2207" s="88"/>
    </row>
    <row r="2208" spans="1:55" ht="15" x14ac:dyDescent="0.2">
      <c r="A2208" s="100" t="s">
        <v>534</v>
      </c>
      <c r="B2208" s="95" t="s">
        <v>534</v>
      </c>
      <c r="C2208" s="95">
        <v>2205</v>
      </c>
      <c r="D2208" s="95" t="s">
        <v>534</v>
      </c>
      <c r="E2208" s="99" t="s">
        <v>534</v>
      </c>
      <c r="F2208" s="95" t="s">
        <v>534</v>
      </c>
      <c r="G2208" s="95" t="s">
        <v>534</v>
      </c>
      <c r="H2208" s="95">
        <v>0</v>
      </c>
      <c r="I2208" s="95">
        <v>1</v>
      </c>
      <c r="J2208" s="95">
        <v>1741</v>
      </c>
      <c r="K2208" s="95" t="s">
        <v>534</v>
      </c>
      <c r="L2208" s="98" t="s">
        <v>534</v>
      </c>
      <c r="M2208" s="98" t="s">
        <v>534</v>
      </c>
      <c r="N2208" s="97" t="s">
        <v>534</v>
      </c>
      <c r="Q2208" s="88" t="str">
        <f t="array" aca="1" ref="Q2208" ca="1">IFERROR(INDEX(Tableau3[Num DECAL],SMALL(IF(Tableau3[Num DECAL]&lt;&gt;"",ROW(INDIRECT("1:"&amp;ROWS(Tableau3[Num DECAL])))),ROWS($1:2197))),"")</f>
        <v/>
      </c>
      <c r="R2208" s="88">
        <f t="shared" ca="1" si="34"/>
        <v>0</v>
      </c>
      <c r="S2208" s="88">
        <f ca="1">COUNTIFS(Tableau3[PLAGE],R2208)</f>
        <v>0</v>
      </c>
      <c r="T2208" s="139">
        <f ca="1">INDEX(EXTRACT!DATE,MATCH(Tableau4[[#This Row],[Décalage]],D:D,0),0)</f>
        <v>0</v>
      </c>
      <c r="U2208" s="139">
        <f ca="1">VLOOKUP(Tableau4[[#This Row],[Décalage]],D:E,2,0)</f>
        <v>0</v>
      </c>
      <c r="V2208" s="139">
        <f ca="1">VLOOKUP(Tableau4[[#This Row],[Décalage]],D:G,4,0)</f>
        <v>0</v>
      </c>
      <c r="AY2208" s="88"/>
      <c r="AZ2208" s="88"/>
      <c r="BA2208" s="88"/>
      <c r="BB2208" s="88"/>
      <c r="BC2208" s="88"/>
    </row>
    <row r="2209" spans="1:55" ht="15" x14ac:dyDescent="0.2">
      <c r="A2209" s="100" t="s">
        <v>534</v>
      </c>
      <c r="B2209" s="95" t="s">
        <v>534</v>
      </c>
      <c r="C2209" s="95">
        <v>2206</v>
      </c>
      <c r="D2209" s="95" t="s">
        <v>534</v>
      </c>
      <c r="E2209" s="99" t="s">
        <v>534</v>
      </c>
      <c r="F2209" s="95" t="s">
        <v>534</v>
      </c>
      <c r="G2209" s="95" t="s">
        <v>534</v>
      </c>
      <c r="H2209" s="95">
        <v>0</v>
      </c>
      <c r="I2209" s="95">
        <v>1</v>
      </c>
      <c r="J2209" s="95">
        <v>1742</v>
      </c>
      <c r="K2209" s="95" t="s">
        <v>534</v>
      </c>
      <c r="L2209" s="98" t="s">
        <v>534</v>
      </c>
      <c r="M2209" s="98" t="s">
        <v>534</v>
      </c>
      <c r="N2209" s="97" t="s">
        <v>534</v>
      </c>
      <c r="Q2209" s="88" t="str">
        <f t="array" aca="1" ref="Q2209" ca="1">IFERROR(INDEX(Tableau3[Num DECAL],SMALL(IF(Tableau3[Num DECAL]&lt;&gt;"",ROW(INDIRECT("1:"&amp;ROWS(Tableau3[Num DECAL])))),ROWS($1:2198))),"")</f>
        <v/>
      </c>
      <c r="R2209" s="88">
        <f t="shared" ca="1" si="34"/>
        <v>0</v>
      </c>
      <c r="S2209" s="88">
        <f ca="1">COUNTIFS(Tableau3[PLAGE],R2209)</f>
        <v>0</v>
      </c>
      <c r="T2209" s="139">
        <f ca="1">INDEX(EXTRACT!DATE,MATCH(Tableau4[[#This Row],[Décalage]],D:D,0),0)</f>
        <v>0</v>
      </c>
      <c r="U2209" s="139">
        <f ca="1">VLOOKUP(Tableau4[[#This Row],[Décalage]],D:E,2,0)</f>
        <v>0</v>
      </c>
      <c r="V2209" s="139">
        <f ca="1">VLOOKUP(Tableau4[[#This Row],[Décalage]],D:G,4,0)</f>
        <v>0</v>
      </c>
      <c r="AY2209" s="88"/>
      <c r="AZ2209" s="88"/>
      <c r="BA2209" s="88"/>
      <c r="BB2209" s="88"/>
      <c r="BC2209" s="88"/>
    </row>
    <row r="2210" spans="1:55" ht="15" x14ac:dyDescent="0.2">
      <c r="A2210" s="100" t="s">
        <v>534</v>
      </c>
      <c r="B2210" s="95" t="s">
        <v>534</v>
      </c>
      <c r="C2210" s="95">
        <v>2207</v>
      </c>
      <c r="D2210" s="95" t="s">
        <v>534</v>
      </c>
      <c r="E2210" s="99" t="s">
        <v>534</v>
      </c>
      <c r="F2210" s="95" t="s">
        <v>534</v>
      </c>
      <c r="G2210" s="95" t="s">
        <v>534</v>
      </c>
      <c r="H2210" s="95">
        <v>0</v>
      </c>
      <c r="I2210" s="95">
        <v>1</v>
      </c>
      <c r="J2210" s="95">
        <v>1743</v>
      </c>
      <c r="K2210" s="95" t="s">
        <v>534</v>
      </c>
      <c r="L2210" s="98" t="s">
        <v>534</v>
      </c>
      <c r="M2210" s="98" t="s">
        <v>534</v>
      </c>
      <c r="N2210" s="97" t="s">
        <v>534</v>
      </c>
      <c r="Q2210" s="88" t="str">
        <f t="array" aca="1" ref="Q2210" ca="1">IFERROR(INDEX(Tableau3[Num DECAL],SMALL(IF(Tableau3[Num DECAL]&lt;&gt;"",ROW(INDIRECT("1:"&amp;ROWS(Tableau3[Num DECAL])))),ROWS($1:2199))),"")</f>
        <v/>
      </c>
      <c r="R2210" s="88">
        <f t="shared" ca="1" si="34"/>
        <v>0</v>
      </c>
      <c r="S2210" s="88">
        <f ca="1">COUNTIFS(Tableau3[PLAGE],R2210)</f>
        <v>0</v>
      </c>
      <c r="T2210" s="139">
        <f ca="1">INDEX(EXTRACT!DATE,MATCH(Tableau4[[#This Row],[Décalage]],D:D,0),0)</f>
        <v>0</v>
      </c>
      <c r="U2210" s="139">
        <f ca="1">VLOOKUP(Tableau4[[#This Row],[Décalage]],D:E,2,0)</f>
        <v>0</v>
      </c>
      <c r="V2210" s="139">
        <f ca="1">VLOOKUP(Tableau4[[#This Row],[Décalage]],D:G,4,0)</f>
        <v>0</v>
      </c>
      <c r="AY2210" s="88"/>
      <c r="AZ2210" s="88"/>
      <c r="BA2210" s="88"/>
      <c r="BB2210" s="88"/>
      <c r="BC2210" s="88"/>
    </row>
    <row r="2211" spans="1:55" ht="15" x14ac:dyDescent="0.2">
      <c r="A2211" s="100" t="s">
        <v>534</v>
      </c>
      <c r="B2211" s="95" t="s">
        <v>534</v>
      </c>
      <c r="C2211" s="95">
        <v>2208</v>
      </c>
      <c r="D2211" s="95" t="s">
        <v>534</v>
      </c>
      <c r="E2211" s="99" t="s">
        <v>534</v>
      </c>
      <c r="F2211" s="95" t="s">
        <v>534</v>
      </c>
      <c r="G2211" s="95" t="s">
        <v>534</v>
      </c>
      <c r="H2211" s="95">
        <v>0</v>
      </c>
      <c r="I2211" s="95">
        <v>1</v>
      </c>
      <c r="J2211" s="95">
        <v>1744</v>
      </c>
      <c r="K2211" s="95" t="s">
        <v>534</v>
      </c>
      <c r="L2211" s="98" t="s">
        <v>534</v>
      </c>
      <c r="M2211" s="98" t="s">
        <v>534</v>
      </c>
      <c r="N2211" s="97" t="s">
        <v>534</v>
      </c>
      <c r="Q2211" s="88" t="str">
        <f t="array" aca="1" ref="Q2211" ca="1">IFERROR(INDEX(Tableau3[Num DECAL],SMALL(IF(Tableau3[Num DECAL]&lt;&gt;"",ROW(INDIRECT("1:"&amp;ROWS(Tableau3[Num DECAL])))),ROWS($1:2200))),"")</f>
        <v/>
      </c>
      <c r="R2211" s="88">
        <f t="shared" ca="1" si="34"/>
        <v>0</v>
      </c>
      <c r="S2211" s="88">
        <f ca="1">COUNTIFS(Tableau3[PLAGE],R2211)</f>
        <v>0</v>
      </c>
      <c r="T2211" s="139">
        <f ca="1">INDEX(EXTRACT!DATE,MATCH(Tableau4[[#This Row],[Décalage]],D:D,0),0)</f>
        <v>0</v>
      </c>
      <c r="U2211" s="139">
        <f ca="1">VLOOKUP(Tableau4[[#This Row],[Décalage]],D:E,2,0)</f>
        <v>0</v>
      </c>
      <c r="V2211" s="139">
        <f ca="1">VLOOKUP(Tableau4[[#This Row],[Décalage]],D:G,4,0)</f>
        <v>0</v>
      </c>
      <c r="AY2211" s="88"/>
      <c r="AZ2211" s="88"/>
      <c r="BA2211" s="88"/>
      <c r="BB2211" s="88"/>
      <c r="BC2211" s="88"/>
    </row>
    <row r="2212" spans="1:55" ht="15" x14ac:dyDescent="0.2">
      <c r="A2212" s="100" t="s">
        <v>534</v>
      </c>
      <c r="B2212" s="95" t="s">
        <v>534</v>
      </c>
      <c r="C2212" s="95">
        <v>2209</v>
      </c>
      <c r="D2212" s="95" t="s">
        <v>534</v>
      </c>
      <c r="E2212" s="99" t="s">
        <v>534</v>
      </c>
      <c r="F2212" s="95" t="s">
        <v>534</v>
      </c>
      <c r="G2212" s="95" t="s">
        <v>534</v>
      </c>
      <c r="H2212" s="95">
        <v>0</v>
      </c>
      <c r="I2212" s="95">
        <v>1</v>
      </c>
      <c r="J2212" s="95">
        <v>1745</v>
      </c>
      <c r="K2212" s="95" t="s">
        <v>534</v>
      </c>
      <c r="L2212" s="98" t="s">
        <v>534</v>
      </c>
      <c r="M2212" s="98" t="s">
        <v>534</v>
      </c>
      <c r="N2212" s="97" t="s">
        <v>534</v>
      </c>
      <c r="Q2212" s="88" t="str">
        <f t="array" aca="1" ref="Q2212" ca="1">IFERROR(INDEX(Tableau3[Num DECAL],SMALL(IF(Tableau3[Num DECAL]&lt;&gt;"",ROW(INDIRECT("1:"&amp;ROWS(Tableau3[Num DECAL])))),ROWS($1:2201))),"")</f>
        <v/>
      </c>
      <c r="R2212" s="88">
        <f t="shared" ca="1" si="34"/>
        <v>0</v>
      </c>
      <c r="S2212" s="88">
        <f ca="1">COUNTIFS(Tableau3[PLAGE],R2212)</f>
        <v>0</v>
      </c>
      <c r="T2212" s="139">
        <f ca="1">INDEX(EXTRACT!DATE,MATCH(Tableau4[[#This Row],[Décalage]],D:D,0),0)</f>
        <v>0</v>
      </c>
      <c r="U2212" s="139">
        <f ca="1">VLOOKUP(Tableau4[[#This Row],[Décalage]],D:E,2,0)</f>
        <v>0</v>
      </c>
      <c r="V2212" s="139">
        <f ca="1">VLOOKUP(Tableau4[[#This Row],[Décalage]],D:G,4,0)</f>
        <v>0</v>
      </c>
      <c r="AY2212" s="88"/>
      <c r="AZ2212" s="88"/>
      <c r="BA2212" s="88"/>
      <c r="BB2212" s="88"/>
      <c r="BC2212" s="88"/>
    </row>
    <row r="2213" spans="1:55" ht="15" x14ac:dyDescent="0.2">
      <c r="A2213" s="100" t="s">
        <v>534</v>
      </c>
      <c r="B2213" s="95" t="s">
        <v>534</v>
      </c>
      <c r="C2213" s="95">
        <v>2210</v>
      </c>
      <c r="D2213" s="95" t="s">
        <v>534</v>
      </c>
      <c r="E2213" s="99" t="s">
        <v>534</v>
      </c>
      <c r="F2213" s="95" t="s">
        <v>534</v>
      </c>
      <c r="G2213" s="95" t="s">
        <v>534</v>
      </c>
      <c r="H2213" s="95">
        <v>0</v>
      </c>
      <c r="I2213" s="95">
        <v>1</v>
      </c>
      <c r="J2213" s="95">
        <v>1746</v>
      </c>
      <c r="K2213" s="95" t="s">
        <v>534</v>
      </c>
      <c r="L2213" s="98" t="s">
        <v>534</v>
      </c>
      <c r="M2213" s="98" t="s">
        <v>534</v>
      </c>
      <c r="N2213" s="97" t="s">
        <v>534</v>
      </c>
      <c r="Q2213" s="88" t="str">
        <f t="array" aca="1" ref="Q2213" ca="1">IFERROR(INDEX(Tableau3[Num DECAL],SMALL(IF(Tableau3[Num DECAL]&lt;&gt;"",ROW(INDIRECT("1:"&amp;ROWS(Tableau3[Num DECAL])))),ROWS($1:2202))),"")</f>
        <v/>
      </c>
      <c r="R2213" s="88">
        <f t="shared" ca="1" si="34"/>
        <v>0</v>
      </c>
      <c r="S2213" s="88">
        <f ca="1">COUNTIFS(Tableau3[PLAGE],R2213)</f>
        <v>0</v>
      </c>
      <c r="T2213" s="139">
        <f ca="1">INDEX(EXTRACT!DATE,MATCH(Tableau4[[#This Row],[Décalage]],D:D,0),0)</f>
        <v>0</v>
      </c>
      <c r="U2213" s="139">
        <f ca="1">VLOOKUP(Tableau4[[#This Row],[Décalage]],D:E,2,0)</f>
        <v>0</v>
      </c>
      <c r="V2213" s="139">
        <f ca="1">VLOOKUP(Tableau4[[#This Row],[Décalage]],D:G,4,0)</f>
        <v>0</v>
      </c>
      <c r="AY2213" s="88"/>
      <c r="AZ2213" s="88"/>
      <c r="BA2213" s="88"/>
      <c r="BB2213" s="88"/>
      <c r="BC2213" s="88"/>
    </row>
    <row r="2214" spans="1:55" ht="15" x14ac:dyDescent="0.2">
      <c r="A2214" s="100" t="s">
        <v>534</v>
      </c>
      <c r="B2214" s="95" t="s">
        <v>534</v>
      </c>
      <c r="C2214" s="95">
        <v>2211</v>
      </c>
      <c r="D2214" s="95" t="s">
        <v>534</v>
      </c>
      <c r="E2214" s="99" t="s">
        <v>534</v>
      </c>
      <c r="F2214" s="95" t="s">
        <v>534</v>
      </c>
      <c r="G2214" s="95" t="s">
        <v>534</v>
      </c>
      <c r="H2214" s="95">
        <v>0</v>
      </c>
      <c r="I2214" s="95">
        <v>1</v>
      </c>
      <c r="J2214" s="95">
        <v>1747</v>
      </c>
      <c r="K2214" s="95" t="s">
        <v>534</v>
      </c>
      <c r="L2214" s="98" t="s">
        <v>534</v>
      </c>
      <c r="M2214" s="98" t="s">
        <v>534</v>
      </c>
      <c r="N2214" s="97" t="s">
        <v>534</v>
      </c>
      <c r="Q2214" s="88" t="str">
        <f t="array" aca="1" ref="Q2214" ca="1">IFERROR(INDEX(Tableau3[Num DECAL],SMALL(IF(Tableau3[Num DECAL]&lt;&gt;"",ROW(INDIRECT("1:"&amp;ROWS(Tableau3[Num DECAL])))),ROWS($1:2203))),"")</f>
        <v/>
      </c>
      <c r="R2214" s="88">
        <f t="shared" ca="1" si="34"/>
        <v>0</v>
      </c>
      <c r="S2214" s="88">
        <f ca="1">COUNTIFS(Tableau3[PLAGE],R2214)</f>
        <v>0</v>
      </c>
      <c r="T2214" s="139">
        <f ca="1">INDEX(EXTRACT!DATE,MATCH(Tableau4[[#This Row],[Décalage]],D:D,0),0)</f>
        <v>0</v>
      </c>
      <c r="U2214" s="139">
        <f ca="1">VLOOKUP(Tableau4[[#This Row],[Décalage]],D:E,2,0)</f>
        <v>0</v>
      </c>
      <c r="V2214" s="139">
        <f ca="1">VLOOKUP(Tableau4[[#This Row],[Décalage]],D:G,4,0)</f>
        <v>0</v>
      </c>
      <c r="AY2214" s="88"/>
      <c r="AZ2214" s="88"/>
      <c r="BA2214" s="88"/>
      <c r="BB2214" s="88"/>
      <c r="BC2214" s="88"/>
    </row>
    <row r="2215" spans="1:55" ht="15" x14ac:dyDescent="0.2">
      <c r="A2215" s="100" t="s">
        <v>534</v>
      </c>
      <c r="B2215" s="95" t="s">
        <v>534</v>
      </c>
      <c r="C2215" s="95">
        <v>2212</v>
      </c>
      <c r="D2215" s="95" t="s">
        <v>534</v>
      </c>
      <c r="E2215" s="99" t="s">
        <v>534</v>
      </c>
      <c r="F2215" s="95" t="s">
        <v>534</v>
      </c>
      <c r="G2215" s="95" t="s">
        <v>534</v>
      </c>
      <c r="H2215" s="95">
        <v>0</v>
      </c>
      <c r="I2215" s="95">
        <v>1</v>
      </c>
      <c r="J2215" s="95">
        <v>1748</v>
      </c>
      <c r="K2215" s="95" t="s">
        <v>534</v>
      </c>
      <c r="L2215" s="98" t="s">
        <v>534</v>
      </c>
      <c r="M2215" s="98" t="s">
        <v>534</v>
      </c>
      <c r="N2215" s="97" t="s">
        <v>534</v>
      </c>
      <c r="Q2215" s="88" t="str">
        <f t="array" aca="1" ref="Q2215" ca="1">IFERROR(INDEX(Tableau3[Num DECAL],SMALL(IF(Tableau3[Num DECAL]&lt;&gt;"",ROW(INDIRECT("1:"&amp;ROWS(Tableau3[Num DECAL])))),ROWS($1:2204))),"")</f>
        <v/>
      </c>
      <c r="R2215" s="88">
        <f t="shared" ca="1" si="34"/>
        <v>0</v>
      </c>
      <c r="S2215" s="88">
        <f ca="1">COUNTIFS(Tableau3[PLAGE],R2215)</f>
        <v>0</v>
      </c>
      <c r="T2215" s="139">
        <f ca="1">INDEX(EXTRACT!DATE,MATCH(Tableau4[[#This Row],[Décalage]],D:D,0),0)</f>
        <v>0</v>
      </c>
      <c r="U2215" s="139">
        <f ca="1">VLOOKUP(Tableau4[[#This Row],[Décalage]],D:E,2,0)</f>
        <v>0</v>
      </c>
      <c r="V2215" s="139">
        <f ca="1">VLOOKUP(Tableau4[[#This Row],[Décalage]],D:G,4,0)</f>
        <v>0</v>
      </c>
      <c r="AY2215" s="88"/>
      <c r="AZ2215" s="88"/>
      <c r="BA2215" s="88"/>
      <c r="BB2215" s="88"/>
      <c r="BC2215" s="88"/>
    </row>
    <row r="2216" spans="1:55" ht="15" x14ac:dyDescent="0.2">
      <c r="A2216" s="100" t="s">
        <v>534</v>
      </c>
      <c r="B2216" s="95" t="s">
        <v>534</v>
      </c>
      <c r="C2216" s="95">
        <v>2213</v>
      </c>
      <c r="D2216" s="95" t="s">
        <v>534</v>
      </c>
      <c r="E2216" s="99" t="s">
        <v>534</v>
      </c>
      <c r="F2216" s="95" t="s">
        <v>534</v>
      </c>
      <c r="G2216" s="95" t="s">
        <v>534</v>
      </c>
      <c r="H2216" s="95">
        <v>0</v>
      </c>
      <c r="I2216" s="95">
        <v>1</v>
      </c>
      <c r="J2216" s="95">
        <v>1749</v>
      </c>
      <c r="K2216" s="95" t="s">
        <v>534</v>
      </c>
      <c r="L2216" s="98" t="s">
        <v>534</v>
      </c>
      <c r="M2216" s="98" t="s">
        <v>534</v>
      </c>
      <c r="N2216" s="97" t="s">
        <v>534</v>
      </c>
      <c r="Q2216" s="88" t="str">
        <f t="array" aca="1" ref="Q2216" ca="1">IFERROR(INDEX(Tableau3[Num DECAL],SMALL(IF(Tableau3[Num DECAL]&lt;&gt;"",ROW(INDIRECT("1:"&amp;ROWS(Tableau3[Num DECAL])))),ROWS($1:2205))),"")</f>
        <v/>
      </c>
      <c r="R2216" s="88">
        <f t="shared" ca="1" si="34"/>
        <v>0</v>
      </c>
      <c r="S2216" s="88">
        <f ca="1">COUNTIFS(Tableau3[PLAGE],R2216)</f>
        <v>0</v>
      </c>
      <c r="T2216" s="139">
        <f ca="1">INDEX(EXTRACT!DATE,MATCH(Tableau4[[#This Row],[Décalage]],D:D,0),0)</f>
        <v>0</v>
      </c>
      <c r="U2216" s="139">
        <f ca="1">VLOOKUP(Tableau4[[#This Row],[Décalage]],D:E,2,0)</f>
        <v>0</v>
      </c>
      <c r="V2216" s="139">
        <f ca="1">VLOOKUP(Tableau4[[#This Row],[Décalage]],D:G,4,0)</f>
        <v>0</v>
      </c>
      <c r="AY2216" s="88"/>
      <c r="AZ2216" s="88"/>
      <c r="BA2216" s="88"/>
      <c r="BB2216" s="88"/>
      <c r="BC2216" s="88"/>
    </row>
    <row r="2217" spans="1:55" ht="15" x14ac:dyDescent="0.2">
      <c r="A2217" s="100" t="s">
        <v>534</v>
      </c>
      <c r="B2217" s="95" t="s">
        <v>534</v>
      </c>
      <c r="C2217" s="95">
        <v>2214</v>
      </c>
      <c r="D2217" s="95" t="s">
        <v>534</v>
      </c>
      <c r="E2217" s="99" t="s">
        <v>534</v>
      </c>
      <c r="F2217" s="95" t="s">
        <v>534</v>
      </c>
      <c r="G2217" s="95" t="s">
        <v>534</v>
      </c>
      <c r="H2217" s="95">
        <v>0</v>
      </c>
      <c r="I2217" s="95">
        <v>1</v>
      </c>
      <c r="J2217" s="95">
        <v>1750</v>
      </c>
      <c r="K2217" s="95" t="s">
        <v>534</v>
      </c>
      <c r="L2217" s="98" t="s">
        <v>534</v>
      </c>
      <c r="M2217" s="98" t="s">
        <v>534</v>
      </c>
      <c r="N2217" s="97" t="s">
        <v>534</v>
      </c>
      <c r="Q2217" s="88" t="str">
        <f t="array" aca="1" ref="Q2217" ca="1">IFERROR(INDEX(Tableau3[Num DECAL],SMALL(IF(Tableau3[Num DECAL]&lt;&gt;"",ROW(INDIRECT("1:"&amp;ROWS(Tableau3[Num DECAL])))),ROWS($1:2206))),"")</f>
        <v/>
      </c>
      <c r="R2217" s="88">
        <f t="shared" ca="1" si="34"/>
        <v>0</v>
      </c>
      <c r="S2217" s="88">
        <f ca="1">COUNTIFS(Tableau3[PLAGE],R2217)</f>
        <v>0</v>
      </c>
      <c r="T2217" s="139">
        <f ca="1">INDEX(EXTRACT!DATE,MATCH(Tableau4[[#This Row],[Décalage]],D:D,0),0)</f>
        <v>0</v>
      </c>
      <c r="U2217" s="139">
        <f ca="1">VLOOKUP(Tableau4[[#This Row],[Décalage]],D:E,2,0)</f>
        <v>0</v>
      </c>
      <c r="V2217" s="139">
        <f ca="1">VLOOKUP(Tableau4[[#This Row],[Décalage]],D:G,4,0)</f>
        <v>0</v>
      </c>
      <c r="AY2217" s="88"/>
      <c r="AZ2217" s="88"/>
      <c r="BA2217" s="88"/>
      <c r="BB2217" s="88"/>
      <c r="BC2217" s="88"/>
    </row>
    <row r="2218" spans="1:55" ht="15" x14ac:dyDescent="0.2">
      <c r="A2218" s="100" t="s">
        <v>534</v>
      </c>
      <c r="B2218" s="95" t="s">
        <v>534</v>
      </c>
      <c r="C2218" s="95">
        <v>2215</v>
      </c>
      <c r="D2218" s="95" t="s">
        <v>534</v>
      </c>
      <c r="E2218" s="99" t="s">
        <v>534</v>
      </c>
      <c r="F2218" s="95" t="s">
        <v>534</v>
      </c>
      <c r="G2218" s="95" t="s">
        <v>534</v>
      </c>
      <c r="H2218" s="95">
        <v>0</v>
      </c>
      <c r="I2218" s="95">
        <v>1</v>
      </c>
      <c r="J2218" s="95">
        <v>1751</v>
      </c>
      <c r="K2218" s="95" t="s">
        <v>534</v>
      </c>
      <c r="L2218" s="98" t="s">
        <v>534</v>
      </c>
      <c r="M2218" s="98" t="s">
        <v>534</v>
      </c>
      <c r="N2218" s="97" t="s">
        <v>534</v>
      </c>
      <c r="Q2218" s="88" t="str">
        <f t="array" aca="1" ref="Q2218" ca="1">IFERROR(INDEX(Tableau3[Num DECAL],SMALL(IF(Tableau3[Num DECAL]&lt;&gt;"",ROW(INDIRECT("1:"&amp;ROWS(Tableau3[Num DECAL])))),ROWS($1:2207))),"")</f>
        <v/>
      </c>
      <c r="R2218" s="88">
        <f t="shared" ca="1" si="34"/>
        <v>0</v>
      </c>
      <c r="S2218" s="88">
        <f ca="1">COUNTIFS(Tableau3[PLAGE],R2218)</f>
        <v>0</v>
      </c>
      <c r="T2218" s="139">
        <f ca="1">INDEX(EXTRACT!DATE,MATCH(Tableau4[[#This Row],[Décalage]],D:D,0),0)</f>
        <v>0</v>
      </c>
      <c r="U2218" s="139">
        <f ca="1">VLOOKUP(Tableau4[[#This Row],[Décalage]],D:E,2,0)</f>
        <v>0</v>
      </c>
      <c r="V2218" s="139">
        <f ca="1">VLOOKUP(Tableau4[[#This Row],[Décalage]],D:G,4,0)</f>
        <v>0</v>
      </c>
      <c r="AY2218" s="88"/>
      <c r="AZ2218" s="88"/>
      <c r="BA2218" s="88"/>
      <c r="BB2218" s="88"/>
      <c r="BC2218" s="88"/>
    </row>
    <row r="2219" spans="1:55" ht="15" x14ac:dyDescent="0.2">
      <c r="A2219" s="100" t="s">
        <v>534</v>
      </c>
      <c r="B2219" s="95" t="s">
        <v>534</v>
      </c>
      <c r="C2219" s="95">
        <v>2216</v>
      </c>
      <c r="D2219" s="95" t="s">
        <v>534</v>
      </c>
      <c r="E2219" s="99" t="s">
        <v>534</v>
      </c>
      <c r="F2219" s="95" t="s">
        <v>534</v>
      </c>
      <c r="G2219" s="95" t="s">
        <v>534</v>
      </c>
      <c r="H2219" s="95">
        <v>0</v>
      </c>
      <c r="I2219" s="95">
        <v>1</v>
      </c>
      <c r="J2219" s="95">
        <v>1752</v>
      </c>
      <c r="K2219" s="95" t="s">
        <v>534</v>
      </c>
      <c r="L2219" s="98" t="s">
        <v>534</v>
      </c>
      <c r="M2219" s="98" t="s">
        <v>534</v>
      </c>
      <c r="N2219" s="97" t="s">
        <v>534</v>
      </c>
      <c r="Q2219" s="88" t="str">
        <f t="array" aca="1" ref="Q2219" ca="1">IFERROR(INDEX(Tableau3[Num DECAL],SMALL(IF(Tableau3[Num DECAL]&lt;&gt;"",ROW(INDIRECT("1:"&amp;ROWS(Tableau3[Num DECAL])))),ROWS($1:2208))),"")</f>
        <v/>
      </c>
      <c r="R2219" s="88">
        <f t="shared" ca="1" si="34"/>
        <v>0</v>
      </c>
      <c r="S2219" s="88">
        <f ca="1">COUNTIFS(Tableau3[PLAGE],R2219)</f>
        <v>0</v>
      </c>
      <c r="T2219" s="139">
        <f ca="1">INDEX(EXTRACT!DATE,MATCH(Tableau4[[#This Row],[Décalage]],D:D,0),0)</f>
        <v>0</v>
      </c>
      <c r="U2219" s="139">
        <f ca="1">VLOOKUP(Tableau4[[#This Row],[Décalage]],D:E,2,0)</f>
        <v>0</v>
      </c>
      <c r="V2219" s="139">
        <f ca="1">VLOOKUP(Tableau4[[#This Row],[Décalage]],D:G,4,0)</f>
        <v>0</v>
      </c>
      <c r="AY2219" s="88"/>
      <c r="AZ2219" s="88"/>
      <c r="BA2219" s="88"/>
      <c r="BB2219" s="88"/>
      <c r="BC2219" s="88"/>
    </row>
    <row r="2220" spans="1:55" ht="15" x14ac:dyDescent="0.2">
      <c r="A2220" s="100" t="s">
        <v>534</v>
      </c>
      <c r="B2220" s="95" t="s">
        <v>534</v>
      </c>
      <c r="C2220" s="95">
        <v>2217</v>
      </c>
      <c r="D2220" s="95" t="s">
        <v>534</v>
      </c>
      <c r="E2220" s="99" t="s">
        <v>534</v>
      </c>
      <c r="F2220" s="95" t="s">
        <v>534</v>
      </c>
      <c r="G2220" s="95" t="s">
        <v>534</v>
      </c>
      <c r="H2220" s="95">
        <v>0</v>
      </c>
      <c r="I2220" s="95">
        <v>1</v>
      </c>
      <c r="J2220" s="95">
        <v>1753</v>
      </c>
      <c r="K2220" s="95" t="s">
        <v>534</v>
      </c>
      <c r="L2220" s="98" t="s">
        <v>534</v>
      </c>
      <c r="M2220" s="98" t="s">
        <v>534</v>
      </c>
      <c r="N2220" s="97" t="s">
        <v>534</v>
      </c>
      <c r="Q2220" s="88" t="str">
        <f t="array" aca="1" ref="Q2220" ca="1">IFERROR(INDEX(Tableau3[Num DECAL],SMALL(IF(Tableau3[Num DECAL]&lt;&gt;"",ROW(INDIRECT("1:"&amp;ROWS(Tableau3[Num DECAL])))),ROWS($1:2209))),"")</f>
        <v/>
      </c>
      <c r="R2220" s="88">
        <f t="shared" ca="1" si="34"/>
        <v>0</v>
      </c>
      <c r="S2220" s="88">
        <f ca="1">COUNTIFS(Tableau3[PLAGE],R2220)</f>
        <v>0</v>
      </c>
      <c r="T2220" s="139">
        <f ca="1">INDEX(EXTRACT!DATE,MATCH(Tableau4[[#This Row],[Décalage]],D:D,0),0)</f>
        <v>0</v>
      </c>
      <c r="U2220" s="139">
        <f ca="1">VLOOKUP(Tableau4[[#This Row],[Décalage]],D:E,2,0)</f>
        <v>0</v>
      </c>
      <c r="V2220" s="139">
        <f ca="1">VLOOKUP(Tableau4[[#This Row],[Décalage]],D:G,4,0)</f>
        <v>0</v>
      </c>
      <c r="AY2220" s="88"/>
      <c r="AZ2220" s="88"/>
      <c r="BA2220" s="88"/>
      <c r="BB2220" s="88"/>
      <c r="BC2220" s="88"/>
    </row>
    <row r="2221" spans="1:55" ht="15" x14ac:dyDescent="0.2">
      <c r="A2221" s="100" t="s">
        <v>534</v>
      </c>
      <c r="B2221" s="95" t="s">
        <v>534</v>
      </c>
      <c r="C2221" s="95">
        <v>2218</v>
      </c>
      <c r="D2221" s="95" t="s">
        <v>534</v>
      </c>
      <c r="E2221" s="99" t="s">
        <v>534</v>
      </c>
      <c r="F2221" s="95" t="s">
        <v>534</v>
      </c>
      <c r="G2221" s="95" t="s">
        <v>534</v>
      </c>
      <c r="H2221" s="95">
        <v>0</v>
      </c>
      <c r="I2221" s="95">
        <v>1</v>
      </c>
      <c r="J2221" s="95">
        <v>1754</v>
      </c>
      <c r="K2221" s="95" t="s">
        <v>534</v>
      </c>
      <c r="L2221" s="98" t="s">
        <v>534</v>
      </c>
      <c r="M2221" s="98" t="s">
        <v>534</v>
      </c>
      <c r="N2221" s="97" t="s">
        <v>534</v>
      </c>
      <c r="Q2221" s="88" t="str">
        <f t="array" aca="1" ref="Q2221" ca="1">IFERROR(INDEX(Tableau3[Num DECAL],SMALL(IF(Tableau3[Num DECAL]&lt;&gt;"",ROW(INDIRECT("1:"&amp;ROWS(Tableau3[Num DECAL])))),ROWS($1:2210))),"")</f>
        <v/>
      </c>
      <c r="R2221" s="88">
        <f t="shared" ca="1" si="34"/>
        <v>0</v>
      </c>
      <c r="S2221" s="88">
        <f ca="1">COUNTIFS(Tableau3[PLAGE],R2221)</f>
        <v>0</v>
      </c>
      <c r="T2221" s="139">
        <f ca="1">INDEX(EXTRACT!DATE,MATCH(Tableau4[[#This Row],[Décalage]],D:D,0),0)</f>
        <v>0</v>
      </c>
      <c r="U2221" s="139">
        <f ca="1">VLOOKUP(Tableau4[[#This Row],[Décalage]],D:E,2,0)</f>
        <v>0</v>
      </c>
      <c r="V2221" s="139">
        <f ca="1">VLOOKUP(Tableau4[[#This Row],[Décalage]],D:G,4,0)</f>
        <v>0</v>
      </c>
      <c r="AY2221" s="88"/>
      <c r="AZ2221" s="88"/>
      <c r="BA2221" s="88"/>
      <c r="BB2221" s="88"/>
      <c r="BC2221" s="88"/>
    </row>
    <row r="2222" spans="1:55" ht="15" x14ac:dyDescent="0.2">
      <c r="A2222" s="100" t="s">
        <v>534</v>
      </c>
      <c r="B2222" s="95" t="s">
        <v>534</v>
      </c>
      <c r="C2222" s="95">
        <v>2219</v>
      </c>
      <c r="D2222" s="95" t="s">
        <v>534</v>
      </c>
      <c r="E2222" s="99" t="s">
        <v>534</v>
      </c>
      <c r="F2222" s="95" t="s">
        <v>534</v>
      </c>
      <c r="G2222" s="95" t="s">
        <v>534</v>
      </c>
      <c r="H2222" s="95">
        <v>0</v>
      </c>
      <c r="I2222" s="95">
        <v>1</v>
      </c>
      <c r="J2222" s="95">
        <v>1755</v>
      </c>
      <c r="K2222" s="95" t="s">
        <v>534</v>
      </c>
      <c r="L2222" s="98" t="s">
        <v>534</v>
      </c>
      <c r="M2222" s="98" t="s">
        <v>534</v>
      </c>
      <c r="N2222" s="97" t="s">
        <v>534</v>
      </c>
      <c r="Q2222" s="88" t="str">
        <f t="array" aca="1" ref="Q2222" ca="1">IFERROR(INDEX(Tableau3[Num DECAL],SMALL(IF(Tableau3[Num DECAL]&lt;&gt;"",ROW(INDIRECT("1:"&amp;ROWS(Tableau3[Num DECAL])))),ROWS($1:2211))),"")</f>
        <v/>
      </c>
      <c r="R2222" s="88">
        <f t="shared" ca="1" si="34"/>
        <v>0</v>
      </c>
      <c r="S2222" s="88">
        <f ca="1">COUNTIFS(Tableau3[PLAGE],R2222)</f>
        <v>0</v>
      </c>
      <c r="T2222" s="139">
        <f ca="1">INDEX(EXTRACT!DATE,MATCH(Tableau4[[#This Row],[Décalage]],D:D,0),0)</f>
        <v>0</v>
      </c>
      <c r="U2222" s="139">
        <f ca="1">VLOOKUP(Tableau4[[#This Row],[Décalage]],D:E,2,0)</f>
        <v>0</v>
      </c>
      <c r="V2222" s="139">
        <f ca="1">VLOOKUP(Tableau4[[#This Row],[Décalage]],D:G,4,0)</f>
        <v>0</v>
      </c>
      <c r="AY2222" s="88"/>
      <c r="AZ2222" s="88"/>
      <c r="BA2222" s="88"/>
      <c r="BB2222" s="88"/>
      <c r="BC2222" s="88"/>
    </row>
    <row r="2223" spans="1:55" ht="15" x14ac:dyDescent="0.2">
      <c r="A2223" s="100" t="s">
        <v>534</v>
      </c>
      <c r="B2223" s="95" t="s">
        <v>534</v>
      </c>
      <c r="C2223" s="95">
        <v>2220</v>
      </c>
      <c r="D2223" s="95" t="s">
        <v>534</v>
      </c>
      <c r="E2223" s="99" t="s">
        <v>534</v>
      </c>
      <c r="F2223" s="95" t="s">
        <v>534</v>
      </c>
      <c r="G2223" s="95" t="s">
        <v>534</v>
      </c>
      <c r="H2223" s="95">
        <v>0</v>
      </c>
      <c r="I2223" s="95">
        <v>1</v>
      </c>
      <c r="J2223" s="95">
        <v>1756</v>
      </c>
      <c r="K2223" s="95" t="s">
        <v>534</v>
      </c>
      <c r="L2223" s="98" t="s">
        <v>534</v>
      </c>
      <c r="M2223" s="98" t="s">
        <v>534</v>
      </c>
      <c r="N2223" s="97" t="s">
        <v>534</v>
      </c>
      <c r="Q2223" s="88" t="str">
        <f t="array" aca="1" ref="Q2223" ca="1">IFERROR(INDEX(Tableau3[Num DECAL],SMALL(IF(Tableau3[Num DECAL]&lt;&gt;"",ROW(INDIRECT("1:"&amp;ROWS(Tableau3[Num DECAL])))),ROWS($1:2212))),"")</f>
        <v/>
      </c>
      <c r="R2223" s="88">
        <f t="shared" ca="1" si="34"/>
        <v>0</v>
      </c>
      <c r="S2223" s="88">
        <f ca="1">COUNTIFS(Tableau3[PLAGE],R2223)</f>
        <v>0</v>
      </c>
      <c r="T2223" s="139">
        <f ca="1">INDEX(EXTRACT!DATE,MATCH(Tableau4[[#This Row],[Décalage]],D:D,0),0)</f>
        <v>0</v>
      </c>
      <c r="U2223" s="139">
        <f ca="1">VLOOKUP(Tableau4[[#This Row],[Décalage]],D:E,2,0)</f>
        <v>0</v>
      </c>
      <c r="V2223" s="139">
        <f ca="1">VLOOKUP(Tableau4[[#This Row],[Décalage]],D:G,4,0)</f>
        <v>0</v>
      </c>
      <c r="AY2223" s="88"/>
      <c r="AZ2223" s="88"/>
      <c r="BA2223" s="88"/>
      <c r="BB2223" s="88"/>
      <c r="BC2223" s="88"/>
    </row>
    <row r="2224" spans="1:55" ht="15" x14ac:dyDescent="0.2">
      <c r="A2224" s="100" t="s">
        <v>534</v>
      </c>
      <c r="B2224" s="95" t="s">
        <v>534</v>
      </c>
      <c r="C2224" s="95">
        <v>2221</v>
      </c>
      <c r="D2224" s="95" t="s">
        <v>534</v>
      </c>
      <c r="E2224" s="99" t="s">
        <v>534</v>
      </c>
      <c r="F2224" s="95" t="s">
        <v>534</v>
      </c>
      <c r="G2224" s="95" t="s">
        <v>534</v>
      </c>
      <c r="H2224" s="95">
        <v>0</v>
      </c>
      <c r="I2224" s="95">
        <v>1</v>
      </c>
      <c r="J2224" s="95">
        <v>1757</v>
      </c>
      <c r="K2224" s="95" t="s">
        <v>534</v>
      </c>
      <c r="L2224" s="98" t="s">
        <v>534</v>
      </c>
      <c r="M2224" s="98" t="s">
        <v>534</v>
      </c>
      <c r="N2224" s="97" t="s">
        <v>534</v>
      </c>
      <c r="Q2224" s="88" t="str">
        <f t="array" aca="1" ref="Q2224" ca="1">IFERROR(INDEX(Tableau3[Num DECAL],SMALL(IF(Tableau3[Num DECAL]&lt;&gt;"",ROW(INDIRECT("1:"&amp;ROWS(Tableau3[Num DECAL])))),ROWS($1:2213))),"")</f>
        <v/>
      </c>
      <c r="R2224" s="88">
        <f t="shared" ca="1" si="34"/>
        <v>0</v>
      </c>
      <c r="S2224" s="88">
        <f ca="1">COUNTIFS(Tableau3[PLAGE],R2224)</f>
        <v>0</v>
      </c>
      <c r="T2224" s="139">
        <f ca="1">INDEX(EXTRACT!DATE,MATCH(Tableau4[[#This Row],[Décalage]],D:D,0),0)</f>
        <v>0</v>
      </c>
      <c r="U2224" s="139">
        <f ca="1">VLOOKUP(Tableau4[[#This Row],[Décalage]],D:E,2,0)</f>
        <v>0</v>
      </c>
      <c r="V2224" s="139">
        <f ca="1">VLOOKUP(Tableau4[[#This Row],[Décalage]],D:G,4,0)</f>
        <v>0</v>
      </c>
      <c r="AY2224" s="88"/>
      <c r="AZ2224" s="88"/>
      <c r="BA2224" s="88"/>
      <c r="BB2224" s="88"/>
      <c r="BC2224" s="88"/>
    </row>
    <row r="2225" spans="1:55" ht="15" x14ac:dyDescent="0.2">
      <c r="A2225" s="100" t="s">
        <v>534</v>
      </c>
      <c r="B2225" s="95" t="s">
        <v>534</v>
      </c>
      <c r="C2225" s="95">
        <v>2222</v>
      </c>
      <c r="D2225" s="95" t="s">
        <v>534</v>
      </c>
      <c r="E2225" s="99" t="s">
        <v>534</v>
      </c>
      <c r="F2225" s="95" t="s">
        <v>534</v>
      </c>
      <c r="G2225" s="95" t="s">
        <v>534</v>
      </c>
      <c r="H2225" s="95">
        <v>0</v>
      </c>
      <c r="I2225" s="95">
        <v>1</v>
      </c>
      <c r="J2225" s="95">
        <v>1758</v>
      </c>
      <c r="K2225" s="95" t="s">
        <v>534</v>
      </c>
      <c r="L2225" s="98" t="s">
        <v>534</v>
      </c>
      <c r="M2225" s="98" t="s">
        <v>534</v>
      </c>
      <c r="N2225" s="97" t="s">
        <v>534</v>
      </c>
      <c r="Q2225" s="88" t="str">
        <f t="array" aca="1" ref="Q2225" ca="1">IFERROR(INDEX(Tableau3[Num DECAL],SMALL(IF(Tableau3[Num DECAL]&lt;&gt;"",ROW(INDIRECT("1:"&amp;ROWS(Tableau3[Num DECAL])))),ROWS($1:2214))),"")</f>
        <v/>
      </c>
      <c r="R2225" s="88">
        <f t="shared" ca="1" si="34"/>
        <v>0</v>
      </c>
      <c r="S2225" s="88">
        <f ca="1">COUNTIFS(Tableau3[PLAGE],R2225)</f>
        <v>0</v>
      </c>
      <c r="T2225" s="139">
        <f ca="1">INDEX(EXTRACT!DATE,MATCH(Tableau4[[#This Row],[Décalage]],D:D,0),0)</f>
        <v>0</v>
      </c>
      <c r="U2225" s="139">
        <f ca="1">VLOOKUP(Tableau4[[#This Row],[Décalage]],D:E,2,0)</f>
        <v>0</v>
      </c>
      <c r="V2225" s="139">
        <f ca="1">VLOOKUP(Tableau4[[#This Row],[Décalage]],D:G,4,0)</f>
        <v>0</v>
      </c>
      <c r="AY2225" s="88"/>
      <c r="AZ2225" s="88"/>
      <c r="BA2225" s="88"/>
      <c r="BB2225" s="88"/>
      <c r="BC2225" s="88"/>
    </row>
    <row r="2226" spans="1:55" ht="15" x14ac:dyDescent="0.2">
      <c r="A2226" s="100" t="s">
        <v>534</v>
      </c>
      <c r="B2226" s="95" t="s">
        <v>534</v>
      </c>
      <c r="C2226" s="95">
        <v>2223</v>
      </c>
      <c r="D2226" s="95" t="s">
        <v>534</v>
      </c>
      <c r="E2226" s="99" t="s">
        <v>534</v>
      </c>
      <c r="F2226" s="95" t="s">
        <v>534</v>
      </c>
      <c r="G2226" s="95" t="s">
        <v>534</v>
      </c>
      <c r="H2226" s="95">
        <v>0</v>
      </c>
      <c r="I2226" s="95">
        <v>1</v>
      </c>
      <c r="J2226" s="95">
        <v>1759</v>
      </c>
      <c r="K2226" s="95" t="s">
        <v>534</v>
      </c>
      <c r="L2226" s="98" t="s">
        <v>534</v>
      </c>
      <c r="M2226" s="98" t="s">
        <v>534</v>
      </c>
      <c r="N2226" s="97" t="s">
        <v>534</v>
      </c>
      <c r="Q2226" s="88" t="str">
        <f t="array" aca="1" ref="Q2226" ca="1">IFERROR(INDEX(Tableau3[Num DECAL],SMALL(IF(Tableau3[Num DECAL]&lt;&gt;"",ROW(INDIRECT("1:"&amp;ROWS(Tableau3[Num DECAL])))),ROWS($1:2215))),"")</f>
        <v/>
      </c>
      <c r="R2226" s="88">
        <f t="shared" ca="1" si="34"/>
        <v>0</v>
      </c>
      <c r="S2226" s="88">
        <f ca="1">COUNTIFS(Tableau3[PLAGE],R2226)</f>
        <v>0</v>
      </c>
      <c r="T2226" s="139">
        <f ca="1">INDEX(EXTRACT!DATE,MATCH(Tableau4[[#This Row],[Décalage]],D:D,0),0)</f>
        <v>0</v>
      </c>
      <c r="U2226" s="139">
        <f ca="1">VLOOKUP(Tableau4[[#This Row],[Décalage]],D:E,2,0)</f>
        <v>0</v>
      </c>
      <c r="V2226" s="139">
        <f ca="1">VLOOKUP(Tableau4[[#This Row],[Décalage]],D:G,4,0)</f>
        <v>0</v>
      </c>
      <c r="AY2226" s="88"/>
      <c r="AZ2226" s="88"/>
      <c r="BA2226" s="88"/>
      <c r="BB2226" s="88"/>
      <c r="BC2226" s="88"/>
    </row>
    <row r="2227" spans="1:55" ht="15" x14ac:dyDescent="0.2">
      <c r="A2227" s="100" t="s">
        <v>534</v>
      </c>
      <c r="B2227" s="95" t="s">
        <v>534</v>
      </c>
      <c r="C2227" s="95">
        <v>2224</v>
      </c>
      <c r="D2227" s="95" t="s">
        <v>534</v>
      </c>
      <c r="E2227" s="99" t="s">
        <v>534</v>
      </c>
      <c r="F2227" s="95" t="s">
        <v>534</v>
      </c>
      <c r="G2227" s="95" t="s">
        <v>534</v>
      </c>
      <c r="H2227" s="95">
        <v>0</v>
      </c>
      <c r="I2227" s="95">
        <v>1</v>
      </c>
      <c r="J2227" s="95">
        <v>1760</v>
      </c>
      <c r="K2227" s="95" t="s">
        <v>534</v>
      </c>
      <c r="L2227" s="98" t="s">
        <v>534</v>
      </c>
      <c r="M2227" s="98" t="s">
        <v>534</v>
      </c>
      <c r="N2227" s="97" t="s">
        <v>534</v>
      </c>
      <c r="Q2227" s="88" t="str">
        <f t="array" aca="1" ref="Q2227" ca="1">IFERROR(INDEX(Tableau3[Num DECAL],SMALL(IF(Tableau3[Num DECAL]&lt;&gt;"",ROW(INDIRECT("1:"&amp;ROWS(Tableau3[Num DECAL])))),ROWS($1:2216))),"")</f>
        <v/>
      </c>
      <c r="R2227" s="88">
        <f t="shared" ca="1" si="34"/>
        <v>0</v>
      </c>
      <c r="S2227" s="88">
        <f ca="1">COUNTIFS(Tableau3[PLAGE],R2227)</f>
        <v>0</v>
      </c>
      <c r="T2227" s="139">
        <f ca="1">INDEX(EXTRACT!DATE,MATCH(Tableau4[[#This Row],[Décalage]],D:D,0),0)</f>
        <v>0</v>
      </c>
      <c r="U2227" s="139">
        <f ca="1">VLOOKUP(Tableau4[[#This Row],[Décalage]],D:E,2,0)</f>
        <v>0</v>
      </c>
      <c r="V2227" s="139">
        <f ca="1">VLOOKUP(Tableau4[[#This Row],[Décalage]],D:G,4,0)</f>
        <v>0</v>
      </c>
      <c r="AY2227" s="88"/>
      <c r="AZ2227" s="88"/>
      <c r="BA2227" s="88"/>
      <c r="BB2227" s="88"/>
      <c r="BC2227" s="88"/>
    </row>
    <row r="2228" spans="1:55" ht="15" x14ac:dyDescent="0.2">
      <c r="A2228" s="100" t="s">
        <v>534</v>
      </c>
      <c r="B2228" s="95" t="s">
        <v>534</v>
      </c>
      <c r="C2228" s="95">
        <v>2225</v>
      </c>
      <c r="D2228" s="95" t="s">
        <v>534</v>
      </c>
      <c r="E2228" s="99" t="s">
        <v>534</v>
      </c>
      <c r="F2228" s="95" t="s">
        <v>534</v>
      </c>
      <c r="G2228" s="95" t="s">
        <v>534</v>
      </c>
      <c r="H2228" s="95">
        <v>0</v>
      </c>
      <c r="I2228" s="95">
        <v>1</v>
      </c>
      <c r="J2228" s="95">
        <v>1761</v>
      </c>
      <c r="K2228" s="95" t="s">
        <v>534</v>
      </c>
      <c r="L2228" s="98" t="s">
        <v>534</v>
      </c>
      <c r="M2228" s="98" t="s">
        <v>534</v>
      </c>
      <c r="N2228" s="97" t="s">
        <v>534</v>
      </c>
      <c r="Q2228" s="88" t="str">
        <f t="array" aca="1" ref="Q2228" ca="1">IFERROR(INDEX(Tableau3[Num DECAL],SMALL(IF(Tableau3[Num DECAL]&lt;&gt;"",ROW(INDIRECT("1:"&amp;ROWS(Tableau3[Num DECAL])))),ROWS($1:2217))),"")</f>
        <v/>
      </c>
      <c r="R2228" s="88">
        <f t="shared" ca="1" si="34"/>
        <v>0</v>
      </c>
      <c r="S2228" s="88">
        <f ca="1">COUNTIFS(Tableau3[PLAGE],R2228)</f>
        <v>0</v>
      </c>
      <c r="T2228" s="139">
        <f ca="1">INDEX(EXTRACT!DATE,MATCH(Tableau4[[#This Row],[Décalage]],D:D,0),0)</f>
        <v>0</v>
      </c>
      <c r="U2228" s="139">
        <f ca="1">VLOOKUP(Tableau4[[#This Row],[Décalage]],D:E,2,0)</f>
        <v>0</v>
      </c>
      <c r="V2228" s="139">
        <f ca="1">VLOOKUP(Tableau4[[#This Row],[Décalage]],D:G,4,0)</f>
        <v>0</v>
      </c>
      <c r="AY2228" s="88"/>
      <c r="AZ2228" s="88"/>
      <c r="BA2228" s="88"/>
      <c r="BB2228" s="88"/>
      <c r="BC2228" s="88"/>
    </row>
    <row r="2229" spans="1:55" ht="15" x14ac:dyDescent="0.2">
      <c r="A2229" s="100" t="s">
        <v>534</v>
      </c>
      <c r="B2229" s="95" t="s">
        <v>534</v>
      </c>
      <c r="C2229" s="95">
        <v>2226</v>
      </c>
      <c r="D2229" s="95" t="s">
        <v>534</v>
      </c>
      <c r="E2229" s="99" t="s">
        <v>534</v>
      </c>
      <c r="F2229" s="95" t="s">
        <v>534</v>
      </c>
      <c r="G2229" s="95" t="s">
        <v>534</v>
      </c>
      <c r="H2229" s="95">
        <v>0</v>
      </c>
      <c r="I2229" s="95">
        <v>1</v>
      </c>
      <c r="J2229" s="95">
        <v>1762</v>
      </c>
      <c r="K2229" s="95" t="s">
        <v>534</v>
      </c>
      <c r="L2229" s="98" t="s">
        <v>534</v>
      </c>
      <c r="M2229" s="98" t="s">
        <v>534</v>
      </c>
      <c r="N2229" s="97" t="s">
        <v>534</v>
      </c>
      <c r="Q2229" s="88" t="str">
        <f t="array" aca="1" ref="Q2229" ca="1">IFERROR(INDEX(Tableau3[Num DECAL],SMALL(IF(Tableau3[Num DECAL]&lt;&gt;"",ROW(INDIRECT("1:"&amp;ROWS(Tableau3[Num DECAL])))),ROWS($1:2218))),"")</f>
        <v/>
      </c>
      <c r="R2229" s="88">
        <f t="shared" ca="1" si="34"/>
        <v>0</v>
      </c>
      <c r="S2229" s="88">
        <f ca="1">COUNTIFS(Tableau3[PLAGE],R2229)</f>
        <v>0</v>
      </c>
      <c r="T2229" s="139">
        <f ca="1">INDEX(EXTRACT!DATE,MATCH(Tableau4[[#This Row],[Décalage]],D:D,0),0)</f>
        <v>0</v>
      </c>
      <c r="U2229" s="139">
        <f ca="1">VLOOKUP(Tableau4[[#This Row],[Décalage]],D:E,2,0)</f>
        <v>0</v>
      </c>
      <c r="V2229" s="139">
        <f ca="1">VLOOKUP(Tableau4[[#This Row],[Décalage]],D:G,4,0)</f>
        <v>0</v>
      </c>
      <c r="AY2229" s="88"/>
      <c r="AZ2229" s="88"/>
      <c r="BA2229" s="88"/>
      <c r="BB2229" s="88"/>
      <c r="BC2229" s="88"/>
    </row>
    <row r="2230" spans="1:55" ht="15" x14ac:dyDescent="0.2">
      <c r="A2230" s="100" t="s">
        <v>534</v>
      </c>
      <c r="B2230" s="95" t="s">
        <v>534</v>
      </c>
      <c r="C2230" s="95">
        <v>2227</v>
      </c>
      <c r="D2230" s="95" t="s">
        <v>534</v>
      </c>
      <c r="E2230" s="99" t="s">
        <v>534</v>
      </c>
      <c r="F2230" s="95" t="s">
        <v>534</v>
      </c>
      <c r="G2230" s="95" t="s">
        <v>534</v>
      </c>
      <c r="H2230" s="95">
        <v>0</v>
      </c>
      <c r="I2230" s="95">
        <v>1</v>
      </c>
      <c r="J2230" s="95">
        <v>1763</v>
      </c>
      <c r="K2230" s="95" t="s">
        <v>534</v>
      </c>
      <c r="L2230" s="98" t="s">
        <v>534</v>
      </c>
      <c r="M2230" s="98" t="s">
        <v>534</v>
      </c>
      <c r="N2230" s="97" t="s">
        <v>534</v>
      </c>
      <c r="Q2230" s="88" t="str">
        <f t="array" aca="1" ref="Q2230" ca="1">IFERROR(INDEX(Tableau3[Num DECAL],SMALL(IF(Tableau3[Num DECAL]&lt;&gt;"",ROW(INDIRECT("1:"&amp;ROWS(Tableau3[Num DECAL])))),ROWS($1:2219))),"")</f>
        <v/>
      </c>
      <c r="R2230" s="88">
        <f t="shared" ca="1" si="34"/>
        <v>0</v>
      </c>
      <c r="S2230" s="88">
        <f ca="1">COUNTIFS(Tableau3[PLAGE],R2230)</f>
        <v>0</v>
      </c>
      <c r="T2230" s="139">
        <f ca="1">INDEX(EXTRACT!DATE,MATCH(Tableau4[[#This Row],[Décalage]],D:D,0),0)</f>
        <v>0</v>
      </c>
      <c r="U2230" s="139">
        <f ca="1">VLOOKUP(Tableau4[[#This Row],[Décalage]],D:E,2,0)</f>
        <v>0</v>
      </c>
      <c r="V2230" s="139">
        <f ca="1">VLOOKUP(Tableau4[[#This Row],[Décalage]],D:G,4,0)</f>
        <v>0</v>
      </c>
      <c r="AY2230" s="88"/>
      <c r="AZ2230" s="88"/>
      <c r="BA2230" s="88"/>
      <c r="BB2230" s="88"/>
      <c r="BC2230" s="88"/>
    </row>
    <row r="2231" spans="1:55" ht="15" x14ac:dyDescent="0.2">
      <c r="A2231" s="100" t="s">
        <v>534</v>
      </c>
      <c r="B2231" s="95" t="s">
        <v>534</v>
      </c>
      <c r="C2231" s="95">
        <v>2228</v>
      </c>
      <c r="D2231" s="95" t="s">
        <v>534</v>
      </c>
      <c r="E2231" s="99" t="s">
        <v>534</v>
      </c>
      <c r="F2231" s="95" t="s">
        <v>534</v>
      </c>
      <c r="G2231" s="95" t="s">
        <v>534</v>
      </c>
      <c r="H2231" s="95">
        <v>0</v>
      </c>
      <c r="I2231" s="95">
        <v>1</v>
      </c>
      <c r="J2231" s="95">
        <v>1764</v>
      </c>
      <c r="K2231" s="95" t="s">
        <v>534</v>
      </c>
      <c r="L2231" s="98" t="s">
        <v>534</v>
      </c>
      <c r="M2231" s="98" t="s">
        <v>534</v>
      </c>
      <c r="N2231" s="97" t="s">
        <v>534</v>
      </c>
      <c r="Q2231" s="88" t="str">
        <f t="array" aca="1" ref="Q2231" ca="1">IFERROR(INDEX(Tableau3[Num DECAL],SMALL(IF(Tableau3[Num DECAL]&lt;&gt;"",ROW(INDIRECT("1:"&amp;ROWS(Tableau3[Num DECAL])))),ROWS($1:2220))),"")</f>
        <v/>
      </c>
      <c r="R2231" s="88">
        <f t="shared" ca="1" si="34"/>
        <v>0</v>
      </c>
      <c r="S2231" s="88">
        <f ca="1">COUNTIFS(Tableau3[PLAGE],R2231)</f>
        <v>0</v>
      </c>
      <c r="T2231" s="139">
        <f ca="1">INDEX(EXTRACT!DATE,MATCH(Tableau4[[#This Row],[Décalage]],D:D,0),0)</f>
        <v>0</v>
      </c>
      <c r="U2231" s="139">
        <f ca="1">VLOOKUP(Tableau4[[#This Row],[Décalage]],D:E,2,0)</f>
        <v>0</v>
      </c>
      <c r="V2231" s="139">
        <f ca="1">VLOOKUP(Tableau4[[#This Row],[Décalage]],D:G,4,0)</f>
        <v>0</v>
      </c>
      <c r="AY2231" s="88"/>
      <c r="AZ2231" s="88"/>
      <c r="BA2231" s="88"/>
      <c r="BB2231" s="88"/>
      <c r="BC2231" s="88"/>
    </row>
    <row r="2232" spans="1:55" ht="15" x14ac:dyDescent="0.2">
      <c r="A2232" s="100" t="s">
        <v>534</v>
      </c>
      <c r="B2232" s="95" t="s">
        <v>534</v>
      </c>
      <c r="C2232" s="95">
        <v>2229</v>
      </c>
      <c r="D2232" s="95" t="s">
        <v>534</v>
      </c>
      <c r="E2232" s="99" t="s">
        <v>534</v>
      </c>
      <c r="F2232" s="95" t="s">
        <v>534</v>
      </c>
      <c r="G2232" s="95" t="s">
        <v>534</v>
      </c>
      <c r="H2232" s="95">
        <v>0</v>
      </c>
      <c r="I2232" s="95">
        <v>1</v>
      </c>
      <c r="J2232" s="95">
        <v>1765</v>
      </c>
      <c r="K2232" s="95" t="s">
        <v>534</v>
      </c>
      <c r="L2232" s="98" t="s">
        <v>534</v>
      </c>
      <c r="M2232" s="98" t="s">
        <v>534</v>
      </c>
      <c r="N2232" s="97" t="s">
        <v>534</v>
      </c>
      <c r="Q2232" s="88" t="str">
        <f t="array" aca="1" ref="Q2232" ca="1">IFERROR(INDEX(Tableau3[Num DECAL],SMALL(IF(Tableau3[Num DECAL]&lt;&gt;"",ROW(INDIRECT("1:"&amp;ROWS(Tableau3[Num DECAL])))),ROWS($1:2221))),"")</f>
        <v/>
      </c>
      <c r="R2232" s="88">
        <f t="shared" ca="1" si="34"/>
        <v>0</v>
      </c>
      <c r="S2232" s="88">
        <f ca="1">COUNTIFS(Tableau3[PLAGE],R2232)</f>
        <v>0</v>
      </c>
      <c r="T2232" s="139">
        <f ca="1">INDEX(EXTRACT!DATE,MATCH(Tableau4[[#This Row],[Décalage]],D:D,0),0)</f>
        <v>0</v>
      </c>
      <c r="U2232" s="139">
        <f ca="1">VLOOKUP(Tableau4[[#This Row],[Décalage]],D:E,2,0)</f>
        <v>0</v>
      </c>
      <c r="V2232" s="139">
        <f ca="1">VLOOKUP(Tableau4[[#This Row],[Décalage]],D:G,4,0)</f>
        <v>0</v>
      </c>
      <c r="AY2232" s="88"/>
      <c r="AZ2232" s="88"/>
      <c r="BA2232" s="88"/>
      <c r="BB2232" s="88"/>
      <c r="BC2232" s="88"/>
    </row>
    <row r="2233" spans="1:55" ht="15" x14ac:dyDescent="0.2">
      <c r="A2233" s="100" t="s">
        <v>534</v>
      </c>
      <c r="B2233" s="95" t="s">
        <v>534</v>
      </c>
      <c r="C2233" s="95">
        <v>2230</v>
      </c>
      <c r="D2233" s="95" t="s">
        <v>534</v>
      </c>
      <c r="E2233" s="99" t="s">
        <v>534</v>
      </c>
      <c r="F2233" s="95" t="s">
        <v>534</v>
      </c>
      <c r="G2233" s="95" t="s">
        <v>534</v>
      </c>
      <c r="H2233" s="95">
        <v>0</v>
      </c>
      <c r="I2233" s="95">
        <v>1</v>
      </c>
      <c r="J2233" s="95">
        <v>1766</v>
      </c>
      <c r="K2233" s="95" t="s">
        <v>534</v>
      </c>
      <c r="L2233" s="98" t="s">
        <v>534</v>
      </c>
      <c r="M2233" s="98" t="s">
        <v>534</v>
      </c>
      <c r="N2233" s="97" t="s">
        <v>534</v>
      </c>
      <c r="Q2233" s="88" t="str">
        <f t="array" aca="1" ref="Q2233" ca="1">IFERROR(INDEX(Tableau3[Num DECAL],SMALL(IF(Tableau3[Num DECAL]&lt;&gt;"",ROW(INDIRECT("1:"&amp;ROWS(Tableau3[Num DECAL])))),ROWS($1:2222))),"")</f>
        <v/>
      </c>
      <c r="R2233" s="88">
        <f t="shared" ca="1" si="34"/>
        <v>0</v>
      </c>
      <c r="S2233" s="88">
        <f ca="1">COUNTIFS(Tableau3[PLAGE],R2233)</f>
        <v>0</v>
      </c>
      <c r="T2233" s="139">
        <f ca="1">INDEX(EXTRACT!DATE,MATCH(Tableau4[[#This Row],[Décalage]],D:D,0),0)</f>
        <v>0</v>
      </c>
      <c r="U2233" s="139">
        <f ca="1">VLOOKUP(Tableau4[[#This Row],[Décalage]],D:E,2,0)</f>
        <v>0</v>
      </c>
      <c r="V2233" s="139">
        <f ca="1">VLOOKUP(Tableau4[[#This Row],[Décalage]],D:G,4,0)</f>
        <v>0</v>
      </c>
      <c r="AY2233" s="88"/>
      <c r="AZ2233" s="88"/>
      <c r="BA2233" s="88"/>
      <c r="BB2233" s="88"/>
      <c r="BC2233" s="88"/>
    </row>
    <row r="2234" spans="1:55" ht="15" x14ac:dyDescent="0.2">
      <c r="A2234" s="100" t="s">
        <v>534</v>
      </c>
      <c r="B2234" s="95" t="s">
        <v>534</v>
      </c>
      <c r="C2234" s="95">
        <v>2231</v>
      </c>
      <c r="D2234" s="95" t="s">
        <v>534</v>
      </c>
      <c r="E2234" s="99" t="s">
        <v>534</v>
      </c>
      <c r="F2234" s="95" t="s">
        <v>534</v>
      </c>
      <c r="G2234" s="95" t="s">
        <v>534</v>
      </c>
      <c r="H2234" s="95">
        <v>0</v>
      </c>
      <c r="I2234" s="95">
        <v>1</v>
      </c>
      <c r="J2234" s="95">
        <v>1767</v>
      </c>
      <c r="K2234" s="95" t="s">
        <v>534</v>
      </c>
      <c r="L2234" s="98" t="s">
        <v>534</v>
      </c>
      <c r="M2234" s="98" t="s">
        <v>534</v>
      </c>
      <c r="N2234" s="97" t="s">
        <v>534</v>
      </c>
      <c r="Q2234" s="88" t="str">
        <f t="array" aca="1" ref="Q2234" ca="1">IFERROR(INDEX(Tableau3[Num DECAL],SMALL(IF(Tableau3[Num DECAL]&lt;&gt;"",ROW(INDIRECT("1:"&amp;ROWS(Tableau3[Num DECAL])))),ROWS($1:2223))),"")</f>
        <v/>
      </c>
      <c r="R2234" s="88">
        <f t="shared" ca="1" si="34"/>
        <v>0</v>
      </c>
      <c r="S2234" s="88">
        <f ca="1">COUNTIFS(Tableau3[PLAGE],R2234)</f>
        <v>0</v>
      </c>
      <c r="T2234" s="139">
        <f ca="1">INDEX(EXTRACT!DATE,MATCH(Tableau4[[#This Row],[Décalage]],D:D,0),0)</f>
        <v>0</v>
      </c>
      <c r="U2234" s="139">
        <f ca="1">VLOOKUP(Tableau4[[#This Row],[Décalage]],D:E,2,0)</f>
        <v>0</v>
      </c>
      <c r="V2234" s="139">
        <f ca="1">VLOOKUP(Tableau4[[#This Row],[Décalage]],D:G,4,0)</f>
        <v>0</v>
      </c>
      <c r="AY2234" s="88"/>
      <c r="AZ2234" s="88"/>
      <c r="BA2234" s="88"/>
      <c r="BB2234" s="88"/>
      <c r="BC2234" s="88"/>
    </row>
    <row r="2235" spans="1:55" ht="15" x14ac:dyDescent="0.2">
      <c r="A2235" s="100" t="s">
        <v>534</v>
      </c>
      <c r="B2235" s="95" t="s">
        <v>534</v>
      </c>
      <c r="C2235" s="95">
        <v>2232</v>
      </c>
      <c r="D2235" s="95" t="s">
        <v>534</v>
      </c>
      <c r="E2235" s="99" t="s">
        <v>534</v>
      </c>
      <c r="F2235" s="95" t="s">
        <v>534</v>
      </c>
      <c r="G2235" s="95" t="s">
        <v>534</v>
      </c>
      <c r="H2235" s="95">
        <v>0</v>
      </c>
      <c r="I2235" s="95">
        <v>1</v>
      </c>
      <c r="J2235" s="95">
        <v>1768</v>
      </c>
      <c r="K2235" s="95" t="s">
        <v>534</v>
      </c>
      <c r="L2235" s="98" t="s">
        <v>534</v>
      </c>
      <c r="M2235" s="98" t="s">
        <v>534</v>
      </c>
      <c r="N2235" s="97" t="s">
        <v>534</v>
      </c>
      <c r="Q2235" s="88" t="str">
        <f t="array" aca="1" ref="Q2235" ca="1">IFERROR(INDEX(Tableau3[Num DECAL],SMALL(IF(Tableau3[Num DECAL]&lt;&gt;"",ROW(INDIRECT("1:"&amp;ROWS(Tableau3[Num DECAL])))),ROWS($1:2224))),"")</f>
        <v/>
      </c>
      <c r="R2235" s="88">
        <f t="shared" ca="1" si="34"/>
        <v>0</v>
      </c>
      <c r="S2235" s="88">
        <f ca="1">COUNTIFS(Tableau3[PLAGE],R2235)</f>
        <v>0</v>
      </c>
      <c r="T2235" s="139">
        <f ca="1">INDEX(EXTRACT!DATE,MATCH(Tableau4[[#This Row],[Décalage]],D:D,0),0)</f>
        <v>0</v>
      </c>
      <c r="U2235" s="139">
        <f ca="1">VLOOKUP(Tableau4[[#This Row],[Décalage]],D:E,2,0)</f>
        <v>0</v>
      </c>
      <c r="V2235" s="139">
        <f ca="1">VLOOKUP(Tableau4[[#This Row],[Décalage]],D:G,4,0)</f>
        <v>0</v>
      </c>
      <c r="AY2235" s="88"/>
      <c r="AZ2235" s="88"/>
      <c r="BA2235" s="88"/>
      <c r="BB2235" s="88"/>
      <c r="BC2235" s="88"/>
    </row>
    <row r="2236" spans="1:55" ht="15" x14ac:dyDescent="0.2">
      <c r="A2236" s="100" t="s">
        <v>534</v>
      </c>
      <c r="B2236" s="95" t="s">
        <v>534</v>
      </c>
      <c r="C2236" s="95">
        <v>2233</v>
      </c>
      <c r="D2236" s="95" t="s">
        <v>534</v>
      </c>
      <c r="E2236" s="99" t="s">
        <v>534</v>
      </c>
      <c r="F2236" s="95" t="s">
        <v>534</v>
      </c>
      <c r="G2236" s="95" t="s">
        <v>534</v>
      </c>
      <c r="H2236" s="95">
        <v>0</v>
      </c>
      <c r="I2236" s="95">
        <v>1</v>
      </c>
      <c r="J2236" s="95">
        <v>1769</v>
      </c>
      <c r="K2236" s="95" t="s">
        <v>534</v>
      </c>
      <c r="L2236" s="98" t="s">
        <v>534</v>
      </c>
      <c r="M2236" s="98" t="s">
        <v>534</v>
      </c>
      <c r="N2236" s="97" t="s">
        <v>534</v>
      </c>
      <c r="Q2236" s="88" t="str">
        <f t="array" aca="1" ref="Q2236" ca="1">IFERROR(INDEX(Tableau3[Num DECAL],SMALL(IF(Tableau3[Num DECAL]&lt;&gt;"",ROW(INDIRECT("1:"&amp;ROWS(Tableau3[Num DECAL])))),ROWS($1:2225))),"")</f>
        <v/>
      </c>
      <c r="R2236" s="88">
        <f t="shared" ca="1" si="34"/>
        <v>0</v>
      </c>
      <c r="S2236" s="88">
        <f ca="1">COUNTIFS(Tableau3[PLAGE],R2236)</f>
        <v>0</v>
      </c>
      <c r="T2236" s="139">
        <f ca="1">INDEX(EXTRACT!DATE,MATCH(Tableau4[[#This Row],[Décalage]],D:D,0),0)</f>
        <v>0</v>
      </c>
      <c r="U2236" s="139">
        <f ca="1">VLOOKUP(Tableau4[[#This Row],[Décalage]],D:E,2,0)</f>
        <v>0</v>
      </c>
      <c r="V2236" s="139">
        <f ca="1">VLOOKUP(Tableau4[[#This Row],[Décalage]],D:G,4,0)</f>
        <v>0</v>
      </c>
      <c r="AY2236" s="88"/>
      <c r="AZ2236" s="88"/>
      <c r="BA2236" s="88"/>
      <c r="BB2236" s="88"/>
      <c r="BC2236" s="88"/>
    </row>
    <row r="2237" spans="1:55" ht="15" x14ac:dyDescent="0.2">
      <c r="A2237" s="100" t="s">
        <v>534</v>
      </c>
      <c r="B2237" s="95" t="s">
        <v>534</v>
      </c>
      <c r="C2237" s="95">
        <v>2234</v>
      </c>
      <c r="D2237" s="95" t="s">
        <v>534</v>
      </c>
      <c r="E2237" s="99" t="s">
        <v>534</v>
      </c>
      <c r="F2237" s="95" t="s">
        <v>534</v>
      </c>
      <c r="G2237" s="95" t="s">
        <v>534</v>
      </c>
      <c r="H2237" s="95">
        <v>0</v>
      </c>
      <c r="I2237" s="95">
        <v>1</v>
      </c>
      <c r="J2237" s="95">
        <v>1770</v>
      </c>
      <c r="K2237" s="95" t="s">
        <v>534</v>
      </c>
      <c r="L2237" s="98" t="s">
        <v>534</v>
      </c>
      <c r="M2237" s="98" t="s">
        <v>534</v>
      </c>
      <c r="N2237" s="97" t="s">
        <v>534</v>
      </c>
      <c r="Q2237" s="88" t="str">
        <f t="array" aca="1" ref="Q2237" ca="1">IFERROR(INDEX(Tableau3[Num DECAL],SMALL(IF(Tableau3[Num DECAL]&lt;&gt;"",ROW(INDIRECT("1:"&amp;ROWS(Tableau3[Num DECAL])))),ROWS($1:2226))),"")</f>
        <v/>
      </c>
      <c r="R2237" s="88">
        <f t="shared" ca="1" si="34"/>
        <v>0</v>
      </c>
      <c r="S2237" s="88">
        <f ca="1">COUNTIFS(Tableau3[PLAGE],R2237)</f>
        <v>0</v>
      </c>
      <c r="T2237" s="139">
        <f ca="1">INDEX(EXTRACT!DATE,MATCH(Tableau4[[#This Row],[Décalage]],D:D,0),0)</f>
        <v>0</v>
      </c>
      <c r="U2237" s="139">
        <f ca="1">VLOOKUP(Tableau4[[#This Row],[Décalage]],D:E,2,0)</f>
        <v>0</v>
      </c>
      <c r="V2237" s="139">
        <f ca="1">VLOOKUP(Tableau4[[#This Row],[Décalage]],D:G,4,0)</f>
        <v>0</v>
      </c>
      <c r="AY2237" s="88"/>
      <c r="AZ2237" s="88"/>
      <c r="BA2237" s="88"/>
      <c r="BB2237" s="88"/>
      <c r="BC2237" s="88"/>
    </row>
    <row r="2238" spans="1:55" ht="15" x14ac:dyDescent="0.2">
      <c r="A2238" s="100" t="s">
        <v>534</v>
      </c>
      <c r="B2238" s="95" t="s">
        <v>534</v>
      </c>
      <c r="C2238" s="95">
        <v>2235</v>
      </c>
      <c r="D2238" s="95" t="s">
        <v>534</v>
      </c>
      <c r="E2238" s="99" t="s">
        <v>534</v>
      </c>
      <c r="F2238" s="95" t="s">
        <v>534</v>
      </c>
      <c r="G2238" s="95" t="s">
        <v>534</v>
      </c>
      <c r="H2238" s="95">
        <v>0</v>
      </c>
      <c r="I2238" s="95">
        <v>1</v>
      </c>
      <c r="J2238" s="95">
        <v>1771</v>
      </c>
      <c r="K2238" s="95" t="s">
        <v>534</v>
      </c>
      <c r="L2238" s="98" t="s">
        <v>534</v>
      </c>
      <c r="M2238" s="98" t="s">
        <v>534</v>
      </c>
      <c r="N2238" s="97" t="s">
        <v>534</v>
      </c>
      <c r="Q2238" s="88" t="str">
        <f t="array" aca="1" ref="Q2238" ca="1">IFERROR(INDEX(Tableau3[Num DECAL],SMALL(IF(Tableau3[Num DECAL]&lt;&gt;"",ROW(INDIRECT("1:"&amp;ROWS(Tableau3[Num DECAL])))),ROWS($1:2227))),"")</f>
        <v/>
      </c>
      <c r="R2238" s="88">
        <f t="shared" ca="1" si="34"/>
        <v>0</v>
      </c>
      <c r="S2238" s="88">
        <f ca="1">COUNTIFS(Tableau3[PLAGE],R2238)</f>
        <v>0</v>
      </c>
      <c r="T2238" s="139">
        <f ca="1">INDEX(EXTRACT!DATE,MATCH(Tableau4[[#This Row],[Décalage]],D:D,0),0)</f>
        <v>0</v>
      </c>
      <c r="U2238" s="139">
        <f ca="1">VLOOKUP(Tableau4[[#This Row],[Décalage]],D:E,2,0)</f>
        <v>0</v>
      </c>
      <c r="V2238" s="139">
        <f ca="1">VLOOKUP(Tableau4[[#This Row],[Décalage]],D:G,4,0)</f>
        <v>0</v>
      </c>
      <c r="AY2238" s="88"/>
      <c r="AZ2238" s="88"/>
      <c r="BA2238" s="88"/>
      <c r="BB2238" s="88"/>
      <c r="BC2238" s="88"/>
    </row>
    <row r="2239" spans="1:55" ht="15" x14ac:dyDescent="0.2">
      <c r="A2239" s="100" t="s">
        <v>534</v>
      </c>
      <c r="B2239" s="95" t="s">
        <v>534</v>
      </c>
      <c r="C2239" s="95">
        <v>2236</v>
      </c>
      <c r="D2239" s="95" t="s">
        <v>534</v>
      </c>
      <c r="E2239" s="99" t="s">
        <v>534</v>
      </c>
      <c r="F2239" s="95" t="s">
        <v>534</v>
      </c>
      <c r="G2239" s="95" t="s">
        <v>534</v>
      </c>
      <c r="H2239" s="95">
        <v>0</v>
      </c>
      <c r="I2239" s="95">
        <v>1</v>
      </c>
      <c r="J2239" s="95">
        <v>1772</v>
      </c>
      <c r="K2239" s="95" t="s">
        <v>534</v>
      </c>
      <c r="L2239" s="98" t="s">
        <v>534</v>
      </c>
      <c r="M2239" s="98" t="s">
        <v>534</v>
      </c>
      <c r="N2239" s="97" t="s">
        <v>534</v>
      </c>
      <c r="Q2239" s="88" t="str">
        <f t="array" aca="1" ref="Q2239" ca="1">IFERROR(INDEX(Tableau3[Num DECAL],SMALL(IF(Tableau3[Num DECAL]&lt;&gt;"",ROW(INDIRECT("1:"&amp;ROWS(Tableau3[Num DECAL])))),ROWS($1:2228))),"")</f>
        <v/>
      </c>
      <c r="R2239" s="88">
        <f t="shared" ca="1" si="34"/>
        <v>0</v>
      </c>
      <c r="S2239" s="88">
        <f ca="1">COUNTIFS(Tableau3[PLAGE],R2239)</f>
        <v>0</v>
      </c>
      <c r="T2239" s="139">
        <f ca="1">INDEX(EXTRACT!DATE,MATCH(Tableau4[[#This Row],[Décalage]],D:D,0),0)</f>
        <v>0</v>
      </c>
      <c r="U2239" s="139">
        <f ca="1">VLOOKUP(Tableau4[[#This Row],[Décalage]],D:E,2,0)</f>
        <v>0</v>
      </c>
      <c r="V2239" s="139">
        <f ca="1">VLOOKUP(Tableau4[[#This Row],[Décalage]],D:G,4,0)</f>
        <v>0</v>
      </c>
      <c r="AY2239" s="88"/>
      <c r="AZ2239" s="88"/>
      <c r="BA2239" s="88"/>
      <c r="BB2239" s="88"/>
      <c r="BC2239" s="88"/>
    </row>
    <row r="2240" spans="1:55" ht="15" x14ac:dyDescent="0.2">
      <c r="A2240" s="100" t="s">
        <v>534</v>
      </c>
      <c r="B2240" s="95" t="s">
        <v>534</v>
      </c>
      <c r="C2240" s="95">
        <v>2237</v>
      </c>
      <c r="D2240" s="95" t="s">
        <v>534</v>
      </c>
      <c r="E2240" s="99" t="s">
        <v>534</v>
      </c>
      <c r="F2240" s="95" t="s">
        <v>534</v>
      </c>
      <c r="G2240" s="95" t="s">
        <v>534</v>
      </c>
      <c r="H2240" s="95">
        <v>0</v>
      </c>
      <c r="I2240" s="95">
        <v>1</v>
      </c>
      <c r="J2240" s="95">
        <v>1773</v>
      </c>
      <c r="K2240" s="95" t="s">
        <v>534</v>
      </c>
      <c r="L2240" s="98" t="s">
        <v>534</v>
      </c>
      <c r="M2240" s="98" t="s">
        <v>534</v>
      </c>
      <c r="N2240" s="97" t="s">
        <v>534</v>
      </c>
      <c r="Q2240" s="88" t="str">
        <f t="array" aca="1" ref="Q2240" ca="1">IFERROR(INDEX(Tableau3[Num DECAL],SMALL(IF(Tableau3[Num DECAL]&lt;&gt;"",ROW(INDIRECT("1:"&amp;ROWS(Tableau3[Num DECAL])))),ROWS($1:2229))),"")</f>
        <v/>
      </c>
      <c r="R2240" s="88">
        <f t="shared" ca="1" si="34"/>
        <v>0</v>
      </c>
      <c r="S2240" s="88">
        <f ca="1">COUNTIFS(Tableau3[PLAGE],R2240)</f>
        <v>0</v>
      </c>
      <c r="T2240" s="139">
        <f ca="1">INDEX(EXTRACT!DATE,MATCH(Tableau4[[#This Row],[Décalage]],D:D,0),0)</f>
        <v>0</v>
      </c>
      <c r="U2240" s="139">
        <f ca="1">VLOOKUP(Tableau4[[#This Row],[Décalage]],D:E,2,0)</f>
        <v>0</v>
      </c>
      <c r="V2240" s="139">
        <f ca="1">VLOOKUP(Tableau4[[#This Row],[Décalage]],D:G,4,0)</f>
        <v>0</v>
      </c>
      <c r="AY2240" s="88"/>
      <c r="AZ2240" s="88"/>
      <c r="BA2240" s="88"/>
      <c r="BB2240" s="88"/>
      <c r="BC2240" s="88"/>
    </row>
    <row r="2241" spans="1:55" ht="15" x14ac:dyDescent="0.2">
      <c r="A2241" s="100" t="s">
        <v>534</v>
      </c>
      <c r="B2241" s="95" t="s">
        <v>534</v>
      </c>
      <c r="C2241" s="95">
        <v>2238</v>
      </c>
      <c r="D2241" s="95" t="s">
        <v>534</v>
      </c>
      <c r="E2241" s="99" t="s">
        <v>534</v>
      </c>
      <c r="F2241" s="95" t="s">
        <v>534</v>
      </c>
      <c r="G2241" s="95" t="s">
        <v>534</v>
      </c>
      <c r="H2241" s="95">
        <v>0</v>
      </c>
      <c r="I2241" s="95">
        <v>1</v>
      </c>
      <c r="J2241" s="95">
        <v>1774</v>
      </c>
      <c r="K2241" s="95" t="s">
        <v>534</v>
      </c>
      <c r="L2241" s="98" t="s">
        <v>534</v>
      </c>
      <c r="M2241" s="98" t="s">
        <v>534</v>
      </c>
      <c r="N2241" s="97" t="s">
        <v>534</v>
      </c>
      <c r="Q2241" s="88" t="str">
        <f t="array" aca="1" ref="Q2241" ca="1">IFERROR(INDEX(Tableau3[Num DECAL],SMALL(IF(Tableau3[Num DECAL]&lt;&gt;"",ROW(INDIRECT("1:"&amp;ROWS(Tableau3[Num DECAL])))),ROWS($1:2230))),"")</f>
        <v/>
      </c>
      <c r="R2241" s="88">
        <f t="shared" ca="1" si="34"/>
        <v>0</v>
      </c>
      <c r="S2241" s="88">
        <f ca="1">COUNTIFS(Tableau3[PLAGE],R2241)</f>
        <v>0</v>
      </c>
      <c r="T2241" s="139">
        <f ca="1">INDEX(EXTRACT!DATE,MATCH(Tableau4[[#This Row],[Décalage]],D:D,0),0)</f>
        <v>0</v>
      </c>
      <c r="U2241" s="139">
        <f ca="1">VLOOKUP(Tableau4[[#This Row],[Décalage]],D:E,2,0)</f>
        <v>0</v>
      </c>
      <c r="V2241" s="139">
        <f ca="1">VLOOKUP(Tableau4[[#This Row],[Décalage]],D:G,4,0)</f>
        <v>0</v>
      </c>
      <c r="AY2241" s="88"/>
      <c r="AZ2241" s="88"/>
      <c r="BA2241" s="88"/>
      <c r="BB2241" s="88"/>
      <c r="BC2241" s="88"/>
    </row>
    <row r="2242" spans="1:55" ht="15" x14ac:dyDescent="0.2">
      <c r="A2242" s="100" t="s">
        <v>534</v>
      </c>
      <c r="B2242" s="95" t="s">
        <v>534</v>
      </c>
      <c r="C2242" s="95">
        <v>2239</v>
      </c>
      <c r="D2242" s="95" t="s">
        <v>534</v>
      </c>
      <c r="E2242" s="99" t="s">
        <v>534</v>
      </c>
      <c r="F2242" s="95" t="s">
        <v>534</v>
      </c>
      <c r="G2242" s="95" t="s">
        <v>534</v>
      </c>
      <c r="H2242" s="95">
        <v>0</v>
      </c>
      <c r="I2242" s="95">
        <v>1</v>
      </c>
      <c r="J2242" s="95">
        <v>1775</v>
      </c>
      <c r="K2242" s="95" t="s">
        <v>534</v>
      </c>
      <c r="L2242" s="98" t="s">
        <v>534</v>
      </c>
      <c r="M2242" s="98" t="s">
        <v>534</v>
      </c>
      <c r="N2242" s="97" t="s">
        <v>534</v>
      </c>
      <c r="Q2242" s="88" t="str">
        <f t="array" aca="1" ref="Q2242" ca="1">IFERROR(INDEX(Tableau3[Num DECAL],SMALL(IF(Tableau3[Num DECAL]&lt;&gt;"",ROW(INDIRECT("1:"&amp;ROWS(Tableau3[Num DECAL])))),ROWS($1:2231))),"")</f>
        <v/>
      </c>
      <c r="R2242" s="88">
        <f t="shared" ca="1" si="34"/>
        <v>0</v>
      </c>
      <c r="S2242" s="88">
        <f ca="1">COUNTIFS(Tableau3[PLAGE],R2242)</f>
        <v>0</v>
      </c>
      <c r="T2242" s="139">
        <f ca="1">INDEX(EXTRACT!DATE,MATCH(Tableau4[[#This Row],[Décalage]],D:D,0),0)</f>
        <v>0</v>
      </c>
      <c r="U2242" s="139">
        <f ca="1">VLOOKUP(Tableau4[[#This Row],[Décalage]],D:E,2,0)</f>
        <v>0</v>
      </c>
      <c r="V2242" s="139">
        <f ca="1">VLOOKUP(Tableau4[[#This Row],[Décalage]],D:G,4,0)</f>
        <v>0</v>
      </c>
      <c r="AY2242" s="88"/>
      <c r="AZ2242" s="88"/>
      <c r="BA2242" s="88"/>
      <c r="BB2242" s="88"/>
      <c r="BC2242" s="88"/>
    </row>
    <row r="2243" spans="1:55" ht="15" x14ac:dyDescent="0.2">
      <c r="A2243" s="100" t="s">
        <v>534</v>
      </c>
      <c r="B2243" s="95" t="s">
        <v>534</v>
      </c>
      <c r="C2243" s="95">
        <v>2240</v>
      </c>
      <c r="D2243" s="95" t="s">
        <v>534</v>
      </c>
      <c r="E2243" s="99" t="s">
        <v>534</v>
      </c>
      <c r="F2243" s="95" t="s">
        <v>534</v>
      </c>
      <c r="G2243" s="95" t="s">
        <v>534</v>
      </c>
      <c r="H2243" s="95">
        <v>0</v>
      </c>
      <c r="I2243" s="95">
        <v>1</v>
      </c>
      <c r="J2243" s="95">
        <v>1776</v>
      </c>
      <c r="K2243" s="95" t="s">
        <v>534</v>
      </c>
      <c r="L2243" s="98" t="s">
        <v>534</v>
      </c>
      <c r="M2243" s="98" t="s">
        <v>534</v>
      </c>
      <c r="N2243" s="97" t="s">
        <v>534</v>
      </c>
      <c r="Q2243" s="88" t="str">
        <f t="array" aca="1" ref="Q2243" ca="1">IFERROR(INDEX(Tableau3[Num DECAL],SMALL(IF(Tableau3[Num DECAL]&lt;&gt;"",ROW(INDIRECT("1:"&amp;ROWS(Tableau3[Num DECAL])))),ROWS($1:2232))),"")</f>
        <v/>
      </c>
      <c r="R2243" s="88">
        <f t="shared" ca="1" si="34"/>
        <v>0</v>
      </c>
      <c r="S2243" s="88">
        <f ca="1">COUNTIFS(Tableau3[PLAGE],R2243)</f>
        <v>0</v>
      </c>
      <c r="T2243" s="139">
        <f ca="1">INDEX(EXTRACT!DATE,MATCH(Tableau4[[#This Row],[Décalage]],D:D,0),0)</f>
        <v>0</v>
      </c>
      <c r="U2243" s="139">
        <f ca="1">VLOOKUP(Tableau4[[#This Row],[Décalage]],D:E,2,0)</f>
        <v>0</v>
      </c>
      <c r="V2243" s="139">
        <f ca="1">VLOOKUP(Tableau4[[#This Row],[Décalage]],D:G,4,0)</f>
        <v>0</v>
      </c>
      <c r="AY2243" s="88"/>
      <c r="AZ2243" s="88"/>
      <c r="BA2243" s="88"/>
      <c r="BB2243" s="88"/>
      <c r="BC2243" s="88"/>
    </row>
    <row r="2244" spans="1:55" ht="15" x14ac:dyDescent="0.2">
      <c r="A2244" s="100" t="s">
        <v>534</v>
      </c>
      <c r="B2244" s="95" t="s">
        <v>534</v>
      </c>
      <c r="C2244" s="95">
        <v>2241</v>
      </c>
      <c r="D2244" s="95" t="s">
        <v>534</v>
      </c>
      <c r="E2244" s="99" t="s">
        <v>534</v>
      </c>
      <c r="F2244" s="95" t="s">
        <v>534</v>
      </c>
      <c r="G2244" s="95" t="s">
        <v>534</v>
      </c>
      <c r="H2244" s="95">
        <v>0</v>
      </c>
      <c r="I2244" s="95">
        <v>1</v>
      </c>
      <c r="J2244" s="95">
        <v>1777</v>
      </c>
      <c r="K2244" s="95" t="s">
        <v>534</v>
      </c>
      <c r="L2244" s="98" t="s">
        <v>534</v>
      </c>
      <c r="M2244" s="98" t="s">
        <v>534</v>
      </c>
      <c r="N2244" s="97" t="s">
        <v>534</v>
      </c>
      <c r="Q2244" s="88" t="str">
        <f t="array" aca="1" ref="Q2244" ca="1">IFERROR(INDEX(Tableau3[Num DECAL],SMALL(IF(Tableau3[Num DECAL]&lt;&gt;"",ROW(INDIRECT("1:"&amp;ROWS(Tableau3[Num DECAL])))),ROWS($1:2233))),"")</f>
        <v/>
      </c>
      <c r="R2244" s="88">
        <f t="shared" ca="1" si="34"/>
        <v>0</v>
      </c>
      <c r="S2244" s="88">
        <f ca="1">COUNTIFS(Tableau3[PLAGE],R2244)</f>
        <v>0</v>
      </c>
      <c r="T2244" s="139">
        <f ca="1">INDEX(EXTRACT!DATE,MATCH(Tableau4[[#This Row],[Décalage]],D:D,0),0)</f>
        <v>0</v>
      </c>
      <c r="U2244" s="139">
        <f ca="1">VLOOKUP(Tableau4[[#This Row],[Décalage]],D:E,2,0)</f>
        <v>0</v>
      </c>
      <c r="V2244" s="139">
        <f ca="1">VLOOKUP(Tableau4[[#This Row],[Décalage]],D:G,4,0)</f>
        <v>0</v>
      </c>
      <c r="AY2244" s="88"/>
      <c r="AZ2244" s="88"/>
      <c r="BA2244" s="88"/>
      <c r="BB2244" s="88"/>
      <c r="BC2244" s="88"/>
    </row>
    <row r="2245" spans="1:55" ht="15" x14ac:dyDescent="0.2">
      <c r="A2245" s="100" t="s">
        <v>534</v>
      </c>
      <c r="B2245" s="95" t="s">
        <v>534</v>
      </c>
      <c r="C2245" s="95">
        <v>2242</v>
      </c>
      <c r="D2245" s="95" t="s">
        <v>534</v>
      </c>
      <c r="E2245" s="99" t="s">
        <v>534</v>
      </c>
      <c r="F2245" s="95" t="s">
        <v>534</v>
      </c>
      <c r="G2245" s="95" t="s">
        <v>534</v>
      </c>
      <c r="H2245" s="95">
        <v>0</v>
      </c>
      <c r="I2245" s="95">
        <v>1</v>
      </c>
      <c r="J2245" s="95">
        <v>1778</v>
      </c>
      <c r="K2245" s="95" t="s">
        <v>534</v>
      </c>
      <c r="L2245" s="98" t="s">
        <v>534</v>
      </c>
      <c r="M2245" s="98" t="s">
        <v>534</v>
      </c>
      <c r="N2245" s="97" t="s">
        <v>534</v>
      </c>
      <c r="Q2245" s="88" t="str">
        <f t="array" aca="1" ref="Q2245" ca="1">IFERROR(INDEX(Tableau3[Num DECAL],SMALL(IF(Tableau3[Num DECAL]&lt;&gt;"",ROW(INDIRECT("1:"&amp;ROWS(Tableau3[Num DECAL])))),ROWS($1:2234))),"")</f>
        <v/>
      </c>
      <c r="R2245" s="88">
        <f t="shared" ca="1" si="34"/>
        <v>0</v>
      </c>
      <c r="S2245" s="88">
        <f ca="1">COUNTIFS(Tableau3[PLAGE],R2245)</f>
        <v>0</v>
      </c>
      <c r="T2245" s="139">
        <f ca="1">INDEX(EXTRACT!DATE,MATCH(Tableau4[[#This Row],[Décalage]],D:D,0),0)</f>
        <v>0</v>
      </c>
      <c r="U2245" s="139">
        <f ca="1">VLOOKUP(Tableau4[[#This Row],[Décalage]],D:E,2,0)</f>
        <v>0</v>
      </c>
      <c r="V2245" s="139">
        <f ca="1">VLOOKUP(Tableau4[[#This Row],[Décalage]],D:G,4,0)</f>
        <v>0</v>
      </c>
      <c r="AY2245" s="88"/>
      <c r="AZ2245" s="88"/>
      <c r="BA2245" s="88"/>
      <c r="BB2245" s="88"/>
      <c r="BC2245" s="88"/>
    </row>
    <row r="2246" spans="1:55" ht="15" x14ac:dyDescent="0.2">
      <c r="A2246" s="100" t="s">
        <v>534</v>
      </c>
      <c r="B2246" s="95" t="s">
        <v>534</v>
      </c>
      <c r="C2246" s="95">
        <v>2243</v>
      </c>
      <c r="D2246" s="95" t="s">
        <v>534</v>
      </c>
      <c r="E2246" s="99" t="s">
        <v>534</v>
      </c>
      <c r="F2246" s="95" t="s">
        <v>534</v>
      </c>
      <c r="G2246" s="95" t="s">
        <v>534</v>
      </c>
      <c r="H2246" s="95">
        <v>0</v>
      </c>
      <c r="I2246" s="95">
        <v>1</v>
      </c>
      <c r="J2246" s="95">
        <v>1779</v>
      </c>
      <c r="K2246" s="95" t="s">
        <v>534</v>
      </c>
      <c r="L2246" s="98" t="s">
        <v>534</v>
      </c>
      <c r="M2246" s="98" t="s">
        <v>534</v>
      </c>
      <c r="N2246" s="97" t="s">
        <v>534</v>
      </c>
      <c r="Q2246" s="88" t="str">
        <f t="array" aca="1" ref="Q2246" ca="1">IFERROR(INDEX(Tableau3[Num DECAL],SMALL(IF(Tableau3[Num DECAL]&lt;&gt;"",ROW(INDIRECT("1:"&amp;ROWS(Tableau3[Num DECAL])))),ROWS($1:2235))),"")</f>
        <v/>
      </c>
      <c r="R2246" s="88">
        <f t="shared" ca="1" si="34"/>
        <v>0</v>
      </c>
      <c r="S2246" s="88">
        <f ca="1">COUNTIFS(Tableau3[PLAGE],R2246)</f>
        <v>0</v>
      </c>
      <c r="T2246" s="139">
        <f ca="1">INDEX(EXTRACT!DATE,MATCH(Tableau4[[#This Row],[Décalage]],D:D,0),0)</f>
        <v>0</v>
      </c>
      <c r="U2246" s="139">
        <f ca="1">VLOOKUP(Tableau4[[#This Row],[Décalage]],D:E,2,0)</f>
        <v>0</v>
      </c>
      <c r="V2246" s="139">
        <f ca="1">VLOOKUP(Tableau4[[#This Row],[Décalage]],D:G,4,0)</f>
        <v>0</v>
      </c>
      <c r="AY2246" s="88"/>
      <c r="AZ2246" s="88"/>
      <c r="BA2246" s="88"/>
      <c r="BB2246" s="88"/>
      <c r="BC2246" s="88"/>
    </row>
    <row r="2247" spans="1:55" ht="15" x14ac:dyDescent="0.2">
      <c r="A2247" s="100" t="s">
        <v>534</v>
      </c>
      <c r="B2247" s="95" t="s">
        <v>534</v>
      </c>
      <c r="C2247" s="95">
        <v>2244</v>
      </c>
      <c r="D2247" s="95" t="s">
        <v>534</v>
      </c>
      <c r="E2247" s="99" t="s">
        <v>534</v>
      </c>
      <c r="F2247" s="95" t="s">
        <v>534</v>
      </c>
      <c r="G2247" s="95" t="s">
        <v>534</v>
      </c>
      <c r="H2247" s="95">
        <v>0</v>
      </c>
      <c r="I2247" s="95">
        <v>1</v>
      </c>
      <c r="J2247" s="95">
        <v>1780</v>
      </c>
      <c r="K2247" s="95" t="s">
        <v>534</v>
      </c>
      <c r="L2247" s="98" t="s">
        <v>534</v>
      </c>
      <c r="M2247" s="98" t="s">
        <v>534</v>
      </c>
      <c r="N2247" s="97" t="s">
        <v>534</v>
      </c>
      <c r="Q2247" s="88" t="str">
        <f t="array" aca="1" ref="Q2247" ca="1">IFERROR(INDEX(Tableau3[Num DECAL],SMALL(IF(Tableau3[Num DECAL]&lt;&gt;"",ROW(INDIRECT("1:"&amp;ROWS(Tableau3[Num DECAL])))),ROWS($1:2236))),"")</f>
        <v/>
      </c>
      <c r="R2247" s="88">
        <f t="shared" ca="1" si="34"/>
        <v>0</v>
      </c>
      <c r="S2247" s="88">
        <f ca="1">COUNTIFS(Tableau3[PLAGE],R2247)</f>
        <v>0</v>
      </c>
      <c r="T2247" s="139">
        <f ca="1">INDEX(EXTRACT!DATE,MATCH(Tableau4[[#This Row],[Décalage]],D:D,0),0)</f>
        <v>0</v>
      </c>
      <c r="U2247" s="139">
        <f ca="1">VLOOKUP(Tableau4[[#This Row],[Décalage]],D:E,2,0)</f>
        <v>0</v>
      </c>
      <c r="V2247" s="139">
        <f ca="1">VLOOKUP(Tableau4[[#This Row],[Décalage]],D:G,4,0)</f>
        <v>0</v>
      </c>
      <c r="AY2247" s="88"/>
      <c r="AZ2247" s="88"/>
      <c r="BA2247" s="88"/>
      <c r="BB2247" s="88"/>
      <c r="BC2247" s="88"/>
    </row>
    <row r="2248" spans="1:55" ht="15" x14ac:dyDescent="0.2">
      <c r="A2248" s="100" t="s">
        <v>534</v>
      </c>
      <c r="B2248" s="95" t="s">
        <v>534</v>
      </c>
      <c r="C2248" s="95">
        <v>2245</v>
      </c>
      <c r="D2248" s="95" t="s">
        <v>534</v>
      </c>
      <c r="E2248" s="99" t="s">
        <v>534</v>
      </c>
      <c r="F2248" s="95" t="s">
        <v>534</v>
      </c>
      <c r="G2248" s="95" t="s">
        <v>534</v>
      </c>
      <c r="H2248" s="95">
        <v>0</v>
      </c>
      <c r="I2248" s="95">
        <v>1</v>
      </c>
      <c r="J2248" s="95">
        <v>1781</v>
      </c>
      <c r="K2248" s="95" t="s">
        <v>534</v>
      </c>
      <c r="L2248" s="98" t="s">
        <v>534</v>
      </c>
      <c r="M2248" s="98" t="s">
        <v>534</v>
      </c>
      <c r="N2248" s="97" t="s">
        <v>534</v>
      </c>
      <c r="Q2248" s="88" t="str">
        <f t="array" aca="1" ref="Q2248" ca="1">IFERROR(INDEX(Tableau3[Num DECAL],SMALL(IF(Tableau3[Num DECAL]&lt;&gt;"",ROW(INDIRECT("1:"&amp;ROWS(Tableau3[Num DECAL])))),ROWS($1:2237))),"")</f>
        <v/>
      </c>
      <c r="R2248" s="88">
        <f t="shared" ca="1" si="34"/>
        <v>0</v>
      </c>
      <c r="S2248" s="88">
        <f ca="1">COUNTIFS(Tableau3[PLAGE],R2248)</f>
        <v>0</v>
      </c>
      <c r="T2248" s="139">
        <f ca="1">INDEX(EXTRACT!DATE,MATCH(Tableau4[[#This Row],[Décalage]],D:D,0),0)</f>
        <v>0</v>
      </c>
      <c r="U2248" s="139">
        <f ca="1">VLOOKUP(Tableau4[[#This Row],[Décalage]],D:E,2,0)</f>
        <v>0</v>
      </c>
      <c r="V2248" s="139">
        <f ca="1">VLOOKUP(Tableau4[[#This Row],[Décalage]],D:G,4,0)</f>
        <v>0</v>
      </c>
      <c r="AY2248" s="88"/>
      <c r="AZ2248" s="88"/>
      <c r="BA2248" s="88"/>
      <c r="BB2248" s="88"/>
      <c r="BC2248" s="88"/>
    </row>
    <row r="2249" spans="1:55" ht="15" x14ac:dyDescent="0.2">
      <c r="A2249" s="100" t="s">
        <v>534</v>
      </c>
      <c r="B2249" s="95" t="s">
        <v>534</v>
      </c>
      <c r="C2249" s="95">
        <v>2246</v>
      </c>
      <c r="D2249" s="95" t="s">
        <v>534</v>
      </c>
      <c r="E2249" s="99" t="s">
        <v>534</v>
      </c>
      <c r="F2249" s="95" t="s">
        <v>534</v>
      </c>
      <c r="G2249" s="95" t="s">
        <v>534</v>
      </c>
      <c r="H2249" s="95">
        <v>0</v>
      </c>
      <c r="I2249" s="95">
        <v>1</v>
      </c>
      <c r="J2249" s="95">
        <v>1782</v>
      </c>
      <c r="K2249" s="95" t="s">
        <v>534</v>
      </c>
      <c r="L2249" s="98" t="s">
        <v>534</v>
      </c>
      <c r="M2249" s="98" t="s">
        <v>534</v>
      </c>
      <c r="N2249" s="97" t="s">
        <v>534</v>
      </c>
      <c r="Q2249" s="88" t="str">
        <f t="array" aca="1" ref="Q2249" ca="1">IFERROR(INDEX(Tableau3[Num DECAL],SMALL(IF(Tableau3[Num DECAL]&lt;&gt;"",ROW(INDIRECT("1:"&amp;ROWS(Tableau3[Num DECAL])))),ROWS($1:2238))),"")</f>
        <v/>
      </c>
      <c r="R2249" s="88">
        <f t="shared" ca="1" si="34"/>
        <v>0</v>
      </c>
      <c r="S2249" s="88">
        <f ca="1">COUNTIFS(Tableau3[PLAGE],R2249)</f>
        <v>0</v>
      </c>
      <c r="T2249" s="139">
        <f ca="1">INDEX(EXTRACT!DATE,MATCH(Tableau4[[#This Row],[Décalage]],D:D,0),0)</f>
        <v>0</v>
      </c>
      <c r="U2249" s="139">
        <f ca="1">VLOOKUP(Tableau4[[#This Row],[Décalage]],D:E,2,0)</f>
        <v>0</v>
      </c>
      <c r="V2249" s="139">
        <f ca="1">VLOOKUP(Tableau4[[#This Row],[Décalage]],D:G,4,0)</f>
        <v>0</v>
      </c>
      <c r="AY2249" s="88"/>
      <c r="AZ2249" s="88"/>
      <c r="BA2249" s="88"/>
      <c r="BB2249" s="88"/>
      <c r="BC2249" s="88"/>
    </row>
    <row r="2250" spans="1:55" ht="15" x14ac:dyDescent="0.2">
      <c r="A2250" s="100" t="s">
        <v>534</v>
      </c>
      <c r="B2250" s="95" t="s">
        <v>534</v>
      </c>
      <c r="C2250" s="95">
        <v>2247</v>
      </c>
      <c r="D2250" s="95" t="s">
        <v>534</v>
      </c>
      <c r="E2250" s="99" t="s">
        <v>534</v>
      </c>
      <c r="F2250" s="95" t="s">
        <v>534</v>
      </c>
      <c r="G2250" s="95" t="s">
        <v>534</v>
      </c>
      <c r="H2250" s="95">
        <v>0</v>
      </c>
      <c r="I2250" s="95">
        <v>1</v>
      </c>
      <c r="J2250" s="95">
        <v>1783</v>
      </c>
      <c r="K2250" s="95" t="s">
        <v>534</v>
      </c>
      <c r="L2250" s="98" t="s">
        <v>534</v>
      </c>
      <c r="M2250" s="98" t="s">
        <v>534</v>
      </c>
      <c r="N2250" s="97" t="s">
        <v>534</v>
      </c>
      <c r="Q2250" s="88" t="str">
        <f t="array" aca="1" ref="Q2250" ca="1">IFERROR(INDEX(Tableau3[Num DECAL],SMALL(IF(Tableau3[Num DECAL]&lt;&gt;"",ROW(INDIRECT("1:"&amp;ROWS(Tableau3[Num DECAL])))),ROWS($1:2239))),"")</f>
        <v/>
      </c>
      <c r="R2250" s="88">
        <f t="shared" ca="1" si="34"/>
        <v>0</v>
      </c>
      <c r="S2250" s="88">
        <f ca="1">COUNTIFS(Tableau3[PLAGE],R2250)</f>
        <v>0</v>
      </c>
      <c r="T2250" s="139">
        <f ca="1">INDEX(EXTRACT!DATE,MATCH(Tableau4[[#This Row],[Décalage]],D:D,0),0)</f>
        <v>0</v>
      </c>
      <c r="U2250" s="139">
        <f ca="1">VLOOKUP(Tableau4[[#This Row],[Décalage]],D:E,2,0)</f>
        <v>0</v>
      </c>
      <c r="V2250" s="139">
        <f ca="1">VLOOKUP(Tableau4[[#This Row],[Décalage]],D:G,4,0)</f>
        <v>0</v>
      </c>
      <c r="AY2250" s="88"/>
      <c r="AZ2250" s="88"/>
      <c r="BA2250" s="88"/>
      <c r="BB2250" s="88"/>
      <c r="BC2250" s="88"/>
    </row>
    <row r="2251" spans="1:55" ht="15" x14ac:dyDescent="0.2">
      <c r="A2251" s="100" t="s">
        <v>534</v>
      </c>
      <c r="B2251" s="95" t="s">
        <v>534</v>
      </c>
      <c r="C2251" s="95">
        <v>2248</v>
      </c>
      <c r="D2251" s="95" t="s">
        <v>534</v>
      </c>
      <c r="E2251" s="99" t="s">
        <v>534</v>
      </c>
      <c r="F2251" s="95" t="s">
        <v>534</v>
      </c>
      <c r="G2251" s="95" t="s">
        <v>534</v>
      </c>
      <c r="H2251" s="95">
        <v>0</v>
      </c>
      <c r="I2251" s="95">
        <v>1</v>
      </c>
      <c r="J2251" s="95">
        <v>1784</v>
      </c>
      <c r="K2251" s="95" t="s">
        <v>534</v>
      </c>
      <c r="L2251" s="98" t="s">
        <v>534</v>
      </c>
      <c r="M2251" s="98" t="s">
        <v>534</v>
      </c>
      <c r="N2251" s="97" t="s">
        <v>534</v>
      </c>
      <c r="Q2251" s="88" t="str">
        <f t="array" aca="1" ref="Q2251" ca="1">IFERROR(INDEX(Tableau3[Num DECAL],SMALL(IF(Tableau3[Num DECAL]&lt;&gt;"",ROW(INDIRECT("1:"&amp;ROWS(Tableau3[Num DECAL])))),ROWS($1:2240))),"")</f>
        <v/>
      </c>
      <c r="R2251" s="88">
        <f t="shared" ca="1" si="34"/>
        <v>0</v>
      </c>
      <c r="S2251" s="88">
        <f ca="1">COUNTIFS(Tableau3[PLAGE],R2251)</f>
        <v>0</v>
      </c>
      <c r="T2251" s="139">
        <f ca="1">INDEX(EXTRACT!DATE,MATCH(Tableau4[[#This Row],[Décalage]],D:D,0),0)</f>
        <v>0</v>
      </c>
      <c r="U2251" s="139">
        <f ca="1">VLOOKUP(Tableau4[[#This Row],[Décalage]],D:E,2,0)</f>
        <v>0</v>
      </c>
      <c r="V2251" s="139">
        <f ca="1">VLOOKUP(Tableau4[[#This Row],[Décalage]],D:G,4,0)</f>
        <v>0</v>
      </c>
      <c r="AY2251" s="88"/>
      <c r="AZ2251" s="88"/>
      <c r="BA2251" s="88"/>
      <c r="BB2251" s="88"/>
      <c r="BC2251" s="88"/>
    </row>
    <row r="2252" spans="1:55" ht="15" x14ac:dyDescent="0.2">
      <c r="A2252" s="100" t="s">
        <v>534</v>
      </c>
      <c r="B2252" s="95" t="s">
        <v>534</v>
      </c>
      <c r="C2252" s="95">
        <v>2249</v>
      </c>
      <c r="D2252" s="95" t="s">
        <v>534</v>
      </c>
      <c r="E2252" s="99" t="s">
        <v>534</v>
      </c>
      <c r="F2252" s="95" t="s">
        <v>534</v>
      </c>
      <c r="G2252" s="95" t="s">
        <v>534</v>
      </c>
      <c r="H2252" s="95">
        <v>0</v>
      </c>
      <c r="I2252" s="95">
        <v>1</v>
      </c>
      <c r="J2252" s="95">
        <v>1785</v>
      </c>
      <c r="K2252" s="95" t="s">
        <v>534</v>
      </c>
      <c r="L2252" s="98" t="s">
        <v>534</v>
      </c>
      <c r="M2252" s="98" t="s">
        <v>534</v>
      </c>
      <c r="N2252" s="97" t="s">
        <v>534</v>
      </c>
      <c r="Q2252" s="88" t="str">
        <f t="array" aca="1" ref="Q2252" ca="1">IFERROR(INDEX(Tableau3[Num DECAL],SMALL(IF(Tableau3[Num DECAL]&lt;&gt;"",ROW(INDIRECT("1:"&amp;ROWS(Tableau3[Num DECAL])))),ROWS($1:2241))),"")</f>
        <v/>
      </c>
      <c r="R2252" s="88">
        <f t="shared" ref="R2252:R2315" ca="1" si="35">VLOOKUP(Q2252,D:J,7,0)</f>
        <v>0</v>
      </c>
      <c r="S2252" s="88">
        <f ca="1">COUNTIFS(Tableau3[PLAGE],R2252)</f>
        <v>0</v>
      </c>
      <c r="T2252" s="139">
        <f ca="1">INDEX(EXTRACT!DATE,MATCH(Tableau4[[#This Row],[Décalage]],D:D,0),0)</f>
        <v>0</v>
      </c>
      <c r="U2252" s="139">
        <f ca="1">VLOOKUP(Tableau4[[#This Row],[Décalage]],D:E,2,0)</f>
        <v>0</v>
      </c>
      <c r="V2252" s="139">
        <f ca="1">VLOOKUP(Tableau4[[#This Row],[Décalage]],D:G,4,0)</f>
        <v>0</v>
      </c>
      <c r="AY2252" s="88"/>
      <c r="AZ2252" s="88"/>
      <c r="BA2252" s="88"/>
      <c r="BB2252" s="88"/>
      <c r="BC2252" s="88"/>
    </row>
    <row r="2253" spans="1:55" ht="15" x14ac:dyDescent="0.2">
      <c r="A2253" s="100" t="s">
        <v>534</v>
      </c>
      <c r="B2253" s="95" t="s">
        <v>534</v>
      </c>
      <c r="C2253" s="95">
        <v>2250</v>
      </c>
      <c r="D2253" s="95" t="s">
        <v>534</v>
      </c>
      <c r="E2253" s="99" t="s">
        <v>534</v>
      </c>
      <c r="F2253" s="95" t="s">
        <v>534</v>
      </c>
      <c r="G2253" s="95" t="s">
        <v>534</v>
      </c>
      <c r="H2253" s="95">
        <v>0</v>
      </c>
      <c r="I2253" s="95">
        <v>1</v>
      </c>
      <c r="J2253" s="95">
        <v>1786</v>
      </c>
      <c r="K2253" s="95" t="s">
        <v>534</v>
      </c>
      <c r="L2253" s="98" t="s">
        <v>534</v>
      </c>
      <c r="M2253" s="98" t="s">
        <v>534</v>
      </c>
      <c r="N2253" s="97" t="s">
        <v>534</v>
      </c>
      <c r="Q2253" s="88" t="str">
        <f t="array" aca="1" ref="Q2253" ca="1">IFERROR(INDEX(Tableau3[Num DECAL],SMALL(IF(Tableau3[Num DECAL]&lt;&gt;"",ROW(INDIRECT("1:"&amp;ROWS(Tableau3[Num DECAL])))),ROWS($1:2242))),"")</f>
        <v/>
      </c>
      <c r="R2253" s="88">
        <f t="shared" ca="1" si="35"/>
        <v>0</v>
      </c>
      <c r="S2253" s="88">
        <f ca="1">COUNTIFS(Tableau3[PLAGE],R2253)</f>
        <v>0</v>
      </c>
      <c r="T2253" s="139">
        <f ca="1">INDEX(EXTRACT!DATE,MATCH(Tableau4[[#This Row],[Décalage]],D:D,0),0)</f>
        <v>0</v>
      </c>
      <c r="U2253" s="139">
        <f ca="1">VLOOKUP(Tableau4[[#This Row],[Décalage]],D:E,2,0)</f>
        <v>0</v>
      </c>
      <c r="V2253" s="139">
        <f ca="1">VLOOKUP(Tableau4[[#This Row],[Décalage]],D:G,4,0)</f>
        <v>0</v>
      </c>
      <c r="AY2253" s="88"/>
      <c r="AZ2253" s="88"/>
      <c r="BA2253" s="88"/>
      <c r="BB2253" s="88"/>
      <c r="BC2253" s="88"/>
    </row>
    <row r="2254" spans="1:55" ht="15" x14ac:dyDescent="0.2">
      <c r="A2254" s="100" t="s">
        <v>534</v>
      </c>
      <c r="B2254" s="95" t="s">
        <v>534</v>
      </c>
      <c r="C2254" s="95">
        <v>2251</v>
      </c>
      <c r="D2254" s="95" t="s">
        <v>534</v>
      </c>
      <c r="E2254" s="99" t="s">
        <v>534</v>
      </c>
      <c r="F2254" s="95" t="s">
        <v>534</v>
      </c>
      <c r="G2254" s="95" t="s">
        <v>534</v>
      </c>
      <c r="H2254" s="95">
        <v>0</v>
      </c>
      <c r="I2254" s="95">
        <v>1</v>
      </c>
      <c r="J2254" s="95">
        <v>1787</v>
      </c>
      <c r="K2254" s="95" t="s">
        <v>534</v>
      </c>
      <c r="L2254" s="98" t="s">
        <v>534</v>
      </c>
      <c r="M2254" s="98" t="s">
        <v>534</v>
      </c>
      <c r="N2254" s="97" t="s">
        <v>534</v>
      </c>
      <c r="Q2254" s="88" t="str">
        <f t="array" aca="1" ref="Q2254" ca="1">IFERROR(INDEX(Tableau3[Num DECAL],SMALL(IF(Tableau3[Num DECAL]&lt;&gt;"",ROW(INDIRECT("1:"&amp;ROWS(Tableau3[Num DECAL])))),ROWS($1:2243))),"")</f>
        <v/>
      </c>
      <c r="R2254" s="88">
        <f t="shared" ca="1" si="35"/>
        <v>0</v>
      </c>
      <c r="S2254" s="88">
        <f ca="1">COUNTIFS(Tableau3[PLAGE],R2254)</f>
        <v>0</v>
      </c>
      <c r="T2254" s="139">
        <f ca="1">INDEX(EXTRACT!DATE,MATCH(Tableau4[[#This Row],[Décalage]],D:D,0),0)</f>
        <v>0</v>
      </c>
      <c r="U2254" s="139">
        <f ca="1">VLOOKUP(Tableau4[[#This Row],[Décalage]],D:E,2,0)</f>
        <v>0</v>
      </c>
      <c r="V2254" s="139">
        <f ca="1">VLOOKUP(Tableau4[[#This Row],[Décalage]],D:G,4,0)</f>
        <v>0</v>
      </c>
      <c r="AY2254" s="88"/>
      <c r="AZ2254" s="88"/>
      <c r="BA2254" s="88"/>
      <c r="BB2254" s="88"/>
      <c r="BC2254" s="88"/>
    </row>
    <row r="2255" spans="1:55" ht="15" x14ac:dyDescent="0.2">
      <c r="A2255" s="100" t="s">
        <v>534</v>
      </c>
      <c r="B2255" s="95" t="s">
        <v>534</v>
      </c>
      <c r="C2255" s="95">
        <v>2252</v>
      </c>
      <c r="D2255" s="95" t="s">
        <v>534</v>
      </c>
      <c r="E2255" s="99" t="s">
        <v>534</v>
      </c>
      <c r="F2255" s="95" t="s">
        <v>534</v>
      </c>
      <c r="G2255" s="95" t="s">
        <v>534</v>
      </c>
      <c r="H2255" s="95">
        <v>0</v>
      </c>
      <c r="I2255" s="95">
        <v>1</v>
      </c>
      <c r="J2255" s="95">
        <v>1788</v>
      </c>
      <c r="K2255" s="95" t="s">
        <v>534</v>
      </c>
      <c r="L2255" s="98" t="s">
        <v>534</v>
      </c>
      <c r="M2255" s="98" t="s">
        <v>534</v>
      </c>
      <c r="N2255" s="97" t="s">
        <v>534</v>
      </c>
      <c r="Q2255" s="88" t="str">
        <f t="array" aca="1" ref="Q2255" ca="1">IFERROR(INDEX(Tableau3[Num DECAL],SMALL(IF(Tableau3[Num DECAL]&lt;&gt;"",ROW(INDIRECT("1:"&amp;ROWS(Tableau3[Num DECAL])))),ROWS($1:2244))),"")</f>
        <v/>
      </c>
      <c r="R2255" s="88">
        <f t="shared" ca="1" si="35"/>
        <v>0</v>
      </c>
      <c r="S2255" s="88">
        <f ca="1">COUNTIFS(Tableau3[PLAGE],R2255)</f>
        <v>0</v>
      </c>
      <c r="T2255" s="139">
        <f ca="1">INDEX(EXTRACT!DATE,MATCH(Tableau4[[#This Row],[Décalage]],D:D,0),0)</f>
        <v>0</v>
      </c>
      <c r="U2255" s="139">
        <f ca="1">VLOOKUP(Tableau4[[#This Row],[Décalage]],D:E,2,0)</f>
        <v>0</v>
      </c>
      <c r="V2255" s="139">
        <f ca="1">VLOOKUP(Tableau4[[#This Row],[Décalage]],D:G,4,0)</f>
        <v>0</v>
      </c>
      <c r="AY2255" s="88"/>
      <c r="AZ2255" s="88"/>
      <c r="BA2255" s="88"/>
      <c r="BB2255" s="88"/>
      <c r="BC2255" s="88"/>
    </row>
    <row r="2256" spans="1:55" ht="15" x14ac:dyDescent="0.2">
      <c r="A2256" s="100" t="s">
        <v>534</v>
      </c>
      <c r="B2256" s="95" t="s">
        <v>534</v>
      </c>
      <c r="C2256" s="95">
        <v>2253</v>
      </c>
      <c r="D2256" s="95" t="s">
        <v>534</v>
      </c>
      <c r="E2256" s="99" t="s">
        <v>534</v>
      </c>
      <c r="F2256" s="95" t="s">
        <v>534</v>
      </c>
      <c r="G2256" s="95" t="s">
        <v>534</v>
      </c>
      <c r="H2256" s="95">
        <v>0</v>
      </c>
      <c r="I2256" s="95">
        <v>1</v>
      </c>
      <c r="J2256" s="95">
        <v>1789</v>
      </c>
      <c r="K2256" s="95" t="s">
        <v>534</v>
      </c>
      <c r="L2256" s="98" t="s">
        <v>534</v>
      </c>
      <c r="M2256" s="98" t="s">
        <v>534</v>
      </c>
      <c r="N2256" s="97" t="s">
        <v>534</v>
      </c>
      <c r="Q2256" s="88" t="str">
        <f t="array" aca="1" ref="Q2256" ca="1">IFERROR(INDEX(Tableau3[Num DECAL],SMALL(IF(Tableau3[Num DECAL]&lt;&gt;"",ROW(INDIRECT("1:"&amp;ROWS(Tableau3[Num DECAL])))),ROWS($1:2245))),"")</f>
        <v/>
      </c>
      <c r="R2256" s="88">
        <f t="shared" ca="1" si="35"/>
        <v>0</v>
      </c>
      <c r="S2256" s="88">
        <f ca="1">COUNTIFS(Tableau3[PLAGE],R2256)</f>
        <v>0</v>
      </c>
      <c r="T2256" s="139">
        <f ca="1">INDEX(EXTRACT!DATE,MATCH(Tableau4[[#This Row],[Décalage]],D:D,0),0)</f>
        <v>0</v>
      </c>
      <c r="U2256" s="139">
        <f ca="1">VLOOKUP(Tableau4[[#This Row],[Décalage]],D:E,2,0)</f>
        <v>0</v>
      </c>
      <c r="V2256" s="139">
        <f ca="1">VLOOKUP(Tableau4[[#This Row],[Décalage]],D:G,4,0)</f>
        <v>0</v>
      </c>
      <c r="AY2256" s="88"/>
      <c r="AZ2256" s="88"/>
      <c r="BA2256" s="88"/>
      <c r="BB2256" s="88"/>
      <c r="BC2256" s="88"/>
    </row>
    <row r="2257" spans="1:55" ht="15" x14ac:dyDescent="0.2">
      <c r="A2257" s="100" t="s">
        <v>534</v>
      </c>
      <c r="B2257" s="95" t="s">
        <v>534</v>
      </c>
      <c r="C2257" s="95">
        <v>2254</v>
      </c>
      <c r="D2257" s="95" t="s">
        <v>534</v>
      </c>
      <c r="E2257" s="99" t="s">
        <v>534</v>
      </c>
      <c r="F2257" s="95" t="s">
        <v>534</v>
      </c>
      <c r="G2257" s="95" t="s">
        <v>534</v>
      </c>
      <c r="H2257" s="95">
        <v>0</v>
      </c>
      <c r="I2257" s="95">
        <v>1</v>
      </c>
      <c r="J2257" s="95">
        <v>1790</v>
      </c>
      <c r="K2257" s="95" t="s">
        <v>534</v>
      </c>
      <c r="L2257" s="98" t="s">
        <v>534</v>
      </c>
      <c r="M2257" s="98" t="s">
        <v>534</v>
      </c>
      <c r="N2257" s="97" t="s">
        <v>534</v>
      </c>
      <c r="Q2257" s="88" t="str">
        <f t="array" aca="1" ref="Q2257" ca="1">IFERROR(INDEX(Tableau3[Num DECAL],SMALL(IF(Tableau3[Num DECAL]&lt;&gt;"",ROW(INDIRECT("1:"&amp;ROWS(Tableau3[Num DECAL])))),ROWS($1:2246))),"")</f>
        <v/>
      </c>
      <c r="R2257" s="88">
        <f t="shared" ca="1" si="35"/>
        <v>0</v>
      </c>
      <c r="S2257" s="88">
        <f ca="1">COUNTIFS(Tableau3[PLAGE],R2257)</f>
        <v>0</v>
      </c>
      <c r="T2257" s="139">
        <f ca="1">INDEX(EXTRACT!DATE,MATCH(Tableau4[[#This Row],[Décalage]],D:D,0),0)</f>
        <v>0</v>
      </c>
      <c r="U2257" s="139">
        <f ca="1">VLOOKUP(Tableau4[[#This Row],[Décalage]],D:E,2,0)</f>
        <v>0</v>
      </c>
      <c r="V2257" s="139">
        <f ca="1">VLOOKUP(Tableau4[[#This Row],[Décalage]],D:G,4,0)</f>
        <v>0</v>
      </c>
      <c r="AY2257" s="88"/>
      <c r="AZ2257" s="88"/>
      <c r="BA2257" s="88"/>
      <c r="BB2257" s="88"/>
      <c r="BC2257" s="88"/>
    </row>
    <row r="2258" spans="1:55" ht="15" x14ac:dyDescent="0.2">
      <c r="A2258" s="100" t="s">
        <v>534</v>
      </c>
      <c r="B2258" s="95" t="s">
        <v>534</v>
      </c>
      <c r="C2258" s="95">
        <v>2255</v>
      </c>
      <c r="D2258" s="95" t="s">
        <v>534</v>
      </c>
      <c r="E2258" s="99" t="s">
        <v>534</v>
      </c>
      <c r="F2258" s="95" t="s">
        <v>534</v>
      </c>
      <c r="G2258" s="95" t="s">
        <v>534</v>
      </c>
      <c r="H2258" s="95">
        <v>0</v>
      </c>
      <c r="I2258" s="95">
        <v>1</v>
      </c>
      <c r="J2258" s="95">
        <v>1791</v>
      </c>
      <c r="K2258" s="95" t="s">
        <v>534</v>
      </c>
      <c r="L2258" s="98" t="s">
        <v>534</v>
      </c>
      <c r="M2258" s="98" t="s">
        <v>534</v>
      </c>
      <c r="N2258" s="97" t="s">
        <v>534</v>
      </c>
      <c r="Q2258" s="88" t="str">
        <f t="array" aca="1" ref="Q2258" ca="1">IFERROR(INDEX(Tableau3[Num DECAL],SMALL(IF(Tableau3[Num DECAL]&lt;&gt;"",ROW(INDIRECT("1:"&amp;ROWS(Tableau3[Num DECAL])))),ROWS($1:2247))),"")</f>
        <v/>
      </c>
      <c r="R2258" s="88">
        <f t="shared" ca="1" si="35"/>
        <v>0</v>
      </c>
      <c r="S2258" s="88">
        <f ca="1">COUNTIFS(Tableau3[PLAGE],R2258)</f>
        <v>0</v>
      </c>
      <c r="T2258" s="139">
        <f ca="1">INDEX(EXTRACT!DATE,MATCH(Tableau4[[#This Row],[Décalage]],D:D,0),0)</f>
        <v>0</v>
      </c>
      <c r="U2258" s="139">
        <f ca="1">VLOOKUP(Tableau4[[#This Row],[Décalage]],D:E,2,0)</f>
        <v>0</v>
      </c>
      <c r="V2258" s="139">
        <f ca="1">VLOOKUP(Tableau4[[#This Row],[Décalage]],D:G,4,0)</f>
        <v>0</v>
      </c>
      <c r="AY2258" s="88"/>
      <c r="AZ2258" s="88"/>
      <c r="BA2258" s="88"/>
      <c r="BB2258" s="88"/>
      <c r="BC2258" s="88"/>
    </row>
    <row r="2259" spans="1:55" ht="15" x14ac:dyDescent="0.2">
      <c r="A2259" s="100" t="s">
        <v>534</v>
      </c>
      <c r="B2259" s="95" t="s">
        <v>534</v>
      </c>
      <c r="C2259" s="95">
        <v>2256</v>
      </c>
      <c r="D2259" s="95" t="s">
        <v>534</v>
      </c>
      <c r="E2259" s="99" t="s">
        <v>534</v>
      </c>
      <c r="F2259" s="95" t="s">
        <v>534</v>
      </c>
      <c r="G2259" s="95" t="s">
        <v>534</v>
      </c>
      <c r="H2259" s="95">
        <v>0</v>
      </c>
      <c r="I2259" s="95">
        <v>1</v>
      </c>
      <c r="J2259" s="95">
        <v>1792</v>
      </c>
      <c r="K2259" s="95" t="s">
        <v>534</v>
      </c>
      <c r="L2259" s="98" t="s">
        <v>534</v>
      </c>
      <c r="M2259" s="98" t="s">
        <v>534</v>
      </c>
      <c r="N2259" s="97" t="s">
        <v>534</v>
      </c>
      <c r="Q2259" s="88" t="str">
        <f t="array" aca="1" ref="Q2259" ca="1">IFERROR(INDEX(Tableau3[Num DECAL],SMALL(IF(Tableau3[Num DECAL]&lt;&gt;"",ROW(INDIRECT("1:"&amp;ROWS(Tableau3[Num DECAL])))),ROWS($1:2248))),"")</f>
        <v/>
      </c>
      <c r="R2259" s="88">
        <f t="shared" ca="1" si="35"/>
        <v>0</v>
      </c>
      <c r="S2259" s="88">
        <f ca="1">COUNTIFS(Tableau3[PLAGE],R2259)</f>
        <v>0</v>
      </c>
      <c r="T2259" s="139">
        <f ca="1">INDEX(EXTRACT!DATE,MATCH(Tableau4[[#This Row],[Décalage]],D:D,0),0)</f>
        <v>0</v>
      </c>
      <c r="U2259" s="139">
        <f ca="1">VLOOKUP(Tableau4[[#This Row],[Décalage]],D:E,2,0)</f>
        <v>0</v>
      </c>
      <c r="V2259" s="139">
        <f ca="1">VLOOKUP(Tableau4[[#This Row],[Décalage]],D:G,4,0)</f>
        <v>0</v>
      </c>
      <c r="AY2259" s="88"/>
      <c r="AZ2259" s="88"/>
      <c r="BA2259" s="88"/>
      <c r="BB2259" s="88"/>
      <c r="BC2259" s="88"/>
    </row>
    <row r="2260" spans="1:55" ht="15" x14ac:dyDescent="0.2">
      <c r="A2260" s="100" t="s">
        <v>534</v>
      </c>
      <c r="B2260" s="95" t="s">
        <v>534</v>
      </c>
      <c r="C2260" s="95">
        <v>2257</v>
      </c>
      <c r="D2260" s="95" t="s">
        <v>534</v>
      </c>
      <c r="E2260" s="99" t="s">
        <v>534</v>
      </c>
      <c r="F2260" s="95" t="s">
        <v>534</v>
      </c>
      <c r="G2260" s="95" t="s">
        <v>534</v>
      </c>
      <c r="H2260" s="95">
        <v>0</v>
      </c>
      <c r="I2260" s="95">
        <v>1</v>
      </c>
      <c r="J2260" s="95">
        <v>1793</v>
      </c>
      <c r="K2260" s="95" t="s">
        <v>534</v>
      </c>
      <c r="L2260" s="98" t="s">
        <v>534</v>
      </c>
      <c r="M2260" s="98" t="s">
        <v>534</v>
      </c>
      <c r="N2260" s="97" t="s">
        <v>534</v>
      </c>
      <c r="Q2260" s="88" t="str">
        <f t="array" aca="1" ref="Q2260" ca="1">IFERROR(INDEX(Tableau3[Num DECAL],SMALL(IF(Tableau3[Num DECAL]&lt;&gt;"",ROW(INDIRECT("1:"&amp;ROWS(Tableau3[Num DECAL])))),ROWS($1:2249))),"")</f>
        <v/>
      </c>
      <c r="R2260" s="88">
        <f t="shared" ca="1" si="35"/>
        <v>0</v>
      </c>
      <c r="S2260" s="88">
        <f ca="1">COUNTIFS(Tableau3[PLAGE],R2260)</f>
        <v>0</v>
      </c>
      <c r="T2260" s="139">
        <f ca="1">INDEX(EXTRACT!DATE,MATCH(Tableau4[[#This Row],[Décalage]],D:D,0),0)</f>
        <v>0</v>
      </c>
      <c r="U2260" s="139">
        <f ca="1">VLOOKUP(Tableau4[[#This Row],[Décalage]],D:E,2,0)</f>
        <v>0</v>
      </c>
      <c r="V2260" s="139">
        <f ca="1">VLOOKUP(Tableau4[[#This Row],[Décalage]],D:G,4,0)</f>
        <v>0</v>
      </c>
      <c r="AY2260" s="88"/>
      <c r="AZ2260" s="88"/>
      <c r="BA2260" s="88"/>
      <c r="BB2260" s="88"/>
      <c r="BC2260" s="88"/>
    </row>
    <row r="2261" spans="1:55" ht="15" x14ac:dyDescent="0.2">
      <c r="A2261" s="100" t="s">
        <v>534</v>
      </c>
      <c r="B2261" s="95" t="s">
        <v>534</v>
      </c>
      <c r="C2261" s="95">
        <v>2258</v>
      </c>
      <c r="D2261" s="95" t="s">
        <v>534</v>
      </c>
      <c r="E2261" s="99" t="s">
        <v>534</v>
      </c>
      <c r="F2261" s="95" t="s">
        <v>534</v>
      </c>
      <c r="G2261" s="95" t="s">
        <v>534</v>
      </c>
      <c r="H2261" s="95">
        <v>0</v>
      </c>
      <c r="I2261" s="95">
        <v>1</v>
      </c>
      <c r="J2261" s="95">
        <v>1794</v>
      </c>
      <c r="K2261" s="95" t="s">
        <v>534</v>
      </c>
      <c r="L2261" s="98" t="s">
        <v>534</v>
      </c>
      <c r="M2261" s="98" t="s">
        <v>534</v>
      </c>
      <c r="N2261" s="97" t="s">
        <v>534</v>
      </c>
      <c r="Q2261" s="88" t="str">
        <f t="array" aca="1" ref="Q2261" ca="1">IFERROR(INDEX(Tableau3[Num DECAL],SMALL(IF(Tableau3[Num DECAL]&lt;&gt;"",ROW(INDIRECT("1:"&amp;ROWS(Tableau3[Num DECAL])))),ROWS($1:2250))),"")</f>
        <v/>
      </c>
      <c r="R2261" s="88">
        <f t="shared" ca="1" si="35"/>
        <v>0</v>
      </c>
      <c r="S2261" s="88">
        <f ca="1">COUNTIFS(Tableau3[PLAGE],R2261)</f>
        <v>0</v>
      </c>
      <c r="T2261" s="139">
        <f ca="1">INDEX(EXTRACT!DATE,MATCH(Tableau4[[#This Row],[Décalage]],D:D,0),0)</f>
        <v>0</v>
      </c>
      <c r="U2261" s="139">
        <f ca="1">VLOOKUP(Tableau4[[#This Row],[Décalage]],D:E,2,0)</f>
        <v>0</v>
      </c>
      <c r="V2261" s="139">
        <f ca="1">VLOOKUP(Tableau4[[#This Row],[Décalage]],D:G,4,0)</f>
        <v>0</v>
      </c>
      <c r="AY2261" s="88"/>
      <c r="AZ2261" s="88"/>
      <c r="BA2261" s="88"/>
      <c r="BB2261" s="88"/>
      <c r="BC2261" s="88"/>
    </row>
    <row r="2262" spans="1:55" ht="15" x14ac:dyDescent="0.2">
      <c r="A2262" s="100" t="s">
        <v>534</v>
      </c>
      <c r="B2262" s="95" t="s">
        <v>534</v>
      </c>
      <c r="C2262" s="95">
        <v>2259</v>
      </c>
      <c r="D2262" s="95" t="s">
        <v>534</v>
      </c>
      <c r="E2262" s="99" t="s">
        <v>534</v>
      </c>
      <c r="F2262" s="95" t="s">
        <v>534</v>
      </c>
      <c r="G2262" s="95" t="s">
        <v>534</v>
      </c>
      <c r="H2262" s="95">
        <v>0</v>
      </c>
      <c r="I2262" s="95">
        <v>1</v>
      </c>
      <c r="J2262" s="95">
        <v>1795</v>
      </c>
      <c r="K2262" s="95" t="s">
        <v>534</v>
      </c>
      <c r="L2262" s="98" t="s">
        <v>534</v>
      </c>
      <c r="M2262" s="98" t="s">
        <v>534</v>
      </c>
      <c r="N2262" s="97" t="s">
        <v>534</v>
      </c>
      <c r="Q2262" s="88" t="str">
        <f t="array" aca="1" ref="Q2262" ca="1">IFERROR(INDEX(Tableau3[Num DECAL],SMALL(IF(Tableau3[Num DECAL]&lt;&gt;"",ROW(INDIRECT("1:"&amp;ROWS(Tableau3[Num DECAL])))),ROWS($1:2251))),"")</f>
        <v/>
      </c>
      <c r="R2262" s="88">
        <f t="shared" ca="1" si="35"/>
        <v>0</v>
      </c>
      <c r="S2262" s="88">
        <f ca="1">COUNTIFS(Tableau3[PLAGE],R2262)</f>
        <v>0</v>
      </c>
      <c r="T2262" s="139">
        <f ca="1">INDEX(EXTRACT!DATE,MATCH(Tableau4[[#This Row],[Décalage]],D:D,0),0)</f>
        <v>0</v>
      </c>
      <c r="U2262" s="139">
        <f ca="1">VLOOKUP(Tableau4[[#This Row],[Décalage]],D:E,2,0)</f>
        <v>0</v>
      </c>
      <c r="V2262" s="139">
        <f ca="1">VLOOKUP(Tableau4[[#This Row],[Décalage]],D:G,4,0)</f>
        <v>0</v>
      </c>
      <c r="AY2262" s="88"/>
      <c r="AZ2262" s="88"/>
      <c r="BA2262" s="88"/>
      <c r="BB2262" s="88"/>
      <c r="BC2262" s="88"/>
    </row>
    <row r="2263" spans="1:55" ht="15" x14ac:dyDescent="0.2">
      <c r="A2263" s="100" t="s">
        <v>534</v>
      </c>
      <c r="B2263" s="95" t="s">
        <v>534</v>
      </c>
      <c r="C2263" s="95">
        <v>2260</v>
      </c>
      <c r="D2263" s="95" t="s">
        <v>534</v>
      </c>
      <c r="E2263" s="99" t="s">
        <v>534</v>
      </c>
      <c r="F2263" s="95" t="s">
        <v>534</v>
      </c>
      <c r="G2263" s="95" t="s">
        <v>534</v>
      </c>
      <c r="H2263" s="95">
        <v>0</v>
      </c>
      <c r="I2263" s="95">
        <v>1</v>
      </c>
      <c r="J2263" s="95">
        <v>1796</v>
      </c>
      <c r="K2263" s="95" t="s">
        <v>534</v>
      </c>
      <c r="L2263" s="98" t="s">
        <v>534</v>
      </c>
      <c r="M2263" s="98" t="s">
        <v>534</v>
      </c>
      <c r="N2263" s="97" t="s">
        <v>534</v>
      </c>
      <c r="Q2263" s="88" t="str">
        <f t="array" aca="1" ref="Q2263" ca="1">IFERROR(INDEX(Tableau3[Num DECAL],SMALL(IF(Tableau3[Num DECAL]&lt;&gt;"",ROW(INDIRECT("1:"&amp;ROWS(Tableau3[Num DECAL])))),ROWS($1:2252))),"")</f>
        <v/>
      </c>
      <c r="R2263" s="88">
        <f t="shared" ca="1" si="35"/>
        <v>0</v>
      </c>
      <c r="S2263" s="88">
        <f ca="1">COUNTIFS(Tableau3[PLAGE],R2263)</f>
        <v>0</v>
      </c>
      <c r="T2263" s="139">
        <f ca="1">INDEX(EXTRACT!DATE,MATCH(Tableau4[[#This Row],[Décalage]],D:D,0),0)</f>
        <v>0</v>
      </c>
      <c r="U2263" s="139">
        <f ca="1">VLOOKUP(Tableau4[[#This Row],[Décalage]],D:E,2,0)</f>
        <v>0</v>
      </c>
      <c r="V2263" s="139">
        <f ca="1">VLOOKUP(Tableau4[[#This Row],[Décalage]],D:G,4,0)</f>
        <v>0</v>
      </c>
      <c r="AY2263" s="88"/>
      <c r="AZ2263" s="88"/>
      <c r="BA2263" s="88"/>
      <c r="BB2263" s="88"/>
      <c r="BC2263" s="88"/>
    </row>
    <row r="2264" spans="1:55" ht="15" x14ac:dyDescent="0.2">
      <c r="A2264" s="100" t="s">
        <v>534</v>
      </c>
      <c r="B2264" s="95" t="s">
        <v>534</v>
      </c>
      <c r="C2264" s="95">
        <v>2261</v>
      </c>
      <c r="D2264" s="95" t="s">
        <v>534</v>
      </c>
      <c r="E2264" s="99" t="s">
        <v>534</v>
      </c>
      <c r="F2264" s="95" t="s">
        <v>534</v>
      </c>
      <c r="G2264" s="95" t="s">
        <v>534</v>
      </c>
      <c r="H2264" s="95">
        <v>0</v>
      </c>
      <c r="I2264" s="95">
        <v>1</v>
      </c>
      <c r="J2264" s="95">
        <v>1797</v>
      </c>
      <c r="K2264" s="95" t="s">
        <v>534</v>
      </c>
      <c r="L2264" s="98" t="s">
        <v>534</v>
      </c>
      <c r="M2264" s="98" t="s">
        <v>534</v>
      </c>
      <c r="N2264" s="97" t="s">
        <v>534</v>
      </c>
      <c r="Q2264" s="88" t="str">
        <f t="array" aca="1" ref="Q2264" ca="1">IFERROR(INDEX(Tableau3[Num DECAL],SMALL(IF(Tableau3[Num DECAL]&lt;&gt;"",ROW(INDIRECT("1:"&amp;ROWS(Tableau3[Num DECAL])))),ROWS($1:2253))),"")</f>
        <v/>
      </c>
      <c r="R2264" s="88">
        <f t="shared" ca="1" si="35"/>
        <v>0</v>
      </c>
      <c r="S2264" s="88">
        <f ca="1">COUNTIFS(Tableau3[PLAGE],R2264)</f>
        <v>0</v>
      </c>
      <c r="T2264" s="139">
        <f ca="1">INDEX(EXTRACT!DATE,MATCH(Tableau4[[#This Row],[Décalage]],D:D,0),0)</f>
        <v>0</v>
      </c>
      <c r="U2264" s="139">
        <f ca="1">VLOOKUP(Tableau4[[#This Row],[Décalage]],D:E,2,0)</f>
        <v>0</v>
      </c>
      <c r="V2264" s="139">
        <f ca="1">VLOOKUP(Tableau4[[#This Row],[Décalage]],D:G,4,0)</f>
        <v>0</v>
      </c>
      <c r="AY2264" s="88"/>
      <c r="AZ2264" s="88"/>
      <c r="BA2264" s="88"/>
      <c r="BB2264" s="88"/>
      <c r="BC2264" s="88"/>
    </row>
    <row r="2265" spans="1:55" ht="15" x14ac:dyDescent="0.2">
      <c r="A2265" s="100" t="s">
        <v>534</v>
      </c>
      <c r="B2265" s="95" t="s">
        <v>534</v>
      </c>
      <c r="C2265" s="95">
        <v>2262</v>
      </c>
      <c r="D2265" s="95" t="s">
        <v>534</v>
      </c>
      <c r="E2265" s="99" t="s">
        <v>534</v>
      </c>
      <c r="F2265" s="95" t="s">
        <v>534</v>
      </c>
      <c r="G2265" s="95" t="s">
        <v>534</v>
      </c>
      <c r="H2265" s="95">
        <v>0</v>
      </c>
      <c r="I2265" s="95">
        <v>1</v>
      </c>
      <c r="J2265" s="95">
        <v>1798</v>
      </c>
      <c r="K2265" s="95" t="s">
        <v>534</v>
      </c>
      <c r="L2265" s="98" t="s">
        <v>534</v>
      </c>
      <c r="M2265" s="98" t="s">
        <v>534</v>
      </c>
      <c r="N2265" s="97" t="s">
        <v>534</v>
      </c>
      <c r="Q2265" s="88" t="str">
        <f t="array" aca="1" ref="Q2265" ca="1">IFERROR(INDEX(Tableau3[Num DECAL],SMALL(IF(Tableau3[Num DECAL]&lt;&gt;"",ROW(INDIRECT("1:"&amp;ROWS(Tableau3[Num DECAL])))),ROWS($1:2254))),"")</f>
        <v/>
      </c>
      <c r="R2265" s="88">
        <f t="shared" ca="1" si="35"/>
        <v>0</v>
      </c>
      <c r="S2265" s="88">
        <f ca="1">COUNTIFS(Tableau3[PLAGE],R2265)</f>
        <v>0</v>
      </c>
      <c r="T2265" s="139">
        <f ca="1">INDEX(EXTRACT!DATE,MATCH(Tableau4[[#This Row],[Décalage]],D:D,0),0)</f>
        <v>0</v>
      </c>
      <c r="U2265" s="139">
        <f ca="1">VLOOKUP(Tableau4[[#This Row],[Décalage]],D:E,2,0)</f>
        <v>0</v>
      </c>
      <c r="V2265" s="139">
        <f ca="1">VLOOKUP(Tableau4[[#This Row],[Décalage]],D:G,4,0)</f>
        <v>0</v>
      </c>
      <c r="AY2265" s="88"/>
      <c r="AZ2265" s="88"/>
      <c r="BA2265" s="88"/>
      <c r="BB2265" s="88"/>
      <c r="BC2265" s="88"/>
    </row>
    <row r="2266" spans="1:55" ht="15" x14ac:dyDescent="0.2">
      <c r="A2266" s="100" t="s">
        <v>534</v>
      </c>
      <c r="B2266" s="95" t="s">
        <v>534</v>
      </c>
      <c r="C2266" s="95">
        <v>2263</v>
      </c>
      <c r="D2266" s="95" t="s">
        <v>534</v>
      </c>
      <c r="E2266" s="99" t="s">
        <v>534</v>
      </c>
      <c r="F2266" s="95" t="s">
        <v>534</v>
      </c>
      <c r="G2266" s="95" t="s">
        <v>534</v>
      </c>
      <c r="H2266" s="95">
        <v>0</v>
      </c>
      <c r="I2266" s="95">
        <v>1</v>
      </c>
      <c r="J2266" s="95">
        <v>1799</v>
      </c>
      <c r="K2266" s="95" t="s">
        <v>534</v>
      </c>
      <c r="L2266" s="98" t="s">
        <v>534</v>
      </c>
      <c r="M2266" s="98" t="s">
        <v>534</v>
      </c>
      <c r="N2266" s="97" t="s">
        <v>534</v>
      </c>
      <c r="Q2266" s="88" t="str">
        <f t="array" aca="1" ref="Q2266" ca="1">IFERROR(INDEX(Tableau3[Num DECAL],SMALL(IF(Tableau3[Num DECAL]&lt;&gt;"",ROW(INDIRECT("1:"&amp;ROWS(Tableau3[Num DECAL])))),ROWS($1:2255))),"")</f>
        <v/>
      </c>
      <c r="R2266" s="88">
        <f t="shared" ca="1" si="35"/>
        <v>0</v>
      </c>
      <c r="S2266" s="88">
        <f ca="1">COUNTIFS(Tableau3[PLAGE],R2266)</f>
        <v>0</v>
      </c>
      <c r="T2266" s="139">
        <f ca="1">INDEX(EXTRACT!DATE,MATCH(Tableau4[[#This Row],[Décalage]],D:D,0),0)</f>
        <v>0</v>
      </c>
      <c r="U2266" s="139">
        <f ca="1">VLOOKUP(Tableau4[[#This Row],[Décalage]],D:E,2,0)</f>
        <v>0</v>
      </c>
      <c r="V2266" s="139">
        <f ca="1">VLOOKUP(Tableau4[[#This Row],[Décalage]],D:G,4,0)</f>
        <v>0</v>
      </c>
      <c r="AY2266" s="88"/>
      <c r="AZ2266" s="88"/>
      <c r="BA2266" s="88"/>
      <c r="BB2266" s="88"/>
      <c r="BC2266" s="88"/>
    </row>
    <row r="2267" spans="1:55" ht="15" x14ac:dyDescent="0.2">
      <c r="A2267" s="100" t="s">
        <v>534</v>
      </c>
      <c r="B2267" s="95" t="s">
        <v>534</v>
      </c>
      <c r="C2267" s="95">
        <v>2264</v>
      </c>
      <c r="D2267" s="95" t="s">
        <v>534</v>
      </c>
      <c r="E2267" s="99" t="s">
        <v>534</v>
      </c>
      <c r="F2267" s="95" t="s">
        <v>534</v>
      </c>
      <c r="G2267" s="95" t="s">
        <v>534</v>
      </c>
      <c r="H2267" s="95">
        <v>0</v>
      </c>
      <c r="I2267" s="95">
        <v>1</v>
      </c>
      <c r="J2267" s="95">
        <v>1800</v>
      </c>
      <c r="K2267" s="95" t="s">
        <v>534</v>
      </c>
      <c r="L2267" s="98" t="s">
        <v>534</v>
      </c>
      <c r="M2267" s="98" t="s">
        <v>534</v>
      </c>
      <c r="N2267" s="97" t="s">
        <v>534</v>
      </c>
      <c r="Q2267" s="88" t="str">
        <f t="array" aca="1" ref="Q2267" ca="1">IFERROR(INDEX(Tableau3[Num DECAL],SMALL(IF(Tableau3[Num DECAL]&lt;&gt;"",ROW(INDIRECT("1:"&amp;ROWS(Tableau3[Num DECAL])))),ROWS($1:2256))),"")</f>
        <v/>
      </c>
      <c r="R2267" s="88">
        <f t="shared" ca="1" si="35"/>
        <v>0</v>
      </c>
      <c r="S2267" s="88">
        <f ca="1">COUNTIFS(Tableau3[PLAGE],R2267)</f>
        <v>0</v>
      </c>
      <c r="T2267" s="139">
        <f ca="1">INDEX(EXTRACT!DATE,MATCH(Tableau4[[#This Row],[Décalage]],D:D,0),0)</f>
        <v>0</v>
      </c>
      <c r="U2267" s="139">
        <f ca="1">VLOOKUP(Tableau4[[#This Row],[Décalage]],D:E,2,0)</f>
        <v>0</v>
      </c>
      <c r="V2267" s="139">
        <f ca="1">VLOOKUP(Tableau4[[#This Row],[Décalage]],D:G,4,0)</f>
        <v>0</v>
      </c>
      <c r="AY2267" s="88"/>
      <c r="AZ2267" s="88"/>
      <c r="BA2267" s="88"/>
      <c r="BB2267" s="88"/>
      <c r="BC2267" s="88"/>
    </row>
    <row r="2268" spans="1:55" ht="15" x14ac:dyDescent="0.2">
      <c r="A2268" s="100" t="s">
        <v>534</v>
      </c>
      <c r="B2268" s="95" t="s">
        <v>534</v>
      </c>
      <c r="C2268" s="95">
        <v>2265</v>
      </c>
      <c r="D2268" s="95" t="s">
        <v>534</v>
      </c>
      <c r="E2268" s="99" t="s">
        <v>534</v>
      </c>
      <c r="F2268" s="95" t="s">
        <v>534</v>
      </c>
      <c r="G2268" s="95" t="s">
        <v>534</v>
      </c>
      <c r="H2268" s="95">
        <v>0</v>
      </c>
      <c r="I2268" s="95">
        <v>1</v>
      </c>
      <c r="J2268" s="95">
        <v>1801</v>
      </c>
      <c r="K2268" s="95" t="s">
        <v>534</v>
      </c>
      <c r="L2268" s="98" t="s">
        <v>534</v>
      </c>
      <c r="M2268" s="98" t="s">
        <v>534</v>
      </c>
      <c r="N2268" s="97" t="s">
        <v>534</v>
      </c>
      <c r="Q2268" s="88" t="str">
        <f t="array" aca="1" ref="Q2268" ca="1">IFERROR(INDEX(Tableau3[Num DECAL],SMALL(IF(Tableau3[Num DECAL]&lt;&gt;"",ROW(INDIRECT("1:"&amp;ROWS(Tableau3[Num DECAL])))),ROWS($1:2257))),"")</f>
        <v/>
      </c>
      <c r="R2268" s="88">
        <f t="shared" ca="1" si="35"/>
        <v>0</v>
      </c>
      <c r="S2268" s="88">
        <f ca="1">COUNTIFS(Tableau3[PLAGE],R2268)</f>
        <v>0</v>
      </c>
      <c r="T2268" s="139">
        <f ca="1">INDEX(EXTRACT!DATE,MATCH(Tableau4[[#This Row],[Décalage]],D:D,0),0)</f>
        <v>0</v>
      </c>
      <c r="U2268" s="139">
        <f ca="1">VLOOKUP(Tableau4[[#This Row],[Décalage]],D:E,2,0)</f>
        <v>0</v>
      </c>
      <c r="V2268" s="139">
        <f ca="1">VLOOKUP(Tableau4[[#This Row],[Décalage]],D:G,4,0)</f>
        <v>0</v>
      </c>
      <c r="AY2268" s="88"/>
      <c r="AZ2268" s="88"/>
      <c r="BA2268" s="88"/>
      <c r="BB2268" s="88"/>
      <c r="BC2268" s="88"/>
    </row>
    <row r="2269" spans="1:55" ht="15" x14ac:dyDescent="0.2">
      <c r="A2269" s="100" t="s">
        <v>534</v>
      </c>
      <c r="B2269" s="95" t="s">
        <v>534</v>
      </c>
      <c r="C2269" s="95">
        <v>2266</v>
      </c>
      <c r="D2269" s="95" t="s">
        <v>534</v>
      </c>
      <c r="E2269" s="99" t="s">
        <v>534</v>
      </c>
      <c r="F2269" s="95" t="s">
        <v>534</v>
      </c>
      <c r="G2269" s="95" t="s">
        <v>534</v>
      </c>
      <c r="H2269" s="95">
        <v>0</v>
      </c>
      <c r="I2269" s="95">
        <v>1</v>
      </c>
      <c r="J2269" s="95">
        <v>1802</v>
      </c>
      <c r="K2269" s="95" t="s">
        <v>534</v>
      </c>
      <c r="L2269" s="98" t="s">
        <v>534</v>
      </c>
      <c r="M2269" s="98" t="s">
        <v>534</v>
      </c>
      <c r="N2269" s="97" t="s">
        <v>534</v>
      </c>
      <c r="Q2269" s="88" t="str">
        <f t="array" aca="1" ref="Q2269" ca="1">IFERROR(INDEX(Tableau3[Num DECAL],SMALL(IF(Tableau3[Num DECAL]&lt;&gt;"",ROW(INDIRECT("1:"&amp;ROWS(Tableau3[Num DECAL])))),ROWS($1:2258))),"")</f>
        <v/>
      </c>
      <c r="R2269" s="88">
        <f t="shared" ca="1" si="35"/>
        <v>0</v>
      </c>
      <c r="S2269" s="88">
        <f ca="1">COUNTIFS(Tableau3[PLAGE],R2269)</f>
        <v>0</v>
      </c>
      <c r="T2269" s="139">
        <f ca="1">INDEX(EXTRACT!DATE,MATCH(Tableau4[[#This Row],[Décalage]],D:D,0),0)</f>
        <v>0</v>
      </c>
      <c r="U2269" s="139">
        <f ca="1">VLOOKUP(Tableau4[[#This Row],[Décalage]],D:E,2,0)</f>
        <v>0</v>
      </c>
      <c r="V2269" s="139">
        <f ca="1">VLOOKUP(Tableau4[[#This Row],[Décalage]],D:G,4,0)</f>
        <v>0</v>
      </c>
      <c r="AY2269" s="88"/>
      <c r="AZ2269" s="88"/>
      <c r="BA2269" s="88"/>
      <c r="BB2269" s="88"/>
      <c r="BC2269" s="88"/>
    </row>
    <row r="2270" spans="1:55" ht="15" x14ac:dyDescent="0.2">
      <c r="A2270" s="100" t="s">
        <v>534</v>
      </c>
      <c r="B2270" s="95" t="s">
        <v>534</v>
      </c>
      <c r="C2270" s="95">
        <v>2267</v>
      </c>
      <c r="D2270" s="95" t="s">
        <v>534</v>
      </c>
      <c r="E2270" s="99" t="s">
        <v>534</v>
      </c>
      <c r="F2270" s="95" t="s">
        <v>534</v>
      </c>
      <c r="G2270" s="95" t="s">
        <v>534</v>
      </c>
      <c r="H2270" s="95">
        <v>0</v>
      </c>
      <c r="I2270" s="95">
        <v>1</v>
      </c>
      <c r="J2270" s="95">
        <v>1803</v>
      </c>
      <c r="K2270" s="95" t="s">
        <v>534</v>
      </c>
      <c r="L2270" s="98" t="s">
        <v>534</v>
      </c>
      <c r="M2270" s="98" t="s">
        <v>534</v>
      </c>
      <c r="N2270" s="97" t="s">
        <v>534</v>
      </c>
      <c r="Q2270" s="88" t="str">
        <f t="array" aca="1" ref="Q2270" ca="1">IFERROR(INDEX(Tableau3[Num DECAL],SMALL(IF(Tableau3[Num DECAL]&lt;&gt;"",ROW(INDIRECT("1:"&amp;ROWS(Tableau3[Num DECAL])))),ROWS($1:2259))),"")</f>
        <v/>
      </c>
      <c r="R2270" s="88">
        <f t="shared" ca="1" si="35"/>
        <v>0</v>
      </c>
      <c r="S2270" s="88">
        <f ca="1">COUNTIFS(Tableau3[PLAGE],R2270)</f>
        <v>0</v>
      </c>
      <c r="T2270" s="139">
        <f ca="1">INDEX(EXTRACT!DATE,MATCH(Tableau4[[#This Row],[Décalage]],D:D,0),0)</f>
        <v>0</v>
      </c>
      <c r="U2270" s="139">
        <f ca="1">VLOOKUP(Tableau4[[#This Row],[Décalage]],D:E,2,0)</f>
        <v>0</v>
      </c>
      <c r="V2270" s="139">
        <f ca="1">VLOOKUP(Tableau4[[#This Row],[Décalage]],D:G,4,0)</f>
        <v>0</v>
      </c>
      <c r="AY2270" s="88"/>
      <c r="AZ2270" s="88"/>
      <c r="BA2270" s="88"/>
      <c r="BB2270" s="88"/>
      <c r="BC2270" s="88"/>
    </row>
    <row r="2271" spans="1:55" ht="15" x14ac:dyDescent="0.2">
      <c r="A2271" s="100" t="s">
        <v>534</v>
      </c>
      <c r="B2271" s="95" t="s">
        <v>534</v>
      </c>
      <c r="C2271" s="95">
        <v>2268</v>
      </c>
      <c r="D2271" s="95" t="s">
        <v>534</v>
      </c>
      <c r="E2271" s="99" t="s">
        <v>534</v>
      </c>
      <c r="F2271" s="95" t="s">
        <v>534</v>
      </c>
      <c r="G2271" s="95" t="s">
        <v>534</v>
      </c>
      <c r="H2271" s="95">
        <v>0</v>
      </c>
      <c r="I2271" s="95">
        <v>1</v>
      </c>
      <c r="J2271" s="95">
        <v>1804</v>
      </c>
      <c r="K2271" s="95" t="s">
        <v>534</v>
      </c>
      <c r="L2271" s="98" t="s">
        <v>534</v>
      </c>
      <c r="M2271" s="98" t="s">
        <v>534</v>
      </c>
      <c r="N2271" s="97" t="s">
        <v>534</v>
      </c>
      <c r="Q2271" s="88" t="str">
        <f t="array" aca="1" ref="Q2271" ca="1">IFERROR(INDEX(Tableau3[Num DECAL],SMALL(IF(Tableau3[Num DECAL]&lt;&gt;"",ROW(INDIRECT("1:"&amp;ROWS(Tableau3[Num DECAL])))),ROWS($1:2260))),"")</f>
        <v/>
      </c>
      <c r="R2271" s="88">
        <f t="shared" ca="1" si="35"/>
        <v>0</v>
      </c>
      <c r="S2271" s="88">
        <f ca="1">COUNTIFS(Tableau3[PLAGE],R2271)</f>
        <v>0</v>
      </c>
      <c r="T2271" s="139">
        <f ca="1">INDEX(EXTRACT!DATE,MATCH(Tableau4[[#This Row],[Décalage]],D:D,0),0)</f>
        <v>0</v>
      </c>
      <c r="U2271" s="139">
        <f ca="1">VLOOKUP(Tableau4[[#This Row],[Décalage]],D:E,2,0)</f>
        <v>0</v>
      </c>
      <c r="V2271" s="139">
        <f ca="1">VLOOKUP(Tableau4[[#This Row],[Décalage]],D:G,4,0)</f>
        <v>0</v>
      </c>
      <c r="AY2271" s="88"/>
      <c r="AZ2271" s="88"/>
      <c r="BA2271" s="88"/>
      <c r="BB2271" s="88"/>
      <c r="BC2271" s="88"/>
    </row>
    <row r="2272" spans="1:55" ht="15" x14ac:dyDescent="0.2">
      <c r="A2272" s="100" t="s">
        <v>534</v>
      </c>
      <c r="B2272" s="95" t="s">
        <v>534</v>
      </c>
      <c r="C2272" s="95">
        <v>2269</v>
      </c>
      <c r="D2272" s="95" t="s">
        <v>534</v>
      </c>
      <c r="E2272" s="99" t="s">
        <v>534</v>
      </c>
      <c r="F2272" s="95" t="s">
        <v>534</v>
      </c>
      <c r="G2272" s="95" t="s">
        <v>534</v>
      </c>
      <c r="H2272" s="95">
        <v>0</v>
      </c>
      <c r="I2272" s="95">
        <v>1</v>
      </c>
      <c r="J2272" s="95">
        <v>1805</v>
      </c>
      <c r="K2272" s="95" t="s">
        <v>534</v>
      </c>
      <c r="L2272" s="98" t="s">
        <v>534</v>
      </c>
      <c r="M2272" s="98" t="s">
        <v>534</v>
      </c>
      <c r="N2272" s="97" t="s">
        <v>534</v>
      </c>
      <c r="Q2272" s="88" t="str">
        <f t="array" aca="1" ref="Q2272" ca="1">IFERROR(INDEX(Tableau3[Num DECAL],SMALL(IF(Tableau3[Num DECAL]&lt;&gt;"",ROW(INDIRECT("1:"&amp;ROWS(Tableau3[Num DECAL])))),ROWS($1:2261))),"")</f>
        <v/>
      </c>
      <c r="R2272" s="88">
        <f t="shared" ca="1" si="35"/>
        <v>0</v>
      </c>
      <c r="S2272" s="88">
        <f ca="1">COUNTIFS(Tableau3[PLAGE],R2272)</f>
        <v>0</v>
      </c>
      <c r="T2272" s="139">
        <f ca="1">INDEX(EXTRACT!DATE,MATCH(Tableau4[[#This Row],[Décalage]],D:D,0),0)</f>
        <v>0</v>
      </c>
      <c r="U2272" s="139">
        <f ca="1">VLOOKUP(Tableau4[[#This Row],[Décalage]],D:E,2,0)</f>
        <v>0</v>
      </c>
      <c r="V2272" s="139">
        <f ca="1">VLOOKUP(Tableau4[[#This Row],[Décalage]],D:G,4,0)</f>
        <v>0</v>
      </c>
      <c r="AY2272" s="88"/>
      <c r="AZ2272" s="88"/>
      <c r="BA2272" s="88"/>
      <c r="BB2272" s="88"/>
      <c r="BC2272" s="88"/>
    </row>
    <row r="2273" spans="1:55" ht="15" x14ac:dyDescent="0.2">
      <c r="A2273" s="100" t="s">
        <v>534</v>
      </c>
      <c r="B2273" s="95" t="s">
        <v>534</v>
      </c>
      <c r="C2273" s="95">
        <v>2270</v>
      </c>
      <c r="D2273" s="95" t="s">
        <v>534</v>
      </c>
      <c r="E2273" s="99" t="s">
        <v>534</v>
      </c>
      <c r="F2273" s="95" t="s">
        <v>534</v>
      </c>
      <c r="G2273" s="95" t="s">
        <v>534</v>
      </c>
      <c r="H2273" s="95">
        <v>0</v>
      </c>
      <c r="I2273" s="95">
        <v>1</v>
      </c>
      <c r="J2273" s="95">
        <v>1806</v>
      </c>
      <c r="K2273" s="95" t="s">
        <v>534</v>
      </c>
      <c r="L2273" s="98" t="s">
        <v>534</v>
      </c>
      <c r="M2273" s="98" t="s">
        <v>534</v>
      </c>
      <c r="N2273" s="97" t="s">
        <v>534</v>
      </c>
      <c r="Q2273" s="88" t="str">
        <f t="array" aca="1" ref="Q2273" ca="1">IFERROR(INDEX(Tableau3[Num DECAL],SMALL(IF(Tableau3[Num DECAL]&lt;&gt;"",ROW(INDIRECT("1:"&amp;ROWS(Tableau3[Num DECAL])))),ROWS($1:2262))),"")</f>
        <v/>
      </c>
      <c r="R2273" s="88">
        <f t="shared" ca="1" si="35"/>
        <v>0</v>
      </c>
      <c r="S2273" s="88">
        <f ca="1">COUNTIFS(Tableau3[PLAGE],R2273)</f>
        <v>0</v>
      </c>
      <c r="T2273" s="139">
        <f ca="1">INDEX(EXTRACT!DATE,MATCH(Tableau4[[#This Row],[Décalage]],D:D,0),0)</f>
        <v>0</v>
      </c>
      <c r="U2273" s="139">
        <f ca="1">VLOOKUP(Tableau4[[#This Row],[Décalage]],D:E,2,0)</f>
        <v>0</v>
      </c>
      <c r="V2273" s="139">
        <f ca="1">VLOOKUP(Tableau4[[#This Row],[Décalage]],D:G,4,0)</f>
        <v>0</v>
      </c>
      <c r="AY2273" s="88"/>
      <c r="AZ2273" s="88"/>
      <c r="BA2273" s="88"/>
      <c r="BB2273" s="88"/>
      <c r="BC2273" s="88"/>
    </row>
    <row r="2274" spans="1:55" ht="15" x14ac:dyDescent="0.2">
      <c r="A2274" s="100" t="s">
        <v>534</v>
      </c>
      <c r="B2274" s="95" t="s">
        <v>534</v>
      </c>
      <c r="C2274" s="95">
        <v>2271</v>
      </c>
      <c r="D2274" s="95" t="s">
        <v>534</v>
      </c>
      <c r="E2274" s="99" t="s">
        <v>534</v>
      </c>
      <c r="F2274" s="95" t="s">
        <v>534</v>
      </c>
      <c r="G2274" s="95" t="s">
        <v>534</v>
      </c>
      <c r="H2274" s="95">
        <v>0</v>
      </c>
      <c r="I2274" s="95">
        <v>1</v>
      </c>
      <c r="J2274" s="95">
        <v>1807</v>
      </c>
      <c r="K2274" s="95" t="s">
        <v>534</v>
      </c>
      <c r="L2274" s="98" t="s">
        <v>534</v>
      </c>
      <c r="M2274" s="98" t="s">
        <v>534</v>
      </c>
      <c r="N2274" s="97" t="s">
        <v>534</v>
      </c>
      <c r="Q2274" s="88" t="str">
        <f t="array" aca="1" ref="Q2274" ca="1">IFERROR(INDEX(Tableau3[Num DECAL],SMALL(IF(Tableau3[Num DECAL]&lt;&gt;"",ROW(INDIRECT("1:"&amp;ROWS(Tableau3[Num DECAL])))),ROWS($1:2263))),"")</f>
        <v/>
      </c>
      <c r="R2274" s="88">
        <f t="shared" ca="1" si="35"/>
        <v>0</v>
      </c>
      <c r="S2274" s="88">
        <f ca="1">COUNTIFS(Tableau3[PLAGE],R2274)</f>
        <v>0</v>
      </c>
      <c r="T2274" s="139">
        <f ca="1">INDEX(EXTRACT!DATE,MATCH(Tableau4[[#This Row],[Décalage]],D:D,0),0)</f>
        <v>0</v>
      </c>
      <c r="U2274" s="139">
        <f ca="1">VLOOKUP(Tableau4[[#This Row],[Décalage]],D:E,2,0)</f>
        <v>0</v>
      </c>
      <c r="V2274" s="139">
        <f ca="1">VLOOKUP(Tableau4[[#This Row],[Décalage]],D:G,4,0)</f>
        <v>0</v>
      </c>
      <c r="AY2274" s="88"/>
      <c r="AZ2274" s="88"/>
      <c r="BA2274" s="88"/>
      <c r="BB2274" s="88"/>
      <c r="BC2274" s="88"/>
    </row>
    <row r="2275" spans="1:55" ht="15" x14ac:dyDescent="0.2">
      <c r="A2275" s="100" t="s">
        <v>534</v>
      </c>
      <c r="B2275" s="95" t="s">
        <v>534</v>
      </c>
      <c r="C2275" s="95">
        <v>2272</v>
      </c>
      <c r="D2275" s="95" t="s">
        <v>534</v>
      </c>
      <c r="E2275" s="99" t="s">
        <v>534</v>
      </c>
      <c r="F2275" s="95" t="s">
        <v>534</v>
      </c>
      <c r="G2275" s="95" t="s">
        <v>534</v>
      </c>
      <c r="H2275" s="95">
        <v>0</v>
      </c>
      <c r="I2275" s="95">
        <v>1</v>
      </c>
      <c r="J2275" s="95">
        <v>1808</v>
      </c>
      <c r="K2275" s="95" t="s">
        <v>534</v>
      </c>
      <c r="L2275" s="98" t="s">
        <v>534</v>
      </c>
      <c r="M2275" s="98" t="s">
        <v>534</v>
      </c>
      <c r="N2275" s="97" t="s">
        <v>534</v>
      </c>
      <c r="Q2275" s="88" t="str">
        <f t="array" aca="1" ref="Q2275" ca="1">IFERROR(INDEX(Tableau3[Num DECAL],SMALL(IF(Tableau3[Num DECAL]&lt;&gt;"",ROW(INDIRECT("1:"&amp;ROWS(Tableau3[Num DECAL])))),ROWS($1:2264))),"")</f>
        <v/>
      </c>
      <c r="R2275" s="88">
        <f t="shared" ca="1" si="35"/>
        <v>0</v>
      </c>
      <c r="S2275" s="88">
        <f ca="1">COUNTIFS(Tableau3[PLAGE],R2275)</f>
        <v>0</v>
      </c>
      <c r="T2275" s="139">
        <f ca="1">INDEX(EXTRACT!DATE,MATCH(Tableau4[[#This Row],[Décalage]],D:D,0),0)</f>
        <v>0</v>
      </c>
      <c r="U2275" s="139">
        <f ca="1">VLOOKUP(Tableau4[[#This Row],[Décalage]],D:E,2,0)</f>
        <v>0</v>
      </c>
      <c r="V2275" s="139">
        <f ca="1">VLOOKUP(Tableau4[[#This Row],[Décalage]],D:G,4,0)</f>
        <v>0</v>
      </c>
      <c r="AY2275" s="88"/>
      <c r="AZ2275" s="88"/>
      <c r="BA2275" s="88"/>
      <c r="BB2275" s="88"/>
      <c r="BC2275" s="88"/>
    </row>
    <row r="2276" spans="1:55" ht="15" x14ac:dyDescent="0.2">
      <c r="A2276" s="100" t="s">
        <v>534</v>
      </c>
      <c r="B2276" s="95" t="s">
        <v>534</v>
      </c>
      <c r="C2276" s="95">
        <v>2273</v>
      </c>
      <c r="D2276" s="95" t="s">
        <v>534</v>
      </c>
      <c r="E2276" s="99" t="s">
        <v>534</v>
      </c>
      <c r="F2276" s="95" t="s">
        <v>534</v>
      </c>
      <c r="G2276" s="95" t="s">
        <v>534</v>
      </c>
      <c r="H2276" s="95">
        <v>0</v>
      </c>
      <c r="I2276" s="95">
        <v>1</v>
      </c>
      <c r="J2276" s="95">
        <v>1809</v>
      </c>
      <c r="K2276" s="95" t="s">
        <v>534</v>
      </c>
      <c r="L2276" s="98" t="s">
        <v>534</v>
      </c>
      <c r="M2276" s="98" t="s">
        <v>534</v>
      </c>
      <c r="N2276" s="97" t="s">
        <v>534</v>
      </c>
      <c r="Q2276" s="88" t="str">
        <f t="array" aca="1" ref="Q2276" ca="1">IFERROR(INDEX(Tableau3[Num DECAL],SMALL(IF(Tableau3[Num DECAL]&lt;&gt;"",ROW(INDIRECT("1:"&amp;ROWS(Tableau3[Num DECAL])))),ROWS($1:2265))),"")</f>
        <v/>
      </c>
      <c r="R2276" s="88">
        <f t="shared" ca="1" si="35"/>
        <v>0</v>
      </c>
      <c r="S2276" s="88">
        <f ca="1">COUNTIFS(Tableau3[PLAGE],R2276)</f>
        <v>0</v>
      </c>
      <c r="T2276" s="139">
        <f ca="1">INDEX(EXTRACT!DATE,MATCH(Tableau4[[#This Row],[Décalage]],D:D,0),0)</f>
        <v>0</v>
      </c>
      <c r="U2276" s="139">
        <f ca="1">VLOOKUP(Tableau4[[#This Row],[Décalage]],D:E,2,0)</f>
        <v>0</v>
      </c>
      <c r="V2276" s="139">
        <f ca="1">VLOOKUP(Tableau4[[#This Row],[Décalage]],D:G,4,0)</f>
        <v>0</v>
      </c>
      <c r="AY2276" s="88"/>
      <c r="AZ2276" s="88"/>
      <c r="BA2276" s="88"/>
      <c r="BB2276" s="88"/>
      <c r="BC2276" s="88"/>
    </row>
    <row r="2277" spans="1:55" ht="15" x14ac:dyDescent="0.2">
      <c r="A2277" s="100" t="s">
        <v>534</v>
      </c>
      <c r="B2277" s="95" t="s">
        <v>534</v>
      </c>
      <c r="C2277" s="95">
        <v>2274</v>
      </c>
      <c r="D2277" s="95" t="s">
        <v>534</v>
      </c>
      <c r="E2277" s="99" t="s">
        <v>534</v>
      </c>
      <c r="F2277" s="95" t="s">
        <v>534</v>
      </c>
      <c r="G2277" s="95" t="s">
        <v>534</v>
      </c>
      <c r="H2277" s="95">
        <v>0</v>
      </c>
      <c r="I2277" s="95">
        <v>1</v>
      </c>
      <c r="J2277" s="95">
        <v>1810</v>
      </c>
      <c r="K2277" s="95" t="s">
        <v>534</v>
      </c>
      <c r="L2277" s="98" t="s">
        <v>534</v>
      </c>
      <c r="M2277" s="98" t="s">
        <v>534</v>
      </c>
      <c r="N2277" s="97" t="s">
        <v>534</v>
      </c>
      <c r="Q2277" s="88" t="str">
        <f t="array" aca="1" ref="Q2277" ca="1">IFERROR(INDEX(Tableau3[Num DECAL],SMALL(IF(Tableau3[Num DECAL]&lt;&gt;"",ROW(INDIRECT("1:"&amp;ROWS(Tableau3[Num DECAL])))),ROWS($1:2266))),"")</f>
        <v/>
      </c>
      <c r="R2277" s="88">
        <f t="shared" ca="1" si="35"/>
        <v>0</v>
      </c>
      <c r="S2277" s="88">
        <f ca="1">COUNTIFS(Tableau3[PLAGE],R2277)</f>
        <v>0</v>
      </c>
      <c r="T2277" s="139">
        <f ca="1">INDEX(EXTRACT!DATE,MATCH(Tableau4[[#This Row],[Décalage]],D:D,0),0)</f>
        <v>0</v>
      </c>
      <c r="U2277" s="139">
        <f ca="1">VLOOKUP(Tableau4[[#This Row],[Décalage]],D:E,2,0)</f>
        <v>0</v>
      </c>
      <c r="V2277" s="139">
        <f ca="1">VLOOKUP(Tableau4[[#This Row],[Décalage]],D:G,4,0)</f>
        <v>0</v>
      </c>
      <c r="AY2277" s="88"/>
      <c r="AZ2277" s="88"/>
      <c r="BA2277" s="88"/>
      <c r="BB2277" s="88"/>
      <c r="BC2277" s="88"/>
    </row>
    <row r="2278" spans="1:55" ht="15" x14ac:dyDescent="0.2">
      <c r="A2278" s="100" t="s">
        <v>534</v>
      </c>
      <c r="B2278" s="95" t="s">
        <v>534</v>
      </c>
      <c r="C2278" s="95">
        <v>2275</v>
      </c>
      <c r="D2278" s="95" t="s">
        <v>534</v>
      </c>
      <c r="E2278" s="99" t="s">
        <v>534</v>
      </c>
      <c r="F2278" s="95" t="s">
        <v>534</v>
      </c>
      <c r="G2278" s="95" t="s">
        <v>534</v>
      </c>
      <c r="H2278" s="95">
        <v>0</v>
      </c>
      <c r="I2278" s="95">
        <v>1</v>
      </c>
      <c r="J2278" s="95">
        <v>1811</v>
      </c>
      <c r="K2278" s="95" t="s">
        <v>534</v>
      </c>
      <c r="L2278" s="98" t="s">
        <v>534</v>
      </c>
      <c r="M2278" s="98" t="s">
        <v>534</v>
      </c>
      <c r="N2278" s="97" t="s">
        <v>534</v>
      </c>
      <c r="Q2278" s="88" t="str">
        <f t="array" aca="1" ref="Q2278" ca="1">IFERROR(INDEX(Tableau3[Num DECAL],SMALL(IF(Tableau3[Num DECAL]&lt;&gt;"",ROW(INDIRECT("1:"&amp;ROWS(Tableau3[Num DECAL])))),ROWS($1:2267))),"")</f>
        <v/>
      </c>
      <c r="R2278" s="88">
        <f t="shared" ca="1" si="35"/>
        <v>0</v>
      </c>
      <c r="S2278" s="88">
        <f ca="1">COUNTIFS(Tableau3[PLAGE],R2278)</f>
        <v>0</v>
      </c>
      <c r="T2278" s="139">
        <f ca="1">INDEX(EXTRACT!DATE,MATCH(Tableau4[[#This Row],[Décalage]],D:D,0),0)</f>
        <v>0</v>
      </c>
      <c r="U2278" s="139">
        <f ca="1">VLOOKUP(Tableau4[[#This Row],[Décalage]],D:E,2,0)</f>
        <v>0</v>
      </c>
      <c r="V2278" s="139">
        <f ca="1">VLOOKUP(Tableau4[[#This Row],[Décalage]],D:G,4,0)</f>
        <v>0</v>
      </c>
      <c r="AY2278" s="88"/>
      <c r="AZ2278" s="88"/>
      <c r="BA2278" s="88"/>
      <c r="BB2278" s="88"/>
      <c r="BC2278" s="88"/>
    </row>
    <row r="2279" spans="1:55" ht="15" x14ac:dyDescent="0.2">
      <c r="A2279" s="100" t="s">
        <v>534</v>
      </c>
      <c r="B2279" s="95" t="s">
        <v>534</v>
      </c>
      <c r="C2279" s="95">
        <v>2276</v>
      </c>
      <c r="D2279" s="95" t="s">
        <v>534</v>
      </c>
      <c r="E2279" s="99" t="s">
        <v>534</v>
      </c>
      <c r="F2279" s="95" t="s">
        <v>534</v>
      </c>
      <c r="G2279" s="95" t="s">
        <v>534</v>
      </c>
      <c r="H2279" s="95">
        <v>0</v>
      </c>
      <c r="I2279" s="95">
        <v>1</v>
      </c>
      <c r="J2279" s="95">
        <v>1812</v>
      </c>
      <c r="K2279" s="95" t="s">
        <v>534</v>
      </c>
      <c r="L2279" s="98" t="s">
        <v>534</v>
      </c>
      <c r="M2279" s="98" t="s">
        <v>534</v>
      </c>
      <c r="N2279" s="97" t="s">
        <v>534</v>
      </c>
      <c r="Q2279" s="88" t="str">
        <f t="array" aca="1" ref="Q2279" ca="1">IFERROR(INDEX(Tableau3[Num DECAL],SMALL(IF(Tableau3[Num DECAL]&lt;&gt;"",ROW(INDIRECT("1:"&amp;ROWS(Tableau3[Num DECAL])))),ROWS($1:2268))),"")</f>
        <v/>
      </c>
      <c r="R2279" s="88">
        <f t="shared" ca="1" si="35"/>
        <v>0</v>
      </c>
      <c r="S2279" s="88">
        <f ca="1">COUNTIFS(Tableau3[PLAGE],R2279)</f>
        <v>0</v>
      </c>
      <c r="T2279" s="139">
        <f ca="1">INDEX(EXTRACT!DATE,MATCH(Tableau4[[#This Row],[Décalage]],D:D,0),0)</f>
        <v>0</v>
      </c>
      <c r="U2279" s="139">
        <f ca="1">VLOOKUP(Tableau4[[#This Row],[Décalage]],D:E,2,0)</f>
        <v>0</v>
      </c>
      <c r="V2279" s="139">
        <f ca="1">VLOOKUP(Tableau4[[#This Row],[Décalage]],D:G,4,0)</f>
        <v>0</v>
      </c>
      <c r="AY2279" s="88"/>
      <c r="AZ2279" s="88"/>
      <c r="BA2279" s="88"/>
      <c r="BB2279" s="88"/>
      <c r="BC2279" s="88"/>
    </row>
    <row r="2280" spans="1:55" ht="15" x14ac:dyDescent="0.2">
      <c r="A2280" s="100" t="s">
        <v>534</v>
      </c>
      <c r="B2280" s="95" t="s">
        <v>534</v>
      </c>
      <c r="C2280" s="95">
        <v>2277</v>
      </c>
      <c r="D2280" s="95" t="s">
        <v>534</v>
      </c>
      <c r="E2280" s="99" t="s">
        <v>534</v>
      </c>
      <c r="F2280" s="95" t="s">
        <v>534</v>
      </c>
      <c r="G2280" s="95" t="s">
        <v>534</v>
      </c>
      <c r="H2280" s="95">
        <v>0</v>
      </c>
      <c r="I2280" s="95">
        <v>1</v>
      </c>
      <c r="J2280" s="95">
        <v>1813</v>
      </c>
      <c r="K2280" s="95" t="s">
        <v>534</v>
      </c>
      <c r="L2280" s="98" t="s">
        <v>534</v>
      </c>
      <c r="M2280" s="98" t="s">
        <v>534</v>
      </c>
      <c r="N2280" s="97" t="s">
        <v>534</v>
      </c>
      <c r="Q2280" s="88" t="str">
        <f t="array" aca="1" ref="Q2280" ca="1">IFERROR(INDEX(Tableau3[Num DECAL],SMALL(IF(Tableau3[Num DECAL]&lt;&gt;"",ROW(INDIRECT("1:"&amp;ROWS(Tableau3[Num DECAL])))),ROWS($1:2269))),"")</f>
        <v/>
      </c>
      <c r="R2280" s="88">
        <f t="shared" ca="1" si="35"/>
        <v>0</v>
      </c>
      <c r="S2280" s="88">
        <f ca="1">COUNTIFS(Tableau3[PLAGE],R2280)</f>
        <v>0</v>
      </c>
      <c r="T2280" s="139">
        <f ca="1">INDEX(EXTRACT!DATE,MATCH(Tableau4[[#This Row],[Décalage]],D:D,0),0)</f>
        <v>0</v>
      </c>
      <c r="U2280" s="139">
        <f ca="1">VLOOKUP(Tableau4[[#This Row],[Décalage]],D:E,2,0)</f>
        <v>0</v>
      </c>
      <c r="V2280" s="139">
        <f ca="1">VLOOKUP(Tableau4[[#This Row],[Décalage]],D:G,4,0)</f>
        <v>0</v>
      </c>
      <c r="AY2280" s="88"/>
      <c r="AZ2280" s="88"/>
      <c r="BA2280" s="88"/>
      <c r="BB2280" s="88"/>
      <c r="BC2280" s="88"/>
    </row>
    <row r="2281" spans="1:55" ht="15" x14ac:dyDescent="0.2">
      <c r="A2281" s="100" t="s">
        <v>534</v>
      </c>
      <c r="B2281" s="95" t="s">
        <v>534</v>
      </c>
      <c r="C2281" s="95">
        <v>2278</v>
      </c>
      <c r="D2281" s="95" t="s">
        <v>534</v>
      </c>
      <c r="E2281" s="99" t="s">
        <v>534</v>
      </c>
      <c r="F2281" s="95" t="s">
        <v>534</v>
      </c>
      <c r="G2281" s="95" t="s">
        <v>534</v>
      </c>
      <c r="H2281" s="95">
        <v>0</v>
      </c>
      <c r="I2281" s="95">
        <v>1</v>
      </c>
      <c r="J2281" s="95">
        <v>1814</v>
      </c>
      <c r="K2281" s="95" t="s">
        <v>534</v>
      </c>
      <c r="L2281" s="98" t="s">
        <v>534</v>
      </c>
      <c r="M2281" s="98" t="s">
        <v>534</v>
      </c>
      <c r="N2281" s="97" t="s">
        <v>534</v>
      </c>
      <c r="Q2281" s="88" t="str">
        <f t="array" aca="1" ref="Q2281" ca="1">IFERROR(INDEX(Tableau3[Num DECAL],SMALL(IF(Tableau3[Num DECAL]&lt;&gt;"",ROW(INDIRECT("1:"&amp;ROWS(Tableau3[Num DECAL])))),ROWS($1:2270))),"")</f>
        <v/>
      </c>
      <c r="R2281" s="88">
        <f t="shared" ca="1" si="35"/>
        <v>0</v>
      </c>
      <c r="S2281" s="88">
        <f ca="1">COUNTIFS(Tableau3[PLAGE],R2281)</f>
        <v>0</v>
      </c>
      <c r="T2281" s="139">
        <f ca="1">INDEX(EXTRACT!DATE,MATCH(Tableau4[[#This Row],[Décalage]],D:D,0),0)</f>
        <v>0</v>
      </c>
      <c r="U2281" s="139">
        <f ca="1">VLOOKUP(Tableau4[[#This Row],[Décalage]],D:E,2,0)</f>
        <v>0</v>
      </c>
      <c r="V2281" s="139">
        <f ca="1">VLOOKUP(Tableau4[[#This Row],[Décalage]],D:G,4,0)</f>
        <v>0</v>
      </c>
      <c r="AY2281" s="88"/>
      <c r="AZ2281" s="88"/>
      <c r="BA2281" s="88"/>
      <c r="BB2281" s="88"/>
      <c r="BC2281" s="88"/>
    </row>
    <row r="2282" spans="1:55" ht="15" x14ac:dyDescent="0.2">
      <c r="A2282" s="100" t="s">
        <v>534</v>
      </c>
      <c r="B2282" s="95" t="s">
        <v>534</v>
      </c>
      <c r="C2282" s="95">
        <v>2279</v>
      </c>
      <c r="D2282" s="95" t="s">
        <v>534</v>
      </c>
      <c r="E2282" s="99" t="s">
        <v>534</v>
      </c>
      <c r="F2282" s="95" t="s">
        <v>534</v>
      </c>
      <c r="G2282" s="95" t="s">
        <v>534</v>
      </c>
      <c r="H2282" s="95">
        <v>0</v>
      </c>
      <c r="I2282" s="95">
        <v>1</v>
      </c>
      <c r="J2282" s="95">
        <v>1815</v>
      </c>
      <c r="K2282" s="95" t="s">
        <v>534</v>
      </c>
      <c r="L2282" s="98" t="s">
        <v>534</v>
      </c>
      <c r="M2282" s="98" t="s">
        <v>534</v>
      </c>
      <c r="N2282" s="97" t="s">
        <v>534</v>
      </c>
      <c r="Q2282" s="88" t="str">
        <f t="array" aca="1" ref="Q2282" ca="1">IFERROR(INDEX(Tableau3[Num DECAL],SMALL(IF(Tableau3[Num DECAL]&lt;&gt;"",ROW(INDIRECT("1:"&amp;ROWS(Tableau3[Num DECAL])))),ROWS($1:2271))),"")</f>
        <v/>
      </c>
      <c r="R2282" s="88">
        <f t="shared" ca="1" si="35"/>
        <v>0</v>
      </c>
      <c r="S2282" s="88">
        <f ca="1">COUNTIFS(Tableau3[PLAGE],R2282)</f>
        <v>0</v>
      </c>
      <c r="T2282" s="139">
        <f ca="1">INDEX(EXTRACT!DATE,MATCH(Tableau4[[#This Row],[Décalage]],D:D,0),0)</f>
        <v>0</v>
      </c>
      <c r="U2282" s="139">
        <f ca="1">VLOOKUP(Tableau4[[#This Row],[Décalage]],D:E,2,0)</f>
        <v>0</v>
      </c>
      <c r="V2282" s="139">
        <f ca="1">VLOOKUP(Tableau4[[#This Row],[Décalage]],D:G,4,0)</f>
        <v>0</v>
      </c>
      <c r="AY2282" s="88"/>
      <c r="AZ2282" s="88"/>
      <c r="BA2282" s="88"/>
      <c r="BB2282" s="88"/>
      <c r="BC2282" s="88"/>
    </row>
    <row r="2283" spans="1:55" ht="15" x14ac:dyDescent="0.2">
      <c r="A2283" s="100" t="s">
        <v>534</v>
      </c>
      <c r="B2283" s="95" t="s">
        <v>534</v>
      </c>
      <c r="C2283" s="95">
        <v>2280</v>
      </c>
      <c r="D2283" s="95" t="s">
        <v>534</v>
      </c>
      <c r="E2283" s="99" t="s">
        <v>534</v>
      </c>
      <c r="F2283" s="95" t="s">
        <v>534</v>
      </c>
      <c r="G2283" s="95" t="s">
        <v>534</v>
      </c>
      <c r="H2283" s="95">
        <v>0</v>
      </c>
      <c r="I2283" s="95">
        <v>1</v>
      </c>
      <c r="J2283" s="95">
        <v>1816</v>
      </c>
      <c r="K2283" s="95" t="s">
        <v>534</v>
      </c>
      <c r="L2283" s="98" t="s">
        <v>534</v>
      </c>
      <c r="M2283" s="98" t="s">
        <v>534</v>
      </c>
      <c r="N2283" s="97" t="s">
        <v>534</v>
      </c>
      <c r="Q2283" s="88" t="str">
        <f t="array" aca="1" ref="Q2283" ca="1">IFERROR(INDEX(Tableau3[Num DECAL],SMALL(IF(Tableau3[Num DECAL]&lt;&gt;"",ROW(INDIRECT("1:"&amp;ROWS(Tableau3[Num DECAL])))),ROWS($1:2272))),"")</f>
        <v/>
      </c>
      <c r="R2283" s="88">
        <f t="shared" ca="1" si="35"/>
        <v>0</v>
      </c>
      <c r="S2283" s="88">
        <f ca="1">COUNTIFS(Tableau3[PLAGE],R2283)</f>
        <v>0</v>
      </c>
      <c r="T2283" s="139">
        <f ca="1">INDEX(EXTRACT!DATE,MATCH(Tableau4[[#This Row],[Décalage]],D:D,0),0)</f>
        <v>0</v>
      </c>
      <c r="U2283" s="139">
        <f ca="1">VLOOKUP(Tableau4[[#This Row],[Décalage]],D:E,2,0)</f>
        <v>0</v>
      </c>
      <c r="V2283" s="139">
        <f ca="1">VLOOKUP(Tableau4[[#This Row],[Décalage]],D:G,4,0)</f>
        <v>0</v>
      </c>
      <c r="AY2283" s="88"/>
      <c r="AZ2283" s="88"/>
      <c r="BA2283" s="88"/>
      <c r="BB2283" s="88"/>
      <c r="BC2283" s="88"/>
    </row>
    <row r="2284" spans="1:55" ht="15" x14ac:dyDescent="0.2">
      <c r="A2284" s="100" t="s">
        <v>534</v>
      </c>
      <c r="B2284" s="95" t="s">
        <v>534</v>
      </c>
      <c r="C2284" s="95">
        <v>2281</v>
      </c>
      <c r="D2284" s="95" t="s">
        <v>534</v>
      </c>
      <c r="E2284" s="99" t="s">
        <v>534</v>
      </c>
      <c r="F2284" s="95" t="s">
        <v>534</v>
      </c>
      <c r="G2284" s="95" t="s">
        <v>534</v>
      </c>
      <c r="H2284" s="95">
        <v>0</v>
      </c>
      <c r="I2284" s="95">
        <v>1</v>
      </c>
      <c r="J2284" s="95">
        <v>1817</v>
      </c>
      <c r="K2284" s="95" t="s">
        <v>534</v>
      </c>
      <c r="L2284" s="98" t="s">
        <v>534</v>
      </c>
      <c r="M2284" s="98" t="s">
        <v>534</v>
      </c>
      <c r="N2284" s="97" t="s">
        <v>534</v>
      </c>
      <c r="Q2284" s="88" t="str">
        <f t="array" aca="1" ref="Q2284" ca="1">IFERROR(INDEX(Tableau3[Num DECAL],SMALL(IF(Tableau3[Num DECAL]&lt;&gt;"",ROW(INDIRECT("1:"&amp;ROWS(Tableau3[Num DECAL])))),ROWS($1:2273))),"")</f>
        <v/>
      </c>
      <c r="R2284" s="88">
        <f t="shared" ca="1" si="35"/>
        <v>0</v>
      </c>
      <c r="S2284" s="88">
        <f ca="1">COUNTIFS(Tableau3[PLAGE],R2284)</f>
        <v>0</v>
      </c>
      <c r="T2284" s="139">
        <f ca="1">INDEX(EXTRACT!DATE,MATCH(Tableau4[[#This Row],[Décalage]],D:D,0),0)</f>
        <v>0</v>
      </c>
      <c r="U2284" s="139">
        <f ca="1">VLOOKUP(Tableau4[[#This Row],[Décalage]],D:E,2,0)</f>
        <v>0</v>
      </c>
      <c r="V2284" s="139">
        <f ca="1">VLOOKUP(Tableau4[[#This Row],[Décalage]],D:G,4,0)</f>
        <v>0</v>
      </c>
      <c r="AY2284" s="88"/>
      <c r="AZ2284" s="88"/>
      <c r="BA2284" s="88"/>
      <c r="BB2284" s="88"/>
      <c r="BC2284" s="88"/>
    </row>
    <row r="2285" spans="1:55" ht="15" x14ac:dyDescent="0.2">
      <c r="A2285" s="100" t="s">
        <v>534</v>
      </c>
      <c r="B2285" s="95" t="s">
        <v>534</v>
      </c>
      <c r="C2285" s="95">
        <v>2282</v>
      </c>
      <c r="D2285" s="95" t="s">
        <v>534</v>
      </c>
      <c r="E2285" s="99" t="s">
        <v>534</v>
      </c>
      <c r="F2285" s="95" t="s">
        <v>534</v>
      </c>
      <c r="G2285" s="95" t="s">
        <v>534</v>
      </c>
      <c r="H2285" s="95">
        <v>0</v>
      </c>
      <c r="I2285" s="95">
        <v>1</v>
      </c>
      <c r="J2285" s="95">
        <v>1818</v>
      </c>
      <c r="K2285" s="95" t="s">
        <v>534</v>
      </c>
      <c r="L2285" s="98" t="s">
        <v>534</v>
      </c>
      <c r="M2285" s="98" t="s">
        <v>534</v>
      </c>
      <c r="N2285" s="97" t="s">
        <v>534</v>
      </c>
      <c r="Q2285" s="88" t="str">
        <f t="array" aca="1" ref="Q2285" ca="1">IFERROR(INDEX(Tableau3[Num DECAL],SMALL(IF(Tableau3[Num DECAL]&lt;&gt;"",ROW(INDIRECT("1:"&amp;ROWS(Tableau3[Num DECAL])))),ROWS($1:2274))),"")</f>
        <v/>
      </c>
      <c r="R2285" s="88">
        <f t="shared" ca="1" si="35"/>
        <v>0</v>
      </c>
      <c r="S2285" s="88">
        <f ca="1">COUNTIFS(Tableau3[PLAGE],R2285)</f>
        <v>0</v>
      </c>
      <c r="T2285" s="139">
        <f ca="1">INDEX(EXTRACT!DATE,MATCH(Tableau4[[#This Row],[Décalage]],D:D,0),0)</f>
        <v>0</v>
      </c>
      <c r="U2285" s="139">
        <f ca="1">VLOOKUP(Tableau4[[#This Row],[Décalage]],D:E,2,0)</f>
        <v>0</v>
      </c>
      <c r="V2285" s="139">
        <f ca="1">VLOOKUP(Tableau4[[#This Row],[Décalage]],D:G,4,0)</f>
        <v>0</v>
      </c>
      <c r="AY2285" s="88"/>
      <c r="AZ2285" s="88"/>
      <c r="BA2285" s="88"/>
      <c r="BB2285" s="88"/>
      <c r="BC2285" s="88"/>
    </row>
    <row r="2286" spans="1:55" ht="15" x14ac:dyDescent="0.2">
      <c r="A2286" s="100" t="s">
        <v>534</v>
      </c>
      <c r="B2286" s="95" t="s">
        <v>534</v>
      </c>
      <c r="C2286" s="95">
        <v>2283</v>
      </c>
      <c r="D2286" s="95" t="s">
        <v>534</v>
      </c>
      <c r="E2286" s="99" t="s">
        <v>534</v>
      </c>
      <c r="F2286" s="95" t="s">
        <v>534</v>
      </c>
      <c r="G2286" s="95" t="s">
        <v>534</v>
      </c>
      <c r="H2286" s="95">
        <v>0</v>
      </c>
      <c r="I2286" s="95">
        <v>1</v>
      </c>
      <c r="J2286" s="95">
        <v>1819</v>
      </c>
      <c r="K2286" s="95" t="s">
        <v>534</v>
      </c>
      <c r="L2286" s="98" t="s">
        <v>534</v>
      </c>
      <c r="M2286" s="98" t="s">
        <v>534</v>
      </c>
      <c r="N2286" s="97" t="s">
        <v>534</v>
      </c>
      <c r="Q2286" s="88" t="str">
        <f t="array" aca="1" ref="Q2286" ca="1">IFERROR(INDEX(Tableau3[Num DECAL],SMALL(IF(Tableau3[Num DECAL]&lt;&gt;"",ROW(INDIRECT("1:"&amp;ROWS(Tableau3[Num DECAL])))),ROWS($1:2275))),"")</f>
        <v/>
      </c>
      <c r="R2286" s="88">
        <f t="shared" ca="1" si="35"/>
        <v>0</v>
      </c>
      <c r="S2286" s="88">
        <f ca="1">COUNTIFS(Tableau3[PLAGE],R2286)</f>
        <v>0</v>
      </c>
      <c r="T2286" s="139">
        <f ca="1">INDEX(EXTRACT!DATE,MATCH(Tableau4[[#This Row],[Décalage]],D:D,0),0)</f>
        <v>0</v>
      </c>
      <c r="U2286" s="139">
        <f ca="1">VLOOKUP(Tableau4[[#This Row],[Décalage]],D:E,2,0)</f>
        <v>0</v>
      </c>
      <c r="V2286" s="139">
        <f ca="1">VLOOKUP(Tableau4[[#This Row],[Décalage]],D:G,4,0)</f>
        <v>0</v>
      </c>
      <c r="AY2286" s="88"/>
      <c r="AZ2286" s="88"/>
      <c r="BA2286" s="88"/>
      <c r="BB2286" s="88"/>
      <c r="BC2286" s="88"/>
    </row>
    <row r="2287" spans="1:55" ht="15" x14ac:dyDescent="0.2">
      <c r="A2287" s="100" t="s">
        <v>534</v>
      </c>
      <c r="B2287" s="95" t="s">
        <v>534</v>
      </c>
      <c r="C2287" s="95">
        <v>2284</v>
      </c>
      <c r="D2287" s="95" t="s">
        <v>534</v>
      </c>
      <c r="E2287" s="99" t="s">
        <v>534</v>
      </c>
      <c r="F2287" s="95" t="s">
        <v>534</v>
      </c>
      <c r="G2287" s="95" t="s">
        <v>534</v>
      </c>
      <c r="H2287" s="95">
        <v>0</v>
      </c>
      <c r="I2287" s="95">
        <v>1</v>
      </c>
      <c r="J2287" s="95">
        <v>1820</v>
      </c>
      <c r="K2287" s="95" t="s">
        <v>534</v>
      </c>
      <c r="L2287" s="98" t="s">
        <v>534</v>
      </c>
      <c r="M2287" s="98" t="s">
        <v>534</v>
      </c>
      <c r="N2287" s="97" t="s">
        <v>534</v>
      </c>
      <c r="Q2287" s="88" t="str">
        <f t="array" aca="1" ref="Q2287" ca="1">IFERROR(INDEX(Tableau3[Num DECAL],SMALL(IF(Tableau3[Num DECAL]&lt;&gt;"",ROW(INDIRECT("1:"&amp;ROWS(Tableau3[Num DECAL])))),ROWS($1:2276))),"")</f>
        <v/>
      </c>
      <c r="R2287" s="88">
        <f t="shared" ca="1" si="35"/>
        <v>0</v>
      </c>
      <c r="S2287" s="88">
        <f ca="1">COUNTIFS(Tableau3[PLAGE],R2287)</f>
        <v>0</v>
      </c>
      <c r="T2287" s="139">
        <f ca="1">INDEX(EXTRACT!DATE,MATCH(Tableau4[[#This Row],[Décalage]],D:D,0),0)</f>
        <v>0</v>
      </c>
      <c r="U2287" s="139">
        <f ca="1">VLOOKUP(Tableau4[[#This Row],[Décalage]],D:E,2,0)</f>
        <v>0</v>
      </c>
      <c r="V2287" s="139">
        <f ca="1">VLOOKUP(Tableau4[[#This Row],[Décalage]],D:G,4,0)</f>
        <v>0</v>
      </c>
      <c r="AY2287" s="88"/>
      <c r="AZ2287" s="88"/>
      <c r="BA2287" s="88"/>
      <c r="BB2287" s="88"/>
      <c r="BC2287" s="88"/>
    </row>
    <row r="2288" spans="1:55" ht="15" x14ac:dyDescent="0.2">
      <c r="A2288" s="100" t="s">
        <v>534</v>
      </c>
      <c r="B2288" s="95" t="s">
        <v>534</v>
      </c>
      <c r="C2288" s="95">
        <v>2285</v>
      </c>
      <c r="D2288" s="95" t="s">
        <v>534</v>
      </c>
      <c r="E2288" s="99" t="s">
        <v>534</v>
      </c>
      <c r="F2288" s="95" t="s">
        <v>534</v>
      </c>
      <c r="G2288" s="95" t="s">
        <v>534</v>
      </c>
      <c r="H2288" s="95">
        <v>0</v>
      </c>
      <c r="I2288" s="95">
        <v>1</v>
      </c>
      <c r="J2288" s="95">
        <v>1821</v>
      </c>
      <c r="K2288" s="95" t="s">
        <v>534</v>
      </c>
      <c r="L2288" s="98" t="s">
        <v>534</v>
      </c>
      <c r="M2288" s="98" t="s">
        <v>534</v>
      </c>
      <c r="N2288" s="97" t="s">
        <v>534</v>
      </c>
      <c r="Q2288" s="88" t="str">
        <f t="array" aca="1" ref="Q2288" ca="1">IFERROR(INDEX(Tableau3[Num DECAL],SMALL(IF(Tableau3[Num DECAL]&lt;&gt;"",ROW(INDIRECT("1:"&amp;ROWS(Tableau3[Num DECAL])))),ROWS($1:2277))),"")</f>
        <v/>
      </c>
      <c r="R2288" s="88">
        <f t="shared" ca="1" si="35"/>
        <v>0</v>
      </c>
      <c r="S2288" s="88">
        <f ca="1">COUNTIFS(Tableau3[PLAGE],R2288)</f>
        <v>0</v>
      </c>
      <c r="T2288" s="139">
        <f ca="1">INDEX(EXTRACT!DATE,MATCH(Tableau4[[#This Row],[Décalage]],D:D,0),0)</f>
        <v>0</v>
      </c>
      <c r="U2288" s="139">
        <f ca="1">VLOOKUP(Tableau4[[#This Row],[Décalage]],D:E,2,0)</f>
        <v>0</v>
      </c>
      <c r="V2288" s="139">
        <f ca="1">VLOOKUP(Tableau4[[#This Row],[Décalage]],D:G,4,0)</f>
        <v>0</v>
      </c>
      <c r="AY2288" s="88"/>
      <c r="AZ2288" s="88"/>
      <c r="BA2288" s="88"/>
      <c r="BB2288" s="88"/>
      <c r="BC2288" s="88"/>
    </row>
    <row r="2289" spans="1:55" ht="15" x14ac:dyDescent="0.2">
      <c r="A2289" s="100" t="s">
        <v>534</v>
      </c>
      <c r="B2289" s="95" t="s">
        <v>534</v>
      </c>
      <c r="C2289" s="95">
        <v>2286</v>
      </c>
      <c r="D2289" s="95" t="s">
        <v>534</v>
      </c>
      <c r="E2289" s="99" t="s">
        <v>534</v>
      </c>
      <c r="F2289" s="95" t="s">
        <v>534</v>
      </c>
      <c r="G2289" s="95" t="s">
        <v>534</v>
      </c>
      <c r="H2289" s="95">
        <v>0</v>
      </c>
      <c r="I2289" s="95">
        <v>1</v>
      </c>
      <c r="J2289" s="95">
        <v>1822</v>
      </c>
      <c r="K2289" s="95" t="s">
        <v>534</v>
      </c>
      <c r="L2289" s="98" t="s">
        <v>534</v>
      </c>
      <c r="M2289" s="98" t="s">
        <v>534</v>
      </c>
      <c r="N2289" s="97" t="s">
        <v>534</v>
      </c>
      <c r="Q2289" s="88" t="str">
        <f t="array" aca="1" ref="Q2289" ca="1">IFERROR(INDEX(Tableau3[Num DECAL],SMALL(IF(Tableau3[Num DECAL]&lt;&gt;"",ROW(INDIRECT("1:"&amp;ROWS(Tableau3[Num DECAL])))),ROWS($1:2278))),"")</f>
        <v/>
      </c>
      <c r="R2289" s="88">
        <f t="shared" ca="1" si="35"/>
        <v>0</v>
      </c>
      <c r="S2289" s="88">
        <f ca="1">COUNTIFS(Tableau3[PLAGE],R2289)</f>
        <v>0</v>
      </c>
      <c r="T2289" s="139">
        <f ca="1">INDEX(EXTRACT!DATE,MATCH(Tableau4[[#This Row],[Décalage]],D:D,0),0)</f>
        <v>0</v>
      </c>
      <c r="U2289" s="139">
        <f ca="1">VLOOKUP(Tableau4[[#This Row],[Décalage]],D:E,2,0)</f>
        <v>0</v>
      </c>
      <c r="V2289" s="139">
        <f ca="1">VLOOKUP(Tableau4[[#This Row],[Décalage]],D:G,4,0)</f>
        <v>0</v>
      </c>
      <c r="AY2289" s="88"/>
      <c r="AZ2289" s="88"/>
      <c r="BA2289" s="88"/>
      <c r="BB2289" s="88"/>
      <c r="BC2289" s="88"/>
    </row>
    <row r="2290" spans="1:55" ht="15" x14ac:dyDescent="0.2">
      <c r="A2290" s="100" t="s">
        <v>534</v>
      </c>
      <c r="B2290" s="95" t="s">
        <v>534</v>
      </c>
      <c r="C2290" s="95">
        <v>2287</v>
      </c>
      <c r="D2290" s="95" t="s">
        <v>534</v>
      </c>
      <c r="E2290" s="99" t="s">
        <v>534</v>
      </c>
      <c r="F2290" s="95" t="s">
        <v>534</v>
      </c>
      <c r="G2290" s="95" t="s">
        <v>534</v>
      </c>
      <c r="H2290" s="95">
        <v>0</v>
      </c>
      <c r="I2290" s="95">
        <v>1</v>
      </c>
      <c r="J2290" s="95">
        <v>1823</v>
      </c>
      <c r="K2290" s="95" t="s">
        <v>534</v>
      </c>
      <c r="L2290" s="98" t="s">
        <v>534</v>
      </c>
      <c r="M2290" s="98" t="s">
        <v>534</v>
      </c>
      <c r="N2290" s="97" t="s">
        <v>534</v>
      </c>
      <c r="Q2290" s="88" t="str">
        <f t="array" aca="1" ref="Q2290" ca="1">IFERROR(INDEX(Tableau3[Num DECAL],SMALL(IF(Tableau3[Num DECAL]&lt;&gt;"",ROW(INDIRECT("1:"&amp;ROWS(Tableau3[Num DECAL])))),ROWS($1:2279))),"")</f>
        <v/>
      </c>
      <c r="R2290" s="88">
        <f t="shared" ca="1" si="35"/>
        <v>0</v>
      </c>
      <c r="S2290" s="88">
        <f ca="1">COUNTIFS(Tableau3[PLAGE],R2290)</f>
        <v>0</v>
      </c>
      <c r="T2290" s="139">
        <f ca="1">INDEX(EXTRACT!DATE,MATCH(Tableau4[[#This Row],[Décalage]],D:D,0),0)</f>
        <v>0</v>
      </c>
      <c r="U2290" s="139">
        <f ca="1">VLOOKUP(Tableau4[[#This Row],[Décalage]],D:E,2,0)</f>
        <v>0</v>
      </c>
      <c r="V2290" s="139">
        <f ca="1">VLOOKUP(Tableau4[[#This Row],[Décalage]],D:G,4,0)</f>
        <v>0</v>
      </c>
      <c r="AY2290" s="88"/>
      <c r="AZ2290" s="88"/>
      <c r="BA2290" s="88"/>
      <c r="BB2290" s="88"/>
      <c r="BC2290" s="88"/>
    </row>
    <row r="2291" spans="1:55" ht="15" x14ac:dyDescent="0.2">
      <c r="A2291" s="100" t="s">
        <v>534</v>
      </c>
      <c r="B2291" s="95" t="s">
        <v>534</v>
      </c>
      <c r="C2291" s="95">
        <v>2288</v>
      </c>
      <c r="D2291" s="95" t="s">
        <v>534</v>
      </c>
      <c r="E2291" s="99" t="s">
        <v>534</v>
      </c>
      <c r="F2291" s="95" t="s">
        <v>534</v>
      </c>
      <c r="G2291" s="95" t="s">
        <v>534</v>
      </c>
      <c r="H2291" s="95">
        <v>0</v>
      </c>
      <c r="I2291" s="95">
        <v>1</v>
      </c>
      <c r="J2291" s="95">
        <v>1824</v>
      </c>
      <c r="K2291" s="95" t="s">
        <v>534</v>
      </c>
      <c r="L2291" s="98" t="s">
        <v>534</v>
      </c>
      <c r="M2291" s="98" t="s">
        <v>534</v>
      </c>
      <c r="N2291" s="97" t="s">
        <v>534</v>
      </c>
      <c r="Q2291" s="88" t="str">
        <f t="array" aca="1" ref="Q2291" ca="1">IFERROR(INDEX(Tableau3[Num DECAL],SMALL(IF(Tableau3[Num DECAL]&lt;&gt;"",ROW(INDIRECT("1:"&amp;ROWS(Tableau3[Num DECAL])))),ROWS($1:2280))),"")</f>
        <v/>
      </c>
      <c r="R2291" s="88">
        <f t="shared" ca="1" si="35"/>
        <v>0</v>
      </c>
      <c r="S2291" s="88">
        <f ca="1">COUNTIFS(Tableau3[PLAGE],R2291)</f>
        <v>0</v>
      </c>
      <c r="T2291" s="139">
        <f ca="1">INDEX(EXTRACT!DATE,MATCH(Tableau4[[#This Row],[Décalage]],D:D,0),0)</f>
        <v>0</v>
      </c>
      <c r="U2291" s="139">
        <f ca="1">VLOOKUP(Tableau4[[#This Row],[Décalage]],D:E,2,0)</f>
        <v>0</v>
      </c>
      <c r="V2291" s="139">
        <f ca="1">VLOOKUP(Tableau4[[#This Row],[Décalage]],D:G,4,0)</f>
        <v>0</v>
      </c>
      <c r="AY2291" s="88"/>
      <c r="AZ2291" s="88"/>
      <c r="BA2291" s="88"/>
      <c r="BB2291" s="88"/>
      <c r="BC2291" s="88"/>
    </row>
    <row r="2292" spans="1:55" ht="15" x14ac:dyDescent="0.2">
      <c r="A2292" s="100" t="s">
        <v>534</v>
      </c>
      <c r="B2292" s="95" t="s">
        <v>534</v>
      </c>
      <c r="C2292" s="95">
        <v>2289</v>
      </c>
      <c r="D2292" s="95" t="s">
        <v>534</v>
      </c>
      <c r="E2292" s="99" t="s">
        <v>534</v>
      </c>
      <c r="F2292" s="95" t="s">
        <v>534</v>
      </c>
      <c r="G2292" s="95" t="s">
        <v>534</v>
      </c>
      <c r="H2292" s="95">
        <v>0</v>
      </c>
      <c r="I2292" s="95">
        <v>1</v>
      </c>
      <c r="J2292" s="95">
        <v>1825</v>
      </c>
      <c r="K2292" s="95" t="s">
        <v>534</v>
      </c>
      <c r="L2292" s="98" t="s">
        <v>534</v>
      </c>
      <c r="M2292" s="98" t="s">
        <v>534</v>
      </c>
      <c r="N2292" s="97" t="s">
        <v>534</v>
      </c>
      <c r="Q2292" s="88" t="str">
        <f t="array" aca="1" ref="Q2292" ca="1">IFERROR(INDEX(Tableau3[Num DECAL],SMALL(IF(Tableau3[Num DECAL]&lt;&gt;"",ROW(INDIRECT("1:"&amp;ROWS(Tableau3[Num DECAL])))),ROWS($1:2281))),"")</f>
        <v/>
      </c>
      <c r="R2292" s="88">
        <f t="shared" ca="1" si="35"/>
        <v>0</v>
      </c>
      <c r="S2292" s="88">
        <f ca="1">COUNTIFS(Tableau3[PLAGE],R2292)</f>
        <v>0</v>
      </c>
      <c r="T2292" s="139">
        <f ca="1">INDEX(EXTRACT!DATE,MATCH(Tableau4[[#This Row],[Décalage]],D:D,0),0)</f>
        <v>0</v>
      </c>
      <c r="U2292" s="139">
        <f ca="1">VLOOKUP(Tableau4[[#This Row],[Décalage]],D:E,2,0)</f>
        <v>0</v>
      </c>
      <c r="V2292" s="139">
        <f ca="1">VLOOKUP(Tableau4[[#This Row],[Décalage]],D:G,4,0)</f>
        <v>0</v>
      </c>
      <c r="AY2292" s="88"/>
      <c r="AZ2292" s="88"/>
      <c r="BA2292" s="88"/>
      <c r="BB2292" s="88"/>
      <c r="BC2292" s="88"/>
    </row>
    <row r="2293" spans="1:55" ht="15" x14ac:dyDescent="0.2">
      <c r="A2293" s="100" t="s">
        <v>534</v>
      </c>
      <c r="B2293" s="95" t="s">
        <v>534</v>
      </c>
      <c r="C2293" s="95">
        <v>2290</v>
      </c>
      <c r="D2293" s="95" t="s">
        <v>534</v>
      </c>
      <c r="E2293" s="99" t="s">
        <v>534</v>
      </c>
      <c r="F2293" s="95" t="s">
        <v>534</v>
      </c>
      <c r="G2293" s="95" t="s">
        <v>534</v>
      </c>
      <c r="H2293" s="95">
        <v>0</v>
      </c>
      <c r="I2293" s="95">
        <v>1</v>
      </c>
      <c r="J2293" s="95">
        <v>1826</v>
      </c>
      <c r="K2293" s="95" t="s">
        <v>534</v>
      </c>
      <c r="L2293" s="98" t="s">
        <v>534</v>
      </c>
      <c r="M2293" s="98" t="s">
        <v>534</v>
      </c>
      <c r="N2293" s="97" t="s">
        <v>534</v>
      </c>
      <c r="Q2293" s="88" t="str">
        <f t="array" aca="1" ref="Q2293" ca="1">IFERROR(INDEX(Tableau3[Num DECAL],SMALL(IF(Tableau3[Num DECAL]&lt;&gt;"",ROW(INDIRECT("1:"&amp;ROWS(Tableau3[Num DECAL])))),ROWS($1:2282))),"")</f>
        <v/>
      </c>
      <c r="R2293" s="88">
        <f t="shared" ca="1" si="35"/>
        <v>0</v>
      </c>
      <c r="S2293" s="88">
        <f ca="1">COUNTIFS(Tableau3[PLAGE],R2293)</f>
        <v>0</v>
      </c>
      <c r="T2293" s="139">
        <f ca="1">INDEX(EXTRACT!DATE,MATCH(Tableau4[[#This Row],[Décalage]],D:D,0),0)</f>
        <v>0</v>
      </c>
      <c r="U2293" s="139">
        <f ca="1">VLOOKUP(Tableau4[[#This Row],[Décalage]],D:E,2,0)</f>
        <v>0</v>
      </c>
      <c r="V2293" s="139">
        <f ca="1">VLOOKUP(Tableau4[[#This Row],[Décalage]],D:G,4,0)</f>
        <v>0</v>
      </c>
      <c r="AY2293" s="88"/>
      <c r="AZ2293" s="88"/>
      <c r="BA2293" s="88"/>
      <c r="BB2293" s="88"/>
      <c r="BC2293" s="88"/>
    </row>
    <row r="2294" spans="1:55" ht="15" x14ac:dyDescent="0.2">
      <c r="A2294" s="100" t="s">
        <v>534</v>
      </c>
      <c r="B2294" s="95" t="s">
        <v>534</v>
      </c>
      <c r="C2294" s="95">
        <v>2291</v>
      </c>
      <c r="D2294" s="95" t="s">
        <v>534</v>
      </c>
      <c r="E2294" s="99" t="s">
        <v>534</v>
      </c>
      <c r="F2294" s="95" t="s">
        <v>534</v>
      </c>
      <c r="G2294" s="95" t="s">
        <v>534</v>
      </c>
      <c r="H2294" s="95">
        <v>0</v>
      </c>
      <c r="I2294" s="95">
        <v>1</v>
      </c>
      <c r="J2294" s="95">
        <v>1827</v>
      </c>
      <c r="K2294" s="95" t="s">
        <v>534</v>
      </c>
      <c r="L2294" s="98" t="s">
        <v>534</v>
      </c>
      <c r="M2294" s="98" t="s">
        <v>534</v>
      </c>
      <c r="N2294" s="97" t="s">
        <v>534</v>
      </c>
      <c r="Q2294" s="88" t="str">
        <f t="array" aca="1" ref="Q2294" ca="1">IFERROR(INDEX(Tableau3[Num DECAL],SMALL(IF(Tableau3[Num DECAL]&lt;&gt;"",ROW(INDIRECT("1:"&amp;ROWS(Tableau3[Num DECAL])))),ROWS($1:2283))),"")</f>
        <v/>
      </c>
      <c r="R2294" s="88">
        <f t="shared" ca="1" si="35"/>
        <v>0</v>
      </c>
      <c r="S2294" s="88">
        <f ca="1">COUNTIFS(Tableau3[PLAGE],R2294)</f>
        <v>0</v>
      </c>
      <c r="T2294" s="139">
        <f ca="1">INDEX(EXTRACT!DATE,MATCH(Tableau4[[#This Row],[Décalage]],D:D,0),0)</f>
        <v>0</v>
      </c>
      <c r="U2294" s="139">
        <f ca="1">VLOOKUP(Tableau4[[#This Row],[Décalage]],D:E,2,0)</f>
        <v>0</v>
      </c>
      <c r="V2294" s="139">
        <f ca="1">VLOOKUP(Tableau4[[#This Row],[Décalage]],D:G,4,0)</f>
        <v>0</v>
      </c>
      <c r="AY2294" s="88"/>
      <c r="AZ2294" s="88"/>
      <c r="BA2294" s="88"/>
      <c r="BB2294" s="88"/>
      <c r="BC2294" s="88"/>
    </row>
    <row r="2295" spans="1:55" ht="15" x14ac:dyDescent="0.2">
      <c r="A2295" s="100" t="s">
        <v>534</v>
      </c>
      <c r="B2295" s="95" t="s">
        <v>534</v>
      </c>
      <c r="C2295" s="95">
        <v>2292</v>
      </c>
      <c r="D2295" s="95" t="s">
        <v>534</v>
      </c>
      <c r="E2295" s="99" t="s">
        <v>534</v>
      </c>
      <c r="F2295" s="95" t="s">
        <v>534</v>
      </c>
      <c r="G2295" s="95" t="s">
        <v>534</v>
      </c>
      <c r="H2295" s="95">
        <v>0</v>
      </c>
      <c r="I2295" s="95">
        <v>1</v>
      </c>
      <c r="J2295" s="95">
        <v>1828</v>
      </c>
      <c r="K2295" s="95" t="s">
        <v>534</v>
      </c>
      <c r="L2295" s="98" t="s">
        <v>534</v>
      </c>
      <c r="M2295" s="98" t="s">
        <v>534</v>
      </c>
      <c r="N2295" s="97" t="s">
        <v>534</v>
      </c>
      <c r="Q2295" s="88" t="str">
        <f t="array" aca="1" ref="Q2295" ca="1">IFERROR(INDEX(Tableau3[Num DECAL],SMALL(IF(Tableau3[Num DECAL]&lt;&gt;"",ROW(INDIRECT("1:"&amp;ROWS(Tableau3[Num DECAL])))),ROWS($1:2284))),"")</f>
        <v/>
      </c>
      <c r="R2295" s="88">
        <f t="shared" ca="1" si="35"/>
        <v>0</v>
      </c>
      <c r="S2295" s="88">
        <f ca="1">COUNTIFS(Tableau3[PLAGE],R2295)</f>
        <v>0</v>
      </c>
      <c r="T2295" s="139">
        <f ca="1">INDEX(EXTRACT!DATE,MATCH(Tableau4[[#This Row],[Décalage]],D:D,0),0)</f>
        <v>0</v>
      </c>
      <c r="U2295" s="139">
        <f ca="1">VLOOKUP(Tableau4[[#This Row],[Décalage]],D:E,2,0)</f>
        <v>0</v>
      </c>
      <c r="V2295" s="139">
        <f ca="1">VLOOKUP(Tableau4[[#This Row],[Décalage]],D:G,4,0)</f>
        <v>0</v>
      </c>
      <c r="AY2295" s="88"/>
      <c r="AZ2295" s="88"/>
      <c r="BA2295" s="88"/>
      <c r="BB2295" s="88"/>
      <c r="BC2295" s="88"/>
    </row>
    <row r="2296" spans="1:55" ht="15" x14ac:dyDescent="0.2">
      <c r="A2296" s="100" t="s">
        <v>534</v>
      </c>
      <c r="B2296" s="95" t="s">
        <v>534</v>
      </c>
      <c r="C2296" s="95">
        <v>2293</v>
      </c>
      <c r="D2296" s="95" t="s">
        <v>534</v>
      </c>
      <c r="E2296" s="99" t="s">
        <v>534</v>
      </c>
      <c r="F2296" s="95" t="s">
        <v>534</v>
      </c>
      <c r="G2296" s="95" t="s">
        <v>534</v>
      </c>
      <c r="H2296" s="95">
        <v>0</v>
      </c>
      <c r="I2296" s="95">
        <v>1</v>
      </c>
      <c r="J2296" s="95">
        <v>1829</v>
      </c>
      <c r="K2296" s="95" t="s">
        <v>534</v>
      </c>
      <c r="L2296" s="98" t="s">
        <v>534</v>
      </c>
      <c r="M2296" s="98" t="s">
        <v>534</v>
      </c>
      <c r="N2296" s="97" t="s">
        <v>534</v>
      </c>
      <c r="Q2296" s="88" t="str">
        <f t="array" aca="1" ref="Q2296" ca="1">IFERROR(INDEX(Tableau3[Num DECAL],SMALL(IF(Tableau3[Num DECAL]&lt;&gt;"",ROW(INDIRECT("1:"&amp;ROWS(Tableau3[Num DECAL])))),ROWS($1:2285))),"")</f>
        <v/>
      </c>
      <c r="R2296" s="88">
        <f t="shared" ca="1" si="35"/>
        <v>0</v>
      </c>
      <c r="S2296" s="88">
        <f ca="1">COUNTIFS(Tableau3[PLAGE],R2296)</f>
        <v>0</v>
      </c>
      <c r="T2296" s="139">
        <f ca="1">INDEX(EXTRACT!DATE,MATCH(Tableau4[[#This Row],[Décalage]],D:D,0),0)</f>
        <v>0</v>
      </c>
      <c r="U2296" s="139">
        <f ca="1">VLOOKUP(Tableau4[[#This Row],[Décalage]],D:E,2,0)</f>
        <v>0</v>
      </c>
      <c r="V2296" s="139">
        <f ca="1">VLOOKUP(Tableau4[[#This Row],[Décalage]],D:G,4,0)</f>
        <v>0</v>
      </c>
      <c r="AY2296" s="88"/>
      <c r="AZ2296" s="88"/>
      <c r="BA2296" s="88"/>
      <c r="BB2296" s="88"/>
      <c r="BC2296" s="88"/>
    </row>
    <row r="2297" spans="1:55" ht="15" x14ac:dyDescent="0.2">
      <c r="A2297" s="100" t="s">
        <v>534</v>
      </c>
      <c r="B2297" s="95" t="s">
        <v>534</v>
      </c>
      <c r="C2297" s="95">
        <v>2294</v>
      </c>
      <c r="D2297" s="95" t="s">
        <v>534</v>
      </c>
      <c r="E2297" s="99" t="s">
        <v>534</v>
      </c>
      <c r="F2297" s="95" t="s">
        <v>534</v>
      </c>
      <c r="G2297" s="95" t="s">
        <v>534</v>
      </c>
      <c r="H2297" s="95">
        <v>0</v>
      </c>
      <c r="I2297" s="95">
        <v>1</v>
      </c>
      <c r="J2297" s="95">
        <v>1830</v>
      </c>
      <c r="K2297" s="95" t="s">
        <v>534</v>
      </c>
      <c r="L2297" s="98" t="s">
        <v>534</v>
      </c>
      <c r="M2297" s="98" t="s">
        <v>534</v>
      </c>
      <c r="N2297" s="97" t="s">
        <v>534</v>
      </c>
      <c r="Q2297" s="88" t="str">
        <f t="array" aca="1" ref="Q2297" ca="1">IFERROR(INDEX(Tableau3[Num DECAL],SMALL(IF(Tableau3[Num DECAL]&lt;&gt;"",ROW(INDIRECT("1:"&amp;ROWS(Tableau3[Num DECAL])))),ROWS($1:2286))),"")</f>
        <v/>
      </c>
      <c r="R2297" s="88">
        <f t="shared" ca="1" si="35"/>
        <v>0</v>
      </c>
      <c r="S2297" s="88">
        <f ca="1">COUNTIFS(Tableau3[PLAGE],R2297)</f>
        <v>0</v>
      </c>
      <c r="T2297" s="139">
        <f ca="1">INDEX(EXTRACT!DATE,MATCH(Tableau4[[#This Row],[Décalage]],D:D,0),0)</f>
        <v>0</v>
      </c>
      <c r="U2297" s="139">
        <f ca="1">VLOOKUP(Tableau4[[#This Row],[Décalage]],D:E,2,0)</f>
        <v>0</v>
      </c>
      <c r="V2297" s="139">
        <f ca="1">VLOOKUP(Tableau4[[#This Row],[Décalage]],D:G,4,0)</f>
        <v>0</v>
      </c>
      <c r="AY2297" s="88"/>
      <c r="AZ2297" s="88"/>
      <c r="BA2297" s="88"/>
      <c r="BB2297" s="88"/>
      <c r="BC2297" s="88"/>
    </row>
    <row r="2298" spans="1:55" ht="15" x14ac:dyDescent="0.2">
      <c r="A2298" s="100" t="s">
        <v>534</v>
      </c>
      <c r="B2298" s="95" t="s">
        <v>534</v>
      </c>
      <c r="C2298" s="95">
        <v>2295</v>
      </c>
      <c r="D2298" s="95" t="s">
        <v>534</v>
      </c>
      <c r="E2298" s="99" t="s">
        <v>534</v>
      </c>
      <c r="F2298" s="95" t="s">
        <v>534</v>
      </c>
      <c r="G2298" s="95" t="s">
        <v>534</v>
      </c>
      <c r="H2298" s="95">
        <v>0</v>
      </c>
      <c r="I2298" s="95">
        <v>1</v>
      </c>
      <c r="J2298" s="95">
        <v>1831</v>
      </c>
      <c r="K2298" s="95" t="s">
        <v>534</v>
      </c>
      <c r="L2298" s="98" t="s">
        <v>534</v>
      </c>
      <c r="M2298" s="98" t="s">
        <v>534</v>
      </c>
      <c r="N2298" s="97" t="s">
        <v>534</v>
      </c>
      <c r="Q2298" s="88" t="str">
        <f t="array" aca="1" ref="Q2298" ca="1">IFERROR(INDEX(Tableau3[Num DECAL],SMALL(IF(Tableau3[Num DECAL]&lt;&gt;"",ROW(INDIRECT("1:"&amp;ROWS(Tableau3[Num DECAL])))),ROWS($1:2287))),"")</f>
        <v/>
      </c>
      <c r="R2298" s="88">
        <f t="shared" ca="1" si="35"/>
        <v>0</v>
      </c>
      <c r="S2298" s="88">
        <f ca="1">COUNTIFS(Tableau3[PLAGE],R2298)</f>
        <v>0</v>
      </c>
      <c r="T2298" s="139">
        <f ca="1">INDEX(EXTRACT!DATE,MATCH(Tableau4[[#This Row],[Décalage]],D:D,0),0)</f>
        <v>0</v>
      </c>
      <c r="U2298" s="139">
        <f ca="1">VLOOKUP(Tableau4[[#This Row],[Décalage]],D:E,2,0)</f>
        <v>0</v>
      </c>
      <c r="V2298" s="139">
        <f ca="1">VLOOKUP(Tableau4[[#This Row],[Décalage]],D:G,4,0)</f>
        <v>0</v>
      </c>
      <c r="AY2298" s="88"/>
      <c r="AZ2298" s="88"/>
      <c r="BA2298" s="88"/>
      <c r="BB2298" s="88"/>
      <c r="BC2298" s="88"/>
    </row>
    <row r="2299" spans="1:55" ht="15" x14ac:dyDescent="0.2">
      <c r="A2299" s="100" t="s">
        <v>534</v>
      </c>
      <c r="B2299" s="95" t="s">
        <v>534</v>
      </c>
      <c r="C2299" s="95">
        <v>2296</v>
      </c>
      <c r="D2299" s="95" t="s">
        <v>534</v>
      </c>
      <c r="E2299" s="99" t="s">
        <v>534</v>
      </c>
      <c r="F2299" s="95" t="s">
        <v>534</v>
      </c>
      <c r="G2299" s="95" t="s">
        <v>534</v>
      </c>
      <c r="H2299" s="95">
        <v>0</v>
      </c>
      <c r="I2299" s="95">
        <v>1</v>
      </c>
      <c r="J2299" s="95">
        <v>1832</v>
      </c>
      <c r="K2299" s="95" t="s">
        <v>534</v>
      </c>
      <c r="L2299" s="98" t="s">
        <v>534</v>
      </c>
      <c r="M2299" s="98" t="s">
        <v>534</v>
      </c>
      <c r="N2299" s="97" t="s">
        <v>534</v>
      </c>
      <c r="Q2299" s="88" t="str">
        <f t="array" aca="1" ref="Q2299" ca="1">IFERROR(INDEX(Tableau3[Num DECAL],SMALL(IF(Tableau3[Num DECAL]&lt;&gt;"",ROW(INDIRECT("1:"&amp;ROWS(Tableau3[Num DECAL])))),ROWS($1:2288))),"")</f>
        <v/>
      </c>
      <c r="R2299" s="88">
        <f t="shared" ca="1" si="35"/>
        <v>0</v>
      </c>
      <c r="S2299" s="88">
        <f ca="1">COUNTIFS(Tableau3[PLAGE],R2299)</f>
        <v>0</v>
      </c>
      <c r="T2299" s="139">
        <f ca="1">INDEX(EXTRACT!DATE,MATCH(Tableau4[[#This Row],[Décalage]],D:D,0),0)</f>
        <v>0</v>
      </c>
      <c r="U2299" s="139">
        <f ca="1">VLOOKUP(Tableau4[[#This Row],[Décalage]],D:E,2,0)</f>
        <v>0</v>
      </c>
      <c r="V2299" s="139">
        <f ca="1">VLOOKUP(Tableau4[[#This Row],[Décalage]],D:G,4,0)</f>
        <v>0</v>
      </c>
      <c r="AY2299" s="88"/>
      <c r="AZ2299" s="88"/>
      <c r="BA2299" s="88"/>
      <c r="BB2299" s="88"/>
      <c r="BC2299" s="88"/>
    </row>
    <row r="2300" spans="1:55" ht="15" x14ac:dyDescent="0.2">
      <c r="A2300" s="100" t="s">
        <v>534</v>
      </c>
      <c r="B2300" s="95" t="s">
        <v>534</v>
      </c>
      <c r="C2300" s="95">
        <v>2297</v>
      </c>
      <c r="D2300" s="95" t="s">
        <v>534</v>
      </c>
      <c r="E2300" s="99" t="s">
        <v>534</v>
      </c>
      <c r="F2300" s="95" t="s">
        <v>534</v>
      </c>
      <c r="G2300" s="95" t="s">
        <v>534</v>
      </c>
      <c r="H2300" s="95">
        <v>0</v>
      </c>
      <c r="I2300" s="95">
        <v>1</v>
      </c>
      <c r="J2300" s="95">
        <v>1833</v>
      </c>
      <c r="K2300" s="95" t="s">
        <v>534</v>
      </c>
      <c r="L2300" s="98" t="s">
        <v>534</v>
      </c>
      <c r="M2300" s="98" t="s">
        <v>534</v>
      </c>
      <c r="N2300" s="97" t="s">
        <v>534</v>
      </c>
      <c r="Q2300" s="88" t="str">
        <f t="array" aca="1" ref="Q2300" ca="1">IFERROR(INDEX(Tableau3[Num DECAL],SMALL(IF(Tableau3[Num DECAL]&lt;&gt;"",ROW(INDIRECT("1:"&amp;ROWS(Tableau3[Num DECAL])))),ROWS($1:2289))),"")</f>
        <v/>
      </c>
      <c r="R2300" s="88">
        <f t="shared" ca="1" si="35"/>
        <v>0</v>
      </c>
      <c r="S2300" s="88">
        <f ca="1">COUNTIFS(Tableau3[PLAGE],R2300)</f>
        <v>0</v>
      </c>
      <c r="T2300" s="139">
        <f ca="1">INDEX(EXTRACT!DATE,MATCH(Tableau4[[#This Row],[Décalage]],D:D,0),0)</f>
        <v>0</v>
      </c>
      <c r="U2300" s="139">
        <f ca="1">VLOOKUP(Tableau4[[#This Row],[Décalage]],D:E,2,0)</f>
        <v>0</v>
      </c>
      <c r="V2300" s="139">
        <f ca="1">VLOOKUP(Tableau4[[#This Row],[Décalage]],D:G,4,0)</f>
        <v>0</v>
      </c>
      <c r="AY2300" s="88"/>
      <c r="AZ2300" s="88"/>
      <c r="BA2300" s="88"/>
      <c r="BB2300" s="88"/>
      <c r="BC2300" s="88"/>
    </row>
    <row r="2301" spans="1:55" ht="15" x14ac:dyDescent="0.2">
      <c r="A2301" s="100" t="s">
        <v>534</v>
      </c>
      <c r="B2301" s="95" t="s">
        <v>534</v>
      </c>
      <c r="C2301" s="95">
        <v>2298</v>
      </c>
      <c r="D2301" s="95" t="s">
        <v>534</v>
      </c>
      <c r="E2301" s="99" t="s">
        <v>534</v>
      </c>
      <c r="F2301" s="95" t="s">
        <v>534</v>
      </c>
      <c r="G2301" s="95" t="s">
        <v>534</v>
      </c>
      <c r="H2301" s="95">
        <v>0</v>
      </c>
      <c r="I2301" s="95">
        <v>1</v>
      </c>
      <c r="J2301" s="95">
        <v>1834</v>
      </c>
      <c r="K2301" s="95" t="s">
        <v>534</v>
      </c>
      <c r="L2301" s="98" t="s">
        <v>534</v>
      </c>
      <c r="M2301" s="98" t="s">
        <v>534</v>
      </c>
      <c r="N2301" s="97" t="s">
        <v>534</v>
      </c>
      <c r="Q2301" s="88" t="str">
        <f t="array" aca="1" ref="Q2301" ca="1">IFERROR(INDEX(Tableau3[Num DECAL],SMALL(IF(Tableau3[Num DECAL]&lt;&gt;"",ROW(INDIRECT("1:"&amp;ROWS(Tableau3[Num DECAL])))),ROWS($1:2290))),"")</f>
        <v/>
      </c>
      <c r="R2301" s="88">
        <f t="shared" ca="1" si="35"/>
        <v>0</v>
      </c>
      <c r="S2301" s="88">
        <f ca="1">COUNTIFS(Tableau3[PLAGE],R2301)</f>
        <v>0</v>
      </c>
      <c r="T2301" s="139">
        <f ca="1">INDEX(EXTRACT!DATE,MATCH(Tableau4[[#This Row],[Décalage]],D:D,0),0)</f>
        <v>0</v>
      </c>
      <c r="U2301" s="139">
        <f ca="1">VLOOKUP(Tableau4[[#This Row],[Décalage]],D:E,2,0)</f>
        <v>0</v>
      </c>
      <c r="V2301" s="139">
        <f ca="1">VLOOKUP(Tableau4[[#This Row],[Décalage]],D:G,4,0)</f>
        <v>0</v>
      </c>
      <c r="AY2301" s="88"/>
      <c r="AZ2301" s="88"/>
      <c r="BA2301" s="88"/>
      <c r="BB2301" s="88"/>
      <c r="BC2301" s="88"/>
    </row>
    <row r="2302" spans="1:55" ht="15" x14ac:dyDescent="0.2">
      <c r="A2302" s="100" t="s">
        <v>534</v>
      </c>
      <c r="B2302" s="95" t="s">
        <v>534</v>
      </c>
      <c r="C2302" s="95">
        <v>2299</v>
      </c>
      <c r="D2302" s="95" t="s">
        <v>534</v>
      </c>
      <c r="E2302" s="99" t="s">
        <v>534</v>
      </c>
      <c r="F2302" s="95" t="s">
        <v>534</v>
      </c>
      <c r="G2302" s="95" t="s">
        <v>534</v>
      </c>
      <c r="H2302" s="95">
        <v>0</v>
      </c>
      <c r="I2302" s="95">
        <v>1</v>
      </c>
      <c r="J2302" s="95">
        <v>1835</v>
      </c>
      <c r="K2302" s="95" t="s">
        <v>534</v>
      </c>
      <c r="L2302" s="98" t="s">
        <v>534</v>
      </c>
      <c r="M2302" s="98" t="s">
        <v>534</v>
      </c>
      <c r="N2302" s="97" t="s">
        <v>534</v>
      </c>
      <c r="Q2302" s="88" t="str">
        <f t="array" aca="1" ref="Q2302" ca="1">IFERROR(INDEX(Tableau3[Num DECAL],SMALL(IF(Tableau3[Num DECAL]&lt;&gt;"",ROW(INDIRECT("1:"&amp;ROWS(Tableau3[Num DECAL])))),ROWS($1:2291))),"")</f>
        <v/>
      </c>
      <c r="R2302" s="88">
        <f t="shared" ca="1" si="35"/>
        <v>0</v>
      </c>
      <c r="S2302" s="88">
        <f ca="1">COUNTIFS(Tableau3[PLAGE],R2302)</f>
        <v>0</v>
      </c>
      <c r="T2302" s="139">
        <f ca="1">INDEX(EXTRACT!DATE,MATCH(Tableau4[[#This Row],[Décalage]],D:D,0),0)</f>
        <v>0</v>
      </c>
      <c r="U2302" s="139">
        <f ca="1">VLOOKUP(Tableau4[[#This Row],[Décalage]],D:E,2,0)</f>
        <v>0</v>
      </c>
      <c r="V2302" s="139">
        <f ca="1">VLOOKUP(Tableau4[[#This Row],[Décalage]],D:G,4,0)</f>
        <v>0</v>
      </c>
      <c r="AY2302" s="88"/>
      <c r="AZ2302" s="88"/>
      <c r="BA2302" s="88"/>
      <c r="BB2302" s="88"/>
      <c r="BC2302" s="88"/>
    </row>
    <row r="2303" spans="1:55" ht="15" x14ac:dyDescent="0.2">
      <c r="A2303" s="100" t="s">
        <v>534</v>
      </c>
      <c r="B2303" s="95" t="s">
        <v>534</v>
      </c>
      <c r="C2303" s="95">
        <v>2300</v>
      </c>
      <c r="D2303" s="95" t="s">
        <v>534</v>
      </c>
      <c r="E2303" s="99" t="s">
        <v>534</v>
      </c>
      <c r="F2303" s="95" t="s">
        <v>534</v>
      </c>
      <c r="G2303" s="95" t="s">
        <v>534</v>
      </c>
      <c r="H2303" s="95">
        <v>0</v>
      </c>
      <c r="I2303" s="95">
        <v>1</v>
      </c>
      <c r="J2303" s="95">
        <v>1836</v>
      </c>
      <c r="K2303" s="95" t="s">
        <v>534</v>
      </c>
      <c r="L2303" s="98" t="s">
        <v>534</v>
      </c>
      <c r="M2303" s="98" t="s">
        <v>534</v>
      </c>
      <c r="N2303" s="97" t="s">
        <v>534</v>
      </c>
      <c r="Q2303" s="88" t="str">
        <f t="array" aca="1" ref="Q2303" ca="1">IFERROR(INDEX(Tableau3[Num DECAL],SMALL(IF(Tableau3[Num DECAL]&lt;&gt;"",ROW(INDIRECT("1:"&amp;ROWS(Tableau3[Num DECAL])))),ROWS($1:2292))),"")</f>
        <v/>
      </c>
      <c r="R2303" s="88">
        <f t="shared" ca="1" si="35"/>
        <v>0</v>
      </c>
      <c r="S2303" s="88">
        <f ca="1">COUNTIFS(Tableau3[PLAGE],R2303)</f>
        <v>0</v>
      </c>
      <c r="T2303" s="139">
        <f ca="1">INDEX(EXTRACT!DATE,MATCH(Tableau4[[#This Row],[Décalage]],D:D,0),0)</f>
        <v>0</v>
      </c>
      <c r="U2303" s="139">
        <f ca="1">VLOOKUP(Tableau4[[#This Row],[Décalage]],D:E,2,0)</f>
        <v>0</v>
      </c>
      <c r="V2303" s="139">
        <f ca="1">VLOOKUP(Tableau4[[#This Row],[Décalage]],D:G,4,0)</f>
        <v>0</v>
      </c>
      <c r="AY2303" s="88"/>
      <c r="AZ2303" s="88"/>
      <c r="BA2303" s="88"/>
      <c r="BB2303" s="88"/>
      <c r="BC2303" s="88"/>
    </row>
    <row r="2304" spans="1:55" ht="15" x14ac:dyDescent="0.2">
      <c r="A2304" s="100" t="s">
        <v>534</v>
      </c>
      <c r="B2304" s="95" t="s">
        <v>534</v>
      </c>
      <c r="C2304" s="95">
        <v>2301</v>
      </c>
      <c r="D2304" s="95" t="s">
        <v>534</v>
      </c>
      <c r="E2304" s="99" t="s">
        <v>534</v>
      </c>
      <c r="F2304" s="95" t="s">
        <v>534</v>
      </c>
      <c r="G2304" s="95" t="s">
        <v>534</v>
      </c>
      <c r="H2304" s="95">
        <v>0</v>
      </c>
      <c r="I2304" s="95">
        <v>1</v>
      </c>
      <c r="J2304" s="95">
        <v>1837</v>
      </c>
      <c r="K2304" s="95" t="s">
        <v>534</v>
      </c>
      <c r="L2304" s="98" t="s">
        <v>534</v>
      </c>
      <c r="M2304" s="98" t="s">
        <v>534</v>
      </c>
      <c r="N2304" s="97" t="s">
        <v>534</v>
      </c>
      <c r="Q2304" s="88" t="str">
        <f t="array" aca="1" ref="Q2304" ca="1">IFERROR(INDEX(Tableau3[Num DECAL],SMALL(IF(Tableau3[Num DECAL]&lt;&gt;"",ROW(INDIRECT("1:"&amp;ROWS(Tableau3[Num DECAL])))),ROWS($1:2293))),"")</f>
        <v/>
      </c>
      <c r="R2304" s="88">
        <f t="shared" ca="1" si="35"/>
        <v>0</v>
      </c>
      <c r="S2304" s="88">
        <f ca="1">COUNTIFS(Tableau3[PLAGE],R2304)</f>
        <v>0</v>
      </c>
      <c r="T2304" s="139">
        <f ca="1">INDEX(EXTRACT!DATE,MATCH(Tableau4[[#This Row],[Décalage]],D:D,0),0)</f>
        <v>0</v>
      </c>
      <c r="U2304" s="139">
        <f ca="1">VLOOKUP(Tableau4[[#This Row],[Décalage]],D:E,2,0)</f>
        <v>0</v>
      </c>
      <c r="V2304" s="139">
        <f ca="1">VLOOKUP(Tableau4[[#This Row],[Décalage]],D:G,4,0)</f>
        <v>0</v>
      </c>
      <c r="AY2304" s="88"/>
      <c r="AZ2304" s="88"/>
      <c r="BA2304" s="88"/>
      <c r="BB2304" s="88"/>
      <c r="BC2304" s="88"/>
    </row>
    <row r="2305" spans="1:55" ht="15" x14ac:dyDescent="0.2">
      <c r="A2305" s="100" t="s">
        <v>534</v>
      </c>
      <c r="B2305" s="95" t="s">
        <v>534</v>
      </c>
      <c r="C2305" s="95">
        <v>2302</v>
      </c>
      <c r="D2305" s="95" t="s">
        <v>534</v>
      </c>
      <c r="E2305" s="99" t="s">
        <v>534</v>
      </c>
      <c r="F2305" s="95" t="s">
        <v>534</v>
      </c>
      <c r="G2305" s="95" t="s">
        <v>534</v>
      </c>
      <c r="H2305" s="95">
        <v>0</v>
      </c>
      <c r="I2305" s="95">
        <v>1</v>
      </c>
      <c r="J2305" s="95">
        <v>1838</v>
      </c>
      <c r="K2305" s="95" t="s">
        <v>534</v>
      </c>
      <c r="L2305" s="98" t="s">
        <v>534</v>
      </c>
      <c r="M2305" s="98" t="s">
        <v>534</v>
      </c>
      <c r="N2305" s="97" t="s">
        <v>534</v>
      </c>
      <c r="Q2305" s="88" t="str">
        <f t="array" aca="1" ref="Q2305" ca="1">IFERROR(INDEX(Tableau3[Num DECAL],SMALL(IF(Tableau3[Num DECAL]&lt;&gt;"",ROW(INDIRECT("1:"&amp;ROWS(Tableau3[Num DECAL])))),ROWS($1:2294))),"")</f>
        <v/>
      </c>
      <c r="R2305" s="88">
        <f t="shared" ca="1" si="35"/>
        <v>0</v>
      </c>
      <c r="S2305" s="88">
        <f ca="1">COUNTIFS(Tableau3[PLAGE],R2305)</f>
        <v>0</v>
      </c>
      <c r="T2305" s="139">
        <f ca="1">INDEX(EXTRACT!DATE,MATCH(Tableau4[[#This Row],[Décalage]],D:D,0),0)</f>
        <v>0</v>
      </c>
      <c r="U2305" s="139">
        <f ca="1">VLOOKUP(Tableau4[[#This Row],[Décalage]],D:E,2,0)</f>
        <v>0</v>
      </c>
      <c r="V2305" s="139">
        <f ca="1">VLOOKUP(Tableau4[[#This Row],[Décalage]],D:G,4,0)</f>
        <v>0</v>
      </c>
      <c r="AY2305" s="88"/>
      <c r="AZ2305" s="88"/>
      <c r="BA2305" s="88"/>
      <c r="BB2305" s="88"/>
      <c r="BC2305" s="88"/>
    </row>
    <row r="2306" spans="1:55" ht="15" x14ac:dyDescent="0.2">
      <c r="A2306" s="100" t="s">
        <v>534</v>
      </c>
      <c r="B2306" s="95" t="s">
        <v>534</v>
      </c>
      <c r="C2306" s="95">
        <v>2303</v>
      </c>
      <c r="D2306" s="95" t="s">
        <v>534</v>
      </c>
      <c r="E2306" s="99" t="s">
        <v>534</v>
      </c>
      <c r="F2306" s="95" t="s">
        <v>534</v>
      </c>
      <c r="G2306" s="95" t="s">
        <v>534</v>
      </c>
      <c r="H2306" s="95">
        <v>0</v>
      </c>
      <c r="I2306" s="95">
        <v>1</v>
      </c>
      <c r="J2306" s="95">
        <v>1839</v>
      </c>
      <c r="K2306" s="95" t="s">
        <v>534</v>
      </c>
      <c r="L2306" s="98" t="s">
        <v>534</v>
      </c>
      <c r="M2306" s="98" t="s">
        <v>534</v>
      </c>
      <c r="N2306" s="97" t="s">
        <v>534</v>
      </c>
      <c r="Q2306" s="88" t="str">
        <f t="array" aca="1" ref="Q2306" ca="1">IFERROR(INDEX(Tableau3[Num DECAL],SMALL(IF(Tableau3[Num DECAL]&lt;&gt;"",ROW(INDIRECT("1:"&amp;ROWS(Tableau3[Num DECAL])))),ROWS($1:2295))),"")</f>
        <v/>
      </c>
      <c r="R2306" s="88">
        <f t="shared" ca="1" si="35"/>
        <v>0</v>
      </c>
      <c r="S2306" s="88">
        <f ca="1">COUNTIFS(Tableau3[PLAGE],R2306)</f>
        <v>0</v>
      </c>
      <c r="T2306" s="139">
        <f ca="1">INDEX(EXTRACT!DATE,MATCH(Tableau4[[#This Row],[Décalage]],D:D,0),0)</f>
        <v>0</v>
      </c>
      <c r="U2306" s="139">
        <f ca="1">VLOOKUP(Tableau4[[#This Row],[Décalage]],D:E,2,0)</f>
        <v>0</v>
      </c>
      <c r="V2306" s="139">
        <f ca="1">VLOOKUP(Tableau4[[#This Row],[Décalage]],D:G,4,0)</f>
        <v>0</v>
      </c>
      <c r="AY2306" s="88"/>
      <c r="AZ2306" s="88"/>
      <c r="BA2306" s="88"/>
      <c r="BB2306" s="88"/>
      <c r="BC2306" s="88"/>
    </row>
    <row r="2307" spans="1:55" ht="15" x14ac:dyDescent="0.2">
      <c r="A2307" s="100" t="s">
        <v>534</v>
      </c>
      <c r="B2307" s="95" t="s">
        <v>534</v>
      </c>
      <c r="C2307" s="95">
        <v>2304</v>
      </c>
      <c r="D2307" s="95" t="s">
        <v>534</v>
      </c>
      <c r="E2307" s="99" t="s">
        <v>534</v>
      </c>
      <c r="F2307" s="95" t="s">
        <v>534</v>
      </c>
      <c r="G2307" s="95" t="s">
        <v>534</v>
      </c>
      <c r="H2307" s="95">
        <v>0</v>
      </c>
      <c r="I2307" s="95">
        <v>1</v>
      </c>
      <c r="J2307" s="95">
        <v>1840</v>
      </c>
      <c r="K2307" s="95" t="s">
        <v>534</v>
      </c>
      <c r="L2307" s="98" t="s">
        <v>534</v>
      </c>
      <c r="M2307" s="98" t="s">
        <v>534</v>
      </c>
      <c r="N2307" s="97" t="s">
        <v>534</v>
      </c>
      <c r="Q2307" s="88" t="str">
        <f t="array" aca="1" ref="Q2307" ca="1">IFERROR(INDEX(Tableau3[Num DECAL],SMALL(IF(Tableau3[Num DECAL]&lt;&gt;"",ROW(INDIRECT("1:"&amp;ROWS(Tableau3[Num DECAL])))),ROWS($1:2296))),"")</f>
        <v/>
      </c>
      <c r="R2307" s="88">
        <f t="shared" ca="1" si="35"/>
        <v>0</v>
      </c>
      <c r="S2307" s="88">
        <f ca="1">COUNTIFS(Tableau3[PLAGE],R2307)</f>
        <v>0</v>
      </c>
      <c r="T2307" s="139">
        <f ca="1">INDEX(EXTRACT!DATE,MATCH(Tableau4[[#This Row],[Décalage]],D:D,0),0)</f>
        <v>0</v>
      </c>
      <c r="U2307" s="139">
        <f ca="1">VLOOKUP(Tableau4[[#This Row],[Décalage]],D:E,2,0)</f>
        <v>0</v>
      </c>
      <c r="V2307" s="139">
        <f ca="1">VLOOKUP(Tableau4[[#This Row],[Décalage]],D:G,4,0)</f>
        <v>0</v>
      </c>
      <c r="AY2307" s="88"/>
      <c r="AZ2307" s="88"/>
      <c r="BA2307" s="88"/>
      <c r="BB2307" s="88"/>
      <c r="BC2307" s="88"/>
    </row>
    <row r="2308" spans="1:55" ht="15" x14ac:dyDescent="0.2">
      <c r="A2308" s="100" t="s">
        <v>534</v>
      </c>
      <c r="B2308" s="95" t="s">
        <v>534</v>
      </c>
      <c r="C2308" s="95">
        <v>2305</v>
      </c>
      <c r="D2308" s="95" t="s">
        <v>534</v>
      </c>
      <c r="E2308" s="99" t="s">
        <v>534</v>
      </c>
      <c r="F2308" s="95" t="s">
        <v>534</v>
      </c>
      <c r="G2308" s="95" t="s">
        <v>534</v>
      </c>
      <c r="H2308" s="95">
        <v>0</v>
      </c>
      <c r="I2308" s="95">
        <v>1</v>
      </c>
      <c r="J2308" s="95">
        <v>1841</v>
      </c>
      <c r="K2308" s="95" t="s">
        <v>534</v>
      </c>
      <c r="L2308" s="98" t="s">
        <v>534</v>
      </c>
      <c r="M2308" s="98" t="s">
        <v>534</v>
      </c>
      <c r="N2308" s="97" t="s">
        <v>534</v>
      </c>
      <c r="Q2308" s="88" t="str">
        <f t="array" aca="1" ref="Q2308" ca="1">IFERROR(INDEX(Tableau3[Num DECAL],SMALL(IF(Tableau3[Num DECAL]&lt;&gt;"",ROW(INDIRECT("1:"&amp;ROWS(Tableau3[Num DECAL])))),ROWS($1:2297))),"")</f>
        <v/>
      </c>
      <c r="R2308" s="88">
        <f t="shared" ca="1" si="35"/>
        <v>0</v>
      </c>
      <c r="S2308" s="88">
        <f ca="1">COUNTIFS(Tableau3[PLAGE],R2308)</f>
        <v>0</v>
      </c>
      <c r="T2308" s="139">
        <f ca="1">INDEX(EXTRACT!DATE,MATCH(Tableau4[[#This Row],[Décalage]],D:D,0),0)</f>
        <v>0</v>
      </c>
      <c r="U2308" s="139">
        <f ca="1">VLOOKUP(Tableau4[[#This Row],[Décalage]],D:E,2,0)</f>
        <v>0</v>
      </c>
      <c r="V2308" s="139">
        <f ca="1">VLOOKUP(Tableau4[[#This Row],[Décalage]],D:G,4,0)</f>
        <v>0</v>
      </c>
      <c r="AY2308" s="88"/>
      <c r="AZ2308" s="88"/>
      <c r="BA2308" s="88"/>
      <c r="BB2308" s="88"/>
      <c r="BC2308" s="88"/>
    </row>
    <row r="2309" spans="1:55" ht="15" x14ac:dyDescent="0.2">
      <c r="A2309" s="100" t="s">
        <v>534</v>
      </c>
      <c r="B2309" s="95" t="s">
        <v>534</v>
      </c>
      <c r="C2309" s="95">
        <v>2306</v>
      </c>
      <c r="D2309" s="95" t="s">
        <v>534</v>
      </c>
      <c r="E2309" s="99" t="s">
        <v>534</v>
      </c>
      <c r="F2309" s="95" t="s">
        <v>534</v>
      </c>
      <c r="G2309" s="95" t="s">
        <v>534</v>
      </c>
      <c r="H2309" s="95">
        <v>0</v>
      </c>
      <c r="I2309" s="95">
        <v>1</v>
      </c>
      <c r="J2309" s="95">
        <v>1842</v>
      </c>
      <c r="K2309" s="95" t="s">
        <v>534</v>
      </c>
      <c r="L2309" s="98" t="s">
        <v>534</v>
      </c>
      <c r="M2309" s="98" t="s">
        <v>534</v>
      </c>
      <c r="N2309" s="97" t="s">
        <v>534</v>
      </c>
      <c r="Q2309" s="88" t="str">
        <f t="array" aca="1" ref="Q2309" ca="1">IFERROR(INDEX(Tableau3[Num DECAL],SMALL(IF(Tableau3[Num DECAL]&lt;&gt;"",ROW(INDIRECT("1:"&amp;ROWS(Tableau3[Num DECAL])))),ROWS($1:2298))),"")</f>
        <v/>
      </c>
      <c r="R2309" s="88">
        <f t="shared" ca="1" si="35"/>
        <v>0</v>
      </c>
      <c r="S2309" s="88">
        <f ca="1">COUNTIFS(Tableau3[PLAGE],R2309)</f>
        <v>0</v>
      </c>
      <c r="T2309" s="139">
        <f ca="1">INDEX(EXTRACT!DATE,MATCH(Tableau4[[#This Row],[Décalage]],D:D,0),0)</f>
        <v>0</v>
      </c>
      <c r="U2309" s="139">
        <f ca="1">VLOOKUP(Tableau4[[#This Row],[Décalage]],D:E,2,0)</f>
        <v>0</v>
      </c>
      <c r="V2309" s="139">
        <f ca="1">VLOOKUP(Tableau4[[#This Row],[Décalage]],D:G,4,0)</f>
        <v>0</v>
      </c>
      <c r="AY2309" s="88"/>
      <c r="AZ2309" s="88"/>
      <c r="BA2309" s="88"/>
      <c r="BB2309" s="88"/>
      <c r="BC2309" s="88"/>
    </row>
    <row r="2310" spans="1:55" ht="15" x14ac:dyDescent="0.2">
      <c r="A2310" s="100" t="s">
        <v>534</v>
      </c>
      <c r="B2310" s="95" t="s">
        <v>534</v>
      </c>
      <c r="C2310" s="95">
        <v>2307</v>
      </c>
      <c r="D2310" s="95" t="s">
        <v>534</v>
      </c>
      <c r="E2310" s="99" t="s">
        <v>534</v>
      </c>
      <c r="F2310" s="95" t="s">
        <v>534</v>
      </c>
      <c r="G2310" s="95" t="s">
        <v>534</v>
      </c>
      <c r="H2310" s="95">
        <v>0</v>
      </c>
      <c r="I2310" s="95">
        <v>1</v>
      </c>
      <c r="J2310" s="95">
        <v>1843</v>
      </c>
      <c r="K2310" s="95" t="s">
        <v>534</v>
      </c>
      <c r="L2310" s="98" t="s">
        <v>534</v>
      </c>
      <c r="M2310" s="98" t="s">
        <v>534</v>
      </c>
      <c r="N2310" s="97" t="s">
        <v>534</v>
      </c>
      <c r="Q2310" s="88" t="str">
        <f t="array" aca="1" ref="Q2310" ca="1">IFERROR(INDEX(Tableau3[Num DECAL],SMALL(IF(Tableau3[Num DECAL]&lt;&gt;"",ROW(INDIRECT("1:"&amp;ROWS(Tableau3[Num DECAL])))),ROWS($1:2299))),"")</f>
        <v/>
      </c>
      <c r="R2310" s="88">
        <f t="shared" ca="1" si="35"/>
        <v>0</v>
      </c>
      <c r="S2310" s="88">
        <f ca="1">COUNTIFS(Tableau3[PLAGE],R2310)</f>
        <v>0</v>
      </c>
      <c r="T2310" s="139">
        <f ca="1">INDEX(EXTRACT!DATE,MATCH(Tableau4[[#This Row],[Décalage]],D:D,0),0)</f>
        <v>0</v>
      </c>
      <c r="U2310" s="139">
        <f ca="1">VLOOKUP(Tableau4[[#This Row],[Décalage]],D:E,2,0)</f>
        <v>0</v>
      </c>
      <c r="V2310" s="139">
        <f ca="1">VLOOKUP(Tableau4[[#This Row],[Décalage]],D:G,4,0)</f>
        <v>0</v>
      </c>
      <c r="AY2310" s="88"/>
      <c r="AZ2310" s="88"/>
      <c r="BA2310" s="88"/>
      <c r="BB2310" s="88"/>
      <c r="BC2310" s="88"/>
    </row>
    <row r="2311" spans="1:55" ht="15" x14ac:dyDescent="0.2">
      <c r="A2311" s="100" t="s">
        <v>534</v>
      </c>
      <c r="B2311" s="95" t="s">
        <v>534</v>
      </c>
      <c r="C2311" s="95">
        <v>2308</v>
      </c>
      <c r="D2311" s="95" t="s">
        <v>534</v>
      </c>
      <c r="E2311" s="99" t="s">
        <v>534</v>
      </c>
      <c r="F2311" s="95" t="s">
        <v>534</v>
      </c>
      <c r="G2311" s="95" t="s">
        <v>534</v>
      </c>
      <c r="H2311" s="95">
        <v>0</v>
      </c>
      <c r="I2311" s="95">
        <v>1</v>
      </c>
      <c r="J2311" s="95">
        <v>1844</v>
      </c>
      <c r="K2311" s="95" t="s">
        <v>534</v>
      </c>
      <c r="L2311" s="98" t="s">
        <v>534</v>
      </c>
      <c r="M2311" s="98" t="s">
        <v>534</v>
      </c>
      <c r="N2311" s="97" t="s">
        <v>534</v>
      </c>
      <c r="Q2311" s="88" t="str">
        <f t="array" aca="1" ref="Q2311" ca="1">IFERROR(INDEX(Tableau3[Num DECAL],SMALL(IF(Tableau3[Num DECAL]&lt;&gt;"",ROW(INDIRECT("1:"&amp;ROWS(Tableau3[Num DECAL])))),ROWS($1:2300))),"")</f>
        <v/>
      </c>
      <c r="R2311" s="88">
        <f t="shared" ca="1" si="35"/>
        <v>0</v>
      </c>
      <c r="S2311" s="88">
        <f ca="1">COUNTIFS(Tableau3[PLAGE],R2311)</f>
        <v>0</v>
      </c>
      <c r="T2311" s="139">
        <f ca="1">INDEX(EXTRACT!DATE,MATCH(Tableau4[[#This Row],[Décalage]],D:D,0),0)</f>
        <v>0</v>
      </c>
      <c r="U2311" s="139">
        <f ca="1">VLOOKUP(Tableau4[[#This Row],[Décalage]],D:E,2,0)</f>
        <v>0</v>
      </c>
      <c r="V2311" s="139">
        <f ca="1">VLOOKUP(Tableau4[[#This Row],[Décalage]],D:G,4,0)</f>
        <v>0</v>
      </c>
      <c r="AY2311" s="88"/>
      <c r="AZ2311" s="88"/>
      <c r="BA2311" s="88"/>
      <c r="BB2311" s="88"/>
      <c r="BC2311" s="88"/>
    </row>
    <row r="2312" spans="1:55" ht="15" x14ac:dyDescent="0.2">
      <c r="A2312" s="100" t="s">
        <v>534</v>
      </c>
      <c r="B2312" s="95" t="s">
        <v>534</v>
      </c>
      <c r="C2312" s="95">
        <v>2309</v>
      </c>
      <c r="D2312" s="95" t="s">
        <v>534</v>
      </c>
      <c r="E2312" s="99" t="s">
        <v>534</v>
      </c>
      <c r="F2312" s="95" t="s">
        <v>534</v>
      </c>
      <c r="G2312" s="95" t="s">
        <v>534</v>
      </c>
      <c r="H2312" s="95">
        <v>0</v>
      </c>
      <c r="I2312" s="95">
        <v>1</v>
      </c>
      <c r="J2312" s="95">
        <v>1845</v>
      </c>
      <c r="K2312" s="95" t="s">
        <v>534</v>
      </c>
      <c r="L2312" s="98" t="s">
        <v>534</v>
      </c>
      <c r="M2312" s="98" t="s">
        <v>534</v>
      </c>
      <c r="N2312" s="97" t="s">
        <v>534</v>
      </c>
      <c r="Q2312" s="88" t="str">
        <f t="array" aca="1" ref="Q2312" ca="1">IFERROR(INDEX(Tableau3[Num DECAL],SMALL(IF(Tableau3[Num DECAL]&lt;&gt;"",ROW(INDIRECT("1:"&amp;ROWS(Tableau3[Num DECAL])))),ROWS($1:2301))),"")</f>
        <v/>
      </c>
      <c r="R2312" s="88">
        <f t="shared" ca="1" si="35"/>
        <v>0</v>
      </c>
      <c r="S2312" s="88">
        <f ca="1">COUNTIFS(Tableau3[PLAGE],R2312)</f>
        <v>0</v>
      </c>
      <c r="T2312" s="139">
        <f ca="1">INDEX(EXTRACT!DATE,MATCH(Tableau4[[#This Row],[Décalage]],D:D,0),0)</f>
        <v>0</v>
      </c>
      <c r="U2312" s="139">
        <f ca="1">VLOOKUP(Tableau4[[#This Row],[Décalage]],D:E,2,0)</f>
        <v>0</v>
      </c>
      <c r="V2312" s="139">
        <f ca="1">VLOOKUP(Tableau4[[#This Row],[Décalage]],D:G,4,0)</f>
        <v>0</v>
      </c>
      <c r="AY2312" s="88"/>
      <c r="AZ2312" s="88"/>
      <c r="BA2312" s="88"/>
      <c r="BB2312" s="88"/>
      <c r="BC2312" s="88"/>
    </row>
    <row r="2313" spans="1:55" ht="15" x14ac:dyDescent="0.2">
      <c r="A2313" s="100" t="s">
        <v>534</v>
      </c>
      <c r="B2313" s="95" t="s">
        <v>534</v>
      </c>
      <c r="C2313" s="95">
        <v>2310</v>
      </c>
      <c r="D2313" s="95" t="s">
        <v>534</v>
      </c>
      <c r="E2313" s="99" t="s">
        <v>534</v>
      </c>
      <c r="F2313" s="95" t="s">
        <v>534</v>
      </c>
      <c r="G2313" s="95" t="s">
        <v>534</v>
      </c>
      <c r="H2313" s="95">
        <v>0</v>
      </c>
      <c r="I2313" s="95">
        <v>1</v>
      </c>
      <c r="J2313" s="95">
        <v>1846</v>
      </c>
      <c r="K2313" s="95" t="s">
        <v>534</v>
      </c>
      <c r="L2313" s="98" t="s">
        <v>534</v>
      </c>
      <c r="M2313" s="98" t="s">
        <v>534</v>
      </c>
      <c r="N2313" s="97" t="s">
        <v>534</v>
      </c>
      <c r="Q2313" s="88" t="str">
        <f t="array" aca="1" ref="Q2313" ca="1">IFERROR(INDEX(Tableau3[Num DECAL],SMALL(IF(Tableau3[Num DECAL]&lt;&gt;"",ROW(INDIRECT("1:"&amp;ROWS(Tableau3[Num DECAL])))),ROWS($1:2302))),"")</f>
        <v/>
      </c>
      <c r="R2313" s="88">
        <f t="shared" ca="1" si="35"/>
        <v>0</v>
      </c>
      <c r="S2313" s="88">
        <f ca="1">COUNTIFS(Tableau3[PLAGE],R2313)</f>
        <v>0</v>
      </c>
      <c r="T2313" s="139">
        <f ca="1">INDEX(EXTRACT!DATE,MATCH(Tableau4[[#This Row],[Décalage]],D:D,0),0)</f>
        <v>0</v>
      </c>
      <c r="U2313" s="139">
        <f ca="1">VLOOKUP(Tableau4[[#This Row],[Décalage]],D:E,2,0)</f>
        <v>0</v>
      </c>
      <c r="V2313" s="139">
        <f ca="1">VLOOKUP(Tableau4[[#This Row],[Décalage]],D:G,4,0)</f>
        <v>0</v>
      </c>
      <c r="AY2313" s="88"/>
      <c r="AZ2313" s="88"/>
      <c r="BA2313" s="88"/>
      <c r="BB2313" s="88"/>
      <c r="BC2313" s="88"/>
    </row>
    <row r="2314" spans="1:55" ht="15" x14ac:dyDescent="0.2">
      <c r="A2314" s="100" t="s">
        <v>534</v>
      </c>
      <c r="B2314" s="95" t="s">
        <v>534</v>
      </c>
      <c r="C2314" s="95">
        <v>2311</v>
      </c>
      <c r="D2314" s="95" t="s">
        <v>534</v>
      </c>
      <c r="E2314" s="99" t="s">
        <v>534</v>
      </c>
      <c r="F2314" s="95" t="s">
        <v>534</v>
      </c>
      <c r="G2314" s="95" t="s">
        <v>534</v>
      </c>
      <c r="H2314" s="95">
        <v>0</v>
      </c>
      <c r="I2314" s="95">
        <v>1</v>
      </c>
      <c r="J2314" s="95">
        <v>1847</v>
      </c>
      <c r="K2314" s="95" t="s">
        <v>534</v>
      </c>
      <c r="L2314" s="98" t="s">
        <v>534</v>
      </c>
      <c r="M2314" s="98" t="s">
        <v>534</v>
      </c>
      <c r="N2314" s="97" t="s">
        <v>534</v>
      </c>
      <c r="Q2314" s="88" t="str">
        <f t="array" aca="1" ref="Q2314" ca="1">IFERROR(INDEX(Tableau3[Num DECAL],SMALL(IF(Tableau3[Num DECAL]&lt;&gt;"",ROW(INDIRECT("1:"&amp;ROWS(Tableau3[Num DECAL])))),ROWS($1:2303))),"")</f>
        <v/>
      </c>
      <c r="R2314" s="88">
        <f t="shared" ca="1" si="35"/>
        <v>0</v>
      </c>
      <c r="S2314" s="88">
        <f ca="1">COUNTIFS(Tableau3[PLAGE],R2314)</f>
        <v>0</v>
      </c>
      <c r="T2314" s="139">
        <f ca="1">INDEX(EXTRACT!DATE,MATCH(Tableau4[[#This Row],[Décalage]],D:D,0),0)</f>
        <v>0</v>
      </c>
      <c r="U2314" s="139">
        <f ca="1">VLOOKUP(Tableau4[[#This Row],[Décalage]],D:E,2,0)</f>
        <v>0</v>
      </c>
      <c r="V2314" s="139">
        <f ca="1">VLOOKUP(Tableau4[[#This Row],[Décalage]],D:G,4,0)</f>
        <v>0</v>
      </c>
      <c r="AY2314" s="88"/>
      <c r="AZ2314" s="88"/>
      <c r="BA2314" s="88"/>
      <c r="BB2314" s="88"/>
      <c r="BC2314" s="88"/>
    </row>
    <row r="2315" spans="1:55" ht="15" x14ac:dyDescent="0.2">
      <c r="A2315" s="100" t="s">
        <v>534</v>
      </c>
      <c r="B2315" s="95" t="s">
        <v>534</v>
      </c>
      <c r="C2315" s="95">
        <v>2312</v>
      </c>
      <c r="D2315" s="95" t="s">
        <v>534</v>
      </c>
      <c r="E2315" s="99" t="s">
        <v>534</v>
      </c>
      <c r="F2315" s="95" t="s">
        <v>534</v>
      </c>
      <c r="G2315" s="95" t="s">
        <v>534</v>
      </c>
      <c r="H2315" s="95">
        <v>0</v>
      </c>
      <c r="I2315" s="95">
        <v>1</v>
      </c>
      <c r="J2315" s="95">
        <v>1848</v>
      </c>
      <c r="K2315" s="95" t="s">
        <v>534</v>
      </c>
      <c r="L2315" s="98" t="s">
        <v>534</v>
      </c>
      <c r="M2315" s="98" t="s">
        <v>534</v>
      </c>
      <c r="N2315" s="97" t="s">
        <v>534</v>
      </c>
      <c r="Q2315" s="88" t="str">
        <f t="array" aca="1" ref="Q2315" ca="1">IFERROR(INDEX(Tableau3[Num DECAL],SMALL(IF(Tableau3[Num DECAL]&lt;&gt;"",ROW(INDIRECT("1:"&amp;ROWS(Tableau3[Num DECAL])))),ROWS($1:2304))),"")</f>
        <v/>
      </c>
      <c r="R2315" s="88">
        <f t="shared" ca="1" si="35"/>
        <v>0</v>
      </c>
      <c r="S2315" s="88">
        <f ca="1">COUNTIFS(Tableau3[PLAGE],R2315)</f>
        <v>0</v>
      </c>
      <c r="T2315" s="139">
        <f ca="1">INDEX(EXTRACT!DATE,MATCH(Tableau4[[#This Row],[Décalage]],D:D,0),0)</f>
        <v>0</v>
      </c>
      <c r="U2315" s="139">
        <f ca="1">VLOOKUP(Tableau4[[#This Row],[Décalage]],D:E,2,0)</f>
        <v>0</v>
      </c>
      <c r="V2315" s="139">
        <f ca="1">VLOOKUP(Tableau4[[#This Row],[Décalage]],D:G,4,0)</f>
        <v>0</v>
      </c>
      <c r="AY2315" s="88"/>
      <c r="AZ2315" s="88"/>
      <c r="BA2315" s="88"/>
      <c r="BB2315" s="88"/>
      <c r="BC2315" s="88"/>
    </row>
    <row r="2316" spans="1:55" ht="15" x14ac:dyDescent="0.2">
      <c r="A2316" s="100" t="s">
        <v>534</v>
      </c>
      <c r="B2316" s="95" t="s">
        <v>534</v>
      </c>
      <c r="C2316" s="95">
        <v>2313</v>
      </c>
      <c r="D2316" s="95" t="s">
        <v>534</v>
      </c>
      <c r="E2316" s="99" t="s">
        <v>534</v>
      </c>
      <c r="F2316" s="95" t="s">
        <v>534</v>
      </c>
      <c r="G2316" s="95" t="s">
        <v>534</v>
      </c>
      <c r="H2316" s="95">
        <v>0</v>
      </c>
      <c r="I2316" s="95">
        <v>1</v>
      </c>
      <c r="J2316" s="95">
        <v>1849</v>
      </c>
      <c r="K2316" s="95" t="s">
        <v>534</v>
      </c>
      <c r="L2316" s="98" t="s">
        <v>534</v>
      </c>
      <c r="M2316" s="98" t="s">
        <v>534</v>
      </c>
      <c r="N2316" s="97" t="s">
        <v>534</v>
      </c>
      <c r="Q2316" s="88" t="str">
        <f t="array" aca="1" ref="Q2316" ca="1">IFERROR(INDEX(Tableau3[Num DECAL],SMALL(IF(Tableau3[Num DECAL]&lt;&gt;"",ROW(INDIRECT("1:"&amp;ROWS(Tableau3[Num DECAL])))),ROWS($1:2305))),"")</f>
        <v/>
      </c>
      <c r="R2316" s="88">
        <f t="shared" ref="R2316:R2379" ca="1" si="36">VLOOKUP(Q2316,D:J,7,0)</f>
        <v>0</v>
      </c>
      <c r="S2316" s="88">
        <f ca="1">COUNTIFS(Tableau3[PLAGE],R2316)</f>
        <v>0</v>
      </c>
      <c r="T2316" s="139">
        <f ca="1">INDEX(EXTRACT!DATE,MATCH(Tableau4[[#This Row],[Décalage]],D:D,0),0)</f>
        <v>0</v>
      </c>
      <c r="U2316" s="139">
        <f ca="1">VLOOKUP(Tableau4[[#This Row],[Décalage]],D:E,2,0)</f>
        <v>0</v>
      </c>
      <c r="V2316" s="139">
        <f ca="1">VLOOKUP(Tableau4[[#This Row],[Décalage]],D:G,4,0)</f>
        <v>0</v>
      </c>
      <c r="AY2316" s="88"/>
      <c r="AZ2316" s="88"/>
      <c r="BA2316" s="88"/>
      <c r="BB2316" s="88"/>
      <c r="BC2316" s="88"/>
    </row>
    <row r="2317" spans="1:55" ht="15" x14ac:dyDescent="0.2">
      <c r="A2317" s="100" t="s">
        <v>534</v>
      </c>
      <c r="B2317" s="95" t="s">
        <v>534</v>
      </c>
      <c r="C2317" s="95">
        <v>2314</v>
      </c>
      <c r="D2317" s="95" t="s">
        <v>534</v>
      </c>
      <c r="E2317" s="99" t="s">
        <v>534</v>
      </c>
      <c r="F2317" s="95" t="s">
        <v>534</v>
      </c>
      <c r="G2317" s="95" t="s">
        <v>534</v>
      </c>
      <c r="H2317" s="95">
        <v>0</v>
      </c>
      <c r="I2317" s="95">
        <v>1</v>
      </c>
      <c r="J2317" s="95">
        <v>1850</v>
      </c>
      <c r="K2317" s="95" t="s">
        <v>534</v>
      </c>
      <c r="L2317" s="98" t="s">
        <v>534</v>
      </c>
      <c r="M2317" s="98" t="s">
        <v>534</v>
      </c>
      <c r="N2317" s="97" t="s">
        <v>534</v>
      </c>
      <c r="Q2317" s="88" t="str">
        <f t="array" aca="1" ref="Q2317" ca="1">IFERROR(INDEX(Tableau3[Num DECAL],SMALL(IF(Tableau3[Num DECAL]&lt;&gt;"",ROW(INDIRECT("1:"&amp;ROWS(Tableau3[Num DECAL])))),ROWS($1:2306))),"")</f>
        <v/>
      </c>
      <c r="R2317" s="88">
        <f t="shared" ca="1" si="36"/>
        <v>0</v>
      </c>
      <c r="S2317" s="88">
        <f ca="1">COUNTIFS(Tableau3[PLAGE],R2317)</f>
        <v>0</v>
      </c>
      <c r="T2317" s="139">
        <f ca="1">INDEX(EXTRACT!DATE,MATCH(Tableau4[[#This Row],[Décalage]],D:D,0),0)</f>
        <v>0</v>
      </c>
      <c r="U2317" s="139">
        <f ca="1">VLOOKUP(Tableau4[[#This Row],[Décalage]],D:E,2,0)</f>
        <v>0</v>
      </c>
      <c r="V2317" s="139">
        <f ca="1">VLOOKUP(Tableau4[[#This Row],[Décalage]],D:G,4,0)</f>
        <v>0</v>
      </c>
      <c r="AY2317" s="88"/>
      <c r="AZ2317" s="88"/>
      <c r="BA2317" s="88"/>
      <c r="BB2317" s="88"/>
      <c r="BC2317" s="88"/>
    </row>
    <row r="2318" spans="1:55" ht="15" x14ac:dyDescent="0.2">
      <c r="A2318" s="100" t="s">
        <v>534</v>
      </c>
      <c r="B2318" s="95" t="s">
        <v>534</v>
      </c>
      <c r="C2318" s="95">
        <v>2315</v>
      </c>
      <c r="D2318" s="95" t="s">
        <v>534</v>
      </c>
      <c r="E2318" s="99" t="s">
        <v>534</v>
      </c>
      <c r="F2318" s="95" t="s">
        <v>534</v>
      </c>
      <c r="G2318" s="95" t="s">
        <v>534</v>
      </c>
      <c r="H2318" s="95">
        <v>0</v>
      </c>
      <c r="I2318" s="95">
        <v>1</v>
      </c>
      <c r="J2318" s="95">
        <v>1851</v>
      </c>
      <c r="K2318" s="95" t="s">
        <v>534</v>
      </c>
      <c r="L2318" s="98" t="s">
        <v>534</v>
      </c>
      <c r="M2318" s="98" t="s">
        <v>534</v>
      </c>
      <c r="N2318" s="97" t="s">
        <v>534</v>
      </c>
      <c r="Q2318" s="88" t="str">
        <f t="array" aca="1" ref="Q2318" ca="1">IFERROR(INDEX(Tableau3[Num DECAL],SMALL(IF(Tableau3[Num DECAL]&lt;&gt;"",ROW(INDIRECT("1:"&amp;ROWS(Tableau3[Num DECAL])))),ROWS($1:2307))),"")</f>
        <v/>
      </c>
      <c r="R2318" s="88">
        <f t="shared" ca="1" si="36"/>
        <v>0</v>
      </c>
      <c r="S2318" s="88">
        <f ca="1">COUNTIFS(Tableau3[PLAGE],R2318)</f>
        <v>0</v>
      </c>
      <c r="T2318" s="139">
        <f ca="1">INDEX(EXTRACT!DATE,MATCH(Tableau4[[#This Row],[Décalage]],D:D,0),0)</f>
        <v>0</v>
      </c>
      <c r="U2318" s="139">
        <f ca="1">VLOOKUP(Tableau4[[#This Row],[Décalage]],D:E,2,0)</f>
        <v>0</v>
      </c>
      <c r="V2318" s="139">
        <f ca="1">VLOOKUP(Tableau4[[#This Row],[Décalage]],D:G,4,0)</f>
        <v>0</v>
      </c>
      <c r="AY2318" s="88"/>
      <c r="AZ2318" s="88"/>
      <c r="BA2318" s="88"/>
      <c r="BB2318" s="88"/>
      <c r="BC2318" s="88"/>
    </row>
    <row r="2319" spans="1:55" ht="15" x14ac:dyDescent="0.2">
      <c r="A2319" s="100" t="s">
        <v>534</v>
      </c>
      <c r="B2319" s="95" t="s">
        <v>534</v>
      </c>
      <c r="C2319" s="95">
        <v>2316</v>
      </c>
      <c r="D2319" s="95" t="s">
        <v>534</v>
      </c>
      <c r="E2319" s="99" t="s">
        <v>534</v>
      </c>
      <c r="F2319" s="95" t="s">
        <v>534</v>
      </c>
      <c r="G2319" s="95" t="s">
        <v>534</v>
      </c>
      <c r="H2319" s="95">
        <v>0</v>
      </c>
      <c r="I2319" s="95">
        <v>1</v>
      </c>
      <c r="J2319" s="95">
        <v>1852</v>
      </c>
      <c r="K2319" s="95" t="s">
        <v>534</v>
      </c>
      <c r="L2319" s="98" t="s">
        <v>534</v>
      </c>
      <c r="M2319" s="98" t="s">
        <v>534</v>
      </c>
      <c r="N2319" s="97" t="s">
        <v>534</v>
      </c>
      <c r="Q2319" s="88" t="str">
        <f t="array" aca="1" ref="Q2319" ca="1">IFERROR(INDEX(Tableau3[Num DECAL],SMALL(IF(Tableau3[Num DECAL]&lt;&gt;"",ROW(INDIRECT("1:"&amp;ROWS(Tableau3[Num DECAL])))),ROWS($1:2308))),"")</f>
        <v/>
      </c>
      <c r="R2319" s="88">
        <f t="shared" ca="1" si="36"/>
        <v>0</v>
      </c>
      <c r="S2319" s="88">
        <f ca="1">COUNTIFS(Tableau3[PLAGE],R2319)</f>
        <v>0</v>
      </c>
      <c r="T2319" s="139">
        <f ca="1">INDEX(EXTRACT!DATE,MATCH(Tableau4[[#This Row],[Décalage]],D:D,0),0)</f>
        <v>0</v>
      </c>
      <c r="U2319" s="139">
        <f ca="1">VLOOKUP(Tableau4[[#This Row],[Décalage]],D:E,2,0)</f>
        <v>0</v>
      </c>
      <c r="V2319" s="139">
        <f ca="1">VLOOKUP(Tableau4[[#This Row],[Décalage]],D:G,4,0)</f>
        <v>0</v>
      </c>
      <c r="AY2319" s="88"/>
      <c r="AZ2319" s="88"/>
      <c r="BA2319" s="88"/>
      <c r="BB2319" s="88"/>
      <c r="BC2319" s="88"/>
    </row>
    <row r="2320" spans="1:55" ht="15" x14ac:dyDescent="0.2">
      <c r="A2320" s="100" t="s">
        <v>534</v>
      </c>
      <c r="B2320" s="95" t="s">
        <v>534</v>
      </c>
      <c r="C2320" s="95">
        <v>2317</v>
      </c>
      <c r="D2320" s="95" t="s">
        <v>534</v>
      </c>
      <c r="E2320" s="99" t="s">
        <v>534</v>
      </c>
      <c r="F2320" s="95" t="s">
        <v>534</v>
      </c>
      <c r="G2320" s="95" t="s">
        <v>534</v>
      </c>
      <c r="H2320" s="95">
        <v>0</v>
      </c>
      <c r="I2320" s="95">
        <v>1</v>
      </c>
      <c r="J2320" s="95">
        <v>1853</v>
      </c>
      <c r="K2320" s="95" t="s">
        <v>534</v>
      </c>
      <c r="L2320" s="98" t="s">
        <v>534</v>
      </c>
      <c r="M2320" s="98" t="s">
        <v>534</v>
      </c>
      <c r="N2320" s="97" t="s">
        <v>534</v>
      </c>
      <c r="Q2320" s="88" t="str">
        <f t="array" aca="1" ref="Q2320" ca="1">IFERROR(INDEX(Tableau3[Num DECAL],SMALL(IF(Tableau3[Num DECAL]&lt;&gt;"",ROW(INDIRECT("1:"&amp;ROWS(Tableau3[Num DECAL])))),ROWS($1:2309))),"")</f>
        <v/>
      </c>
      <c r="R2320" s="88">
        <f t="shared" ca="1" si="36"/>
        <v>0</v>
      </c>
      <c r="S2320" s="88">
        <f ca="1">COUNTIFS(Tableau3[PLAGE],R2320)</f>
        <v>0</v>
      </c>
      <c r="T2320" s="139">
        <f ca="1">INDEX(EXTRACT!DATE,MATCH(Tableau4[[#This Row],[Décalage]],D:D,0),0)</f>
        <v>0</v>
      </c>
      <c r="U2320" s="139">
        <f ca="1">VLOOKUP(Tableau4[[#This Row],[Décalage]],D:E,2,0)</f>
        <v>0</v>
      </c>
      <c r="V2320" s="139">
        <f ca="1">VLOOKUP(Tableau4[[#This Row],[Décalage]],D:G,4,0)</f>
        <v>0</v>
      </c>
      <c r="AY2320" s="88"/>
      <c r="AZ2320" s="88"/>
      <c r="BA2320" s="88"/>
      <c r="BB2320" s="88"/>
      <c r="BC2320" s="88"/>
    </row>
    <row r="2321" spans="1:55" ht="15" x14ac:dyDescent="0.2">
      <c r="A2321" s="100" t="s">
        <v>534</v>
      </c>
      <c r="B2321" s="95" t="s">
        <v>534</v>
      </c>
      <c r="C2321" s="95">
        <v>2318</v>
      </c>
      <c r="D2321" s="95" t="s">
        <v>534</v>
      </c>
      <c r="E2321" s="99" t="s">
        <v>534</v>
      </c>
      <c r="F2321" s="95" t="s">
        <v>534</v>
      </c>
      <c r="G2321" s="95" t="s">
        <v>534</v>
      </c>
      <c r="H2321" s="95">
        <v>0</v>
      </c>
      <c r="I2321" s="95">
        <v>1</v>
      </c>
      <c r="J2321" s="95">
        <v>1854</v>
      </c>
      <c r="K2321" s="95" t="s">
        <v>534</v>
      </c>
      <c r="L2321" s="98" t="s">
        <v>534</v>
      </c>
      <c r="M2321" s="98" t="s">
        <v>534</v>
      </c>
      <c r="N2321" s="97" t="s">
        <v>534</v>
      </c>
      <c r="Q2321" s="88" t="str">
        <f t="array" aca="1" ref="Q2321" ca="1">IFERROR(INDEX(Tableau3[Num DECAL],SMALL(IF(Tableau3[Num DECAL]&lt;&gt;"",ROW(INDIRECT("1:"&amp;ROWS(Tableau3[Num DECAL])))),ROWS($1:2310))),"")</f>
        <v/>
      </c>
      <c r="R2321" s="88">
        <f t="shared" ca="1" si="36"/>
        <v>0</v>
      </c>
      <c r="S2321" s="88">
        <f ca="1">COUNTIFS(Tableau3[PLAGE],R2321)</f>
        <v>0</v>
      </c>
      <c r="T2321" s="139">
        <f ca="1">INDEX(EXTRACT!DATE,MATCH(Tableau4[[#This Row],[Décalage]],D:D,0),0)</f>
        <v>0</v>
      </c>
      <c r="U2321" s="139">
        <f ca="1">VLOOKUP(Tableau4[[#This Row],[Décalage]],D:E,2,0)</f>
        <v>0</v>
      </c>
      <c r="V2321" s="139">
        <f ca="1">VLOOKUP(Tableau4[[#This Row],[Décalage]],D:G,4,0)</f>
        <v>0</v>
      </c>
      <c r="AY2321" s="88"/>
      <c r="AZ2321" s="88"/>
      <c r="BA2321" s="88"/>
      <c r="BB2321" s="88"/>
      <c r="BC2321" s="88"/>
    </row>
    <row r="2322" spans="1:55" ht="15" x14ac:dyDescent="0.2">
      <c r="A2322" s="100" t="s">
        <v>534</v>
      </c>
      <c r="B2322" s="95" t="s">
        <v>534</v>
      </c>
      <c r="C2322" s="95">
        <v>2319</v>
      </c>
      <c r="D2322" s="95" t="s">
        <v>534</v>
      </c>
      <c r="E2322" s="99" t="s">
        <v>534</v>
      </c>
      <c r="F2322" s="95" t="s">
        <v>534</v>
      </c>
      <c r="G2322" s="95" t="s">
        <v>534</v>
      </c>
      <c r="H2322" s="95">
        <v>0</v>
      </c>
      <c r="I2322" s="95">
        <v>1</v>
      </c>
      <c r="J2322" s="95">
        <v>1855</v>
      </c>
      <c r="K2322" s="95" t="s">
        <v>534</v>
      </c>
      <c r="L2322" s="98" t="s">
        <v>534</v>
      </c>
      <c r="M2322" s="98" t="s">
        <v>534</v>
      </c>
      <c r="N2322" s="97" t="s">
        <v>534</v>
      </c>
      <c r="Q2322" s="88" t="str">
        <f t="array" aca="1" ref="Q2322" ca="1">IFERROR(INDEX(Tableau3[Num DECAL],SMALL(IF(Tableau3[Num DECAL]&lt;&gt;"",ROW(INDIRECT("1:"&amp;ROWS(Tableau3[Num DECAL])))),ROWS($1:2311))),"")</f>
        <v/>
      </c>
      <c r="R2322" s="88">
        <f t="shared" ca="1" si="36"/>
        <v>0</v>
      </c>
      <c r="S2322" s="88">
        <f ca="1">COUNTIFS(Tableau3[PLAGE],R2322)</f>
        <v>0</v>
      </c>
      <c r="T2322" s="139">
        <f ca="1">INDEX(EXTRACT!DATE,MATCH(Tableau4[[#This Row],[Décalage]],D:D,0),0)</f>
        <v>0</v>
      </c>
      <c r="U2322" s="139">
        <f ca="1">VLOOKUP(Tableau4[[#This Row],[Décalage]],D:E,2,0)</f>
        <v>0</v>
      </c>
      <c r="V2322" s="139">
        <f ca="1">VLOOKUP(Tableau4[[#This Row],[Décalage]],D:G,4,0)</f>
        <v>0</v>
      </c>
      <c r="AY2322" s="88"/>
      <c r="AZ2322" s="88"/>
      <c r="BA2322" s="88"/>
      <c r="BB2322" s="88"/>
      <c r="BC2322" s="88"/>
    </row>
    <row r="2323" spans="1:55" ht="15" x14ac:dyDescent="0.2">
      <c r="A2323" s="100" t="s">
        <v>534</v>
      </c>
      <c r="B2323" s="95" t="s">
        <v>534</v>
      </c>
      <c r="C2323" s="95">
        <v>2320</v>
      </c>
      <c r="D2323" s="95" t="s">
        <v>534</v>
      </c>
      <c r="E2323" s="99" t="s">
        <v>534</v>
      </c>
      <c r="F2323" s="95" t="s">
        <v>534</v>
      </c>
      <c r="G2323" s="95" t="s">
        <v>534</v>
      </c>
      <c r="H2323" s="95">
        <v>0</v>
      </c>
      <c r="I2323" s="95">
        <v>1</v>
      </c>
      <c r="J2323" s="95">
        <v>1856</v>
      </c>
      <c r="K2323" s="95" t="s">
        <v>534</v>
      </c>
      <c r="L2323" s="98" t="s">
        <v>534</v>
      </c>
      <c r="M2323" s="98" t="s">
        <v>534</v>
      </c>
      <c r="N2323" s="97" t="s">
        <v>534</v>
      </c>
      <c r="Q2323" s="88" t="str">
        <f t="array" aca="1" ref="Q2323" ca="1">IFERROR(INDEX(Tableau3[Num DECAL],SMALL(IF(Tableau3[Num DECAL]&lt;&gt;"",ROW(INDIRECT("1:"&amp;ROWS(Tableau3[Num DECAL])))),ROWS($1:2312))),"")</f>
        <v/>
      </c>
      <c r="R2323" s="88">
        <f t="shared" ca="1" si="36"/>
        <v>0</v>
      </c>
      <c r="S2323" s="88">
        <f ca="1">COUNTIFS(Tableau3[PLAGE],R2323)</f>
        <v>0</v>
      </c>
      <c r="T2323" s="139">
        <f ca="1">INDEX(EXTRACT!DATE,MATCH(Tableau4[[#This Row],[Décalage]],D:D,0),0)</f>
        <v>0</v>
      </c>
      <c r="U2323" s="139">
        <f ca="1">VLOOKUP(Tableau4[[#This Row],[Décalage]],D:E,2,0)</f>
        <v>0</v>
      </c>
      <c r="V2323" s="139">
        <f ca="1">VLOOKUP(Tableau4[[#This Row],[Décalage]],D:G,4,0)</f>
        <v>0</v>
      </c>
      <c r="AY2323" s="88"/>
      <c r="AZ2323" s="88"/>
      <c r="BA2323" s="88"/>
      <c r="BB2323" s="88"/>
      <c r="BC2323" s="88"/>
    </row>
    <row r="2324" spans="1:55" ht="15" x14ac:dyDescent="0.2">
      <c r="A2324" s="100" t="s">
        <v>534</v>
      </c>
      <c r="B2324" s="95" t="s">
        <v>534</v>
      </c>
      <c r="C2324" s="95">
        <v>2321</v>
      </c>
      <c r="D2324" s="95" t="s">
        <v>534</v>
      </c>
      <c r="E2324" s="99" t="s">
        <v>534</v>
      </c>
      <c r="F2324" s="95" t="s">
        <v>534</v>
      </c>
      <c r="G2324" s="95" t="s">
        <v>534</v>
      </c>
      <c r="H2324" s="95">
        <v>0</v>
      </c>
      <c r="I2324" s="95">
        <v>1</v>
      </c>
      <c r="J2324" s="95">
        <v>1857</v>
      </c>
      <c r="K2324" s="95" t="s">
        <v>534</v>
      </c>
      <c r="L2324" s="98" t="s">
        <v>534</v>
      </c>
      <c r="M2324" s="98" t="s">
        <v>534</v>
      </c>
      <c r="N2324" s="97" t="s">
        <v>534</v>
      </c>
      <c r="Q2324" s="88" t="str">
        <f t="array" aca="1" ref="Q2324" ca="1">IFERROR(INDEX(Tableau3[Num DECAL],SMALL(IF(Tableau3[Num DECAL]&lt;&gt;"",ROW(INDIRECT("1:"&amp;ROWS(Tableau3[Num DECAL])))),ROWS($1:2313))),"")</f>
        <v/>
      </c>
      <c r="R2324" s="88">
        <f t="shared" ca="1" si="36"/>
        <v>0</v>
      </c>
      <c r="S2324" s="88">
        <f ca="1">COUNTIFS(Tableau3[PLAGE],R2324)</f>
        <v>0</v>
      </c>
      <c r="T2324" s="139">
        <f ca="1">INDEX(EXTRACT!DATE,MATCH(Tableau4[[#This Row],[Décalage]],D:D,0),0)</f>
        <v>0</v>
      </c>
      <c r="U2324" s="139">
        <f ca="1">VLOOKUP(Tableau4[[#This Row],[Décalage]],D:E,2,0)</f>
        <v>0</v>
      </c>
      <c r="V2324" s="139">
        <f ca="1">VLOOKUP(Tableau4[[#This Row],[Décalage]],D:G,4,0)</f>
        <v>0</v>
      </c>
      <c r="AY2324" s="88"/>
      <c r="AZ2324" s="88"/>
      <c r="BA2324" s="88"/>
      <c r="BB2324" s="88"/>
      <c r="BC2324" s="88"/>
    </row>
    <row r="2325" spans="1:55" ht="15" x14ac:dyDescent="0.2">
      <c r="A2325" s="100" t="s">
        <v>534</v>
      </c>
      <c r="B2325" s="95" t="s">
        <v>534</v>
      </c>
      <c r="C2325" s="95">
        <v>2322</v>
      </c>
      <c r="D2325" s="95" t="s">
        <v>534</v>
      </c>
      <c r="E2325" s="99" t="s">
        <v>534</v>
      </c>
      <c r="F2325" s="95" t="s">
        <v>534</v>
      </c>
      <c r="G2325" s="95" t="s">
        <v>534</v>
      </c>
      <c r="H2325" s="95">
        <v>0</v>
      </c>
      <c r="I2325" s="95">
        <v>1</v>
      </c>
      <c r="J2325" s="95">
        <v>1858</v>
      </c>
      <c r="K2325" s="95" t="s">
        <v>534</v>
      </c>
      <c r="L2325" s="98" t="s">
        <v>534</v>
      </c>
      <c r="M2325" s="98" t="s">
        <v>534</v>
      </c>
      <c r="N2325" s="97" t="s">
        <v>534</v>
      </c>
      <c r="Q2325" s="88" t="str">
        <f t="array" aca="1" ref="Q2325" ca="1">IFERROR(INDEX(Tableau3[Num DECAL],SMALL(IF(Tableau3[Num DECAL]&lt;&gt;"",ROW(INDIRECT("1:"&amp;ROWS(Tableau3[Num DECAL])))),ROWS($1:2314))),"")</f>
        <v/>
      </c>
      <c r="R2325" s="88">
        <f t="shared" ca="1" si="36"/>
        <v>0</v>
      </c>
      <c r="S2325" s="88">
        <f ca="1">COUNTIFS(Tableau3[PLAGE],R2325)</f>
        <v>0</v>
      </c>
      <c r="T2325" s="139">
        <f ca="1">INDEX(EXTRACT!DATE,MATCH(Tableau4[[#This Row],[Décalage]],D:D,0),0)</f>
        <v>0</v>
      </c>
      <c r="U2325" s="139">
        <f ca="1">VLOOKUP(Tableau4[[#This Row],[Décalage]],D:E,2,0)</f>
        <v>0</v>
      </c>
      <c r="V2325" s="139">
        <f ca="1">VLOOKUP(Tableau4[[#This Row],[Décalage]],D:G,4,0)</f>
        <v>0</v>
      </c>
      <c r="AY2325" s="88"/>
      <c r="AZ2325" s="88"/>
      <c r="BA2325" s="88"/>
      <c r="BB2325" s="88"/>
      <c r="BC2325" s="88"/>
    </row>
    <row r="2326" spans="1:55" ht="15" x14ac:dyDescent="0.2">
      <c r="A2326" s="100" t="s">
        <v>534</v>
      </c>
      <c r="B2326" s="95" t="s">
        <v>534</v>
      </c>
      <c r="C2326" s="95">
        <v>2323</v>
      </c>
      <c r="D2326" s="95" t="s">
        <v>534</v>
      </c>
      <c r="E2326" s="99" t="s">
        <v>534</v>
      </c>
      <c r="F2326" s="95" t="s">
        <v>534</v>
      </c>
      <c r="G2326" s="95" t="s">
        <v>534</v>
      </c>
      <c r="H2326" s="95">
        <v>0</v>
      </c>
      <c r="I2326" s="95">
        <v>1</v>
      </c>
      <c r="J2326" s="95">
        <v>1859</v>
      </c>
      <c r="K2326" s="95" t="s">
        <v>534</v>
      </c>
      <c r="L2326" s="98" t="s">
        <v>534</v>
      </c>
      <c r="M2326" s="98" t="s">
        <v>534</v>
      </c>
      <c r="N2326" s="97" t="s">
        <v>534</v>
      </c>
      <c r="Q2326" s="88" t="str">
        <f t="array" aca="1" ref="Q2326" ca="1">IFERROR(INDEX(Tableau3[Num DECAL],SMALL(IF(Tableau3[Num DECAL]&lt;&gt;"",ROW(INDIRECT("1:"&amp;ROWS(Tableau3[Num DECAL])))),ROWS($1:2315))),"")</f>
        <v/>
      </c>
      <c r="R2326" s="88">
        <f t="shared" ca="1" si="36"/>
        <v>0</v>
      </c>
      <c r="S2326" s="88">
        <f ca="1">COUNTIFS(Tableau3[PLAGE],R2326)</f>
        <v>0</v>
      </c>
      <c r="T2326" s="139">
        <f ca="1">INDEX(EXTRACT!DATE,MATCH(Tableau4[[#This Row],[Décalage]],D:D,0),0)</f>
        <v>0</v>
      </c>
      <c r="U2326" s="139">
        <f ca="1">VLOOKUP(Tableau4[[#This Row],[Décalage]],D:E,2,0)</f>
        <v>0</v>
      </c>
      <c r="V2326" s="139">
        <f ca="1">VLOOKUP(Tableau4[[#This Row],[Décalage]],D:G,4,0)</f>
        <v>0</v>
      </c>
      <c r="AY2326" s="88"/>
      <c r="AZ2326" s="88"/>
      <c r="BA2326" s="88"/>
      <c r="BB2326" s="88"/>
      <c r="BC2326" s="88"/>
    </row>
    <row r="2327" spans="1:55" ht="15" x14ac:dyDescent="0.2">
      <c r="A2327" s="100" t="s">
        <v>534</v>
      </c>
      <c r="B2327" s="95" t="s">
        <v>534</v>
      </c>
      <c r="C2327" s="95">
        <v>2324</v>
      </c>
      <c r="D2327" s="95" t="s">
        <v>534</v>
      </c>
      <c r="E2327" s="99" t="s">
        <v>534</v>
      </c>
      <c r="F2327" s="95" t="s">
        <v>534</v>
      </c>
      <c r="G2327" s="95" t="s">
        <v>534</v>
      </c>
      <c r="H2327" s="95">
        <v>0</v>
      </c>
      <c r="I2327" s="95">
        <v>1</v>
      </c>
      <c r="J2327" s="95">
        <v>1860</v>
      </c>
      <c r="K2327" s="95" t="s">
        <v>534</v>
      </c>
      <c r="L2327" s="98" t="s">
        <v>534</v>
      </c>
      <c r="M2327" s="98" t="s">
        <v>534</v>
      </c>
      <c r="N2327" s="97" t="s">
        <v>534</v>
      </c>
      <c r="Q2327" s="88" t="str">
        <f t="array" aca="1" ref="Q2327" ca="1">IFERROR(INDEX(Tableau3[Num DECAL],SMALL(IF(Tableau3[Num DECAL]&lt;&gt;"",ROW(INDIRECT("1:"&amp;ROWS(Tableau3[Num DECAL])))),ROWS($1:2316))),"")</f>
        <v/>
      </c>
      <c r="R2327" s="88">
        <f t="shared" ca="1" si="36"/>
        <v>0</v>
      </c>
      <c r="S2327" s="88">
        <f ca="1">COUNTIFS(Tableau3[PLAGE],R2327)</f>
        <v>0</v>
      </c>
      <c r="T2327" s="139">
        <f ca="1">INDEX(EXTRACT!DATE,MATCH(Tableau4[[#This Row],[Décalage]],D:D,0),0)</f>
        <v>0</v>
      </c>
      <c r="U2327" s="139">
        <f ca="1">VLOOKUP(Tableau4[[#This Row],[Décalage]],D:E,2,0)</f>
        <v>0</v>
      </c>
      <c r="V2327" s="139">
        <f ca="1">VLOOKUP(Tableau4[[#This Row],[Décalage]],D:G,4,0)</f>
        <v>0</v>
      </c>
      <c r="AY2327" s="88"/>
      <c r="AZ2327" s="88"/>
      <c r="BA2327" s="88"/>
      <c r="BB2327" s="88"/>
      <c r="BC2327" s="88"/>
    </row>
    <row r="2328" spans="1:55" ht="15" x14ac:dyDescent="0.2">
      <c r="A2328" s="100" t="s">
        <v>534</v>
      </c>
      <c r="B2328" s="95" t="s">
        <v>534</v>
      </c>
      <c r="C2328" s="95">
        <v>2325</v>
      </c>
      <c r="D2328" s="95" t="s">
        <v>534</v>
      </c>
      <c r="E2328" s="99" t="s">
        <v>534</v>
      </c>
      <c r="F2328" s="95" t="s">
        <v>534</v>
      </c>
      <c r="G2328" s="95" t="s">
        <v>534</v>
      </c>
      <c r="H2328" s="95">
        <v>0</v>
      </c>
      <c r="I2328" s="95">
        <v>1</v>
      </c>
      <c r="J2328" s="95">
        <v>1861</v>
      </c>
      <c r="K2328" s="95" t="s">
        <v>534</v>
      </c>
      <c r="L2328" s="98" t="s">
        <v>534</v>
      </c>
      <c r="M2328" s="98" t="s">
        <v>534</v>
      </c>
      <c r="N2328" s="97" t="s">
        <v>534</v>
      </c>
      <c r="Q2328" s="88" t="str">
        <f t="array" aca="1" ref="Q2328" ca="1">IFERROR(INDEX(Tableau3[Num DECAL],SMALL(IF(Tableau3[Num DECAL]&lt;&gt;"",ROW(INDIRECT("1:"&amp;ROWS(Tableau3[Num DECAL])))),ROWS($1:2317))),"")</f>
        <v/>
      </c>
      <c r="R2328" s="88">
        <f t="shared" ca="1" si="36"/>
        <v>0</v>
      </c>
      <c r="S2328" s="88">
        <f ca="1">COUNTIFS(Tableau3[PLAGE],R2328)</f>
        <v>0</v>
      </c>
      <c r="T2328" s="139">
        <f ca="1">INDEX(EXTRACT!DATE,MATCH(Tableau4[[#This Row],[Décalage]],D:D,0),0)</f>
        <v>0</v>
      </c>
      <c r="U2328" s="139">
        <f ca="1">VLOOKUP(Tableau4[[#This Row],[Décalage]],D:E,2,0)</f>
        <v>0</v>
      </c>
      <c r="V2328" s="139">
        <f ca="1">VLOOKUP(Tableau4[[#This Row],[Décalage]],D:G,4,0)</f>
        <v>0</v>
      </c>
      <c r="AY2328" s="88"/>
      <c r="AZ2328" s="88"/>
      <c r="BA2328" s="88"/>
      <c r="BB2328" s="88"/>
      <c r="BC2328" s="88"/>
    </row>
    <row r="2329" spans="1:55" ht="15" x14ac:dyDescent="0.2">
      <c r="A2329" s="100" t="s">
        <v>534</v>
      </c>
      <c r="B2329" s="95" t="s">
        <v>534</v>
      </c>
      <c r="C2329" s="95">
        <v>2326</v>
      </c>
      <c r="D2329" s="95" t="s">
        <v>534</v>
      </c>
      <c r="E2329" s="99" t="s">
        <v>534</v>
      </c>
      <c r="F2329" s="95" t="s">
        <v>534</v>
      </c>
      <c r="G2329" s="95" t="s">
        <v>534</v>
      </c>
      <c r="H2329" s="95">
        <v>0</v>
      </c>
      <c r="I2329" s="95">
        <v>1</v>
      </c>
      <c r="J2329" s="95">
        <v>1862</v>
      </c>
      <c r="K2329" s="95" t="s">
        <v>534</v>
      </c>
      <c r="L2329" s="98" t="s">
        <v>534</v>
      </c>
      <c r="M2329" s="98" t="s">
        <v>534</v>
      </c>
      <c r="N2329" s="97" t="s">
        <v>534</v>
      </c>
      <c r="Q2329" s="88" t="str">
        <f t="array" aca="1" ref="Q2329" ca="1">IFERROR(INDEX(Tableau3[Num DECAL],SMALL(IF(Tableau3[Num DECAL]&lt;&gt;"",ROW(INDIRECT("1:"&amp;ROWS(Tableau3[Num DECAL])))),ROWS($1:2318))),"")</f>
        <v/>
      </c>
      <c r="R2329" s="88">
        <f t="shared" ca="1" si="36"/>
        <v>0</v>
      </c>
      <c r="S2329" s="88">
        <f ca="1">COUNTIFS(Tableau3[PLAGE],R2329)</f>
        <v>0</v>
      </c>
      <c r="T2329" s="139">
        <f ca="1">INDEX(EXTRACT!DATE,MATCH(Tableau4[[#This Row],[Décalage]],D:D,0),0)</f>
        <v>0</v>
      </c>
      <c r="U2329" s="139">
        <f ca="1">VLOOKUP(Tableau4[[#This Row],[Décalage]],D:E,2,0)</f>
        <v>0</v>
      </c>
      <c r="V2329" s="139">
        <f ca="1">VLOOKUP(Tableau4[[#This Row],[Décalage]],D:G,4,0)</f>
        <v>0</v>
      </c>
      <c r="AY2329" s="88"/>
      <c r="AZ2329" s="88"/>
      <c r="BA2329" s="88"/>
      <c r="BB2329" s="88"/>
      <c r="BC2329" s="88"/>
    </row>
    <row r="2330" spans="1:55" ht="15" x14ac:dyDescent="0.2">
      <c r="A2330" s="100" t="s">
        <v>534</v>
      </c>
      <c r="B2330" s="95" t="s">
        <v>534</v>
      </c>
      <c r="C2330" s="95">
        <v>2327</v>
      </c>
      <c r="D2330" s="95" t="s">
        <v>534</v>
      </c>
      <c r="E2330" s="99" t="s">
        <v>534</v>
      </c>
      <c r="F2330" s="95" t="s">
        <v>534</v>
      </c>
      <c r="G2330" s="95" t="s">
        <v>534</v>
      </c>
      <c r="H2330" s="95">
        <v>0</v>
      </c>
      <c r="I2330" s="95">
        <v>1</v>
      </c>
      <c r="J2330" s="95">
        <v>1863</v>
      </c>
      <c r="K2330" s="95" t="s">
        <v>534</v>
      </c>
      <c r="L2330" s="98" t="s">
        <v>534</v>
      </c>
      <c r="M2330" s="98" t="s">
        <v>534</v>
      </c>
      <c r="N2330" s="97" t="s">
        <v>534</v>
      </c>
      <c r="Q2330" s="88" t="str">
        <f t="array" aca="1" ref="Q2330" ca="1">IFERROR(INDEX(Tableau3[Num DECAL],SMALL(IF(Tableau3[Num DECAL]&lt;&gt;"",ROW(INDIRECT("1:"&amp;ROWS(Tableau3[Num DECAL])))),ROWS($1:2319))),"")</f>
        <v/>
      </c>
      <c r="R2330" s="88">
        <f t="shared" ca="1" si="36"/>
        <v>0</v>
      </c>
      <c r="S2330" s="88">
        <f ca="1">COUNTIFS(Tableau3[PLAGE],R2330)</f>
        <v>0</v>
      </c>
      <c r="T2330" s="139">
        <f ca="1">INDEX(EXTRACT!DATE,MATCH(Tableau4[[#This Row],[Décalage]],D:D,0),0)</f>
        <v>0</v>
      </c>
      <c r="U2330" s="139">
        <f ca="1">VLOOKUP(Tableau4[[#This Row],[Décalage]],D:E,2,0)</f>
        <v>0</v>
      </c>
      <c r="V2330" s="139">
        <f ca="1">VLOOKUP(Tableau4[[#This Row],[Décalage]],D:G,4,0)</f>
        <v>0</v>
      </c>
      <c r="AY2330" s="88"/>
      <c r="AZ2330" s="88"/>
      <c r="BA2330" s="88"/>
      <c r="BB2330" s="88"/>
      <c r="BC2330" s="88"/>
    </row>
    <row r="2331" spans="1:55" ht="15" x14ac:dyDescent="0.2">
      <c r="A2331" s="100" t="s">
        <v>534</v>
      </c>
      <c r="B2331" s="95" t="s">
        <v>534</v>
      </c>
      <c r="C2331" s="95">
        <v>2328</v>
      </c>
      <c r="D2331" s="95" t="s">
        <v>534</v>
      </c>
      <c r="E2331" s="99" t="s">
        <v>534</v>
      </c>
      <c r="F2331" s="95" t="s">
        <v>534</v>
      </c>
      <c r="G2331" s="95" t="s">
        <v>534</v>
      </c>
      <c r="H2331" s="95">
        <v>0</v>
      </c>
      <c r="I2331" s="95">
        <v>1</v>
      </c>
      <c r="J2331" s="95">
        <v>1864</v>
      </c>
      <c r="K2331" s="95" t="s">
        <v>534</v>
      </c>
      <c r="L2331" s="98" t="s">
        <v>534</v>
      </c>
      <c r="M2331" s="98" t="s">
        <v>534</v>
      </c>
      <c r="N2331" s="97" t="s">
        <v>534</v>
      </c>
      <c r="Q2331" s="88" t="str">
        <f t="array" aca="1" ref="Q2331" ca="1">IFERROR(INDEX(Tableau3[Num DECAL],SMALL(IF(Tableau3[Num DECAL]&lt;&gt;"",ROW(INDIRECT("1:"&amp;ROWS(Tableau3[Num DECAL])))),ROWS($1:2320))),"")</f>
        <v/>
      </c>
      <c r="R2331" s="88">
        <f t="shared" ca="1" si="36"/>
        <v>0</v>
      </c>
      <c r="S2331" s="88">
        <f ca="1">COUNTIFS(Tableau3[PLAGE],R2331)</f>
        <v>0</v>
      </c>
      <c r="T2331" s="139">
        <f ca="1">INDEX(EXTRACT!DATE,MATCH(Tableau4[[#This Row],[Décalage]],D:D,0),0)</f>
        <v>0</v>
      </c>
      <c r="U2331" s="139">
        <f ca="1">VLOOKUP(Tableau4[[#This Row],[Décalage]],D:E,2,0)</f>
        <v>0</v>
      </c>
      <c r="V2331" s="139">
        <f ca="1">VLOOKUP(Tableau4[[#This Row],[Décalage]],D:G,4,0)</f>
        <v>0</v>
      </c>
      <c r="AY2331" s="88"/>
      <c r="AZ2331" s="88"/>
      <c r="BA2331" s="88"/>
      <c r="BB2331" s="88"/>
      <c r="BC2331" s="88"/>
    </row>
    <row r="2332" spans="1:55" ht="15" x14ac:dyDescent="0.2">
      <c r="A2332" s="100" t="s">
        <v>534</v>
      </c>
      <c r="B2332" s="95" t="s">
        <v>534</v>
      </c>
      <c r="C2332" s="95">
        <v>2329</v>
      </c>
      <c r="D2332" s="95" t="s">
        <v>534</v>
      </c>
      <c r="E2332" s="99" t="s">
        <v>534</v>
      </c>
      <c r="F2332" s="95" t="s">
        <v>534</v>
      </c>
      <c r="G2332" s="95" t="s">
        <v>534</v>
      </c>
      <c r="H2332" s="95">
        <v>0</v>
      </c>
      <c r="I2332" s="95">
        <v>1</v>
      </c>
      <c r="J2332" s="95">
        <v>1865</v>
      </c>
      <c r="K2332" s="95" t="s">
        <v>534</v>
      </c>
      <c r="L2332" s="98" t="s">
        <v>534</v>
      </c>
      <c r="M2332" s="98" t="s">
        <v>534</v>
      </c>
      <c r="N2332" s="97" t="s">
        <v>534</v>
      </c>
      <c r="Q2332" s="88" t="str">
        <f t="array" aca="1" ref="Q2332" ca="1">IFERROR(INDEX(Tableau3[Num DECAL],SMALL(IF(Tableau3[Num DECAL]&lt;&gt;"",ROW(INDIRECT("1:"&amp;ROWS(Tableau3[Num DECAL])))),ROWS($1:2321))),"")</f>
        <v/>
      </c>
      <c r="R2332" s="88">
        <f t="shared" ca="1" si="36"/>
        <v>0</v>
      </c>
      <c r="S2332" s="88">
        <f ca="1">COUNTIFS(Tableau3[PLAGE],R2332)</f>
        <v>0</v>
      </c>
      <c r="T2332" s="139">
        <f ca="1">INDEX(EXTRACT!DATE,MATCH(Tableau4[[#This Row],[Décalage]],D:D,0),0)</f>
        <v>0</v>
      </c>
      <c r="U2332" s="139">
        <f ca="1">VLOOKUP(Tableau4[[#This Row],[Décalage]],D:E,2,0)</f>
        <v>0</v>
      </c>
      <c r="V2332" s="139">
        <f ca="1">VLOOKUP(Tableau4[[#This Row],[Décalage]],D:G,4,0)</f>
        <v>0</v>
      </c>
      <c r="AY2332" s="88"/>
      <c r="AZ2332" s="88"/>
      <c r="BA2332" s="88"/>
      <c r="BB2332" s="88"/>
      <c r="BC2332" s="88"/>
    </row>
    <row r="2333" spans="1:55" ht="15" x14ac:dyDescent="0.2">
      <c r="A2333" s="100" t="s">
        <v>534</v>
      </c>
      <c r="B2333" s="95" t="s">
        <v>534</v>
      </c>
      <c r="C2333" s="95">
        <v>2330</v>
      </c>
      <c r="D2333" s="95" t="s">
        <v>534</v>
      </c>
      <c r="E2333" s="99" t="s">
        <v>534</v>
      </c>
      <c r="F2333" s="95" t="s">
        <v>534</v>
      </c>
      <c r="G2333" s="95" t="s">
        <v>534</v>
      </c>
      <c r="H2333" s="95">
        <v>0</v>
      </c>
      <c r="I2333" s="95">
        <v>1</v>
      </c>
      <c r="J2333" s="95">
        <v>1866</v>
      </c>
      <c r="K2333" s="95" t="s">
        <v>534</v>
      </c>
      <c r="L2333" s="98" t="s">
        <v>534</v>
      </c>
      <c r="M2333" s="98" t="s">
        <v>534</v>
      </c>
      <c r="N2333" s="97" t="s">
        <v>534</v>
      </c>
      <c r="Q2333" s="88" t="str">
        <f t="array" aca="1" ref="Q2333" ca="1">IFERROR(INDEX(Tableau3[Num DECAL],SMALL(IF(Tableau3[Num DECAL]&lt;&gt;"",ROW(INDIRECT("1:"&amp;ROWS(Tableau3[Num DECAL])))),ROWS($1:2322))),"")</f>
        <v/>
      </c>
      <c r="R2333" s="88">
        <f t="shared" ca="1" si="36"/>
        <v>0</v>
      </c>
      <c r="S2333" s="88">
        <f ca="1">COUNTIFS(Tableau3[PLAGE],R2333)</f>
        <v>0</v>
      </c>
      <c r="T2333" s="139">
        <f ca="1">INDEX(EXTRACT!DATE,MATCH(Tableau4[[#This Row],[Décalage]],D:D,0),0)</f>
        <v>0</v>
      </c>
      <c r="U2333" s="139">
        <f ca="1">VLOOKUP(Tableau4[[#This Row],[Décalage]],D:E,2,0)</f>
        <v>0</v>
      </c>
      <c r="V2333" s="139">
        <f ca="1">VLOOKUP(Tableau4[[#This Row],[Décalage]],D:G,4,0)</f>
        <v>0</v>
      </c>
      <c r="AY2333" s="88"/>
      <c r="AZ2333" s="88"/>
      <c r="BA2333" s="88"/>
      <c r="BB2333" s="88"/>
      <c r="BC2333" s="88"/>
    </row>
    <row r="2334" spans="1:55" ht="15" x14ac:dyDescent="0.2">
      <c r="A2334" s="100" t="s">
        <v>534</v>
      </c>
      <c r="B2334" s="95" t="s">
        <v>534</v>
      </c>
      <c r="C2334" s="95">
        <v>2331</v>
      </c>
      <c r="D2334" s="95" t="s">
        <v>534</v>
      </c>
      <c r="E2334" s="99" t="s">
        <v>534</v>
      </c>
      <c r="F2334" s="95" t="s">
        <v>534</v>
      </c>
      <c r="G2334" s="95" t="s">
        <v>534</v>
      </c>
      <c r="H2334" s="95">
        <v>0</v>
      </c>
      <c r="I2334" s="95">
        <v>1</v>
      </c>
      <c r="J2334" s="95">
        <v>1867</v>
      </c>
      <c r="K2334" s="95" t="s">
        <v>534</v>
      </c>
      <c r="L2334" s="98" t="s">
        <v>534</v>
      </c>
      <c r="M2334" s="98" t="s">
        <v>534</v>
      </c>
      <c r="N2334" s="97" t="s">
        <v>534</v>
      </c>
      <c r="Q2334" s="88" t="str">
        <f t="array" aca="1" ref="Q2334" ca="1">IFERROR(INDEX(Tableau3[Num DECAL],SMALL(IF(Tableau3[Num DECAL]&lt;&gt;"",ROW(INDIRECT("1:"&amp;ROWS(Tableau3[Num DECAL])))),ROWS($1:2323))),"")</f>
        <v/>
      </c>
      <c r="R2334" s="88">
        <f t="shared" ca="1" si="36"/>
        <v>0</v>
      </c>
      <c r="S2334" s="88">
        <f ca="1">COUNTIFS(Tableau3[PLAGE],R2334)</f>
        <v>0</v>
      </c>
      <c r="T2334" s="139">
        <f ca="1">INDEX(EXTRACT!DATE,MATCH(Tableau4[[#This Row],[Décalage]],D:D,0),0)</f>
        <v>0</v>
      </c>
      <c r="U2334" s="139">
        <f ca="1">VLOOKUP(Tableau4[[#This Row],[Décalage]],D:E,2,0)</f>
        <v>0</v>
      </c>
      <c r="V2334" s="139">
        <f ca="1">VLOOKUP(Tableau4[[#This Row],[Décalage]],D:G,4,0)</f>
        <v>0</v>
      </c>
      <c r="AY2334" s="88"/>
      <c r="AZ2334" s="88"/>
      <c r="BA2334" s="88"/>
      <c r="BB2334" s="88"/>
      <c r="BC2334" s="88"/>
    </row>
    <row r="2335" spans="1:55" ht="15" x14ac:dyDescent="0.2">
      <c r="A2335" s="100" t="s">
        <v>534</v>
      </c>
      <c r="B2335" s="95" t="s">
        <v>534</v>
      </c>
      <c r="C2335" s="95">
        <v>2332</v>
      </c>
      <c r="D2335" s="95" t="s">
        <v>534</v>
      </c>
      <c r="E2335" s="99" t="s">
        <v>534</v>
      </c>
      <c r="F2335" s="95" t="s">
        <v>534</v>
      </c>
      <c r="G2335" s="95" t="s">
        <v>534</v>
      </c>
      <c r="H2335" s="95">
        <v>0</v>
      </c>
      <c r="I2335" s="95">
        <v>1</v>
      </c>
      <c r="J2335" s="95">
        <v>1868</v>
      </c>
      <c r="K2335" s="95" t="s">
        <v>534</v>
      </c>
      <c r="L2335" s="98" t="s">
        <v>534</v>
      </c>
      <c r="M2335" s="98" t="s">
        <v>534</v>
      </c>
      <c r="N2335" s="97" t="s">
        <v>534</v>
      </c>
      <c r="Q2335" s="88" t="str">
        <f t="array" aca="1" ref="Q2335" ca="1">IFERROR(INDEX(Tableau3[Num DECAL],SMALL(IF(Tableau3[Num DECAL]&lt;&gt;"",ROW(INDIRECT("1:"&amp;ROWS(Tableau3[Num DECAL])))),ROWS($1:2324))),"")</f>
        <v/>
      </c>
      <c r="R2335" s="88">
        <f t="shared" ca="1" si="36"/>
        <v>0</v>
      </c>
      <c r="S2335" s="88">
        <f ca="1">COUNTIFS(Tableau3[PLAGE],R2335)</f>
        <v>0</v>
      </c>
      <c r="T2335" s="139">
        <f ca="1">INDEX(EXTRACT!DATE,MATCH(Tableau4[[#This Row],[Décalage]],D:D,0),0)</f>
        <v>0</v>
      </c>
      <c r="U2335" s="139">
        <f ca="1">VLOOKUP(Tableau4[[#This Row],[Décalage]],D:E,2,0)</f>
        <v>0</v>
      </c>
      <c r="V2335" s="139">
        <f ca="1">VLOOKUP(Tableau4[[#This Row],[Décalage]],D:G,4,0)</f>
        <v>0</v>
      </c>
      <c r="AY2335" s="88"/>
      <c r="AZ2335" s="88"/>
      <c r="BA2335" s="88"/>
      <c r="BB2335" s="88"/>
      <c r="BC2335" s="88"/>
    </row>
    <row r="2336" spans="1:55" ht="15" x14ac:dyDescent="0.2">
      <c r="A2336" s="100" t="s">
        <v>534</v>
      </c>
      <c r="B2336" s="95" t="s">
        <v>534</v>
      </c>
      <c r="C2336" s="95">
        <v>2333</v>
      </c>
      <c r="D2336" s="95" t="s">
        <v>534</v>
      </c>
      <c r="E2336" s="99" t="s">
        <v>534</v>
      </c>
      <c r="F2336" s="95" t="s">
        <v>534</v>
      </c>
      <c r="G2336" s="95" t="s">
        <v>534</v>
      </c>
      <c r="H2336" s="95">
        <v>0</v>
      </c>
      <c r="I2336" s="95">
        <v>1</v>
      </c>
      <c r="J2336" s="95">
        <v>1869</v>
      </c>
      <c r="K2336" s="95" t="s">
        <v>534</v>
      </c>
      <c r="L2336" s="98" t="s">
        <v>534</v>
      </c>
      <c r="M2336" s="98" t="s">
        <v>534</v>
      </c>
      <c r="N2336" s="97" t="s">
        <v>534</v>
      </c>
      <c r="Q2336" s="88" t="str">
        <f t="array" aca="1" ref="Q2336" ca="1">IFERROR(INDEX(Tableau3[Num DECAL],SMALL(IF(Tableau3[Num DECAL]&lt;&gt;"",ROW(INDIRECT("1:"&amp;ROWS(Tableau3[Num DECAL])))),ROWS($1:2325))),"")</f>
        <v/>
      </c>
      <c r="R2336" s="88">
        <f t="shared" ca="1" si="36"/>
        <v>0</v>
      </c>
      <c r="S2336" s="88">
        <f ca="1">COUNTIFS(Tableau3[PLAGE],R2336)</f>
        <v>0</v>
      </c>
      <c r="T2336" s="139">
        <f ca="1">INDEX(EXTRACT!DATE,MATCH(Tableau4[[#This Row],[Décalage]],D:D,0),0)</f>
        <v>0</v>
      </c>
      <c r="U2336" s="139">
        <f ca="1">VLOOKUP(Tableau4[[#This Row],[Décalage]],D:E,2,0)</f>
        <v>0</v>
      </c>
      <c r="V2336" s="139">
        <f ca="1">VLOOKUP(Tableau4[[#This Row],[Décalage]],D:G,4,0)</f>
        <v>0</v>
      </c>
      <c r="AY2336" s="88"/>
      <c r="AZ2336" s="88"/>
      <c r="BA2336" s="88"/>
      <c r="BB2336" s="88"/>
      <c r="BC2336" s="88"/>
    </row>
    <row r="2337" spans="1:55" ht="15" x14ac:dyDescent="0.2">
      <c r="A2337" s="100" t="s">
        <v>534</v>
      </c>
      <c r="B2337" s="95" t="s">
        <v>534</v>
      </c>
      <c r="C2337" s="95">
        <v>2334</v>
      </c>
      <c r="D2337" s="95" t="s">
        <v>534</v>
      </c>
      <c r="E2337" s="99" t="s">
        <v>534</v>
      </c>
      <c r="F2337" s="95" t="s">
        <v>534</v>
      </c>
      <c r="G2337" s="95" t="s">
        <v>534</v>
      </c>
      <c r="H2337" s="95">
        <v>0</v>
      </c>
      <c r="I2337" s="95">
        <v>1</v>
      </c>
      <c r="J2337" s="95">
        <v>1870</v>
      </c>
      <c r="K2337" s="95" t="s">
        <v>534</v>
      </c>
      <c r="L2337" s="98" t="s">
        <v>534</v>
      </c>
      <c r="M2337" s="98" t="s">
        <v>534</v>
      </c>
      <c r="N2337" s="97" t="s">
        <v>534</v>
      </c>
      <c r="Q2337" s="88" t="str">
        <f t="array" aca="1" ref="Q2337" ca="1">IFERROR(INDEX(Tableau3[Num DECAL],SMALL(IF(Tableau3[Num DECAL]&lt;&gt;"",ROW(INDIRECT("1:"&amp;ROWS(Tableau3[Num DECAL])))),ROWS($1:2326))),"")</f>
        <v/>
      </c>
      <c r="R2337" s="88">
        <f t="shared" ca="1" si="36"/>
        <v>0</v>
      </c>
      <c r="S2337" s="88">
        <f ca="1">COUNTIFS(Tableau3[PLAGE],R2337)</f>
        <v>0</v>
      </c>
      <c r="T2337" s="139">
        <f ca="1">INDEX(EXTRACT!DATE,MATCH(Tableau4[[#This Row],[Décalage]],D:D,0),0)</f>
        <v>0</v>
      </c>
      <c r="U2337" s="139">
        <f ca="1">VLOOKUP(Tableau4[[#This Row],[Décalage]],D:E,2,0)</f>
        <v>0</v>
      </c>
      <c r="V2337" s="139">
        <f ca="1">VLOOKUP(Tableau4[[#This Row],[Décalage]],D:G,4,0)</f>
        <v>0</v>
      </c>
      <c r="AY2337" s="88"/>
      <c r="AZ2337" s="88"/>
      <c r="BA2337" s="88"/>
      <c r="BB2337" s="88"/>
      <c r="BC2337" s="88"/>
    </row>
    <row r="2338" spans="1:55" ht="15" x14ac:dyDescent="0.2">
      <c r="A2338" s="100" t="s">
        <v>534</v>
      </c>
      <c r="B2338" s="95" t="s">
        <v>534</v>
      </c>
      <c r="C2338" s="95">
        <v>2335</v>
      </c>
      <c r="D2338" s="95" t="s">
        <v>534</v>
      </c>
      <c r="E2338" s="99" t="s">
        <v>534</v>
      </c>
      <c r="F2338" s="95" t="s">
        <v>534</v>
      </c>
      <c r="G2338" s="95" t="s">
        <v>534</v>
      </c>
      <c r="H2338" s="95">
        <v>0</v>
      </c>
      <c r="I2338" s="95">
        <v>1</v>
      </c>
      <c r="J2338" s="95">
        <v>1871</v>
      </c>
      <c r="K2338" s="95" t="s">
        <v>534</v>
      </c>
      <c r="L2338" s="98" t="s">
        <v>534</v>
      </c>
      <c r="M2338" s="98" t="s">
        <v>534</v>
      </c>
      <c r="N2338" s="97" t="s">
        <v>534</v>
      </c>
      <c r="Q2338" s="88" t="str">
        <f t="array" aca="1" ref="Q2338" ca="1">IFERROR(INDEX(Tableau3[Num DECAL],SMALL(IF(Tableau3[Num DECAL]&lt;&gt;"",ROW(INDIRECT("1:"&amp;ROWS(Tableau3[Num DECAL])))),ROWS($1:2327))),"")</f>
        <v/>
      </c>
      <c r="R2338" s="88">
        <f t="shared" ca="1" si="36"/>
        <v>0</v>
      </c>
      <c r="S2338" s="88">
        <f ca="1">COUNTIFS(Tableau3[PLAGE],R2338)</f>
        <v>0</v>
      </c>
      <c r="T2338" s="139">
        <f ca="1">INDEX(EXTRACT!DATE,MATCH(Tableau4[[#This Row],[Décalage]],D:D,0),0)</f>
        <v>0</v>
      </c>
      <c r="U2338" s="139">
        <f ca="1">VLOOKUP(Tableau4[[#This Row],[Décalage]],D:E,2,0)</f>
        <v>0</v>
      </c>
      <c r="V2338" s="139">
        <f ca="1">VLOOKUP(Tableau4[[#This Row],[Décalage]],D:G,4,0)</f>
        <v>0</v>
      </c>
      <c r="AY2338" s="88"/>
      <c r="AZ2338" s="88"/>
      <c r="BA2338" s="88"/>
      <c r="BB2338" s="88"/>
      <c r="BC2338" s="88"/>
    </row>
    <row r="2339" spans="1:55" ht="15" x14ac:dyDescent="0.2">
      <c r="A2339" s="100" t="s">
        <v>534</v>
      </c>
      <c r="B2339" s="95" t="s">
        <v>534</v>
      </c>
      <c r="C2339" s="95">
        <v>2336</v>
      </c>
      <c r="D2339" s="95" t="s">
        <v>534</v>
      </c>
      <c r="E2339" s="99" t="s">
        <v>534</v>
      </c>
      <c r="F2339" s="95" t="s">
        <v>534</v>
      </c>
      <c r="G2339" s="95" t="s">
        <v>534</v>
      </c>
      <c r="H2339" s="95">
        <v>0</v>
      </c>
      <c r="I2339" s="95">
        <v>1</v>
      </c>
      <c r="J2339" s="95">
        <v>1872</v>
      </c>
      <c r="K2339" s="95" t="s">
        <v>534</v>
      </c>
      <c r="L2339" s="98" t="s">
        <v>534</v>
      </c>
      <c r="M2339" s="98" t="s">
        <v>534</v>
      </c>
      <c r="N2339" s="97" t="s">
        <v>534</v>
      </c>
      <c r="Q2339" s="88" t="str">
        <f t="array" aca="1" ref="Q2339" ca="1">IFERROR(INDEX(Tableau3[Num DECAL],SMALL(IF(Tableau3[Num DECAL]&lt;&gt;"",ROW(INDIRECT("1:"&amp;ROWS(Tableau3[Num DECAL])))),ROWS($1:2328))),"")</f>
        <v/>
      </c>
      <c r="R2339" s="88">
        <f t="shared" ca="1" si="36"/>
        <v>0</v>
      </c>
      <c r="S2339" s="88">
        <f ca="1">COUNTIFS(Tableau3[PLAGE],R2339)</f>
        <v>0</v>
      </c>
      <c r="T2339" s="139">
        <f ca="1">INDEX(EXTRACT!DATE,MATCH(Tableau4[[#This Row],[Décalage]],D:D,0),0)</f>
        <v>0</v>
      </c>
      <c r="U2339" s="139">
        <f ca="1">VLOOKUP(Tableau4[[#This Row],[Décalage]],D:E,2,0)</f>
        <v>0</v>
      </c>
      <c r="V2339" s="139">
        <f ca="1">VLOOKUP(Tableau4[[#This Row],[Décalage]],D:G,4,0)</f>
        <v>0</v>
      </c>
      <c r="AY2339" s="88"/>
      <c r="AZ2339" s="88"/>
      <c r="BA2339" s="88"/>
      <c r="BB2339" s="88"/>
      <c r="BC2339" s="88"/>
    </row>
    <row r="2340" spans="1:55" ht="15" x14ac:dyDescent="0.2">
      <c r="A2340" s="100" t="s">
        <v>534</v>
      </c>
      <c r="B2340" s="95" t="s">
        <v>534</v>
      </c>
      <c r="C2340" s="95">
        <v>2337</v>
      </c>
      <c r="D2340" s="95" t="s">
        <v>534</v>
      </c>
      <c r="E2340" s="99" t="s">
        <v>534</v>
      </c>
      <c r="F2340" s="95" t="s">
        <v>534</v>
      </c>
      <c r="G2340" s="95" t="s">
        <v>534</v>
      </c>
      <c r="H2340" s="95">
        <v>0</v>
      </c>
      <c r="I2340" s="95">
        <v>1</v>
      </c>
      <c r="J2340" s="95">
        <v>1873</v>
      </c>
      <c r="K2340" s="95" t="s">
        <v>534</v>
      </c>
      <c r="L2340" s="98" t="s">
        <v>534</v>
      </c>
      <c r="M2340" s="98" t="s">
        <v>534</v>
      </c>
      <c r="N2340" s="97" t="s">
        <v>534</v>
      </c>
      <c r="Q2340" s="88" t="str">
        <f t="array" aca="1" ref="Q2340" ca="1">IFERROR(INDEX(Tableau3[Num DECAL],SMALL(IF(Tableau3[Num DECAL]&lt;&gt;"",ROW(INDIRECT("1:"&amp;ROWS(Tableau3[Num DECAL])))),ROWS($1:2329))),"")</f>
        <v/>
      </c>
      <c r="R2340" s="88">
        <f t="shared" ca="1" si="36"/>
        <v>0</v>
      </c>
      <c r="S2340" s="88">
        <f ca="1">COUNTIFS(Tableau3[PLAGE],R2340)</f>
        <v>0</v>
      </c>
      <c r="T2340" s="139">
        <f ca="1">INDEX(EXTRACT!DATE,MATCH(Tableau4[[#This Row],[Décalage]],D:D,0),0)</f>
        <v>0</v>
      </c>
      <c r="U2340" s="139">
        <f ca="1">VLOOKUP(Tableau4[[#This Row],[Décalage]],D:E,2,0)</f>
        <v>0</v>
      </c>
      <c r="V2340" s="139">
        <f ca="1">VLOOKUP(Tableau4[[#This Row],[Décalage]],D:G,4,0)</f>
        <v>0</v>
      </c>
      <c r="AY2340" s="88"/>
      <c r="AZ2340" s="88"/>
      <c r="BA2340" s="88"/>
      <c r="BB2340" s="88"/>
      <c r="BC2340" s="88"/>
    </row>
    <row r="2341" spans="1:55" ht="15" x14ac:dyDescent="0.2">
      <c r="A2341" s="100" t="s">
        <v>534</v>
      </c>
      <c r="B2341" s="95" t="s">
        <v>534</v>
      </c>
      <c r="C2341" s="95">
        <v>2338</v>
      </c>
      <c r="D2341" s="95" t="s">
        <v>534</v>
      </c>
      <c r="E2341" s="99" t="s">
        <v>534</v>
      </c>
      <c r="F2341" s="95" t="s">
        <v>534</v>
      </c>
      <c r="G2341" s="95" t="s">
        <v>534</v>
      </c>
      <c r="H2341" s="95">
        <v>0</v>
      </c>
      <c r="I2341" s="95">
        <v>1</v>
      </c>
      <c r="J2341" s="95">
        <v>1874</v>
      </c>
      <c r="K2341" s="95" t="s">
        <v>534</v>
      </c>
      <c r="L2341" s="98" t="s">
        <v>534</v>
      </c>
      <c r="M2341" s="98" t="s">
        <v>534</v>
      </c>
      <c r="N2341" s="97" t="s">
        <v>534</v>
      </c>
      <c r="Q2341" s="88" t="str">
        <f t="array" aca="1" ref="Q2341" ca="1">IFERROR(INDEX(Tableau3[Num DECAL],SMALL(IF(Tableau3[Num DECAL]&lt;&gt;"",ROW(INDIRECT("1:"&amp;ROWS(Tableau3[Num DECAL])))),ROWS($1:2330))),"")</f>
        <v/>
      </c>
      <c r="R2341" s="88">
        <f t="shared" ca="1" si="36"/>
        <v>0</v>
      </c>
      <c r="S2341" s="88">
        <f ca="1">COUNTIFS(Tableau3[PLAGE],R2341)</f>
        <v>0</v>
      </c>
      <c r="T2341" s="139">
        <f ca="1">INDEX(EXTRACT!DATE,MATCH(Tableau4[[#This Row],[Décalage]],D:D,0),0)</f>
        <v>0</v>
      </c>
      <c r="U2341" s="139">
        <f ca="1">VLOOKUP(Tableau4[[#This Row],[Décalage]],D:E,2,0)</f>
        <v>0</v>
      </c>
      <c r="V2341" s="139">
        <f ca="1">VLOOKUP(Tableau4[[#This Row],[Décalage]],D:G,4,0)</f>
        <v>0</v>
      </c>
      <c r="AY2341" s="88"/>
      <c r="AZ2341" s="88"/>
      <c r="BA2341" s="88"/>
      <c r="BB2341" s="88"/>
      <c r="BC2341" s="88"/>
    </row>
    <row r="2342" spans="1:55" ht="15" x14ac:dyDescent="0.2">
      <c r="A2342" s="100" t="s">
        <v>534</v>
      </c>
      <c r="B2342" s="95" t="s">
        <v>534</v>
      </c>
      <c r="C2342" s="95">
        <v>2339</v>
      </c>
      <c r="D2342" s="95" t="s">
        <v>534</v>
      </c>
      <c r="E2342" s="99" t="s">
        <v>534</v>
      </c>
      <c r="F2342" s="95" t="s">
        <v>534</v>
      </c>
      <c r="G2342" s="95" t="s">
        <v>534</v>
      </c>
      <c r="H2342" s="95">
        <v>0</v>
      </c>
      <c r="I2342" s="95">
        <v>1</v>
      </c>
      <c r="J2342" s="95">
        <v>1875</v>
      </c>
      <c r="K2342" s="95" t="s">
        <v>534</v>
      </c>
      <c r="L2342" s="98" t="s">
        <v>534</v>
      </c>
      <c r="M2342" s="98" t="s">
        <v>534</v>
      </c>
      <c r="N2342" s="97" t="s">
        <v>534</v>
      </c>
      <c r="Q2342" s="88" t="str">
        <f t="array" aca="1" ref="Q2342" ca="1">IFERROR(INDEX(Tableau3[Num DECAL],SMALL(IF(Tableau3[Num DECAL]&lt;&gt;"",ROW(INDIRECT("1:"&amp;ROWS(Tableau3[Num DECAL])))),ROWS($1:2331))),"")</f>
        <v/>
      </c>
      <c r="R2342" s="88">
        <f t="shared" ca="1" si="36"/>
        <v>0</v>
      </c>
      <c r="S2342" s="88">
        <f ca="1">COUNTIFS(Tableau3[PLAGE],R2342)</f>
        <v>0</v>
      </c>
      <c r="T2342" s="139">
        <f ca="1">INDEX(EXTRACT!DATE,MATCH(Tableau4[[#This Row],[Décalage]],D:D,0),0)</f>
        <v>0</v>
      </c>
      <c r="U2342" s="139">
        <f ca="1">VLOOKUP(Tableau4[[#This Row],[Décalage]],D:E,2,0)</f>
        <v>0</v>
      </c>
      <c r="V2342" s="139">
        <f ca="1">VLOOKUP(Tableau4[[#This Row],[Décalage]],D:G,4,0)</f>
        <v>0</v>
      </c>
      <c r="AY2342" s="88"/>
      <c r="AZ2342" s="88"/>
      <c r="BA2342" s="88"/>
      <c r="BB2342" s="88"/>
      <c r="BC2342" s="88"/>
    </row>
    <row r="2343" spans="1:55" ht="15" x14ac:dyDescent="0.2">
      <c r="A2343" s="100" t="s">
        <v>534</v>
      </c>
      <c r="B2343" s="95" t="s">
        <v>534</v>
      </c>
      <c r="C2343" s="95">
        <v>2340</v>
      </c>
      <c r="D2343" s="95" t="s">
        <v>534</v>
      </c>
      <c r="E2343" s="99" t="s">
        <v>534</v>
      </c>
      <c r="F2343" s="95" t="s">
        <v>534</v>
      </c>
      <c r="G2343" s="95" t="s">
        <v>534</v>
      </c>
      <c r="H2343" s="95">
        <v>0</v>
      </c>
      <c r="I2343" s="95">
        <v>1</v>
      </c>
      <c r="J2343" s="95">
        <v>1876</v>
      </c>
      <c r="K2343" s="95" t="s">
        <v>534</v>
      </c>
      <c r="L2343" s="98" t="s">
        <v>534</v>
      </c>
      <c r="M2343" s="98" t="s">
        <v>534</v>
      </c>
      <c r="N2343" s="97" t="s">
        <v>534</v>
      </c>
      <c r="Q2343" s="88" t="str">
        <f t="array" aca="1" ref="Q2343" ca="1">IFERROR(INDEX(Tableau3[Num DECAL],SMALL(IF(Tableau3[Num DECAL]&lt;&gt;"",ROW(INDIRECT("1:"&amp;ROWS(Tableau3[Num DECAL])))),ROWS($1:2332))),"")</f>
        <v/>
      </c>
      <c r="R2343" s="88">
        <f t="shared" ca="1" si="36"/>
        <v>0</v>
      </c>
      <c r="S2343" s="88">
        <f ca="1">COUNTIFS(Tableau3[PLAGE],R2343)</f>
        <v>0</v>
      </c>
      <c r="T2343" s="139">
        <f ca="1">INDEX(EXTRACT!DATE,MATCH(Tableau4[[#This Row],[Décalage]],D:D,0),0)</f>
        <v>0</v>
      </c>
      <c r="U2343" s="139">
        <f ca="1">VLOOKUP(Tableau4[[#This Row],[Décalage]],D:E,2,0)</f>
        <v>0</v>
      </c>
      <c r="V2343" s="139">
        <f ca="1">VLOOKUP(Tableau4[[#This Row],[Décalage]],D:G,4,0)</f>
        <v>0</v>
      </c>
      <c r="AY2343" s="88"/>
      <c r="AZ2343" s="88"/>
      <c r="BA2343" s="88"/>
      <c r="BB2343" s="88"/>
      <c r="BC2343" s="88"/>
    </row>
    <row r="2344" spans="1:55" ht="15" x14ac:dyDescent="0.2">
      <c r="A2344" s="100" t="s">
        <v>534</v>
      </c>
      <c r="B2344" s="95" t="s">
        <v>534</v>
      </c>
      <c r="C2344" s="95">
        <v>2341</v>
      </c>
      <c r="D2344" s="95" t="s">
        <v>534</v>
      </c>
      <c r="E2344" s="99" t="s">
        <v>534</v>
      </c>
      <c r="F2344" s="95" t="s">
        <v>534</v>
      </c>
      <c r="G2344" s="95" t="s">
        <v>534</v>
      </c>
      <c r="H2344" s="95">
        <v>0</v>
      </c>
      <c r="I2344" s="95">
        <v>1</v>
      </c>
      <c r="J2344" s="95">
        <v>1877</v>
      </c>
      <c r="K2344" s="95" t="s">
        <v>534</v>
      </c>
      <c r="L2344" s="98" t="s">
        <v>534</v>
      </c>
      <c r="M2344" s="98" t="s">
        <v>534</v>
      </c>
      <c r="N2344" s="97" t="s">
        <v>534</v>
      </c>
      <c r="Q2344" s="88" t="str">
        <f t="array" aca="1" ref="Q2344" ca="1">IFERROR(INDEX(Tableau3[Num DECAL],SMALL(IF(Tableau3[Num DECAL]&lt;&gt;"",ROW(INDIRECT("1:"&amp;ROWS(Tableau3[Num DECAL])))),ROWS($1:2333))),"")</f>
        <v/>
      </c>
      <c r="R2344" s="88">
        <f t="shared" ca="1" si="36"/>
        <v>0</v>
      </c>
      <c r="S2344" s="88">
        <f ca="1">COUNTIFS(Tableau3[PLAGE],R2344)</f>
        <v>0</v>
      </c>
      <c r="T2344" s="139">
        <f ca="1">INDEX(EXTRACT!DATE,MATCH(Tableau4[[#This Row],[Décalage]],D:D,0),0)</f>
        <v>0</v>
      </c>
      <c r="U2344" s="139">
        <f ca="1">VLOOKUP(Tableau4[[#This Row],[Décalage]],D:E,2,0)</f>
        <v>0</v>
      </c>
      <c r="V2344" s="139">
        <f ca="1">VLOOKUP(Tableau4[[#This Row],[Décalage]],D:G,4,0)</f>
        <v>0</v>
      </c>
      <c r="AY2344" s="88"/>
      <c r="AZ2344" s="88"/>
      <c r="BA2344" s="88"/>
      <c r="BB2344" s="88"/>
      <c r="BC2344" s="88"/>
    </row>
    <row r="2345" spans="1:55" ht="15" x14ac:dyDescent="0.2">
      <c r="A2345" s="100" t="s">
        <v>534</v>
      </c>
      <c r="B2345" s="95" t="s">
        <v>534</v>
      </c>
      <c r="C2345" s="95">
        <v>2342</v>
      </c>
      <c r="D2345" s="95" t="s">
        <v>534</v>
      </c>
      <c r="E2345" s="99" t="s">
        <v>534</v>
      </c>
      <c r="F2345" s="95" t="s">
        <v>534</v>
      </c>
      <c r="G2345" s="95" t="s">
        <v>534</v>
      </c>
      <c r="H2345" s="95">
        <v>0</v>
      </c>
      <c r="I2345" s="95">
        <v>1</v>
      </c>
      <c r="J2345" s="95">
        <v>1878</v>
      </c>
      <c r="K2345" s="95" t="s">
        <v>534</v>
      </c>
      <c r="L2345" s="98" t="s">
        <v>534</v>
      </c>
      <c r="M2345" s="98" t="s">
        <v>534</v>
      </c>
      <c r="N2345" s="97" t="s">
        <v>534</v>
      </c>
      <c r="Q2345" s="88" t="str">
        <f t="array" aca="1" ref="Q2345" ca="1">IFERROR(INDEX(Tableau3[Num DECAL],SMALL(IF(Tableau3[Num DECAL]&lt;&gt;"",ROW(INDIRECT("1:"&amp;ROWS(Tableau3[Num DECAL])))),ROWS($1:2334))),"")</f>
        <v/>
      </c>
      <c r="R2345" s="88">
        <f t="shared" ca="1" si="36"/>
        <v>0</v>
      </c>
      <c r="S2345" s="88">
        <f ca="1">COUNTIFS(Tableau3[PLAGE],R2345)</f>
        <v>0</v>
      </c>
      <c r="T2345" s="139">
        <f ca="1">INDEX(EXTRACT!DATE,MATCH(Tableau4[[#This Row],[Décalage]],D:D,0),0)</f>
        <v>0</v>
      </c>
      <c r="U2345" s="139">
        <f ca="1">VLOOKUP(Tableau4[[#This Row],[Décalage]],D:E,2,0)</f>
        <v>0</v>
      </c>
      <c r="V2345" s="139">
        <f ca="1">VLOOKUP(Tableau4[[#This Row],[Décalage]],D:G,4,0)</f>
        <v>0</v>
      </c>
      <c r="AY2345" s="88"/>
      <c r="AZ2345" s="88"/>
      <c r="BA2345" s="88"/>
      <c r="BB2345" s="88"/>
      <c r="BC2345" s="88"/>
    </row>
    <row r="2346" spans="1:55" ht="15" x14ac:dyDescent="0.2">
      <c r="A2346" s="100" t="s">
        <v>534</v>
      </c>
      <c r="B2346" s="95" t="s">
        <v>534</v>
      </c>
      <c r="C2346" s="95">
        <v>2343</v>
      </c>
      <c r="D2346" s="95" t="s">
        <v>534</v>
      </c>
      <c r="E2346" s="99" t="s">
        <v>534</v>
      </c>
      <c r="F2346" s="95" t="s">
        <v>534</v>
      </c>
      <c r="G2346" s="95" t="s">
        <v>534</v>
      </c>
      <c r="H2346" s="95">
        <v>0</v>
      </c>
      <c r="I2346" s="95">
        <v>1</v>
      </c>
      <c r="J2346" s="95">
        <v>1879</v>
      </c>
      <c r="K2346" s="95" t="s">
        <v>534</v>
      </c>
      <c r="L2346" s="98" t="s">
        <v>534</v>
      </c>
      <c r="M2346" s="98" t="s">
        <v>534</v>
      </c>
      <c r="N2346" s="97" t="s">
        <v>534</v>
      </c>
      <c r="Q2346" s="88" t="str">
        <f t="array" aca="1" ref="Q2346" ca="1">IFERROR(INDEX(Tableau3[Num DECAL],SMALL(IF(Tableau3[Num DECAL]&lt;&gt;"",ROW(INDIRECT("1:"&amp;ROWS(Tableau3[Num DECAL])))),ROWS($1:2335))),"")</f>
        <v/>
      </c>
      <c r="R2346" s="88">
        <f t="shared" ca="1" si="36"/>
        <v>0</v>
      </c>
      <c r="S2346" s="88">
        <f ca="1">COUNTIFS(Tableau3[PLAGE],R2346)</f>
        <v>0</v>
      </c>
      <c r="T2346" s="139">
        <f ca="1">INDEX(EXTRACT!DATE,MATCH(Tableau4[[#This Row],[Décalage]],D:D,0),0)</f>
        <v>0</v>
      </c>
      <c r="U2346" s="139">
        <f ca="1">VLOOKUP(Tableau4[[#This Row],[Décalage]],D:E,2,0)</f>
        <v>0</v>
      </c>
      <c r="V2346" s="139">
        <f ca="1">VLOOKUP(Tableau4[[#This Row],[Décalage]],D:G,4,0)</f>
        <v>0</v>
      </c>
      <c r="AY2346" s="88"/>
      <c r="AZ2346" s="88"/>
      <c r="BA2346" s="88"/>
      <c r="BB2346" s="88"/>
      <c r="BC2346" s="88"/>
    </row>
    <row r="2347" spans="1:55" ht="15" x14ac:dyDescent="0.2">
      <c r="A2347" s="100" t="s">
        <v>534</v>
      </c>
      <c r="B2347" s="95" t="s">
        <v>534</v>
      </c>
      <c r="C2347" s="95">
        <v>2344</v>
      </c>
      <c r="D2347" s="95" t="s">
        <v>534</v>
      </c>
      <c r="E2347" s="99" t="s">
        <v>534</v>
      </c>
      <c r="F2347" s="95" t="s">
        <v>534</v>
      </c>
      <c r="G2347" s="95" t="s">
        <v>534</v>
      </c>
      <c r="H2347" s="95">
        <v>0</v>
      </c>
      <c r="I2347" s="95">
        <v>1</v>
      </c>
      <c r="J2347" s="95">
        <v>1880</v>
      </c>
      <c r="K2347" s="95" t="s">
        <v>534</v>
      </c>
      <c r="L2347" s="98" t="s">
        <v>534</v>
      </c>
      <c r="M2347" s="98" t="s">
        <v>534</v>
      </c>
      <c r="N2347" s="97" t="s">
        <v>534</v>
      </c>
      <c r="Q2347" s="88" t="str">
        <f t="array" aca="1" ref="Q2347" ca="1">IFERROR(INDEX(Tableau3[Num DECAL],SMALL(IF(Tableau3[Num DECAL]&lt;&gt;"",ROW(INDIRECT("1:"&amp;ROWS(Tableau3[Num DECAL])))),ROWS($1:2336))),"")</f>
        <v/>
      </c>
      <c r="R2347" s="88">
        <f t="shared" ca="1" si="36"/>
        <v>0</v>
      </c>
      <c r="S2347" s="88">
        <f ca="1">COUNTIFS(Tableau3[PLAGE],R2347)</f>
        <v>0</v>
      </c>
      <c r="T2347" s="139">
        <f ca="1">INDEX(EXTRACT!DATE,MATCH(Tableau4[[#This Row],[Décalage]],D:D,0),0)</f>
        <v>0</v>
      </c>
      <c r="U2347" s="139">
        <f ca="1">VLOOKUP(Tableau4[[#This Row],[Décalage]],D:E,2,0)</f>
        <v>0</v>
      </c>
      <c r="V2347" s="139">
        <f ca="1">VLOOKUP(Tableau4[[#This Row],[Décalage]],D:G,4,0)</f>
        <v>0</v>
      </c>
      <c r="AY2347" s="88"/>
      <c r="AZ2347" s="88"/>
      <c r="BA2347" s="88"/>
      <c r="BB2347" s="88"/>
      <c r="BC2347" s="88"/>
    </row>
    <row r="2348" spans="1:55" ht="15" x14ac:dyDescent="0.2">
      <c r="A2348" s="100" t="s">
        <v>534</v>
      </c>
      <c r="B2348" s="95" t="s">
        <v>534</v>
      </c>
      <c r="C2348" s="95">
        <v>2345</v>
      </c>
      <c r="D2348" s="95" t="s">
        <v>534</v>
      </c>
      <c r="E2348" s="99" t="s">
        <v>534</v>
      </c>
      <c r="F2348" s="95" t="s">
        <v>534</v>
      </c>
      <c r="G2348" s="95" t="s">
        <v>534</v>
      </c>
      <c r="H2348" s="95">
        <v>0</v>
      </c>
      <c r="I2348" s="95">
        <v>1</v>
      </c>
      <c r="J2348" s="95">
        <v>1881</v>
      </c>
      <c r="K2348" s="95" t="s">
        <v>534</v>
      </c>
      <c r="L2348" s="98" t="s">
        <v>534</v>
      </c>
      <c r="M2348" s="98" t="s">
        <v>534</v>
      </c>
      <c r="N2348" s="97" t="s">
        <v>534</v>
      </c>
      <c r="Q2348" s="88" t="str">
        <f t="array" aca="1" ref="Q2348" ca="1">IFERROR(INDEX(Tableau3[Num DECAL],SMALL(IF(Tableau3[Num DECAL]&lt;&gt;"",ROW(INDIRECT("1:"&amp;ROWS(Tableau3[Num DECAL])))),ROWS($1:2337))),"")</f>
        <v/>
      </c>
      <c r="R2348" s="88">
        <f t="shared" ca="1" si="36"/>
        <v>0</v>
      </c>
      <c r="S2348" s="88">
        <f ca="1">COUNTIFS(Tableau3[PLAGE],R2348)</f>
        <v>0</v>
      </c>
      <c r="T2348" s="139">
        <f ca="1">INDEX(EXTRACT!DATE,MATCH(Tableau4[[#This Row],[Décalage]],D:D,0),0)</f>
        <v>0</v>
      </c>
      <c r="U2348" s="139">
        <f ca="1">VLOOKUP(Tableau4[[#This Row],[Décalage]],D:E,2,0)</f>
        <v>0</v>
      </c>
      <c r="V2348" s="139">
        <f ca="1">VLOOKUP(Tableau4[[#This Row],[Décalage]],D:G,4,0)</f>
        <v>0</v>
      </c>
      <c r="AY2348" s="88"/>
      <c r="AZ2348" s="88"/>
      <c r="BA2348" s="88"/>
      <c r="BB2348" s="88"/>
      <c r="BC2348" s="88"/>
    </row>
    <row r="2349" spans="1:55" ht="15" x14ac:dyDescent="0.2">
      <c r="A2349" s="100" t="s">
        <v>534</v>
      </c>
      <c r="B2349" s="95" t="s">
        <v>534</v>
      </c>
      <c r="C2349" s="95">
        <v>2346</v>
      </c>
      <c r="D2349" s="95" t="s">
        <v>534</v>
      </c>
      <c r="E2349" s="99" t="s">
        <v>534</v>
      </c>
      <c r="F2349" s="95" t="s">
        <v>534</v>
      </c>
      <c r="G2349" s="95" t="s">
        <v>534</v>
      </c>
      <c r="H2349" s="95">
        <v>0</v>
      </c>
      <c r="I2349" s="95">
        <v>1</v>
      </c>
      <c r="J2349" s="95">
        <v>1882</v>
      </c>
      <c r="K2349" s="95" t="s">
        <v>534</v>
      </c>
      <c r="L2349" s="98" t="s">
        <v>534</v>
      </c>
      <c r="M2349" s="98" t="s">
        <v>534</v>
      </c>
      <c r="N2349" s="97" t="s">
        <v>534</v>
      </c>
      <c r="Q2349" s="88" t="str">
        <f t="array" aca="1" ref="Q2349" ca="1">IFERROR(INDEX(Tableau3[Num DECAL],SMALL(IF(Tableau3[Num DECAL]&lt;&gt;"",ROW(INDIRECT("1:"&amp;ROWS(Tableau3[Num DECAL])))),ROWS($1:2338))),"")</f>
        <v/>
      </c>
      <c r="R2349" s="88">
        <f t="shared" ca="1" si="36"/>
        <v>0</v>
      </c>
      <c r="S2349" s="88">
        <f ca="1">COUNTIFS(Tableau3[PLAGE],R2349)</f>
        <v>0</v>
      </c>
      <c r="T2349" s="139">
        <f ca="1">INDEX(EXTRACT!DATE,MATCH(Tableau4[[#This Row],[Décalage]],D:D,0),0)</f>
        <v>0</v>
      </c>
      <c r="U2349" s="139">
        <f ca="1">VLOOKUP(Tableau4[[#This Row],[Décalage]],D:E,2,0)</f>
        <v>0</v>
      </c>
      <c r="V2349" s="139">
        <f ca="1">VLOOKUP(Tableau4[[#This Row],[Décalage]],D:G,4,0)</f>
        <v>0</v>
      </c>
      <c r="AY2349" s="88"/>
      <c r="AZ2349" s="88"/>
      <c r="BA2349" s="88"/>
      <c r="BB2349" s="88"/>
      <c r="BC2349" s="88"/>
    </row>
    <row r="2350" spans="1:55" ht="15" x14ac:dyDescent="0.2">
      <c r="A2350" s="100" t="s">
        <v>534</v>
      </c>
      <c r="B2350" s="95" t="s">
        <v>534</v>
      </c>
      <c r="C2350" s="95">
        <v>2347</v>
      </c>
      <c r="D2350" s="95" t="s">
        <v>534</v>
      </c>
      <c r="E2350" s="99" t="s">
        <v>534</v>
      </c>
      <c r="F2350" s="95" t="s">
        <v>534</v>
      </c>
      <c r="G2350" s="95" t="s">
        <v>534</v>
      </c>
      <c r="H2350" s="95">
        <v>0</v>
      </c>
      <c r="I2350" s="95">
        <v>1</v>
      </c>
      <c r="J2350" s="95">
        <v>1883</v>
      </c>
      <c r="K2350" s="95" t="s">
        <v>534</v>
      </c>
      <c r="L2350" s="98" t="s">
        <v>534</v>
      </c>
      <c r="M2350" s="98" t="s">
        <v>534</v>
      </c>
      <c r="N2350" s="97" t="s">
        <v>534</v>
      </c>
      <c r="Q2350" s="88" t="str">
        <f t="array" aca="1" ref="Q2350" ca="1">IFERROR(INDEX(Tableau3[Num DECAL],SMALL(IF(Tableau3[Num DECAL]&lt;&gt;"",ROW(INDIRECT("1:"&amp;ROWS(Tableau3[Num DECAL])))),ROWS($1:2339))),"")</f>
        <v/>
      </c>
      <c r="R2350" s="88">
        <f t="shared" ca="1" si="36"/>
        <v>0</v>
      </c>
      <c r="S2350" s="88">
        <f ca="1">COUNTIFS(Tableau3[PLAGE],R2350)</f>
        <v>0</v>
      </c>
      <c r="T2350" s="139">
        <f ca="1">INDEX(EXTRACT!DATE,MATCH(Tableau4[[#This Row],[Décalage]],D:D,0),0)</f>
        <v>0</v>
      </c>
      <c r="U2350" s="139">
        <f ca="1">VLOOKUP(Tableau4[[#This Row],[Décalage]],D:E,2,0)</f>
        <v>0</v>
      </c>
      <c r="V2350" s="139">
        <f ca="1">VLOOKUP(Tableau4[[#This Row],[Décalage]],D:G,4,0)</f>
        <v>0</v>
      </c>
      <c r="AY2350" s="88"/>
      <c r="AZ2350" s="88"/>
      <c r="BA2350" s="88"/>
      <c r="BB2350" s="88"/>
      <c r="BC2350" s="88"/>
    </row>
    <row r="2351" spans="1:55" ht="15" x14ac:dyDescent="0.2">
      <c r="A2351" s="100" t="s">
        <v>534</v>
      </c>
      <c r="B2351" s="95" t="s">
        <v>534</v>
      </c>
      <c r="C2351" s="95">
        <v>2348</v>
      </c>
      <c r="D2351" s="95" t="s">
        <v>534</v>
      </c>
      <c r="E2351" s="99" t="s">
        <v>534</v>
      </c>
      <c r="F2351" s="95" t="s">
        <v>534</v>
      </c>
      <c r="G2351" s="95" t="s">
        <v>534</v>
      </c>
      <c r="H2351" s="95">
        <v>0</v>
      </c>
      <c r="I2351" s="95">
        <v>1</v>
      </c>
      <c r="J2351" s="95">
        <v>1884</v>
      </c>
      <c r="K2351" s="95" t="s">
        <v>534</v>
      </c>
      <c r="L2351" s="98" t="s">
        <v>534</v>
      </c>
      <c r="M2351" s="98" t="s">
        <v>534</v>
      </c>
      <c r="N2351" s="97" t="s">
        <v>534</v>
      </c>
      <c r="Q2351" s="88" t="str">
        <f t="array" aca="1" ref="Q2351" ca="1">IFERROR(INDEX(Tableau3[Num DECAL],SMALL(IF(Tableau3[Num DECAL]&lt;&gt;"",ROW(INDIRECT("1:"&amp;ROWS(Tableau3[Num DECAL])))),ROWS($1:2340))),"")</f>
        <v/>
      </c>
      <c r="R2351" s="88">
        <f t="shared" ca="1" si="36"/>
        <v>0</v>
      </c>
      <c r="S2351" s="88">
        <f ca="1">COUNTIFS(Tableau3[PLAGE],R2351)</f>
        <v>0</v>
      </c>
      <c r="T2351" s="139">
        <f ca="1">INDEX(EXTRACT!DATE,MATCH(Tableau4[[#This Row],[Décalage]],D:D,0),0)</f>
        <v>0</v>
      </c>
      <c r="U2351" s="139">
        <f ca="1">VLOOKUP(Tableau4[[#This Row],[Décalage]],D:E,2,0)</f>
        <v>0</v>
      </c>
      <c r="V2351" s="139">
        <f ca="1">VLOOKUP(Tableau4[[#This Row],[Décalage]],D:G,4,0)</f>
        <v>0</v>
      </c>
      <c r="AY2351" s="88"/>
      <c r="AZ2351" s="88"/>
      <c r="BA2351" s="88"/>
      <c r="BB2351" s="88"/>
      <c r="BC2351" s="88"/>
    </row>
    <row r="2352" spans="1:55" ht="15" x14ac:dyDescent="0.2">
      <c r="A2352" s="100" t="s">
        <v>534</v>
      </c>
      <c r="B2352" s="95" t="s">
        <v>534</v>
      </c>
      <c r="C2352" s="95">
        <v>2349</v>
      </c>
      <c r="D2352" s="95" t="s">
        <v>534</v>
      </c>
      <c r="E2352" s="99" t="s">
        <v>534</v>
      </c>
      <c r="F2352" s="95" t="s">
        <v>534</v>
      </c>
      <c r="G2352" s="95" t="s">
        <v>534</v>
      </c>
      <c r="H2352" s="95">
        <v>0</v>
      </c>
      <c r="I2352" s="95">
        <v>1</v>
      </c>
      <c r="J2352" s="95">
        <v>1885</v>
      </c>
      <c r="K2352" s="95" t="s">
        <v>534</v>
      </c>
      <c r="L2352" s="98" t="s">
        <v>534</v>
      </c>
      <c r="M2352" s="98" t="s">
        <v>534</v>
      </c>
      <c r="N2352" s="97" t="s">
        <v>534</v>
      </c>
      <c r="Q2352" s="88" t="str">
        <f t="array" aca="1" ref="Q2352" ca="1">IFERROR(INDEX(Tableau3[Num DECAL],SMALL(IF(Tableau3[Num DECAL]&lt;&gt;"",ROW(INDIRECT("1:"&amp;ROWS(Tableau3[Num DECAL])))),ROWS($1:2341))),"")</f>
        <v/>
      </c>
      <c r="R2352" s="88">
        <f t="shared" ca="1" si="36"/>
        <v>0</v>
      </c>
      <c r="S2352" s="88">
        <f ca="1">COUNTIFS(Tableau3[PLAGE],R2352)</f>
        <v>0</v>
      </c>
      <c r="T2352" s="139">
        <f ca="1">INDEX(EXTRACT!DATE,MATCH(Tableau4[[#This Row],[Décalage]],D:D,0),0)</f>
        <v>0</v>
      </c>
      <c r="U2352" s="139">
        <f ca="1">VLOOKUP(Tableau4[[#This Row],[Décalage]],D:E,2,0)</f>
        <v>0</v>
      </c>
      <c r="V2352" s="139">
        <f ca="1">VLOOKUP(Tableau4[[#This Row],[Décalage]],D:G,4,0)</f>
        <v>0</v>
      </c>
      <c r="AY2352" s="88"/>
      <c r="AZ2352" s="88"/>
      <c r="BA2352" s="88"/>
      <c r="BB2352" s="88"/>
      <c r="BC2352" s="88"/>
    </row>
    <row r="2353" spans="1:55" ht="15" x14ac:dyDescent="0.2">
      <c r="A2353" s="100" t="s">
        <v>534</v>
      </c>
      <c r="B2353" s="95" t="s">
        <v>534</v>
      </c>
      <c r="C2353" s="95">
        <v>2350</v>
      </c>
      <c r="D2353" s="95" t="s">
        <v>534</v>
      </c>
      <c r="E2353" s="99" t="s">
        <v>534</v>
      </c>
      <c r="F2353" s="95" t="s">
        <v>534</v>
      </c>
      <c r="G2353" s="95" t="s">
        <v>534</v>
      </c>
      <c r="H2353" s="95">
        <v>0</v>
      </c>
      <c r="I2353" s="95">
        <v>1</v>
      </c>
      <c r="J2353" s="95">
        <v>1886</v>
      </c>
      <c r="K2353" s="95" t="s">
        <v>534</v>
      </c>
      <c r="L2353" s="98" t="s">
        <v>534</v>
      </c>
      <c r="M2353" s="98" t="s">
        <v>534</v>
      </c>
      <c r="N2353" s="97" t="s">
        <v>534</v>
      </c>
      <c r="Q2353" s="88" t="str">
        <f t="array" aca="1" ref="Q2353" ca="1">IFERROR(INDEX(Tableau3[Num DECAL],SMALL(IF(Tableau3[Num DECAL]&lt;&gt;"",ROW(INDIRECT("1:"&amp;ROWS(Tableau3[Num DECAL])))),ROWS($1:2342))),"")</f>
        <v/>
      </c>
      <c r="R2353" s="88">
        <f t="shared" ca="1" si="36"/>
        <v>0</v>
      </c>
      <c r="S2353" s="88">
        <f ca="1">COUNTIFS(Tableau3[PLAGE],R2353)</f>
        <v>0</v>
      </c>
      <c r="T2353" s="139">
        <f ca="1">INDEX(EXTRACT!DATE,MATCH(Tableau4[[#This Row],[Décalage]],D:D,0),0)</f>
        <v>0</v>
      </c>
      <c r="U2353" s="139">
        <f ca="1">VLOOKUP(Tableau4[[#This Row],[Décalage]],D:E,2,0)</f>
        <v>0</v>
      </c>
      <c r="V2353" s="139">
        <f ca="1">VLOOKUP(Tableau4[[#This Row],[Décalage]],D:G,4,0)</f>
        <v>0</v>
      </c>
      <c r="AY2353" s="88"/>
      <c r="AZ2353" s="88"/>
      <c r="BA2353" s="88"/>
      <c r="BB2353" s="88"/>
      <c r="BC2353" s="88"/>
    </row>
    <row r="2354" spans="1:55" ht="15" x14ac:dyDescent="0.2">
      <c r="A2354" s="100" t="s">
        <v>534</v>
      </c>
      <c r="B2354" s="95" t="s">
        <v>534</v>
      </c>
      <c r="C2354" s="95">
        <v>2351</v>
      </c>
      <c r="D2354" s="95" t="s">
        <v>534</v>
      </c>
      <c r="E2354" s="99" t="s">
        <v>534</v>
      </c>
      <c r="F2354" s="95" t="s">
        <v>534</v>
      </c>
      <c r="G2354" s="95" t="s">
        <v>534</v>
      </c>
      <c r="H2354" s="95">
        <v>0</v>
      </c>
      <c r="I2354" s="95">
        <v>1</v>
      </c>
      <c r="J2354" s="95">
        <v>1887</v>
      </c>
      <c r="K2354" s="95" t="s">
        <v>534</v>
      </c>
      <c r="L2354" s="98" t="s">
        <v>534</v>
      </c>
      <c r="M2354" s="98" t="s">
        <v>534</v>
      </c>
      <c r="N2354" s="97" t="s">
        <v>534</v>
      </c>
      <c r="Q2354" s="88" t="str">
        <f t="array" aca="1" ref="Q2354" ca="1">IFERROR(INDEX(Tableau3[Num DECAL],SMALL(IF(Tableau3[Num DECAL]&lt;&gt;"",ROW(INDIRECT("1:"&amp;ROWS(Tableau3[Num DECAL])))),ROWS($1:2343))),"")</f>
        <v/>
      </c>
      <c r="R2354" s="88">
        <f t="shared" ca="1" si="36"/>
        <v>0</v>
      </c>
      <c r="S2354" s="88">
        <f ca="1">COUNTIFS(Tableau3[PLAGE],R2354)</f>
        <v>0</v>
      </c>
      <c r="T2354" s="139">
        <f ca="1">INDEX(EXTRACT!DATE,MATCH(Tableau4[[#This Row],[Décalage]],D:D,0),0)</f>
        <v>0</v>
      </c>
      <c r="U2354" s="139">
        <f ca="1">VLOOKUP(Tableau4[[#This Row],[Décalage]],D:E,2,0)</f>
        <v>0</v>
      </c>
      <c r="V2354" s="139">
        <f ca="1">VLOOKUP(Tableau4[[#This Row],[Décalage]],D:G,4,0)</f>
        <v>0</v>
      </c>
      <c r="AY2354" s="88"/>
      <c r="AZ2354" s="88"/>
      <c r="BA2354" s="88"/>
      <c r="BB2354" s="88"/>
      <c r="BC2354" s="88"/>
    </row>
    <row r="2355" spans="1:55" ht="15" x14ac:dyDescent="0.2">
      <c r="A2355" s="100" t="s">
        <v>534</v>
      </c>
      <c r="B2355" s="95" t="s">
        <v>534</v>
      </c>
      <c r="C2355" s="95">
        <v>2352</v>
      </c>
      <c r="D2355" s="95" t="s">
        <v>534</v>
      </c>
      <c r="E2355" s="99" t="s">
        <v>534</v>
      </c>
      <c r="F2355" s="95" t="s">
        <v>534</v>
      </c>
      <c r="G2355" s="95" t="s">
        <v>534</v>
      </c>
      <c r="H2355" s="95">
        <v>0</v>
      </c>
      <c r="I2355" s="95">
        <v>1</v>
      </c>
      <c r="J2355" s="95">
        <v>1888</v>
      </c>
      <c r="K2355" s="95" t="s">
        <v>534</v>
      </c>
      <c r="L2355" s="98" t="s">
        <v>534</v>
      </c>
      <c r="M2355" s="98" t="s">
        <v>534</v>
      </c>
      <c r="N2355" s="97" t="s">
        <v>534</v>
      </c>
      <c r="Q2355" s="88" t="str">
        <f t="array" aca="1" ref="Q2355" ca="1">IFERROR(INDEX(Tableau3[Num DECAL],SMALL(IF(Tableau3[Num DECAL]&lt;&gt;"",ROW(INDIRECT("1:"&amp;ROWS(Tableau3[Num DECAL])))),ROWS($1:2344))),"")</f>
        <v/>
      </c>
      <c r="R2355" s="88">
        <f t="shared" ca="1" si="36"/>
        <v>0</v>
      </c>
      <c r="S2355" s="88">
        <f ca="1">COUNTIFS(Tableau3[PLAGE],R2355)</f>
        <v>0</v>
      </c>
      <c r="T2355" s="139">
        <f ca="1">INDEX(EXTRACT!DATE,MATCH(Tableau4[[#This Row],[Décalage]],D:D,0),0)</f>
        <v>0</v>
      </c>
      <c r="U2355" s="139">
        <f ca="1">VLOOKUP(Tableau4[[#This Row],[Décalage]],D:E,2,0)</f>
        <v>0</v>
      </c>
      <c r="V2355" s="139">
        <f ca="1">VLOOKUP(Tableau4[[#This Row],[Décalage]],D:G,4,0)</f>
        <v>0</v>
      </c>
      <c r="AY2355" s="88"/>
      <c r="AZ2355" s="88"/>
      <c r="BA2355" s="88"/>
      <c r="BB2355" s="88"/>
      <c r="BC2355" s="88"/>
    </row>
    <row r="2356" spans="1:55" ht="15" x14ac:dyDescent="0.2">
      <c r="A2356" s="100" t="s">
        <v>534</v>
      </c>
      <c r="B2356" s="95" t="s">
        <v>534</v>
      </c>
      <c r="C2356" s="95">
        <v>2353</v>
      </c>
      <c r="D2356" s="95" t="s">
        <v>534</v>
      </c>
      <c r="E2356" s="99" t="s">
        <v>534</v>
      </c>
      <c r="F2356" s="95" t="s">
        <v>534</v>
      </c>
      <c r="G2356" s="95" t="s">
        <v>534</v>
      </c>
      <c r="H2356" s="95">
        <v>0</v>
      </c>
      <c r="I2356" s="95">
        <v>1</v>
      </c>
      <c r="J2356" s="95">
        <v>1889</v>
      </c>
      <c r="K2356" s="95" t="s">
        <v>534</v>
      </c>
      <c r="L2356" s="98" t="s">
        <v>534</v>
      </c>
      <c r="M2356" s="98" t="s">
        <v>534</v>
      </c>
      <c r="N2356" s="97" t="s">
        <v>534</v>
      </c>
      <c r="Q2356" s="88" t="str">
        <f t="array" aca="1" ref="Q2356" ca="1">IFERROR(INDEX(Tableau3[Num DECAL],SMALL(IF(Tableau3[Num DECAL]&lt;&gt;"",ROW(INDIRECT("1:"&amp;ROWS(Tableau3[Num DECAL])))),ROWS($1:2345))),"")</f>
        <v/>
      </c>
      <c r="R2356" s="88">
        <f t="shared" ca="1" si="36"/>
        <v>0</v>
      </c>
      <c r="S2356" s="88">
        <f ca="1">COUNTIFS(Tableau3[PLAGE],R2356)</f>
        <v>0</v>
      </c>
      <c r="T2356" s="139">
        <f ca="1">INDEX(EXTRACT!DATE,MATCH(Tableau4[[#This Row],[Décalage]],D:D,0),0)</f>
        <v>0</v>
      </c>
      <c r="U2356" s="139">
        <f ca="1">VLOOKUP(Tableau4[[#This Row],[Décalage]],D:E,2,0)</f>
        <v>0</v>
      </c>
      <c r="V2356" s="139">
        <f ca="1">VLOOKUP(Tableau4[[#This Row],[Décalage]],D:G,4,0)</f>
        <v>0</v>
      </c>
      <c r="AY2356" s="88"/>
      <c r="AZ2356" s="88"/>
      <c r="BA2356" s="88"/>
      <c r="BB2356" s="88"/>
      <c r="BC2356" s="88"/>
    </row>
    <row r="2357" spans="1:55" ht="15" x14ac:dyDescent="0.2">
      <c r="A2357" s="100" t="s">
        <v>534</v>
      </c>
      <c r="B2357" s="95" t="s">
        <v>534</v>
      </c>
      <c r="C2357" s="95">
        <v>2354</v>
      </c>
      <c r="D2357" s="95" t="s">
        <v>534</v>
      </c>
      <c r="E2357" s="99" t="s">
        <v>534</v>
      </c>
      <c r="F2357" s="95" t="s">
        <v>534</v>
      </c>
      <c r="G2357" s="95" t="s">
        <v>534</v>
      </c>
      <c r="H2357" s="95">
        <v>0</v>
      </c>
      <c r="I2357" s="95">
        <v>1</v>
      </c>
      <c r="J2357" s="95">
        <v>1890</v>
      </c>
      <c r="K2357" s="95" t="s">
        <v>534</v>
      </c>
      <c r="L2357" s="98" t="s">
        <v>534</v>
      </c>
      <c r="M2357" s="98" t="s">
        <v>534</v>
      </c>
      <c r="N2357" s="97" t="s">
        <v>534</v>
      </c>
      <c r="Q2357" s="88" t="str">
        <f t="array" aca="1" ref="Q2357" ca="1">IFERROR(INDEX(Tableau3[Num DECAL],SMALL(IF(Tableau3[Num DECAL]&lt;&gt;"",ROW(INDIRECT("1:"&amp;ROWS(Tableau3[Num DECAL])))),ROWS($1:2346))),"")</f>
        <v/>
      </c>
      <c r="R2357" s="88">
        <f t="shared" ca="1" si="36"/>
        <v>0</v>
      </c>
      <c r="S2357" s="88">
        <f ca="1">COUNTIFS(Tableau3[PLAGE],R2357)</f>
        <v>0</v>
      </c>
      <c r="T2357" s="139">
        <f ca="1">INDEX(EXTRACT!DATE,MATCH(Tableau4[[#This Row],[Décalage]],D:D,0),0)</f>
        <v>0</v>
      </c>
      <c r="U2357" s="139">
        <f ca="1">VLOOKUP(Tableau4[[#This Row],[Décalage]],D:E,2,0)</f>
        <v>0</v>
      </c>
      <c r="V2357" s="139">
        <f ca="1">VLOOKUP(Tableau4[[#This Row],[Décalage]],D:G,4,0)</f>
        <v>0</v>
      </c>
      <c r="AY2357" s="88"/>
      <c r="AZ2357" s="88"/>
      <c r="BA2357" s="88"/>
      <c r="BB2357" s="88"/>
      <c r="BC2357" s="88"/>
    </row>
    <row r="2358" spans="1:55" ht="15" x14ac:dyDescent="0.2">
      <c r="A2358" s="100" t="s">
        <v>534</v>
      </c>
      <c r="B2358" s="95" t="s">
        <v>534</v>
      </c>
      <c r="C2358" s="95">
        <v>2355</v>
      </c>
      <c r="D2358" s="95" t="s">
        <v>534</v>
      </c>
      <c r="E2358" s="99" t="s">
        <v>534</v>
      </c>
      <c r="F2358" s="95" t="s">
        <v>534</v>
      </c>
      <c r="G2358" s="95" t="s">
        <v>534</v>
      </c>
      <c r="H2358" s="95">
        <v>0</v>
      </c>
      <c r="I2358" s="95">
        <v>1</v>
      </c>
      <c r="J2358" s="95">
        <v>1891</v>
      </c>
      <c r="K2358" s="95" t="s">
        <v>534</v>
      </c>
      <c r="L2358" s="98" t="s">
        <v>534</v>
      </c>
      <c r="M2358" s="98" t="s">
        <v>534</v>
      </c>
      <c r="N2358" s="97" t="s">
        <v>534</v>
      </c>
      <c r="Q2358" s="88" t="str">
        <f t="array" aca="1" ref="Q2358" ca="1">IFERROR(INDEX(Tableau3[Num DECAL],SMALL(IF(Tableau3[Num DECAL]&lt;&gt;"",ROW(INDIRECT("1:"&amp;ROWS(Tableau3[Num DECAL])))),ROWS($1:2347))),"")</f>
        <v/>
      </c>
      <c r="R2358" s="88">
        <f t="shared" ca="1" si="36"/>
        <v>0</v>
      </c>
      <c r="S2358" s="88">
        <f ca="1">COUNTIFS(Tableau3[PLAGE],R2358)</f>
        <v>0</v>
      </c>
      <c r="T2358" s="139">
        <f ca="1">INDEX(EXTRACT!DATE,MATCH(Tableau4[[#This Row],[Décalage]],D:D,0),0)</f>
        <v>0</v>
      </c>
      <c r="U2358" s="139">
        <f ca="1">VLOOKUP(Tableau4[[#This Row],[Décalage]],D:E,2,0)</f>
        <v>0</v>
      </c>
      <c r="V2358" s="139">
        <f ca="1">VLOOKUP(Tableau4[[#This Row],[Décalage]],D:G,4,0)</f>
        <v>0</v>
      </c>
      <c r="AY2358" s="88"/>
      <c r="AZ2358" s="88"/>
      <c r="BA2358" s="88"/>
      <c r="BB2358" s="88"/>
      <c r="BC2358" s="88"/>
    </row>
    <row r="2359" spans="1:55" ht="15" x14ac:dyDescent="0.2">
      <c r="A2359" s="100" t="s">
        <v>534</v>
      </c>
      <c r="B2359" s="95" t="s">
        <v>534</v>
      </c>
      <c r="C2359" s="95">
        <v>2356</v>
      </c>
      <c r="D2359" s="95" t="s">
        <v>534</v>
      </c>
      <c r="E2359" s="99" t="s">
        <v>534</v>
      </c>
      <c r="F2359" s="95" t="s">
        <v>534</v>
      </c>
      <c r="G2359" s="95" t="s">
        <v>534</v>
      </c>
      <c r="H2359" s="95">
        <v>0</v>
      </c>
      <c r="I2359" s="95">
        <v>1</v>
      </c>
      <c r="J2359" s="95">
        <v>1892</v>
      </c>
      <c r="K2359" s="95" t="s">
        <v>534</v>
      </c>
      <c r="L2359" s="98" t="s">
        <v>534</v>
      </c>
      <c r="M2359" s="98" t="s">
        <v>534</v>
      </c>
      <c r="N2359" s="97" t="s">
        <v>534</v>
      </c>
      <c r="Q2359" s="88" t="str">
        <f t="array" aca="1" ref="Q2359" ca="1">IFERROR(INDEX(Tableau3[Num DECAL],SMALL(IF(Tableau3[Num DECAL]&lt;&gt;"",ROW(INDIRECT("1:"&amp;ROWS(Tableau3[Num DECAL])))),ROWS($1:2348))),"")</f>
        <v/>
      </c>
      <c r="R2359" s="88">
        <f t="shared" ca="1" si="36"/>
        <v>0</v>
      </c>
      <c r="S2359" s="88">
        <f ca="1">COUNTIFS(Tableau3[PLAGE],R2359)</f>
        <v>0</v>
      </c>
      <c r="T2359" s="139">
        <f ca="1">INDEX(EXTRACT!DATE,MATCH(Tableau4[[#This Row],[Décalage]],D:D,0),0)</f>
        <v>0</v>
      </c>
      <c r="U2359" s="139">
        <f ca="1">VLOOKUP(Tableau4[[#This Row],[Décalage]],D:E,2,0)</f>
        <v>0</v>
      </c>
      <c r="V2359" s="139">
        <f ca="1">VLOOKUP(Tableau4[[#This Row],[Décalage]],D:G,4,0)</f>
        <v>0</v>
      </c>
      <c r="AY2359" s="88"/>
      <c r="AZ2359" s="88"/>
      <c r="BA2359" s="88"/>
      <c r="BB2359" s="88"/>
      <c r="BC2359" s="88"/>
    </row>
    <row r="2360" spans="1:55" ht="15" x14ac:dyDescent="0.2">
      <c r="A2360" s="100" t="s">
        <v>534</v>
      </c>
      <c r="B2360" s="95" t="s">
        <v>534</v>
      </c>
      <c r="C2360" s="95">
        <v>2357</v>
      </c>
      <c r="D2360" s="95" t="s">
        <v>534</v>
      </c>
      <c r="E2360" s="99" t="s">
        <v>534</v>
      </c>
      <c r="F2360" s="95" t="s">
        <v>534</v>
      </c>
      <c r="G2360" s="95" t="s">
        <v>534</v>
      </c>
      <c r="H2360" s="95">
        <v>0</v>
      </c>
      <c r="I2360" s="95">
        <v>1</v>
      </c>
      <c r="J2360" s="95">
        <v>1893</v>
      </c>
      <c r="K2360" s="95" t="s">
        <v>534</v>
      </c>
      <c r="L2360" s="98" t="s">
        <v>534</v>
      </c>
      <c r="M2360" s="98" t="s">
        <v>534</v>
      </c>
      <c r="N2360" s="97" t="s">
        <v>534</v>
      </c>
      <c r="Q2360" s="88" t="str">
        <f t="array" aca="1" ref="Q2360" ca="1">IFERROR(INDEX(Tableau3[Num DECAL],SMALL(IF(Tableau3[Num DECAL]&lt;&gt;"",ROW(INDIRECT("1:"&amp;ROWS(Tableau3[Num DECAL])))),ROWS($1:2349))),"")</f>
        <v/>
      </c>
      <c r="R2360" s="88">
        <f t="shared" ca="1" si="36"/>
        <v>0</v>
      </c>
      <c r="S2360" s="88">
        <f ca="1">COUNTIFS(Tableau3[PLAGE],R2360)</f>
        <v>0</v>
      </c>
      <c r="T2360" s="139">
        <f ca="1">INDEX(EXTRACT!DATE,MATCH(Tableau4[[#This Row],[Décalage]],D:D,0),0)</f>
        <v>0</v>
      </c>
      <c r="U2360" s="139">
        <f ca="1">VLOOKUP(Tableau4[[#This Row],[Décalage]],D:E,2,0)</f>
        <v>0</v>
      </c>
      <c r="V2360" s="139">
        <f ca="1">VLOOKUP(Tableau4[[#This Row],[Décalage]],D:G,4,0)</f>
        <v>0</v>
      </c>
      <c r="AY2360" s="88"/>
      <c r="AZ2360" s="88"/>
      <c r="BA2360" s="88"/>
      <c r="BB2360" s="88"/>
      <c r="BC2360" s="88"/>
    </row>
    <row r="2361" spans="1:55" ht="15" x14ac:dyDescent="0.2">
      <c r="A2361" s="100" t="s">
        <v>534</v>
      </c>
      <c r="B2361" s="95" t="s">
        <v>534</v>
      </c>
      <c r="C2361" s="95">
        <v>2358</v>
      </c>
      <c r="D2361" s="95" t="s">
        <v>534</v>
      </c>
      <c r="E2361" s="99" t="s">
        <v>534</v>
      </c>
      <c r="F2361" s="95" t="s">
        <v>534</v>
      </c>
      <c r="G2361" s="95" t="s">
        <v>534</v>
      </c>
      <c r="H2361" s="95">
        <v>0</v>
      </c>
      <c r="I2361" s="95">
        <v>1</v>
      </c>
      <c r="J2361" s="95">
        <v>1894</v>
      </c>
      <c r="K2361" s="95" t="s">
        <v>534</v>
      </c>
      <c r="L2361" s="98" t="s">
        <v>534</v>
      </c>
      <c r="M2361" s="98" t="s">
        <v>534</v>
      </c>
      <c r="N2361" s="97" t="s">
        <v>534</v>
      </c>
      <c r="Q2361" s="88" t="str">
        <f t="array" aca="1" ref="Q2361" ca="1">IFERROR(INDEX(Tableau3[Num DECAL],SMALL(IF(Tableau3[Num DECAL]&lt;&gt;"",ROW(INDIRECT("1:"&amp;ROWS(Tableau3[Num DECAL])))),ROWS($1:2350))),"")</f>
        <v/>
      </c>
      <c r="R2361" s="88">
        <f t="shared" ca="1" si="36"/>
        <v>0</v>
      </c>
      <c r="S2361" s="88">
        <f ca="1">COUNTIFS(Tableau3[PLAGE],R2361)</f>
        <v>0</v>
      </c>
      <c r="T2361" s="139">
        <f ca="1">INDEX(EXTRACT!DATE,MATCH(Tableau4[[#This Row],[Décalage]],D:D,0),0)</f>
        <v>0</v>
      </c>
      <c r="U2361" s="139">
        <f ca="1">VLOOKUP(Tableau4[[#This Row],[Décalage]],D:E,2,0)</f>
        <v>0</v>
      </c>
      <c r="V2361" s="139">
        <f ca="1">VLOOKUP(Tableau4[[#This Row],[Décalage]],D:G,4,0)</f>
        <v>0</v>
      </c>
      <c r="AY2361" s="88"/>
      <c r="AZ2361" s="88"/>
      <c r="BA2361" s="88"/>
      <c r="BB2361" s="88"/>
      <c r="BC2361" s="88"/>
    </row>
    <row r="2362" spans="1:55" ht="15" x14ac:dyDescent="0.2">
      <c r="A2362" s="100" t="s">
        <v>534</v>
      </c>
      <c r="B2362" s="95" t="s">
        <v>534</v>
      </c>
      <c r="C2362" s="95">
        <v>2359</v>
      </c>
      <c r="D2362" s="95" t="s">
        <v>534</v>
      </c>
      <c r="E2362" s="99" t="s">
        <v>534</v>
      </c>
      <c r="F2362" s="95" t="s">
        <v>534</v>
      </c>
      <c r="G2362" s="95" t="s">
        <v>534</v>
      </c>
      <c r="H2362" s="95">
        <v>0</v>
      </c>
      <c r="I2362" s="95">
        <v>1</v>
      </c>
      <c r="J2362" s="95">
        <v>1895</v>
      </c>
      <c r="K2362" s="95" t="s">
        <v>534</v>
      </c>
      <c r="L2362" s="98" t="s">
        <v>534</v>
      </c>
      <c r="M2362" s="98" t="s">
        <v>534</v>
      </c>
      <c r="N2362" s="97" t="s">
        <v>534</v>
      </c>
      <c r="Q2362" s="88" t="str">
        <f t="array" aca="1" ref="Q2362" ca="1">IFERROR(INDEX(Tableau3[Num DECAL],SMALL(IF(Tableau3[Num DECAL]&lt;&gt;"",ROW(INDIRECT("1:"&amp;ROWS(Tableau3[Num DECAL])))),ROWS($1:2351))),"")</f>
        <v/>
      </c>
      <c r="R2362" s="88">
        <f t="shared" ca="1" si="36"/>
        <v>0</v>
      </c>
      <c r="S2362" s="88">
        <f ca="1">COUNTIFS(Tableau3[PLAGE],R2362)</f>
        <v>0</v>
      </c>
      <c r="T2362" s="139">
        <f ca="1">INDEX(EXTRACT!DATE,MATCH(Tableau4[[#This Row],[Décalage]],D:D,0),0)</f>
        <v>0</v>
      </c>
      <c r="U2362" s="139">
        <f ca="1">VLOOKUP(Tableau4[[#This Row],[Décalage]],D:E,2,0)</f>
        <v>0</v>
      </c>
      <c r="V2362" s="139">
        <f ca="1">VLOOKUP(Tableau4[[#This Row],[Décalage]],D:G,4,0)</f>
        <v>0</v>
      </c>
      <c r="AY2362" s="88"/>
      <c r="AZ2362" s="88"/>
      <c r="BA2362" s="88"/>
      <c r="BB2362" s="88"/>
      <c r="BC2362" s="88"/>
    </row>
    <row r="2363" spans="1:55" ht="15" x14ac:dyDescent="0.2">
      <c r="A2363" s="100" t="s">
        <v>534</v>
      </c>
      <c r="B2363" s="95" t="s">
        <v>534</v>
      </c>
      <c r="C2363" s="95">
        <v>2360</v>
      </c>
      <c r="D2363" s="95" t="s">
        <v>534</v>
      </c>
      <c r="E2363" s="99" t="s">
        <v>534</v>
      </c>
      <c r="F2363" s="95" t="s">
        <v>534</v>
      </c>
      <c r="G2363" s="95" t="s">
        <v>534</v>
      </c>
      <c r="H2363" s="95">
        <v>0</v>
      </c>
      <c r="I2363" s="95">
        <v>1</v>
      </c>
      <c r="J2363" s="95">
        <v>1896</v>
      </c>
      <c r="K2363" s="95" t="s">
        <v>534</v>
      </c>
      <c r="L2363" s="98" t="s">
        <v>534</v>
      </c>
      <c r="M2363" s="98" t="s">
        <v>534</v>
      </c>
      <c r="N2363" s="97" t="s">
        <v>534</v>
      </c>
      <c r="Q2363" s="88" t="str">
        <f t="array" aca="1" ref="Q2363" ca="1">IFERROR(INDEX(Tableau3[Num DECAL],SMALL(IF(Tableau3[Num DECAL]&lt;&gt;"",ROW(INDIRECT("1:"&amp;ROWS(Tableau3[Num DECAL])))),ROWS($1:2352))),"")</f>
        <v/>
      </c>
      <c r="R2363" s="88">
        <f t="shared" ca="1" si="36"/>
        <v>0</v>
      </c>
      <c r="S2363" s="88">
        <f ca="1">COUNTIFS(Tableau3[PLAGE],R2363)</f>
        <v>0</v>
      </c>
      <c r="T2363" s="139">
        <f ca="1">INDEX(EXTRACT!DATE,MATCH(Tableau4[[#This Row],[Décalage]],D:D,0),0)</f>
        <v>0</v>
      </c>
      <c r="U2363" s="139">
        <f ca="1">VLOOKUP(Tableau4[[#This Row],[Décalage]],D:E,2,0)</f>
        <v>0</v>
      </c>
      <c r="V2363" s="139">
        <f ca="1">VLOOKUP(Tableau4[[#This Row],[Décalage]],D:G,4,0)</f>
        <v>0</v>
      </c>
      <c r="AY2363" s="88"/>
      <c r="AZ2363" s="88"/>
      <c r="BA2363" s="88"/>
      <c r="BB2363" s="88"/>
      <c r="BC2363" s="88"/>
    </row>
    <row r="2364" spans="1:55" ht="15" x14ac:dyDescent="0.2">
      <c r="A2364" s="100" t="s">
        <v>534</v>
      </c>
      <c r="B2364" s="95" t="s">
        <v>534</v>
      </c>
      <c r="C2364" s="95">
        <v>2361</v>
      </c>
      <c r="D2364" s="95" t="s">
        <v>534</v>
      </c>
      <c r="E2364" s="99" t="s">
        <v>534</v>
      </c>
      <c r="F2364" s="95" t="s">
        <v>534</v>
      </c>
      <c r="G2364" s="95" t="s">
        <v>534</v>
      </c>
      <c r="H2364" s="95">
        <v>0</v>
      </c>
      <c r="I2364" s="95">
        <v>1</v>
      </c>
      <c r="J2364" s="95">
        <v>1897</v>
      </c>
      <c r="K2364" s="95" t="s">
        <v>534</v>
      </c>
      <c r="L2364" s="98" t="s">
        <v>534</v>
      </c>
      <c r="M2364" s="98" t="s">
        <v>534</v>
      </c>
      <c r="N2364" s="97" t="s">
        <v>534</v>
      </c>
      <c r="Q2364" s="88" t="str">
        <f t="array" aca="1" ref="Q2364" ca="1">IFERROR(INDEX(Tableau3[Num DECAL],SMALL(IF(Tableau3[Num DECAL]&lt;&gt;"",ROW(INDIRECT("1:"&amp;ROWS(Tableau3[Num DECAL])))),ROWS($1:2353))),"")</f>
        <v/>
      </c>
      <c r="R2364" s="88">
        <f t="shared" ca="1" si="36"/>
        <v>0</v>
      </c>
      <c r="S2364" s="88">
        <f ca="1">COUNTIFS(Tableau3[PLAGE],R2364)</f>
        <v>0</v>
      </c>
      <c r="T2364" s="139">
        <f ca="1">INDEX(EXTRACT!DATE,MATCH(Tableau4[[#This Row],[Décalage]],D:D,0),0)</f>
        <v>0</v>
      </c>
      <c r="U2364" s="139">
        <f ca="1">VLOOKUP(Tableau4[[#This Row],[Décalage]],D:E,2,0)</f>
        <v>0</v>
      </c>
      <c r="V2364" s="139">
        <f ca="1">VLOOKUP(Tableau4[[#This Row],[Décalage]],D:G,4,0)</f>
        <v>0</v>
      </c>
      <c r="AY2364" s="88"/>
      <c r="AZ2364" s="88"/>
      <c r="BA2364" s="88"/>
      <c r="BB2364" s="88"/>
      <c r="BC2364" s="88"/>
    </row>
    <row r="2365" spans="1:55" ht="15" x14ac:dyDescent="0.2">
      <c r="A2365" s="100" t="s">
        <v>534</v>
      </c>
      <c r="B2365" s="95" t="s">
        <v>534</v>
      </c>
      <c r="C2365" s="95">
        <v>2362</v>
      </c>
      <c r="D2365" s="95" t="s">
        <v>534</v>
      </c>
      <c r="E2365" s="99" t="s">
        <v>534</v>
      </c>
      <c r="F2365" s="95" t="s">
        <v>534</v>
      </c>
      <c r="G2365" s="95" t="s">
        <v>534</v>
      </c>
      <c r="H2365" s="95">
        <v>0</v>
      </c>
      <c r="I2365" s="95">
        <v>1</v>
      </c>
      <c r="J2365" s="95">
        <v>1898</v>
      </c>
      <c r="K2365" s="95" t="s">
        <v>534</v>
      </c>
      <c r="L2365" s="98" t="s">
        <v>534</v>
      </c>
      <c r="M2365" s="98" t="s">
        <v>534</v>
      </c>
      <c r="N2365" s="97" t="s">
        <v>534</v>
      </c>
      <c r="Q2365" s="88" t="str">
        <f t="array" aca="1" ref="Q2365" ca="1">IFERROR(INDEX(Tableau3[Num DECAL],SMALL(IF(Tableau3[Num DECAL]&lt;&gt;"",ROW(INDIRECT("1:"&amp;ROWS(Tableau3[Num DECAL])))),ROWS($1:2354))),"")</f>
        <v/>
      </c>
      <c r="R2365" s="88">
        <f t="shared" ca="1" si="36"/>
        <v>0</v>
      </c>
      <c r="S2365" s="88">
        <f ca="1">COUNTIFS(Tableau3[PLAGE],R2365)</f>
        <v>0</v>
      </c>
      <c r="T2365" s="139">
        <f ca="1">INDEX(EXTRACT!DATE,MATCH(Tableau4[[#This Row],[Décalage]],D:D,0),0)</f>
        <v>0</v>
      </c>
      <c r="U2365" s="139">
        <f ca="1">VLOOKUP(Tableau4[[#This Row],[Décalage]],D:E,2,0)</f>
        <v>0</v>
      </c>
      <c r="V2365" s="139">
        <f ca="1">VLOOKUP(Tableau4[[#This Row],[Décalage]],D:G,4,0)</f>
        <v>0</v>
      </c>
      <c r="AY2365" s="88"/>
      <c r="AZ2365" s="88"/>
      <c r="BA2365" s="88"/>
      <c r="BB2365" s="88"/>
      <c r="BC2365" s="88"/>
    </row>
    <row r="2366" spans="1:55" ht="15" x14ac:dyDescent="0.2">
      <c r="A2366" s="100" t="s">
        <v>534</v>
      </c>
      <c r="B2366" s="95" t="s">
        <v>534</v>
      </c>
      <c r="C2366" s="95">
        <v>2363</v>
      </c>
      <c r="D2366" s="95" t="s">
        <v>534</v>
      </c>
      <c r="E2366" s="99" t="s">
        <v>534</v>
      </c>
      <c r="F2366" s="95" t="s">
        <v>534</v>
      </c>
      <c r="G2366" s="95" t="s">
        <v>534</v>
      </c>
      <c r="H2366" s="95">
        <v>0</v>
      </c>
      <c r="I2366" s="95">
        <v>1</v>
      </c>
      <c r="J2366" s="95">
        <v>1899</v>
      </c>
      <c r="K2366" s="95" t="s">
        <v>534</v>
      </c>
      <c r="L2366" s="98" t="s">
        <v>534</v>
      </c>
      <c r="M2366" s="98" t="s">
        <v>534</v>
      </c>
      <c r="N2366" s="97" t="s">
        <v>534</v>
      </c>
      <c r="Q2366" s="88" t="str">
        <f t="array" aca="1" ref="Q2366" ca="1">IFERROR(INDEX(Tableau3[Num DECAL],SMALL(IF(Tableau3[Num DECAL]&lt;&gt;"",ROW(INDIRECT("1:"&amp;ROWS(Tableau3[Num DECAL])))),ROWS($1:2355))),"")</f>
        <v/>
      </c>
      <c r="R2366" s="88">
        <f t="shared" ca="1" si="36"/>
        <v>0</v>
      </c>
      <c r="S2366" s="88">
        <f ca="1">COUNTIFS(Tableau3[PLAGE],R2366)</f>
        <v>0</v>
      </c>
      <c r="T2366" s="139">
        <f ca="1">INDEX(EXTRACT!DATE,MATCH(Tableau4[[#This Row],[Décalage]],D:D,0),0)</f>
        <v>0</v>
      </c>
      <c r="U2366" s="139">
        <f ca="1">VLOOKUP(Tableau4[[#This Row],[Décalage]],D:E,2,0)</f>
        <v>0</v>
      </c>
      <c r="V2366" s="139">
        <f ca="1">VLOOKUP(Tableau4[[#This Row],[Décalage]],D:G,4,0)</f>
        <v>0</v>
      </c>
      <c r="AY2366" s="88"/>
      <c r="AZ2366" s="88"/>
      <c r="BA2366" s="88"/>
      <c r="BB2366" s="88"/>
      <c r="BC2366" s="88"/>
    </row>
    <row r="2367" spans="1:55" ht="15" x14ac:dyDescent="0.2">
      <c r="A2367" s="100" t="s">
        <v>534</v>
      </c>
      <c r="B2367" s="95" t="s">
        <v>534</v>
      </c>
      <c r="C2367" s="95">
        <v>2364</v>
      </c>
      <c r="D2367" s="95" t="s">
        <v>534</v>
      </c>
      <c r="E2367" s="99" t="s">
        <v>534</v>
      </c>
      <c r="F2367" s="95" t="s">
        <v>534</v>
      </c>
      <c r="G2367" s="95" t="s">
        <v>534</v>
      </c>
      <c r="H2367" s="95">
        <v>0</v>
      </c>
      <c r="I2367" s="95">
        <v>1</v>
      </c>
      <c r="J2367" s="95">
        <v>1900</v>
      </c>
      <c r="K2367" s="95" t="s">
        <v>534</v>
      </c>
      <c r="L2367" s="98" t="s">
        <v>534</v>
      </c>
      <c r="M2367" s="98" t="s">
        <v>534</v>
      </c>
      <c r="N2367" s="97" t="s">
        <v>534</v>
      </c>
      <c r="Q2367" s="88" t="str">
        <f t="array" aca="1" ref="Q2367" ca="1">IFERROR(INDEX(Tableau3[Num DECAL],SMALL(IF(Tableau3[Num DECAL]&lt;&gt;"",ROW(INDIRECT("1:"&amp;ROWS(Tableau3[Num DECAL])))),ROWS($1:2356))),"")</f>
        <v/>
      </c>
      <c r="R2367" s="88">
        <f t="shared" ca="1" si="36"/>
        <v>0</v>
      </c>
      <c r="S2367" s="88">
        <f ca="1">COUNTIFS(Tableau3[PLAGE],R2367)</f>
        <v>0</v>
      </c>
      <c r="T2367" s="139">
        <f ca="1">INDEX(EXTRACT!DATE,MATCH(Tableau4[[#This Row],[Décalage]],D:D,0),0)</f>
        <v>0</v>
      </c>
      <c r="U2367" s="139">
        <f ca="1">VLOOKUP(Tableau4[[#This Row],[Décalage]],D:E,2,0)</f>
        <v>0</v>
      </c>
      <c r="V2367" s="139">
        <f ca="1">VLOOKUP(Tableau4[[#This Row],[Décalage]],D:G,4,0)</f>
        <v>0</v>
      </c>
      <c r="AY2367" s="88"/>
      <c r="AZ2367" s="88"/>
      <c r="BA2367" s="88"/>
      <c r="BB2367" s="88"/>
      <c r="BC2367" s="88"/>
    </row>
    <row r="2368" spans="1:55" ht="15" x14ac:dyDescent="0.2">
      <c r="A2368" s="100" t="s">
        <v>534</v>
      </c>
      <c r="B2368" s="95" t="s">
        <v>534</v>
      </c>
      <c r="C2368" s="95">
        <v>2365</v>
      </c>
      <c r="D2368" s="95" t="s">
        <v>534</v>
      </c>
      <c r="E2368" s="99" t="s">
        <v>534</v>
      </c>
      <c r="F2368" s="95" t="s">
        <v>534</v>
      </c>
      <c r="G2368" s="95" t="s">
        <v>534</v>
      </c>
      <c r="H2368" s="95">
        <v>0</v>
      </c>
      <c r="I2368" s="95">
        <v>1</v>
      </c>
      <c r="J2368" s="95">
        <v>1901</v>
      </c>
      <c r="K2368" s="95" t="s">
        <v>534</v>
      </c>
      <c r="L2368" s="98" t="s">
        <v>534</v>
      </c>
      <c r="M2368" s="98" t="s">
        <v>534</v>
      </c>
      <c r="N2368" s="97" t="s">
        <v>534</v>
      </c>
      <c r="Q2368" s="88" t="str">
        <f t="array" aca="1" ref="Q2368" ca="1">IFERROR(INDEX(Tableau3[Num DECAL],SMALL(IF(Tableau3[Num DECAL]&lt;&gt;"",ROW(INDIRECT("1:"&amp;ROWS(Tableau3[Num DECAL])))),ROWS($1:2357))),"")</f>
        <v/>
      </c>
      <c r="R2368" s="88">
        <f t="shared" ca="1" si="36"/>
        <v>0</v>
      </c>
      <c r="S2368" s="88">
        <f ca="1">COUNTIFS(Tableau3[PLAGE],R2368)</f>
        <v>0</v>
      </c>
      <c r="T2368" s="139">
        <f ca="1">INDEX(EXTRACT!DATE,MATCH(Tableau4[[#This Row],[Décalage]],D:D,0),0)</f>
        <v>0</v>
      </c>
      <c r="U2368" s="139">
        <f ca="1">VLOOKUP(Tableau4[[#This Row],[Décalage]],D:E,2,0)</f>
        <v>0</v>
      </c>
      <c r="V2368" s="139">
        <f ca="1">VLOOKUP(Tableau4[[#This Row],[Décalage]],D:G,4,0)</f>
        <v>0</v>
      </c>
      <c r="AY2368" s="88"/>
      <c r="AZ2368" s="88"/>
      <c r="BA2368" s="88"/>
      <c r="BB2368" s="88"/>
      <c r="BC2368" s="88"/>
    </row>
    <row r="2369" spans="1:55" ht="15" x14ac:dyDescent="0.2">
      <c r="A2369" s="100" t="s">
        <v>534</v>
      </c>
      <c r="B2369" s="95" t="s">
        <v>534</v>
      </c>
      <c r="C2369" s="95">
        <v>2366</v>
      </c>
      <c r="D2369" s="95" t="s">
        <v>534</v>
      </c>
      <c r="E2369" s="99" t="s">
        <v>534</v>
      </c>
      <c r="F2369" s="95" t="s">
        <v>534</v>
      </c>
      <c r="G2369" s="95" t="s">
        <v>534</v>
      </c>
      <c r="H2369" s="95">
        <v>0</v>
      </c>
      <c r="I2369" s="95">
        <v>1</v>
      </c>
      <c r="J2369" s="95">
        <v>1902</v>
      </c>
      <c r="K2369" s="95" t="s">
        <v>534</v>
      </c>
      <c r="L2369" s="98" t="s">
        <v>534</v>
      </c>
      <c r="M2369" s="98" t="s">
        <v>534</v>
      </c>
      <c r="N2369" s="97" t="s">
        <v>534</v>
      </c>
      <c r="Q2369" s="88" t="str">
        <f t="array" aca="1" ref="Q2369" ca="1">IFERROR(INDEX(Tableau3[Num DECAL],SMALL(IF(Tableau3[Num DECAL]&lt;&gt;"",ROW(INDIRECT("1:"&amp;ROWS(Tableau3[Num DECAL])))),ROWS($1:2358))),"")</f>
        <v/>
      </c>
      <c r="R2369" s="88">
        <f t="shared" ca="1" si="36"/>
        <v>0</v>
      </c>
      <c r="S2369" s="88">
        <f ca="1">COUNTIFS(Tableau3[PLAGE],R2369)</f>
        <v>0</v>
      </c>
      <c r="T2369" s="139">
        <f ca="1">INDEX(EXTRACT!DATE,MATCH(Tableau4[[#This Row],[Décalage]],D:D,0),0)</f>
        <v>0</v>
      </c>
      <c r="U2369" s="139">
        <f ca="1">VLOOKUP(Tableau4[[#This Row],[Décalage]],D:E,2,0)</f>
        <v>0</v>
      </c>
      <c r="V2369" s="139">
        <f ca="1">VLOOKUP(Tableau4[[#This Row],[Décalage]],D:G,4,0)</f>
        <v>0</v>
      </c>
      <c r="AY2369" s="88"/>
      <c r="AZ2369" s="88"/>
      <c r="BA2369" s="88"/>
      <c r="BB2369" s="88"/>
      <c r="BC2369" s="88"/>
    </row>
    <row r="2370" spans="1:55" ht="15" x14ac:dyDescent="0.2">
      <c r="A2370" s="100" t="s">
        <v>534</v>
      </c>
      <c r="B2370" s="95" t="s">
        <v>534</v>
      </c>
      <c r="C2370" s="95">
        <v>2367</v>
      </c>
      <c r="D2370" s="95" t="s">
        <v>534</v>
      </c>
      <c r="E2370" s="99" t="s">
        <v>534</v>
      </c>
      <c r="F2370" s="95" t="s">
        <v>534</v>
      </c>
      <c r="G2370" s="95" t="s">
        <v>534</v>
      </c>
      <c r="H2370" s="95">
        <v>0</v>
      </c>
      <c r="I2370" s="95">
        <v>1</v>
      </c>
      <c r="J2370" s="95">
        <v>1903</v>
      </c>
      <c r="K2370" s="95" t="s">
        <v>534</v>
      </c>
      <c r="L2370" s="98" t="s">
        <v>534</v>
      </c>
      <c r="M2370" s="98" t="s">
        <v>534</v>
      </c>
      <c r="N2370" s="97" t="s">
        <v>534</v>
      </c>
      <c r="Q2370" s="88" t="str">
        <f t="array" aca="1" ref="Q2370" ca="1">IFERROR(INDEX(Tableau3[Num DECAL],SMALL(IF(Tableau3[Num DECAL]&lt;&gt;"",ROW(INDIRECT("1:"&amp;ROWS(Tableau3[Num DECAL])))),ROWS($1:2359))),"")</f>
        <v/>
      </c>
      <c r="R2370" s="88">
        <f t="shared" ca="1" si="36"/>
        <v>0</v>
      </c>
      <c r="S2370" s="88">
        <f ca="1">COUNTIFS(Tableau3[PLAGE],R2370)</f>
        <v>0</v>
      </c>
      <c r="T2370" s="139">
        <f ca="1">INDEX(EXTRACT!DATE,MATCH(Tableau4[[#This Row],[Décalage]],D:D,0),0)</f>
        <v>0</v>
      </c>
      <c r="U2370" s="139">
        <f ca="1">VLOOKUP(Tableau4[[#This Row],[Décalage]],D:E,2,0)</f>
        <v>0</v>
      </c>
      <c r="V2370" s="139">
        <f ca="1">VLOOKUP(Tableau4[[#This Row],[Décalage]],D:G,4,0)</f>
        <v>0</v>
      </c>
      <c r="AY2370" s="88"/>
      <c r="AZ2370" s="88"/>
      <c r="BA2370" s="88"/>
      <c r="BB2370" s="88"/>
      <c r="BC2370" s="88"/>
    </row>
    <row r="2371" spans="1:55" ht="15" x14ac:dyDescent="0.2">
      <c r="A2371" s="100" t="s">
        <v>534</v>
      </c>
      <c r="B2371" s="95" t="s">
        <v>534</v>
      </c>
      <c r="C2371" s="95">
        <v>2368</v>
      </c>
      <c r="D2371" s="95" t="s">
        <v>534</v>
      </c>
      <c r="E2371" s="99" t="s">
        <v>534</v>
      </c>
      <c r="F2371" s="95" t="s">
        <v>534</v>
      </c>
      <c r="G2371" s="95" t="s">
        <v>534</v>
      </c>
      <c r="H2371" s="95">
        <v>0</v>
      </c>
      <c r="I2371" s="95">
        <v>1</v>
      </c>
      <c r="J2371" s="95">
        <v>1904</v>
      </c>
      <c r="K2371" s="95" t="s">
        <v>534</v>
      </c>
      <c r="L2371" s="98" t="s">
        <v>534</v>
      </c>
      <c r="M2371" s="98" t="s">
        <v>534</v>
      </c>
      <c r="N2371" s="97" t="s">
        <v>534</v>
      </c>
      <c r="Q2371" s="88" t="str">
        <f t="array" aca="1" ref="Q2371" ca="1">IFERROR(INDEX(Tableau3[Num DECAL],SMALL(IF(Tableau3[Num DECAL]&lt;&gt;"",ROW(INDIRECT("1:"&amp;ROWS(Tableau3[Num DECAL])))),ROWS($1:2360))),"")</f>
        <v/>
      </c>
      <c r="R2371" s="88">
        <f t="shared" ca="1" si="36"/>
        <v>0</v>
      </c>
      <c r="S2371" s="88">
        <f ca="1">COUNTIFS(Tableau3[PLAGE],R2371)</f>
        <v>0</v>
      </c>
      <c r="T2371" s="139">
        <f ca="1">INDEX(EXTRACT!DATE,MATCH(Tableau4[[#This Row],[Décalage]],D:D,0),0)</f>
        <v>0</v>
      </c>
      <c r="U2371" s="139">
        <f ca="1">VLOOKUP(Tableau4[[#This Row],[Décalage]],D:E,2,0)</f>
        <v>0</v>
      </c>
      <c r="V2371" s="139">
        <f ca="1">VLOOKUP(Tableau4[[#This Row],[Décalage]],D:G,4,0)</f>
        <v>0</v>
      </c>
      <c r="AY2371" s="88"/>
      <c r="AZ2371" s="88"/>
      <c r="BA2371" s="88"/>
      <c r="BB2371" s="88"/>
      <c r="BC2371" s="88"/>
    </row>
    <row r="2372" spans="1:55" ht="15" x14ac:dyDescent="0.2">
      <c r="A2372" s="100" t="s">
        <v>534</v>
      </c>
      <c r="B2372" s="95" t="s">
        <v>534</v>
      </c>
      <c r="C2372" s="95">
        <v>2369</v>
      </c>
      <c r="D2372" s="95" t="s">
        <v>534</v>
      </c>
      <c r="E2372" s="99" t="s">
        <v>534</v>
      </c>
      <c r="F2372" s="95" t="s">
        <v>534</v>
      </c>
      <c r="G2372" s="95" t="s">
        <v>534</v>
      </c>
      <c r="H2372" s="95">
        <v>0</v>
      </c>
      <c r="I2372" s="95">
        <v>1</v>
      </c>
      <c r="J2372" s="95">
        <v>1905</v>
      </c>
      <c r="K2372" s="95" t="s">
        <v>534</v>
      </c>
      <c r="L2372" s="98" t="s">
        <v>534</v>
      </c>
      <c r="M2372" s="98" t="s">
        <v>534</v>
      </c>
      <c r="N2372" s="97" t="s">
        <v>534</v>
      </c>
      <c r="Q2372" s="88" t="str">
        <f t="array" aca="1" ref="Q2372" ca="1">IFERROR(INDEX(Tableau3[Num DECAL],SMALL(IF(Tableau3[Num DECAL]&lt;&gt;"",ROW(INDIRECT("1:"&amp;ROWS(Tableau3[Num DECAL])))),ROWS($1:2361))),"")</f>
        <v/>
      </c>
      <c r="R2372" s="88">
        <f t="shared" ca="1" si="36"/>
        <v>0</v>
      </c>
      <c r="S2372" s="88">
        <f ca="1">COUNTIFS(Tableau3[PLAGE],R2372)</f>
        <v>0</v>
      </c>
      <c r="T2372" s="139">
        <f ca="1">INDEX(EXTRACT!DATE,MATCH(Tableau4[[#This Row],[Décalage]],D:D,0),0)</f>
        <v>0</v>
      </c>
      <c r="U2372" s="139">
        <f ca="1">VLOOKUP(Tableau4[[#This Row],[Décalage]],D:E,2,0)</f>
        <v>0</v>
      </c>
      <c r="V2372" s="139">
        <f ca="1">VLOOKUP(Tableau4[[#This Row],[Décalage]],D:G,4,0)</f>
        <v>0</v>
      </c>
      <c r="AY2372" s="88"/>
      <c r="AZ2372" s="88"/>
      <c r="BA2372" s="88"/>
      <c r="BB2372" s="88"/>
      <c r="BC2372" s="88"/>
    </row>
    <row r="2373" spans="1:55" ht="15" x14ac:dyDescent="0.2">
      <c r="A2373" s="100" t="s">
        <v>534</v>
      </c>
      <c r="B2373" s="95" t="s">
        <v>534</v>
      </c>
      <c r="C2373" s="95">
        <v>2370</v>
      </c>
      <c r="D2373" s="95" t="s">
        <v>534</v>
      </c>
      <c r="E2373" s="99" t="s">
        <v>534</v>
      </c>
      <c r="F2373" s="95" t="s">
        <v>534</v>
      </c>
      <c r="G2373" s="95" t="s">
        <v>534</v>
      </c>
      <c r="H2373" s="95">
        <v>0</v>
      </c>
      <c r="I2373" s="95">
        <v>1</v>
      </c>
      <c r="J2373" s="95">
        <v>1906</v>
      </c>
      <c r="K2373" s="95" t="s">
        <v>534</v>
      </c>
      <c r="L2373" s="98" t="s">
        <v>534</v>
      </c>
      <c r="M2373" s="98" t="s">
        <v>534</v>
      </c>
      <c r="N2373" s="97" t="s">
        <v>534</v>
      </c>
      <c r="Q2373" s="88" t="str">
        <f t="array" aca="1" ref="Q2373" ca="1">IFERROR(INDEX(Tableau3[Num DECAL],SMALL(IF(Tableau3[Num DECAL]&lt;&gt;"",ROW(INDIRECT("1:"&amp;ROWS(Tableau3[Num DECAL])))),ROWS($1:2362))),"")</f>
        <v/>
      </c>
      <c r="R2373" s="88">
        <f t="shared" ca="1" si="36"/>
        <v>0</v>
      </c>
      <c r="S2373" s="88">
        <f ca="1">COUNTIFS(Tableau3[PLAGE],R2373)</f>
        <v>0</v>
      </c>
      <c r="T2373" s="139">
        <f ca="1">INDEX(EXTRACT!DATE,MATCH(Tableau4[[#This Row],[Décalage]],D:D,0),0)</f>
        <v>0</v>
      </c>
      <c r="U2373" s="139">
        <f ca="1">VLOOKUP(Tableau4[[#This Row],[Décalage]],D:E,2,0)</f>
        <v>0</v>
      </c>
      <c r="V2373" s="139">
        <f ca="1">VLOOKUP(Tableau4[[#This Row],[Décalage]],D:G,4,0)</f>
        <v>0</v>
      </c>
      <c r="AY2373" s="88"/>
      <c r="AZ2373" s="88"/>
      <c r="BA2373" s="88"/>
      <c r="BB2373" s="88"/>
      <c r="BC2373" s="88"/>
    </row>
    <row r="2374" spans="1:55" ht="15" x14ac:dyDescent="0.2">
      <c r="A2374" s="100" t="s">
        <v>534</v>
      </c>
      <c r="B2374" s="95" t="s">
        <v>534</v>
      </c>
      <c r="C2374" s="95">
        <v>2371</v>
      </c>
      <c r="D2374" s="95" t="s">
        <v>534</v>
      </c>
      <c r="E2374" s="99" t="s">
        <v>534</v>
      </c>
      <c r="F2374" s="95" t="s">
        <v>534</v>
      </c>
      <c r="G2374" s="95" t="s">
        <v>534</v>
      </c>
      <c r="H2374" s="95">
        <v>0</v>
      </c>
      <c r="I2374" s="95">
        <v>1</v>
      </c>
      <c r="J2374" s="95">
        <v>1907</v>
      </c>
      <c r="K2374" s="95" t="s">
        <v>534</v>
      </c>
      <c r="L2374" s="98" t="s">
        <v>534</v>
      </c>
      <c r="M2374" s="98" t="s">
        <v>534</v>
      </c>
      <c r="N2374" s="97" t="s">
        <v>534</v>
      </c>
      <c r="Q2374" s="88" t="str">
        <f t="array" aca="1" ref="Q2374" ca="1">IFERROR(INDEX(Tableau3[Num DECAL],SMALL(IF(Tableau3[Num DECAL]&lt;&gt;"",ROW(INDIRECT("1:"&amp;ROWS(Tableau3[Num DECAL])))),ROWS($1:2363))),"")</f>
        <v/>
      </c>
      <c r="R2374" s="88">
        <f t="shared" ca="1" si="36"/>
        <v>0</v>
      </c>
      <c r="S2374" s="88">
        <f ca="1">COUNTIFS(Tableau3[PLAGE],R2374)</f>
        <v>0</v>
      </c>
      <c r="T2374" s="139">
        <f ca="1">INDEX(EXTRACT!DATE,MATCH(Tableau4[[#This Row],[Décalage]],D:D,0),0)</f>
        <v>0</v>
      </c>
      <c r="U2374" s="139">
        <f ca="1">VLOOKUP(Tableau4[[#This Row],[Décalage]],D:E,2,0)</f>
        <v>0</v>
      </c>
      <c r="V2374" s="139">
        <f ca="1">VLOOKUP(Tableau4[[#This Row],[Décalage]],D:G,4,0)</f>
        <v>0</v>
      </c>
      <c r="AY2374" s="88"/>
      <c r="AZ2374" s="88"/>
      <c r="BA2374" s="88"/>
      <c r="BB2374" s="88"/>
      <c r="BC2374" s="88"/>
    </row>
    <row r="2375" spans="1:55" ht="15" x14ac:dyDescent="0.2">
      <c r="A2375" s="100" t="s">
        <v>534</v>
      </c>
      <c r="B2375" s="95" t="s">
        <v>534</v>
      </c>
      <c r="C2375" s="95">
        <v>2372</v>
      </c>
      <c r="D2375" s="95" t="s">
        <v>534</v>
      </c>
      <c r="E2375" s="99" t="s">
        <v>534</v>
      </c>
      <c r="F2375" s="95" t="s">
        <v>534</v>
      </c>
      <c r="G2375" s="95" t="s">
        <v>534</v>
      </c>
      <c r="H2375" s="95">
        <v>0</v>
      </c>
      <c r="I2375" s="95">
        <v>1</v>
      </c>
      <c r="J2375" s="95">
        <v>1908</v>
      </c>
      <c r="K2375" s="95" t="s">
        <v>534</v>
      </c>
      <c r="L2375" s="98" t="s">
        <v>534</v>
      </c>
      <c r="M2375" s="98" t="s">
        <v>534</v>
      </c>
      <c r="N2375" s="97" t="s">
        <v>534</v>
      </c>
      <c r="Q2375" s="88" t="str">
        <f t="array" aca="1" ref="Q2375" ca="1">IFERROR(INDEX(Tableau3[Num DECAL],SMALL(IF(Tableau3[Num DECAL]&lt;&gt;"",ROW(INDIRECT("1:"&amp;ROWS(Tableau3[Num DECAL])))),ROWS($1:2364))),"")</f>
        <v/>
      </c>
      <c r="R2375" s="88">
        <f t="shared" ca="1" si="36"/>
        <v>0</v>
      </c>
      <c r="S2375" s="88">
        <f ca="1">COUNTIFS(Tableau3[PLAGE],R2375)</f>
        <v>0</v>
      </c>
      <c r="T2375" s="139">
        <f ca="1">INDEX(EXTRACT!DATE,MATCH(Tableau4[[#This Row],[Décalage]],D:D,0),0)</f>
        <v>0</v>
      </c>
      <c r="U2375" s="139">
        <f ca="1">VLOOKUP(Tableau4[[#This Row],[Décalage]],D:E,2,0)</f>
        <v>0</v>
      </c>
      <c r="V2375" s="139">
        <f ca="1">VLOOKUP(Tableau4[[#This Row],[Décalage]],D:G,4,0)</f>
        <v>0</v>
      </c>
      <c r="AY2375" s="88"/>
      <c r="AZ2375" s="88"/>
      <c r="BA2375" s="88"/>
      <c r="BB2375" s="88"/>
      <c r="BC2375" s="88"/>
    </row>
    <row r="2376" spans="1:55" ht="15" x14ac:dyDescent="0.2">
      <c r="A2376" s="100" t="s">
        <v>534</v>
      </c>
      <c r="B2376" s="95" t="s">
        <v>534</v>
      </c>
      <c r="C2376" s="95">
        <v>2373</v>
      </c>
      <c r="D2376" s="95" t="s">
        <v>534</v>
      </c>
      <c r="E2376" s="99" t="s">
        <v>534</v>
      </c>
      <c r="F2376" s="95" t="s">
        <v>534</v>
      </c>
      <c r="G2376" s="95" t="s">
        <v>534</v>
      </c>
      <c r="H2376" s="95">
        <v>0</v>
      </c>
      <c r="I2376" s="95">
        <v>1</v>
      </c>
      <c r="J2376" s="95">
        <v>1909</v>
      </c>
      <c r="K2376" s="95" t="s">
        <v>534</v>
      </c>
      <c r="L2376" s="98" t="s">
        <v>534</v>
      </c>
      <c r="M2376" s="98" t="s">
        <v>534</v>
      </c>
      <c r="N2376" s="97" t="s">
        <v>534</v>
      </c>
      <c r="Q2376" s="88" t="str">
        <f t="array" aca="1" ref="Q2376" ca="1">IFERROR(INDEX(Tableau3[Num DECAL],SMALL(IF(Tableau3[Num DECAL]&lt;&gt;"",ROW(INDIRECT("1:"&amp;ROWS(Tableau3[Num DECAL])))),ROWS($1:2365))),"")</f>
        <v/>
      </c>
      <c r="R2376" s="88">
        <f t="shared" ca="1" si="36"/>
        <v>0</v>
      </c>
      <c r="S2376" s="88">
        <f ca="1">COUNTIFS(Tableau3[PLAGE],R2376)</f>
        <v>0</v>
      </c>
      <c r="T2376" s="139">
        <f ca="1">INDEX(EXTRACT!DATE,MATCH(Tableau4[[#This Row],[Décalage]],D:D,0),0)</f>
        <v>0</v>
      </c>
      <c r="U2376" s="139">
        <f ca="1">VLOOKUP(Tableau4[[#This Row],[Décalage]],D:E,2,0)</f>
        <v>0</v>
      </c>
      <c r="V2376" s="139">
        <f ca="1">VLOOKUP(Tableau4[[#This Row],[Décalage]],D:G,4,0)</f>
        <v>0</v>
      </c>
      <c r="AY2376" s="88"/>
      <c r="AZ2376" s="88"/>
      <c r="BA2376" s="88"/>
      <c r="BB2376" s="88"/>
      <c r="BC2376" s="88"/>
    </row>
    <row r="2377" spans="1:55" ht="15" x14ac:dyDescent="0.2">
      <c r="A2377" s="100" t="s">
        <v>534</v>
      </c>
      <c r="B2377" s="95" t="s">
        <v>534</v>
      </c>
      <c r="C2377" s="95">
        <v>2374</v>
      </c>
      <c r="D2377" s="95" t="s">
        <v>534</v>
      </c>
      <c r="E2377" s="99" t="s">
        <v>534</v>
      </c>
      <c r="F2377" s="95" t="s">
        <v>534</v>
      </c>
      <c r="G2377" s="95" t="s">
        <v>534</v>
      </c>
      <c r="H2377" s="95">
        <v>0</v>
      </c>
      <c r="I2377" s="95">
        <v>1</v>
      </c>
      <c r="J2377" s="95">
        <v>1910</v>
      </c>
      <c r="K2377" s="95" t="s">
        <v>534</v>
      </c>
      <c r="L2377" s="98" t="s">
        <v>534</v>
      </c>
      <c r="M2377" s="98" t="s">
        <v>534</v>
      </c>
      <c r="N2377" s="97" t="s">
        <v>534</v>
      </c>
      <c r="Q2377" s="88" t="str">
        <f t="array" aca="1" ref="Q2377" ca="1">IFERROR(INDEX(Tableau3[Num DECAL],SMALL(IF(Tableau3[Num DECAL]&lt;&gt;"",ROW(INDIRECT("1:"&amp;ROWS(Tableau3[Num DECAL])))),ROWS($1:2366))),"")</f>
        <v/>
      </c>
      <c r="R2377" s="88">
        <f t="shared" ca="1" si="36"/>
        <v>0</v>
      </c>
      <c r="S2377" s="88">
        <f ca="1">COUNTIFS(Tableau3[PLAGE],R2377)</f>
        <v>0</v>
      </c>
      <c r="T2377" s="139">
        <f ca="1">INDEX(EXTRACT!DATE,MATCH(Tableau4[[#This Row],[Décalage]],D:D,0),0)</f>
        <v>0</v>
      </c>
      <c r="U2377" s="139">
        <f ca="1">VLOOKUP(Tableau4[[#This Row],[Décalage]],D:E,2,0)</f>
        <v>0</v>
      </c>
      <c r="V2377" s="139">
        <f ca="1">VLOOKUP(Tableau4[[#This Row],[Décalage]],D:G,4,0)</f>
        <v>0</v>
      </c>
      <c r="AY2377" s="88"/>
      <c r="AZ2377" s="88"/>
      <c r="BA2377" s="88"/>
      <c r="BB2377" s="88"/>
      <c r="BC2377" s="88"/>
    </row>
    <row r="2378" spans="1:55" ht="15" x14ac:dyDescent="0.2">
      <c r="A2378" s="100" t="s">
        <v>534</v>
      </c>
      <c r="B2378" s="95" t="s">
        <v>534</v>
      </c>
      <c r="C2378" s="95">
        <v>2375</v>
      </c>
      <c r="D2378" s="95" t="s">
        <v>534</v>
      </c>
      <c r="E2378" s="99" t="s">
        <v>534</v>
      </c>
      <c r="F2378" s="95" t="s">
        <v>534</v>
      </c>
      <c r="G2378" s="95" t="s">
        <v>534</v>
      </c>
      <c r="H2378" s="95">
        <v>0</v>
      </c>
      <c r="I2378" s="95">
        <v>1</v>
      </c>
      <c r="J2378" s="95">
        <v>1911</v>
      </c>
      <c r="K2378" s="95" t="s">
        <v>534</v>
      </c>
      <c r="L2378" s="98" t="s">
        <v>534</v>
      </c>
      <c r="M2378" s="98" t="s">
        <v>534</v>
      </c>
      <c r="N2378" s="97" t="s">
        <v>534</v>
      </c>
      <c r="Q2378" s="88" t="str">
        <f t="array" aca="1" ref="Q2378" ca="1">IFERROR(INDEX(Tableau3[Num DECAL],SMALL(IF(Tableau3[Num DECAL]&lt;&gt;"",ROW(INDIRECT("1:"&amp;ROWS(Tableau3[Num DECAL])))),ROWS($1:2367))),"")</f>
        <v/>
      </c>
      <c r="R2378" s="88">
        <f t="shared" ca="1" si="36"/>
        <v>0</v>
      </c>
      <c r="S2378" s="88">
        <f ca="1">COUNTIFS(Tableau3[PLAGE],R2378)</f>
        <v>0</v>
      </c>
      <c r="T2378" s="139">
        <f ca="1">INDEX(EXTRACT!DATE,MATCH(Tableau4[[#This Row],[Décalage]],D:D,0),0)</f>
        <v>0</v>
      </c>
      <c r="U2378" s="139">
        <f ca="1">VLOOKUP(Tableau4[[#This Row],[Décalage]],D:E,2,0)</f>
        <v>0</v>
      </c>
      <c r="V2378" s="139">
        <f ca="1">VLOOKUP(Tableau4[[#This Row],[Décalage]],D:G,4,0)</f>
        <v>0</v>
      </c>
      <c r="AY2378" s="88"/>
      <c r="AZ2378" s="88"/>
      <c r="BA2378" s="88"/>
      <c r="BB2378" s="88"/>
      <c r="BC2378" s="88"/>
    </row>
    <row r="2379" spans="1:55" ht="15" x14ac:dyDescent="0.2">
      <c r="A2379" s="100" t="s">
        <v>534</v>
      </c>
      <c r="B2379" s="95" t="s">
        <v>534</v>
      </c>
      <c r="C2379" s="95">
        <v>2376</v>
      </c>
      <c r="D2379" s="95" t="s">
        <v>534</v>
      </c>
      <c r="E2379" s="99" t="s">
        <v>534</v>
      </c>
      <c r="F2379" s="95" t="s">
        <v>534</v>
      </c>
      <c r="G2379" s="95" t="s">
        <v>534</v>
      </c>
      <c r="H2379" s="95">
        <v>0</v>
      </c>
      <c r="I2379" s="95">
        <v>1</v>
      </c>
      <c r="J2379" s="95">
        <v>1912</v>
      </c>
      <c r="K2379" s="95" t="s">
        <v>534</v>
      </c>
      <c r="L2379" s="98" t="s">
        <v>534</v>
      </c>
      <c r="M2379" s="98" t="s">
        <v>534</v>
      </c>
      <c r="N2379" s="97" t="s">
        <v>534</v>
      </c>
      <c r="Q2379" s="88" t="str">
        <f t="array" aca="1" ref="Q2379" ca="1">IFERROR(INDEX(Tableau3[Num DECAL],SMALL(IF(Tableau3[Num DECAL]&lt;&gt;"",ROW(INDIRECT("1:"&amp;ROWS(Tableau3[Num DECAL])))),ROWS($1:2368))),"")</f>
        <v/>
      </c>
      <c r="R2379" s="88">
        <f t="shared" ca="1" si="36"/>
        <v>0</v>
      </c>
      <c r="S2379" s="88">
        <f ca="1">COUNTIFS(Tableau3[PLAGE],R2379)</f>
        <v>0</v>
      </c>
      <c r="T2379" s="139">
        <f ca="1">INDEX(EXTRACT!DATE,MATCH(Tableau4[[#This Row],[Décalage]],D:D,0),0)</f>
        <v>0</v>
      </c>
      <c r="U2379" s="139">
        <f ca="1">VLOOKUP(Tableau4[[#This Row],[Décalage]],D:E,2,0)</f>
        <v>0</v>
      </c>
      <c r="V2379" s="139">
        <f ca="1">VLOOKUP(Tableau4[[#This Row],[Décalage]],D:G,4,0)</f>
        <v>0</v>
      </c>
      <c r="AY2379" s="88"/>
      <c r="AZ2379" s="88"/>
      <c r="BA2379" s="88"/>
      <c r="BB2379" s="88"/>
      <c r="BC2379" s="88"/>
    </row>
    <row r="2380" spans="1:55" ht="15" x14ac:dyDescent="0.2">
      <c r="A2380" s="100" t="s">
        <v>534</v>
      </c>
      <c r="B2380" s="95" t="s">
        <v>534</v>
      </c>
      <c r="C2380" s="95">
        <v>2377</v>
      </c>
      <c r="D2380" s="95" t="s">
        <v>534</v>
      </c>
      <c r="E2380" s="99" t="s">
        <v>534</v>
      </c>
      <c r="F2380" s="95" t="s">
        <v>534</v>
      </c>
      <c r="G2380" s="95" t="s">
        <v>534</v>
      </c>
      <c r="H2380" s="95">
        <v>0</v>
      </c>
      <c r="I2380" s="95">
        <v>1</v>
      </c>
      <c r="J2380" s="95">
        <v>1913</v>
      </c>
      <c r="K2380" s="95" t="s">
        <v>534</v>
      </c>
      <c r="L2380" s="98" t="s">
        <v>534</v>
      </c>
      <c r="M2380" s="98" t="s">
        <v>534</v>
      </c>
      <c r="N2380" s="97" t="s">
        <v>534</v>
      </c>
      <c r="Q2380" s="88" t="str">
        <f t="array" aca="1" ref="Q2380" ca="1">IFERROR(INDEX(Tableau3[Num DECAL],SMALL(IF(Tableau3[Num DECAL]&lt;&gt;"",ROW(INDIRECT("1:"&amp;ROWS(Tableau3[Num DECAL])))),ROWS($1:2369))),"")</f>
        <v/>
      </c>
      <c r="R2380" s="88">
        <f t="shared" ref="R2380:R2443" ca="1" si="37">VLOOKUP(Q2380,D:J,7,0)</f>
        <v>0</v>
      </c>
      <c r="S2380" s="88">
        <f ca="1">COUNTIFS(Tableau3[PLAGE],R2380)</f>
        <v>0</v>
      </c>
      <c r="T2380" s="139">
        <f ca="1">INDEX(EXTRACT!DATE,MATCH(Tableau4[[#This Row],[Décalage]],D:D,0),0)</f>
        <v>0</v>
      </c>
      <c r="U2380" s="139">
        <f ca="1">VLOOKUP(Tableau4[[#This Row],[Décalage]],D:E,2,0)</f>
        <v>0</v>
      </c>
      <c r="V2380" s="139">
        <f ca="1">VLOOKUP(Tableau4[[#This Row],[Décalage]],D:G,4,0)</f>
        <v>0</v>
      </c>
      <c r="AY2380" s="88"/>
      <c r="AZ2380" s="88"/>
      <c r="BA2380" s="88"/>
      <c r="BB2380" s="88"/>
      <c r="BC2380" s="88"/>
    </row>
    <row r="2381" spans="1:55" ht="15" x14ac:dyDescent="0.2">
      <c r="A2381" s="100" t="s">
        <v>534</v>
      </c>
      <c r="B2381" s="95" t="s">
        <v>534</v>
      </c>
      <c r="C2381" s="95">
        <v>2378</v>
      </c>
      <c r="D2381" s="95" t="s">
        <v>534</v>
      </c>
      <c r="E2381" s="99" t="s">
        <v>534</v>
      </c>
      <c r="F2381" s="95" t="s">
        <v>534</v>
      </c>
      <c r="G2381" s="95" t="s">
        <v>534</v>
      </c>
      <c r="H2381" s="95">
        <v>0</v>
      </c>
      <c r="I2381" s="95">
        <v>1</v>
      </c>
      <c r="J2381" s="95">
        <v>1914</v>
      </c>
      <c r="K2381" s="95" t="s">
        <v>534</v>
      </c>
      <c r="L2381" s="98" t="s">
        <v>534</v>
      </c>
      <c r="M2381" s="98" t="s">
        <v>534</v>
      </c>
      <c r="N2381" s="97" t="s">
        <v>534</v>
      </c>
      <c r="Q2381" s="88" t="str">
        <f t="array" aca="1" ref="Q2381" ca="1">IFERROR(INDEX(Tableau3[Num DECAL],SMALL(IF(Tableau3[Num DECAL]&lt;&gt;"",ROW(INDIRECT("1:"&amp;ROWS(Tableau3[Num DECAL])))),ROWS($1:2370))),"")</f>
        <v/>
      </c>
      <c r="R2381" s="88">
        <f t="shared" ca="1" si="37"/>
        <v>0</v>
      </c>
      <c r="S2381" s="88">
        <f ca="1">COUNTIFS(Tableau3[PLAGE],R2381)</f>
        <v>0</v>
      </c>
      <c r="T2381" s="139">
        <f ca="1">INDEX(EXTRACT!DATE,MATCH(Tableau4[[#This Row],[Décalage]],D:D,0),0)</f>
        <v>0</v>
      </c>
      <c r="U2381" s="139">
        <f ca="1">VLOOKUP(Tableau4[[#This Row],[Décalage]],D:E,2,0)</f>
        <v>0</v>
      </c>
      <c r="V2381" s="139">
        <f ca="1">VLOOKUP(Tableau4[[#This Row],[Décalage]],D:G,4,0)</f>
        <v>0</v>
      </c>
      <c r="AY2381" s="88"/>
      <c r="AZ2381" s="88"/>
      <c r="BA2381" s="88"/>
      <c r="BB2381" s="88"/>
      <c r="BC2381" s="88"/>
    </row>
    <row r="2382" spans="1:55" ht="15" x14ac:dyDescent="0.2">
      <c r="A2382" s="100" t="s">
        <v>534</v>
      </c>
      <c r="B2382" s="95" t="s">
        <v>534</v>
      </c>
      <c r="C2382" s="95">
        <v>2379</v>
      </c>
      <c r="D2382" s="95" t="s">
        <v>534</v>
      </c>
      <c r="E2382" s="99" t="s">
        <v>534</v>
      </c>
      <c r="F2382" s="95" t="s">
        <v>534</v>
      </c>
      <c r="G2382" s="95" t="s">
        <v>534</v>
      </c>
      <c r="H2382" s="95">
        <v>0</v>
      </c>
      <c r="I2382" s="95">
        <v>1</v>
      </c>
      <c r="J2382" s="95">
        <v>1915</v>
      </c>
      <c r="K2382" s="95" t="s">
        <v>534</v>
      </c>
      <c r="L2382" s="98" t="s">
        <v>534</v>
      </c>
      <c r="M2382" s="98" t="s">
        <v>534</v>
      </c>
      <c r="N2382" s="97" t="s">
        <v>534</v>
      </c>
      <c r="Q2382" s="88" t="str">
        <f t="array" aca="1" ref="Q2382" ca="1">IFERROR(INDEX(Tableau3[Num DECAL],SMALL(IF(Tableau3[Num DECAL]&lt;&gt;"",ROW(INDIRECT("1:"&amp;ROWS(Tableau3[Num DECAL])))),ROWS($1:2371))),"")</f>
        <v/>
      </c>
      <c r="R2382" s="88">
        <f t="shared" ca="1" si="37"/>
        <v>0</v>
      </c>
      <c r="S2382" s="88">
        <f ca="1">COUNTIFS(Tableau3[PLAGE],R2382)</f>
        <v>0</v>
      </c>
      <c r="T2382" s="139">
        <f ca="1">INDEX(EXTRACT!DATE,MATCH(Tableau4[[#This Row],[Décalage]],D:D,0),0)</f>
        <v>0</v>
      </c>
      <c r="U2382" s="139">
        <f ca="1">VLOOKUP(Tableau4[[#This Row],[Décalage]],D:E,2,0)</f>
        <v>0</v>
      </c>
      <c r="V2382" s="139">
        <f ca="1">VLOOKUP(Tableau4[[#This Row],[Décalage]],D:G,4,0)</f>
        <v>0</v>
      </c>
      <c r="AY2382" s="88"/>
      <c r="AZ2382" s="88"/>
      <c r="BA2382" s="88"/>
      <c r="BB2382" s="88"/>
      <c r="BC2382" s="88"/>
    </row>
    <row r="2383" spans="1:55" ht="15" x14ac:dyDescent="0.2">
      <c r="A2383" s="100" t="s">
        <v>534</v>
      </c>
      <c r="B2383" s="95" t="s">
        <v>534</v>
      </c>
      <c r="C2383" s="95">
        <v>2380</v>
      </c>
      <c r="D2383" s="95" t="s">
        <v>534</v>
      </c>
      <c r="E2383" s="99" t="s">
        <v>534</v>
      </c>
      <c r="F2383" s="95" t="s">
        <v>534</v>
      </c>
      <c r="G2383" s="95" t="s">
        <v>534</v>
      </c>
      <c r="H2383" s="95">
        <v>0</v>
      </c>
      <c r="I2383" s="95">
        <v>1</v>
      </c>
      <c r="J2383" s="95">
        <v>1916</v>
      </c>
      <c r="K2383" s="95" t="s">
        <v>534</v>
      </c>
      <c r="L2383" s="98" t="s">
        <v>534</v>
      </c>
      <c r="M2383" s="98" t="s">
        <v>534</v>
      </c>
      <c r="N2383" s="97" t="s">
        <v>534</v>
      </c>
      <c r="Q2383" s="88" t="str">
        <f t="array" aca="1" ref="Q2383" ca="1">IFERROR(INDEX(Tableau3[Num DECAL],SMALL(IF(Tableau3[Num DECAL]&lt;&gt;"",ROW(INDIRECT("1:"&amp;ROWS(Tableau3[Num DECAL])))),ROWS($1:2372))),"")</f>
        <v/>
      </c>
      <c r="R2383" s="88">
        <f t="shared" ca="1" si="37"/>
        <v>0</v>
      </c>
      <c r="S2383" s="88">
        <f ca="1">COUNTIFS(Tableau3[PLAGE],R2383)</f>
        <v>0</v>
      </c>
      <c r="T2383" s="139">
        <f ca="1">INDEX(EXTRACT!DATE,MATCH(Tableau4[[#This Row],[Décalage]],D:D,0),0)</f>
        <v>0</v>
      </c>
      <c r="U2383" s="139">
        <f ca="1">VLOOKUP(Tableau4[[#This Row],[Décalage]],D:E,2,0)</f>
        <v>0</v>
      </c>
      <c r="V2383" s="139">
        <f ca="1">VLOOKUP(Tableau4[[#This Row],[Décalage]],D:G,4,0)</f>
        <v>0</v>
      </c>
      <c r="AY2383" s="88"/>
      <c r="AZ2383" s="88"/>
      <c r="BA2383" s="88"/>
      <c r="BB2383" s="88"/>
      <c r="BC2383" s="88"/>
    </row>
    <row r="2384" spans="1:55" ht="15" x14ac:dyDescent="0.2">
      <c r="A2384" s="100" t="s">
        <v>534</v>
      </c>
      <c r="B2384" s="95" t="s">
        <v>534</v>
      </c>
      <c r="C2384" s="95">
        <v>2381</v>
      </c>
      <c r="D2384" s="95" t="s">
        <v>534</v>
      </c>
      <c r="E2384" s="99" t="s">
        <v>534</v>
      </c>
      <c r="F2384" s="95" t="s">
        <v>534</v>
      </c>
      <c r="G2384" s="95" t="s">
        <v>534</v>
      </c>
      <c r="H2384" s="95">
        <v>0</v>
      </c>
      <c r="I2384" s="95">
        <v>1</v>
      </c>
      <c r="J2384" s="95">
        <v>1917</v>
      </c>
      <c r="K2384" s="95" t="s">
        <v>534</v>
      </c>
      <c r="L2384" s="98" t="s">
        <v>534</v>
      </c>
      <c r="M2384" s="98" t="s">
        <v>534</v>
      </c>
      <c r="N2384" s="97" t="s">
        <v>534</v>
      </c>
      <c r="Q2384" s="88" t="str">
        <f t="array" aca="1" ref="Q2384" ca="1">IFERROR(INDEX(Tableau3[Num DECAL],SMALL(IF(Tableau3[Num DECAL]&lt;&gt;"",ROW(INDIRECT("1:"&amp;ROWS(Tableau3[Num DECAL])))),ROWS($1:2373))),"")</f>
        <v/>
      </c>
      <c r="R2384" s="88">
        <f t="shared" ca="1" si="37"/>
        <v>0</v>
      </c>
      <c r="S2384" s="88">
        <f ca="1">COUNTIFS(Tableau3[PLAGE],R2384)</f>
        <v>0</v>
      </c>
      <c r="T2384" s="139">
        <f ca="1">INDEX(EXTRACT!DATE,MATCH(Tableau4[[#This Row],[Décalage]],D:D,0),0)</f>
        <v>0</v>
      </c>
      <c r="U2384" s="139">
        <f ca="1">VLOOKUP(Tableau4[[#This Row],[Décalage]],D:E,2,0)</f>
        <v>0</v>
      </c>
      <c r="V2384" s="139">
        <f ca="1">VLOOKUP(Tableau4[[#This Row],[Décalage]],D:G,4,0)</f>
        <v>0</v>
      </c>
      <c r="AY2384" s="88"/>
      <c r="AZ2384" s="88"/>
      <c r="BA2384" s="88"/>
      <c r="BB2384" s="88"/>
      <c r="BC2384" s="88"/>
    </row>
    <row r="2385" spans="1:55" ht="15" x14ac:dyDescent="0.2">
      <c r="A2385" s="100" t="s">
        <v>534</v>
      </c>
      <c r="B2385" s="95" t="s">
        <v>534</v>
      </c>
      <c r="C2385" s="95">
        <v>2382</v>
      </c>
      <c r="D2385" s="95" t="s">
        <v>534</v>
      </c>
      <c r="E2385" s="99" t="s">
        <v>534</v>
      </c>
      <c r="F2385" s="95" t="s">
        <v>534</v>
      </c>
      <c r="G2385" s="95" t="s">
        <v>534</v>
      </c>
      <c r="H2385" s="95">
        <v>0</v>
      </c>
      <c r="I2385" s="95">
        <v>1</v>
      </c>
      <c r="J2385" s="95">
        <v>1918</v>
      </c>
      <c r="K2385" s="95" t="s">
        <v>534</v>
      </c>
      <c r="L2385" s="98" t="s">
        <v>534</v>
      </c>
      <c r="M2385" s="98" t="s">
        <v>534</v>
      </c>
      <c r="N2385" s="97" t="s">
        <v>534</v>
      </c>
      <c r="Q2385" s="88" t="str">
        <f t="array" aca="1" ref="Q2385" ca="1">IFERROR(INDEX(Tableau3[Num DECAL],SMALL(IF(Tableau3[Num DECAL]&lt;&gt;"",ROW(INDIRECT("1:"&amp;ROWS(Tableau3[Num DECAL])))),ROWS($1:2374))),"")</f>
        <v/>
      </c>
      <c r="R2385" s="88">
        <f t="shared" ca="1" si="37"/>
        <v>0</v>
      </c>
      <c r="S2385" s="88">
        <f ca="1">COUNTIFS(Tableau3[PLAGE],R2385)</f>
        <v>0</v>
      </c>
      <c r="T2385" s="139">
        <f ca="1">INDEX(EXTRACT!DATE,MATCH(Tableau4[[#This Row],[Décalage]],D:D,0),0)</f>
        <v>0</v>
      </c>
      <c r="U2385" s="139">
        <f ca="1">VLOOKUP(Tableau4[[#This Row],[Décalage]],D:E,2,0)</f>
        <v>0</v>
      </c>
      <c r="V2385" s="139">
        <f ca="1">VLOOKUP(Tableau4[[#This Row],[Décalage]],D:G,4,0)</f>
        <v>0</v>
      </c>
      <c r="AY2385" s="88"/>
      <c r="AZ2385" s="88"/>
      <c r="BA2385" s="88"/>
      <c r="BB2385" s="88"/>
      <c r="BC2385" s="88"/>
    </row>
    <row r="2386" spans="1:55" ht="15" x14ac:dyDescent="0.2">
      <c r="A2386" s="100" t="s">
        <v>534</v>
      </c>
      <c r="B2386" s="95" t="s">
        <v>534</v>
      </c>
      <c r="C2386" s="95">
        <v>2383</v>
      </c>
      <c r="D2386" s="95" t="s">
        <v>534</v>
      </c>
      <c r="E2386" s="99" t="s">
        <v>534</v>
      </c>
      <c r="F2386" s="95" t="s">
        <v>534</v>
      </c>
      <c r="G2386" s="95" t="s">
        <v>534</v>
      </c>
      <c r="H2386" s="95">
        <v>0</v>
      </c>
      <c r="I2386" s="95">
        <v>1</v>
      </c>
      <c r="J2386" s="95">
        <v>1919</v>
      </c>
      <c r="K2386" s="95" t="s">
        <v>534</v>
      </c>
      <c r="L2386" s="98" t="s">
        <v>534</v>
      </c>
      <c r="M2386" s="98" t="s">
        <v>534</v>
      </c>
      <c r="N2386" s="97" t="s">
        <v>534</v>
      </c>
      <c r="Q2386" s="88" t="str">
        <f t="array" aca="1" ref="Q2386" ca="1">IFERROR(INDEX(Tableau3[Num DECAL],SMALL(IF(Tableau3[Num DECAL]&lt;&gt;"",ROW(INDIRECT("1:"&amp;ROWS(Tableau3[Num DECAL])))),ROWS($1:2375))),"")</f>
        <v/>
      </c>
      <c r="R2386" s="88">
        <f t="shared" ca="1" si="37"/>
        <v>0</v>
      </c>
      <c r="S2386" s="88">
        <f ca="1">COUNTIFS(Tableau3[PLAGE],R2386)</f>
        <v>0</v>
      </c>
      <c r="T2386" s="139">
        <f ca="1">INDEX(EXTRACT!DATE,MATCH(Tableau4[[#This Row],[Décalage]],D:D,0),0)</f>
        <v>0</v>
      </c>
      <c r="U2386" s="139">
        <f ca="1">VLOOKUP(Tableau4[[#This Row],[Décalage]],D:E,2,0)</f>
        <v>0</v>
      </c>
      <c r="V2386" s="139">
        <f ca="1">VLOOKUP(Tableau4[[#This Row],[Décalage]],D:G,4,0)</f>
        <v>0</v>
      </c>
      <c r="AY2386" s="88"/>
      <c r="AZ2386" s="88"/>
      <c r="BA2386" s="88"/>
      <c r="BB2386" s="88"/>
      <c r="BC2386" s="88"/>
    </row>
    <row r="2387" spans="1:55" ht="15" x14ac:dyDescent="0.2">
      <c r="A2387" s="100" t="s">
        <v>534</v>
      </c>
      <c r="B2387" s="95" t="s">
        <v>534</v>
      </c>
      <c r="C2387" s="95">
        <v>2384</v>
      </c>
      <c r="D2387" s="95" t="s">
        <v>534</v>
      </c>
      <c r="E2387" s="99" t="s">
        <v>534</v>
      </c>
      <c r="F2387" s="95" t="s">
        <v>534</v>
      </c>
      <c r="G2387" s="95" t="s">
        <v>534</v>
      </c>
      <c r="H2387" s="95">
        <v>0</v>
      </c>
      <c r="I2387" s="95">
        <v>1</v>
      </c>
      <c r="J2387" s="95">
        <v>1920</v>
      </c>
      <c r="K2387" s="95" t="s">
        <v>534</v>
      </c>
      <c r="L2387" s="98" t="s">
        <v>534</v>
      </c>
      <c r="M2387" s="98" t="s">
        <v>534</v>
      </c>
      <c r="N2387" s="97" t="s">
        <v>534</v>
      </c>
      <c r="Q2387" s="88" t="str">
        <f t="array" aca="1" ref="Q2387" ca="1">IFERROR(INDEX(Tableau3[Num DECAL],SMALL(IF(Tableau3[Num DECAL]&lt;&gt;"",ROW(INDIRECT("1:"&amp;ROWS(Tableau3[Num DECAL])))),ROWS($1:2376))),"")</f>
        <v/>
      </c>
      <c r="R2387" s="88">
        <f t="shared" ca="1" si="37"/>
        <v>0</v>
      </c>
      <c r="S2387" s="88">
        <f ca="1">COUNTIFS(Tableau3[PLAGE],R2387)</f>
        <v>0</v>
      </c>
      <c r="T2387" s="139">
        <f ca="1">INDEX(EXTRACT!DATE,MATCH(Tableau4[[#This Row],[Décalage]],D:D,0),0)</f>
        <v>0</v>
      </c>
      <c r="U2387" s="139">
        <f ca="1">VLOOKUP(Tableau4[[#This Row],[Décalage]],D:E,2,0)</f>
        <v>0</v>
      </c>
      <c r="V2387" s="139">
        <f ca="1">VLOOKUP(Tableau4[[#This Row],[Décalage]],D:G,4,0)</f>
        <v>0</v>
      </c>
      <c r="AY2387" s="88"/>
      <c r="AZ2387" s="88"/>
      <c r="BA2387" s="88"/>
      <c r="BB2387" s="88"/>
      <c r="BC2387" s="88"/>
    </row>
    <row r="2388" spans="1:55" ht="15" x14ac:dyDescent="0.2">
      <c r="A2388" s="100" t="s">
        <v>534</v>
      </c>
      <c r="B2388" s="95" t="s">
        <v>534</v>
      </c>
      <c r="C2388" s="95">
        <v>2385</v>
      </c>
      <c r="D2388" s="95" t="s">
        <v>534</v>
      </c>
      <c r="E2388" s="99" t="s">
        <v>534</v>
      </c>
      <c r="F2388" s="95" t="s">
        <v>534</v>
      </c>
      <c r="G2388" s="95" t="s">
        <v>534</v>
      </c>
      <c r="H2388" s="95">
        <v>0</v>
      </c>
      <c r="I2388" s="95">
        <v>1</v>
      </c>
      <c r="J2388" s="95">
        <v>1921</v>
      </c>
      <c r="K2388" s="95" t="s">
        <v>534</v>
      </c>
      <c r="L2388" s="98" t="s">
        <v>534</v>
      </c>
      <c r="M2388" s="98" t="s">
        <v>534</v>
      </c>
      <c r="N2388" s="97" t="s">
        <v>534</v>
      </c>
      <c r="Q2388" s="88" t="str">
        <f t="array" aca="1" ref="Q2388" ca="1">IFERROR(INDEX(Tableau3[Num DECAL],SMALL(IF(Tableau3[Num DECAL]&lt;&gt;"",ROW(INDIRECT("1:"&amp;ROWS(Tableau3[Num DECAL])))),ROWS($1:2377))),"")</f>
        <v/>
      </c>
      <c r="R2388" s="88">
        <f t="shared" ca="1" si="37"/>
        <v>0</v>
      </c>
      <c r="S2388" s="88">
        <f ca="1">COUNTIFS(Tableau3[PLAGE],R2388)</f>
        <v>0</v>
      </c>
      <c r="T2388" s="139">
        <f ca="1">INDEX(EXTRACT!DATE,MATCH(Tableau4[[#This Row],[Décalage]],D:D,0),0)</f>
        <v>0</v>
      </c>
      <c r="U2388" s="139">
        <f ca="1">VLOOKUP(Tableau4[[#This Row],[Décalage]],D:E,2,0)</f>
        <v>0</v>
      </c>
      <c r="V2388" s="139">
        <f ca="1">VLOOKUP(Tableau4[[#This Row],[Décalage]],D:G,4,0)</f>
        <v>0</v>
      </c>
      <c r="AY2388" s="88"/>
      <c r="AZ2388" s="88"/>
      <c r="BA2388" s="88"/>
      <c r="BB2388" s="88"/>
      <c r="BC2388" s="88"/>
    </row>
    <row r="2389" spans="1:55" ht="15" x14ac:dyDescent="0.2">
      <c r="A2389" s="100" t="s">
        <v>534</v>
      </c>
      <c r="B2389" s="95" t="s">
        <v>534</v>
      </c>
      <c r="C2389" s="95">
        <v>2386</v>
      </c>
      <c r="D2389" s="95" t="s">
        <v>534</v>
      </c>
      <c r="E2389" s="99" t="s">
        <v>534</v>
      </c>
      <c r="F2389" s="95" t="s">
        <v>534</v>
      </c>
      <c r="G2389" s="95" t="s">
        <v>534</v>
      </c>
      <c r="H2389" s="95">
        <v>0</v>
      </c>
      <c r="I2389" s="95">
        <v>1</v>
      </c>
      <c r="J2389" s="95">
        <v>1922</v>
      </c>
      <c r="K2389" s="95" t="s">
        <v>534</v>
      </c>
      <c r="L2389" s="98" t="s">
        <v>534</v>
      </c>
      <c r="M2389" s="98" t="s">
        <v>534</v>
      </c>
      <c r="N2389" s="97" t="s">
        <v>534</v>
      </c>
      <c r="Q2389" s="88" t="str">
        <f t="array" aca="1" ref="Q2389" ca="1">IFERROR(INDEX(Tableau3[Num DECAL],SMALL(IF(Tableau3[Num DECAL]&lt;&gt;"",ROW(INDIRECT("1:"&amp;ROWS(Tableau3[Num DECAL])))),ROWS($1:2378))),"")</f>
        <v/>
      </c>
      <c r="R2389" s="88">
        <f t="shared" ca="1" si="37"/>
        <v>0</v>
      </c>
      <c r="S2389" s="88">
        <f ca="1">COUNTIFS(Tableau3[PLAGE],R2389)</f>
        <v>0</v>
      </c>
      <c r="T2389" s="139">
        <f ca="1">INDEX(EXTRACT!DATE,MATCH(Tableau4[[#This Row],[Décalage]],D:D,0),0)</f>
        <v>0</v>
      </c>
      <c r="U2389" s="139">
        <f ca="1">VLOOKUP(Tableau4[[#This Row],[Décalage]],D:E,2,0)</f>
        <v>0</v>
      </c>
      <c r="V2389" s="139">
        <f ca="1">VLOOKUP(Tableau4[[#This Row],[Décalage]],D:G,4,0)</f>
        <v>0</v>
      </c>
      <c r="AY2389" s="88"/>
      <c r="AZ2389" s="88"/>
      <c r="BA2389" s="88"/>
      <c r="BB2389" s="88"/>
      <c r="BC2389" s="88"/>
    </row>
    <row r="2390" spans="1:55" ht="15" x14ac:dyDescent="0.2">
      <c r="A2390" s="100" t="s">
        <v>534</v>
      </c>
      <c r="B2390" s="95" t="s">
        <v>534</v>
      </c>
      <c r="C2390" s="95">
        <v>2387</v>
      </c>
      <c r="D2390" s="95" t="s">
        <v>534</v>
      </c>
      <c r="E2390" s="99" t="s">
        <v>534</v>
      </c>
      <c r="F2390" s="95" t="s">
        <v>534</v>
      </c>
      <c r="G2390" s="95" t="s">
        <v>534</v>
      </c>
      <c r="H2390" s="95">
        <v>0</v>
      </c>
      <c r="I2390" s="95">
        <v>1</v>
      </c>
      <c r="J2390" s="95">
        <v>1923</v>
      </c>
      <c r="K2390" s="95" t="s">
        <v>534</v>
      </c>
      <c r="L2390" s="98" t="s">
        <v>534</v>
      </c>
      <c r="M2390" s="98" t="s">
        <v>534</v>
      </c>
      <c r="N2390" s="97" t="s">
        <v>534</v>
      </c>
      <c r="Q2390" s="88" t="str">
        <f t="array" aca="1" ref="Q2390" ca="1">IFERROR(INDEX(Tableau3[Num DECAL],SMALL(IF(Tableau3[Num DECAL]&lt;&gt;"",ROW(INDIRECT("1:"&amp;ROWS(Tableau3[Num DECAL])))),ROWS($1:2379))),"")</f>
        <v/>
      </c>
      <c r="R2390" s="88">
        <f t="shared" ca="1" si="37"/>
        <v>0</v>
      </c>
      <c r="S2390" s="88">
        <f ca="1">COUNTIFS(Tableau3[PLAGE],R2390)</f>
        <v>0</v>
      </c>
      <c r="T2390" s="139">
        <f ca="1">INDEX(EXTRACT!DATE,MATCH(Tableau4[[#This Row],[Décalage]],D:D,0),0)</f>
        <v>0</v>
      </c>
      <c r="U2390" s="139">
        <f ca="1">VLOOKUP(Tableau4[[#This Row],[Décalage]],D:E,2,0)</f>
        <v>0</v>
      </c>
      <c r="V2390" s="139">
        <f ca="1">VLOOKUP(Tableau4[[#This Row],[Décalage]],D:G,4,0)</f>
        <v>0</v>
      </c>
      <c r="AY2390" s="88"/>
      <c r="AZ2390" s="88"/>
      <c r="BA2390" s="88"/>
      <c r="BB2390" s="88"/>
      <c r="BC2390" s="88"/>
    </row>
    <row r="2391" spans="1:55" ht="15" x14ac:dyDescent="0.2">
      <c r="A2391" s="100" t="s">
        <v>534</v>
      </c>
      <c r="B2391" s="95" t="s">
        <v>534</v>
      </c>
      <c r="C2391" s="95">
        <v>2388</v>
      </c>
      <c r="D2391" s="95" t="s">
        <v>534</v>
      </c>
      <c r="E2391" s="99" t="s">
        <v>534</v>
      </c>
      <c r="F2391" s="95" t="s">
        <v>534</v>
      </c>
      <c r="G2391" s="95" t="s">
        <v>534</v>
      </c>
      <c r="H2391" s="95">
        <v>0</v>
      </c>
      <c r="I2391" s="95">
        <v>1</v>
      </c>
      <c r="J2391" s="95">
        <v>1924</v>
      </c>
      <c r="K2391" s="95" t="s">
        <v>534</v>
      </c>
      <c r="L2391" s="98" t="s">
        <v>534</v>
      </c>
      <c r="M2391" s="98" t="s">
        <v>534</v>
      </c>
      <c r="N2391" s="97" t="s">
        <v>534</v>
      </c>
      <c r="Q2391" s="88" t="str">
        <f t="array" aca="1" ref="Q2391" ca="1">IFERROR(INDEX(Tableau3[Num DECAL],SMALL(IF(Tableau3[Num DECAL]&lt;&gt;"",ROW(INDIRECT("1:"&amp;ROWS(Tableau3[Num DECAL])))),ROWS($1:2380))),"")</f>
        <v/>
      </c>
      <c r="R2391" s="88">
        <f t="shared" ca="1" si="37"/>
        <v>0</v>
      </c>
      <c r="S2391" s="88">
        <f ca="1">COUNTIFS(Tableau3[PLAGE],R2391)</f>
        <v>0</v>
      </c>
      <c r="T2391" s="139">
        <f ca="1">INDEX(EXTRACT!DATE,MATCH(Tableau4[[#This Row],[Décalage]],D:D,0),0)</f>
        <v>0</v>
      </c>
      <c r="U2391" s="139">
        <f ca="1">VLOOKUP(Tableau4[[#This Row],[Décalage]],D:E,2,0)</f>
        <v>0</v>
      </c>
      <c r="V2391" s="139">
        <f ca="1">VLOOKUP(Tableau4[[#This Row],[Décalage]],D:G,4,0)</f>
        <v>0</v>
      </c>
      <c r="AY2391" s="88"/>
      <c r="AZ2391" s="88"/>
      <c r="BA2391" s="88"/>
      <c r="BB2391" s="88"/>
      <c r="BC2391" s="88"/>
    </row>
    <row r="2392" spans="1:55" ht="15" x14ac:dyDescent="0.2">
      <c r="A2392" s="100" t="s">
        <v>534</v>
      </c>
      <c r="B2392" s="95" t="s">
        <v>534</v>
      </c>
      <c r="C2392" s="95">
        <v>2389</v>
      </c>
      <c r="D2392" s="95" t="s">
        <v>534</v>
      </c>
      <c r="E2392" s="99" t="s">
        <v>534</v>
      </c>
      <c r="F2392" s="95" t="s">
        <v>534</v>
      </c>
      <c r="G2392" s="95" t="s">
        <v>534</v>
      </c>
      <c r="H2392" s="95">
        <v>0</v>
      </c>
      <c r="I2392" s="95">
        <v>1</v>
      </c>
      <c r="J2392" s="95">
        <v>1925</v>
      </c>
      <c r="K2392" s="95" t="s">
        <v>534</v>
      </c>
      <c r="L2392" s="98" t="s">
        <v>534</v>
      </c>
      <c r="M2392" s="98" t="s">
        <v>534</v>
      </c>
      <c r="N2392" s="97" t="s">
        <v>534</v>
      </c>
      <c r="Q2392" s="88" t="str">
        <f t="array" aca="1" ref="Q2392" ca="1">IFERROR(INDEX(Tableau3[Num DECAL],SMALL(IF(Tableau3[Num DECAL]&lt;&gt;"",ROW(INDIRECT("1:"&amp;ROWS(Tableau3[Num DECAL])))),ROWS($1:2381))),"")</f>
        <v/>
      </c>
      <c r="R2392" s="88">
        <f t="shared" ca="1" si="37"/>
        <v>0</v>
      </c>
      <c r="S2392" s="88">
        <f ca="1">COUNTIFS(Tableau3[PLAGE],R2392)</f>
        <v>0</v>
      </c>
      <c r="T2392" s="139">
        <f ca="1">INDEX(EXTRACT!DATE,MATCH(Tableau4[[#This Row],[Décalage]],D:D,0),0)</f>
        <v>0</v>
      </c>
      <c r="U2392" s="139">
        <f ca="1">VLOOKUP(Tableau4[[#This Row],[Décalage]],D:E,2,0)</f>
        <v>0</v>
      </c>
      <c r="V2392" s="139">
        <f ca="1">VLOOKUP(Tableau4[[#This Row],[Décalage]],D:G,4,0)</f>
        <v>0</v>
      </c>
      <c r="AY2392" s="88"/>
      <c r="AZ2392" s="88"/>
      <c r="BA2392" s="88"/>
      <c r="BB2392" s="88"/>
      <c r="BC2392" s="88"/>
    </row>
    <row r="2393" spans="1:55" ht="15" x14ac:dyDescent="0.2">
      <c r="A2393" s="100" t="s">
        <v>534</v>
      </c>
      <c r="B2393" s="95" t="s">
        <v>534</v>
      </c>
      <c r="C2393" s="95">
        <v>2390</v>
      </c>
      <c r="D2393" s="95" t="s">
        <v>534</v>
      </c>
      <c r="E2393" s="99" t="s">
        <v>534</v>
      </c>
      <c r="F2393" s="95" t="s">
        <v>534</v>
      </c>
      <c r="G2393" s="95" t="s">
        <v>534</v>
      </c>
      <c r="H2393" s="95">
        <v>0</v>
      </c>
      <c r="I2393" s="95">
        <v>1</v>
      </c>
      <c r="J2393" s="95">
        <v>1926</v>
      </c>
      <c r="K2393" s="95" t="s">
        <v>534</v>
      </c>
      <c r="L2393" s="98" t="s">
        <v>534</v>
      </c>
      <c r="M2393" s="98" t="s">
        <v>534</v>
      </c>
      <c r="N2393" s="97" t="s">
        <v>534</v>
      </c>
      <c r="Q2393" s="88" t="str">
        <f t="array" aca="1" ref="Q2393" ca="1">IFERROR(INDEX(Tableau3[Num DECAL],SMALL(IF(Tableau3[Num DECAL]&lt;&gt;"",ROW(INDIRECT("1:"&amp;ROWS(Tableau3[Num DECAL])))),ROWS($1:2382))),"")</f>
        <v/>
      </c>
      <c r="R2393" s="88">
        <f t="shared" ca="1" si="37"/>
        <v>0</v>
      </c>
      <c r="S2393" s="88">
        <f ca="1">COUNTIFS(Tableau3[PLAGE],R2393)</f>
        <v>0</v>
      </c>
      <c r="T2393" s="139">
        <f ca="1">INDEX(EXTRACT!DATE,MATCH(Tableau4[[#This Row],[Décalage]],D:D,0),0)</f>
        <v>0</v>
      </c>
      <c r="U2393" s="139">
        <f ca="1">VLOOKUP(Tableau4[[#This Row],[Décalage]],D:E,2,0)</f>
        <v>0</v>
      </c>
      <c r="V2393" s="139">
        <f ca="1">VLOOKUP(Tableau4[[#This Row],[Décalage]],D:G,4,0)</f>
        <v>0</v>
      </c>
      <c r="AY2393" s="88"/>
      <c r="AZ2393" s="88"/>
      <c r="BA2393" s="88"/>
      <c r="BB2393" s="88"/>
      <c r="BC2393" s="88"/>
    </row>
    <row r="2394" spans="1:55" ht="15" x14ac:dyDescent="0.2">
      <c r="A2394" s="100" t="s">
        <v>534</v>
      </c>
      <c r="B2394" s="95" t="s">
        <v>534</v>
      </c>
      <c r="C2394" s="95">
        <v>2391</v>
      </c>
      <c r="D2394" s="95" t="s">
        <v>534</v>
      </c>
      <c r="E2394" s="99" t="s">
        <v>534</v>
      </c>
      <c r="F2394" s="95" t="s">
        <v>534</v>
      </c>
      <c r="G2394" s="95" t="s">
        <v>534</v>
      </c>
      <c r="H2394" s="95">
        <v>0</v>
      </c>
      <c r="I2394" s="95">
        <v>1</v>
      </c>
      <c r="J2394" s="95">
        <v>1927</v>
      </c>
      <c r="K2394" s="95" t="s">
        <v>534</v>
      </c>
      <c r="L2394" s="98" t="s">
        <v>534</v>
      </c>
      <c r="M2394" s="98" t="s">
        <v>534</v>
      </c>
      <c r="N2394" s="97" t="s">
        <v>534</v>
      </c>
      <c r="Q2394" s="88" t="str">
        <f t="array" aca="1" ref="Q2394" ca="1">IFERROR(INDEX(Tableau3[Num DECAL],SMALL(IF(Tableau3[Num DECAL]&lt;&gt;"",ROW(INDIRECT("1:"&amp;ROWS(Tableau3[Num DECAL])))),ROWS($1:2383))),"")</f>
        <v/>
      </c>
      <c r="R2394" s="88">
        <f t="shared" ca="1" si="37"/>
        <v>0</v>
      </c>
      <c r="S2394" s="88">
        <f ca="1">COUNTIFS(Tableau3[PLAGE],R2394)</f>
        <v>0</v>
      </c>
      <c r="T2394" s="139">
        <f ca="1">INDEX(EXTRACT!DATE,MATCH(Tableau4[[#This Row],[Décalage]],D:D,0),0)</f>
        <v>0</v>
      </c>
      <c r="U2394" s="139">
        <f ca="1">VLOOKUP(Tableau4[[#This Row],[Décalage]],D:E,2,0)</f>
        <v>0</v>
      </c>
      <c r="V2394" s="139">
        <f ca="1">VLOOKUP(Tableau4[[#This Row],[Décalage]],D:G,4,0)</f>
        <v>0</v>
      </c>
      <c r="AY2394" s="88"/>
      <c r="AZ2394" s="88"/>
      <c r="BA2394" s="88"/>
      <c r="BB2394" s="88"/>
      <c r="BC2394" s="88"/>
    </row>
    <row r="2395" spans="1:55" ht="15" x14ac:dyDescent="0.2">
      <c r="A2395" s="100" t="s">
        <v>534</v>
      </c>
      <c r="B2395" s="95" t="s">
        <v>534</v>
      </c>
      <c r="C2395" s="95">
        <v>2392</v>
      </c>
      <c r="D2395" s="95" t="s">
        <v>534</v>
      </c>
      <c r="E2395" s="99" t="s">
        <v>534</v>
      </c>
      <c r="F2395" s="95" t="s">
        <v>534</v>
      </c>
      <c r="G2395" s="95" t="s">
        <v>534</v>
      </c>
      <c r="H2395" s="95">
        <v>0</v>
      </c>
      <c r="I2395" s="95">
        <v>1</v>
      </c>
      <c r="J2395" s="95">
        <v>1928</v>
      </c>
      <c r="K2395" s="95" t="s">
        <v>534</v>
      </c>
      <c r="L2395" s="98" t="s">
        <v>534</v>
      </c>
      <c r="M2395" s="98" t="s">
        <v>534</v>
      </c>
      <c r="N2395" s="97" t="s">
        <v>534</v>
      </c>
      <c r="Q2395" s="88" t="str">
        <f t="array" aca="1" ref="Q2395" ca="1">IFERROR(INDEX(Tableau3[Num DECAL],SMALL(IF(Tableau3[Num DECAL]&lt;&gt;"",ROW(INDIRECT("1:"&amp;ROWS(Tableau3[Num DECAL])))),ROWS($1:2384))),"")</f>
        <v/>
      </c>
      <c r="R2395" s="88">
        <f t="shared" ca="1" si="37"/>
        <v>0</v>
      </c>
      <c r="S2395" s="88">
        <f ca="1">COUNTIFS(Tableau3[PLAGE],R2395)</f>
        <v>0</v>
      </c>
      <c r="T2395" s="139">
        <f ca="1">INDEX(EXTRACT!DATE,MATCH(Tableau4[[#This Row],[Décalage]],D:D,0),0)</f>
        <v>0</v>
      </c>
      <c r="U2395" s="139">
        <f ca="1">VLOOKUP(Tableau4[[#This Row],[Décalage]],D:E,2,0)</f>
        <v>0</v>
      </c>
      <c r="V2395" s="139">
        <f ca="1">VLOOKUP(Tableau4[[#This Row],[Décalage]],D:G,4,0)</f>
        <v>0</v>
      </c>
      <c r="AY2395" s="88"/>
      <c r="AZ2395" s="88"/>
      <c r="BA2395" s="88"/>
      <c r="BB2395" s="88"/>
      <c r="BC2395" s="88"/>
    </row>
    <row r="2396" spans="1:55" ht="15" x14ac:dyDescent="0.2">
      <c r="A2396" s="100" t="s">
        <v>534</v>
      </c>
      <c r="B2396" s="95" t="s">
        <v>534</v>
      </c>
      <c r="C2396" s="95">
        <v>2393</v>
      </c>
      <c r="D2396" s="95" t="s">
        <v>534</v>
      </c>
      <c r="E2396" s="99" t="s">
        <v>534</v>
      </c>
      <c r="F2396" s="95" t="s">
        <v>534</v>
      </c>
      <c r="G2396" s="95" t="s">
        <v>534</v>
      </c>
      <c r="H2396" s="95">
        <v>0</v>
      </c>
      <c r="I2396" s="95">
        <v>1</v>
      </c>
      <c r="J2396" s="95">
        <v>1929</v>
      </c>
      <c r="K2396" s="95" t="s">
        <v>534</v>
      </c>
      <c r="L2396" s="98" t="s">
        <v>534</v>
      </c>
      <c r="M2396" s="98" t="s">
        <v>534</v>
      </c>
      <c r="N2396" s="97" t="s">
        <v>534</v>
      </c>
      <c r="Q2396" s="88" t="str">
        <f t="array" aca="1" ref="Q2396" ca="1">IFERROR(INDEX(Tableau3[Num DECAL],SMALL(IF(Tableau3[Num DECAL]&lt;&gt;"",ROW(INDIRECT("1:"&amp;ROWS(Tableau3[Num DECAL])))),ROWS($1:2385))),"")</f>
        <v/>
      </c>
      <c r="R2396" s="88">
        <f t="shared" ca="1" si="37"/>
        <v>0</v>
      </c>
      <c r="S2396" s="88">
        <f ca="1">COUNTIFS(Tableau3[PLAGE],R2396)</f>
        <v>0</v>
      </c>
      <c r="T2396" s="139">
        <f ca="1">INDEX(EXTRACT!DATE,MATCH(Tableau4[[#This Row],[Décalage]],D:D,0),0)</f>
        <v>0</v>
      </c>
      <c r="U2396" s="139">
        <f ca="1">VLOOKUP(Tableau4[[#This Row],[Décalage]],D:E,2,0)</f>
        <v>0</v>
      </c>
      <c r="V2396" s="139">
        <f ca="1">VLOOKUP(Tableau4[[#This Row],[Décalage]],D:G,4,0)</f>
        <v>0</v>
      </c>
      <c r="AY2396" s="88"/>
      <c r="AZ2396" s="88"/>
      <c r="BA2396" s="88"/>
      <c r="BB2396" s="88"/>
      <c r="BC2396" s="88"/>
    </row>
    <row r="2397" spans="1:55" ht="15" x14ac:dyDescent="0.2">
      <c r="A2397" s="100" t="s">
        <v>534</v>
      </c>
      <c r="B2397" s="95" t="s">
        <v>534</v>
      </c>
      <c r="C2397" s="95">
        <v>2394</v>
      </c>
      <c r="D2397" s="95" t="s">
        <v>534</v>
      </c>
      <c r="E2397" s="99" t="s">
        <v>534</v>
      </c>
      <c r="F2397" s="95" t="s">
        <v>534</v>
      </c>
      <c r="G2397" s="95" t="s">
        <v>534</v>
      </c>
      <c r="H2397" s="95">
        <v>0</v>
      </c>
      <c r="I2397" s="95">
        <v>1</v>
      </c>
      <c r="J2397" s="95">
        <v>1930</v>
      </c>
      <c r="K2397" s="95" t="s">
        <v>534</v>
      </c>
      <c r="L2397" s="98" t="s">
        <v>534</v>
      </c>
      <c r="M2397" s="98" t="s">
        <v>534</v>
      </c>
      <c r="N2397" s="97" t="s">
        <v>534</v>
      </c>
      <c r="Q2397" s="88" t="str">
        <f t="array" aca="1" ref="Q2397" ca="1">IFERROR(INDEX(Tableau3[Num DECAL],SMALL(IF(Tableau3[Num DECAL]&lt;&gt;"",ROW(INDIRECT("1:"&amp;ROWS(Tableau3[Num DECAL])))),ROWS($1:2386))),"")</f>
        <v/>
      </c>
      <c r="R2397" s="88">
        <f t="shared" ca="1" si="37"/>
        <v>0</v>
      </c>
      <c r="S2397" s="88">
        <f ca="1">COUNTIFS(Tableau3[PLAGE],R2397)</f>
        <v>0</v>
      </c>
      <c r="T2397" s="139">
        <f ca="1">INDEX(EXTRACT!DATE,MATCH(Tableau4[[#This Row],[Décalage]],D:D,0),0)</f>
        <v>0</v>
      </c>
      <c r="U2397" s="139">
        <f ca="1">VLOOKUP(Tableau4[[#This Row],[Décalage]],D:E,2,0)</f>
        <v>0</v>
      </c>
      <c r="V2397" s="139">
        <f ca="1">VLOOKUP(Tableau4[[#This Row],[Décalage]],D:G,4,0)</f>
        <v>0</v>
      </c>
      <c r="AY2397" s="88"/>
      <c r="AZ2397" s="88"/>
      <c r="BA2397" s="88"/>
      <c r="BB2397" s="88"/>
      <c r="BC2397" s="88"/>
    </row>
    <row r="2398" spans="1:55" ht="15" x14ac:dyDescent="0.2">
      <c r="A2398" s="100" t="s">
        <v>534</v>
      </c>
      <c r="B2398" s="95" t="s">
        <v>534</v>
      </c>
      <c r="C2398" s="95">
        <v>2395</v>
      </c>
      <c r="D2398" s="95" t="s">
        <v>534</v>
      </c>
      <c r="E2398" s="99" t="s">
        <v>534</v>
      </c>
      <c r="F2398" s="95" t="s">
        <v>534</v>
      </c>
      <c r="G2398" s="95" t="s">
        <v>534</v>
      </c>
      <c r="H2398" s="95">
        <v>0</v>
      </c>
      <c r="I2398" s="95">
        <v>1</v>
      </c>
      <c r="J2398" s="95">
        <v>1931</v>
      </c>
      <c r="K2398" s="95" t="s">
        <v>534</v>
      </c>
      <c r="L2398" s="98" t="s">
        <v>534</v>
      </c>
      <c r="M2398" s="98" t="s">
        <v>534</v>
      </c>
      <c r="N2398" s="97" t="s">
        <v>534</v>
      </c>
      <c r="Q2398" s="88" t="str">
        <f t="array" aca="1" ref="Q2398" ca="1">IFERROR(INDEX(Tableau3[Num DECAL],SMALL(IF(Tableau3[Num DECAL]&lt;&gt;"",ROW(INDIRECT("1:"&amp;ROWS(Tableau3[Num DECAL])))),ROWS($1:2387))),"")</f>
        <v/>
      </c>
      <c r="R2398" s="88">
        <f t="shared" ca="1" si="37"/>
        <v>0</v>
      </c>
      <c r="S2398" s="88">
        <f ca="1">COUNTIFS(Tableau3[PLAGE],R2398)</f>
        <v>0</v>
      </c>
      <c r="T2398" s="139">
        <f ca="1">INDEX(EXTRACT!DATE,MATCH(Tableau4[[#This Row],[Décalage]],D:D,0),0)</f>
        <v>0</v>
      </c>
      <c r="U2398" s="139">
        <f ca="1">VLOOKUP(Tableau4[[#This Row],[Décalage]],D:E,2,0)</f>
        <v>0</v>
      </c>
      <c r="V2398" s="139">
        <f ca="1">VLOOKUP(Tableau4[[#This Row],[Décalage]],D:G,4,0)</f>
        <v>0</v>
      </c>
      <c r="AY2398" s="88"/>
      <c r="AZ2398" s="88"/>
      <c r="BA2398" s="88"/>
      <c r="BB2398" s="88"/>
      <c r="BC2398" s="88"/>
    </row>
    <row r="2399" spans="1:55" ht="15" x14ac:dyDescent="0.2">
      <c r="A2399" s="100" t="s">
        <v>534</v>
      </c>
      <c r="B2399" s="95" t="s">
        <v>534</v>
      </c>
      <c r="C2399" s="95">
        <v>2396</v>
      </c>
      <c r="D2399" s="95" t="s">
        <v>534</v>
      </c>
      <c r="E2399" s="99" t="s">
        <v>534</v>
      </c>
      <c r="F2399" s="95" t="s">
        <v>534</v>
      </c>
      <c r="G2399" s="95" t="s">
        <v>534</v>
      </c>
      <c r="H2399" s="95">
        <v>0</v>
      </c>
      <c r="I2399" s="95">
        <v>1</v>
      </c>
      <c r="J2399" s="95">
        <v>1932</v>
      </c>
      <c r="K2399" s="95" t="s">
        <v>534</v>
      </c>
      <c r="L2399" s="98" t="s">
        <v>534</v>
      </c>
      <c r="M2399" s="98" t="s">
        <v>534</v>
      </c>
      <c r="N2399" s="97" t="s">
        <v>534</v>
      </c>
      <c r="Q2399" s="88" t="str">
        <f t="array" aca="1" ref="Q2399" ca="1">IFERROR(INDEX(Tableau3[Num DECAL],SMALL(IF(Tableau3[Num DECAL]&lt;&gt;"",ROW(INDIRECT("1:"&amp;ROWS(Tableau3[Num DECAL])))),ROWS($1:2388))),"")</f>
        <v/>
      </c>
      <c r="R2399" s="88">
        <f t="shared" ca="1" si="37"/>
        <v>0</v>
      </c>
      <c r="S2399" s="88">
        <f ca="1">COUNTIFS(Tableau3[PLAGE],R2399)</f>
        <v>0</v>
      </c>
      <c r="T2399" s="139">
        <f ca="1">INDEX(EXTRACT!DATE,MATCH(Tableau4[[#This Row],[Décalage]],D:D,0),0)</f>
        <v>0</v>
      </c>
      <c r="U2399" s="139">
        <f ca="1">VLOOKUP(Tableau4[[#This Row],[Décalage]],D:E,2,0)</f>
        <v>0</v>
      </c>
      <c r="V2399" s="139">
        <f ca="1">VLOOKUP(Tableau4[[#This Row],[Décalage]],D:G,4,0)</f>
        <v>0</v>
      </c>
      <c r="AY2399" s="88"/>
      <c r="AZ2399" s="88"/>
      <c r="BA2399" s="88"/>
      <c r="BB2399" s="88"/>
      <c r="BC2399" s="88"/>
    </row>
    <row r="2400" spans="1:55" ht="15" x14ac:dyDescent="0.2">
      <c r="A2400" s="100" t="s">
        <v>534</v>
      </c>
      <c r="B2400" s="95" t="s">
        <v>534</v>
      </c>
      <c r="C2400" s="95">
        <v>2397</v>
      </c>
      <c r="D2400" s="95" t="s">
        <v>534</v>
      </c>
      <c r="E2400" s="99" t="s">
        <v>534</v>
      </c>
      <c r="F2400" s="95" t="s">
        <v>534</v>
      </c>
      <c r="G2400" s="95" t="s">
        <v>534</v>
      </c>
      <c r="H2400" s="95">
        <v>0</v>
      </c>
      <c r="I2400" s="95">
        <v>1</v>
      </c>
      <c r="J2400" s="95">
        <v>1933</v>
      </c>
      <c r="K2400" s="95" t="s">
        <v>534</v>
      </c>
      <c r="L2400" s="98" t="s">
        <v>534</v>
      </c>
      <c r="M2400" s="98" t="s">
        <v>534</v>
      </c>
      <c r="N2400" s="97" t="s">
        <v>534</v>
      </c>
      <c r="Q2400" s="88" t="str">
        <f t="array" aca="1" ref="Q2400" ca="1">IFERROR(INDEX(Tableau3[Num DECAL],SMALL(IF(Tableau3[Num DECAL]&lt;&gt;"",ROW(INDIRECT("1:"&amp;ROWS(Tableau3[Num DECAL])))),ROWS($1:2389))),"")</f>
        <v/>
      </c>
      <c r="R2400" s="88">
        <f t="shared" ca="1" si="37"/>
        <v>0</v>
      </c>
      <c r="S2400" s="88">
        <f ca="1">COUNTIFS(Tableau3[PLAGE],R2400)</f>
        <v>0</v>
      </c>
      <c r="T2400" s="139">
        <f ca="1">INDEX(EXTRACT!DATE,MATCH(Tableau4[[#This Row],[Décalage]],D:D,0),0)</f>
        <v>0</v>
      </c>
      <c r="U2400" s="139">
        <f ca="1">VLOOKUP(Tableau4[[#This Row],[Décalage]],D:E,2,0)</f>
        <v>0</v>
      </c>
      <c r="V2400" s="139">
        <f ca="1">VLOOKUP(Tableau4[[#This Row],[Décalage]],D:G,4,0)</f>
        <v>0</v>
      </c>
      <c r="AY2400" s="88"/>
      <c r="AZ2400" s="88"/>
      <c r="BA2400" s="88"/>
      <c r="BB2400" s="88"/>
      <c r="BC2400" s="88"/>
    </row>
    <row r="2401" spans="1:55" ht="15" x14ac:dyDescent="0.2">
      <c r="A2401" s="100" t="s">
        <v>534</v>
      </c>
      <c r="B2401" s="95" t="s">
        <v>534</v>
      </c>
      <c r="C2401" s="95">
        <v>2398</v>
      </c>
      <c r="D2401" s="95" t="s">
        <v>534</v>
      </c>
      <c r="E2401" s="99" t="s">
        <v>534</v>
      </c>
      <c r="F2401" s="95" t="s">
        <v>534</v>
      </c>
      <c r="G2401" s="95" t="s">
        <v>534</v>
      </c>
      <c r="H2401" s="95">
        <v>0</v>
      </c>
      <c r="I2401" s="95">
        <v>1</v>
      </c>
      <c r="J2401" s="95">
        <v>1934</v>
      </c>
      <c r="K2401" s="95" t="s">
        <v>534</v>
      </c>
      <c r="L2401" s="98" t="s">
        <v>534</v>
      </c>
      <c r="M2401" s="98" t="s">
        <v>534</v>
      </c>
      <c r="N2401" s="97" t="s">
        <v>534</v>
      </c>
      <c r="Q2401" s="88" t="str">
        <f t="array" aca="1" ref="Q2401" ca="1">IFERROR(INDEX(Tableau3[Num DECAL],SMALL(IF(Tableau3[Num DECAL]&lt;&gt;"",ROW(INDIRECT("1:"&amp;ROWS(Tableau3[Num DECAL])))),ROWS($1:2390))),"")</f>
        <v/>
      </c>
      <c r="R2401" s="88">
        <f t="shared" ca="1" si="37"/>
        <v>0</v>
      </c>
      <c r="S2401" s="88">
        <f ca="1">COUNTIFS(Tableau3[PLAGE],R2401)</f>
        <v>0</v>
      </c>
      <c r="T2401" s="139">
        <f ca="1">INDEX(EXTRACT!DATE,MATCH(Tableau4[[#This Row],[Décalage]],D:D,0),0)</f>
        <v>0</v>
      </c>
      <c r="U2401" s="139">
        <f ca="1">VLOOKUP(Tableau4[[#This Row],[Décalage]],D:E,2,0)</f>
        <v>0</v>
      </c>
      <c r="V2401" s="139">
        <f ca="1">VLOOKUP(Tableau4[[#This Row],[Décalage]],D:G,4,0)</f>
        <v>0</v>
      </c>
      <c r="AY2401" s="88"/>
      <c r="AZ2401" s="88"/>
      <c r="BA2401" s="88"/>
      <c r="BB2401" s="88"/>
      <c r="BC2401" s="88"/>
    </row>
    <row r="2402" spans="1:55" ht="15" x14ac:dyDescent="0.2">
      <c r="A2402" s="100" t="s">
        <v>534</v>
      </c>
      <c r="B2402" s="95" t="s">
        <v>534</v>
      </c>
      <c r="C2402" s="95">
        <v>2399</v>
      </c>
      <c r="D2402" s="95" t="s">
        <v>534</v>
      </c>
      <c r="E2402" s="99" t="s">
        <v>534</v>
      </c>
      <c r="F2402" s="95" t="s">
        <v>534</v>
      </c>
      <c r="G2402" s="95" t="s">
        <v>534</v>
      </c>
      <c r="H2402" s="95">
        <v>0</v>
      </c>
      <c r="I2402" s="95">
        <v>1</v>
      </c>
      <c r="J2402" s="95">
        <v>1935</v>
      </c>
      <c r="K2402" s="95" t="s">
        <v>534</v>
      </c>
      <c r="L2402" s="98" t="s">
        <v>534</v>
      </c>
      <c r="M2402" s="98" t="s">
        <v>534</v>
      </c>
      <c r="N2402" s="97" t="s">
        <v>534</v>
      </c>
      <c r="Q2402" s="88" t="str">
        <f t="array" aca="1" ref="Q2402" ca="1">IFERROR(INDEX(Tableau3[Num DECAL],SMALL(IF(Tableau3[Num DECAL]&lt;&gt;"",ROW(INDIRECT("1:"&amp;ROWS(Tableau3[Num DECAL])))),ROWS($1:2391))),"")</f>
        <v/>
      </c>
      <c r="R2402" s="88">
        <f t="shared" ca="1" si="37"/>
        <v>0</v>
      </c>
      <c r="S2402" s="88">
        <f ca="1">COUNTIFS(Tableau3[PLAGE],R2402)</f>
        <v>0</v>
      </c>
      <c r="T2402" s="139">
        <f ca="1">INDEX(EXTRACT!DATE,MATCH(Tableau4[[#This Row],[Décalage]],D:D,0),0)</f>
        <v>0</v>
      </c>
      <c r="U2402" s="139">
        <f ca="1">VLOOKUP(Tableau4[[#This Row],[Décalage]],D:E,2,0)</f>
        <v>0</v>
      </c>
      <c r="V2402" s="139">
        <f ca="1">VLOOKUP(Tableau4[[#This Row],[Décalage]],D:G,4,0)</f>
        <v>0</v>
      </c>
      <c r="AY2402" s="88"/>
      <c r="AZ2402" s="88"/>
      <c r="BA2402" s="88"/>
      <c r="BB2402" s="88"/>
      <c r="BC2402" s="88"/>
    </row>
    <row r="2403" spans="1:55" ht="15" x14ac:dyDescent="0.2">
      <c r="A2403" s="100" t="s">
        <v>534</v>
      </c>
      <c r="B2403" s="95" t="s">
        <v>534</v>
      </c>
      <c r="C2403" s="95">
        <v>2400</v>
      </c>
      <c r="D2403" s="95" t="s">
        <v>534</v>
      </c>
      <c r="E2403" s="99" t="s">
        <v>534</v>
      </c>
      <c r="F2403" s="95" t="s">
        <v>534</v>
      </c>
      <c r="G2403" s="95" t="s">
        <v>534</v>
      </c>
      <c r="H2403" s="95">
        <v>0</v>
      </c>
      <c r="I2403" s="95">
        <v>1</v>
      </c>
      <c r="J2403" s="95">
        <v>1936</v>
      </c>
      <c r="K2403" s="95" t="s">
        <v>534</v>
      </c>
      <c r="L2403" s="98" t="s">
        <v>534</v>
      </c>
      <c r="M2403" s="98" t="s">
        <v>534</v>
      </c>
      <c r="N2403" s="97" t="s">
        <v>534</v>
      </c>
      <c r="Q2403" s="88" t="str">
        <f t="array" aca="1" ref="Q2403" ca="1">IFERROR(INDEX(Tableau3[Num DECAL],SMALL(IF(Tableau3[Num DECAL]&lt;&gt;"",ROW(INDIRECT("1:"&amp;ROWS(Tableau3[Num DECAL])))),ROWS($1:2392))),"")</f>
        <v/>
      </c>
      <c r="R2403" s="88">
        <f t="shared" ca="1" si="37"/>
        <v>0</v>
      </c>
      <c r="S2403" s="88">
        <f ca="1">COUNTIFS(Tableau3[PLAGE],R2403)</f>
        <v>0</v>
      </c>
      <c r="T2403" s="139">
        <f ca="1">INDEX(EXTRACT!DATE,MATCH(Tableau4[[#This Row],[Décalage]],D:D,0),0)</f>
        <v>0</v>
      </c>
      <c r="U2403" s="139">
        <f ca="1">VLOOKUP(Tableau4[[#This Row],[Décalage]],D:E,2,0)</f>
        <v>0</v>
      </c>
      <c r="V2403" s="139">
        <f ca="1">VLOOKUP(Tableau4[[#This Row],[Décalage]],D:G,4,0)</f>
        <v>0</v>
      </c>
      <c r="AY2403" s="88"/>
      <c r="AZ2403" s="88"/>
      <c r="BA2403" s="88"/>
      <c r="BB2403" s="88"/>
      <c r="BC2403" s="88"/>
    </row>
    <row r="2404" spans="1:55" ht="15" x14ac:dyDescent="0.2">
      <c r="A2404" s="100" t="s">
        <v>534</v>
      </c>
      <c r="B2404" s="95" t="s">
        <v>534</v>
      </c>
      <c r="C2404" s="95">
        <v>2401</v>
      </c>
      <c r="D2404" s="95" t="s">
        <v>534</v>
      </c>
      <c r="E2404" s="99" t="s">
        <v>534</v>
      </c>
      <c r="F2404" s="95" t="s">
        <v>534</v>
      </c>
      <c r="G2404" s="95" t="s">
        <v>534</v>
      </c>
      <c r="H2404" s="95">
        <v>0</v>
      </c>
      <c r="I2404" s="95">
        <v>1</v>
      </c>
      <c r="J2404" s="95">
        <v>1937</v>
      </c>
      <c r="K2404" s="95" t="s">
        <v>534</v>
      </c>
      <c r="L2404" s="98" t="s">
        <v>534</v>
      </c>
      <c r="M2404" s="98" t="s">
        <v>534</v>
      </c>
      <c r="N2404" s="97" t="s">
        <v>534</v>
      </c>
      <c r="Q2404" s="88" t="str">
        <f t="array" aca="1" ref="Q2404" ca="1">IFERROR(INDEX(Tableau3[Num DECAL],SMALL(IF(Tableau3[Num DECAL]&lt;&gt;"",ROW(INDIRECT("1:"&amp;ROWS(Tableau3[Num DECAL])))),ROWS($1:2393))),"")</f>
        <v/>
      </c>
      <c r="R2404" s="88">
        <f t="shared" ca="1" si="37"/>
        <v>0</v>
      </c>
      <c r="S2404" s="88">
        <f ca="1">COUNTIFS(Tableau3[PLAGE],R2404)</f>
        <v>0</v>
      </c>
      <c r="T2404" s="139">
        <f ca="1">INDEX(EXTRACT!DATE,MATCH(Tableau4[[#This Row],[Décalage]],D:D,0),0)</f>
        <v>0</v>
      </c>
      <c r="U2404" s="139">
        <f ca="1">VLOOKUP(Tableau4[[#This Row],[Décalage]],D:E,2,0)</f>
        <v>0</v>
      </c>
      <c r="V2404" s="139">
        <f ca="1">VLOOKUP(Tableau4[[#This Row],[Décalage]],D:G,4,0)</f>
        <v>0</v>
      </c>
      <c r="AY2404" s="88"/>
      <c r="AZ2404" s="88"/>
      <c r="BA2404" s="88"/>
      <c r="BB2404" s="88"/>
      <c r="BC2404" s="88"/>
    </row>
    <row r="2405" spans="1:55" ht="15" x14ac:dyDescent="0.2">
      <c r="A2405" s="100" t="s">
        <v>534</v>
      </c>
      <c r="B2405" s="95" t="s">
        <v>534</v>
      </c>
      <c r="C2405" s="95">
        <v>2402</v>
      </c>
      <c r="D2405" s="95" t="s">
        <v>534</v>
      </c>
      <c r="E2405" s="99" t="s">
        <v>534</v>
      </c>
      <c r="F2405" s="95" t="s">
        <v>534</v>
      </c>
      <c r="G2405" s="95" t="s">
        <v>534</v>
      </c>
      <c r="H2405" s="95">
        <v>0</v>
      </c>
      <c r="I2405" s="95">
        <v>1</v>
      </c>
      <c r="J2405" s="95">
        <v>1938</v>
      </c>
      <c r="K2405" s="95" t="s">
        <v>534</v>
      </c>
      <c r="L2405" s="98" t="s">
        <v>534</v>
      </c>
      <c r="M2405" s="98" t="s">
        <v>534</v>
      </c>
      <c r="N2405" s="97" t="s">
        <v>534</v>
      </c>
      <c r="Q2405" s="88" t="str">
        <f t="array" aca="1" ref="Q2405" ca="1">IFERROR(INDEX(Tableau3[Num DECAL],SMALL(IF(Tableau3[Num DECAL]&lt;&gt;"",ROW(INDIRECT("1:"&amp;ROWS(Tableau3[Num DECAL])))),ROWS($1:2394))),"")</f>
        <v/>
      </c>
      <c r="R2405" s="88">
        <f t="shared" ca="1" si="37"/>
        <v>0</v>
      </c>
      <c r="S2405" s="88">
        <f ca="1">COUNTIFS(Tableau3[PLAGE],R2405)</f>
        <v>0</v>
      </c>
      <c r="T2405" s="139">
        <f ca="1">INDEX(EXTRACT!DATE,MATCH(Tableau4[[#This Row],[Décalage]],D:D,0),0)</f>
        <v>0</v>
      </c>
      <c r="U2405" s="139">
        <f ca="1">VLOOKUP(Tableau4[[#This Row],[Décalage]],D:E,2,0)</f>
        <v>0</v>
      </c>
      <c r="V2405" s="139">
        <f ca="1">VLOOKUP(Tableau4[[#This Row],[Décalage]],D:G,4,0)</f>
        <v>0</v>
      </c>
      <c r="AY2405" s="88"/>
      <c r="AZ2405" s="88"/>
      <c r="BA2405" s="88"/>
      <c r="BB2405" s="88"/>
      <c r="BC2405" s="88"/>
    </row>
    <row r="2406" spans="1:55" ht="15" x14ac:dyDescent="0.2">
      <c r="A2406" s="100" t="s">
        <v>534</v>
      </c>
      <c r="B2406" s="95" t="s">
        <v>534</v>
      </c>
      <c r="C2406" s="95">
        <v>2403</v>
      </c>
      <c r="D2406" s="95" t="s">
        <v>534</v>
      </c>
      <c r="E2406" s="99" t="s">
        <v>534</v>
      </c>
      <c r="F2406" s="95" t="s">
        <v>534</v>
      </c>
      <c r="G2406" s="95" t="s">
        <v>534</v>
      </c>
      <c r="H2406" s="95">
        <v>0</v>
      </c>
      <c r="I2406" s="95">
        <v>1</v>
      </c>
      <c r="J2406" s="95">
        <v>1939</v>
      </c>
      <c r="K2406" s="95" t="s">
        <v>534</v>
      </c>
      <c r="L2406" s="98" t="s">
        <v>534</v>
      </c>
      <c r="M2406" s="98" t="s">
        <v>534</v>
      </c>
      <c r="N2406" s="97" t="s">
        <v>534</v>
      </c>
      <c r="Q2406" s="88" t="str">
        <f t="array" aca="1" ref="Q2406" ca="1">IFERROR(INDEX(Tableau3[Num DECAL],SMALL(IF(Tableau3[Num DECAL]&lt;&gt;"",ROW(INDIRECT("1:"&amp;ROWS(Tableau3[Num DECAL])))),ROWS($1:2395))),"")</f>
        <v/>
      </c>
      <c r="R2406" s="88">
        <f t="shared" ca="1" si="37"/>
        <v>0</v>
      </c>
      <c r="S2406" s="88">
        <f ca="1">COUNTIFS(Tableau3[PLAGE],R2406)</f>
        <v>0</v>
      </c>
      <c r="T2406" s="139">
        <f ca="1">INDEX(EXTRACT!DATE,MATCH(Tableau4[[#This Row],[Décalage]],D:D,0),0)</f>
        <v>0</v>
      </c>
      <c r="U2406" s="139">
        <f ca="1">VLOOKUP(Tableau4[[#This Row],[Décalage]],D:E,2,0)</f>
        <v>0</v>
      </c>
      <c r="V2406" s="139">
        <f ca="1">VLOOKUP(Tableau4[[#This Row],[Décalage]],D:G,4,0)</f>
        <v>0</v>
      </c>
      <c r="AY2406" s="88"/>
      <c r="AZ2406" s="88"/>
      <c r="BA2406" s="88"/>
      <c r="BB2406" s="88"/>
      <c r="BC2406" s="88"/>
    </row>
    <row r="2407" spans="1:55" ht="15" x14ac:dyDescent="0.2">
      <c r="A2407" s="100" t="s">
        <v>534</v>
      </c>
      <c r="B2407" s="95" t="s">
        <v>534</v>
      </c>
      <c r="C2407" s="95">
        <v>2404</v>
      </c>
      <c r="D2407" s="95" t="s">
        <v>534</v>
      </c>
      <c r="E2407" s="99" t="s">
        <v>534</v>
      </c>
      <c r="F2407" s="95" t="s">
        <v>534</v>
      </c>
      <c r="G2407" s="95" t="s">
        <v>534</v>
      </c>
      <c r="H2407" s="95">
        <v>0</v>
      </c>
      <c r="I2407" s="95">
        <v>1</v>
      </c>
      <c r="J2407" s="95">
        <v>1940</v>
      </c>
      <c r="K2407" s="95" t="s">
        <v>534</v>
      </c>
      <c r="L2407" s="98" t="s">
        <v>534</v>
      </c>
      <c r="M2407" s="98" t="s">
        <v>534</v>
      </c>
      <c r="N2407" s="97" t="s">
        <v>534</v>
      </c>
      <c r="Q2407" s="88" t="str">
        <f t="array" aca="1" ref="Q2407" ca="1">IFERROR(INDEX(Tableau3[Num DECAL],SMALL(IF(Tableau3[Num DECAL]&lt;&gt;"",ROW(INDIRECT("1:"&amp;ROWS(Tableau3[Num DECAL])))),ROWS($1:2396))),"")</f>
        <v/>
      </c>
      <c r="R2407" s="88">
        <f t="shared" ca="1" si="37"/>
        <v>0</v>
      </c>
      <c r="S2407" s="88">
        <f ca="1">COUNTIFS(Tableau3[PLAGE],R2407)</f>
        <v>0</v>
      </c>
      <c r="T2407" s="139">
        <f ca="1">INDEX(EXTRACT!DATE,MATCH(Tableau4[[#This Row],[Décalage]],D:D,0),0)</f>
        <v>0</v>
      </c>
      <c r="U2407" s="139">
        <f ca="1">VLOOKUP(Tableau4[[#This Row],[Décalage]],D:E,2,0)</f>
        <v>0</v>
      </c>
      <c r="V2407" s="139">
        <f ca="1">VLOOKUP(Tableau4[[#This Row],[Décalage]],D:G,4,0)</f>
        <v>0</v>
      </c>
      <c r="AY2407" s="88"/>
      <c r="AZ2407" s="88"/>
      <c r="BA2407" s="88"/>
      <c r="BB2407" s="88"/>
      <c r="BC2407" s="88"/>
    </row>
    <row r="2408" spans="1:55" ht="15" x14ac:dyDescent="0.2">
      <c r="A2408" s="100" t="s">
        <v>534</v>
      </c>
      <c r="B2408" s="95" t="s">
        <v>534</v>
      </c>
      <c r="C2408" s="95">
        <v>2405</v>
      </c>
      <c r="D2408" s="95" t="s">
        <v>534</v>
      </c>
      <c r="E2408" s="99" t="s">
        <v>534</v>
      </c>
      <c r="F2408" s="95" t="s">
        <v>534</v>
      </c>
      <c r="G2408" s="95" t="s">
        <v>534</v>
      </c>
      <c r="H2408" s="95">
        <v>0</v>
      </c>
      <c r="I2408" s="95">
        <v>1</v>
      </c>
      <c r="J2408" s="95">
        <v>1941</v>
      </c>
      <c r="K2408" s="95" t="s">
        <v>534</v>
      </c>
      <c r="L2408" s="98" t="s">
        <v>534</v>
      </c>
      <c r="M2408" s="98" t="s">
        <v>534</v>
      </c>
      <c r="N2408" s="97" t="s">
        <v>534</v>
      </c>
      <c r="Q2408" s="88" t="str">
        <f t="array" aca="1" ref="Q2408" ca="1">IFERROR(INDEX(Tableau3[Num DECAL],SMALL(IF(Tableau3[Num DECAL]&lt;&gt;"",ROW(INDIRECT("1:"&amp;ROWS(Tableau3[Num DECAL])))),ROWS($1:2397))),"")</f>
        <v/>
      </c>
      <c r="R2408" s="88">
        <f t="shared" ca="1" si="37"/>
        <v>0</v>
      </c>
      <c r="S2408" s="88">
        <f ca="1">COUNTIFS(Tableau3[PLAGE],R2408)</f>
        <v>0</v>
      </c>
      <c r="T2408" s="139">
        <f ca="1">INDEX(EXTRACT!DATE,MATCH(Tableau4[[#This Row],[Décalage]],D:D,0),0)</f>
        <v>0</v>
      </c>
      <c r="U2408" s="139">
        <f ca="1">VLOOKUP(Tableau4[[#This Row],[Décalage]],D:E,2,0)</f>
        <v>0</v>
      </c>
      <c r="V2408" s="139">
        <f ca="1">VLOOKUP(Tableau4[[#This Row],[Décalage]],D:G,4,0)</f>
        <v>0</v>
      </c>
      <c r="AY2408" s="88"/>
      <c r="AZ2408" s="88"/>
      <c r="BA2408" s="88"/>
      <c r="BB2408" s="88"/>
      <c r="BC2408" s="88"/>
    </row>
    <row r="2409" spans="1:55" ht="15" x14ac:dyDescent="0.2">
      <c r="A2409" s="100" t="s">
        <v>534</v>
      </c>
      <c r="B2409" s="95" t="s">
        <v>534</v>
      </c>
      <c r="C2409" s="95">
        <v>2406</v>
      </c>
      <c r="D2409" s="95" t="s">
        <v>534</v>
      </c>
      <c r="E2409" s="99" t="s">
        <v>534</v>
      </c>
      <c r="F2409" s="95" t="s">
        <v>534</v>
      </c>
      <c r="G2409" s="95" t="s">
        <v>534</v>
      </c>
      <c r="H2409" s="95">
        <v>0</v>
      </c>
      <c r="I2409" s="95">
        <v>1</v>
      </c>
      <c r="J2409" s="95">
        <v>1942</v>
      </c>
      <c r="K2409" s="95" t="s">
        <v>534</v>
      </c>
      <c r="L2409" s="98" t="s">
        <v>534</v>
      </c>
      <c r="M2409" s="98" t="s">
        <v>534</v>
      </c>
      <c r="N2409" s="97" t="s">
        <v>534</v>
      </c>
      <c r="Q2409" s="88" t="str">
        <f t="array" aca="1" ref="Q2409" ca="1">IFERROR(INDEX(Tableau3[Num DECAL],SMALL(IF(Tableau3[Num DECAL]&lt;&gt;"",ROW(INDIRECT("1:"&amp;ROWS(Tableau3[Num DECAL])))),ROWS($1:2398))),"")</f>
        <v/>
      </c>
      <c r="R2409" s="88">
        <f t="shared" ca="1" si="37"/>
        <v>0</v>
      </c>
      <c r="S2409" s="88">
        <f ca="1">COUNTIFS(Tableau3[PLAGE],R2409)</f>
        <v>0</v>
      </c>
      <c r="T2409" s="139">
        <f ca="1">INDEX(EXTRACT!DATE,MATCH(Tableau4[[#This Row],[Décalage]],D:D,0),0)</f>
        <v>0</v>
      </c>
      <c r="U2409" s="139">
        <f ca="1">VLOOKUP(Tableau4[[#This Row],[Décalage]],D:E,2,0)</f>
        <v>0</v>
      </c>
      <c r="V2409" s="139">
        <f ca="1">VLOOKUP(Tableau4[[#This Row],[Décalage]],D:G,4,0)</f>
        <v>0</v>
      </c>
      <c r="AY2409" s="88"/>
      <c r="AZ2409" s="88"/>
      <c r="BA2409" s="88"/>
      <c r="BB2409" s="88"/>
      <c r="BC2409" s="88"/>
    </row>
    <row r="2410" spans="1:55" ht="15" x14ac:dyDescent="0.2">
      <c r="A2410" s="100" t="s">
        <v>534</v>
      </c>
      <c r="B2410" s="95" t="s">
        <v>534</v>
      </c>
      <c r="C2410" s="95">
        <v>2407</v>
      </c>
      <c r="D2410" s="95" t="s">
        <v>534</v>
      </c>
      <c r="E2410" s="99" t="s">
        <v>534</v>
      </c>
      <c r="F2410" s="95" t="s">
        <v>534</v>
      </c>
      <c r="G2410" s="95" t="s">
        <v>534</v>
      </c>
      <c r="H2410" s="95">
        <v>0</v>
      </c>
      <c r="I2410" s="95">
        <v>1</v>
      </c>
      <c r="J2410" s="95">
        <v>1943</v>
      </c>
      <c r="K2410" s="95" t="s">
        <v>534</v>
      </c>
      <c r="L2410" s="98" t="s">
        <v>534</v>
      </c>
      <c r="M2410" s="98" t="s">
        <v>534</v>
      </c>
      <c r="N2410" s="97" t="s">
        <v>534</v>
      </c>
      <c r="Q2410" s="88" t="str">
        <f t="array" aca="1" ref="Q2410" ca="1">IFERROR(INDEX(Tableau3[Num DECAL],SMALL(IF(Tableau3[Num DECAL]&lt;&gt;"",ROW(INDIRECT("1:"&amp;ROWS(Tableau3[Num DECAL])))),ROWS($1:2399))),"")</f>
        <v/>
      </c>
      <c r="R2410" s="88">
        <f t="shared" ca="1" si="37"/>
        <v>0</v>
      </c>
      <c r="S2410" s="88">
        <f ca="1">COUNTIFS(Tableau3[PLAGE],R2410)</f>
        <v>0</v>
      </c>
      <c r="T2410" s="139">
        <f ca="1">INDEX(EXTRACT!DATE,MATCH(Tableau4[[#This Row],[Décalage]],D:D,0),0)</f>
        <v>0</v>
      </c>
      <c r="U2410" s="139">
        <f ca="1">VLOOKUP(Tableau4[[#This Row],[Décalage]],D:E,2,0)</f>
        <v>0</v>
      </c>
      <c r="V2410" s="139">
        <f ca="1">VLOOKUP(Tableau4[[#This Row],[Décalage]],D:G,4,0)</f>
        <v>0</v>
      </c>
      <c r="AY2410" s="88"/>
      <c r="AZ2410" s="88"/>
      <c r="BA2410" s="88"/>
      <c r="BB2410" s="88"/>
      <c r="BC2410" s="88"/>
    </row>
    <row r="2411" spans="1:55" ht="15" x14ac:dyDescent="0.2">
      <c r="A2411" s="100" t="s">
        <v>534</v>
      </c>
      <c r="B2411" s="95" t="s">
        <v>534</v>
      </c>
      <c r="C2411" s="95">
        <v>2408</v>
      </c>
      <c r="D2411" s="95" t="s">
        <v>534</v>
      </c>
      <c r="E2411" s="99" t="s">
        <v>534</v>
      </c>
      <c r="F2411" s="95" t="s">
        <v>534</v>
      </c>
      <c r="G2411" s="95" t="s">
        <v>534</v>
      </c>
      <c r="H2411" s="95">
        <v>0</v>
      </c>
      <c r="I2411" s="95">
        <v>1</v>
      </c>
      <c r="J2411" s="95">
        <v>1944</v>
      </c>
      <c r="K2411" s="95" t="s">
        <v>534</v>
      </c>
      <c r="L2411" s="98" t="s">
        <v>534</v>
      </c>
      <c r="M2411" s="98" t="s">
        <v>534</v>
      </c>
      <c r="N2411" s="97" t="s">
        <v>534</v>
      </c>
      <c r="Q2411" s="88" t="str">
        <f t="array" aca="1" ref="Q2411" ca="1">IFERROR(INDEX(Tableau3[Num DECAL],SMALL(IF(Tableau3[Num DECAL]&lt;&gt;"",ROW(INDIRECT("1:"&amp;ROWS(Tableau3[Num DECAL])))),ROWS($1:2400))),"")</f>
        <v/>
      </c>
      <c r="R2411" s="88">
        <f t="shared" ca="1" si="37"/>
        <v>0</v>
      </c>
      <c r="S2411" s="88">
        <f ca="1">COUNTIFS(Tableau3[PLAGE],R2411)</f>
        <v>0</v>
      </c>
      <c r="T2411" s="139">
        <f ca="1">INDEX(EXTRACT!DATE,MATCH(Tableau4[[#This Row],[Décalage]],D:D,0),0)</f>
        <v>0</v>
      </c>
      <c r="U2411" s="139">
        <f ca="1">VLOOKUP(Tableau4[[#This Row],[Décalage]],D:E,2,0)</f>
        <v>0</v>
      </c>
      <c r="V2411" s="139">
        <f ca="1">VLOOKUP(Tableau4[[#This Row],[Décalage]],D:G,4,0)</f>
        <v>0</v>
      </c>
      <c r="AY2411" s="88"/>
      <c r="AZ2411" s="88"/>
      <c r="BA2411" s="88"/>
      <c r="BB2411" s="88"/>
      <c r="BC2411" s="88"/>
    </row>
    <row r="2412" spans="1:55" ht="15" x14ac:dyDescent="0.2">
      <c r="A2412" s="100" t="s">
        <v>534</v>
      </c>
      <c r="B2412" s="95" t="s">
        <v>534</v>
      </c>
      <c r="C2412" s="95">
        <v>2409</v>
      </c>
      <c r="D2412" s="95" t="s">
        <v>534</v>
      </c>
      <c r="E2412" s="99" t="s">
        <v>534</v>
      </c>
      <c r="F2412" s="95" t="s">
        <v>534</v>
      </c>
      <c r="G2412" s="95" t="s">
        <v>534</v>
      </c>
      <c r="H2412" s="95">
        <v>0</v>
      </c>
      <c r="I2412" s="95">
        <v>1</v>
      </c>
      <c r="J2412" s="95">
        <v>1945</v>
      </c>
      <c r="K2412" s="95" t="s">
        <v>534</v>
      </c>
      <c r="L2412" s="98" t="s">
        <v>534</v>
      </c>
      <c r="M2412" s="98" t="s">
        <v>534</v>
      </c>
      <c r="N2412" s="97" t="s">
        <v>534</v>
      </c>
      <c r="Q2412" s="88" t="str">
        <f t="array" aca="1" ref="Q2412" ca="1">IFERROR(INDEX(Tableau3[Num DECAL],SMALL(IF(Tableau3[Num DECAL]&lt;&gt;"",ROW(INDIRECT("1:"&amp;ROWS(Tableau3[Num DECAL])))),ROWS($1:2401))),"")</f>
        <v/>
      </c>
      <c r="R2412" s="88">
        <f t="shared" ca="1" si="37"/>
        <v>0</v>
      </c>
      <c r="S2412" s="88">
        <f ca="1">COUNTIFS(Tableau3[PLAGE],R2412)</f>
        <v>0</v>
      </c>
      <c r="T2412" s="139">
        <f ca="1">INDEX(EXTRACT!DATE,MATCH(Tableau4[[#This Row],[Décalage]],D:D,0),0)</f>
        <v>0</v>
      </c>
      <c r="U2412" s="139">
        <f ca="1">VLOOKUP(Tableau4[[#This Row],[Décalage]],D:E,2,0)</f>
        <v>0</v>
      </c>
      <c r="V2412" s="139">
        <f ca="1">VLOOKUP(Tableau4[[#This Row],[Décalage]],D:G,4,0)</f>
        <v>0</v>
      </c>
      <c r="AY2412" s="88"/>
      <c r="AZ2412" s="88"/>
      <c r="BA2412" s="88"/>
      <c r="BB2412" s="88"/>
      <c r="BC2412" s="88"/>
    </row>
    <row r="2413" spans="1:55" ht="15" x14ac:dyDescent="0.2">
      <c r="A2413" s="100" t="s">
        <v>534</v>
      </c>
      <c r="B2413" s="95" t="s">
        <v>534</v>
      </c>
      <c r="C2413" s="95">
        <v>2410</v>
      </c>
      <c r="D2413" s="95" t="s">
        <v>534</v>
      </c>
      <c r="E2413" s="99" t="s">
        <v>534</v>
      </c>
      <c r="F2413" s="95" t="s">
        <v>534</v>
      </c>
      <c r="G2413" s="95" t="s">
        <v>534</v>
      </c>
      <c r="H2413" s="95">
        <v>0</v>
      </c>
      <c r="I2413" s="95">
        <v>1</v>
      </c>
      <c r="J2413" s="95">
        <v>1946</v>
      </c>
      <c r="K2413" s="95" t="s">
        <v>534</v>
      </c>
      <c r="L2413" s="98" t="s">
        <v>534</v>
      </c>
      <c r="M2413" s="98" t="s">
        <v>534</v>
      </c>
      <c r="N2413" s="97" t="s">
        <v>534</v>
      </c>
      <c r="Q2413" s="88" t="str">
        <f t="array" aca="1" ref="Q2413" ca="1">IFERROR(INDEX(Tableau3[Num DECAL],SMALL(IF(Tableau3[Num DECAL]&lt;&gt;"",ROW(INDIRECT("1:"&amp;ROWS(Tableau3[Num DECAL])))),ROWS($1:2402))),"")</f>
        <v/>
      </c>
      <c r="R2413" s="88">
        <f t="shared" ca="1" si="37"/>
        <v>0</v>
      </c>
      <c r="S2413" s="88">
        <f ca="1">COUNTIFS(Tableau3[PLAGE],R2413)</f>
        <v>0</v>
      </c>
      <c r="T2413" s="139">
        <f ca="1">INDEX(EXTRACT!DATE,MATCH(Tableau4[[#This Row],[Décalage]],D:D,0),0)</f>
        <v>0</v>
      </c>
      <c r="U2413" s="139">
        <f ca="1">VLOOKUP(Tableau4[[#This Row],[Décalage]],D:E,2,0)</f>
        <v>0</v>
      </c>
      <c r="V2413" s="139">
        <f ca="1">VLOOKUP(Tableau4[[#This Row],[Décalage]],D:G,4,0)</f>
        <v>0</v>
      </c>
      <c r="AY2413" s="88"/>
      <c r="AZ2413" s="88"/>
      <c r="BA2413" s="88"/>
      <c r="BB2413" s="88"/>
      <c r="BC2413" s="88"/>
    </row>
    <row r="2414" spans="1:55" ht="15" x14ac:dyDescent="0.2">
      <c r="A2414" s="100" t="s">
        <v>534</v>
      </c>
      <c r="B2414" s="95" t="s">
        <v>534</v>
      </c>
      <c r="C2414" s="95">
        <v>2411</v>
      </c>
      <c r="D2414" s="95" t="s">
        <v>534</v>
      </c>
      <c r="E2414" s="99" t="s">
        <v>534</v>
      </c>
      <c r="F2414" s="95" t="s">
        <v>534</v>
      </c>
      <c r="G2414" s="95" t="s">
        <v>534</v>
      </c>
      <c r="H2414" s="95">
        <v>0</v>
      </c>
      <c r="I2414" s="95">
        <v>1</v>
      </c>
      <c r="J2414" s="95">
        <v>1947</v>
      </c>
      <c r="K2414" s="95" t="s">
        <v>534</v>
      </c>
      <c r="L2414" s="98" t="s">
        <v>534</v>
      </c>
      <c r="M2414" s="98" t="s">
        <v>534</v>
      </c>
      <c r="N2414" s="97" t="s">
        <v>534</v>
      </c>
      <c r="Q2414" s="88" t="str">
        <f t="array" aca="1" ref="Q2414" ca="1">IFERROR(INDEX(Tableau3[Num DECAL],SMALL(IF(Tableau3[Num DECAL]&lt;&gt;"",ROW(INDIRECT("1:"&amp;ROWS(Tableau3[Num DECAL])))),ROWS($1:2403))),"")</f>
        <v/>
      </c>
      <c r="R2414" s="88">
        <f t="shared" ca="1" si="37"/>
        <v>0</v>
      </c>
      <c r="S2414" s="88">
        <f ca="1">COUNTIFS(Tableau3[PLAGE],R2414)</f>
        <v>0</v>
      </c>
      <c r="T2414" s="139">
        <f ca="1">INDEX(EXTRACT!DATE,MATCH(Tableau4[[#This Row],[Décalage]],D:D,0),0)</f>
        <v>0</v>
      </c>
      <c r="U2414" s="139">
        <f ca="1">VLOOKUP(Tableau4[[#This Row],[Décalage]],D:E,2,0)</f>
        <v>0</v>
      </c>
      <c r="V2414" s="139">
        <f ca="1">VLOOKUP(Tableau4[[#This Row],[Décalage]],D:G,4,0)</f>
        <v>0</v>
      </c>
      <c r="AY2414" s="88"/>
      <c r="AZ2414" s="88"/>
      <c r="BA2414" s="88"/>
      <c r="BB2414" s="88"/>
      <c r="BC2414" s="88"/>
    </row>
    <row r="2415" spans="1:55" ht="15" x14ac:dyDescent="0.2">
      <c r="A2415" s="100" t="s">
        <v>534</v>
      </c>
      <c r="B2415" s="95" t="s">
        <v>534</v>
      </c>
      <c r="C2415" s="95">
        <v>2412</v>
      </c>
      <c r="D2415" s="95" t="s">
        <v>534</v>
      </c>
      <c r="E2415" s="99" t="s">
        <v>534</v>
      </c>
      <c r="F2415" s="95" t="s">
        <v>534</v>
      </c>
      <c r="G2415" s="95" t="s">
        <v>534</v>
      </c>
      <c r="H2415" s="95">
        <v>0</v>
      </c>
      <c r="I2415" s="95">
        <v>1</v>
      </c>
      <c r="J2415" s="95">
        <v>1948</v>
      </c>
      <c r="K2415" s="95" t="s">
        <v>534</v>
      </c>
      <c r="L2415" s="98" t="s">
        <v>534</v>
      </c>
      <c r="M2415" s="98" t="s">
        <v>534</v>
      </c>
      <c r="N2415" s="97" t="s">
        <v>534</v>
      </c>
      <c r="Q2415" s="88" t="str">
        <f t="array" aca="1" ref="Q2415" ca="1">IFERROR(INDEX(Tableau3[Num DECAL],SMALL(IF(Tableau3[Num DECAL]&lt;&gt;"",ROW(INDIRECT("1:"&amp;ROWS(Tableau3[Num DECAL])))),ROWS($1:2404))),"")</f>
        <v/>
      </c>
      <c r="R2415" s="88">
        <f t="shared" ca="1" si="37"/>
        <v>0</v>
      </c>
      <c r="S2415" s="88">
        <f ca="1">COUNTIFS(Tableau3[PLAGE],R2415)</f>
        <v>0</v>
      </c>
      <c r="T2415" s="139">
        <f ca="1">INDEX(EXTRACT!DATE,MATCH(Tableau4[[#This Row],[Décalage]],D:D,0),0)</f>
        <v>0</v>
      </c>
      <c r="U2415" s="139">
        <f ca="1">VLOOKUP(Tableau4[[#This Row],[Décalage]],D:E,2,0)</f>
        <v>0</v>
      </c>
      <c r="V2415" s="139">
        <f ca="1">VLOOKUP(Tableau4[[#This Row],[Décalage]],D:G,4,0)</f>
        <v>0</v>
      </c>
      <c r="AY2415" s="88"/>
      <c r="AZ2415" s="88"/>
      <c r="BA2415" s="88"/>
      <c r="BB2415" s="88"/>
      <c r="BC2415" s="88"/>
    </row>
    <row r="2416" spans="1:55" ht="15" x14ac:dyDescent="0.2">
      <c r="A2416" s="100" t="s">
        <v>534</v>
      </c>
      <c r="B2416" s="95" t="s">
        <v>534</v>
      </c>
      <c r="C2416" s="95">
        <v>2413</v>
      </c>
      <c r="D2416" s="95" t="s">
        <v>534</v>
      </c>
      <c r="E2416" s="99" t="s">
        <v>534</v>
      </c>
      <c r="F2416" s="95" t="s">
        <v>534</v>
      </c>
      <c r="G2416" s="95" t="s">
        <v>534</v>
      </c>
      <c r="H2416" s="95">
        <v>0</v>
      </c>
      <c r="I2416" s="95">
        <v>1</v>
      </c>
      <c r="J2416" s="95">
        <v>1949</v>
      </c>
      <c r="K2416" s="95" t="s">
        <v>534</v>
      </c>
      <c r="L2416" s="98" t="s">
        <v>534</v>
      </c>
      <c r="M2416" s="98" t="s">
        <v>534</v>
      </c>
      <c r="N2416" s="97" t="s">
        <v>534</v>
      </c>
      <c r="Q2416" s="88" t="str">
        <f t="array" aca="1" ref="Q2416" ca="1">IFERROR(INDEX(Tableau3[Num DECAL],SMALL(IF(Tableau3[Num DECAL]&lt;&gt;"",ROW(INDIRECT("1:"&amp;ROWS(Tableau3[Num DECAL])))),ROWS($1:2405))),"")</f>
        <v/>
      </c>
      <c r="R2416" s="88">
        <f t="shared" ca="1" si="37"/>
        <v>0</v>
      </c>
      <c r="S2416" s="88">
        <f ca="1">COUNTIFS(Tableau3[PLAGE],R2416)</f>
        <v>0</v>
      </c>
      <c r="T2416" s="139">
        <f ca="1">INDEX(EXTRACT!DATE,MATCH(Tableau4[[#This Row],[Décalage]],D:D,0),0)</f>
        <v>0</v>
      </c>
      <c r="U2416" s="139">
        <f ca="1">VLOOKUP(Tableau4[[#This Row],[Décalage]],D:E,2,0)</f>
        <v>0</v>
      </c>
      <c r="V2416" s="139">
        <f ca="1">VLOOKUP(Tableau4[[#This Row],[Décalage]],D:G,4,0)</f>
        <v>0</v>
      </c>
      <c r="AY2416" s="88"/>
      <c r="AZ2416" s="88"/>
      <c r="BA2416" s="88"/>
      <c r="BB2416" s="88"/>
      <c r="BC2416" s="88"/>
    </row>
    <row r="2417" spans="1:55" ht="15" x14ac:dyDescent="0.2">
      <c r="A2417" s="100" t="s">
        <v>534</v>
      </c>
      <c r="B2417" s="95" t="s">
        <v>534</v>
      </c>
      <c r="C2417" s="95">
        <v>2414</v>
      </c>
      <c r="D2417" s="95" t="s">
        <v>534</v>
      </c>
      <c r="E2417" s="99" t="s">
        <v>534</v>
      </c>
      <c r="F2417" s="95" t="s">
        <v>534</v>
      </c>
      <c r="G2417" s="95" t="s">
        <v>534</v>
      </c>
      <c r="H2417" s="95">
        <v>0</v>
      </c>
      <c r="I2417" s="95">
        <v>1</v>
      </c>
      <c r="J2417" s="95">
        <v>1950</v>
      </c>
      <c r="K2417" s="95" t="s">
        <v>534</v>
      </c>
      <c r="L2417" s="98" t="s">
        <v>534</v>
      </c>
      <c r="M2417" s="98" t="s">
        <v>534</v>
      </c>
      <c r="N2417" s="97" t="s">
        <v>534</v>
      </c>
      <c r="Q2417" s="88" t="str">
        <f t="array" aca="1" ref="Q2417" ca="1">IFERROR(INDEX(Tableau3[Num DECAL],SMALL(IF(Tableau3[Num DECAL]&lt;&gt;"",ROW(INDIRECT("1:"&amp;ROWS(Tableau3[Num DECAL])))),ROWS($1:2406))),"")</f>
        <v/>
      </c>
      <c r="R2417" s="88">
        <f t="shared" ca="1" si="37"/>
        <v>0</v>
      </c>
      <c r="S2417" s="88">
        <f ca="1">COUNTIFS(Tableau3[PLAGE],R2417)</f>
        <v>0</v>
      </c>
      <c r="T2417" s="139">
        <f ca="1">INDEX(EXTRACT!DATE,MATCH(Tableau4[[#This Row],[Décalage]],D:D,0),0)</f>
        <v>0</v>
      </c>
      <c r="U2417" s="139">
        <f ca="1">VLOOKUP(Tableau4[[#This Row],[Décalage]],D:E,2,0)</f>
        <v>0</v>
      </c>
      <c r="V2417" s="139">
        <f ca="1">VLOOKUP(Tableau4[[#This Row],[Décalage]],D:G,4,0)</f>
        <v>0</v>
      </c>
      <c r="AY2417" s="88"/>
      <c r="AZ2417" s="88"/>
      <c r="BA2417" s="88"/>
      <c r="BB2417" s="88"/>
      <c r="BC2417" s="88"/>
    </row>
    <row r="2418" spans="1:55" ht="15" x14ac:dyDescent="0.2">
      <c r="A2418" s="100" t="s">
        <v>534</v>
      </c>
      <c r="B2418" s="95" t="s">
        <v>534</v>
      </c>
      <c r="C2418" s="95">
        <v>2415</v>
      </c>
      <c r="D2418" s="95" t="s">
        <v>534</v>
      </c>
      <c r="E2418" s="99" t="s">
        <v>534</v>
      </c>
      <c r="F2418" s="95" t="s">
        <v>534</v>
      </c>
      <c r="G2418" s="95" t="s">
        <v>534</v>
      </c>
      <c r="H2418" s="95">
        <v>0</v>
      </c>
      <c r="I2418" s="95">
        <v>1</v>
      </c>
      <c r="J2418" s="95">
        <v>1951</v>
      </c>
      <c r="K2418" s="95" t="s">
        <v>534</v>
      </c>
      <c r="L2418" s="98" t="s">
        <v>534</v>
      </c>
      <c r="M2418" s="98" t="s">
        <v>534</v>
      </c>
      <c r="N2418" s="97" t="s">
        <v>534</v>
      </c>
      <c r="Q2418" s="88" t="str">
        <f t="array" aca="1" ref="Q2418" ca="1">IFERROR(INDEX(Tableau3[Num DECAL],SMALL(IF(Tableau3[Num DECAL]&lt;&gt;"",ROW(INDIRECT("1:"&amp;ROWS(Tableau3[Num DECAL])))),ROWS($1:2407))),"")</f>
        <v/>
      </c>
      <c r="R2418" s="88">
        <f t="shared" ca="1" si="37"/>
        <v>0</v>
      </c>
      <c r="S2418" s="88">
        <f ca="1">COUNTIFS(Tableau3[PLAGE],R2418)</f>
        <v>0</v>
      </c>
      <c r="T2418" s="139">
        <f ca="1">INDEX(EXTRACT!DATE,MATCH(Tableau4[[#This Row],[Décalage]],D:D,0),0)</f>
        <v>0</v>
      </c>
      <c r="U2418" s="139">
        <f ca="1">VLOOKUP(Tableau4[[#This Row],[Décalage]],D:E,2,0)</f>
        <v>0</v>
      </c>
      <c r="V2418" s="139">
        <f ca="1">VLOOKUP(Tableau4[[#This Row],[Décalage]],D:G,4,0)</f>
        <v>0</v>
      </c>
      <c r="AY2418" s="88"/>
      <c r="AZ2418" s="88"/>
      <c r="BA2418" s="88"/>
      <c r="BB2418" s="88"/>
      <c r="BC2418" s="88"/>
    </row>
    <row r="2419" spans="1:55" ht="15" x14ac:dyDescent="0.2">
      <c r="A2419" s="100" t="s">
        <v>534</v>
      </c>
      <c r="B2419" s="95" t="s">
        <v>534</v>
      </c>
      <c r="C2419" s="95">
        <v>2416</v>
      </c>
      <c r="D2419" s="95" t="s">
        <v>534</v>
      </c>
      <c r="E2419" s="99" t="s">
        <v>534</v>
      </c>
      <c r="F2419" s="95" t="s">
        <v>534</v>
      </c>
      <c r="G2419" s="95" t="s">
        <v>534</v>
      </c>
      <c r="H2419" s="95">
        <v>0</v>
      </c>
      <c r="I2419" s="95">
        <v>1</v>
      </c>
      <c r="J2419" s="95">
        <v>1952</v>
      </c>
      <c r="K2419" s="95" t="s">
        <v>534</v>
      </c>
      <c r="L2419" s="98" t="s">
        <v>534</v>
      </c>
      <c r="M2419" s="98" t="s">
        <v>534</v>
      </c>
      <c r="N2419" s="97" t="s">
        <v>534</v>
      </c>
      <c r="Q2419" s="88" t="str">
        <f t="array" aca="1" ref="Q2419" ca="1">IFERROR(INDEX(Tableau3[Num DECAL],SMALL(IF(Tableau3[Num DECAL]&lt;&gt;"",ROW(INDIRECT("1:"&amp;ROWS(Tableau3[Num DECAL])))),ROWS($1:2408))),"")</f>
        <v/>
      </c>
      <c r="R2419" s="88">
        <f t="shared" ca="1" si="37"/>
        <v>0</v>
      </c>
      <c r="S2419" s="88">
        <f ca="1">COUNTIFS(Tableau3[PLAGE],R2419)</f>
        <v>0</v>
      </c>
      <c r="T2419" s="139">
        <f ca="1">INDEX(EXTRACT!DATE,MATCH(Tableau4[[#This Row],[Décalage]],D:D,0),0)</f>
        <v>0</v>
      </c>
      <c r="U2419" s="139">
        <f ca="1">VLOOKUP(Tableau4[[#This Row],[Décalage]],D:E,2,0)</f>
        <v>0</v>
      </c>
      <c r="V2419" s="139">
        <f ca="1">VLOOKUP(Tableau4[[#This Row],[Décalage]],D:G,4,0)</f>
        <v>0</v>
      </c>
      <c r="AY2419" s="88"/>
      <c r="AZ2419" s="88"/>
      <c r="BA2419" s="88"/>
      <c r="BB2419" s="88"/>
      <c r="BC2419" s="88"/>
    </row>
    <row r="2420" spans="1:55" ht="15" x14ac:dyDescent="0.2">
      <c r="A2420" s="100" t="s">
        <v>534</v>
      </c>
      <c r="B2420" s="95" t="s">
        <v>534</v>
      </c>
      <c r="C2420" s="95">
        <v>2417</v>
      </c>
      <c r="D2420" s="95" t="s">
        <v>534</v>
      </c>
      <c r="E2420" s="99" t="s">
        <v>534</v>
      </c>
      <c r="F2420" s="95" t="s">
        <v>534</v>
      </c>
      <c r="G2420" s="95" t="s">
        <v>534</v>
      </c>
      <c r="H2420" s="95">
        <v>0</v>
      </c>
      <c r="I2420" s="95">
        <v>1</v>
      </c>
      <c r="J2420" s="95">
        <v>1953</v>
      </c>
      <c r="K2420" s="95" t="s">
        <v>534</v>
      </c>
      <c r="L2420" s="98" t="s">
        <v>534</v>
      </c>
      <c r="M2420" s="98" t="s">
        <v>534</v>
      </c>
      <c r="N2420" s="97" t="s">
        <v>534</v>
      </c>
      <c r="Q2420" s="88" t="str">
        <f t="array" aca="1" ref="Q2420" ca="1">IFERROR(INDEX(Tableau3[Num DECAL],SMALL(IF(Tableau3[Num DECAL]&lt;&gt;"",ROW(INDIRECT("1:"&amp;ROWS(Tableau3[Num DECAL])))),ROWS($1:2409))),"")</f>
        <v/>
      </c>
      <c r="R2420" s="88">
        <f t="shared" ca="1" si="37"/>
        <v>0</v>
      </c>
      <c r="S2420" s="88">
        <f ca="1">COUNTIFS(Tableau3[PLAGE],R2420)</f>
        <v>0</v>
      </c>
      <c r="T2420" s="139">
        <f ca="1">INDEX(EXTRACT!DATE,MATCH(Tableau4[[#This Row],[Décalage]],D:D,0),0)</f>
        <v>0</v>
      </c>
      <c r="U2420" s="139">
        <f ca="1">VLOOKUP(Tableau4[[#This Row],[Décalage]],D:E,2,0)</f>
        <v>0</v>
      </c>
      <c r="V2420" s="139">
        <f ca="1">VLOOKUP(Tableau4[[#This Row],[Décalage]],D:G,4,0)</f>
        <v>0</v>
      </c>
      <c r="AY2420" s="88"/>
      <c r="AZ2420" s="88"/>
      <c r="BA2420" s="88"/>
      <c r="BB2420" s="88"/>
      <c r="BC2420" s="88"/>
    </row>
    <row r="2421" spans="1:55" ht="15" x14ac:dyDescent="0.2">
      <c r="A2421" s="100" t="s">
        <v>534</v>
      </c>
      <c r="B2421" s="95" t="s">
        <v>534</v>
      </c>
      <c r="C2421" s="95">
        <v>2418</v>
      </c>
      <c r="D2421" s="95" t="s">
        <v>534</v>
      </c>
      <c r="E2421" s="99" t="s">
        <v>534</v>
      </c>
      <c r="F2421" s="95" t="s">
        <v>534</v>
      </c>
      <c r="G2421" s="95" t="s">
        <v>534</v>
      </c>
      <c r="H2421" s="95">
        <v>0</v>
      </c>
      <c r="I2421" s="95">
        <v>1</v>
      </c>
      <c r="J2421" s="95">
        <v>1954</v>
      </c>
      <c r="K2421" s="95" t="s">
        <v>534</v>
      </c>
      <c r="L2421" s="98" t="s">
        <v>534</v>
      </c>
      <c r="M2421" s="98" t="s">
        <v>534</v>
      </c>
      <c r="N2421" s="97" t="s">
        <v>534</v>
      </c>
      <c r="Q2421" s="88" t="str">
        <f t="array" aca="1" ref="Q2421" ca="1">IFERROR(INDEX(Tableau3[Num DECAL],SMALL(IF(Tableau3[Num DECAL]&lt;&gt;"",ROW(INDIRECT("1:"&amp;ROWS(Tableau3[Num DECAL])))),ROWS($1:2410))),"")</f>
        <v/>
      </c>
      <c r="R2421" s="88">
        <f t="shared" ca="1" si="37"/>
        <v>0</v>
      </c>
      <c r="S2421" s="88">
        <f ca="1">COUNTIFS(Tableau3[PLAGE],R2421)</f>
        <v>0</v>
      </c>
      <c r="T2421" s="139">
        <f ca="1">INDEX(EXTRACT!DATE,MATCH(Tableau4[[#This Row],[Décalage]],D:D,0),0)</f>
        <v>0</v>
      </c>
      <c r="U2421" s="139">
        <f ca="1">VLOOKUP(Tableau4[[#This Row],[Décalage]],D:E,2,0)</f>
        <v>0</v>
      </c>
      <c r="V2421" s="139">
        <f ca="1">VLOOKUP(Tableau4[[#This Row],[Décalage]],D:G,4,0)</f>
        <v>0</v>
      </c>
      <c r="AY2421" s="88"/>
      <c r="AZ2421" s="88"/>
      <c r="BA2421" s="88"/>
      <c r="BB2421" s="88"/>
      <c r="BC2421" s="88"/>
    </row>
    <row r="2422" spans="1:55" ht="15" x14ac:dyDescent="0.2">
      <c r="A2422" s="100" t="s">
        <v>534</v>
      </c>
      <c r="B2422" s="95" t="s">
        <v>534</v>
      </c>
      <c r="C2422" s="95">
        <v>2419</v>
      </c>
      <c r="D2422" s="95" t="s">
        <v>534</v>
      </c>
      <c r="E2422" s="99" t="s">
        <v>534</v>
      </c>
      <c r="F2422" s="95" t="s">
        <v>534</v>
      </c>
      <c r="G2422" s="95" t="s">
        <v>534</v>
      </c>
      <c r="H2422" s="95">
        <v>0</v>
      </c>
      <c r="I2422" s="95">
        <v>1</v>
      </c>
      <c r="J2422" s="95">
        <v>1955</v>
      </c>
      <c r="K2422" s="95" t="s">
        <v>534</v>
      </c>
      <c r="L2422" s="98" t="s">
        <v>534</v>
      </c>
      <c r="M2422" s="98" t="s">
        <v>534</v>
      </c>
      <c r="N2422" s="97" t="s">
        <v>534</v>
      </c>
      <c r="Q2422" s="88" t="str">
        <f t="array" aca="1" ref="Q2422" ca="1">IFERROR(INDEX(Tableau3[Num DECAL],SMALL(IF(Tableau3[Num DECAL]&lt;&gt;"",ROW(INDIRECT("1:"&amp;ROWS(Tableau3[Num DECAL])))),ROWS($1:2411))),"")</f>
        <v/>
      </c>
      <c r="R2422" s="88">
        <f t="shared" ca="1" si="37"/>
        <v>0</v>
      </c>
      <c r="S2422" s="88">
        <f ca="1">COUNTIFS(Tableau3[PLAGE],R2422)</f>
        <v>0</v>
      </c>
      <c r="T2422" s="139">
        <f ca="1">INDEX(EXTRACT!DATE,MATCH(Tableau4[[#This Row],[Décalage]],D:D,0),0)</f>
        <v>0</v>
      </c>
      <c r="U2422" s="139">
        <f ca="1">VLOOKUP(Tableau4[[#This Row],[Décalage]],D:E,2,0)</f>
        <v>0</v>
      </c>
      <c r="V2422" s="139">
        <f ca="1">VLOOKUP(Tableau4[[#This Row],[Décalage]],D:G,4,0)</f>
        <v>0</v>
      </c>
      <c r="AY2422" s="88"/>
      <c r="AZ2422" s="88"/>
      <c r="BA2422" s="88"/>
      <c r="BB2422" s="88"/>
      <c r="BC2422" s="88"/>
    </row>
    <row r="2423" spans="1:55" ht="15" x14ac:dyDescent="0.2">
      <c r="A2423" s="100" t="s">
        <v>534</v>
      </c>
      <c r="B2423" s="95" t="s">
        <v>534</v>
      </c>
      <c r="C2423" s="95">
        <v>2420</v>
      </c>
      <c r="D2423" s="95" t="s">
        <v>534</v>
      </c>
      <c r="E2423" s="99" t="s">
        <v>534</v>
      </c>
      <c r="F2423" s="95" t="s">
        <v>534</v>
      </c>
      <c r="G2423" s="95" t="s">
        <v>534</v>
      </c>
      <c r="H2423" s="95">
        <v>0</v>
      </c>
      <c r="I2423" s="95">
        <v>1</v>
      </c>
      <c r="J2423" s="95">
        <v>1956</v>
      </c>
      <c r="K2423" s="95" t="s">
        <v>534</v>
      </c>
      <c r="L2423" s="98" t="s">
        <v>534</v>
      </c>
      <c r="M2423" s="98" t="s">
        <v>534</v>
      </c>
      <c r="N2423" s="97" t="s">
        <v>534</v>
      </c>
      <c r="Q2423" s="88" t="str">
        <f t="array" aca="1" ref="Q2423" ca="1">IFERROR(INDEX(Tableau3[Num DECAL],SMALL(IF(Tableau3[Num DECAL]&lt;&gt;"",ROW(INDIRECT("1:"&amp;ROWS(Tableau3[Num DECAL])))),ROWS($1:2412))),"")</f>
        <v/>
      </c>
      <c r="R2423" s="88">
        <f t="shared" ca="1" si="37"/>
        <v>0</v>
      </c>
      <c r="S2423" s="88">
        <f ca="1">COUNTIFS(Tableau3[PLAGE],R2423)</f>
        <v>0</v>
      </c>
      <c r="T2423" s="139">
        <f ca="1">INDEX(EXTRACT!DATE,MATCH(Tableau4[[#This Row],[Décalage]],D:D,0),0)</f>
        <v>0</v>
      </c>
      <c r="U2423" s="139">
        <f ca="1">VLOOKUP(Tableau4[[#This Row],[Décalage]],D:E,2,0)</f>
        <v>0</v>
      </c>
      <c r="V2423" s="139">
        <f ca="1">VLOOKUP(Tableau4[[#This Row],[Décalage]],D:G,4,0)</f>
        <v>0</v>
      </c>
      <c r="AY2423" s="88"/>
      <c r="AZ2423" s="88"/>
      <c r="BA2423" s="88"/>
      <c r="BB2423" s="88"/>
      <c r="BC2423" s="88"/>
    </row>
    <row r="2424" spans="1:55" ht="15" x14ac:dyDescent="0.2">
      <c r="A2424" s="100" t="s">
        <v>534</v>
      </c>
      <c r="B2424" s="95" t="s">
        <v>534</v>
      </c>
      <c r="C2424" s="95">
        <v>2421</v>
      </c>
      <c r="D2424" s="95" t="s">
        <v>534</v>
      </c>
      <c r="E2424" s="99" t="s">
        <v>534</v>
      </c>
      <c r="F2424" s="95" t="s">
        <v>534</v>
      </c>
      <c r="G2424" s="95" t="s">
        <v>534</v>
      </c>
      <c r="H2424" s="95">
        <v>0</v>
      </c>
      <c r="I2424" s="95">
        <v>1</v>
      </c>
      <c r="J2424" s="95">
        <v>1957</v>
      </c>
      <c r="K2424" s="95" t="s">
        <v>534</v>
      </c>
      <c r="L2424" s="98" t="s">
        <v>534</v>
      </c>
      <c r="M2424" s="98" t="s">
        <v>534</v>
      </c>
      <c r="N2424" s="97" t="s">
        <v>534</v>
      </c>
      <c r="Q2424" s="88" t="str">
        <f t="array" aca="1" ref="Q2424" ca="1">IFERROR(INDEX(Tableau3[Num DECAL],SMALL(IF(Tableau3[Num DECAL]&lt;&gt;"",ROW(INDIRECT("1:"&amp;ROWS(Tableau3[Num DECAL])))),ROWS($1:2413))),"")</f>
        <v/>
      </c>
      <c r="R2424" s="88">
        <f t="shared" ca="1" si="37"/>
        <v>0</v>
      </c>
      <c r="S2424" s="88">
        <f ca="1">COUNTIFS(Tableau3[PLAGE],R2424)</f>
        <v>0</v>
      </c>
      <c r="T2424" s="139">
        <f ca="1">INDEX(EXTRACT!DATE,MATCH(Tableau4[[#This Row],[Décalage]],D:D,0),0)</f>
        <v>0</v>
      </c>
      <c r="U2424" s="139">
        <f ca="1">VLOOKUP(Tableau4[[#This Row],[Décalage]],D:E,2,0)</f>
        <v>0</v>
      </c>
      <c r="V2424" s="139">
        <f ca="1">VLOOKUP(Tableau4[[#This Row],[Décalage]],D:G,4,0)</f>
        <v>0</v>
      </c>
      <c r="AY2424" s="88"/>
      <c r="AZ2424" s="88"/>
      <c r="BA2424" s="88"/>
      <c r="BB2424" s="88"/>
      <c r="BC2424" s="88"/>
    </row>
    <row r="2425" spans="1:55" ht="15" x14ac:dyDescent="0.2">
      <c r="A2425" s="100" t="s">
        <v>534</v>
      </c>
      <c r="B2425" s="95" t="s">
        <v>534</v>
      </c>
      <c r="C2425" s="95">
        <v>2422</v>
      </c>
      <c r="D2425" s="95" t="s">
        <v>534</v>
      </c>
      <c r="E2425" s="99" t="s">
        <v>534</v>
      </c>
      <c r="F2425" s="95" t="s">
        <v>534</v>
      </c>
      <c r="G2425" s="95" t="s">
        <v>534</v>
      </c>
      <c r="H2425" s="95">
        <v>0</v>
      </c>
      <c r="I2425" s="95">
        <v>1</v>
      </c>
      <c r="J2425" s="95">
        <v>1958</v>
      </c>
      <c r="K2425" s="95" t="s">
        <v>534</v>
      </c>
      <c r="L2425" s="98" t="s">
        <v>534</v>
      </c>
      <c r="M2425" s="98" t="s">
        <v>534</v>
      </c>
      <c r="N2425" s="97" t="s">
        <v>534</v>
      </c>
      <c r="Q2425" s="88" t="str">
        <f t="array" aca="1" ref="Q2425" ca="1">IFERROR(INDEX(Tableau3[Num DECAL],SMALL(IF(Tableau3[Num DECAL]&lt;&gt;"",ROW(INDIRECT("1:"&amp;ROWS(Tableau3[Num DECAL])))),ROWS($1:2414))),"")</f>
        <v/>
      </c>
      <c r="R2425" s="88">
        <f t="shared" ca="1" si="37"/>
        <v>0</v>
      </c>
      <c r="S2425" s="88">
        <f ca="1">COUNTIFS(Tableau3[PLAGE],R2425)</f>
        <v>0</v>
      </c>
      <c r="T2425" s="139">
        <f ca="1">INDEX(EXTRACT!DATE,MATCH(Tableau4[[#This Row],[Décalage]],D:D,0),0)</f>
        <v>0</v>
      </c>
      <c r="U2425" s="139">
        <f ca="1">VLOOKUP(Tableau4[[#This Row],[Décalage]],D:E,2,0)</f>
        <v>0</v>
      </c>
      <c r="V2425" s="139">
        <f ca="1">VLOOKUP(Tableau4[[#This Row],[Décalage]],D:G,4,0)</f>
        <v>0</v>
      </c>
      <c r="AY2425" s="88"/>
      <c r="AZ2425" s="88"/>
      <c r="BA2425" s="88"/>
      <c r="BB2425" s="88"/>
      <c r="BC2425" s="88"/>
    </row>
    <row r="2426" spans="1:55" ht="15" x14ac:dyDescent="0.2">
      <c r="A2426" s="100" t="s">
        <v>534</v>
      </c>
      <c r="B2426" s="95" t="s">
        <v>534</v>
      </c>
      <c r="C2426" s="95">
        <v>2423</v>
      </c>
      <c r="D2426" s="95" t="s">
        <v>534</v>
      </c>
      <c r="E2426" s="99" t="s">
        <v>534</v>
      </c>
      <c r="F2426" s="95" t="s">
        <v>534</v>
      </c>
      <c r="G2426" s="95" t="s">
        <v>534</v>
      </c>
      <c r="H2426" s="95">
        <v>0</v>
      </c>
      <c r="I2426" s="95">
        <v>1</v>
      </c>
      <c r="J2426" s="95">
        <v>1959</v>
      </c>
      <c r="K2426" s="95" t="s">
        <v>534</v>
      </c>
      <c r="L2426" s="98" t="s">
        <v>534</v>
      </c>
      <c r="M2426" s="98" t="s">
        <v>534</v>
      </c>
      <c r="N2426" s="97" t="s">
        <v>534</v>
      </c>
      <c r="Q2426" s="88" t="str">
        <f t="array" aca="1" ref="Q2426" ca="1">IFERROR(INDEX(Tableau3[Num DECAL],SMALL(IF(Tableau3[Num DECAL]&lt;&gt;"",ROW(INDIRECT("1:"&amp;ROWS(Tableau3[Num DECAL])))),ROWS($1:2415))),"")</f>
        <v/>
      </c>
      <c r="R2426" s="88">
        <f t="shared" ca="1" si="37"/>
        <v>0</v>
      </c>
      <c r="S2426" s="88">
        <f ca="1">COUNTIFS(Tableau3[PLAGE],R2426)</f>
        <v>0</v>
      </c>
      <c r="T2426" s="139">
        <f ca="1">INDEX(EXTRACT!DATE,MATCH(Tableau4[[#This Row],[Décalage]],D:D,0),0)</f>
        <v>0</v>
      </c>
      <c r="U2426" s="139">
        <f ca="1">VLOOKUP(Tableau4[[#This Row],[Décalage]],D:E,2,0)</f>
        <v>0</v>
      </c>
      <c r="V2426" s="139">
        <f ca="1">VLOOKUP(Tableau4[[#This Row],[Décalage]],D:G,4,0)</f>
        <v>0</v>
      </c>
      <c r="AY2426" s="88"/>
      <c r="AZ2426" s="88"/>
      <c r="BA2426" s="88"/>
      <c r="BB2426" s="88"/>
      <c r="BC2426" s="88"/>
    </row>
    <row r="2427" spans="1:55" ht="15" x14ac:dyDescent="0.2">
      <c r="A2427" s="100" t="s">
        <v>534</v>
      </c>
      <c r="B2427" s="95" t="s">
        <v>534</v>
      </c>
      <c r="C2427" s="95">
        <v>2424</v>
      </c>
      <c r="D2427" s="95" t="s">
        <v>534</v>
      </c>
      <c r="E2427" s="99" t="s">
        <v>534</v>
      </c>
      <c r="F2427" s="95" t="s">
        <v>534</v>
      </c>
      <c r="G2427" s="95" t="s">
        <v>534</v>
      </c>
      <c r="H2427" s="95">
        <v>0</v>
      </c>
      <c r="I2427" s="95">
        <v>1</v>
      </c>
      <c r="J2427" s="95">
        <v>1960</v>
      </c>
      <c r="K2427" s="95" t="s">
        <v>534</v>
      </c>
      <c r="L2427" s="98" t="s">
        <v>534</v>
      </c>
      <c r="M2427" s="98" t="s">
        <v>534</v>
      </c>
      <c r="N2427" s="97" t="s">
        <v>534</v>
      </c>
      <c r="Q2427" s="88" t="str">
        <f t="array" aca="1" ref="Q2427" ca="1">IFERROR(INDEX(Tableau3[Num DECAL],SMALL(IF(Tableau3[Num DECAL]&lt;&gt;"",ROW(INDIRECT("1:"&amp;ROWS(Tableau3[Num DECAL])))),ROWS($1:2416))),"")</f>
        <v/>
      </c>
      <c r="R2427" s="88">
        <f t="shared" ca="1" si="37"/>
        <v>0</v>
      </c>
      <c r="S2427" s="88">
        <f ca="1">COUNTIFS(Tableau3[PLAGE],R2427)</f>
        <v>0</v>
      </c>
      <c r="T2427" s="139">
        <f ca="1">INDEX(EXTRACT!DATE,MATCH(Tableau4[[#This Row],[Décalage]],D:D,0),0)</f>
        <v>0</v>
      </c>
      <c r="U2427" s="139">
        <f ca="1">VLOOKUP(Tableau4[[#This Row],[Décalage]],D:E,2,0)</f>
        <v>0</v>
      </c>
      <c r="V2427" s="139">
        <f ca="1">VLOOKUP(Tableau4[[#This Row],[Décalage]],D:G,4,0)</f>
        <v>0</v>
      </c>
      <c r="AY2427" s="88"/>
      <c r="AZ2427" s="88"/>
      <c r="BA2427" s="88"/>
      <c r="BB2427" s="88"/>
      <c r="BC2427" s="88"/>
    </row>
    <row r="2428" spans="1:55" ht="15" x14ac:dyDescent="0.2">
      <c r="A2428" s="100" t="s">
        <v>534</v>
      </c>
      <c r="B2428" s="95" t="s">
        <v>534</v>
      </c>
      <c r="C2428" s="95">
        <v>2425</v>
      </c>
      <c r="D2428" s="95" t="s">
        <v>534</v>
      </c>
      <c r="E2428" s="99" t="s">
        <v>534</v>
      </c>
      <c r="F2428" s="95" t="s">
        <v>534</v>
      </c>
      <c r="G2428" s="95" t="s">
        <v>534</v>
      </c>
      <c r="H2428" s="95">
        <v>0</v>
      </c>
      <c r="I2428" s="95">
        <v>1</v>
      </c>
      <c r="J2428" s="95">
        <v>1961</v>
      </c>
      <c r="K2428" s="95" t="s">
        <v>534</v>
      </c>
      <c r="L2428" s="98" t="s">
        <v>534</v>
      </c>
      <c r="M2428" s="98" t="s">
        <v>534</v>
      </c>
      <c r="N2428" s="97" t="s">
        <v>534</v>
      </c>
      <c r="Q2428" s="88" t="str">
        <f t="array" aca="1" ref="Q2428" ca="1">IFERROR(INDEX(Tableau3[Num DECAL],SMALL(IF(Tableau3[Num DECAL]&lt;&gt;"",ROW(INDIRECT("1:"&amp;ROWS(Tableau3[Num DECAL])))),ROWS($1:2417))),"")</f>
        <v/>
      </c>
      <c r="R2428" s="88">
        <f t="shared" ca="1" si="37"/>
        <v>0</v>
      </c>
      <c r="S2428" s="88">
        <f ca="1">COUNTIFS(Tableau3[PLAGE],R2428)</f>
        <v>0</v>
      </c>
      <c r="T2428" s="139">
        <f ca="1">INDEX(EXTRACT!DATE,MATCH(Tableau4[[#This Row],[Décalage]],D:D,0),0)</f>
        <v>0</v>
      </c>
      <c r="U2428" s="139">
        <f ca="1">VLOOKUP(Tableau4[[#This Row],[Décalage]],D:E,2,0)</f>
        <v>0</v>
      </c>
      <c r="V2428" s="139">
        <f ca="1">VLOOKUP(Tableau4[[#This Row],[Décalage]],D:G,4,0)</f>
        <v>0</v>
      </c>
      <c r="AY2428" s="88"/>
      <c r="AZ2428" s="88"/>
      <c r="BA2428" s="88"/>
      <c r="BB2428" s="88"/>
      <c r="BC2428" s="88"/>
    </row>
    <row r="2429" spans="1:55" ht="15" x14ac:dyDescent="0.2">
      <c r="A2429" s="100" t="s">
        <v>534</v>
      </c>
      <c r="B2429" s="95" t="s">
        <v>534</v>
      </c>
      <c r="C2429" s="95">
        <v>2426</v>
      </c>
      <c r="D2429" s="95" t="s">
        <v>534</v>
      </c>
      <c r="E2429" s="99" t="s">
        <v>534</v>
      </c>
      <c r="F2429" s="95" t="s">
        <v>534</v>
      </c>
      <c r="G2429" s="95" t="s">
        <v>534</v>
      </c>
      <c r="H2429" s="95">
        <v>0</v>
      </c>
      <c r="I2429" s="95">
        <v>1</v>
      </c>
      <c r="J2429" s="95">
        <v>1962</v>
      </c>
      <c r="K2429" s="95" t="s">
        <v>534</v>
      </c>
      <c r="L2429" s="98" t="s">
        <v>534</v>
      </c>
      <c r="M2429" s="98" t="s">
        <v>534</v>
      </c>
      <c r="N2429" s="97" t="s">
        <v>534</v>
      </c>
      <c r="Q2429" s="88" t="str">
        <f t="array" aca="1" ref="Q2429" ca="1">IFERROR(INDEX(Tableau3[Num DECAL],SMALL(IF(Tableau3[Num DECAL]&lt;&gt;"",ROW(INDIRECT("1:"&amp;ROWS(Tableau3[Num DECAL])))),ROWS($1:2418))),"")</f>
        <v/>
      </c>
      <c r="R2429" s="88">
        <f t="shared" ca="1" si="37"/>
        <v>0</v>
      </c>
      <c r="S2429" s="88">
        <f ca="1">COUNTIFS(Tableau3[PLAGE],R2429)</f>
        <v>0</v>
      </c>
      <c r="T2429" s="139">
        <f ca="1">INDEX(EXTRACT!DATE,MATCH(Tableau4[[#This Row],[Décalage]],D:D,0),0)</f>
        <v>0</v>
      </c>
      <c r="U2429" s="139">
        <f ca="1">VLOOKUP(Tableau4[[#This Row],[Décalage]],D:E,2,0)</f>
        <v>0</v>
      </c>
      <c r="V2429" s="139">
        <f ca="1">VLOOKUP(Tableau4[[#This Row],[Décalage]],D:G,4,0)</f>
        <v>0</v>
      </c>
      <c r="AY2429" s="88"/>
      <c r="AZ2429" s="88"/>
      <c r="BA2429" s="88"/>
      <c r="BB2429" s="88"/>
      <c r="BC2429" s="88"/>
    </row>
    <row r="2430" spans="1:55" ht="15" x14ac:dyDescent="0.2">
      <c r="A2430" s="100" t="s">
        <v>534</v>
      </c>
      <c r="B2430" s="95" t="s">
        <v>534</v>
      </c>
      <c r="C2430" s="95">
        <v>2427</v>
      </c>
      <c r="D2430" s="95" t="s">
        <v>534</v>
      </c>
      <c r="E2430" s="99" t="s">
        <v>534</v>
      </c>
      <c r="F2430" s="95" t="s">
        <v>534</v>
      </c>
      <c r="G2430" s="95" t="s">
        <v>534</v>
      </c>
      <c r="H2430" s="95">
        <v>0</v>
      </c>
      <c r="I2430" s="95">
        <v>1</v>
      </c>
      <c r="J2430" s="95">
        <v>1963</v>
      </c>
      <c r="K2430" s="95" t="s">
        <v>534</v>
      </c>
      <c r="L2430" s="98" t="s">
        <v>534</v>
      </c>
      <c r="M2430" s="98" t="s">
        <v>534</v>
      </c>
      <c r="N2430" s="97" t="s">
        <v>534</v>
      </c>
      <c r="Q2430" s="88" t="str">
        <f t="array" aca="1" ref="Q2430" ca="1">IFERROR(INDEX(Tableau3[Num DECAL],SMALL(IF(Tableau3[Num DECAL]&lt;&gt;"",ROW(INDIRECT("1:"&amp;ROWS(Tableau3[Num DECAL])))),ROWS($1:2419))),"")</f>
        <v/>
      </c>
      <c r="R2430" s="88">
        <f t="shared" ca="1" si="37"/>
        <v>0</v>
      </c>
      <c r="S2430" s="88">
        <f ca="1">COUNTIFS(Tableau3[PLAGE],R2430)</f>
        <v>0</v>
      </c>
      <c r="T2430" s="139">
        <f ca="1">INDEX(EXTRACT!DATE,MATCH(Tableau4[[#This Row],[Décalage]],D:D,0),0)</f>
        <v>0</v>
      </c>
      <c r="U2430" s="139">
        <f ca="1">VLOOKUP(Tableau4[[#This Row],[Décalage]],D:E,2,0)</f>
        <v>0</v>
      </c>
      <c r="V2430" s="139">
        <f ca="1">VLOOKUP(Tableau4[[#This Row],[Décalage]],D:G,4,0)</f>
        <v>0</v>
      </c>
      <c r="AY2430" s="88"/>
      <c r="AZ2430" s="88"/>
      <c r="BA2430" s="88"/>
      <c r="BB2430" s="88"/>
      <c r="BC2430" s="88"/>
    </row>
    <row r="2431" spans="1:55" ht="15" x14ac:dyDescent="0.2">
      <c r="A2431" s="100" t="s">
        <v>534</v>
      </c>
      <c r="B2431" s="95" t="s">
        <v>534</v>
      </c>
      <c r="C2431" s="95">
        <v>2428</v>
      </c>
      <c r="D2431" s="95" t="s">
        <v>534</v>
      </c>
      <c r="E2431" s="99" t="s">
        <v>534</v>
      </c>
      <c r="F2431" s="95" t="s">
        <v>534</v>
      </c>
      <c r="G2431" s="95" t="s">
        <v>534</v>
      </c>
      <c r="H2431" s="95">
        <v>0</v>
      </c>
      <c r="I2431" s="95">
        <v>1</v>
      </c>
      <c r="J2431" s="95">
        <v>1964</v>
      </c>
      <c r="K2431" s="95" t="s">
        <v>534</v>
      </c>
      <c r="L2431" s="98" t="s">
        <v>534</v>
      </c>
      <c r="M2431" s="98" t="s">
        <v>534</v>
      </c>
      <c r="N2431" s="97" t="s">
        <v>534</v>
      </c>
      <c r="Q2431" s="88" t="str">
        <f t="array" aca="1" ref="Q2431" ca="1">IFERROR(INDEX(Tableau3[Num DECAL],SMALL(IF(Tableau3[Num DECAL]&lt;&gt;"",ROW(INDIRECT("1:"&amp;ROWS(Tableau3[Num DECAL])))),ROWS($1:2420))),"")</f>
        <v/>
      </c>
      <c r="R2431" s="88">
        <f t="shared" ca="1" si="37"/>
        <v>0</v>
      </c>
      <c r="S2431" s="88">
        <f ca="1">COUNTIFS(Tableau3[PLAGE],R2431)</f>
        <v>0</v>
      </c>
      <c r="T2431" s="139">
        <f ca="1">INDEX(EXTRACT!DATE,MATCH(Tableau4[[#This Row],[Décalage]],D:D,0),0)</f>
        <v>0</v>
      </c>
      <c r="U2431" s="139">
        <f ca="1">VLOOKUP(Tableau4[[#This Row],[Décalage]],D:E,2,0)</f>
        <v>0</v>
      </c>
      <c r="V2431" s="139">
        <f ca="1">VLOOKUP(Tableau4[[#This Row],[Décalage]],D:G,4,0)</f>
        <v>0</v>
      </c>
      <c r="AY2431" s="88"/>
      <c r="AZ2431" s="88"/>
      <c r="BA2431" s="88"/>
      <c r="BB2431" s="88"/>
      <c r="BC2431" s="88"/>
    </row>
    <row r="2432" spans="1:55" ht="15" x14ac:dyDescent="0.2">
      <c r="A2432" s="100" t="s">
        <v>534</v>
      </c>
      <c r="B2432" s="95" t="s">
        <v>534</v>
      </c>
      <c r="C2432" s="95">
        <v>2429</v>
      </c>
      <c r="D2432" s="95" t="s">
        <v>534</v>
      </c>
      <c r="E2432" s="99" t="s">
        <v>534</v>
      </c>
      <c r="F2432" s="95" t="s">
        <v>534</v>
      </c>
      <c r="G2432" s="95" t="s">
        <v>534</v>
      </c>
      <c r="H2432" s="95">
        <v>0</v>
      </c>
      <c r="I2432" s="95">
        <v>1</v>
      </c>
      <c r="J2432" s="95">
        <v>1965</v>
      </c>
      <c r="K2432" s="95" t="s">
        <v>534</v>
      </c>
      <c r="L2432" s="98" t="s">
        <v>534</v>
      </c>
      <c r="M2432" s="98" t="s">
        <v>534</v>
      </c>
      <c r="N2432" s="97" t="s">
        <v>534</v>
      </c>
      <c r="Q2432" s="88" t="str">
        <f t="array" aca="1" ref="Q2432" ca="1">IFERROR(INDEX(Tableau3[Num DECAL],SMALL(IF(Tableau3[Num DECAL]&lt;&gt;"",ROW(INDIRECT("1:"&amp;ROWS(Tableau3[Num DECAL])))),ROWS($1:2421))),"")</f>
        <v/>
      </c>
      <c r="R2432" s="88">
        <f t="shared" ca="1" si="37"/>
        <v>0</v>
      </c>
      <c r="S2432" s="88">
        <f ca="1">COUNTIFS(Tableau3[PLAGE],R2432)</f>
        <v>0</v>
      </c>
      <c r="T2432" s="139">
        <f ca="1">INDEX(EXTRACT!DATE,MATCH(Tableau4[[#This Row],[Décalage]],D:D,0),0)</f>
        <v>0</v>
      </c>
      <c r="U2432" s="139">
        <f ca="1">VLOOKUP(Tableau4[[#This Row],[Décalage]],D:E,2,0)</f>
        <v>0</v>
      </c>
      <c r="V2432" s="139">
        <f ca="1">VLOOKUP(Tableau4[[#This Row],[Décalage]],D:G,4,0)</f>
        <v>0</v>
      </c>
      <c r="AY2432" s="88"/>
      <c r="AZ2432" s="88"/>
      <c r="BA2432" s="88"/>
      <c r="BB2432" s="88"/>
      <c r="BC2432" s="88"/>
    </row>
    <row r="2433" spans="1:55" ht="15" x14ac:dyDescent="0.2">
      <c r="A2433" s="100" t="s">
        <v>534</v>
      </c>
      <c r="B2433" s="95" t="s">
        <v>534</v>
      </c>
      <c r="C2433" s="95">
        <v>2430</v>
      </c>
      <c r="D2433" s="95" t="s">
        <v>534</v>
      </c>
      <c r="E2433" s="99" t="s">
        <v>534</v>
      </c>
      <c r="F2433" s="95" t="s">
        <v>534</v>
      </c>
      <c r="G2433" s="95" t="s">
        <v>534</v>
      </c>
      <c r="H2433" s="95">
        <v>0</v>
      </c>
      <c r="I2433" s="95">
        <v>1</v>
      </c>
      <c r="J2433" s="95">
        <v>1966</v>
      </c>
      <c r="K2433" s="95" t="s">
        <v>534</v>
      </c>
      <c r="L2433" s="98" t="s">
        <v>534</v>
      </c>
      <c r="M2433" s="98" t="s">
        <v>534</v>
      </c>
      <c r="N2433" s="97" t="s">
        <v>534</v>
      </c>
      <c r="Q2433" s="88" t="str">
        <f t="array" aca="1" ref="Q2433" ca="1">IFERROR(INDEX(Tableau3[Num DECAL],SMALL(IF(Tableau3[Num DECAL]&lt;&gt;"",ROW(INDIRECT("1:"&amp;ROWS(Tableau3[Num DECAL])))),ROWS($1:2422))),"")</f>
        <v/>
      </c>
      <c r="R2433" s="88">
        <f t="shared" ca="1" si="37"/>
        <v>0</v>
      </c>
      <c r="S2433" s="88">
        <f ca="1">COUNTIFS(Tableau3[PLAGE],R2433)</f>
        <v>0</v>
      </c>
      <c r="T2433" s="139">
        <f ca="1">INDEX(EXTRACT!DATE,MATCH(Tableau4[[#This Row],[Décalage]],D:D,0),0)</f>
        <v>0</v>
      </c>
      <c r="U2433" s="139">
        <f ca="1">VLOOKUP(Tableau4[[#This Row],[Décalage]],D:E,2,0)</f>
        <v>0</v>
      </c>
      <c r="V2433" s="139">
        <f ca="1">VLOOKUP(Tableau4[[#This Row],[Décalage]],D:G,4,0)</f>
        <v>0</v>
      </c>
      <c r="AY2433" s="88"/>
      <c r="AZ2433" s="88"/>
      <c r="BA2433" s="88"/>
      <c r="BB2433" s="88"/>
      <c r="BC2433" s="88"/>
    </row>
    <row r="2434" spans="1:55" ht="15" x14ac:dyDescent="0.2">
      <c r="A2434" s="100" t="s">
        <v>534</v>
      </c>
      <c r="B2434" s="95" t="s">
        <v>534</v>
      </c>
      <c r="C2434" s="95">
        <v>2431</v>
      </c>
      <c r="D2434" s="95" t="s">
        <v>534</v>
      </c>
      <c r="E2434" s="99" t="s">
        <v>534</v>
      </c>
      <c r="F2434" s="95" t="s">
        <v>534</v>
      </c>
      <c r="G2434" s="95" t="s">
        <v>534</v>
      </c>
      <c r="H2434" s="95">
        <v>0</v>
      </c>
      <c r="I2434" s="95">
        <v>1</v>
      </c>
      <c r="J2434" s="95">
        <v>1967</v>
      </c>
      <c r="K2434" s="95" t="s">
        <v>534</v>
      </c>
      <c r="L2434" s="98" t="s">
        <v>534</v>
      </c>
      <c r="M2434" s="98" t="s">
        <v>534</v>
      </c>
      <c r="N2434" s="97" t="s">
        <v>534</v>
      </c>
      <c r="Q2434" s="88" t="str">
        <f t="array" aca="1" ref="Q2434" ca="1">IFERROR(INDEX(Tableau3[Num DECAL],SMALL(IF(Tableau3[Num DECAL]&lt;&gt;"",ROW(INDIRECT("1:"&amp;ROWS(Tableau3[Num DECAL])))),ROWS($1:2423))),"")</f>
        <v/>
      </c>
      <c r="R2434" s="88">
        <f t="shared" ca="1" si="37"/>
        <v>0</v>
      </c>
      <c r="S2434" s="88">
        <f ca="1">COUNTIFS(Tableau3[PLAGE],R2434)</f>
        <v>0</v>
      </c>
      <c r="T2434" s="139">
        <f ca="1">INDEX(EXTRACT!DATE,MATCH(Tableau4[[#This Row],[Décalage]],D:D,0),0)</f>
        <v>0</v>
      </c>
      <c r="U2434" s="139">
        <f ca="1">VLOOKUP(Tableau4[[#This Row],[Décalage]],D:E,2,0)</f>
        <v>0</v>
      </c>
      <c r="V2434" s="139">
        <f ca="1">VLOOKUP(Tableau4[[#This Row],[Décalage]],D:G,4,0)</f>
        <v>0</v>
      </c>
      <c r="AY2434" s="88"/>
      <c r="AZ2434" s="88"/>
      <c r="BA2434" s="88"/>
      <c r="BB2434" s="88"/>
      <c r="BC2434" s="88"/>
    </row>
    <row r="2435" spans="1:55" ht="15" x14ac:dyDescent="0.2">
      <c r="A2435" s="100" t="s">
        <v>534</v>
      </c>
      <c r="B2435" s="95" t="s">
        <v>534</v>
      </c>
      <c r="C2435" s="95">
        <v>2432</v>
      </c>
      <c r="D2435" s="95" t="s">
        <v>534</v>
      </c>
      <c r="E2435" s="99" t="s">
        <v>534</v>
      </c>
      <c r="F2435" s="95" t="s">
        <v>534</v>
      </c>
      <c r="G2435" s="95" t="s">
        <v>534</v>
      </c>
      <c r="H2435" s="95">
        <v>0</v>
      </c>
      <c r="I2435" s="95">
        <v>1</v>
      </c>
      <c r="J2435" s="95">
        <v>1968</v>
      </c>
      <c r="K2435" s="95" t="s">
        <v>534</v>
      </c>
      <c r="L2435" s="98" t="s">
        <v>534</v>
      </c>
      <c r="M2435" s="98" t="s">
        <v>534</v>
      </c>
      <c r="N2435" s="97" t="s">
        <v>534</v>
      </c>
      <c r="Q2435" s="88" t="str">
        <f t="array" aca="1" ref="Q2435" ca="1">IFERROR(INDEX(Tableau3[Num DECAL],SMALL(IF(Tableau3[Num DECAL]&lt;&gt;"",ROW(INDIRECT("1:"&amp;ROWS(Tableau3[Num DECAL])))),ROWS($1:2424))),"")</f>
        <v/>
      </c>
      <c r="R2435" s="88">
        <f t="shared" ca="1" si="37"/>
        <v>0</v>
      </c>
      <c r="S2435" s="88">
        <f ca="1">COUNTIFS(Tableau3[PLAGE],R2435)</f>
        <v>0</v>
      </c>
      <c r="T2435" s="139">
        <f ca="1">INDEX(EXTRACT!DATE,MATCH(Tableau4[[#This Row],[Décalage]],D:D,0),0)</f>
        <v>0</v>
      </c>
      <c r="U2435" s="139">
        <f ca="1">VLOOKUP(Tableau4[[#This Row],[Décalage]],D:E,2,0)</f>
        <v>0</v>
      </c>
      <c r="V2435" s="139">
        <f ca="1">VLOOKUP(Tableau4[[#This Row],[Décalage]],D:G,4,0)</f>
        <v>0</v>
      </c>
      <c r="AY2435" s="88"/>
      <c r="AZ2435" s="88"/>
      <c r="BA2435" s="88"/>
      <c r="BB2435" s="88"/>
      <c r="BC2435" s="88"/>
    </row>
    <row r="2436" spans="1:55" ht="15" x14ac:dyDescent="0.2">
      <c r="A2436" s="100" t="s">
        <v>534</v>
      </c>
      <c r="B2436" s="95" t="s">
        <v>534</v>
      </c>
      <c r="C2436" s="95">
        <v>2433</v>
      </c>
      <c r="D2436" s="95" t="s">
        <v>534</v>
      </c>
      <c r="E2436" s="99" t="s">
        <v>534</v>
      </c>
      <c r="F2436" s="95" t="s">
        <v>534</v>
      </c>
      <c r="G2436" s="95" t="s">
        <v>534</v>
      </c>
      <c r="H2436" s="95">
        <v>0</v>
      </c>
      <c r="I2436" s="95">
        <v>1</v>
      </c>
      <c r="J2436" s="95">
        <v>1969</v>
      </c>
      <c r="K2436" s="95" t="s">
        <v>534</v>
      </c>
      <c r="L2436" s="98" t="s">
        <v>534</v>
      </c>
      <c r="M2436" s="98" t="s">
        <v>534</v>
      </c>
      <c r="N2436" s="97" t="s">
        <v>534</v>
      </c>
      <c r="Q2436" s="88" t="str">
        <f t="array" aca="1" ref="Q2436" ca="1">IFERROR(INDEX(Tableau3[Num DECAL],SMALL(IF(Tableau3[Num DECAL]&lt;&gt;"",ROW(INDIRECT("1:"&amp;ROWS(Tableau3[Num DECAL])))),ROWS($1:2425))),"")</f>
        <v/>
      </c>
      <c r="R2436" s="88">
        <f t="shared" ca="1" si="37"/>
        <v>0</v>
      </c>
      <c r="S2436" s="88">
        <f ca="1">COUNTIFS(Tableau3[PLAGE],R2436)</f>
        <v>0</v>
      </c>
      <c r="T2436" s="139">
        <f ca="1">INDEX(EXTRACT!DATE,MATCH(Tableau4[[#This Row],[Décalage]],D:D,0),0)</f>
        <v>0</v>
      </c>
      <c r="U2436" s="139">
        <f ca="1">VLOOKUP(Tableau4[[#This Row],[Décalage]],D:E,2,0)</f>
        <v>0</v>
      </c>
      <c r="V2436" s="139">
        <f ca="1">VLOOKUP(Tableau4[[#This Row],[Décalage]],D:G,4,0)</f>
        <v>0</v>
      </c>
      <c r="AY2436" s="88"/>
      <c r="AZ2436" s="88"/>
      <c r="BA2436" s="88"/>
      <c r="BB2436" s="88"/>
      <c r="BC2436" s="88"/>
    </row>
    <row r="2437" spans="1:55" ht="15" x14ac:dyDescent="0.2">
      <c r="A2437" s="100" t="s">
        <v>534</v>
      </c>
      <c r="B2437" s="95" t="s">
        <v>534</v>
      </c>
      <c r="C2437" s="95">
        <v>2434</v>
      </c>
      <c r="D2437" s="95" t="s">
        <v>534</v>
      </c>
      <c r="E2437" s="99" t="s">
        <v>534</v>
      </c>
      <c r="F2437" s="95" t="s">
        <v>534</v>
      </c>
      <c r="G2437" s="95" t="s">
        <v>534</v>
      </c>
      <c r="H2437" s="95">
        <v>0</v>
      </c>
      <c r="I2437" s="95">
        <v>1</v>
      </c>
      <c r="J2437" s="95">
        <v>1970</v>
      </c>
      <c r="K2437" s="95" t="s">
        <v>534</v>
      </c>
      <c r="L2437" s="98" t="s">
        <v>534</v>
      </c>
      <c r="M2437" s="98" t="s">
        <v>534</v>
      </c>
      <c r="N2437" s="97" t="s">
        <v>534</v>
      </c>
      <c r="Q2437" s="88" t="str">
        <f t="array" aca="1" ref="Q2437" ca="1">IFERROR(INDEX(Tableau3[Num DECAL],SMALL(IF(Tableau3[Num DECAL]&lt;&gt;"",ROW(INDIRECT("1:"&amp;ROWS(Tableau3[Num DECAL])))),ROWS($1:2426))),"")</f>
        <v/>
      </c>
      <c r="R2437" s="88">
        <f t="shared" ca="1" si="37"/>
        <v>0</v>
      </c>
      <c r="S2437" s="88">
        <f ca="1">COUNTIFS(Tableau3[PLAGE],R2437)</f>
        <v>0</v>
      </c>
      <c r="T2437" s="139">
        <f ca="1">INDEX(EXTRACT!DATE,MATCH(Tableau4[[#This Row],[Décalage]],D:D,0),0)</f>
        <v>0</v>
      </c>
      <c r="U2437" s="139">
        <f ca="1">VLOOKUP(Tableau4[[#This Row],[Décalage]],D:E,2,0)</f>
        <v>0</v>
      </c>
      <c r="V2437" s="139">
        <f ca="1">VLOOKUP(Tableau4[[#This Row],[Décalage]],D:G,4,0)</f>
        <v>0</v>
      </c>
      <c r="AY2437" s="88"/>
      <c r="AZ2437" s="88"/>
      <c r="BA2437" s="88"/>
      <c r="BB2437" s="88"/>
      <c r="BC2437" s="88"/>
    </row>
    <row r="2438" spans="1:55" ht="15" x14ac:dyDescent="0.2">
      <c r="A2438" s="100" t="s">
        <v>534</v>
      </c>
      <c r="B2438" s="95" t="s">
        <v>534</v>
      </c>
      <c r="C2438" s="95">
        <v>2435</v>
      </c>
      <c r="D2438" s="95" t="s">
        <v>534</v>
      </c>
      <c r="E2438" s="99" t="s">
        <v>534</v>
      </c>
      <c r="F2438" s="95" t="s">
        <v>534</v>
      </c>
      <c r="G2438" s="95" t="s">
        <v>534</v>
      </c>
      <c r="H2438" s="95">
        <v>0</v>
      </c>
      <c r="I2438" s="95">
        <v>1</v>
      </c>
      <c r="J2438" s="95">
        <v>1971</v>
      </c>
      <c r="K2438" s="95" t="s">
        <v>534</v>
      </c>
      <c r="L2438" s="98" t="s">
        <v>534</v>
      </c>
      <c r="M2438" s="98" t="s">
        <v>534</v>
      </c>
      <c r="N2438" s="97" t="s">
        <v>534</v>
      </c>
      <c r="Q2438" s="88" t="str">
        <f t="array" aca="1" ref="Q2438" ca="1">IFERROR(INDEX(Tableau3[Num DECAL],SMALL(IF(Tableau3[Num DECAL]&lt;&gt;"",ROW(INDIRECT("1:"&amp;ROWS(Tableau3[Num DECAL])))),ROWS($1:2427))),"")</f>
        <v/>
      </c>
      <c r="R2438" s="88">
        <f t="shared" ca="1" si="37"/>
        <v>0</v>
      </c>
      <c r="S2438" s="88">
        <f ca="1">COUNTIFS(Tableau3[PLAGE],R2438)</f>
        <v>0</v>
      </c>
      <c r="T2438" s="139">
        <f ca="1">INDEX(EXTRACT!DATE,MATCH(Tableau4[[#This Row],[Décalage]],D:D,0),0)</f>
        <v>0</v>
      </c>
      <c r="U2438" s="139">
        <f ca="1">VLOOKUP(Tableau4[[#This Row],[Décalage]],D:E,2,0)</f>
        <v>0</v>
      </c>
      <c r="V2438" s="139">
        <f ca="1">VLOOKUP(Tableau4[[#This Row],[Décalage]],D:G,4,0)</f>
        <v>0</v>
      </c>
      <c r="AY2438" s="88"/>
      <c r="AZ2438" s="88"/>
      <c r="BA2438" s="88"/>
      <c r="BB2438" s="88"/>
      <c r="BC2438" s="88"/>
    </row>
    <row r="2439" spans="1:55" ht="15" x14ac:dyDescent="0.2">
      <c r="A2439" s="100" t="s">
        <v>534</v>
      </c>
      <c r="B2439" s="95" t="s">
        <v>534</v>
      </c>
      <c r="C2439" s="95">
        <v>2436</v>
      </c>
      <c r="D2439" s="95" t="s">
        <v>534</v>
      </c>
      <c r="E2439" s="99" t="s">
        <v>534</v>
      </c>
      <c r="F2439" s="95" t="s">
        <v>534</v>
      </c>
      <c r="G2439" s="95" t="s">
        <v>534</v>
      </c>
      <c r="H2439" s="95">
        <v>0</v>
      </c>
      <c r="I2439" s="95">
        <v>1</v>
      </c>
      <c r="J2439" s="95">
        <v>1972</v>
      </c>
      <c r="K2439" s="95" t="s">
        <v>534</v>
      </c>
      <c r="L2439" s="98" t="s">
        <v>534</v>
      </c>
      <c r="M2439" s="98" t="s">
        <v>534</v>
      </c>
      <c r="N2439" s="97" t="s">
        <v>534</v>
      </c>
      <c r="Q2439" s="88" t="str">
        <f t="array" aca="1" ref="Q2439" ca="1">IFERROR(INDEX(Tableau3[Num DECAL],SMALL(IF(Tableau3[Num DECAL]&lt;&gt;"",ROW(INDIRECT("1:"&amp;ROWS(Tableau3[Num DECAL])))),ROWS($1:2428))),"")</f>
        <v/>
      </c>
      <c r="R2439" s="88">
        <f t="shared" ca="1" si="37"/>
        <v>0</v>
      </c>
      <c r="S2439" s="88">
        <f ca="1">COUNTIFS(Tableau3[PLAGE],R2439)</f>
        <v>0</v>
      </c>
      <c r="T2439" s="139">
        <f ca="1">INDEX(EXTRACT!DATE,MATCH(Tableau4[[#This Row],[Décalage]],D:D,0),0)</f>
        <v>0</v>
      </c>
      <c r="U2439" s="139">
        <f ca="1">VLOOKUP(Tableau4[[#This Row],[Décalage]],D:E,2,0)</f>
        <v>0</v>
      </c>
      <c r="V2439" s="139">
        <f ca="1">VLOOKUP(Tableau4[[#This Row],[Décalage]],D:G,4,0)</f>
        <v>0</v>
      </c>
      <c r="AY2439" s="88"/>
      <c r="AZ2439" s="88"/>
      <c r="BA2439" s="88"/>
      <c r="BB2439" s="88"/>
      <c r="BC2439" s="88"/>
    </row>
    <row r="2440" spans="1:55" ht="15" x14ac:dyDescent="0.2">
      <c r="A2440" s="100" t="s">
        <v>534</v>
      </c>
      <c r="B2440" s="95" t="s">
        <v>534</v>
      </c>
      <c r="C2440" s="95">
        <v>2437</v>
      </c>
      <c r="D2440" s="95" t="s">
        <v>534</v>
      </c>
      <c r="E2440" s="99" t="s">
        <v>534</v>
      </c>
      <c r="F2440" s="95" t="s">
        <v>534</v>
      </c>
      <c r="G2440" s="95" t="s">
        <v>534</v>
      </c>
      <c r="H2440" s="95">
        <v>0</v>
      </c>
      <c r="I2440" s="95">
        <v>1</v>
      </c>
      <c r="J2440" s="95">
        <v>1973</v>
      </c>
      <c r="K2440" s="95" t="s">
        <v>534</v>
      </c>
      <c r="L2440" s="98" t="s">
        <v>534</v>
      </c>
      <c r="M2440" s="98" t="s">
        <v>534</v>
      </c>
      <c r="N2440" s="97" t="s">
        <v>534</v>
      </c>
      <c r="Q2440" s="88" t="str">
        <f t="array" aca="1" ref="Q2440" ca="1">IFERROR(INDEX(Tableau3[Num DECAL],SMALL(IF(Tableau3[Num DECAL]&lt;&gt;"",ROW(INDIRECT("1:"&amp;ROWS(Tableau3[Num DECAL])))),ROWS($1:2429))),"")</f>
        <v/>
      </c>
      <c r="R2440" s="88">
        <f t="shared" ca="1" si="37"/>
        <v>0</v>
      </c>
      <c r="S2440" s="88">
        <f ca="1">COUNTIFS(Tableau3[PLAGE],R2440)</f>
        <v>0</v>
      </c>
      <c r="T2440" s="139">
        <f ca="1">INDEX(EXTRACT!DATE,MATCH(Tableau4[[#This Row],[Décalage]],D:D,0),0)</f>
        <v>0</v>
      </c>
      <c r="U2440" s="139">
        <f ca="1">VLOOKUP(Tableau4[[#This Row],[Décalage]],D:E,2,0)</f>
        <v>0</v>
      </c>
      <c r="V2440" s="139">
        <f ca="1">VLOOKUP(Tableau4[[#This Row],[Décalage]],D:G,4,0)</f>
        <v>0</v>
      </c>
      <c r="AY2440" s="88"/>
      <c r="AZ2440" s="88"/>
      <c r="BA2440" s="88"/>
      <c r="BB2440" s="88"/>
      <c r="BC2440" s="88"/>
    </row>
    <row r="2441" spans="1:55" ht="15" x14ac:dyDescent="0.2">
      <c r="A2441" s="100" t="s">
        <v>534</v>
      </c>
      <c r="B2441" s="95" t="s">
        <v>534</v>
      </c>
      <c r="C2441" s="95">
        <v>2438</v>
      </c>
      <c r="D2441" s="95" t="s">
        <v>534</v>
      </c>
      <c r="E2441" s="99" t="s">
        <v>534</v>
      </c>
      <c r="F2441" s="95" t="s">
        <v>534</v>
      </c>
      <c r="G2441" s="95" t="s">
        <v>534</v>
      </c>
      <c r="H2441" s="95">
        <v>0</v>
      </c>
      <c r="I2441" s="95">
        <v>1</v>
      </c>
      <c r="J2441" s="95">
        <v>1974</v>
      </c>
      <c r="K2441" s="95" t="s">
        <v>534</v>
      </c>
      <c r="L2441" s="98" t="s">
        <v>534</v>
      </c>
      <c r="M2441" s="98" t="s">
        <v>534</v>
      </c>
      <c r="N2441" s="97" t="s">
        <v>534</v>
      </c>
      <c r="Q2441" s="88" t="str">
        <f t="array" aca="1" ref="Q2441" ca="1">IFERROR(INDEX(Tableau3[Num DECAL],SMALL(IF(Tableau3[Num DECAL]&lt;&gt;"",ROW(INDIRECT("1:"&amp;ROWS(Tableau3[Num DECAL])))),ROWS($1:2430))),"")</f>
        <v/>
      </c>
      <c r="R2441" s="88">
        <f t="shared" ca="1" si="37"/>
        <v>0</v>
      </c>
      <c r="S2441" s="88">
        <f ca="1">COUNTIFS(Tableau3[PLAGE],R2441)</f>
        <v>0</v>
      </c>
      <c r="T2441" s="139">
        <f ca="1">INDEX(EXTRACT!DATE,MATCH(Tableau4[[#This Row],[Décalage]],D:D,0),0)</f>
        <v>0</v>
      </c>
      <c r="U2441" s="139">
        <f ca="1">VLOOKUP(Tableau4[[#This Row],[Décalage]],D:E,2,0)</f>
        <v>0</v>
      </c>
      <c r="V2441" s="139">
        <f ca="1">VLOOKUP(Tableau4[[#This Row],[Décalage]],D:G,4,0)</f>
        <v>0</v>
      </c>
      <c r="AY2441" s="88"/>
      <c r="AZ2441" s="88"/>
      <c r="BA2441" s="88"/>
      <c r="BB2441" s="88"/>
      <c r="BC2441" s="88"/>
    </row>
    <row r="2442" spans="1:55" ht="15" x14ac:dyDescent="0.2">
      <c r="A2442" s="100" t="s">
        <v>534</v>
      </c>
      <c r="B2442" s="95" t="s">
        <v>534</v>
      </c>
      <c r="C2442" s="95">
        <v>2439</v>
      </c>
      <c r="D2442" s="95" t="s">
        <v>534</v>
      </c>
      <c r="E2442" s="99" t="s">
        <v>534</v>
      </c>
      <c r="F2442" s="95" t="s">
        <v>534</v>
      </c>
      <c r="G2442" s="95" t="s">
        <v>534</v>
      </c>
      <c r="H2442" s="95">
        <v>0</v>
      </c>
      <c r="I2442" s="95">
        <v>1</v>
      </c>
      <c r="J2442" s="95">
        <v>1975</v>
      </c>
      <c r="K2442" s="95" t="s">
        <v>534</v>
      </c>
      <c r="L2442" s="98" t="s">
        <v>534</v>
      </c>
      <c r="M2442" s="98" t="s">
        <v>534</v>
      </c>
      <c r="N2442" s="97" t="s">
        <v>534</v>
      </c>
      <c r="Q2442" s="88" t="str">
        <f t="array" aca="1" ref="Q2442" ca="1">IFERROR(INDEX(Tableau3[Num DECAL],SMALL(IF(Tableau3[Num DECAL]&lt;&gt;"",ROW(INDIRECT("1:"&amp;ROWS(Tableau3[Num DECAL])))),ROWS($1:2431))),"")</f>
        <v/>
      </c>
      <c r="R2442" s="88">
        <f t="shared" ca="1" si="37"/>
        <v>0</v>
      </c>
      <c r="S2442" s="88">
        <f ca="1">COUNTIFS(Tableau3[PLAGE],R2442)</f>
        <v>0</v>
      </c>
      <c r="T2442" s="139">
        <f ca="1">INDEX(EXTRACT!DATE,MATCH(Tableau4[[#This Row],[Décalage]],D:D,0),0)</f>
        <v>0</v>
      </c>
      <c r="U2442" s="139">
        <f ca="1">VLOOKUP(Tableau4[[#This Row],[Décalage]],D:E,2,0)</f>
        <v>0</v>
      </c>
      <c r="V2442" s="139">
        <f ca="1">VLOOKUP(Tableau4[[#This Row],[Décalage]],D:G,4,0)</f>
        <v>0</v>
      </c>
      <c r="AY2442" s="88"/>
      <c r="AZ2442" s="88"/>
      <c r="BA2442" s="88"/>
      <c r="BB2442" s="88"/>
      <c r="BC2442" s="88"/>
    </row>
    <row r="2443" spans="1:55" ht="15" x14ac:dyDescent="0.2">
      <c r="A2443" s="100" t="s">
        <v>534</v>
      </c>
      <c r="B2443" s="95" t="s">
        <v>534</v>
      </c>
      <c r="C2443" s="95">
        <v>2440</v>
      </c>
      <c r="D2443" s="95" t="s">
        <v>534</v>
      </c>
      <c r="E2443" s="99" t="s">
        <v>534</v>
      </c>
      <c r="F2443" s="95" t="s">
        <v>534</v>
      </c>
      <c r="G2443" s="95" t="s">
        <v>534</v>
      </c>
      <c r="H2443" s="95">
        <v>0</v>
      </c>
      <c r="I2443" s="95">
        <v>1</v>
      </c>
      <c r="J2443" s="95">
        <v>1976</v>
      </c>
      <c r="K2443" s="95" t="s">
        <v>534</v>
      </c>
      <c r="L2443" s="98" t="s">
        <v>534</v>
      </c>
      <c r="M2443" s="98" t="s">
        <v>534</v>
      </c>
      <c r="N2443" s="97" t="s">
        <v>534</v>
      </c>
      <c r="Q2443" s="88" t="str">
        <f t="array" aca="1" ref="Q2443" ca="1">IFERROR(INDEX(Tableau3[Num DECAL],SMALL(IF(Tableau3[Num DECAL]&lt;&gt;"",ROW(INDIRECT("1:"&amp;ROWS(Tableau3[Num DECAL])))),ROWS($1:2432))),"")</f>
        <v/>
      </c>
      <c r="R2443" s="88">
        <f t="shared" ca="1" si="37"/>
        <v>0</v>
      </c>
      <c r="S2443" s="88">
        <f ca="1">COUNTIFS(Tableau3[PLAGE],R2443)</f>
        <v>0</v>
      </c>
      <c r="T2443" s="139">
        <f ca="1">INDEX(EXTRACT!DATE,MATCH(Tableau4[[#This Row],[Décalage]],D:D,0),0)</f>
        <v>0</v>
      </c>
      <c r="U2443" s="139">
        <f ca="1">VLOOKUP(Tableau4[[#This Row],[Décalage]],D:E,2,0)</f>
        <v>0</v>
      </c>
      <c r="V2443" s="139">
        <f ca="1">VLOOKUP(Tableau4[[#This Row],[Décalage]],D:G,4,0)</f>
        <v>0</v>
      </c>
      <c r="AY2443" s="88"/>
      <c r="AZ2443" s="88"/>
      <c r="BA2443" s="88"/>
      <c r="BB2443" s="88"/>
      <c r="BC2443" s="88"/>
    </row>
    <row r="2444" spans="1:55" ht="15" x14ac:dyDescent="0.2">
      <c r="A2444" s="100" t="s">
        <v>534</v>
      </c>
      <c r="B2444" s="95" t="s">
        <v>534</v>
      </c>
      <c r="C2444" s="95">
        <v>2441</v>
      </c>
      <c r="D2444" s="95" t="s">
        <v>534</v>
      </c>
      <c r="E2444" s="99" t="s">
        <v>534</v>
      </c>
      <c r="F2444" s="95" t="s">
        <v>534</v>
      </c>
      <c r="G2444" s="95" t="s">
        <v>534</v>
      </c>
      <c r="H2444" s="95">
        <v>0</v>
      </c>
      <c r="I2444" s="95">
        <v>1</v>
      </c>
      <c r="J2444" s="95">
        <v>1977</v>
      </c>
      <c r="K2444" s="95" t="s">
        <v>534</v>
      </c>
      <c r="L2444" s="98" t="s">
        <v>534</v>
      </c>
      <c r="M2444" s="98" t="s">
        <v>534</v>
      </c>
      <c r="N2444" s="97" t="s">
        <v>534</v>
      </c>
      <c r="Q2444" s="88" t="str">
        <f t="array" aca="1" ref="Q2444" ca="1">IFERROR(INDEX(Tableau3[Num DECAL],SMALL(IF(Tableau3[Num DECAL]&lt;&gt;"",ROW(INDIRECT("1:"&amp;ROWS(Tableau3[Num DECAL])))),ROWS($1:2433))),"")</f>
        <v/>
      </c>
      <c r="R2444" s="88">
        <f t="shared" ref="R2444:R2507" ca="1" si="38">VLOOKUP(Q2444,D:J,7,0)</f>
        <v>0</v>
      </c>
      <c r="S2444" s="88">
        <f ca="1">COUNTIFS(Tableau3[PLAGE],R2444)</f>
        <v>0</v>
      </c>
      <c r="T2444" s="139">
        <f ca="1">INDEX(EXTRACT!DATE,MATCH(Tableau4[[#This Row],[Décalage]],D:D,0),0)</f>
        <v>0</v>
      </c>
      <c r="U2444" s="139">
        <f ca="1">VLOOKUP(Tableau4[[#This Row],[Décalage]],D:E,2,0)</f>
        <v>0</v>
      </c>
      <c r="V2444" s="139">
        <f ca="1">VLOOKUP(Tableau4[[#This Row],[Décalage]],D:G,4,0)</f>
        <v>0</v>
      </c>
      <c r="AY2444" s="88"/>
      <c r="AZ2444" s="88"/>
      <c r="BA2444" s="88"/>
      <c r="BB2444" s="88"/>
      <c r="BC2444" s="88"/>
    </row>
    <row r="2445" spans="1:55" ht="15" x14ac:dyDescent="0.2">
      <c r="A2445" s="100" t="s">
        <v>534</v>
      </c>
      <c r="B2445" s="95" t="s">
        <v>534</v>
      </c>
      <c r="C2445" s="95">
        <v>2442</v>
      </c>
      <c r="D2445" s="95" t="s">
        <v>534</v>
      </c>
      <c r="E2445" s="99" t="s">
        <v>534</v>
      </c>
      <c r="F2445" s="95" t="s">
        <v>534</v>
      </c>
      <c r="G2445" s="95" t="s">
        <v>534</v>
      </c>
      <c r="H2445" s="95">
        <v>0</v>
      </c>
      <c r="I2445" s="95">
        <v>1</v>
      </c>
      <c r="J2445" s="95">
        <v>1978</v>
      </c>
      <c r="K2445" s="95" t="s">
        <v>534</v>
      </c>
      <c r="L2445" s="98" t="s">
        <v>534</v>
      </c>
      <c r="M2445" s="98" t="s">
        <v>534</v>
      </c>
      <c r="N2445" s="97" t="s">
        <v>534</v>
      </c>
      <c r="Q2445" s="88" t="str">
        <f t="array" aca="1" ref="Q2445" ca="1">IFERROR(INDEX(Tableau3[Num DECAL],SMALL(IF(Tableau3[Num DECAL]&lt;&gt;"",ROW(INDIRECT("1:"&amp;ROWS(Tableau3[Num DECAL])))),ROWS($1:2434))),"")</f>
        <v/>
      </c>
      <c r="R2445" s="88">
        <f t="shared" ca="1" si="38"/>
        <v>0</v>
      </c>
      <c r="S2445" s="88">
        <f ca="1">COUNTIFS(Tableau3[PLAGE],R2445)</f>
        <v>0</v>
      </c>
      <c r="T2445" s="139">
        <f ca="1">INDEX(EXTRACT!DATE,MATCH(Tableau4[[#This Row],[Décalage]],D:D,0),0)</f>
        <v>0</v>
      </c>
      <c r="U2445" s="139">
        <f ca="1">VLOOKUP(Tableau4[[#This Row],[Décalage]],D:E,2,0)</f>
        <v>0</v>
      </c>
      <c r="V2445" s="139">
        <f ca="1">VLOOKUP(Tableau4[[#This Row],[Décalage]],D:G,4,0)</f>
        <v>0</v>
      </c>
      <c r="AY2445" s="88"/>
      <c r="AZ2445" s="88"/>
      <c r="BA2445" s="88"/>
      <c r="BB2445" s="88"/>
      <c r="BC2445" s="88"/>
    </row>
    <row r="2446" spans="1:55" ht="15" x14ac:dyDescent="0.2">
      <c r="A2446" s="100" t="s">
        <v>534</v>
      </c>
      <c r="B2446" s="95" t="s">
        <v>534</v>
      </c>
      <c r="C2446" s="95">
        <v>2443</v>
      </c>
      <c r="D2446" s="95" t="s">
        <v>534</v>
      </c>
      <c r="E2446" s="99" t="s">
        <v>534</v>
      </c>
      <c r="F2446" s="95" t="s">
        <v>534</v>
      </c>
      <c r="G2446" s="95" t="s">
        <v>534</v>
      </c>
      <c r="H2446" s="95">
        <v>0</v>
      </c>
      <c r="I2446" s="95">
        <v>1</v>
      </c>
      <c r="J2446" s="95">
        <v>1979</v>
      </c>
      <c r="K2446" s="95" t="s">
        <v>534</v>
      </c>
      <c r="L2446" s="98" t="s">
        <v>534</v>
      </c>
      <c r="M2446" s="98" t="s">
        <v>534</v>
      </c>
      <c r="N2446" s="97" t="s">
        <v>534</v>
      </c>
      <c r="Q2446" s="88" t="str">
        <f t="array" aca="1" ref="Q2446" ca="1">IFERROR(INDEX(Tableau3[Num DECAL],SMALL(IF(Tableau3[Num DECAL]&lt;&gt;"",ROW(INDIRECT("1:"&amp;ROWS(Tableau3[Num DECAL])))),ROWS($1:2435))),"")</f>
        <v/>
      </c>
      <c r="R2446" s="88">
        <f t="shared" ca="1" si="38"/>
        <v>0</v>
      </c>
      <c r="S2446" s="88">
        <f ca="1">COUNTIFS(Tableau3[PLAGE],R2446)</f>
        <v>0</v>
      </c>
      <c r="T2446" s="139">
        <f ca="1">INDEX(EXTRACT!DATE,MATCH(Tableau4[[#This Row],[Décalage]],D:D,0),0)</f>
        <v>0</v>
      </c>
      <c r="U2446" s="139">
        <f ca="1">VLOOKUP(Tableau4[[#This Row],[Décalage]],D:E,2,0)</f>
        <v>0</v>
      </c>
      <c r="V2446" s="139">
        <f ca="1">VLOOKUP(Tableau4[[#This Row],[Décalage]],D:G,4,0)</f>
        <v>0</v>
      </c>
      <c r="AY2446" s="88"/>
      <c r="AZ2446" s="88"/>
      <c r="BA2446" s="88"/>
      <c r="BB2446" s="88"/>
      <c r="BC2446" s="88"/>
    </row>
    <row r="2447" spans="1:55" ht="15" x14ac:dyDescent="0.2">
      <c r="A2447" s="100" t="s">
        <v>534</v>
      </c>
      <c r="B2447" s="95" t="s">
        <v>534</v>
      </c>
      <c r="C2447" s="95">
        <v>2444</v>
      </c>
      <c r="D2447" s="95" t="s">
        <v>534</v>
      </c>
      <c r="E2447" s="99" t="s">
        <v>534</v>
      </c>
      <c r="F2447" s="95" t="s">
        <v>534</v>
      </c>
      <c r="G2447" s="95" t="s">
        <v>534</v>
      </c>
      <c r="H2447" s="95">
        <v>0</v>
      </c>
      <c r="I2447" s="95">
        <v>1</v>
      </c>
      <c r="J2447" s="95">
        <v>1980</v>
      </c>
      <c r="K2447" s="95" t="s">
        <v>534</v>
      </c>
      <c r="L2447" s="98" t="s">
        <v>534</v>
      </c>
      <c r="M2447" s="98" t="s">
        <v>534</v>
      </c>
      <c r="N2447" s="97" t="s">
        <v>534</v>
      </c>
      <c r="Q2447" s="88" t="str">
        <f t="array" aca="1" ref="Q2447" ca="1">IFERROR(INDEX(Tableau3[Num DECAL],SMALL(IF(Tableau3[Num DECAL]&lt;&gt;"",ROW(INDIRECT("1:"&amp;ROWS(Tableau3[Num DECAL])))),ROWS($1:2436))),"")</f>
        <v/>
      </c>
      <c r="R2447" s="88">
        <f t="shared" ca="1" si="38"/>
        <v>0</v>
      </c>
      <c r="S2447" s="88">
        <f ca="1">COUNTIFS(Tableau3[PLAGE],R2447)</f>
        <v>0</v>
      </c>
      <c r="T2447" s="139">
        <f ca="1">INDEX(EXTRACT!DATE,MATCH(Tableau4[[#This Row],[Décalage]],D:D,0),0)</f>
        <v>0</v>
      </c>
      <c r="U2447" s="139">
        <f ca="1">VLOOKUP(Tableau4[[#This Row],[Décalage]],D:E,2,0)</f>
        <v>0</v>
      </c>
      <c r="V2447" s="139">
        <f ca="1">VLOOKUP(Tableau4[[#This Row],[Décalage]],D:G,4,0)</f>
        <v>0</v>
      </c>
      <c r="AY2447" s="88"/>
      <c r="AZ2447" s="88"/>
      <c r="BA2447" s="88"/>
      <c r="BB2447" s="88"/>
      <c r="BC2447" s="88"/>
    </row>
    <row r="2448" spans="1:55" ht="15" x14ac:dyDescent="0.2">
      <c r="A2448" s="100" t="s">
        <v>534</v>
      </c>
      <c r="B2448" s="95" t="s">
        <v>534</v>
      </c>
      <c r="C2448" s="95">
        <v>2445</v>
      </c>
      <c r="D2448" s="95" t="s">
        <v>534</v>
      </c>
      <c r="E2448" s="99" t="s">
        <v>534</v>
      </c>
      <c r="F2448" s="95" t="s">
        <v>534</v>
      </c>
      <c r="G2448" s="95" t="s">
        <v>534</v>
      </c>
      <c r="H2448" s="95">
        <v>0</v>
      </c>
      <c r="I2448" s="95">
        <v>1</v>
      </c>
      <c r="J2448" s="95">
        <v>1981</v>
      </c>
      <c r="K2448" s="95" t="s">
        <v>534</v>
      </c>
      <c r="L2448" s="98" t="s">
        <v>534</v>
      </c>
      <c r="M2448" s="98" t="s">
        <v>534</v>
      </c>
      <c r="N2448" s="97" t="s">
        <v>534</v>
      </c>
      <c r="Q2448" s="88" t="str">
        <f t="array" aca="1" ref="Q2448" ca="1">IFERROR(INDEX(Tableau3[Num DECAL],SMALL(IF(Tableau3[Num DECAL]&lt;&gt;"",ROW(INDIRECT("1:"&amp;ROWS(Tableau3[Num DECAL])))),ROWS($1:2437))),"")</f>
        <v/>
      </c>
      <c r="R2448" s="88">
        <f t="shared" ca="1" si="38"/>
        <v>0</v>
      </c>
      <c r="S2448" s="88">
        <f ca="1">COUNTIFS(Tableau3[PLAGE],R2448)</f>
        <v>0</v>
      </c>
      <c r="T2448" s="139">
        <f ca="1">INDEX(EXTRACT!DATE,MATCH(Tableau4[[#This Row],[Décalage]],D:D,0),0)</f>
        <v>0</v>
      </c>
      <c r="U2448" s="139">
        <f ca="1">VLOOKUP(Tableau4[[#This Row],[Décalage]],D:E,2,0)</f>
        <v>0</v>
      </c>
      <c r="V2448" s="139">
        <f ca="1">VLOOKUP(Tableau4[[#This Row],[Décalage]],D:G,4,0)</f>
        <v>0</v>
      </c>
      <c r="AY2448" s="88"/>
      <c r="AZ2448" s="88"/>
      <c r="BA2448" s="88"/>
      <c r="BB2448" s="88"/>
      <c r="BC2448" s="88"/>
    </row>
    <row r="2449" spans="1:55" ht="15" x14ac:dyDescent="0.2">
      <c r="A2449" s="100" t="s">
        <v>534</v>
      </c>
      <c r="B2449" s="95" t="s">
        <v>534</v>
      </c>
      <c r="C2449" s="95">
        <v>2446</v>
      </c>
      <c r="D2449" s="95" t="s">
        <v>534</v>
      </c>
      <c r="E2449" s="99" t="s">
        <v>534</v>
      </c>
      <c r="F2449" s="95" t="s">
        <v>534</v>
      </c>
      <c r="G2449" s="95" t="s">
        <v>534</v>
      </c>
      <c r="H2449" s="95">
        <v>0</v>
      </c>
      <c r="I2449" s="95">
        <v>1</v>
      </c>
      <c r="J2449" s="95">
        <v>1982</v>
      </c>
      <c r="K2449" s="95" t="s">
        <v>534</v>
      </c>
      <c r="L2449" s="98" t="s">
        <v>534</v>
      </c>
      <c r="M2449" s="98" t="s">
        <v>534</v>
      </c>
      <c r="N2449" s="97" t="s">
        <v>534</v>
      </c>
      <c r="Q2449" s="88" t="str">
        <f t="array" aca="1" ref="Q2449" ca="1">IFERROR(INDEX(Tableau3[Num DECAL],SMALL(IF(Tableau3[Num DECAL]&lt;&gt;"",ROW(INDIRECT("1:"&amp;ROWS(Tableau3[Num DECAL])))),ROWS($1:2438))),"")</f>
        <v/>
      </c>
      <c r="R2449" s="88">
        <f t="shared" ca="1" si="38"/>
        <v>0</v>
      </c>
      <c r="S2449" s="88">
        <f ca="1">COUNTIFS(Tableau3[PLAGE],R2449)</f>
        <v>0</v>
      </c>
      <c r="T2449" s="139">
        <f ca="1">INDEX(EXTRACT!DATE,MATCH(Tableau4[[#This Row],[Décalage]],D:D,0),0)</f>
        <v>0</v>
      </c>
      <c r="U2449" s="139">
        <f ca="1">VLOOKUP(Tableau4[[#This Row],[Décalage]],D:E,2,0)</f>
        <v>0</v>
      </c>
      <c r="V2449" s="139">
        <f ca="1">VLOOKUP(Tableau4[[#This Row],[Décalage]],D:G,4,0)</f>
        <v>0</v>
      </c>
      <c r="AY2449" s="88"/>
      <c r="AZ2449" s="88"/>
      <c r="BA2449" s="88"/>
      <c r="BB2449" s="88"/>
      <c r="BC2449" s="88"/>
    </row>
    <row r="2450" spans="1:55" ht="15" x14ac:dyDescent="0.2">
      <c r="A2450" s="100" t="s">
        <v>534</v>
      </c>
      <c r="B2450" s="95" t="s">
        <v>534</v>
      </c>
      <c r="C2450" s="95">
        <v>2447</v>
      </c>
      <c r="D2450" s="95" t="s">
        <v>534</v>
      </c>
      <c r="E2450" s="99" t="s">
        <v>534</v>
      </c>
      <c r="F2450" s="95" t="s">
        <v>534</v>
      </c>
      <c r="G2450" s="95" t="s">
        <v>534</v>
      </c>
      <c r="H2450" s="95">
        <v>0</v>
      </c>
      <c r="I2450" s="95">
        <v>1</v>
      </c>
      <c r="J2450" s="95">
        <v>1983</v>
      </c>
      <c r="K2450" s="95" t="s">
        <v>534</v>
      </c>
      <c r="L2450" s="98" t="s">
        <v>534</v>
      </c>
      <c r="M2450" s="98" t="s">
        <v>534</v>
      </c>
      <c r="N2450" s="97" t="s">
        <v>534</v>
      </c>
      <c r="Q2450" s="88" t="str">
        <f t="array" aca="1" ref="Q2450" ca="1">IFERROR(INDEX(Tableau3[Num DECAL],SMALL(IF(Tableau3[Num DECAL]&lt;&gt;"",ROW(INDIRECT("1:"&amp;ROWS(Tableau3[Num DECAL])))),ROWS($1:2439))),"")</f>
        <v/>
      </c>
      <c r="R2450" s="88">
        <f t="shared" ca="1" si="38"/>
        <v>0</v>
      </c>
      <c r="S2450" s="88">
        <f ca="1">COUNTIFS(Tableau3[PLAGE],R2450)</f>
        <v>0</v>
      </c>
      <c r="T2450" s="139">
        <f ca="1">INDEX(EXTRACT!DATE,MATCH(Tableau4[[#This Row],[Décalage]],D:D,0),0)</f>
        <v>0</v>
      </c>
      <c r="U2450" s="139">
        <f ca="1">VLOOKUP(Tableau4[[#This Row],[Décalage]],D:E,2,0)</f>
        <v>0</v>
      </c>
      <c r="V2450" s="139">
        <f ca="1">VLOOKUP(Tableau4[[#This Row],[Décalage]],D:G,4,0)</f>
        <v>0</v>
      </c>
      <c r="AY2450" s="88"/>
      <c r="AZ2450" s="88"/>
      <c r="BA2450" s="88"/>
      <c r="BB2450" s="88"/>
      <c r="BC2450" s="88"/>
    </row>
    <row r="2451" spans="1:55" ht="15" x14ac:dyDescent="0.2">
      <c r="A2451" s="100" t="s">
        <v>534</v>
      </c>
      <c r="B2451" s="95" t="s">
        <v>534</v>
      </c>
      <c r="C2451" s="95">
        <v>2448</v>
      </c>
      <c r="D2451" s="95" t="s">
        <v>534</v>
      </c>
      <c r="E2451" s="99" t="s">
        <v>534</v>
      </c>
      <c r="F2451" s="95" t="s">
        <v>534</v>
      </c>
      <c r="G2451" s="95" t="s">
        <v>534</v>
      </c>
      <c r="H2451" s="95">
        <v>0</v>
      </c>
      <c r="I2451" s="95">
        <v>1</v>
      </c>
      <c r="J2451" s="95">
        <v>1984</v>
      </c>
      <c r="K2451" s="95" t="s">
        <v>534</v>
      </c>
      <c r="L2451" s="98" t="s">
        <v>534</v>
      </c>
      <c r="M2451" s="98" t="s">
        <v>534</v>
      </c>
      <c r="N2451" s="97" t="s">
        <v>534</v>
      </c>
      <c r="Q2451" s="88" t="str">
        <f t="array" aca="1" ref="Q2451" ca="1">IFERROR(INDEX(Tableau3[Num DECAL],SMALL(IF(Tableau3[Num DECAL]&lt;&gt;"",ROW(INDIRECT("1:"&amp;ROWS(Tableau3[Num DECAL])))),ROWS($1:2440))),"")</f>
        <v/>
      </c>
      <c r="R2451" s="88">
        <f t="shared" ca="1" si="38"/>
        <v>0</v>
      </c>
      <c r="S2451" s="88">
        <f ca="1">COUNTIFS(Tableau3[PLAGE],R2451)</f>
        <v>0</v>
      </c>
      <c r="T2451" s="139">
        <f ca="1">INDEX(EXTRACT!DATE,MATCH(Tableau4[[#This Row],[Décalage]],D:D,0),0)</f>
        <v>0</v>
      </c>
      <c r="U2451" s="139">
        <f ca="1">VLOOKUP(Tableau4[[#This Row],[Décalage]],D:E,2,0)</f>
        <v>0</v>
      </c>
      <c r="V2451" s="139">
        <f ca="1">VLOOKUP(Tableau4[[#This Row],[Décalage]],D:G,4,0)</f>
        <v>0</v>
      </c>
      <c r="AY2451" s="88"/>
      <c r="AZ2451" s="88"/>
      <c r="BA2451" s="88"/>
      <c r="BB2451" s="88"/>
      <c r="BC2451" s="88"/>
    </row>
    <row r="2452" spans="1:55" ht="15" x14ac:dyDescent="0.2">
      <c r="A2452" s="100" t="s">
        <v>534</v>
      </c>
      <c r="B2452" s="95" t="s">
        <v>534</v>
      </c>
      <c r="C2452" s="95">
        <v>2449</v>
      </c>
      <c r="D2452" s="95" t="s">
        <v>534</v>
      </c>
      <c r="E2452" s="99" t="s">
        <v>534</v>
      </c>
      <c r="F2452" s="95" t="s">
        <v>534</v>
      </c>
      <c r="G2452" s="95" t="s">
        <v>534</v>
      </c>
      <c r="H2452" s="95">
        <v>0</v>
      </c>
      <c r="I2452" s="95">
        <v>1</v>
      </c>
      <c r="J2452" s="95">
        <v>1985</v>
      </c>
      <c r="K2452" s="95" t="s">
        <v>534</v>
      </c>
      <c r="L2452" s="98" t="s">
        <v>534</v>
      </c>
      <c r="M2452" s="98" t="s">
        <v>534</v>
      </c>
      <c r="N2452" s="97" t="s">
        <v>534</v>
      </c>
      <c r="Q2452" s="88" t="str">
        <f t="array" aca="1" ref="Q2452" ca="1">IFERROR(INDEX(Tableau3[Num DECAL],SMALL(IF(Tableau3[Num DECAL]&lt;&gt;"",ROW(INDIRECT("1:"&amp;ROWS(Tableau3[Num DECAL])))),ROWS($1:2441))),"")</f>
        <v/>
      </c>
      <c r="R2452" s="88">
        <f t="shared" ca="1" si="38"/>
        <v>0</v>
      </c>
      <c r="S2452" s="88">
        <f ca="1">COUNTIFS(Tableau3[PLAGE],R2452)</f>
        <v>0</v>
      </c>
      <c r="T2452" s="139">
        <f ca="1">INDEX(EXTRACT!DATE,MATCH(Tableau4[[#This Row],[Décalage]],D:D,0),0)</f>
        <v>0</v>
      </c>
      <c r="U2452" s="139">
        <f ca="1">VLOOKUP(Tableau4[[#This Row],[Décalage]],D:E,2,0)</f>
        <v>0</v>
      </c>
      <c r="V2452" s="139">
        <f ca="1">VLOOKUP(Tableau4[[#This Row],[Décalage]],D:G,4,0)</f>
        <v>0</v>
      </c>
      <c r="AY2452" s="88"/>
      <c r="AZ2452" s="88"/>
      <c r="BA2452" s="88"/>
      <c r="BB2452" s="88"/>
      <c r="BC2452" s="88"/>
    </row>
    <row r="2453" spans="1:55" ht="15" x14ac:dyDescent="0.2">
      <c r="A2453" s="100" t="s">
        <v>534</v>
      </c>
      <c r="B2453" s="95" t="s">
        <v>534</v>
      </c>
      <c r="C2453" s="95">
        <v>2450</v>
      </c>
      <c r="D2453" s="95" t="s">
        <v>534</v>
      </c>
      <c r="E2453" s="99" t="s">
        <v>534</v>
      </c>
      <c r="F2453" s="95" t="s">
        <v>534</v>
      </c>
      <c r="G2453" s="95" t="s">
        <v>534</v>
      </c>
      <c r="H2453" s="95">
        <v>0</v>
      </c>
      <c r="I2453" s="95">
        <v>1</v>
      </c>
      <c r="J2453" s="95">
        <v>1986</v>
      </c>
      <c r="K2453" s="95" t="s">
        <v>534</v>
      </c>
      <c r="L2453" s="98" t="s">
        <v>534</v>
      </c>
      <c r="M2453" s="98" t="s">
        <v>534</v>
      </c>
      <c r="N2453" s="97" t="s">
        <v>534</v>
      </c>
      <c r="Q2453" s="88" t="str">
        <f t="array" aca="1" ref="Q2453" ca="1">IFERROR(INDEX(Tableau3[Num DECAL],SMALL(IF(Tableau3[Num DECAL]&lt;&gt;"",ROW(INDIRECT("1:"&amp;ROWS(Tableau3[Num DECAL])))),ROWS($1:2442))),"")</f>
        <v/>
      </c>
      <c r="R2453" s="88">
        <f t="shared" ca="1" si="38"/>
        <v>0</v>
      </c>
      <c r="S2453" s="88">
        <f ca="1">COUNTIFS(Tableau3[PLAGE],R2453)</f>
        <v>0</v>
      </c>
      <c r="T2453" s="139">
        <f ca="1">INDEX(EXTRACT!DATE,MATCH(Tableau4[[#This Row],[Décalage]],D:D,0),0)</f>
        <v>0</v>
      </c>
      <c r="U2453" s="139">
        <f ca="1">VLOOKUP(Tableau4[[#This Row],[Décalage]],D:E,2,0)</f>
        <v>0</v>
      </c>
      <c r="V2453" s="139">
        <f ca="1">VLOOKUP(Tableau4[[#This Row],[Décalage]],D:G,4,0)</f>
        <v>0</v>
      </c>
      <c r="AY2453" s="88"/>
      <c r="AZ2453" s="88"/>
      <c r="BA2453" s="88"/>
      <c r="BB2453" s="88"/>
      <c r="BC2453" s="88"/>
    </row>
    <row r="2454" spans="1:55" ht="15" x14ac:dyDescent="0.2">
      <c r="A2454" s="100" t="s">
        <v>534</v>
      </c>
      <c r="B2454" s="95" t="s">
        <v>534</v>
      </c>
      <c r="C2454" s="95">
        <v>2451</v>
      </c>
      <c r="D2454" s="95" t="s">
        <v>534</v>
      </c>
      <c r="E2454" s="99" t="s">
        <v>534</v>
      </c>
      <c r="F2454" s="95" t="s">
        <v>534</v>
      </c>
      <c r="G2454" s="95" t="s">
        <v>534</v>
      </c>
      <c r="H2454" s="95">
        <v>0</v>
      </c>
      <c r="I2454" s="95">
        <v>1</v>
      </c>
      <c r="J2454" s="95">
        <v>1987</v>
      </c>
      <c r="K2454" s="95" t="s">
        <v>534</v>
      </c>
      <c r="L2454" s="98" t="s">
        <v>534</v>
      </c>
      <c r="M2454" s="98" t="s">
        <v>534</v>
      </c>
      <c r="N2454" s="97" t="s">
        <v>534</v>
      </c>
      <c r="Q2454" s="88" t="str">
        <f t="array" aca="1" ref="Q2454" ca="1">IFERROR(INDEX(Tableau3[Num DECAL],SMALL(IF(Tableau3[Num DECAL]&lt;&gt;"",ROW(INDIRECT("1:"&amp;ROWS(Tableau3[Num DECAL])))),ROWS($1:2443))),"")</f>
        <v/>
      </c>
      <c r="R2454" s="88">
        <f t="shared" ca="1" si="38"/>
        <v>0</v>
      </c>
      <c r="S2454" s="88">
        <f ca="1">COUNTIFS(Tableau3[PLAGE],R2454)</f>
        <v>0</v>
      </c>
      <c r="T2454" s="139">
        <f ca="1">INDEX(EXTRACT!DATE,MATCH(Tableau4[[#This Row],[Décalage]],D:D,0),0)</f>
        <v>0</v>
      </c>
      <c r="U2454" s="139">
        <f ca="1">VLOOKUP(Tableau4[[#This Row],[Décalage]],D:E,2,0)</f>
        <v>0</v>
      </c>
      <c r="V2454" s="139">
        <f ca="1">VLOOKUP(Tableau4[[#This Row],[Décalage]],D:G,4,0)</f>
        <v>0</v>
      </c>
      <c r="AY2454" s="88"/>
      <c r="AZ2454" s="88"/>
      <c r="BA2454" s="88"/>
      <c r="BB2454" s="88"/>
      <c r="BC2454" s="88"/>
    </row>
    <row r="2455" spans="1:55" ht="15" x14ac:dyDescent="0.2">
      <c r="A2455" s="100" t="s">
        <v>534</v>
      </c>
      <c r="B2455" s="95" t="s">
        <v>534</v>
      </c>
      <c r="C2455" s="95">
        <v>2452</v>
      </c>
      <c r="D2455" s="95" t="s">
        <v>534</v>
      </c>
      <c r="E2455" s="99" t="s">
        <v>534</v>
      </c>
      <c r="F2455" s="95" t="s">
        <v>534</v>
      </c>
      <c r="G2455" s="95" t="s">
        <v>534</v>
      </c>
      <c r="H2455" s="95">
        <v>0</v>
      </c>
      <c r="I2455" s="95">
        <v>1</v>
      </c>
      <c r="J2455" s="95">
        <v>1988</v>
      </c>
      <c r="K2455" s="95" t="s">
        <v>534</v>
      </c>
      <c r="L2455" s="98" t="s">
        <v>534</v>
      </c>
      <c r="M2455" s="98" t="s">
        <v>534</v>
      </c>
      <c r="N2455" s="97" t="s">
        <v>534</v>
      </c>
      <c r="Q2455" s="88" t="str">
        <f t="array" aca="1" ref="Q2455" ca="1">IFERROR(INDEX(Tableau3[Num DECAL],SMALL(IF(Tableau3[Num DECAL]&lt;&gt;"",ROW(INDIRECT("1:"&amp;ROWS(Tableau3[Num DECAL])))),ROWS($1:2444))),"")</f>
        <v/>
      </c>
      <c r="R2455" s="88">
        <f t="shared" ca="1" si="38"/>
        <v>0</v>
      </c>
      <c r="S2455" s="88">
        <f ca="1">COUNTIFS(Tableau3[PLAGE],R2455)</f>
        <v>0</v>
      </c>
      <c r="T2455" s="139">
        <f ca="1">INDEX(EXTRACT!DATE,MATCH(Tableau4[[#This Row],[Décalage]],D:D,0),0)</f>
        <v>0</v>
      </c>
      <c r="U2455" s="139">
        <f ca="1">VLOOKUP(Tableau4[[#This Row],[Décalage]],D:E,2,0)</f>
        <v>0</v>
      </c>
      <c r="V2455" s="139">
        <f ca="1">VLOOKUP(Tableau4[[#This Row],[Décalage]],D:G,4,0)</f>
        <v>0</v>
      </c>
      <c r="AY2455" s="88"/>
      <c r="AZ2455" s="88"/>
      <c r="BA2455" s="88"/>
      <c r="BB2455" s="88"/>
      <c r="BC2455" s="88"/>
    </row>
    <row r="2456" spans="1:55" ht="15" x14ac:dyDescent="0.2">
      <c r="A2456" s="100" t="s">
        <v>534</v>
      </c>
      <c r="B2456" s="95" t="s">
        <v>534</v>
      </c>
      <c r="C2456" s="95">
        <v>2453</v>
      </c>
      <c r="D2456" s="95" t="s">
        <v>534</v>
      </c>
      <c r="E2456" s="99" t="s">
        <v>534</v>
      </c>
      <c r="F2456" s="95" t="s">
        <v>534</v>
      </c>
      <c r="G2456" s="95" t="s">
        <v>534</v>
      </c>
      <c r="H2456" s="95">
        <v>0</v>
      </c>
      <c r="I2456" s="95">
        <v>1</v>
      </c>
      <c r="J2456" s="95">
        <v>1989</v>
      </c>
      <c r="K2456" s="95" t="s">
        <v>534</v>
      </c>
      <c r="L2456" s="98" t="s">
        <v>534</v>
      </c>
      <c r="M2456" s="98" t="s">
        <v>534</v>
      </c>
      <c r="N2456" s="97" t="s">
        <v>534</v>
      </c>
      <c r="Q2456" s="88" t="str">
        <f t="array" aca="1" ref="Q2456" ca="1">IFERROR(INDEX(Tableau3[Num DECAL],SMALL(IF(Tableau3[Num DECAL]&lt;&gt;"",ROW(INDIRECT("1:"&amp;ROWS(Tableau3[Num DECAL])))),ROWS($1:2445))),"")</f>
        <v/>
      </c>
      <c r="R2456" s="88">
        <f t="shared" ca="1" si="38"/>
        <v>0</v>
      </c>
      <c r="S2456" s="88">
        <f ca="1">COUNTIFS(Tableau3[PLAGE],R2456)</f>
        <v>0</v>
      </c>
      <c r="T2456" s="139">
        <f ca="1">INDEX(EXTRACT!DATE,MATCH(Tableau4[[#This Row],[Décalage]],D:D,0),0)</f>
        <v>0</v>
      </c>
      <c r="U2456" s="139">
        <f ca="1">VLOOKUP(Tableau4[[#This Row],[Décalage]],D:E,2,0)</f>
        <v>0</v>
      </c>
      <c r="V2456" s="139">
        <f ca="1">VLOOKUP(Tableau4[[#This Row],[Décalage]],D:G,4,0)</f>
        <v>0</v>
      </c>
      <c r="AY2456" s="88"/>
      <c r="AZ2456" s="88"/>
      <c r="BA2456" s="88"/>
      <c r="BB2456" s="88"/>
      <c r="BC2456" s="88"/>
    </row>
    <row r="2457" spans="1:55" ht="15" x14ac:dyDescent="0.2">
      <c r="A2457" s="100" t="s">
        <v>534</v>
      </c>
      <c r="B2457" s="95" t="s">
        <v>534</v>
      </c>
      <c r="C2457" s="95">
        <v>2454</v>
      </c>
      <c r="D2457" s="95" t="s">
        <v>534</v>
      </c>
      <c r="E2457" s="99" t="s">
        <v>534</v>
      </c>
      <c r="F2457" s="95" t="s">
        <v>534</v>
      </c>
      <c r="G2457" s="95" t="s">
        <v>534</v>
      </c>
      <c r="H2457" s="95">
        <v>0</v>
      </c>
      <c r="I2457" s="95">
        <v>1</v>
      </c>
      <c r="J2457" s="95">
        <v>1990</v>
      </c>
      <c r="K2457" s="95" t="s">
        <v>534</v>
      </c>
      <c r="L2457" s="98" t="s">
        <v>534</v>
      </c>
      <c r="M2457" s="98" t="s">
        <v>534</v>
      </c>
      <c r="N2457" s="97" t="s">
        <v>534</v>
      </c>
      <c r="Q2457" s="88" t="str">
        <f t="array" aca="1" ref="Q2457" ca="1">IFERROR(INDEX(Tableau3[Num DECAL],SMALL(IF(Tableau3[Num DECAL]&lt;&gt;"",ROW(INDIRECT("1:"&amp;ROWS(Tableau3[Num DECAL])))),ROWS($1:2446))),"")</f>
        <v/>
      </c>
      <c r="R2457" s="88">
        <f t="shared" ca="1" si="38"/>
        <v>0</v>
      </c>
      <c r="S2457" s="88">
        <f ca="1">COUNTIFS(Tableau3[PLAGE],R2457)</f>
        <v>0</v>
      </c>
      <c r="T2457" s="139">
        <f ca="1">INDEX(EXTRACT!DATE,MATCH(Tableau4[[#This Row],[Décalage]],D:D,0),0)</f>
        <v>0</v>
      </c>
      <c r="U2457" s="139">
        <f ca="1">VLOOKUP(Tableau4[[#This Row],[Décalage]],D:E,2,0)</f>
        <v>0</v>
      </c>
      <c r="V2457" s="139">
        <f ca="1">VLOOKUP(Tableau4[[#This Row],[Décalage]],D:G,4,0)</f>
        <v>0</v>
      </c>
      <c r="AY2457" s="88"/>
      <c r="AZ2457" s="88"/>
      <c r="BA2457" s="88"/>
      <c r="BB2457" s="88"/>
      <c r="BC2457" s="88"/>
    </row>
    <row r="2458" spans="1:55" ht="15" x14ac:dyDescent="0.2">
      <c r="A2458" s="100" t="s">
        <v>534</v>
      </c>
      <c r="B2458" s="95" t="s">
        <v>534</v>
      </c>
      <c r="C2458" s="95">
        <v>2455</v>
      </c>
      <c r="D2458" s="95" t="s">
        <v>534</v>
      </c>
      <c r="E2458" s="99" t="s">
        <v>534</v>
      </c>
      <c r="F2458" s="95" t="s">
        <v>534</v>
      </c>
      <c r="G2458" s="95" t="s">
        <v>534</v>
      </c>
      <c r="H2458" s="95">
        <v>0</v>
      </c>
      <c r="I2458" s="95">
        <v>1</v>
      </c>
      <c r="J2458" s="95">
        <v>1991</v>
      </c>
      <c r="K2458" s="95" t="s">
        <v>534</v>
      </c>
      <c r="L2458" s="98" t="s">
        <v>534</v>
      </c>
      <c r="M2458" s="98" t="s">
        <v>534</v>
      </c>
      <c r="N2458" s="97" t="s">
        <v>534</v>
      </c>
      <c r="Q2458" s="88" t="str">
        <f t="array" aca="1" ref="Q2458" ca="1">IFERROR(INDEX(Tableau3[Num DECAL],SMALL(IF(Tableau3[Num DECAL]&lt;&gt;"",ROW(INDIRECT("1:"&amp;ROWS(Tableau3[Num DECAL])))),ROWS($1:2447))),"")</f>
        <v/>
      </c>
      <c r="R2458" s="88">
        <f t="shared" ca="1" si="38"/>
        <v>0</v>
      </c>
      <c r="S2458" s="88">
        <f ca="1">COUNTIFS(Tableau3[PLAGE],R2458)</f>
        <v>0</v>
      </c>
      <c r="T2458" s="139">
        <f ca="1">INDEX(EXTRACT!DATE,MATCH(Tableau4[[#This Row],[Décalage]],D:D,0),0)</f>
        <v>0</v>
      </c>
      <c r="U2458" s="139">
        <f ca="1">VLOOKUP(Tableau4[[#This Row],[Décalage]],D:E,2,0)</f>
        <v>0</v>
      </c>
      <c r="V2458" s="139">
        <f ca="1">VLOOKUP(Tableau4[[#This Row],[Décalage]],D:G,4,0)</f>
        <v>0</v>
      </c>
      <c r="AY2458" s="88"/>
      <c r="AZ2458" s="88"/>
      <c r="BA2458" s="88"/>
      <c r="BB2458" s="88"/>
      <c r="BC2458" s="88"/>
    </row>
    <row r="2459" spans="1:55" ht="15" x14ac:dyDescent="0.2">
      <c r="A2459" s="100" t="s">
        <v>534</v>
      </c>
      <c r="B2459" s="95" t="s">
        <v>534</v>
      </c>
      <c r="C2459" s="95">
        <v>2456</v>
      </c>
      <c r="D2459" s="95" t="s">
        <v>534</v>
      </c>
      <c r="E2459" s="99" t="s">
        <v>534</v>
      </c>
      <c r="F2459" s="95" t="s">
        <v>534</v>
      </c>
      <c r="G2459" s="95" t="s">
        <v>534</v>
      </c>
      <c r="H2459" s="95">
        <v>0</v>
      </c>
      <c r="I2459" s="95">
        <v>1</v>
      </c>
      <c r="J2459" s="95">
        <v>1992</v>
      </c>
      <c r="K2459" s="95" t="s">
        <v>534</v>
      </c>
      <c r="L2459" s="98" t="s">
        <v>534</v>
      </c>
      <c r="M2459" s="98" t="s">
        <v>534</v>
      </c>
      <c r="N2459" s="97" t="s">
        <v>534</v>
      </c>
      <c r="Q2459" s="88" t="str">
        <f t="array" aca="1" ref="Q2459" ca="1">IFERROR(INDEX(Tableau3[Num DECAL],SMALL(IF(Tableau3[Num DECAL]&lt;&gt;"",ROW(INDIRECT("1:"&amp;ROWS(Tableau3[Num DECAL])))),ROWS($1:2448))),"")</f>
        <v/>
      </c>
      <c r="R2459" s="88">
        <f t="shared" ca="1" si="38"/>
        <v>0</v>
      </c>
      <c r="S2459" s="88">
        <f ca="1">COUNTIFS(Tableau3[PLAGE],R2459)</f>
        <v>0</v>
      </c>
      <c r="T2459" s="139">
        <f ca="1">INDEX(EXTRACT!DATE,MATCH(Tableau4[[#This Row],[Décalage]],D:D,0),0)</f>
        <v>0</v>
      </c>
      <c r="U2459" s="139">
        <f ca="1">VLOOKUP(Tableau4[[#This Row],[Décalage]],D:E,2,0)</f>
        <v>0</v>
      </c>
      <c r="V2459" s="139">
        <f ca="1">VLOOKUP(Tableau4[[#This Row],[Décalage]],D:G,4,0)</f>
        <v>0</v>
      </c>
      <c r="AY2459" s="88"/>
      <c r="AZ2459" s="88"/>
      <c r="BA2459" s="88"/>
      <c r="BB2459" s="88"/>
      <c r="BC2459" s="88"/>
    </row>
    <row r="2460" spans="1:55" ht="15" x14ac:dyDescent="0.2">
      <c r="A2460" s="100" t="s">
        <v>534</v>
      </c>
      <c r="B2460" s="95" t="s">
        <v>534</v>
      </c>
      <c r="C2460" s="95">
        <v>2457</v>
      </c>
      <c r="D2460" s="95" t="s">
        <v>534</v>
      </c>
      <c r="E2460" s="99" t="s">
        <v>534</v>
      </c>
      <c r="F2460" s="95" t="s">
        <v>534</v>
      </c>
      <c r="G2460" s="95" t="s">
        <v>534</v>
      </c>
      <c r="H2460" s="95">
        <v>0</v>
      </c>
      <c r="I2460" s="95">
        <v>1</v>
      </c>
      <c r="J2460" s="95">
        <v>1993</v>
      </c>
      <c r="K2460" s="95" t="s">
        <v>534</v>
      </c>
      <c r="L2460" s="98" t="s">
        <v>534</v>
      </c>
      <c r="M2460" s="98" t="s">
        <v>534</v>
      </c>
      <c r="N2460" s="97" t="s">
        <v>534</v>
      </c>
      <c r="Q2460" s="88" t="str">
        <f t="array" aca="1" ref="Q2460" ca="1">IFERROR(INDEX(Tableau3[Num DECAL],SMALL(IF(Tableau3[Num DECAL]&lt;&gt;"",ROW(INDIRECT("1:"&amp;ROWS(Tableau3[Num DECAL])))),ROWS($1:2449))),"")</f>
        <v/>
      </c>
      <c r="R2460" s="88">
        <f t="shared" ca="1" si="38"/>
        <v>0</v>
      </c>
      <c r="S2460" s="88">
        <f ca="1">COUNTIFS(Tableau3[PLAGE],R2460)</f>
        <v>0</v>
      </c>
      <c r="T2460" s="139">
        <f ca="1">INDEX(EXTRACT!DATE,MATCH(Tableau4[[#This Row],[Décalage]],D:D,0),0)</f>
        <v>0</v>
      </c>
      <c r="U2460" s="139">
        <f ca="1">VLOOKUP(Tableau4[[#This Row],[Décalage]],D:E,2,0)</f>
        <v>0</v>
      </c>
      <c r="V2460" s="139">
        <f ca="1">VLOOKUP(Tableau4[[#This Row],[Décalage]],D:G,4,0)</f>
        <v>0</v>
      </c>
      <c r="AY2460" s="88"/>
      <c r="AZ2460" s="88"/>
      <c r="BA2460" s="88"/>
      <c r="BB2460" s="88"/>
      <c r="BC2460" s="88"/>
    </row>
    <row r="2461" spans="1:55" ht="15" x14ac:dyDescent="0.2">
      <c r="A2461" s="100" t="s">
        <v>534</v>
      </c>
      <c r="B2461" s="95" t="s">
        <v>534</v>
      </c>
      <c r="C2461" s="95">
        <v>2458</v>
      </c>
      <c r="D2461" s="95" t="s">
        <v>534</v>
      </c>
      <c r="E2461" s="99" t="s">
        <v>534</v>
      </c>
      <c r="F2461" s="95" t="s">
        <v>534</v>
      </c>
      <c r="G2461" s="95" t="s">
        <v>534</v>
      </c>
      <c r="H2461" s="95">
        <v>0</v>
      </c>
      <c r="I2461" s="95">
        <v>1</v>
      </c>
      <c r="J2461" s="95">
        <v>1994</v>
      </c>
      <c r="K2461" s="95" t="s">
        <v>534</v>
      </c>
      <c r="L2461" s="98" t="s">
        <v>534</v>
      </c>
      <c r="M2461" s="98" t="s">
        <v>534</v>
      </c>
      <c r="N2461" s="97" t="s">
        <v>534</v>
      </c>
      <c r="Q2461" s="88" t="str">
        <f t="array" aca="1" ref="Q2461" ca="1">IFERROR(INDEX(Tableau3[Num DECAL],SMALL(IF(Tableau3[Num DECAL]&lt;&gt;"",ROW(INDIRECT("1:"&amp;ROWS(Tableau3[Num DECAL])))),ROWS($1:2450))),"")</f>
        <v/>
      </c>
      <c r="R2461" s="88">
        <f t="shared" ca="1" si="38"/>
        <v>0</v>
      </c>
      <c r="S2461" s="88">
        <f ca="1">COUNTIFS(Tableau3[PLAGE],R2461)</f>
        <v>0</v>
      </c>
      <c r="T2461" s="139">
        <f ca="1">INDEX(EXTRACT!DATE,MATCH(Tableau4[[#This Row],[Décalage]],D:D,0),0)</f>
        <v>0</v>
      </c>
      <c r="U2461" s="139">
        <f ca="1">VLOOKUP(Tableau4[[#This Row],[Décalage]],D:E,2,0)</f>
        <v>0</v>
      </c>
      <c r="V2461" s="139">
        <f ca="1">VLOOKUP(Tableau4[[#This Row],[Décalage]],D:G,4,0)</f>
        <v>0</v>
      </c>
      <c r="AY2461" s="88"/>
      <c r="AZ2461" s="88"/>
      <c r="BA2461" s="88"/>
      <c r="BB2461" s="88"/>
      <c r="BC2461" s="88"/>
    </row>
    <row r="2462" spans="1:55" ht="15" x14ac:dyDescent="0.2">
      <c r="A2462" s="100" t="s">
        <v>534</v>
      </c>
      <c r="B2462" s="95" t="s">
        <v>534</v>
      </c>
      <c r="C2462" s="95">
        <v>2459</v>
      </c>
      <c r="D2462" s="95" t="s">
        <v>534</v>
      </c>
      <c r="E2462" s="99" t="s">
        <v>534</v>
      </c>
      <c r="F2462" s="95" t="s">
        <v>534</v>
      </c>
      <c r="G2462" s="95" t="s">
        <v>534</v>
      </c>
      <c r="H2462" s="95">
        <v>0</v>
      </c>
      <c r="I2462" s="95">
        <v>1</v>
      </c>
      <c r="J2462" s="95">
        <v>1995</v>
      </c>
      <c r="K2462" s="95" t="s">
        <v>534</v>
      </c>
      <c r="L2462" s="98" t="s">
        <v>534</v>
      </c>
      <c r="M2462" s="98" t="s">
        <v>534</v>
      </c>
      <c r="N2462" s="97" t="s">
        <v>534</v>
      </c>
      <c r="Q2462" s="88" t="str">
        <f t="array" aca="1" ref="Q2462" ca="1">IFERROR(INDEX(Tableau3[Num DECAL],SMALL(IF(Tableau3[Num DECAL]&lt;&gt;"",ROW(INDIRECT("1:"&amp;ROWS(Tableau3[Num DECAL])))),ROWS($1:2451))),"")</f>
        <v/>
      </c>
      <c r="R2462" s="88">
        <f t="shared" ca="1" si="38"/>
        <v>0</v>
      </c>
      <c r="S2462" s="88">
        <f ca="1">COUNTIFS(Tableau3[PLAGE],R2462)</f>
        <v>0</v>
      </c>
      <c r="T2462" s="139">
        <f ca="1">INDEX(EXTRACT!DATE,MATCH(Tableau4[[#This Row],[Décalage]],D:D,0),0)</f>
        <v>0</v>
      </c>
      <c r="U2462" s="139">
        <f ca="1">VLOOKUP(Tableau4[[#This Row],[Décalage]],D:E,2,0)</f>
        <v>0</v>
      </c>
      <c r="V2462" s="139">
        <f ca="1">VLOOKUP(Tableau4[[#This Row],[Décalage]],D:G,4,0)</f>
        <v>0</v>
      </c>
      <c r="AY2462" s="88"/>
      <c r="AZ2462" s="88"/>
      <c r="BA2462" s="88"/>
      <c r="BB2462" s="88"/>
      <c r="BC2462" s="88"/>
    </row>
    <row r="2463" spans="1:55" ht="15" x14ac:dyDescent="0.2">
      <c r="A2463" s="100" t="s">
        <v>534</v>
      </c>
      <c r="B2463" s="95" t="s">
        <v>534</v>
      </c>
      <c r="C2463" s="95">
        <v>2460</v>
      </c>
      <c r="D2463" s="95" t="s">
        <v>534</v>
      </c>
      <c r="E2463" s="99" t="s">
        <v>534</v>
      </c>
      <c r="F2463" s="95" t="s">
        <v>534</v>
      </c>
      <c r="G2463" s="95" t="s">
        <v>534</v>
      </c>
      <c r="H2463" s="95">
        <v>0</v>
      </c>
      <c r="I2463" s="95">
        <v>1</v>
      </c>
      <c r="J2463" s="95">
        <v>1996</v>
      </c>
      <c r="K2463" s="95" t="s">
        <v>534</v>
      </c>
      <c r="L2463" s="98" t="s">
        <v>534</v>
      </c>
      <c r="M2463" s="98" t="s">
        <v>534</v>
      </c>
      <c r="N2463" s="97" t="s">
        <v>534</v>
      </c>
      <c r="Q2463" s="88" t="str">
        <f t="array" aca="1" ref="Q2463" ca="1">IFERROR(INDEX(Tableau3[Num DECAL],SMALL(IF(Tableau3[Num DECAL]&lt;&gt;"",ROW(INDIRECT("1:"&amp;ROWS(Tableau3[Num DECAL])))),ROWS($1:2452))),"")</f>
        <v/>
      </c>
      <c r="R2463" s="88">
        <f t="shared" ca="1" si="38"/>
        <v>0</v>
      </c>
      <c r="S2463" s="88">
        <f ca="1">COUNTIFS(Tableau3[PLAGE],R2463)</f>
        <v>0</v>
      </c>
      <c r="T2463" s="139">
        <f ca="1">INDEX(EXTRACT!DATE,MATCH(Tableau4[[#This Row],[Décalage]],D:D,0),0)</f>
        <v>0</v>
      </c>
      <c r="U2463" s="139">
        <f ca="1">VLOOKUP(Tableau4[[#This Row],[Décalage]],D:E,2,0)</f>
        <v>0</v>
      </c>
      <c r="V2463" s="139">
        <f ca="1">VLOOKUP(Tableau4[[#This Row],[Décalage]],D:G,4,0)</f>
        <v>0</v>
      </c>
      <c r="AY2463" s="88"/>
      <c r="AZ2463" s="88"/>
      <c r="BA2463" s="88"/>
      <c r="BB2463" s="88"/>
      <c r="BC2463" s="88"/>
    </row>
    <row r="2464" spans="1:55" ht="15" x14ac:dyDescent="0.2">
      <c r="A2464" s="100" t="s">
        <v>534</v>
      </c>
      <c r="B2464" s="95" t="s">
        <v>534</v>
      </c>
      <c r="C2464" s="95">
        <v>2461</v>
      </c>
      <c r="D2464" s="95" t="s">
        <v>534</v>
      </c>
      <c r="E2464" s="99" t="s">
        <v>534</v>
      </c>
      <c r="F2464" s="95" t="s">
        <v>534</v>
      </c>
      <c r="G2464" s="95" t="s">
        <v>534</v>
      </c>
      <c r="H2464" s="95">
        <v>0</v>
      </c>
      <c r="I2464" s="95">
        <v>1</v>
      </c>
      <c r="J2464" s="95">
        <v>1997</v>
      </c>
      <c r="K2464" s="95" t="s">
        <v>534</v>
      </c>
      <c r="L2464" s="98" t="s">
        <v>534</v>
      </c>
      <c r="M2464" s="98" t="s">
        <v>534</v>
      </c>
      <c r="N2464" s="97" t="s">
        <v>534</v>
      </c>
      <c r="Q2464" s="88" t="str">
        <f t="array" aca="1" ref="Q2464" ca="1">IFERROR(INDEX(Tableau3[Num DECAL],SMALL(IF(Tableau3[Num DECAL]&lt;&gt;"",ROW(INDIRECT("1:"&amp;ROWS(Tableau3[Num DECAL])))),ROWS($1:2453))),"")</f>
        <v/>
      </c>
      <c r="R2464" s="88">
        <f t="shared" ca="1" si="38"/>
        <v>0</v>
      </c>
      <c r="S2464" s="88">
        <f ca="1">COUNTIFS(Tableau3[PLAGE],R2464)</f>
        <v>0</v>
      </c>
      <c r="T2464" s="139">
        <f ca="1">INDEX(EXTRACT!DATE,MATCH(Tableau4[[#This Row],[Décalage]],D:D,0),0)</f>
        <v>0</v>
      </c>
      <c r="U2464" s="139">
        <f ca="1">VLOOKUP(Tableau4[[#This Row],[Décalage]],D:E,2,0)</f>
        <v>0</v>
      </c>
      <c r="V2464" s="139">
        <f ca="1">VLOOKUP(Tableau4[[#This Row],[Décalage]],D:G,4,0)</f>
        <v>0</v>
      </c>
      <c r="AY2464" s="88"/>
      <c r="AZ2464" s="88"/>
      <c r="BA2464" s="88"/>
      <c r="BB2464" s="88"/>
      <c r="BC2464" s="88"/>
    </row>
    <row r="2465" spans="1:55" ht="15" x14ac:dyDescent="0.2">
      <c r="A2465" s="100" t="s">
        <v>534</v>
      </c>
      <c r="B2465" s="95" t="s">
        <v>534</v>
      </c>
      <c r="C2465" s="95">
        <v>2462</v>
      </c>
      <c r="D2465" s="95" t="s">
        <v>534</v>
      </c>
      <c r="E2465" s="99" t="s">
        <v>534</v>
      </c>
      <c r="F2465" s="95" t="s">
        <v>534</v>
      </c>
      <c r="G2465" s="95" t="s">
        <v>534</v>
      </c>
      <c r="H2465" s="95">
        <v>0</v>
      </c>
      <c r="I2465" s="95">
        <v>1</v>
      </c>
      <c r="J2465" s="95">
        <v>1998</v>
      </c>
      <c r="K2465" s="95" t="s">
        <v>534</v>
      </c>
      <c r="L2465" s="98" t="s">
        <v>534</v>
      </c>
      <c r="M2465" s="98" t="s">
        <v>534</v>
      </c>
      <c r="N2465" s="97" t="s">
        <v>534</v>
      </c>
      <c r="Q2465" s="88" t="str">
        <f t="array" aca="1" ref="Q2465" ca="1">IFERROR(INDEX(Tableau3[Num DECAL],SMALL(IF(Tableau3[Num DECAL]&lt;&gt;"",ROW(INDIRECT("1:"&amp;ROWS(Tableau3[Num DECAL])))),ROWS($1:2454))),"")</f>
        <v/>
      </c>
      <c r="R2465" s="88">
        <f t="shared" ca="1" si="38"/>
        <v>0</v>
      </c>
      <c r="S2465" s="88">
        <f ca="1">COUNTIFS(Tableau3[PLAGE],R2465)</f>
        <v>0</v>
      </c>
      <c r="T2465" s="139">
        <f ca="1">INDEX(EXTRACT!DATE,MATCH(Tableau4[[#This Row],[Décalage]],D:D,0),0)</f>
        <v>0</v>
      </c>
      <c r="U2465" s="139">
        <f ca="1">VLOOKUP(Tableau4[[#This Row],[Décalage]],D:E,2,0)</f>
        <v>0</v>
      </c>
      <c r="V2465" s="139">
        <f ca="1">VLOOKUP(Tableau4[[#This Row],[Décalage]],D:G,4,0)</f>
        <v>0</v>
      </c>
      <c r="AY2465" s="88"/>
      <c r="AZ2465" s="88"/>
      <c r="BA2465" s="88"/>
      <c r="BB2465" s="88"/>
      <c r="BC2465" s="88"/>
    </row>
    <row r="2466" spans="1:55" ht="15" x14ac:dyDescent="0.2">
      <c r="A2466" s="100" t="s">
        <v>534</v>
      </c>
      <c r="B2466" s="95" t="s">
        <v>534</v>
      </c>
      <c r="C2466" s="95">
        <v>2463</v>
      </c>
      <c r="D2466" s="95" t="s">
        <v>534</v>
      </c>
      <c r="E2466" s="99" t="s">
        <v>534</v>
      </c>
      <c r="F2466" s="95" t="s">
        <v>534</v>
      </c>
      <c r="G2466" s="95" t="s">
        <v>534</v>
      </c>
      <c r="H2466" s="95">
        <v>0</v>
      </c>
      <c r="I2466" s="95">
        <v>1</v>
      </c>
      <c r="J2466" s="95">
        <v>1999</v>
      </c>
      <c r="K2466" s="95" t="s">
        <v>534</v>
      </c>
      <c r="L2466" s="98" t="s">
        <v>534</v>
      </c>
      <c r="M2466" s="98" t="s">
        <v>534</v>
      </c>
      <c r="N2466" s="97" t="s">
        <v>534</v>
      </c>
      <c r="Q2466" s="88" t="str">
        <f t="array" aca="1" ref="Q2466" ca="1">IFERROR(INDEX(Tableau3[Num DECAL],SMALL(IF(Tableau3[Num DECAL]&lt;&gt;"",ROW(INDIRECT("1:"&amp;ROWS(Tableau3[Num DECAL])))),ROWS($1:2455))),"")</f>
        <v/>
      </c>
      <c r="R2466" s="88">
        <f t="shared" ca="1" si="38"/>
        <v>0</v>
      </c>
      <c r="S2466" s="88">
        <f ca="1">COUNTIFS(Tableau3[PLAGE],R2466)</f>
        <v>0</v>
      </c>
      <c r="T2466" s="139">
        <f ca="1">INDEX(EXTRACT!DATE,MATCH(Tableau4[[#This Row],[Décalage]],D:D,0),0)</f>
        <v>0</v>
      </c>
      <c r="U2466" s="139">
        <f ca="1">VLOOKUP(Tableau4[[#This Row],[Décalage]],D:E,2,0)</f>
        <v>0</v>
      </c>
      <c r="V2466" s="139">
        <f ca="1">VLOOKUP(Tableau4[[#This Row],[Décalage]],D:G,4,0)</f>
        <v>0</v>
      </c>
      <c r="AY2466" s="88"/>
      <c r="AZ2466" s="88"/>
      <c r="BA2466" s="88"/>
      <c r="BB2466" s="88"/>
      <c r="BC2466" s="88"/>
    </row>
    <row r="2467" spans="1:55" ht="15" x14ac:dyDescent="0.2">
      <c r="A2467" s="100" t="s">
        <v>534</v>
      </c>
      <c r="B2467" s="95" t="s">
        <v>534</v>
      </c>
      <c r="C2467" s="95">
        <v>2464</v>
      </c>
      <c r="D2467" s="95" t="s">
        <v>534</v>
      </c>
      <c r="E2467" s="99" t="s">
        <v>534</v>
      </c>
      <c r="F2467" s="95" t="s">
        <v>534</v>
      </c>
      <c r="G2467" s="95" t="s">
        <v>534</v>
      </c>
      <c r="H2467" s="95">
        <v>0</v>
      </c>
      <c r="I2467" s="95">
        <v>1</v>
      </c>
      <c r="J2467" s="95">
        <v>2000</v>
      </c>
      <c r="K2467" s="95" t="s">
        <v>534</v>
      </c>
      <c r="L2467" s="98" t="s">
        <v>534</v>
      </c>
      <c r="M2467" s="98" t="s">
        <v>534</v>
      </c>
      <c r="N2467" s="97" t="s">
        <v>534</v>
      </c>
      <c r="Q2467" s="88" t="str">
        <f t="array" aca="1" ref="Q2467" ca="1">IFERROR(INDEX(Tableau3[Num DECAL],SMALL(IF(Tableau3[Num DECAL]&lt;&gt;"",ROW(INDIRECT("1:"&amp;ROWS(Tableau3[Num DECAL])))),ROWS($1:2456))),"")</f>
        <v/>
      </c>
      <c r="R2467" s="88">
        <f t="shared" ca="1" si="38"/>
        <v>0</v>
      </c>
      <c r="S2467" s="88">
        <f ca="1">COUNTIFS(Tableau3[PLAGE],R2467)</f>
        <v>0</v>
      </c>
      <c r="T2467" s="139">
        <f ca="1">INDEX(EXTRACT!DATE,MATCH(Tableau4[[#This Row],[Décalage]],D:D,0),0)</f>
        <v>0</v>
      </c>
      <c r="U2467" s="139">
        <f ca="1">VLOOKUP(Tableau4[[#This Row],[Décalage]],D:E,2,0)</f>
        <v>0</v>
      </c>
      <c r="V2467" s="139">
        <f ca="1">VLOOKUP(Tableau4[[#This Row],[Décalage]],D:G,4,0)</f>
        <v>0</v>
      </c>
      <c r="AY2467" s="88"/>
      <c r="AZ2467" s="88"/>
      <c r="BA2467" s="88"/>
      <c r="BB2467" s="88"/>
      <c r="BC2467" s="88"/>
    </row>
    <row r="2468" spans="1:55" ht="15" x14ac:dyDescent="0.2">
      <c r="A2468" s="100" t="s">
        <v>534</v>
      </c>
      <c r="B2468" s="95" t="s">
        <v>534</v>
      </c>
      <c r="C2468" s="95">
        <v>2465</v>
      </c>
      <c r="D2468" s="95" t="s">
        <v>534</v>
      </c>
      <c r="E2468" s="99" t="s">
        <v>534</v>
      </c>
      <c r="F2468" s="95" t="s">
        <v>534</v>
      </c>
      <c r="G2468" s="95" t="s">
        <v>534</v>
      </c>
      <c r="H2468" s="95">
        <v>0</v>
      </c>
      <c r="I2468" s="95">
        <v>1</v>
      </c>
      <c r="J2468" s="95">
        <v>2001</v>
      </c>
      <c r="K2468" s="95" t="s">
        <v>534</v>
      </c>
      <c r="L2468" s="98" t="s">
        <v>534</v>
      </c>
      <c r="M2468" s="98" t="s">
        <v>534</v>
      </c>
      <c r="N2468" s="97" t="s">
        <v>534</v>
      </c>
      <c r="Q2468" s="88" t="str">
        <f t="array" aca="1" ref="Q2468" ca="1">IFERROR(INDEX(Tableau3[Num DECAL],SMALL(IF(Tableau3[Num DECAL]&lt;&gt;"",ROW(INDIRECT("1:"&amp;ROWS(Tableau3[Num DECAL])))),ROWS($1:2457))),"")</f>
        <v/>
      </c>
      <c r="R2468" s="88">
        <f t="shared" ca="1" si="38"/>
        <v>0</v>
      </c>
      <c r="S2468" s="88">
        <f ca="1">COUNTIFS(Tableau3[PLAGE],R2468)</f>
        <v>0</v>
      </c>
      <c r="T2468" s="139">
        <f ca="1">INDEX(EXTRACT!DATE,MATCH(Tableau4[[#This Row],[Décalage]],D:D,0),0)</f>
        <v>0</v>
      </c>
      <c r="U2468" s="139">
        <f ca="1">VLOOKUP(Tableau4[[#This Row],[Décalage]],D:E,2,0)</f>
        <v>0</v>
      </c>
      <c r="V2468" s="139">
        <f ca="1">VLOOKUP(Tableau4[[#This Row],[Décalage]],D:G,4,0)</f>
        <v>0</v>
      </c>
      <c r="AY2468" s="88"/>
      <c r="AZ2468" s="88"/>
      <c r="BA2468" s="88"/>
      <c r="BB2468" s="88"/>
      <c r="BC2468" s="88"/>
    </row>
    <row r="2469" spans="1:55" ht="15" x14ac:dyDescent="0.2">
      <c r="A2469" s="100" t="s">
        <v>534</v>
      </c>
      <c r="B2469" s="95" t="s">
        <v>534</v>
      </c>
      <c r="C2469" s="95">
        <v>2466</v>
      </c>
      <c r="D2469" s="95" t="s">
        <v>534</v>
      </c>
      <c r="E2469" s="99" t="s">
        <v>534</v>
      </c>
      <c r="F2469" s="95" t="s">
        <v>534</v>
      </c>
      <c r="G2469" s="95" t="s">
        <v>534</v>
      </c>
      <c r="H2469" s="95">
        <v>0</v>
      </c>
      <c r="I2469" s="95">
        <v>1</v>
      </c>
      <c r="J2469" s="95">
        <v>2002</v>
      </c>
      <c r="K2469" s="95" t="s">
        <v>534</v>
      </c>
      <c r="L2469" s="98" t="s">
        <v>534</v>
      </c>
      <c r="M2469" s="98" t="s">
        <v>534</v>
      </c>
      <c r="N2469" s="97" t="s">
        <v>534</v>
      </c>
      <c r="Q2469" s="88" t="str">
        <f t="array" aca="1" ref="Q2469" ca="1">IFERROR(INDEX(Tableau3[Num DECAL],SMALL(IF(Tableau3[Num DECAL]&lt;&gt;"",ROW(INDIRECT("1:"&amp;ROWS(Tableau3[Num DECAL])))),ROWS($1:2458))),"")</f>
        <v/>
      </c>
      <c r="R2469" s="88">
        <f t="shared" ca="1" si="38"/>
        <v>0</v>
      </c>
      <c r="S2469" s="88">
        <f ca="1">COUNTIFS(Tableau3[PLAGE],R2469)</f>
        <v>0</v>
      </c>
      <c r="T2469" s="139">
        <f ca="1">INDEX(EXTRACT!DATE,MATCH(Tableau4[[#This Row],[Décalage]],D:D,0),0)</f>
        <v>0</v>
      </c>
      <c r="U2469" s="139">
        <f ca="1">VLOOKUP(Tableau4[[#This Row],[Décalage]],D:E,2,0)</f>
        <v>0</v>
      </c>
      <c r="V2469" s="139">
        <f ca="1">VLOOKUP(Tableau4[[#This Row],[Décalage]],D:G,4,0)</f>
        <v>0</v>
      </c>
      <c r="AY2469" s="88"/>
      <c r="AZ2469" s="88"/>
      <c r="BA2469" s="88"/>
      <c r="BB2469" s="88"/>
      <c r="BC2469" s="88"/>
    </row>
    <row r="2470" spans="1:55" ht="15" x14ac:dyDescent="0.2">
      <c r="A2470" s="100" t="s">
        <v>534</v>
      </c>
      <c r="B2470" s="95" t="s">
        <v>534</v>
      </c>
      <c r="C2470" s="95">
        <v>2467</v>
      </c>
      <c r="D2470" s="95" t="s">
        <v>534</v>
      </c>
      <c r="E2470" s="99" t="s">
        <v>534</v>
      </c>
      <c r="F2470" s="95" t="s">
        <v>534</v>
      </c>
      <c r="G2470" s="95" t="s">
        <v>534</v>
      </c>
      <c r="H2470" s="95">
        <v>0</v>
      </c>
      <c r="I2470" s="95">
        <v>1</v>
      </c>
      <c r="J2470" s="95">
        <v>2003</v>
      </c>
      <c r="K2470" s="95" t="s">
        <v>534</v>
      </c>
      <c r="L2470" s="98" t="s">
        <v>534</v>
      </c>
      <c r="M2470" s="98" t="s">
        <v>534</v>
      </c>
      <c r="N2470" s="97" t="s">
        <v>534</v>
      </c>
      <c r="Q2470" s="88" t="str">
        <f t="array" aca="1" ref="Q2470" ca="1">IFERROR(INDEX(Tableau3[Num DECAL],SMALL(IF(Tableau3[Num DECAL]&lt;&gt;"",ROW(INDIRECT("1:"&amp;ROWS(Tableau3[Num DECAL])))),ROWS($1:2459))),"")</f>
        <v/>
      </c>
      <c r="R2470" s="88">
        <f t="shared" ca="1" si="38"/>
        <v>0</v>
      </c>
      <c r="S2470" s="88">
        <f ca="1">COUNTIFS(Tableau3[PLAGE],R2470)</f>
        <v>0</v>
      </c>
      <c r="T2470" s="139">
        <f ca="1">INDEX(EXTRACT!DATE,MATCH(Tableau4[[#This Row],[Décalage]],D:D,0),0)</f>
        <v>0</v>
      </c>
      <c r="U2470" s="139">
        <f ca="1">VLOOKUP(Tableau4[[#This Row],[Décalage]],D:E,2,0)</f>
        <v>0</v>
      </c>
      <c r="V2470" s="139">
        <f ca="1">VLOOKUP(Tableau4[[#This Row],[Décalage]],D:G,4,0)</f>
        <v>0</v>
      </c>
      <c r="AY2470" s="88"/>
      <c r="AZ2470" s="88"/>
      <c r="BA2470" s="88"/>
      <c r="BB2470" s="88"/>
      <c r="BC2470" s="88"/>
    </row>
    <row r="2471" spans="1:55" ht="15" x14ac:dyDescent="0.2">
      <c r="A2471" s="100" t="s">
        <v>534</v>
      </c>
      <c r="B2471" s="95" t="s">
        <v>534</v>
      </c>
      <c r="C2471" s="95">
        <v>2468</v>
      </c>
      <c r="D2471" s="95" t="s">
        <v>534</v>
      </c>
      <c r="E2471" s="99" t="s">
        <v>534</v>
      </c>
      <c r="F2471" s="95" t="s">
        <v>534</v>
      </c>
      <c r="G2471" s="95" t="s">
        <v>534</v>
      </c>
      <c r="H2471" s="95">
        <v>0</v>
      </c>
      <c r="I2471" s="95">
        <v>1</v>
      </c>
      <c r="J2471" s="95">
        <v>2004</v>
      </c>
      <c r="K2471" s="95" t="s">
        <v>534</v>
      </c>
      <c r="L2471" s="98" t="s">
        <v>534</v>
      </c>
      <c r="M2471" s="98" t="s">
        <v>534</v>
      </c>
      <c r="N2471" s="97" t="s">
        <v>534</v>
      </c>
      <c r="Q2471" s="88" t="str">
        <f t="array" aca="1" ref="Q2471" ca="1">IFERROR(INDEX(Tableau3[Num DECAL],SMALL(IF(Tableau3[Num DECAL]&lt;&gt;"",ROW(INDIRECT("1:"&amp;ROWS(Tableau3[Num DECAL])))),ROWS($1:2460))),"")</f>
        <v/>
      </c>
      <c r="R2471" s="88">
        <f t="shared" ca="1" si="38"/>
        <v>0</v>
      </c>
      <c r="S2471" s="88">
        <f ca="1">COUNTIFS(Tableau3[PLAGE],R2471)</f>
        <v>0</v>
      </c>
      <c r="T2471" s="139">
        <f ca="1">INDEX(EXTRACT!DATE,MATCH(Tableau4[[#This Row],[Décalage]],D:D,0),0)</f>
        <v>0</v>
      </c>
      <c r="U2471" s="139">
        <f ca="1">VLOOKUP(Tableau4[[#This Row],[Décalage]],D:E,2,0)</f>
        <v>0</v>
      </c>
      <c r="V2471" s="139">
        <f ca="1">VLOOKUP(Tableau4[[#This Row],[Décalage]],D:G,4,0)</f>
        <v>0</v>
      </c>
      <c r="AY2471" s="88"/>
      <c r="AZ2471" s="88"/>
      <c r="BA2471" s="88"/>
      <c r="BB2471" s="88"/>
      <c r="BC2471" s="88"/>
    </row>
    <row r="2472" spans="1:55" ht="15" x14ac:dyDescent="0.2">
      <c r="A2472" s="100" t="s">
        <v>534</v>
      </c>
      <c r="B2472" s="95" t="s">
        <v>534</v>
      </c>
      <c r="C2472" s="95">
        <v>2469</v>
      </c>
      <c r="D2472" s="95" t="s">
        <v>534</v>
      </c>
      <c r="E2472" s="99" t="s">
        <v>534</v>
      </c>
      <c r="F2472" s="95" t="s">
        <v>534</v>
      </c>
      <c r="G2472" s="95" t="s">
        <v>534</v>
      </c>
      <c r="H2472" s="95">
        <v>0</v>
      </c>
      <c r="I2472" s="95">
        <v>1</v>
      </c>
      <c r="J2472" s="95">
        <v>2005</v>
      </c>
      <c r="K2472" s="95" t="s">
        <v>534</v>
      </c>
      <c r="L2472" s="98" t="s">
        <v>534</v>
      </c>
      <c r="M2472" s="98" t="s">
        <v>534</v>
      </c>
      <c r="N2472" s="97" t="s">
        <v>534</v>
      </c>
      <c r="Q2472" s="88" t="str">
        <f t="array" aca="1" ref="Q2472" ca="1">IFERROR(INDEX(Tableau3[Num DECAL],SMALL(IF(Tableau3[Num DECAL]&lt;&gt;"",ROW(INDIRECT("1:"&amp;ROWS(Tableau3[Num DECAL])))),ROWS($1:2461))),"")</f>
        <v/>
      </c>
      <c r="R2472" s="88">
        <f t="shared" ca="1" si="38"/>
        <v>0</v>
      </c>
      <c r="S2472" s="88">
        <f ca="1">COUNTIFS(Tableau3[PLAGE],R2472)</f>
        <v>0</v>
      </c>
      <c r="T2472" s="139">
        <f ca="1">INDEX(EXTRACT!DATE,MATCH(Tableau4[[#This Row],[Décalage]],D:D,0),0)</f>
        <v>0</v>
      </c>
      <c r="U2472" s="139">
        <f ca="1">VLOOKUP(Tableau4[[#This Row],[Décalage]],D:E,2,0)</f>
        <v>0</v>
      </c>
      <c r="V2472" s="139">
        <f ca="1">VLOOKUP(Tableau4[[#This Row],[Décalage]],D:G,4,0)</f>
        <v>0</v>
      </c>
      <c r="AY2472" s="88"/>
      <c r="AZ2472" s="88"/>
      <c r="BA2472" s="88"/>
      <c r="BB2472" s="88"/>
      <c r="BC2472" s="88"/>
    </row>
    <row r="2473" spans="1:55" ht="15" x14ac:dyDescent="0.2">
      <c r="A2473" s="100" t="s">
        <v>534</v>
      </c>
      <c r="B2473" s="95" t="s">
        <v>534</v>
      </c>
      <c r="C2473" s="95">
        <v>2470</v>
      </c>
      <c r="D2473" s="95" t="s">
        <v>534</v>
      </c>
      <c r="E2473" s="99" t="s">
        <v>534</v>
      </c>
      <c r="F2473" s="95" t="s">
        <v>534</v>
      </c>
      <c r="G2473" s="95" t="s">
        <v>534</v>
      </c>
      <c r="H2473" s="95">
        <v>0</v>
      </c>
      <c r="I2473" s="95">
        <v>1</v>
      </c>
      <c r="J2473" s="95">
        <v>2006</v>
      </c>
      <c r="K2473" s="95" t="s">
        <v>534</v>
      </c>
      <c r="L2473" s="98" t="s">
        <v>534</v>
      </c>
      <c r="M2473" s="98" t="s">
        <v>534</v>
      </c>
      <c r="N2473" s="97" t="s">
        <v>534</v>
      </c>
      <c r="Q2473" s="88" t="str">
        <f t="array" aca="1" ref="Q2473" ca="1">IFERROR(INDEX(Tableau3[Num DECAL],SMALL(IF(Tableau3[Num DECAL]&lt;&gt;"",ROW(INDIRECT("1:"&amp;ROWS(Tableau3[Num DECAL])))),ROWS($1:2462))),"")</f>
        <v/>
      </c>
      <c r="R2473" s="88">
        <f t="shared" ca="1" si="38"/>
        <v>0</v>
      </c>
      <c r="S2473" s="88">
        <f ca="1">COUNTIFS(Tableau3[PLAGE],R2473)</f>
        <v>0</v>
      </c>
      <c r="T2473" s="139">
        <f ca="1">INDEX(EXTRACT!DATE,MATCH(Tableau4[[#This Row],[Décalage]],D:D,0),0)</f>
        <v>0</v>
      </c>
      <c r="U2473" s="139">
        <f ca="1">VLOOKUP(Tableau4[[#This Row],[Décalage]],D:E,2,0)</f>
        <v>0</v>
      </c>
      <c r="V2473" s="139">
        <f ca="1">VLOOKUP(Tableau4[[#This Row],[Décalage]],D:G,4,0)</f>
        <v>0</v>
      </c>
      <c r="AY2473" s="88"/>
      <c r="AZ2473" s="88"/>
      <c r="BA2473" s="88"/>
      <c r="BB2473" s="88"/>
      <c r="BC2473" s="88"/>
    </row>
    <row r="2474" spans="1:55" ht="15" x14ac:dyDescent="0.2">
      <c r="A2474" s="100" t="s">
        <v>534</v>
      </c>
      <c r="B2474" s="95" t="s">
        <v>534</v>
      </c>
      <c r="C2474" s="95">
        <v>2471</v>
      </c>
      <c r="D2474" s="95" t="s">
        <v>534</v>
      </c>
      <c r="E2474" s="99" t="s">
        <v>534</v>
      </c>
      <c r="F2474" s="95" t="s">
        <v>534</v>
      </c>
      <c r="G2474" s="95" t="s">
        <v>534</v>
      </c>
      <c r="H2474" s="95">
        <v>0</v>
      </c>
      <c r="I2474" s="95">
        <v>1</v>
      </c>
      <c r="J2474" s="95">
        <v>2007</v>
      </c>
      <c r="K2474" s="95" t="s">
        <v>534</v>
      </c>
      <c r="L2474" s="98" t="s">
        <v>534</v>
      </c>
      <c r="M2474" s="98" t="s">
        <v>534</v>
      </c>
      <c r="N2474" s="97" t="s">
        <v>534</v>
      </c>
      <c r="Q2474" s="88" t="str">
        <f t="array" aca="1" ref="Q2474" ca="1">IFERROR(INDEX(Tableau3[Num DECAL],SMALL(IF(Tableau3[Num DECAL]&lt;&gt;"",ROW(INDIRECT("1:"&amp;ROWS(Tableau3[Num DECAL])))),ROWS($1:2463))),"")</f>
        <v/>
      </c>
      <c r="R2474" s="88">
        <f t="shared" ca="1" si="38"/>
        <v>0</v>
      </c>
      <c r="S2474" s="88">
        <f ca="1">COUNTIFS(Tableau3[PLAGE],R2474)</f>
        <v>0</v>
      </c>
      <c r="T2474" s="139">
        <f ca="1">INDEX(EXTRACT!DATE,MATCH(Tableau4[[#This Row],[Décalage]],D:D,0),0)</f>
        <v>0</v>
      </c>
      <c r="U2474" s="139">
        <f ca="1">VLOOKUP(Tableau4[[#This Row],[Décalage]],D:E,2,0)</f>
        <v>0</v>
      </c>
      <c r="V2474" s="139">
        <f ca="1">VLOOKUP(Tableau4[[#This Row],[Décalage]],D:G,4,0)</f>
        <v>0</v>
      </c>
      <c r="AY2474" s="88"/>
      <c r="AZ2474" s="88"/>
      <c r="BA2474" s="88"/>
      <c r="BB2474" s="88"/>
      <c r="BC2474" s="88"/>
    </row>
    <row r="2475" spans="1:55" ht="15" x14ac:dyDescent="0.2">
      <c r="A2475" s="100" t="s">
        <v>534</v>
      </c>
      <c r="B2475" s="95" t="s">
        <v>534</v>
      </c>
      <c r="C2475" s="95">
        <v>2472</v>
      </c>
      <c r="D2475" s="95" t="s">
        <v>534</v>
      </c>
      <c r="E2475" s="99" t="s">
        <v>534</v>
      </c>
      <c r="F2475" s="95" t="s">
        <v>534</v>
      </c>
      <c r="G2475" s="95" t="s">
        <v>534</v>
      </c>
      <c r="H2475" s="95">
        <v>0</v>
      </c>
      <c r="I2475" s="95">
        <v>1</v>
      </c>
      <c r="J2475" s="95">
        <v>2008</v>
      </c>
      <c r="K2475" s="95" t="s">
        <v>534</v>
      </c>
      <c r="L2475" s="98" t="s">
        <v>534</v>
      </c>
      <c r="M2475" s="98" t="s">
        <v>534</v>
      </c>
      <c r="N2475" s="97" t="s">
        <v>534</v>
      </c>
      <c r="Q2475" s="88" t="str">
        <f t="array" aca="1" ref="Q2475" ca="1">IFERROR(INDEX(Tableau3[Num DECAL],SMALL(IF(Tableau3[Num DECAL]&lt;&gt;"",ROW(INDIRECT("1:"&amp;ROWS(Tableau3[Num DECAL])))),ROWS($1:2464))),"")</f>
        <v/>
      </c>
      <c r="R2475" s="88">
        <f t="shared" ca="1" si="38"/>
        <v>0</v>
      </c>
      <c r="S2475" s="88">
        <f ca="1">COUNTIFS(Tableau3[PLAGE],R2475)</f>
        <v>0</v>
      </c>
      <c r="T2475" s="139">
        <f ca="1">INDEX(EXTRACT!DATE,MATCH(Tableau4[[#This Row],[Décalage]],D:D,0),0)</f>
        <v>0</v>
      </c>
      <c r="U2475" s="139">
        <f ca="1">VLOOKUP(Tableau4[[#This Row],[Décalage]],D:E,2,0)</f>
        <v>0</v>
      </c>
      <c r="V2475" s="139">
        <f ca="1">VLOOKUP(Tableau4[[#This Row],[Décalage]],D:G,4,0)</f>
        <v>0</v>
      </c>
      <c r="AY2475" s="88"/>
      <c r="AZ2475" s="88"/>
      <c r="BA2475" s="88"/>
      <c r="BB2475" s="88"/>
      <c r="BC2475" s="88"/>
    </row>
    <row r="2476" spans="1:55" ht="15" x14ac:dyDescent="0.2">
      <c r="A2476" s="100" t="s">
        <v>534</v>
      </c>
      <c r="B2476" s="95" t="s">
        <v>534</v>
      </c>
      <c r="C2476" s="95">
        <v>2473</v>
      </c>
      <c r="D2476" s="95" t="s">
        <v>534</v>
      </c>
      <c r="E2476" s="99" t="s">
        <v>534</v>
      </c>
      <c r="F2476" s="95" t="s">
        <v>534</v>
      </c>
      <c r="G2476" s="95" t="s">
        <v>534</v>
      </c>
      <c r="H2476" s="95">
        <v>0</v>
      </c>
      <c r="I2476" s="95">
        <v>1</v>
      </c>
      <c r="J2476" s="95">
        <v>2009</v>
      </c>
      <c r="K2476" s="95" t="s">
        <v>534</v>
      </c>
      <c r="L2476" s="98" t="s">
        <v>534</v>
      </c>
      <c r="M2476" s="98" t="s">
        <v>534</v>
      </c>
      <c r="N2476" s="97" t="s">
        <v>534</v>
      </c>
      <c r="Q2476" s="88" t="str">
        <f t="array" aca="1" ref="Q2476" ca="1">IFERROR(INDEX(Tableau3[Num DECAL],SMALL(IF(Tableau3[Num DECAL]&lt;&gt;"",ROW(INDIRECT("1:"&amp;ROWS(Tableau3[Num DECAL])))),ROWS($1:2465))),"")</f>
        <v/>
      </c>
      <c r="R2476" s="88">
        <f t="shared" ca="1" si="38"/>
        <v>0</v>
      </c>
      <c r="S2476" s="88">
        <f ca="1">COUNTIFS(Tableau3[PLAGE],R2476)</f>
        <v>0</v>
      </c>
      <c r="T2476" s="139">
        <f ca="1">INDEX(EXTRACT!DATE,MATCH(Tableau4[[#This Row],[Décalage]],D:D,0),0)</f>
        <v>0</v>
      </c>
      <c r="U2476" s="139">
        <f ca="1">VLOOKUP(Tableau4[[#This Row],[Décalage]],D:E,2,0)</f>
        <v>0</v>
      </c>
      <c r="V2476" s="139">
        <f ca="1">VLOOKUP(Tableau4[[#This Row],[Décalage]],D:G,4,0)</f>
        <v>0</v>
      </c>
      <c r="AY2476" s="88"/>
      <c r="AZ2476" s="88"/>
      <c r="BA2476" s="88"/>
      <c r="BB2476" s="88"/>
      <c r="BC2476" s="88"/>
    </row>
    <row r="2477" spans="1:55" ht="15" x14ac:dyDescent="0.2">
      <c r="A2477" s="100" t="s">
        <v>534</v>
      </c>
      <c r="B2477" s="95" t="s">
        <v>534</v>
      </c>
      <c r="C2477" s="95">
        <v>2474</v>
      </c>
      <c r="D2477" s="95" t="s">
        <v>534</v>
      </c>
      <c r="E2477" s="99" t="s">
        <v>534</v>
      </c>
      <c r="F2477" s="95" t="s">
        <v>534</v>
      </c>
      <c r="G2477" s="95" t="s">
        <v>534</v>
      </c>
      <c r="H2477" s="95">
        <v>0</v>
      </c>
      <c r="I2477" s="95">
        <v>1</v>
      </c>
      <c r="J2477" s="95">
        <v>2010</v>
      </c>
      <c r="K2477" s="95" t="s">
        <v>534</v>
      </c>
      <c r="L2477" s="98" t="s">
        <v>534</v>
      </c>
      <c r="M2477" s="98" t="s">
        <v>534</v>
      </c>
      <c r="N2477" s="97" t="s">
        <v>534</v>
      </c>
      <c r="Q2477" s="88" t="str">
        <f t="array" aca="1" ref="Q2477" ca="1">IFERROR(INDEX(Tableau3[Num DECAL],SMALL(IF(Tableau3[Num DECAL]&lt;&gt;"",ROW(INDIRECT("1:"&amp;ROWS(Tableau3[Num DECAL])))),ROWS($1:2466))),"")</f>
        <v/>
      </c>
      <c r="R2477" s="88">
        <f t="shared" ca="1" si="38"/>
        <v>0</v>
      </c>
      <c r="S2477" s="88">
        <f ca="1">COUNTIFS(Tableau3[PLAGE],R2477)</f>
        <v>0</v>
      </c>
      <c r="T2477" s="139">
        <f ca="1">INDEX(EXTRACT!DATE,MATCH(Tableau4[[#This Row],[Décalage]],D:D,0),0)</f>
        <v>0</v>
      </c>
      <c r="U2477" s="139">
        <f ca="1">VLOOKUP(Tableau4[[#This Row],[Décalage]],D:E,2,0)</f>
        <v>0</v>
      </c>
      <c r="V2477" s="139">
        <f ca="1">VLOOKUP(Tableau4[[#This Row],[Décalage]],D:G,4,0)</f>
        <v>0</v>
      </c>
      <c r="AY2477" s="88"/>
      <c r="AZ2477" s="88"/>
      <c r="BA2477" s="88"/>
      <c r="BB2477" s="88"/>
      <c r="BC2477" s="88"/>
    </row>
    <row r="2478" spans="1:55" ht="15" x14ac:dyDescent="0.2">
      <c r="A2478" s="100" t="s">
        <v>534</v>
      </c>
      <c r="B2478" s="95" t="s">
        <v>534</v>
      </c>
      <c r="C2478" s="95">
        <v>2475</v>
      </c>
      <c r="D2478" s="95" t="s">
        <v>534</v>
      </c>
      <c r="E2478" s="99" t="s">
        <v>534</v>
      </c>
      <c r="F2478" s="95" t="s">
        <v>534</v>
      </c>
      <c r="G2478" s="95" t="s">
        <v>534</v>
      </c>
      <c r="H2478" s="95">
        <v>0</v>
      </c>
      <c r="I2478" s="95">
        <v>1</v>
      </c>
      <c r="J2478" s="95">
        <v>2011</v>
      </c>
      <c r="K2478" s="95" t="s">
        <v>534</v>
      </c>
      <c r="L2478" s="98" t="s">
        <v>534</v>
      </c>
      <c r="M2478" s="98" t="s">
        <v>534</v>
      </c>
      <c r="N2478" s="97" t="s">
        <v>534</v>
      </c>
      <c r="Q2478" s="88" t="str">
        <f t="array" aca="1" ref="Q2478" ca="1">IFERROR(INDEX(Tableau3[Num DECAL],SMALL(IF(Tableau3[Num DECAL]&lt;&gt;"",ROW(INDIRECT("1:"&amp;ROWS(Tableau3[Num DECAL])))),ROWS($1:2467))),"")</f>
        <v/>
      </c>
      <c r="R2478" s="88">
        <f t="shared" ca="1" si="38"/>
        <v>0</v>
      </c>
      <c r="S2478" s="88">
        <f ca="1">COUNTIFS(Tableau3[PLAGE],R2478)</f>
        <v>0</v>
      </c>
      <c r="T2478" s="139">
        <f ca="1">INDEX(EXTRACT!DATE,MATCH(Tableau4[[#This Row],[Décalage]],D:D,0),0)</f>
        <v>0</v>
      </c>
      <c r="U2478" s="139">
        <f ca="1">VLOOKUP(Tableau4[[#This Row],[Décalage]],D:E,2,0)</f>
        <v>0</v>
      </c>
      <c r="V2478" s="139">
        <f ca="1">VLOOKUP(Tableau4[[#This Row],[Décalage]],D:G,4,0)</f>
        <v>0</v>
      </c>
      <c r="AY2478" s="88"/>
      <c r="AZ2478" s="88"/>
      <c r="BA2478" s="88"/>
      <c r="BB2478" s="88"/>
      <c r="BC2478" s="88"/>
    </row>
    <row r="2479" spans="1:55" ht="15" x14ac:dyDescent="0.2">
      <c r="A2479" s="100" t="s">
        <v>534</v>
      </c>
      <c r="B2479" s="95" t="s">
        <v>534</v>
      </c>
      <c r="C2479" s="95">
        <v>2476</v>
      </c>
      <c r="D2479" s="95" t="s">
        <v>534</v>
      </c>
      <c r="E2479" s="99" t="s">
        <v>534</v>
      </c>
      <c r="F2479" s="95" t="s">
        <v>534</v>
      </c>
      <c r="G2479" s="95" t="s">
        <v>534</v>
      </c>
      <c r="H2479" s="95">
        <v>0</v>
      </c>
      <c r="I2479" s="95">
        <v>1</v>
      </c>
      <c r="J2479" s="95">
        <v>2012</v>
      </c>
      <c r="K2479" s="95" t="s">
        <v>534</v>
      </c>
      <c r="L2479" s="98" t="s">
        <v>534</v>
      </c>
      <c r="M2479" s="98" t="s">
        <v>534</v>
      </c>
      <c r="N2479" s="97" t="s">
        <v>534</v>
      </c>
      <c r="Q2479" s="88" t="str">
        <f t="array" aca="1" ref="Q2479" ca="1">IFERROR(INDEX(Tableau3[Num DECAL],SMALL(IF(Tableau3[Num DECAL]&lt;&gt;"",ROW(INDIRECT("1:"&amp;ROWS(Tableau3[Num DECAL])))),ROWS($1:2468))),"")</f>
        <v/>
      </c>
      <c r="R2479" s="88">
        <f t="shared" ca="1" si="38"/>
        <v>0</v>
      </c>
      <c r="S2479" s="88">
        <f ca="1">COUNTIFS(Tableau3[PLAGE],R2479)</f>
        <v>0</v>
      </c>
      <c r="T2479" s="139">
        <f ca="1">INDEX(EXTRACT!DATE,MATCH(Tableau4[[#This Row],[Décalage]],D:D,0),0)</f>
        <v>0</v>
      </c>
      <c r="U2479" s="139">
        <f ca="1">VLOOKUP(Tableau4[[#This Row],[Décalage]],D:E,2,0)</f>
        <v>0</v>
      </c>
      <c r="V2479" s="139">
        <f ca="1">VLOOKUP(Tableau4[[#This Row],[Décalage]],D:G,4,0)</f>
        <v>0</v>
      </c>
      <c r="AY2479" s="88"/>
      <c r="AZ2479" s="88"/>
      <c r="BA2479" s="88"/>
      <c r="BB2479" s="88"/>
      <c r="BC2479" s="88"/>
    </row>
    <row r="2480" spans="1:55" ht="15" x14ac:dyDescent="0.2">
      <c r="A2480" s="100" t="s">
        <v>534</v>
      </c>
      <c r="B2480" s="95" t="s">
        <v>534</v>
      </c>
      <c r="C2480" s="95">
        <v>2477</v>
      </c>
      <c r="D2480" s="95" t="s">
        <v>534</v>
      </c>
      <c r="E2480" s="99" t="s">
        <v>534</v>
      </c>
      <c r="F2480" s="95" t="s">
        <v>534</v>
      </c>
      <c r="G2480" s="95" t="s">
        <v>534</v>
      </c>
      <c r="H2480" s="95">
        <v>0</v>
      </c>
      <c r="I2480" s="95">
        <v>1</v>
      </c>
      <c r="J2480" s="95">
        <v>2013</v>
      </c>
      <c r="K2480" s="95" t="s">
        <v>534</v>
      </c>
      <c r="L2480" s="98" t="s">
        <v>534</v>
      </c>
      <c r="M2480" s="98" t="s">
        <v>534</v>
      </c>
      <c r="N2480" s="97" t="s">
        <v>534</v>
      </c>
      <c r="Q2480" s="88" t="str">
        <f t="array" aca="1" ref="Q2480" ca="1">IFERROR(INDEX(Tableau3[Num DECAL],SMALL(IF(Tableau3[Num DECAL]&lt;&gt;"",ROW(INDIRECT("1:"&amp;ROWS(Tableau3[Num DECAL])))),ROWS($1:2469))),"")</f>
        <v/>
      </c>
      <c r="R2480" s="88">
        <f t="shared" ca="1" si="38"/>
        <v>0</v>
      </c>
      <c r="S2480" s="88">
        <f ca="1">COUNTIFS(Tableau3[PLAGE],R2480)</f>
        <v>0</v>
      </c>
      <c r="T2480" s="139">
        <f ca="1">INDEX(EXTRACT!DATE,MATCH(Tableau4[[#This Row],[Décalage]],D:D,0),0)</f>
        <v>0</v>
      </c>
      <c r="U2480" s="139">
        <f ca="1">VLOOKUP(Tableau4[[#This Row],[Décalage]],D:E,2,0)</f>
        <v>0</v>
      </c>
      <c r="V2480" s="139">
        <f ca="1">VLOOKUP(Tableau4[[#This Row],[Décalage]],D:G,4,0)</f>
        <v>0</v>
      </c>
      <c r="AY2480" s="88"/>
      <c r="AZ2480" s="88"/>
      <c r="BA2480" s="88"/>
      <c r="BB2480" s="88"/>
      <c r="BC2480" s="88"/>
    </row>
    <row r="2481" spans="1:55" ht="15" x14ac:dyDescent="0.2">
      <c r="A2481" s="100" t="s">
        <v>534</v>
      </c>
      <c r="B2481" s="95" t="s">
        <v>534</v>
      </c>
      <c r="C2481" s="95">
        <v>2478</v>
      </c>
      <c r="D2481" s="95" t="s">
        <v>534</v>
      </c>
      <c r="E2481" s="99" t="s">
        <v>534</v>
      </c>
      <c r="F2481" s="95" t="s">
        <v>534</v>
      </c>
      <c r="G2481" s="95" t="s">
        <v>534</v>
      </c>
      <c r="H2481" s="95">
        <v>0</v>
      </c>
      <c r="I2481" s="95">
        <v>1</v>
      </c>
      <c r="J2481" s="95">
        <v>2014</v>
      </c>
      <c r="K2481" s="95" t="s">
        <v>534</v>
      </c>
      <c r="L2481" s="98" t="s">
        <v>534</v>
      </c>
      <c r="M2481" s="98" t="s">
        <v>534</v>
      </c>
      <c r="N2481" s="97" t="s">
        <v>534</v>
      </c>
      <c r="Q2481" s="88" t="str">
        <f t="array" aca="1" ref="Q2481" ca="1">IFERROR(INDEX(Tableau3[Num DECAL],SMALL(IF(Tableau3[Num DECAL]&lt;&gt;"",ROW(INDIRECT("1:"&amp;ROWS(Tableau3[Num DECAL])))),ROWS($1:2470))),"")</f>
        <v/>
      </c>
      <c r="R2481" s="88">
        <f t="shared" ca="1" si="38"/>
        <v>0</v>
      </c>
      <c r="S2481" s="88">
        <f ca="1">COUNTIFS(Tableau3[PLAGE],R2481)</f>
        <v>0</v>
      </c>
      <c r="T2481" s="139">
        <f ca="1">INDEX(EXTRACT!DATE,MATCH(Tableau4[[#This Row],[Décalage]],D:D,0),0)</f>
        <v>0</v>
      </c>
      <c r="U2481" s="139">
        <f ca="1">VLOOKUP(Tableau4[[#This Row],[Décalage]],D:E,2,0)</f>
        <v>0</v>
      </c>
      <c r="V2481" s="139">
        <f ca="1">VLOOKUP(Tableau4[[#This Row],[Décalage]],D:G,4,0)</f>
        <v>0</v>
      </c>
      <c r="AY2481" s="88"/>
      <c r="AZ2481" s="88"/>
      <c r="BA2481" s="88"/>
      <c r="BB2481" s="88"/>
      <c r="BC2481" s="88"/>
    </row>
    <row r="2482" spans="1:55" ht="15" x14ac:dyDescent="0.2">
      <c r="A2482" s="100" t="s">
        <v>534</v>
      </c>
      <c r="B2482" s="95" t="s">
        <v>534</v>
      </c>
      <c r="C2482" s="95">
        <v>2479</v>
      </c>
      <c r="D2482" s="95" t="s">
        <v>534</v>
      </c>
      <c r="E2482" s="99" t="s">
        <v>534</v>
      </c>
      <c r="F2482" s="95" t="s">
        <v>534</v>
      </c>
      <c r="G2482" s="95" t="s">
        <v>534</v>
      </c>
      <c r="H2482" s="95">
        <v>0</v>
      </c>
      <c r="I2482" s="95">
        <v>1</v>
      </c>
      <c r="J2482" s="95">
        <v>2015</v>
      </c>
      <c r="K2482" s="95" t="s">
        <v>534</v>
      </c>
      <c r="L2482" s="98" t="s">
        <v>534</v>
      </c>
      <c r="M2482" s="98" t="s">
        <v>534</v>
      </c>
      <c r="N2482" s="97" t="s">
        <v>534</v>
      </c>
      <c r="Q2482" s="88" t="str">
        <f t="array" aca="1" ref="Q2482" ca="1">IFERROR(INDEX(Tableau3[Num DECAL],SMALL(IF(Tableau3[Num DECAL]&lt;&gt;"",ROW(INDIRECT("1:"&amp;ROWS(Tableau3[Num DECAL])))),ROWS($1:2471))),"")</f>
        <v/>
      </c>
      <c r="R2482" s="88">
        <f t="shared" ca="1" si="38"/>
        <v>0</v>
      </c>
      <c r="S2482" s="88">
        <f ca="1">COUNTIFS(Tableau3[PLAGE],R2482)</f>
        <v>0</v>
      </c>
      <c r="T2482" s="139">
        <f ca="1">INDEX(EXTRACT!DATE,MATCH(Tableau4[[#This Row],[Décalage]],D:D,0),0)</f>
        <v>0</v>
      </c>
      <c r="U2482" s="139">
        <f ca="1">VLOOKUP(Tableau4[[#This Row],[Décalage]],D:E,2,0)</f>
        <v>0</v>
      </c>
      <c r="V2482" s="139">
        <f ca="1">VLOOKUP(Tableau4[[#This Row],[Décalage]],D:G,4,0)</f>
        <v>0</v>
      </c>
      <c r="AY2482" s="88"/>
      <c r="AZ2482" s="88"/>
      <c r="BA2482" s="88"/>
      <c r="BB2482" s="88"/>
      <c r="BC2482" s="88"/>
    </row>
    <row r="2483" spans="1:55" ht="15" x14ac:dyDescent="0.2">
      <c r="A2483" s="100" t="s">
        <v>534</v>
      </c>
      <c r="B2483" s="95" t="s">
        <v>534</v>
      </c>
      <c r="C2483" s="95">
        <v>2480</v>
      </c>
      <c r="D2483" s="95" t="s">
        <v>534</v>
      </c>
      <c r="E2483" s="99" t="s">
        <v>534</v>
      </c>
      <c r="F2483" s="95" t="s">
        <v>534</v>
      </c>
      <c r="G2483" s="95" t="s">
        <v>534</v>
      </c>
      <c r="H2483" s="95">
        <v>0</v>
      </c>
      <c r="I2483" s="95">
        <v>1</v>
      </c>
      <c r="J2483" s="95">
        <v>2016</v>
      </c>
      <c r="K2483" s="95" t="s">
        <v>534</v>
      </c>
      <c r="L2483" s="98" t="s">
        <v>534</v>
      </c>
      <c r="M2483" s="98" t="s">
        <v>534</v>
      </c>
      <c r="N2483" s="97" t="s">
        <v>534</v>
      </c>
      <c r="Q2483" s="88" t="str">
        <f t="array" aca="1" ref="Q2483" ca="1">IFERROR(INDEX(Tableau3[Num DECAL],SMALL(IF(Tableau3[Num DECAL]&lt;&gt;"",ROW(INDIRECT("1:"&amp;ROWS(Tableau3[Num DECAL])))),ROWS($1:2472))),"")</f>
        <v/>
      </c>
      <c r="R2483" s="88">
        <f t="shared" ca="1" si="38"/>
        <v>0</v>
      </c>
      <c r="S2483" s="88">
        <f ca="1">COUNTIFS(Tableau3[PLAGE],R2483)</f>
        <v>0</v>
      </c>
      <c r="T2483" s="139">
        <f ca="1">INDEX(EXTRACT!DATE,MATCH(Tableau4[[#This Row],[Décalage]],D:D,0),0)</f>
        <v>0</v>
      </c>
      <c r="U2483" s="139">
        <f ca="1">VLOOKUP(Tableau4[[#This Row],[Décalage]],D:E,2,0)</f>
        <v>0</v>
      </c>
      <c r="V2483" s="139">
        <f ca="1">VLOOKUP(Tableau4[[#This Row],[Décalage]],D:G,4,0)</f>
        <v>0</v>
      </c>
      <c r="AY2483" s="88"/>
      <c r="AZ2483" s="88"/>
      <c r="BA2483" s="88"/>
      <c r="BB2483" s="88"/>
      <c r="BC2483" s="88"/>
    </row>
    <row r="2484" spans="1:55" ht="15" x14ac:dyDescent="0.2">
      <c r="A2484" s="100" t="s">
        <v>534</v>
      </c>
      <c r="B2484" s="95" t="s">
        <v>534</v>
      </c>
      <c r="C2484" s="95">
        <v>2481</v>
      </c>
      <c r="D2484" s="95" t="s">
        <v>534</v>
      </c>
      <c r="E2484" s="99" t="s">
        <v>534</v>
      </c>
      <c r="F2484" s="95" t="s">
        <v>534</v>
      </c>
      <c r="G2484" s="95" t="s">
        <v>534</v>
      </c>
      <c r="H2484" s="95">
        <v>0</v>
      </c>
      <c r="I2484" s="95">
        <v>1</v>
      </c>
      <c r="J2484" s="95">
        <v>2017</v>
      </c>
      <c r="K2484" s="95" t="s">
        <v>534</v>
      </c>
      <c r="L2484" s="98" t="s">
        <v>534</v>
      </c>
      <c r="M2484" s="98" t="s">
        <v>534</v>
      </c>
      <c r="N2484" s="97" t="s">
        <v>534</v>
      </c>
      <c r="Q2484" s="88" t="str">
        <f t="array" aca="1" ref="Q2484" ca="1">IFERROR(INDEX(Tableau3[Num DECAL],SMALL(IF(Tableau3[Num DECAL]&lt;&gt;"",ROW(INDIRECT("1:"&amp;ROWS(Tableau3[Num DECAL])))),ROWS($1:2473))),"")</f>
        <v/>
      </c>
      <c r="R2484" s="88">
        <f t="shared" ca="1" si="38"/>
        <v>0</v>
      </c>
      <c r="S2484" s="88">
        <f ca="1">COUNTIFS(Tableau3[PLAGE],R2484)</f>
        <v>0</v>
      </c>
      <c r="T2484" s="139">
        <f ca="1">INDEX(EXTRACT!DATE,MATCH(Tableau4[[#This Row],[Décalage]],D:D,0),0)</f>
        <v>0</v>
      </c>
      <c r="U2484" s="139">
        <f ca="1">VLOOKUP(Tableau4[[#This Row],[Décalage]],D:E,2,0)</f>
        <v>0</v>
      </c>
      <c r="V2484" s="139">
        <f ca="1">VLOOKUP(Tableau4[[#This Row],[Décalage]],D:G,4,0)</f>
        <v>0</v>
      </c>
      <c r="AY2484" s="88"/>
      <c r="AZ2484" s="88"/>
      <c r="BA2484" s="88"/>
      <c r="BB2484" s="88"/>
      <c r="BC2484" s="88"/>
    </row>
    <row r="2485" spans="1:55" ht="15" x14ac:dyDescent="0.2">
      <c r="A2485" s="100" t="s">
        <v>534</v>
      </c>
      <c r="B2485" s="95" t="s">
        <v>534</v>
      </c>
      <c r="C2485" s="95">
        <v>2482</v>
      </c>
      <c r="D2485" s="95" t="s">
        <v>534</v>
      </c>
      <c r="E2485" s="99" t="s">
        <v>534</v>
      </c>
      <c r="F2485" s="95" t="s">
        <v>534</v>
      </c>
      <c r="G2485" s="95" t="s">
        <v>534</v>
      </c>
      <c r="H2485" s="95">
        <v>0</v>
      </c>
      <c r="I2485" s="95">
        <v>1</v>
      </c>
      <c r="J2485" s="95">
        <v>2018</v>
      </c>
      <c r="K2485" s="95" t="s">
        <v>534</v>
      </c>
      <c r="L2485" s="98" t="s">
        <v>534</v>
      </c>
      <c r="M2485" s="98" t="s">
        <v>534</v>
      </c>
      <c r="N2485" s="97" t="s">
        <v>534</v>
      </c>
      <c r="Q2485" s="88" t="str">
        <f t="array" aca="1" ref="Q2485" ca="1">IFERROR(INDEX(Tableau3[Num DECAL],SMALL(IF(Tableau3[Num DECAL]&lt;&gt;"",ROW(INDIRECT("1:"&amp;ROWS(Tableau3[Num DECAL])))),ROWS($1:2474))),"")</f>
        <v/>
      </c>
      <c r="R2485" s="88">
        <f t="shared" ca="1" si="38"/>
        <v>0</v>
      </c>
      <c r="S2485" s="88">
        <f ca="1">COUNTIFS(Tableau3[PLAGE],R2485)</f>
        <v>0</v>
      </c>
      <c r="T2485" s="139">
        <f ca="1">INDEX(EXTRACT!DATE,MATCH(Tableau4[[#This Row],[Décalage]],D:D,0),0)</f>
        <v>0</v>
      </c>
      <c r="U2485" s="139">
        <f ca="1">VLOOKUP(Tableau4[[#This Row],[Décalage]],D:E,2,0)</f>
        <v>0</v>
      </c>
      <c r="V2485" s="139">
        <f ca="1">VLOOKUP(Tableau4[[#This Row],[Décalage]],D:G,4,0)</f>
        <v>0</v>
      </c>
      <c r="AY2485" s="88"/>
      <c r="AZ2485" s="88"/>
      <c r="BA2485" s="88"/>
      <c r="BB2485" s="88"/>
      <c r="BC2485" s="88"/>
    </row>
    <row r="2486" spans="1:55" ht="15" x14ac:dyDescent="0.2">
      <c r="A2486" s="100" t="s">
        <v>534</v>
      </c>
      <c r="B2486" s="95" t="s">
        <v>534</v>
      </c>
      <c r="C2486" s="95">
        <v>2483</v>
      </c>
      <c r="D2486" s="95" t="s">
        <v>534</v>
      </c>
      <c r="E2486" s="99" t="s">
        <v>534</v>
      </c>
      <c r="F2486" s="95" t="s">
        <v>534</v>
      </c>
      <c r="G2486" s="95" t="s">
        <v>534</v>
      </c>
      <c r="H2486" s="95">
        <v>0</v>
      </c>
      <c r="I2486" s="95">
        <v>1</v>
      </c>
      <c r="J2486" s="95">
        <v>2019</v>
      </c>
      <c r="K2486" s="95" t="s">
        <v>534</v>
      </c>
      <c r="L2486" s="98" t="s">
        <v>534</v>
      </c>
      <c r="M2486" s="98" t="s">
        <v>534</v>
      </c>
      <c r="N2486" s="97" t="s">
        <v>534</v>
      </c>
      <c r="Q2486" s="88" t="str">
        <f t="array" aca="1" ref="Q2486" ca="1">IFERROR(INDEX(Tableau3[Num DECAL],SMALL(IF(Tableau3[Num DECAL]&lt;&gt;"",ROW(INDIRECT("1:"&amp;ROWS(Tableau3[Num DECAL])))),ROWS($1:2475))),"")</f>
        <v/>
      </c>
      <c r="R2486" s="88">
        <f t="shared" ca="1" si="38"/>
        <v>0</v>
      </c>
      <c r="S2486" s="88">
        <f ca="1">COUNTIFS(Tableau3[PLAGE],R2486)</f>
        <v>0</v>
      </c>
      <c r="T2486" s="139">
        <f ca="1">INDEX(EXTRACT!DATE,MATCH(Tableau4[[#This Row],[Décalage]],D:D,0),0)</f>
        <v>0</v>
      </c>
      <c r="U2486" s="139">
        <f ca="1">VLOOKUP(Tableau4[[#This Row],[Décalage]],D:E,2,0)</f>
        <v>0</v>
      </c>
      <c r="V2486" s="139">
        <f ca="1">VLOOKUP(Tableau4[[#This Row],[Décalage]],D:G,4,0)</f>
        <v>0</v>
      </c>
      <c r="AY2486" s="88"/>
      <c r="AZ2486" s="88"/>
      <c r="BA2486" s="88"/>
      <c r="BB2486" s="88"/>
      <c r="BC2486" s="88"/>
    </row>
    <row r="2487" spans="1:55" ht="15" x14ac:dyDescent="0.2">
      <c r="A2487" s="100" t="s">
        <v>534</v>
      </c>
      <c r="B2487" s="95" t="s">
        <v>534</v>
      </c>
      <c r="C2487" s="95">
        <v>2484</v>
      </c>
      <c r="D2487" s="95" t="s">
        <v>534</v>
      </c>
      <c r="E2487" s="99" t="s">
        <v>534</v>
      </c>
      <c r="F2487" s="95" t="s">
        <v>534</v>
      </c>
      <c r="G2487" s="95" t="s">
        <v>534</v>
      </c>
      <c r="H2487" s="95">
        <v>0</v>
      </c>
      <c r="I2487" s="95">
        <v>1</v>
      </c>
      <c r="J2487" s="95">
        <v>2020</v>
      </c>
      <c r="K2487" s="95" t="s">
        <v>534</v>
      </c>
      <c r="L2487" s="98" t="s">
        <v>534</v>
      </c>
      <c r="M2487" s="98" t="s">
        <v>534</v>
      </c>
      <c r="N2487" s="97" t="s">
        <v>534</v>
      </c>
      <c r="Q2487" s="88" t="str">
        <f t="array" aca="1" ref="Q2487" ca="1">IFERROR(INDEX(Tableau3[Num DECAL],SMALL(IF(Tableau3[Num DECAL]&lt;&gt;"",ROW(INDIRECT("1:"&amp;ROWS(Tableau3[Num DECAL])))),ROWS($1:2476))),"")</f>
        <v/>
      </c>
      <c r="R2487" s="88">
        <f t="shared" ca="1" si="38"/>
        <v>0</v>
      </c>
      <c r="S2487" s="88">
        <f ca="1">COUNTIFS(Tableau3[PLAGE],R2487)</f>
        <v>0</v>
      </c>
      <c r="T2487" s="139">
        <f ca="1">INDEX(EXTRACT!DATE,MATCH(Tableau4[[#This Row],[Décalage]],D:D,0),0)</f>
        <v>0</v>
      </c>
      <c r="U2487" s="139">
        <f ca="1">VLOOKUP(Tableau4[[#This Row],[Décalage]],D:E,2,0)</f>
        <v>0</v>
      </c>
      <c r="V2487" s="139">
        <f ca="1">VLOOKUP(Tableau4[[#This Row],[Décalage]],D:G,4,0)</f>
        <v>0</v>
      </c>
      <c r="AY2487" s="88"/>
      <c r="AZ2487" s="88"/>
      <c r="BA2487" s="88"/>
      <c r="BB2487" s="88"/>
      <c r="BC2487" s="88"/>
    </row>
    <row r="2488" spans="1:55" ht="15" x14ac:dyDescent="0.2">
      <c r="A2488" s="100" t="s">
        <v>534</v>
      </c>
      <c r="B2488" s="95" t="s">
        <v>534</v>
      </c>
      <c r="C2488" s="95">
        <v>2485</v>
      </c>
      <c r="D2488" s="95" t="s">
        <v>534</v>
      </c>
      <c r="E2488" s="99" t="s">
        <v>534</v>
      </c>
      <c r="F2488" s="95" t="s">
        <v>534</v>
      </c>
      <c r="G2488" s="95" t="s">
        <v>534</v>
      </c>
      <c r="H2488" s="95">
        <v>0</v>
      </c>
      <c r="I2488" s="95">
        <v>1</v>
      </c>
      <c r="J2488" s="95">
        <v>2021</v>
      </c>
      <c r="K2488" s="95" t="s">
        <v>534</v>
      </c>
      <c r="L2488" s="98" t="s">
        <v>534</v>
      </c>
      <c r="M2488" s="98" t="s">
        <v>534</v>
      </c>
      <c r="N2488" s="97" t="s">
        <v>534</v>
      </c>
      <c r="Q2488" s="88" t="str">
        <f t="array" aca="1" ref="Q2488" ca="1">IFERROR(INDEX(Tableau3[Num DECAL],SMALL(IF(Tableau3[Num DECAL]&lt;&gt;"",ROW(INDIRECT("1:"&amp;ROWS(Tableau3[Num DECAL])))),ROWS($1:2477))),"")</f>
        <v/>
      </c>
      <c r="R2488" s="88">
        <f t="shared" ca="1" si="38"/>
        <v>0</v>
      </c>
      <c r="S2488" s="88">
        <f ca="1">COUNTIFS(Tableau3[PLAGE],R2488)</f>
        <v>0</v>
      </c>
      <c r="T2488" s="139">
        <f ca="1">INDEX(EXTRACT!DATE,MATCH(Tableau4[[#This Row],[Décalage]],D:D,0),0)</f>
        <v>0</v>
      </c>
      <c r="U2488" s="139">
        <f ca="1">VLOOKUP(Tableau4[[#This Row],[Décalage]],D:E,2,0)</f>
        <v>0</v>
      </c>
      <c r="V2488" s="139">
        <f ca="1">VLOOKUP(Tableau4[[#This Row],[Décalage]],D:G,4,0)</f>
        <v>0</v>
      </c>
      <c r="AY2488" s="88"/>
      <c r="AZ2488" s="88"/>
      <c r="BA2488" s="88"/>
      <c r="BB2488" s="88"/>
      <c r="BC2488" s="88"/>
    </row>
    <row r="2489" spans="1:55" ht="15" x14ac:dyDescent="0.2">
      <c r="A2489" s="100" t="s">
        <v>534</v>
      </c>
      <c r="B2489" s="95" t="s">
        <v>534</v>
      </c>
      <c r="C2489" s="95">
        <v>2486</v>
      </c>
      <c r="D2489" s="95" t="s">
        <v>534</v>
      </c>
      <c r="E2489" s="99" t="s">
        <v>534</v>
      </c>
      <c r="F2489" s="95" t="s">
        <v>534</v>
      </c>
      <c r="G2489" s="95" t="s">
        <v>534</v>
      </c>
      <c r="H2489" s="95">
        <v>0</v>
      </c>
      <c r="I2489" s="95">
        <v>1</v>
      </c>
      <c r="J2489" s="95">
        <v>2022</v>
      </c>
      <c r="K2489" s="95" t="s">
        <v>534</v>
      </c>
      <c r="L2489" s="98" t="s">
        <v>534</v>
      </c>
      <c r="M2489" s="98" t="s">
        <v>534</v>
      </c>
      <c r="N2489" s="97" t="s">
        <v>534</v>
      </c>
      <c r="Q2489" s="88" t="str">
        <f t="array" aca="1" ref="Q2489" ca="1">IFERROR(INDEX(Tableau3[Num DECAL],SMALL(IF(Tableau3[Num DECAL]&lt;&gt;"",ROW(INDIRECT("1:"&amp;ROWS(Tableau3[Num DECAL])))),ROWS($1:2478))),"")</f>
        <v/>
      </c>
      <c r="R2489" s="88">
        <f t="shared" ca="1" si="38"/>
        <v>0</v>
      </c>
      <c r="S2489" s="88">
        <f ca="1">COUNTIFS(Tableau3[PLAGE],R2489)</f>
        <v>0</v>
      </c>
      <c r="T2489" s="139">
        <f ca="1">INDEX(EXTRACT!DATE,MATCH(Tableau4[[#This Row],[Décalage]],D:D,0),0)</f>
        <v>0</v>
      </c>
      <c r="U2489" s="139">
        <f ca="1">VLOOKUP(Tableau4[[#This Row],[Décalage]],D:E,2,0)</f>
        <v>0</v>
      </c>
      <c r="V2489" s="139">
        <f ca="1">VLOOKUP(Tableau4[[#This Row],[Décalage]],D:G,4,0)</f>
        <v>0</v>
      </c>
      <c r="AY2489" s="88"/>
      <c r="AZ2489" s="88"/>
      <c r="BA2489" s="88"/>
      <c r="BB2489" s="88"/>
      <c r="BC2489" s="88"/>
    </row>
    <row r="2490" spans="1:55" ht="15" x14ac:dyDescent="0.2">
      <c r="A2490" s="100" t="s">
        <v>534</v>
      </c>
      <c r="B2490" s="95" t="s">
        <v>534</v>
      </c>
      <c r="C2490" s="95">
        <v>2487</v>
      </c>
      <c r="D2490" s="95" t="s">
        <v>534</v>
      </c>
      <c r="E2490" s="99" t="s">
        <v>534</v>
      </c>
      <c r="F2490" s="95" t="s">
        <v>534</v>
      </c>
      <c r="G2490" s="95" t="s">
        <v>534</v>
      </c>
      <c r="H2490" s="95">
        <v>0</v>
      </c>
      <c r="I2490" s="95">
        <v>1</v>
      </c>
      <c r="J2490" s="95">
        <v>2023</v>
      </c>
      <c r="K2490" s="95" t="s">
        <v>534</v>
      </c>
      <c r="L2490" s="98" t="s">
        <v>534</v>
      </c>
      <c r="M2490" s="98" t="s">
        <v>534</v>
      </c>
      <c r="N2490" s="97" t="s">
        <v>534</v>
      </c>
      <c r="Q2490" s="88" t="str">
        <f t="array" aca="1" ref="Q2490" ca="1">IFERROR(INDEX(Tableau3[Num DECAL],SMALL(IF(Tableau3[Num DECAL]&lt;&gt;"",ROW(INDIRECT("1:"&amp;ROWS(Tableau3[Num DECAL])))),ROWS($1:2479))),"")</f>
        <v/>
      </c>
      <c r="R2490" s="88">
        <f t="shared" ca="1" si="38"/>
        <v>0</v>
      </c>
      <c r="S2490" s="88">
        <f ca="1">COUNTIFS(Tableau3[PLAGE],R2490)</f>
        <v>0</v>
      </c>
      <c r="T2490" s="139">
        <f ca="1">INDEX(EXTRACT!DATE,MATCH(Tableau4[[#This Row],[Décalage]],D:D,0),0)</f>
        <v>0</v>
      </c>
      <c r="U2490" s="139">
        <f ca="1">VLOOKUP(Tableau4[[#This Row],[Décalage]],D:E,2,0)</f>
        <v>0</v>
      </c>
      <c r="V2490" s="139">
        <f ca="1">VLOOKUP(Tableau4[[#This Row],[Décalage]],D:G,4,0)</f>
        <v>0</v>
      </c>
      <c r="AY2490" s="88"/>
      <c r="AZ2490" s="88"/>
      <c r="BA2490" s="88"/>
      <c r="BB2490" s="88"/>
      <c r="BC2490" s="88"/>
    </row>
    <row r="2491" spans="1:55" ht="15" x14ac:dyDescent="0.2">
      <c r="A2491" s="100" t="s">
        <v>534</v>
      </c>
      <c r="B2491" s="95" t="s">
        <v>534</v>
      </c>
      <c r="C2491" s="95">
        <v>2488</v>
      </c>
      <c r="D2491" s="95" t="s">
        <v>534</v>
      </c>
      <c r="E2491" s="99" t="s">
        <v>534</v>
      </c>
      <c r="F2491" s="95" t="s">
        <v>534</v>
      </c>
      <c r="G2491" s="95" t="s">
        <v>534</v>
      </c>
      <c r="H2491" s="95">
        <v>0</v>
      </c>
      <c r="I2491" s="95">
        <v>1</v>
      </c>
      <c r="J2491" s="95">
        <v>2024</v>
      </c>
      <c r="K2491" s="95" t="s">
        <v>534</v>
      </c>
      <c r="L2491" s="98" t="s">
        <v>534</v>
      </c>
      <c r="M2491" s="98" t="s">
        <v>534</v>
      </c>
      <c r="N2491" s="97" t="s">
        <v>534</v>
      </c>
      <c r="Q2491" s="88" t="str">
        <f t="array" aca="1" ref="Q2491" ca="1">IFERROR(INDEX(Tableau3[Num DECAL],SMALL(IF(Tableau3[Num DECAL]&lt;&gt;"",ROW(INDIRECT("1:"&amp;ROWS(Tableau3[Num DECAL])))),ROWS($1:2480))),"")</f>
        <v/>
      </c>
      <c r="R2491" s="88">
        <f t="shared" ca="1" si="38"/>
        <v>0</v>
      </c>
      <c r="S2491" s="88">
        <f ca="1">COUNTIFS(Tableau3[PLAGE],R2491)</f>
        <v>0</v>
      </c>
      <c r="T2491" s="139">
        <f ca="1">INDEX(EXTRACT!DATE,MATCH(Tableau4[[#This Row],[Décalage]],D:D,0),0)</f>
        <v>0</v>
      </c>
      <c r="U2491" s="139">
        <f ca="1">VLOOKUP(Tableau4[[#This Row],[Décalage]],D:E,2,0)</f>
        <v>0</v>
      </c>
      <c r="V2491" s="139">
        <f ca="1">VLOOKUP(Tableau4[[#This Row],[Décalage]],D:G,4,0)</f>
        <v>0</v>
      </c>
      <c r="AY2491" s="88"/>
      <c r="AZ2491" s="88"/>
      <c r="BA2491" s="88"/>
      <c r="BB2491" s="88"/>
      <c r="BC2491" s="88"/>
    </row>
    <row r="2492" spans="1:55" ht="15" x14ac:dyDescent="0.2">
      <c r="A2492" s="100" t="s">
        <v>534</v>
      </c>
      <c r="B2492" s="95" t="s">
        <v>534</v>
      </c>
      <c r="C2492" s="95">
        <v>2489</v>
      </c>
      <c r="D2492" s="95" t="s">
        <v>534</v>
      </c>
      <c r="E2492" s="99" t="s">
        <v>534</v>
      </c>
      <c r="F2492" s="95" t="s">
        <v>534</v>
      </c>
      <c r="G2492" s="95" t="s">
        <v>534</v>
      </c>
      <c r="H2492" s="95">
        <v>0</v>
      </c>
      <c r="I2492" s="95">
        <v>1</v>
      </c>
      <c r="J2492" s="95">
        <v>2025</v>
      </c>
      <c r="K2492" s="95" t="s">
        <v>534</v>
      </c>
      <c r="L2492" s="98" t="s">
        <v>534</v>
      </c>
      <c r="M2492" s="98" t="s">
        <v>534</v>
      </c>
      <c r="N2492" s="97" t="s">
        <v>534</v>
      </c>
      <c r="Q2492" s="88" t="str">
        <f t="array" aca="1" ref="Q2492" ca="1">IFERROR(INDEX(Tableau3[Num DECAL],SMALL(IF(Tableau3[Num DECAL]&lt;&gt;"",ROW(INDIRECT("1:"&amp;ROWS(Tableau3[Num DECAL])))),ROWS($1:2481))),"")</f>
        <v/>
      </c>
      <c r="R2492" s="88">
        <f t="shared" ca="1" si="38"/>
        <v>0</v>
      </c>
      <c r="S2492" s="88">
        <f ca="1">COUNTIFS(Tableau3[PLAGE],R2492)</f>
        <v>0</v>
      </c>
      <c r="T2492" s="139">
        <f ca="1">INDEX(EXTRACT!DATE,MATCH(Tableau4[[#This Row],[Décalage]],D:D,0),0)</f>
        <v>0</v>
      </c>
      <c r="U2492" s="139">
        <f ca="1">VLOOKUP(Tableau4[[#This Row],[Décalage]],D:E,2,0)</f>
        <v>0</v>
      </c>
      <c r="V2492" s="139">
        <f ca="1">VLOOKUP(Tableau4[[#This Row],[Décalage]],D:G,4,0)</f>
        <v>0</v>
      </c>
      <c r="AY2492" s="88"/>
      <c r="AZ2492" s="88"/>
      <c r="BA2492" s="88"/>
      <c r="BB2492" s="88"/>
      <c r="BC2492" s="88"/>
    </row>
    <row r="2493" spans="1:55" ht="15" x14ac:dyDescent="0.2">
      <c r="A2493" s="100" t="s">
        <v>534</v>
      </c>
      <c r="B2493" s="95" t="s">
        <v>534</v>
      </c>
      <c r="C2493" s="95">
        <v>2490</v>
      </c>
      <c r="D2493" s="95" t="s">
        <v>534</v>
      </c>
      <c r="E2493" s="99" t="s">
        <v>534</v>
      </c>
      <c r="F2493" s="95" t="s">
        <v>534</v>
      </c>
      <c r="G2493" s="95" t="s">
        <v>534</v>
      </c>
      <c r="H2493" s="95">
        <v>0</v>
      </c>
      <c r="I2493" s="95">
        <v>1</v>
      </c>
      <c r="J2493" s="95">
        <v>2026</v>
      </c>
      <c r="K2493" s="95" t="s">
        <v>534</v>
      </c>
      <c r="L2493" s="98" t="s">
        <v>534</v>
      </c>
      <c r="M2493" s="98" t="s">
        <v>534</v>
      </c>
      <c r="N2493" s="97" t="s">
        <v>534</v>
      </c>
      <c r="Q2493" s="88" t="str">
        <f t="array" aca="1" ref="Q2493" ca="1">IFERROR(INDEX(Tableau3[Num DECAL],SMALL(IF(Tableau3[Num DECAL]&lt;&gt;"",ROW(INDIRECT("1:"&amp;ROWS(Tableau3[Num DECAL])))),ROWS($1:2482))),"")</f>
        <v/>
      </c>
      <c r="R2493" s="88">
        <f t="shared" ca="1" si="38"/>
        <v>0</v>
      </c>
      <c r="S2493" s="88">
        <f ca="1">COUNTIFS(Tableau3[PLAGE],R2493)</f>
        <v>0</v>
      </c>
      <c r="T2493" s="139">
        <f ca="1">INDEX(EXTRACT!DATE,MATCH(Tableau4[[#This Row],[Décalage]],D:D,0),0)</f>
        <v>0</v>
      </c>
      <c r="U2493" s="139">
        <f ca="1">VLOOKUP(Tableau4[[#This Row],[Décalage]],D:E,2,0)</f>
        <v>0</v>
      </c>
      <c r="V2493" s="139">
        <f ca="1">VLOOKUP(Tableau4[[#This Row],[Décalage]],D:G,4,0)</f>
        <v>0</v>
      </c>
      <c r="AY2493" s="88"/>
      <c r="AZ2493" s="88"/>
      <c r="BA2493" s="88"/>
      <c r="BB2493" s="88"/>
      <c r="BC2493" s="88"/>
    </row>
    <row r="2494" spans="1:55" ht="15" x14ac:dyDescent="0.2">
      <c r="A2494" s="100" t="s">
        <v>534</v>
      </c>
      <c r="B2494" s="95" t="s">
        <v>534</v>
      </c>
      <c r="C2494" s="95">
        <v>2491</v>
      </c>
      <c r="D2494" s="95" t="s">
        <v>534</v>
      </c>
      <c r="E2494" s="99" t="s">
        <v>534</v>
      </c>
      <c r="F2494" s="95" t="s">
        <v>534</v>
      </c>
      <c r="G2494" s="95" t="s">
        <v>534</v>
      </c>
      <c r="H2494" s="95">
        <v>0</v>
      </c>
      <c r="I2494" s="95">
        <v>1</v>
      </c>
      <c r="J2494" s="95">
        <v>2027</v>
      </c>
      <c r="K2494" s="95" t="s">
        <v>534</v>
      </c>
      <c r="L2494" s="98" t="s">
        <v>534</v>
      </c>
      <c r="M2494" s="98" t="s">
        <v>534</v>
      </c>
      <c r="N2494" s="97" t="s">
        <v>534</v>
      </c>
      <c r="Q2494" s="88" t="str">
        <f t="array" aca="1" ref="Q2494" ca="1">IFERROR(INDEX(Tableau3[Num DECAL],SMALL(IF(Tableau3[Num DECAL]&lt;&gt;"",ROW(INDIRECT("1:"&amp;ROWS(Tableau3[Num DECAL])))),ROWS($1:2483))),"")</f>
        <v/>
      </c>
      <c r="R2494" s="88">
        <f t="shared" ca="1" si="38"/>
        <v>0</v>
      </c>
      <c r="S2494" s="88">
        <f ca="1">COUNTIFS(Tableau3[PLAGE],R2494)</f>
        <v>0</v>
      </c>
      <c r="T2494" s="139">
        <f ca="1">INDEX(EXTRACT!DATE,MATCH(Tableau4[[#This Row],[Décalage]],D:D,0),0)</f>
        <v>0</v>
      </c>
      <c r="U2494" s="139">
        <f ca="1">VLOOKUP(Tableau4[[#This Row],[Décalage]],D:E,2,0)</f>
        <v>0</v>
      </c>
      <c r="V2494" s="139">
        <f ca="1">VLOOKUP(Tableau4[[#This Row],[Décalage]],D:G,4,0)</f>
        <v>0</v>
      </c>
      <c r="AY2494" s="88"/>
      <c r="AZ2494" s="88"/>
      <c r="BA2494" s="88"/>
      <c r="BB2494" s="88"/>
      <c r="BC2494" s="88"/>
    </row>
    <row r="2495" spans="1:55" ht="15" x14ac:dyDescent="0.2">
      <c r="A2495" s="100" t="s">
        <v>534</v>
      </c>
      <c r="B2495" s="95" t="s">
        <v>534</v>
      </c>
      <c r="C2495" s="95">
        <v>2492</v>
      </c>
      <c r="D2495" s="95" t="s">
        <v>534</v>
      </c>
      <c r="E2495" s="99" t="s">
        <v>534</v>
      </c>
      <c r="F2495" s="95" t="s">
        <v>534</v>
      </c>
      <c r="G2495" s="95" t="s">
        <v>534</v>
      </c>
      <c r="H2495" s="95">
        <v>0</v>
      </c>
      <c r="I2495" s="95">
        <v>1</v>
      </c>
      <c r="J2495" s="95">
        <v>2028</v>
      </c>
      <c r="K2495" s="95" t="s">
        <v>534</v>
      </c>
      <c r="L2495" s="98" t="s">
        <v>534</v>
      </c>
      <c r="M2495" s="98" t="s">
        <v>534</v>
      </c>
      <c r="N2495" s="97" t="s">
        <v>534</v>
      </c>
      <c r="Q2495" s="88" t="str">
        <f t="array" aca="1" ref="Q2495" ca="1">IFERROR(INDEX(Tableau3[Num DECAL],SMALL(IF(Tableau3[Num DECAL]&lt;&gt;"",ROW(INDIRECT("1:"&amp;ROWS(Tableau3[Num DECAL])))),ROWS($1:2484))),"")</f>
        <v/>
      </c>
      <c r="R2495" s="88">
        <f t="shared" ca="1" si="38"/>
        <v>0</v>
      </c>
      <c r="S2495" s="88">
        <f ca="1">COUNTIFS(Tableau3[PLAGE],R2495)</f>
        <v>0</v>
      </c>
      <c r="T2495" s="139">
        <f ca="1">INDEX(EXTRACT!DATE,MATCH(Tableau4[[#This Row],[Décalage]],D:D,0),0)</f>
        <v>0</v>
      </c>
      <c r="U2495" s="139">
        <f ca="1">VLOOKUP(Tableau4[[#This Row],[Décalage]],D:E,2,0)</f>
        <v>0</v>
      </c>
      <c r="V2495" s="139">
        <f ca="1">VLOOKUP(Tableau4[[#This Row],[Décalage]],D:G,4,0)</f>
        <v>0</v>
      </c>
      <c r="AY2495" s="88"/>
      <c r="AZ2495" s="88"/>
      <c r="BA2495" s="88"/>
      <c r="BB2495" s="88"/>
      <c r="BC2495" s="88"/>
    </row>
    <row r="2496" spans="1:55" ht="15" x14ac:dyDescent="0.2">
      <c r="A2496" s="100" t="s">
        <v>534</v>
      </c>
      <c r="B2496" s="95" t="s">
        <v>534</v>
      </c>
      <c r="C2496" s="95">
        <v>2493</v>
      </c>
      <c r="D2496" s="95" t="s">
        <v>534</v>
      </c>
      <c r="E2496" s="99" t="s">
        <v>534</v>
      </c>
      <c r="F2496" s="95" t="s">
        <v>534</v>
      </c>
      <c r="G2496" s="95" t="s">
        <v>534</v>
      </c>
      <c r="H2496" s="95">
        <v>0</v>
      </c>
      <c r="I2496" s="95">
        <v>1</v>
      </c>
      <c r="J2496" s="95">
        <v>2029</v>
      </c>
      <c r="K2496" s="95" t="s">
        <v>534</v>
      </c>
      <c r="L2496" s="98" t="s">
        <v>534</v>
      </c>
      <c r="M2496" s="98" t="s">
        <v>534</v>
      </c>
      <c r="N2496" s="97" t="s">
        <v>534</v>
      </c>
      <c r="Q2496" s="88" t="str">
        <f t="array" aca="1" ref="Q2496" ca="1">IFERROR(INDEX(Tableau3[Num DECAL],SMALL(IF(Tableau3[Num DECAL]&lt;&gt;"",ROW(INDIRECT("1:"&amp;ROWS(Tableau3[Num DECAL])))),ROWS($1:2485))),"")</f>
        <v/>
      </c>
      <c r="R2496" s="88">
        <f t="shared" ca="1" si="38"/>
        <v>0</v>
      </c>
      <c r="S2496" s="88">
        <f ca="1">COUNTIFS(Tableau3[PLAGE],R2496)</f>
        <v>0</v>
      </c>
      <c r="T2496" s="139">
        <f ca="1">INDEX(EXTRACT!DATE,MATCH(Tableau4[[#This Row],[Décalage]],D:D,0),0)</f>
        <v>0</v>
      </c>
      <c r="U2496" s="139">
        <f ca="1">VLOOKUP(Tableau4[[#This Row],[Décalage]],D:E,2,0)</f>
        <v>0</v>
      </c>
      <c r="V2496" s="139">
        <f ca="1">VLOOKUP(Tableau4[[#This Row],[Décalage]],D:G,4,0)</f>
        <v>0</v>
      </c>
      <c r="AY2496" s="88"/>
      <c r="AZ2496" s="88"/>
      <c r="BA2496" s="88"/>
      <c r="BB2496" s="88"/>
      <c r="BC2496" s="88"/>
    </row>
    <row r="2497" spans="1:55" ht="15" x14ac:dyDescent="0.2">
      <c r="A2497" s="100" t="s">
        <v>534</v>
      </c>
      <c r="B2497" s="95" t="s">
        <v>534</v>
      </c>
      <c r="C2497" s="95">
        <v>2494</v>
      </c>
      <c r="D2497" s="95" t="s">
        <v>534</v>
      </c>
      <c r="E2497" s="99" t="s">
        <v>534</v>
      </c>
      <c r="F2497" s="95" t="s">
        <v>534</v>
      </c>
      <c r="G2497" s="95" t="s">
        <v>534</v>
      </c>
      <c r="H2497" s="95">
        <v>0</v>
      </c>
      <c r="I2497" s="95">
        <v>1</v>
      </c>
      <c r="J2497" s="95">
        <v>2030</v>
      </c>
      <c r="K2497" s="95" t="s">
        <v>534</v>
      </c>
      <c r="L2497" s="98" t="s">
        <v>534</v>
      </c>
      <c r="M2497" s="98" t="s">
        <v>534</v>
      </c>
      <c r="N2497" s="97" t="s">
        <v>534</v>
      </c>
      <c r="Q2497" s="88" t="str">
        <f t="array" aca="1" ref="Q2497" ca="1">IFERROR(INDEX(Tableau3[Num DECAL],SMALL(IF(Tableau3[Num DECAL]&lt;&gt;"",ROW(INDIRECT("1:"&amp;ROWS(Tableau3[Num DECAL])))),ROWS($1:2486))),"")</f>
        <v/>
      </c>
      <c r="R2497" s="88">
        <f t="shared" ca="1" si="38"/>
        <v>0</v>
      </c>
      <c r="S2497" s="88">
        <f ca="1">COUNTIFS(Tableau3[PLAGE],R2497)</f>
        <v>0</v>
      </c>
      <c r="T2497" s="139">
        <f ca="1">INDEX(EXTRACT!DATE,MATCH(Tableau4[[#This Row],[Décalage]],D:D,0),0)</f>
        <v>0</v>
      </c>
      <c r="U2497" s="139">
        <f ca="1">VLOOKUP(Tableau4[[#This Row],[Décalage]],D:E,2,0)</f>
        <v>0</v>
      </c>
      <c r="V2497" s="139">
        <f ca="1">VLOOKUP(Tableau4[[#This Row],[Décalage]],D:G,4,0)</f>
        <v>0</v>
      </c>
      <c r="AY2497" s="88"/>
      <c r="AZ2497" s="88"/>
      <c r="BA2497" s="88"/>
      <c r="BB2497" s="88"/>
      <c r="BC2497" s="88"/>
    </row>
    <row r="2498" spans="1:55" ht="15" x14ac:dyDescent="0.2">
      <c r="A2498" s="100" t="s">
        <v>534</v>
      </c>
      <c r="B2498" s="95" t="s">
        <v>534</v>
      </c>
      <c r="C2498" s="95">
        <v>2495</v>
      </c>
      <c r="D2498" s="95" t="s">
        <v>534</v>
      </c>
      <c r="E2498" s="99" t="s">
        <v>534</v>
      </c>
      <c r="F2498" s="95" t="s">
        <v>534</v>
      </c>
      <c r="G2498" s="95" t="s">
        <v>534</v>
      </c>
      <c r="H2498" s="95">
        <v>0</v>
      </c>
      <c r="I2498" s="95">
        <v>1</v>
      </c>
      <c r="J2498" s="95">
        <v>2031</v>
      </c>
      <c r="K2498" s="95" t="s">
        <v>534</v>
      </c>
      <c r="L2498" s="98" t="s">
        <v>534</v>
      </c>
      <c r="M2498" s="98" t="s">
        <v>534</v>
      </c>
      <c r="N2498" s="97" t="s">
        <v>534</v>
      </c>
      <c r="Q2498" s="88" t="str">
        <f t="array" aca="1" ref="Q2498" ca="1">IFERROR(INDEX(Tableau3[Num DECAL],SMALL(IF(Tableau3[Num DECAL]&lt;&gt;"",ROW(INDIRECT("1:"&amp;ROWS(Tableau3[Num DECAL])))),ROWS($1:2487))),"")</f>
        <v/>
      </c>
      <c r="R2498" s="88">
        <f t="shared" ca="1" si="38"/>
        <v>0</v>
      </c>
      <c r="S2498" s="88">
        <f ca="1">COUNTIFS(Tableau3[PLAGE],R2498)</f>
        <v>0</v>
      </c>
      <c r="T2498" s="139">
        <f ca="1">INDEX(EXTRACT!DATE,MATCH(Tableau4[[#This Row],[Décalage]],D:D,0),0)</f>
        <v>0</v>
      </c>
      <c r="U2498" s="139">
        <f ca="1">VLOOKUP(Tableau4[[#This Row],[Décalage]],D:E,2,0)</f>
        <v>0</v>
      </c>
      <c r="V2498" s="139">
        <f ca="1">VLOOKUP(Tableau4[[#This Row],[Décalage]],D:G,4,0)</f>
        <v>0</v>
      </c>
      <c r="AY2498" s="88"/>
      <c r="AZ2498" s="88"/>
      <c r="BA2498" s="88"/>
      <c r="BB2498" s="88"/>
      <c r="BC2498" s="88"/>
    </row>
    <row r="2499" spans="1:55" ht="15" x14ac:dyDescent="0.2">
      <c r="A2499" s="100" t="s">
        <v>534</v>
      </c>
      <c r="B2499" s="95" t="s">
        <v>534</v>
      </c>
      <c r="C2499" s="95">
        <v>2496</v>
      </c>
      <c r="D2499" s="95" t="s">
        <v>534</v>
      </c>
      <c r="E2499" s="99" t="s">
        <v>534</v>
      </c>
      <c r="F2499" s="95" t="s">
        <v>534</v>
      </c>
      <c r="G2499" s="95" t="s">
        <v>534</v>
      </c>
      <c r="H2499" s="95">
        <v>0</v>
      </c>
      <c r="I2499" s="95">
        <v>1</v>
      </c>
      <c r="J2499" s="95">
        <v>2032</v>
      </c>
      <c r="K2499" s="95" t="s">
        <v>534</v>
      </c>
      <c r="L2499" s="98" t="s">
        <v>534</v>
      </c>
      <c r="M2499" s="98" t="s">
        <v>534</v>
      </c>
      <c r="N2499" s="97" t="s">
        <v>534</v>
      </c>
      <c r="Q2499" s="88" t="str">
        <f t="array" aca="1" ref="Q2499" ca="1">IFERROR(INDEX(Tableau3[Num DECAL],SMALL(IF(Tableau3[Num DECAL]&lt;&gt;"",ROW(INDIRECT("1:"&amp;ROWS(Tableau3[Num DECAL])))),ROWS($1:2488))),"")</f>
        <v/>
      </c>
      <c r="R2499" s="88">
        <f t="shared" ca="1" si="38"/>
        <v>0</v>
      </c>
      <c r="S2499" s="88">
        <f ca="1">COUNTIFS(Tableau3[PLAGE],R2499)</f>
        <v>0</v>
      </c>
      <c r="T2499" s="139">
        <f ca="1">INDEX(EXTRACT!DATE,MATCH(Tableau4[[#This Row],[Décalage]],D:D,0),0)</f>
        <v>0</v>
      </c>
      <c r="U2499" s="139">
        <f ca="1">VLOOKUP(Tableau4[[#This Row],[Décalage]],D:E,2,0)</f>
        <v>0</v>
      </c>
      <c r="V2499" s="139">
        <f ca="1">VLOOKUP(Tableau4[[#This Row],[Décalage]],D:G,4,0)</f>
        <v>0</v>
      </c>
      <c r="AY2499" s="88"/>
      <c r="AZ2499" s="88"/>
      <c r="BA2499" s="88"/>
      <c r="BB2499" s="88"/>
      <c r="BC2499" s="88"/>
    </row>
    <row r="2500" spans="1:55" ht="15" x14ac:dyDescent="0.2">
      <c r="A2500" s="100" t="s">
        <v>534</v>
      </c>
      <c r="B2500" s="95" t="s">
        <v>534</v>
      </c>
      <c r="C2500" s="95">
        <v>2497</v>
      </c>
      <c r="D2500" s="95" t="s">
        <v>534</v>
      </c>
      <c r="E2500" s="99" t="s">
        <v>534</v>
      </c>
      <c r="F2500" s="95" t="s">
        <v>534</v>
      </c>
      <c r="G2500" s="95" t="s">
        <v>534</v>
      </c>
      <c r="H2500" s="95">
        <v>0</v>
      </c>
      <c r="I2500" s="95">
        <v>1</v>
      </c>
      <c r="J2500" s="95">
        <v>2033</v>
      </c>
      <c r="K2500" s="95" t="s">
        <v>534</v>
      </c>
      <c r="L2500" s="98" t="s">
        <v>534</v>
      </c>
      <c r="M2500" s="98" t="s">
        <v>534</v>
      </c>
      <c r="N2500" s="97" t="s">
        <v>534</v>
      </c>
      <c r="Q2500" s="88" t="str">
        <f t="array" aca="1" ref="Q2500" ca="1">IFERROR(INDEX(Tableau3[Num DECAL],SMALL(IF(Tableau3[Num DECAL]&lt;&gt;"",ROW(INDIRECT("1:"&amp;ROWS(Tableau3[Num DECAL])))),ROWS($1:2489))),"")</f>
        <v/>
      </c>
      <c r="R2500" s="88">
        <f t="shared" ca="1" si="38"/>
        <v>0</v>
      </c>
      <c r="S2500" s="88">
        <f ca="1">COUNTIFS(Tableau3[PLAGE],R2500)</f>
        <v>0</v>
      </c>
      <c r="T2500" s="139">
        <f ca="1">INDEX(EXTRACT!DATE,MATCH(Tableau4[[#This Row],[Décalage]],D:D,0),0)</f>
        <v>0</v>
      </c>
      <c r="U2500" s="139">
        <f ca="1">VLOOKUP(Tableau4[[#This Row],[Décalage]],D:E,2,0)</f>
        <v>0</v>
      </c>
      <c r="V2500" s="139">
        <f ca="1">VLOOKUP(Tableau4[[#This Row],[Décalage]],D:G,4,0)</f>
        <v>0</v>
      </c>
      <c r="AY2500" s="88"/>
      <c r="AZ2500" s="88"/>
      <c r="BA2500" s="88"/>
      <c r="BB2500" s="88"/>
      <c r="BC2500" s="88"/>
    </row>
    <row r="2501" spans="1:55" ht="15" x14ac:dyDescent="0.2">
      <c r="A2501" s="100" t="s">
        <v>534</v>
      </c>
      <c r="B2501" s="95" t="s">
        <v>534</v>
      </c>
      <c r="C2501" s="95">
        <v>2498</v>
      </c>
      <c r="D2501" s="95" t="s">
        <v>534</v>
      </c>
      <c r="E2501" s="99" t="s">
        <v>534</v>
      </c>
      <c r="F2501" s="95" t="s">
        <v>534</v>
      </c>
      <c r="G2501" s="95" t="s">
        <v>534</v>
      </c>
      <c r="H2501" s="95">
        <v>0</v>
      </c>
      <c r="I2501" s="95">
        <v>1</v>
      </c>
      <c r="J2501" s="95">
        <v>2034</v>
      </c>
      <c r="K2501" s="95" t="s">
        <v>534</v>
      </c>
      <c r="L2501" s="98" t="s">
        <v>534</v>
      </c>
      <c r="M2501" s="98" t="s">
        <v>534</v>
      </c>
      <c r="N2501" s="97" t="s">
        <v>534</v>
      </c>
      <c r="Q2501" s="88" t="str">
        <f t="array" aca="1" ref="Q2501" ca="1">IFERROR(INDEX(Tableau3[Num DECAL],SMALL(IF(Tableau3[Num DECAL]&lt;&gt;"",ROW(INDIRECT("1:"&amp;ROWS(Tableau3[Num DECAL])))),ROWS($1:2490))),"")</f>
        <v/>
      </c>
      <c r="R2501" s="88">
        <f t="shared" ca="1" si="38"/>
        <v>0</v>
      </c>
      <c r="S2501" s="88">
        <f ca="1">COUNTIFS(Tableau3[PLAGE],R2501)</f>
        <v>0</v>
      </c>
      <c r="T2501" s="139">
        <f ca="1">INDEX(EXTRACT!DATE,MATCH(Tableau4[[#This Row],[Décalage]],D:D,0),0)</f>
        <v>0</v>
      </c>
      <c r="U2501" s="139">
        <f ca="1">VLOOKUP(Tableau4[[#This Row],[Décalage]],D:E,2,0)</f>
        <v>0</v>
      </c>
      <c r="V2501" s="139">
        <f ca="1">VLOOKUP(Tableau4[[#This Row],[Décalage]],D:G,4,0)</f>
        <v>0</v>
      </c>
      <c r="AY2501" s="88"/>
      <c r="AZ2501" s="88"/>
      <c r="BA2501" s="88"/>
      <c r="BB2501" s="88"/>
      <c r="BC2501" s="88"/>
    </row>
    <row r="2502" spans="1:55" ht="15" x14ac:dyDescent="0.2">
      <c r="A2502" s="100" t="s">
        <v>534</v>
      </c>
      <c r="B2502" s="95" t="s">
        <v>534</v>
      </c>
      <c r="C2502" s="95">
        <v>2499</v>
      </c>
      <c r="D2502" s="95" t="s">
        <v>534</v>
      </c>
      <c r="E2502" s="99" t="s">
        <v>534</v>
      </c>
      <c r="F2502" s="95" t="s">
        <v>534</v>
      </c>
      <c r="G2502" s="95" t="s">
        <v>534</v>
      </c>
      <c r="H2502" s="95">
        <v>0</v>
      </c>
      <c r="I2502" s="95">
        <v>1</v>
      </c>
      <c r="J2502" s="95">
        <v>2035</v>
      </c>
      <c r="K2502" s="95" t="s">
        <v>534</v>
      </c>
      <c r="L2502" s="98" t="s">
        <v>534</v>
      </c>
      <c r="M2502" s="98" t="s">
        <v>534</v>
      </c>
      <c r="N2502" s="97" t="s">
        <v>534</v>
      </c>
      <c r="Q2502" s="88" t="str">
        <f t="array" aca="1" ref="Q2502" ca="1">IFERROR(INDEX(Tableau3[Num DECAL],SMALL(IF(Tableau3[Num DECAL]&lt;&gt;"",ROW(INDIRECT("1:"&amp;ROWS(Tableau3[Num DECAL])))),ROWS($1:2491))),"")</f>
        <v/>
      </c>
      <c r="R2502" s="88">
        <f t="shared" ca="1" si="38"/>
        <v>0</v>
      </c>
      <c r="S2502" s="88">
        <f ca="1">COUNTIFS(Tableau3[PLAGE],R2502)</f>
        <v>0</v>
      </c>
      <c r="T2502" s="139">
        <f ca="1">INDEX(EXTRACT!DATE,MATCH(Tableau4[[#This Row],[Décalage]],D:D,0),0)</f>
        <v>0</v>
      </c>
      <c r="U2502" s="139">
        <f ca="1">VLOOKUP(Tableau4[[#This Row],[Décalage]],D:E,2,0)</f>
        <v>0</v>
      </c>
      <c r="V2502" s="139">
        <f ca="1">VLOOKUP(Tableau4[[#This Row],[Décalage]],D:G,4,0)</f>
        <v>0</v>
      </c>
      <c r="AY2502" s="88"/>
      <c r="AZ2502" s="88"/>
      <c r="BA2502" s="88"/>
      <c r="BB2502" s="88"/>
      <c r="BC2502" s="88"/>
    </row>
    <row r="2503" spans="1:55" ht="15" x14ac:dyDescent="0.2">
      <c r="A2503" s="100" t="s">
        <v>534</v>
      </c>
      <c r="B2503" s="95" t="s">
        <v>534</v>
      </c>
      <c r="C2503" s="95">
        <v>2500</v>
      </c>
      <c r="D2503" s="95" t="s">
        <v>534</v>
      </c>
      <c r="E2503" s="99" t="s">
        <v>534</v>
      </c>
      <c r="F2503" s="95" t="s">
        <v>534</v>
      </c>
      <c r="G2503" s="95" t="s">
        <v>534</v>
      </c>
      <c r="H2503" s="95">
        <v>0</v>
      </c>
      <c r="I2503" s="95">
        <v>1</v>
      </c>
      <c r="J2503" s="95">
        <v>2036</v>
      </c>
      <c r="K2503" s="95" t="s">
        <v>534</v>
      </c>
      <c r="L2503" s="98" t="s">
        <v>534</v>
      </c>
      <c r="M2503" s="98" t="s">
        <v>534</v>
      </c>
      <c r="N2503" s="97" t="s">
        <v>534</v>
      </c>
      <c r="Q2503" s="88" t="str">
        <f t="array" aca="1" ref="Q2503" ca="1">IFERROR(INDEX(Tableau3[Num DECAL],SMALL(IF(Tableau3[Num DECAL]&lt;&gt;"",ROW(INDIRECT("1:"&amp;ROWS(Tableau3[Num DECAL])))),ROWS($1:2492))),"")</f>
        <v/>
      </c>
      <c r="R2503" s="88">
        <f t="shared" ca="1" si="38"/>
        <v>0</v>
      </c>
      <c r="S2503" s="88">
        <f ca="1">COUNTIFS(Tableau3[PLAGE],R2503)</f>
        <v>0</v>
      </c>
      <c r="T2503" s="139">
        <f ca="1">INDEX(EXTRACT!DATE,MATCH(Tableau4[[#This Row],[Décalage]],D:D,0),0)</f>
        <v>0</v>
      </c>
      <c r="U2503" s="139">
        <f ca="1">VLOOKUP(Tableau4[[#This Row],[Décalage]],D:E,2,0)</f>
        <v>0</v>
      </c>
      <c r="V2503" s="139">
        <f ca="1">VLOOKUP(Tableau4[[#This Row],[Décalage]],D:G,4,0)</f>
        <v>0</v>
      </c>
      <c r="AY2503" s="88"/>
      <c r="AZ2503" s="88"/>
      <c r="BA2503" s="88"/>
      <c r="BB2503" s="88"/>
      <c r="BC2503" s="88"/>
    </row>
    <row r="2504" spans="1:55" ht="15" x14ac:dyDescent="0.2">
      <c r="A2504" s="100" t="s">
        <v>534</v>
      </c>
      <c r="B2504" s="95" t="s">
        <v>534</v>
      </c>
      <c r="C2504" s="95">
        <v>2501</v>
      </c>
      <c r="D2504" s="95" t="s">
        <v>534</v>
      </c>
      <c r="E2504" s="99" t="s">
        <v>534</v>
      </c>
      <c r="F2504" s="95" t="s">
        <v>534</v>
      </c>
      <c r="G2504" s="95" t="s">
        <v>534</v>
      </c>
      <c r="H2504" s="95">
        <v>0</v>
      </c>
      <c r="I2504" s="95">
        <v>1</v>
      </c>
      <c r="J2504" s="95">
        <v>2037</v>
      </c>
      <c r="K2504" s="95" t="s">
        <v>534</v>
      </c>
      <c r="L2504" s="98" t="s">
        <v>534</v>
      </c>
      <c r="M2504" s="98" t="s">
        <v>534</v>
      </c>
      <c r="N2504" s="97" t="s">
        <v>534</v>
      </c>
      <c r="Q2504" s="88" t="str">
        <f t="array" aca="1" ref="Q2504" ca="1">IFERROR(INDEX(Tableau3[Num DECAL],SMALL(IF(Tableau3[Num DECAL]&lt;&gt;"",ROW(INDIRECT("1:"&amp;ROWS(Tableau3[Num DECAL])))),ROWS($1:2493))),"")</f>
        <v/>
      </c>
      <c r="R2504" s="88">
        <f t="shared" ca="1" si="38"/>
        <v>0</v>
      </c>
      <c r="S2504" s="88">
        <f ca="1">COUNTIFS(Tableau3[PLAGE],R2504)</f>
        <v>0</v>
      </c>
      <c r="T2504" s="139">
        <f ca="1">INDEX(EXTRACT!DATE,MATCH(Tableau4[[#This Row],[Décalage]],D:D,0),0)</f>
        <v>0</v>
      </c>
      <c r="U2504" s="139">
        <f ca="1">VLOOKUP(Tableau4[[#This Row],[Décalage]],D:E,2,0)</f>
        <v>0</v>
      </c>
      <c r="V2504" s="139">
        <f ca="1">VLOOKUP(Tableau4[[#This Row],[Décalage]],D:G,4,0)</f>
        <v>0</v>
      </c>
      <c r="AY2504" s="88"/>
      <c r="AZ2504" s="88"/>
      <c r="BA2504" s="88"/>
      <c r="BB2504" s="88"/>
      <c r="BC2504" s="88"/>
    </row>
    <row r="2505" spans="1:55" ht="15" x14ac:dyDescent="0.2">
      <c r="A2505" s="100" t="s">
        <v>534</v>
      </c>
      <c r="B2505" s="95" t="s">
        <v>534</v>
      </c>
      <c r="C2505" s="95">
        <v>2502</v>
      </c>
      <c r="D2505" s="95" t="s">
        <v>534</v>
      </c>
      <c r="E2505" s="99" t="s">
        <v>534</v>
      </c>
      <c r="F2505" s="95" t="s">
        <v>534</v>
      </c>
      <c r="G2505" s="95" t="s">
        <v>534</v>
      </c>
      <c r="H2505" s="95">
        <v>0</v>
      </c>
      <c r="I2505" s="95">
        <v>1</v>
      </c>
      <c r="J2505" s="95">
        <v>2038</v>
      </c>
      <c r="K2505" s="95" t="s">
        <v>534</v>
      </c>
      <c r="L2505" s="98" t="s">
        <v>534</v>
      </c>
      <c r="M2505" s="98" t="s">
        <v>534</v>
      </c>
      <c r="N2505" s="97" t="s">
        <v>534</v>
      </c>
      <c r="Q2505" s="88" t="str">
        <f t="array" aca="1" ref="Q2505" ca="1">IFERROR(INDEX(Tableau3[Num DECAL],SMALL(IF(Tableau3[Num DECAL]&lt;&gt;"",ROW(INDIRECT("1:"&amp;ROWS(Tableau3[Num DECAL])))),ROWS($1:2494))),"")</f>
        <v/>
      </c>
      <c r="R2505" s="88">
        <f t="shared" ca="1" si="38"/>
        <v>0</v>
      </c>
      <c r="S2505" s="88">
        <f ca="1">COUNTIFS(Tableau3[PLAGE],R2505)</f>
        <v>0</v>
      </c>
      <c r="T2505" s="139">
        <f ca="1">INDEX(EXTRACT!DATE,MATCH(Tableau4[[#This Row],[Décalage]],D:D,0),0)</f>
        <v>0</v>
      </c>
      <c r="U2505" s="139">
        <f ca="1">VLOOKUP(Tableau4[[#This Row],[Décalage]],D:E,2,0)</f>
        <v>0</v>
      </c>
      <c r="V2505" s="139">
        <f ca="1">VLOOKUP(Tableau4[[#This Row],[Décalage]],D:G,4,0)</f>
        <v>0</v>
      </c>
      <c r="AY2505" s="88"/>
      <c r="AZ2505" s="88"/>
      <c r="BA2505" s="88"/>
      <c r="BB2505" s="88"/>
      <c r="BC2505" s="88"/>
    </row>
    <row r="2506" spans="1:55" ht="15" x14ac:dyDescent="0.2">
      <c r="A2506" s="100" t="s">
        <v>534</v>
      </c>
      <c r="B2506" s="95" t="s">
        <v>534</v>
      </c>
      <c r="C2506" s="95">
        <v>2503</v>
      </c>
      <c r="D2506" s="95" t="s">
        <v>534</v>
      </c>
      <c r="E2506" s="99" t="s">
        <v>534</v>
      </c>
      <c r="F2506" s="95" t="s">
        <v>534</v>
      </c>
      <c r="G2506" s="95" t="s">
        <v>534</v>
      </c>
      <c r="H2506" s="95">
        <v>0</v>
      </c>
      <c r="I2506" s="95">
        <v>1</v>
      </c>
      <c r="J2506" s="95">
        <v>2039</v>
      </c>
      <c r="K2506" s="95" t="s">
        <v>534</v>
      </c>
      <c r="L2506" s="98" t="s">
        <v>534</v>
      </c>
      <c r="M2506" s="98" t="s">
        <v>534</v>
      </c>
      <c r="N2506" s="97" t="s">
        <v>534</v>
      </c>
      <c r="Q2506" s="88" t="str">
        <f t="array" aca="1" ref="Q2506" ca="1">IFERROR(INDEX(Tableau3[Num DECAL],SMALL(IF(Tableau3[Num DECAL]&lt;&gt;"",ROW(INDIRECT("1:"&amp;ROWS(Tableau3[Num DECAL])))),ROWS($1:2495))),"")</f>
        <v/>
      </c>
      <c r="R2506" s="88">
        <f t="shared" ca="1" si="38"/>
        <v>0</v>
      </c>
      <c r="S2506" s="88">
        <f ca="1">COUNTIFS(Tableau3[PLAGE],R2506)</f>
        <v>0</v>
      </c>
      <c r="T2506" s="139">
        <f ca="1">INDEX(EXTRACT!DATE,MATCH(Tableau4[[#This Row],[Décalage]],D:D,0),0)</f>
        <v>0</v>
      </c>
      <c r="U2506" s="139">
        <f ca="1">VLOOKUP(Tableau4[[#This Row],[Décalage]],D:E,2,0)</f>
        <v>0</v>
      </c>
      <c r="V2506" s="139">
        <f ca="1">VLOOKUP(Tableau4[[#This Row],[Décalage]],D:G,4,0)</f>
        <v>0</v>
      </c>
      <c r="AY2506" s="88"/>
      <c r="AZ2506" s="88"/>
      <c r="BA2506" s="88"/>
      <c r="BB2506" s="88"/>
      <c r="BC2506" s="88"/>
    </row>
    <row r="2507" spans="1:55" ht="15" x14ac:dyDescent="0.2">
      <c r="A2507" s="100" t="s">
        <v>534</v>
      </c>
      <c r="B2507" s="95" t="s">
        <v>534</v>
      </c>
      <c r="C2507" s="95">
        <v>2504</v>
      </c>
      <c r="D2507" s="95" t="s">
        <v>534</v>
      </c>
      <c r="E2507" s="99" t="s">
        <v>534</v>
      </c>
      <c r="F2507" s="95" t="s">
        <v>534</v>
      </c>
      <c r="G2507" s="95" t="s">
        <v>534</v>
      </c>
      <c r="H2507" s="95">
        <v>0</v>
      </c>
      <c r="I2507" s="95">
        <v>1</v>
      </c>
      <c r="J2507" s="95">
        <v>2040</v>
      </c>
      <c r="K2507" s="95" t="s">
        <v>534</v>
      </c>
      <c r="L2507" s="98" t="s">
        <v>534</v>
      </c>
      <c r="M2507" s="98" t="s">
        <v>534</v>
      </c>
      <c r="N2507" s="97" t="s">
        <v>534</v>
      </c>
      <c r="Q2507" s="88" t="str">
        <f t="array" aca="1" ref="Q2507" ca="1">IFERROR(INDEX(Tableau3[Num DECAL],SMALL(IF(Tableau3[Num DECAL]&lt;&gt;"",ROW(INDIRECT("1:"&amp;ROWS(Tableau3[Num DECAL])))),ROWS($1:2496))),"")</f>
        <v/>
      </c>
      <c r="R2507" s="88">
        <f t="shared" ca="1" si="38"/>
        <v>0</v>
      </c>
      <c r="S2507" s="88">
        <f ca="1">COUNTIFS(Tableau3[PLAGE],R2507)</f>
        <v>0</v>
      </c>
      <c r="T2507" s="139">
        <f ca="1">INDEX(EXTRACT!DATE,MATCH(Tableau4[[#This Row],[Décalage]],D:D,0),0)</f>
        <v>0</v>
      </c>
      <c r="U2507" s="139">
        <f ca="1">VLOOKUP(Tableau4[[#This Row],[Décalage]],D:E,2,0)</f>
        <v>0</v>
      </c>
      <c r="V2507" s="139">
        <f ca="1">VLOOKUP(Tableau4[[#This Row],[Décalage]],D:G,4,0)</f>
        <v>0</v>
      </c>
      <c r="AY2507" s="88"/>
      <c r="AZ2507" s="88"/>
      <c r="BA2507" s="88"/>
      <c r="BB2507" s="88"/>
      <c r="BC2507" s="88"/>
    </row>
    <row r="2508" spans="1:55" ht="15" x14ac:dyDescent="0.2">
      <c r="A2508" s="100" t="s">
        <v>534</v>
      </c>
      <c r="B2508" s="95" t="s">
        <v>534</v>
      </c>
      <c r="C2508" s="95">
        <v>2505</v>
      </c>
      <c r="D2508" s="95" t="s">
        <v>534</v>
      </c>
      <c r="E2508" s="99" t="s">
        <v>534</v>
      </c>
      <c r="F2508" s="95" t="s">
        <v>534</v>
      </c>
      <c r="G2508" s="95" t="s">
        <v>534</v>
      </c>
      <c r="H2508" s="95">
        <v>0</v>
      </c>
      <c r="I2508" s="95">
        <v>1</v>
      </c>
      <c r="J2508" s="95">
        <v>2041</v>
      </c>
      <c r="K2508" s="95" t="s">
        <v>534</v>
      </c>
      <c r="L2508" s="98" t="s">
        <v>534</v>
      </c>
      <c r="M2508" s="98" t="s">
        <v>534</v>
      </c>
      <c r="N2508" s="97" t="s">
        <v>534</v>
      </c>
      <c r="Q2508" s="88" t="str">
        <f t="array" aca="1" ref="Q2508" ca="1">IFERROR(INDEX(Tableau3[Num DECAL],SMALL(IF(Tableau3[Num DECAL]&lt;&gt;"",ROW(INDIRECT("1:"&amp;ROWS(Tableau3[Num DECAL])))),ROWS($1:2497))),"")</f>
        <v/>
      </c>
      <c r="R2508" s="88">
        <f t="shared" ref="R2508:R2571" ca="1" si="39">VLOOKUP(Q2508,D:J,7,0)</f>
        <v>0</v>
      </c>
      <c r="S2508" s="88">
        <f ca="1">COUNTIFS(Tableau3[PLAGE],R2508)</f>
        <v>0</v>
      </c>
      <c r="T2508" s="139">
        <f ca="1">INDEX(EXTRACT!DATE,MATCH(Tableau4[[#This Row],[Décalage]],D:D,0),0)</f>
        <v>0</v>
      </c>
      <c r="U2508" s="139">
        <f ca="1">VLOOKUP(Tableau4[[#This Row],[Décalage]],D:E,2,0)</f>
        <v>0</v>
      </c>
      <c r="V2508" s="139">
        <f ca="1">VLOOKUP(Tableau4[[#This Row],[Décalage]],D:G,4,0)</f>
        <v>0</v>
      </c>
      <c r="AY2508" s="88"/>
      <c r="AZ2508" s="88"/>
      <c r="BA2508" s="88"/>
      <c r="BB2508" s="88"/>
      <c r="BC2508" s="88"/>
    </row>
    <row r="2509" spans="1:55" ht="15" x14ac:dyDescent="0.2">
      <c r="A2509" s="100" t="s">
        <v>534</v>
      </c>
      <c r="B2509" s="95" t="s">
        <v>534</v>
      </c>
      <c r="C2509" s="95">
        <v>2506</v>
      </c>
      <c r="D2509" s="95" t="s">
        <v>534</v>
      </c>
      <c r="E2509" s="99" t="s">
        <v>534</v>
      </c>
      <c r="F2509" s="95" t="s">
        <v>534</v>
      </c>
      <c r="G2509" s="95" t="s">
        <v>534</v>
      </c>
      <c r="H2509" s="95">
        <v>0</v>
      </c>
      <c r="I2509" s="95">
        <v>1</v>
      </c>
      <c r="J2509" s="95">
        <v>2042</v>
      </c>
      <c r="K2509" s="95" t="s">
        <v>534</v>
      </c>
      <c r="L2509" s="98" t="s">
        <v>534</v>
      </c>
      <c r="M2509" s="98" t="s">
        <v>534</v>
      </c>
      <c r="N2509" s="97" t="s">
        <v>534</v>
      </c>
      <c r="Q2509" s="88" t="str">
        <f t="array" aca="1" ref="Q2509" ca="1">IFERROR(INDEX(Tableau3[Num DECAL],SMALL(IF(Tableau3[Num DECAL]&lt;&gt;"",ROW(INDIRECT("1:"&amp;ROWS(Tableau3[Num DECAL])))),ROWS($1:2498))),"")</f>
        <v/>
      </c>
      <c r="R2509" s="88">
        <f t="shared" ca="1" si="39"/>
        <v>0</v>
      </c>
      <c r="S2509" s="88">
        <f ca="1">COUNTIFS(Tableau3[PLAGE],R2509)</f>
        <v>0</v>
      </c>
      <c r="T2509" s="139">
        <f ca="1">INDEX(EXTRACT!DATE,MATCH(Tableau4[[#This Row],[Décalage]],D:D,0),0)</f>
        <v>0</v>
      </c>
      <c r="U2509" s="139">
        <f ca="1">VLOOKUP(Tableau4[[#This Row],[Décalage]],D:E,2,0)</f>
        <v>0</v>
      </c>
      <c r="V2509" s="139">
        <f ca="1">VLOOKUP(Tableau4[[#This Row],[Décalage]],D:G,4,0)</f>
        <v>0</v>
      </c>
      <c r="AY2509" s="88"/>
      <c r="AZ2509" s="88"/>
      <c r="BA2509" s="88"/>
      <c r="BB2509" s="88"/>
      <c r="BC2509" s="88"/>
    </row>
    <row r="2510" spans="1:55" ht="15" x14ac:dyDescent="0.2">
      <c r="A2510" s="100" t="s">
        <v>534</v>
      </c>
      <c r="B2510" s="95" t="s">
        <v>534</v>
      </c>
      <c r="C2510" s="95">
        <v>2507</v>
      </c>
      <c r="D2510" s="95" t="s">
        <v>534</v>
      </c>
      <c r="E2510" s="99" t="s">
        <v>534</v>
      </c>
      <c r="F2510" s="95" t="s">
        <v>534</v>
      </c>
      <c r="G2510" s="95" t="s">
        <v>534</v>
      </c>
      <c r="H2510" s="95">
        <v>0</v>
      </c>
      <c r="I2510" s="95">
        <v>1</v>
      </c>
      <c r="J2510" s="95">
        <v>2043</v>
      </c>
      <c r="K2510" s="95" t="s">
        <v>534</v>
      </c>
      <c r="L2510" s="98" t="s">
        <v>534</v>
      </c>
      <c r="M2510" s="98" t="s">
        <v>534</v>
      </c>
      <c r="N2510" s="97" t="s">
        <v>534</v>
      </c>
      <c r="Q2510" s="88" t="str">
        <f t="array" aca="1" ref="Q2510" ca="1">IFERROR(INDEX(Tableau3[Num DECAL],SMALL(IF(Tableau3[Num DECAL]&lt;&gt;"",ROW(INDIRECT("1:"&amp;ROWS(Tableau3[Num DECAL])))),ROWS($1:2499))),"")</f>
        <v/>
      </c>
      <c r="R2510" s="88">
        <f t="shared" ca="1" si="39"/>
        <v>0</v>
      </c>
      <c r="S2510" s="88">
        <f ca="1">COUNTIFS(Tableau3[PLAGE],R2510)</f>
        <v>0</v>
      </c>
      <c r="T2510" s="139">
        <f ca="1">INDEX(EXTRACT!DATE,MATCH(Tableau4[[#This Row],[Décalage]],D:D,0),0)</f>
        <v>0</v>
      </c>
      <c r="U2510" s="139">
        <f ca="1">VLOOKUP(Tableau4[[#This Row],[Décalage]],D:E,2,0)</f>
        <v>0</v>
      </c>
      <c r="V2510" s="139">
        <f ca="1">VLOOKUP(Tableau4[[#This Row],[Décalage]],D:G,4,0)</f>
        <v>0</v>
      </c>
      <c r="AY2510" s="88"/>
      <c r="AZ2510" s="88"/>
      <c r="BA2510" s="88"/>
      <c r="BB2510" s="88"/>
      <c r="BC2510" s="88"/>
    </row>
    <row r="2511" spans="1:55" ht="15" x14ac:dyDescent="0.2">
      <c r="A2511" s="100" t="s">
        <v>534</v>
      </c>
      <c r="B2511" s="95" t="s">
        <v>534</v>
      </c>
      <c r="C2511" s="95">
        <v>2508</v>
      </c>
      <c r="D2511" s="95" t="s">
        <v>534</v>
      </c>
      <c r="E2511" s="99" t="s">
        <v>534</v>
      </c>
      <c r="F2511" s="95" t="s">
        <v>534</v>
      </c>
      <c r="G2511" s="95" t="s">
        <v>534</v>
      </c>
      <c r="H2511" s="95">
        <v>0</v>
      </c>
      <c r="I2511" s="95">
        <v>1</v>
      </c>
      <c r="J2511" s="95">
        <v>2044</v>
      </c>
      <c r="K2511" s="95" t="s">
        <v>534</v>
      </c>
      <c r="L2511" s="98" t="s">
        <v>534</v>
      </c>
      <c r="M2511" s="98" t="s">
        <v>534</v>
      </c>
      <c r="N2511" s="97" t="s">
        <v>534</v>
      </c>
      <c r="Q2511" s="88" t="str">
        <f t="array" aca="1" ref="Q2511" ca="1">IFERROR(INDEX(Tableau3[Num DECAL],SMALL(IF(Tableau3[Num DECAL]&lt;&gt;"",ROW(INDIRECT("1:"&amp;ROWS(Tableau3[Num DECAL])))),ROWS($1:2500))),"")</f>
        <v/>
      </c>
      <c r="R2511" s="88">
        <f t="shared" ca="1" si="39"/>
        <v>0</v>
      </c>
      <c r="S2511" s="88">
        <f ca="1">COUNTIFS(Tableau3[PLAGE],R2511)</f>
        <v>0</v>
      </c>
      <c r="T2511" s="139">
        <f ca="1">INDEX(EXTRACT!DATE,MATCH(Tableau4[[#This Row],[Décalage]],D:D,0),0)</f>
        <v>0</v>
      </c>
      <c r="U2511" s="139">
        <f ca="1">VLOOKUP(Tableau4[[#This Row],[Décalage]],D:E,2,0)</f>
        <v>0</v>
      </c>
      <c r="V2511" s="139">
        <f ca="1">VLOOKUP(Tableau4[[#This Row],[Décalage]],D:G,4,0)</f>
        <v>0</v>
      </c>
      <c r="AY2511" s="88"/>
      <c r="AZ2511" s="88"/>
      <c r="BA2511" s="88"/>
      <c r="BB2511" s="88"/>
      <c r="BC2511" s="88"/>
    </row>
    <row r="2512" spans="1:55" ht="15" x14ac:dyDescent="0.2">
      <c r="A2512" s="100" t="s">
        <v>534</v>
      </c>
      <c r="B2512" s="95" t="s">
        <v>534</v>
      </c>
      <c r="C2512" s="95">
        <v>2509</v>
      </c>
      <c r="D2512" s="95" t="s">
        <v>534</v>
      </c>
      <c r="E2512" s="99" t="s">
        <v>534</v>
      </c>
      <c r="F2512" s="95" t="s">
        <v>534</v>
      </c>
      <c r="G2512" s="95" t="s">
        <v>534</v>
      </c>
      <c r="H2512" s="95">
        <v>0</v>
      </c>
      <c r="I2512" s="95">
        <v>1</v>
      </c>
      <c r="J2512" s="95">
        <v>2045</v>
      </c>
      <c r="K2512" s="95" t="s">
        <v>534</v>
      </c>
      <c r="L2512" s="98" t="s">
        <v>534</v>
      </c>
      <c r="M2512" s="98" t="s">
        <v>534</v>
      </c>
      <c r="N2512" s="97" t="s">
        <v>534</v>
      </c>
      <c r="Q2512" s="88" t="str">
        <f t="array" aca="1" ref="Q2512" ca="1">IFERROR(INDEX(Tableau3[Num DECAL],SMALL(IF(Tableau3[Num DECAL]&lt;&gt;"",ROW(INDIRECT("1:"&amp;ROWS(Tableau3[Num DECAL])))),ROWS($1:2501))),"")</f>
        <v/>
      </c>
      <c r="R2512" s="88">
        <f t="shared" ca="1" si="39"/>
        <v>0</v>
      </c>
      <c r="S2512" s="88">
        <f ca="1">COUNTIFS(Tableau3[PLAGE],R2512)</f>
        <v>0</v>
      </c>
      <c r="T2512" s="139">
        <f ca="1">INDEX(EXTRACT!DATE,MATCH(Tableau4[[#This Row],[Décalage]],D:D,0),0)</f>
        <v>0</v>
      </c>
      <c r="U2512" s="139">
        <f ca="1">VLOOKUP(Tableau4[[#This Row],[Décalage]],D:E,2,0)</f>
        <v>0</v>
      </c>
      <c r="V2512" s="139">
        <f ca="1">VLOOKUP(Tableau4[[#This Row],[Décalage]],D:G,4,0)</f>
        <v>0</v>
      </c>
      <c r="AY2512" s="88"/>
      <c r="AZ2512" s="88"/>
      <c r="BA2512" s="88"/>
      <c r="BB2512" s="88"/>
      <c r="BC2512" s="88"/>
    </row>
    <row r="2513" spans="1:55" ht="15" x14ac:dyDescent="0.2">
      <c r="A2513" s="100" t="s">
        <v>534</v>
      </c>
      <c r="B2513" s="95" t="s">
        <v>534</v>
      </c>
      <c r="C2513" s="95">
        <v>2510</v>
      </c>
      <c r="D2513" s="95" t="s">
        <v>534</v>
      </c>
      <c r="E2513" s="99" t="s">
        <v>534</v>
      </c>
      <c r="F2513" s="95" t="s">
        <v>534</v>
      </c>
      <c r="G2513" s="95" t="s">
        <v>534</v>
      </c>
      <c r="H2513" s="95">
        <v>0</v>
      </c>
      <c r="I2513" s="95">
        <v>1</v>
      </c>
      <c r="J2513" s="95">
        <v>2046</v>
      </c>
      <c r="K2513" s="95" t="s">
        <v>534</v>
      </c>
      <c r="L2513" s="98" t="s">
        <v>534</v>
      </c>
      <c r="M2513" s="98" t="s">
        <v>534</v>
      </c>
      <c r="N2513" s="97" t="s">
        <v>534</v>
      </c>
      <c r="Q2513" s="88" t="str">
        <f t="array" aca="1" ref="Q2513" ca="1">IFERROR(INDEX(Tableau3[Num DECAL],SMALL(IF(Tableau3[Num DECAL]&lt;&gt;"",ROW(INDIRECT("1:"&amp;ROWS(Tableau3[Num DECAL])))),ROWS($1:2502))),"")</f>
        <v/>
      </c>
      <c r="R2513" s="88">
        <f t="shared" ca="1" si="39"/>
        <v>0</v>
      </c>
      <c r="S2513" s="88">
        <f ca="1">COUNTIFS(Tableau3[PLAGE],R2513)</f>
        <v>0</v>
      </c>
      <c r="T2513" s="139">
        <f ca="1">INDEX(EXTRACT!DATE,MATCH(Tableau4[[#This Row],[Décalage]],D:D,0),0)</f>
        <v>0</v>
      </c>
      <c r="U2513" s="139">
        <f ca="1">VLOOKUP(Tableau4[[#This Row],[Décalage]],D:E,2,0)</f>
        <v>0</v>
      </c>
      <c r="V2513" s="139">
        <f ca="1">VLOOKUP(Tableau4[[#This Row],[Décalage]],D:G,4,0)</f>
        <v>0</v>
      </c>
      <c r="AY2513" s="88"/>
      <c r="AZ2513" s="88"/>
      <c r="BA2513" s="88"/>
      <c r="BB2513" s="88"/>
      <c r="BC2513" s="88"/>
    </row>
    <row r="2514" spans="1:55" ht="15" x14ac:dyDescent="0.2">
      <c r="A2514" s="100" t="s">
        <v>534</v>
      </c>
      <c r="B2514" s="95" t="s">
        <v>534</v>
      </c>
      <c r="C2514" s="95">
        <v>2511</v>
      </c>
      <c r="D2514" s="95" t="s">
        <v>534</v>
      </c>
      <c r="E2514" s="99" t="s">
        <v>534</v>
      </c>
      <c r="F2514" s="95" t="s">
        <v>534</v>
      </c>
      <c r="G2514" s="95" t="s">
        <v>534</v>
      </c>
      <c r="H2514" s="95">
        <v>0</v>
      </c>
      <c r="I2514" s="95">
        <v>1</v>
      </c>
      <c r="J2514" s="95">
        <v>2047</v>
      </c>
      <c r="K2514" s="95" t="s">
        <v>534</v>
      </c>
      <c r="L2514" s="98" t="s">
        <v>534</v>
      </c>
      <c r="M2514" s="98" t="s">
        <v>534</v>
      </c>
      <c r="N2514" s="97" t="s">
        <v>534</v>
      </c>
      <c r="Q2514" s="88" t="str">
        <f t="array" aca="1" ref="Q2514" ca="1">IFERROR(INDEX(Tableau3[Num DECAL],SMALL(IF(Tableau3[Num DECAL]&lt;&gt;"",ROW(INDIRECT("1:"&amp;ROWS(Tableau3[Num DECAL])))),ROWS($1:2503))),"")</f>
        <v/>
      </c>
      <c r="R2514" s="88">
        <f t="shared" ca="1" si="39"/>
        <v>0</v>
      </c>
      <c r="S2514" s="88">
        <f ca="1">COUNTIFS(Tableau3[PLAGE],R2514)</f>
        <v>0</v>
      </c>
      <c r="T2514" s="139">
        <f ca="1">INDEX(EXTRACT!DATE,MATCH(Tableau4[[#This Row],[Décalage]],D:D,0),0)</f>
        <v>0</v>
      </c>
      <c r="U2514" s="139">
        <f ca="1">VLOOKUP(Tableau4[[#This Row],[Décalage]],D:E,2,0)</f>
        <v>0</v>
      </c>
      <c r="V2514" s="139">
        <f ca="1">VLOOKUP(Tableau4[[#This Row],[Décalage]],D:G,4,0)</f>
        <v>0</v>
      </c>
      <c r="AY2514" s="88"/>
      <c r="AZ2514" s="88"/>
      <c r="BA2514" s="88"/>
      <c r="BB2514" s="88"/>
      <c r="BC2514" s="88"/>
    </row>
    <row r="2515" spans="1:55" ht="15" x14ac:dyDescent="0.2">
      <c r="A2515" s="100" t="s">
        <v>534</v>
      </c>
      <c r="B2515" s="95" t="s">
        <v>534</v>
      </c>
      <c r="C2515" s="95">
        <v>2512</v>
      </c>
      <c r="D2515" s="95" t="s">
        <v>534</v>
      </c>
      <c r="E2515" s="99" t="s">
        <v>534</v>
      </c>
      <c r="F2515" s="95" t="s">
        <v>534</v>
      </c>
      <c r="G2515" s="95" t="s">
        <v>534</v>
      </c>
      <c r="H2515" s="95">
        <v>0</v>
      </c>
      <c r="I2515" s="95">
        <v>1</v>
      </c>
      <c r="J2515" s="95">
        <v>2048</v>
      </c>
      <c r="K2515" s="95" t="s">
        <v>534</v>
      </c>
      <c r="L2515" s="98" t="s">
        <v>534</v>
      </c>
      <c r="M2515" s="98" t="s">
        <v>534</v>
      </c>
      <c r="N2515" s="97" t="s">
        <v>534</v>
      </c>
      <c r="Q2515" s="88" t="str">
        <f t="array" aca="1" ref="Q2515" ca="1">IFERROR(INDEX(Tableau3[Num DECAL],SMALL(IF(Tableau3[Num DECAL]&lt;&gt;"",ROW(INDIRECT("1:"&amp;ROWS(Tableau3[Num DECAL])))),ROWS($1:2504))),"")</f>
        <v/>
      </c>
      <c r="R2515" s="88">
        <f t="shared" ca="1" si="39"/>
        <v>0</v>
      </c>
      <c r="S2515" s="88">
        <f ca="1">COUNTIFS(Tableau3[PLAGE],R2515)</f>
        <v>0</v>
      </c>
      <c r="T2515" s="139">
        <f ca="1">INDEX(EXTRACT!DATE,MATCH(Tableau4[[#This Row],[Décalage]],D:D,0),0)</f>
        <v>0</v>
      </c>
      <c r="U2515" s="139">
        <f ca="1">VLOOKUP(Tableau4[[#This Row],[Décalage]],D:E,2,0)</f>
        <v>0</v>
      </c>
      <c r="V2515" s="139">
        <f ca="1">VLOOKUP(Tableau4[[#This Row],[Décalage]],D:G,4,0)</f>
        <v>0</v>
      </c>
      <c r="AY2515" s="88"/>
      <c r="AZ2515" s="88"/>
      <c r="BA2515" s="88"/>
      <c r="BB2515" s="88"/>
      <c r="BC2515" s="88"/>
    </row>
    <row r="2516" spans="1:55" ht="15" x14ac:dyDescent="0.2">
      <c r="A2516" s="100" t="s">
        <v>534</v>
      </c>
      <c r="B2516" s="95" t="s">
        <v>534</v>
      </c>
      <c r="C2516" s="95">
        <v>2513</v>
      </c>
      <c r="D2516" s="95" t="s">
        <v>534</v>
      </c>
      <c r="E2516" s="99" t="s">
        <v>534</v>
      </c>
      <c r="F2516" s="95" t="s">
        <v>534</v>
      </c>
      <c r="G2516" s="95" t="s">
        <v>534</v>
      </c>
      <c r="H2516" s="95">
        <v>0</v>
      </c>
      <c r="I2516" s="95">
        <v>1</v>
      </c>
      <c r="J2516" s="95">
        <v>2049</v>
      </c>
      <c r="K2516" s="95" t="s">
        <v>534</v>
      </c>
      <c r="L2516" s="98" t="s">
        <v>534</v>
      </c>
      <c r="M2516" s="98" t="s">
        <v>534</v>
      </c>
      <c r="N2516" s="97" t="s">
        <v>534</v>
      </c>
      <c r="Q2516" s="88" t="str">
        <f t="array" aca="1" ref="Q2516" ca="1">IFERROR(INDEX(Tableau3[Num DECAL],SMALL(IF(Tableau3[Num DECAL]&lt;&gt;"",ROW(INDIRECT("1:"&amp;ROWS(Tableau3[Num DECAL])))),ROWS($1:2505))),"")</f>
        <v/>
      </c>
      <c r="R2516" s="88">
        <f t="shared" ca="1" si="39"/>
        <v>0</v>
      </c>
      <c r="S2516" s="88">
        <f ca="1">COUNTIFS(Tableau3[PLAGE],R2516)</f>
        <v>0</v>
      </c>
      <c r="T2516" s="139">
        <f ca="1">INDEX(EXTRACT!DATE,MATCH(Tableau4[[#This Row],[Décalage]],D:D,0),0)</f>
        <v>0</v>
      </c>
      <c r="U2516" s="139">
        <f ca="1">VLOOKUP(Tableau4[[#This Row],[Décalage]],D:E,2,0)</f>
        <v>0</v>
      </c>
      <c r="V2516" s="139">
        <f ca="1">VLOOKUP(Tableau4[[#This Row],[Décalage]],D:G,4,0)</f>
        <v>0</v>
      </c>
      <c r="AY2516" s="88"/>
      <c r="AZ2516" s="88"/>
      <c r="BA2516" s="88"/>
      <c r="BB2516" s="88"/>
      <c r="BC2516" s="88"/>
    </row>
    <row r="2517" spans="1:55" ht="15" x14ac:dyDescent="0.2">
      <c r="A2517" s="100" t="s">
        <v>534</v>
      </c>
      <c r="B2517" s="95" t="s">
        <v>534</v>
      </c>
      <c r="C2517" s="95">
        <v>2514</v>
      </c>
      <c r="D2517" s="95" t="s">
        <v>534</v>
      </c>
      <c r="E2517" s="99" t="s">
        <v>534</v>
      </c>
      <c r="F2517" s="95" t="s">
        <v>534</v>
      </c>
      <c r="G2517" s="95" t="s">
        <v>534</v>
      </c>
      <c r="H2517" s="95">
        <v>0</v>
      </c>
      <c r="I2517" s="95">
        <v>1</v>
      </c>
      <c r="J2517" s="95">
        <v>2050</v>
      </c>
      <c r="K2517" s="95" t="s">
        <v>534</v>
      </c>
      <c r="L2517" s="98" t="s">
        <v>534</v>
      </c>
      <c r="M2517" s="98" t="s">
        <v>534</v>
      </c>
      <c r="N2517" s="97" t="s">
        <v>534</v>
      </c>
      <c r="Q2517" s="88" t="str">
        <f t="array" aca="1" ref="Q2517" ca="1">IFERROR(INDEX(Tableau3[Num DECAL],SMALL(IF(Tableau3[Num DECAL]&lt;&gt;"",ROW(INDIRECT("1:"&amp;ROWS(Tableau3[Num DECAL])))),ROWS($1:2506))),"")</f>
        <v/>
      </c>
      <c r="R2517" s="88">
        <f t="shared" ca="1" si="39"/>
        <v>0</v>
      </c>
      <c r="S2517" s="88">
        <f ca="1">COUNTIFS(Tableau3[PLAGE],R2517)</f>
        <v>0</v>
      </c>
      <c r="T2517" s="139">
        <f ca="1">INDEX(EXTRACT!DATE,MATCH(Tableau4[[#This Row],[Décalage]],D:D,0),0)</f>
        <v>0</v>
      </c>
      <c r="U2517" s="139">
        <f ca="1">VLOOKUP(Tableau4[[#This Row],[Décalage]],D:E,2,0)</f>
        <v>0</v>
      </c>
      <c r="V2517" s="139">
        <f ca="1">VLOOKUP(Tableau4[[#This Row],[Décalage]],D:G,4,0)</f>
        <v>0</v>
      </c>
      <c r="AY2517" s="88"/>
      <c r="AZ2517" s="88"/>
      <c r="BA2517" s="88"/>
      <c r="BB2517" s="88"/>
      <c r="BC2517" s="88"/>
    </row>
    <row r="2518" spans="1:55" ht="15" x14ac:dyDescent="0.2">
      <c r="A2518" s="100" t="s">
        <v>534</v>
      </c>
      <c r="B2518" s="95" t="s">
        <v>534</v>
      </c>
      <c r="C2518" s="95">
        <v>2515</v>
      </c>
      <c r="D2518" s="95" t="s">
        <v>534</v>
      </c>
      <c r="E2518" s="99" t="s">
        <v>534</v>
      </c>
      <c r="F2518" s="95" t="s">
        <v>534</v>
      </c>
      <c r="G2518" s="95" t="s">
        <v>534</v>
      </c>
      <c r="H2518" s="95">
        <v>0</v>
      </c>
      <c r="I2518" s="95">
        <v>1</v>
      </c>
      <c r="J2518" s="95">
        <v>2051</v>
      </c>
      <c r="K2518" s="95" t="s">
        <v>534</v>
      </c>
      <c r="L2518" s="98" t="s">
        <v>534</v>
      </c>
      <c r="M2518" s="98" t="s">
        <v>534</v>
      </c>
      <c r="N2518" s="97" t="s">
        <v>534</v>
      </c>
      <c r="Q2518" s="88" t="str">
        <f t="array" aca="1" ref="Q2518" ca="1">IFERROR(INDEX(Tableau3[Num DECAL],SMALL(IF(Tableau3[Num DECAL]&lt;&gt;"",ROW(INDIRECT("1:"&amp;ROWS(Tableau3[Num DECAL])))),ROWS($1:2507))),"")</f>
        <v/>
      </c>
      <c r="R2518" s="88">
        <f t="shared" ca="1" si="39"/>
        <v>0</v>
      </c>
      <c r="S2518" s="88">
        <f ca="1">COUNTIFS(Tableau3[PLAGE],R2518)</f>
        <v>0</v>
      </c>
      <c r="T2518" s="139">
        <f ca="1">INDEX(EXTRACT!DATE,MATCH(Tableau4[[#This Row],[Décalage]],D:D,0),0)</f>
        <v>0</v>
      </c>
      <c r="U2518" s="139">
        <f ca="1">VLOOKUP(Tableau4[[#This Row],[Décalage]],D:E,2,0)</f>
        <v>0</v>
      </c>
      <c r="V2518" s="139">
        <f ca="1">VLOOKUP(Tableau4[[#This Row],[Décalage]],D:G,4,0)</f>
        <v>0</v>
      </c>
      <c r="AY2518" s="88"/>
      <c r="AZ2518" s="88"/>
      <c r="BA2518" s="88"/>
      <c r="BB2518" s="88"/>
      <c r="BC2518" s="88"/>
    </row>
    <row r="2519" spans="1:55" ht="15" x14ac:dyDescent="0.2">
      <c r="A2519" s="100" t="s">
        <v>534</v>
      </c>
      <c r="B2519" s="95" t="s">
        <v>534</v>
      </c>
      <c r="C2519" s="95">
        <v>2516</v>
      </c>
      <c r="D2519" s="95" t="s">
        <v>534</v>
      </c>
      <c r="E2519" s="99" t="s">
        <v>534</v>
      </c>
      <c r="F2519" s="95" t="s">
        <v>534</v>
      </c>
      <c r="G2519" s="95" t="s">
        <v>534</v>
      </c>
      <c r="H2519" s="95">
        <v>0</v>
      </c>
      <c r="I2519" s="95">
        <v>1</v>
      </c>
      <c r="J2519" s="95">
        <v>2052</v>
      </c>
      <c r="K2519" s="95" t="s">
        <v>534</v>
      </c>
      <c r="L2519" s="98" t="s">
        <v>534</v>
      </c>
      <c r="M2519" s="98" t="s">
        <v>534</v>
      </c>
      <c r="N2519" s="97" t="s">
        <v>534</v>
      </c>
      <c r="Q2519" s="88" t="str">
        <f t="array" aca="1" ref="Q2519" ca="1">IFERROR(INDEX(Tableau3[Num DECAL],SMALL(IF(Tableau3[Num DECAL]&lt;&gt;"",ROW(INDIRECT("1:"&amp;ROWS(Tableau3[Num DECAL])))),ROWS($1:2508))),"")</f>
        <v/>
      </c>
      <c r="R2519" s="88">
        <f t="shared" ca="1" si="39"/>
        <v>0</v>
      </c>
      <c r="S2519" s="88">
        <f ca="1">COUNTIFS(Tableau3[PLAGE],R2519)</f>
        <v>0</v>
      </c>
      <c r="T2519" s="139">
        <f ca="1">INDEX(EXTRACT!DATE,MATCH(Tableau4[[#This Row],[Décalage]],D:D,0),0)</f>
        <v>0</v>
      </c>
      <c r="U2519" s="139">
        <f ca="1">VLOOKUP(Tableau4[[#This Row],[Décalage]],D:E,2,0)</f>
        <v>0</v>
      </c>
      <c r="V2519" s="139">
        <f ca="1">VLOOKUP(Tableau4[[#This Row],[Décalage]],D:G,4,0)</f>
        <v>0</v>
      </c>
      <c r="AY2519" s="88"/>
      <c r="AZ2519" s="88"/>
      <c r="BA2519" s="88"/>
      <c r="BB2519" s="88"/>
      <c r="BC2519" s="88"/>
    </row>
    <row r="2520" spans="1:55" ht="15" x14ac:dyDescent="0.2">
      <c r="A2520" s="100" t="s">
        <v>534</v>
      </c>
      <c r="B2520" s="95" t="s">
        <v>534</v>
      </c>
      <c r="C2520" s="95">
        <v>2517</v>
      </c>
      <c r="D2520" s="95" t="s">
        <v>534</v>
      </c>
      <c r="E2520" s="99" t="s">
        <v>534</v>
      </c>
      <c r="F2520" s="95" t="s">
        <v>534</v>
      </c>
      <c r="G2520" s="95" t="s">
        <v>534</v>
      </c>
      <c r="H2520" s="95">
        <v>0</v>
      </c>
      <c r="I2520" s="95">
        <v>1</v>
      </c>
      <c r="J2520" s="95">
        <v>2053</v>
      </c>
      <c r="K2520" s="95" t="s">
        <v>534</v>
      </c>
      <c r="L2520" s="98" t="s">
        <v>534</v>
      </c>
      <c r="M2520" s="98" t="s">
        <v>534</v>
      </c>
      <c r="N2520" s="97" t="s">
        <v>534</v>
      </c>
      <c r="Q2520" s="88" t="str">
        <f t="array" aca="1" ref="Q2520" ca="1">IFERROR(INDEX(Tableau3[Num DECAL],SMALL(IF(Tableau3[Num DECAL]&lt;&gt;"",ROW(INDIRECT("1:"&amp;ROWS(Tableau3[Num DECAL])))),ROWS($1:2509))),"")</f>
        <v/>
      </c>
      <c r="R2520" s="88">
        <f t="shared" ca="1" si="39"/>
        <v>0</v>
      </c>
      <c r="S2520" s="88">
        <f ca="1">COUNTIFS(Tableau3[PLAGE],R2520)</f>
        <v>0</v>
      </c>
      <c r="T2520" s="139">
        <f ca="1">INDEX(EXTRACT!DATE,MATCH(Tableau4[[#This Row],[Décalage]],D:D,0),0)</f>
        <v>0</v>
      </c>
      <c r="U2520" s="139">
        <f ca="1">VLOOKUP(Tableau4[[#This Row],[Décalage]],D:E,2,0)</f>
        <v>0</v>
      </c>
      <c r="V2520" s="139">
        <f ca="1">VLOOKUP(Tableau4[[#This Row],[Décalage]],D:G,4,0)</f>
        <v>0</v>
      </c>
      <c r="AY2520" s="88"/>
      <c r="AZ2520" s="88"/>
      <c r="BA2520" s="88"/>
      <c r="BB2520" s="88"/>
      <c r="BC2520" s="88"/>
    </row>
    <row r="2521" spans="1:55" ht="15" x14ac:dyDescent="0.2">
      <c r="A2521" s="100" t="s">
        <v>534</v>
      </c>
      <c r="B2521" s="95" t="s">
        <v>534</v>
      </c>
      <c r="C2521" s="95">
        <v>2518</v>
      </c>
      <c r="D2521" s="95" t="s">
        <v>534</v>
      </c>
      <c r="E2521" s="99" t="s">
        <v>534</v>
      </c>
      <c r="F2521" s="95" t="s">
        <v>534</v>
      </c>
      <c r="G2521" s="95" t="s">
        <v>534</v>
      </c>
      <c r="H2521" s="95">
        <v>0</v>
      </c>
      <c r="I2521" s="95">
        <v>1</v>
      </c>
      <c r="J2521" s="95">
        <v>2054</v>
      </c>
      <c r="K2521" s="95" t="s">
        <v>534</v>
      </c>
      <c r="L2521" s="98" t="s">
        <v>534</v>
      </c>
      <c r="M2521" s="98" t="s">
        <v>534</v>
      </c>
      <c r="N2521" s="97" t="s">
        <v>534</v>
      </c>
      <c r="Q2521" s="88" t="str">
        <f t="array" aca="1" ref="Q2521" ca="1">IFERROR(INDEX(Tableau3[Num DECAL],SMALL(IF(Tableau3[Num DECAL]&lt;&gt;"",ROW(INDIRECT("1:"&amp;ROWS(Tableau3[Num DECAL])))),ROWS($1:2510))),"")</f>
        <v/>
      </c>
      <c r="R2521" s="88">
        <f t="shared" ca="1" si="39"/>
        <v>0</v>
      </c>
      <c r="S2521" s="88">
        <f ca="1">COUNTIFS(Tableau3[PLAGE],R2521)</f>
        <v>0</v>
      </c>
      <c r="T2521" s="139">
        <f ca="1">INDEX(EXTRACT!DATE,MATCH(Tableau4[[#This Row],[Décalage]],D:D,0),0)</f>
        <v>0</v>
      </c>
      <c r="U2521" s="139">
        <f ca="1">VLOOKUP(Tableau4[[#This Row],[Décalage]],D:E,2,0)</f>
        <v>0</v>
      </c>
      <c r="V2521" s="139">
        <f ca="1">VLOOKUP(Tableau4[[#This Row],[Décalage]],D:G,4,0)</f>
        <v>0</v>
      </c>
      <c r="AY2521" s="88"/>
      <c r="AZ2521" s="88"/>
      <c r="BA2521" s="88"/>
      <c r="BB2521" s="88"/>
      <c r="BC2521" s="88"/>
    </row>
    <row r="2522" spans="1:55" ht="15" x14ac:dyDescent="0.2">
      <c r="A2522" s="100" t="s">
        <v>534</v>
      </c>
      <c r="B2522" s="95" t="s">
        <v>534</v>
      </c>
      <c r="C2522" s="95">
        <v>2519</v>
      </c>
      <c r="D2522" s="95" t="s">
        <v>534</v>
      </c>
      <c r="E2522" s="99" t="s">
        <v>534</v>
      </c>
      <c r="F2522" s="95" t="s">
        <v>534</v>
      </c>
      <c r="G2522" s="95" t="s">
        <v>534</v>
      </c>
      <c r="H2522" s="95">
        <v>0</v>
      </c>
      <c r="I2522" s="95">
        <v>1</v>
      </c>
      <c r="J2522" s="95">
        <v>2055</v>
      </c>
      <c r="K2522" s="95" t="s">
        <v>534</v>
      </c>
      <c r="L2522" s="98" t="s">
        <v>534</v>
      </c>
      <c r="M2522" s="98" t="s">
        <v>534</v>
      </c>
      <c r="N2522" s="97" t="s">
        <v>534</v>
      </c>
      <c r="Q2522" s="88" t="str">
        <f t="array" aca="1" ref="Q2522" ca="1">IFERROR(INDEX(Tableau3[Num DECAL],SMALL(IF(Tableau3[Num DECAL]&lt;&gt;"",ROW(INDIRECT("1:"&amp;ROWS(Tableau3[Num DECAL])))),ROWS($1:2511))),"")</f>
        <v/>
      </c>
      <c r="R2522" s="88">
        <f t="shared" ca="1" si="39"/>
        <v>0</v>
      </c>
      <c r="S2522" s="88">
        <f ca="1">COUNTIFS(Tableau3[PLAGE],R2522)</f>
        <v>0</v>
      </c>
      <c r="T2522" s="139">
        <f ca="1">INDEX(EXTRACT!DATE,MATCH(Tableau4[[#This Row],[Décalage]],D:D,0),0)</f>
        <v>0</v>
      </c>
      <c r="U2522" s="139">
        <f ca="1">VLOOKUP(Tableau4[[#This Row],[Décalage]],D:E,2,0)</f>
        <v>0</v>
      </c>
      <c r="V2522" s="139">
        <f ca="1">VLOOKUP(Tableau4[[#This Row],[Décalage]],D:G,4,0)</f>
        <v>0</v>
      </c>
      <c r="AY2522" s="88"/>
      <c r="AZ2522" s="88"/>
      <c r="BA2522" s="88"/>
      <c r="BB2522" s="88"/>
      <c r="BC2522" s="88"/>
    </row>
    <row r="2523" spans="1:55" ht="15" x14ac:dyDescent="0.2">
      <c r="A2523" s="100" t="s">
        <v>534</v>
      </c>
      <c r="B2523" s="95" t="s">
        <v>534</v>
      </c>
      <c r="C2523" s="95">
        <v>2520</v>
      </c>
      <c r="D2523" s="95" t="s">
        <v>534</v>
      </c>
      <c r="E2523" s="99" t="s">
        <v>534</v>
      </c>
      <c r="F2523" s="95" t="s">
        <v>534</v>
      </c>
      <c r="G2523" s="95" t="s">
        <v>534</v>
      </c>
      <c r="H2523" s="95">
        <v>0</v>
      </c>
      <c r="I2523" s="95">
        <v>1</v>
      </c>
      <c r="J2523" s="95">
        <v>2056</v>
      </c>
      <c r="K2523" s="95" t="s">
        <v>534</v>
      </c>
      <c r="L2523" s="98" t="s">
        <v>534</v>
      </c>
      <c r="M2523" s="98" t="s">
        <v>534</v>
      </c>
      <c r="N2523" s="97" t="s">
        <v>534</v>
      </c>
      <c r="Q2523" s="88" t="str">
        <f t="array" aca="1" ref="Q2523" ca="1">IFERROR(INDEX(Tableau3[Num DECAL],SMALL(IF(Tableau3[Num DECAL]&lt;&gt;"",ROW(INDIRECT("1:"&amp;ROWS(Tableau3[Num DECAL])))),ROWS($1:2512))),"")</f>
        <v/>
      </c>
      <c r="R2523" s="88">
        <f t="shared" ca="1" si="39"/>
        <v>0</v>
      </c>
      <c r="S2523" s="88">
        <f ca="1">COUNTIFS(Tableau3[PLAGE],R2523)</f>
        <v>0</v>
      </c>
      <c r="T2523" s="139">
        <f ca="1">INDEX(EXTRACT!DATE,MATCH(Tableau4[[#This Row],[Décalage]],D:D,0),0)</f>
        <v>0</v>
      </c>
      <c r="U2523" s="139">
        <f ca="1">VLOOKUP(Tableau4[[#This Row],[Décalage]],D:E,2,0)</f>
        <v>0</v>
      </c>
      <c r="V2523" s="139">
        <f ca="1">VLOOKUP(Tableau4[[#This Row],[Décalage]],D:G,4,0)</f>
        <v>0</v>
      </c>
      <c r="AY2523" s="88"/>
      <c r="AZ2523" s="88"/>
      <c r="BA2523" s="88"/>
      <c r="BB2523" s="88"/>
      <c r="BC2523" s="88"/>
    </row>
    <row r="2524" spans="1:55" ht="15" x14ac:dyDescent="0.2">
      <c r="A2524" s="100" t="s">
        <v>534</v>
      </c>
      <c r="B2524" s="95" t="s">
        <v>534</v>
      </c>
      <c r="C2524" s="95">
        <v>2521</v>
      </c>
      <c r="D2524" s="95" t="s">
        <v>534</v>
      </c>
      <c r="E2524" s="99" t="s">
        <v>534</v>
      </c>
      <c r="F2524" s="95" t="s">
        <v>534</v>
      </c>
      <c r="G2524" s="95" t="s">
        <v>534</v>
      </c>
      <c r="H2524" s="95">
        <v>0</v>
      </c>
      <c r="I2524" s="95">
        <v>1</v>
      </c>
      <c r="J2524" s="95">
        <v>2057</v>
      </c>
      <c r="K2524" s="95" t="s">
        <v>534</v>
      </c>
      <c r="L2524" s="98" t="s">
        <v>534</v>
      </c>
      <c r="M2524" s="98" t="s">
        <v>534</v>
      </c>
      <c r="N2524" s="97" t="s">
        <v>534</v>
      </c>
      <c r="Q2524" s="88" t="str">
        <f t="array" aca="1" ref="Q2524" ca="1">IFERROR(INDEX(Tableau3[Num DECAL],SMALL(IF(Tableau3[Num DECAL]&lt;&gt;"",ROW(INDIRECT("1:"&amp;ROWS(Tableau3[Num DECAL])))),ROWS($1:2513))),"")</f>
        <v/>
      </c>
      <c r="R2524" s="88">
        <f t="shared" ca="1" si="39"/>
        <v>0</v>
      </c>
      <c r="S2524" s="88">
        <f ca="1">COUNTIFS(Tableau3[PLAGE],R2524)</f>
        <v>0</v>
      </c>
      <c r="T2524" s="139">
        <f ca="1">INDEX(EXTRACT!DATE,MATCH(Tableau4[[#This Row],[Décalage]],D:D,0),0)</f>
        <v>0</v>
      </c>
      <c r="U2524" s="139">
        <f ca="1">VLOOKUP(Tableau4[[#This Row],[Décalage]],D:E,2,0)</f>
        <v>0</v>
      </c>
      <c r="V2524" s="139">
        <f ca="1">VLOOKUP(Tableau4[[#This Row],[Décalage]],D:G,4,0)</f>
        <v>0</v>
      </c>
      <c r="AY2524" s="88"/>
      <c r="AZ2524" s="88"/>
      <c r="BA2524" s="88"/>
      <c r="BB2524" s="88"/>
      <c r="BC2524" s="88"/>
    </row>
    <row r="2525" spans="1:55" ht="15" x14ac:dyDescent="0.2">
      <c r="A2525" s="100" t="s">
        <v>534</v>
      </c>
      <c r="B2525" s="95" t="s">
        <v>534</v>
      </c>
      <c r="C2525" s="95">
        <v>2522</v>
      </c>
      <c r="D2525" s="95" t="s">
        <v>534</v>
      </c>
      <c r="E2525" s="99" t="s">
        <v>534</v>
      </c>
      <c r="F2525" s="95" t="s">
        <v>534</v>
      </c>
      <c r="G2525" s="95" t="s">
        <v>534</v>
      </c>
      <c r="H2525" s="95">
        <v>0</v>
      </c>
      <c r="I2525" s="95">
        <v>1</v>
      </c>
      <c r="J2525" s="95">
        <v>2058</v>
      </c>
      <c r="K2525" s="95" t="s">
        <v>534</v>
      </c>
      <c r="L2525" s="98" t="s">
        <v>534</v>
      </c>
      <c r="M2525" s="98" t="s">
        <v>534</v>
      </c>
      <c r="N2525" s="97" t="s">
        <v>534</v>
      </c>
      <c r="Q2525" s="88" t="str">
        <f t="array" aca="1" ref="Q2525" ca="1">IFERROR(INDEX(Tableau3[Num DECAL],SMALL(IF(Tableau3[Num DECAL]&lt;&gt;"",ROW(INDIRECT("1:"&amp;ROWS(Tableau3[Num DECAL])))),ROWS($1:2514))),"")</f>
        <v/>
      </c>
      <c r="R2525" s="88">
        <f t="shared" ca="1" si="39"/>
        <v>0</v>
      </c>
      <c r="S2525" s="88">
        <f ca="1">COUNTIFS(Tableau3[PLAGE],R2525)</f>
        <v>0</v>
      </c>
      <c r="T2525" s="139">
        <f ca="1">INDEX(EXTRACT!DATE,MATCH(Tableau4[[#This Row],[Décalage]],D:D,0),0)</f>
        <v>0</v>
      </c>
      <c r="U2525" s="139">
        <f ca="1">VLOOKUP(Tableau4[[#This Row],[Décalage]],D:E,2,0)</f>
        <v>0</v>
      </c>
      <c r="V2525" s="139">
        <f ca="1">VLOOKUP(Tableau4[[#This Row],[Décalage]],D:G,4,0)</f>
        <v>0</v>
      </c>
      <c r="AY2525" s="88"/>
      <c r="AZ2525" s="88"/>
      <c r="BA2525" s="88"/>
      <c r="BB2525" s="88"/>
      <c r="BC2525" s="88"/>
    </row>
    <row r="2526" spans="1:55" ht="15" x14ac:dyDescent="0.2">
      <c r="A2526" s="100" t="s">
        <v>534</v>
      </c>
      <c r="B2526" s="95" t="s">
        <v>534</v>
      </c>
      <c r="C2526" s="95">
        <v>2523</v>
      </c>
      <c r="D2526" s="95" t="s">
        <v>534</v>
      </c>
      <c r="E2526" s="99" t="s">
        <v>534</v>
      </c>
      <c r="F2526" s="95" t="s">
        <v>534</v>
      </c>
      <c r="G2526" s="95" t="s">
        <v>534</v>
      </c>
      <c r="H2526" s="95">
        <v>0</v>
      </c>
      <c r="I2526" s="95">
        <v>1</v>
      </c>
      <c r="J2526" s="95">
        <v>2059</v>
      </c>
      <c r="K2526" s="95" t="s">
        <v>534</v>
      </c>
      <c r="L2526" s="98" t="s">
        <v>534</v>
      </c>
      <c r="M2526" s="98" t="s">
        <v>534</v>
      </c>
      <c r="N2526" s="97" t="s">
        <v>534</v>
      </c>
      <c r="Q2526" s="88" t="str">
        <f t="array" aca="1" ref="Q2526" ca="1">IFERROR(INDEX(Tableau3[Num DECAL],SMALL(IF(Tableau3[Num DECAL]&lt;&gt;"",ROW(INDIRECT("1:"&amp;ROWS(Tableau3[Num DECAL])))),ROWS($1:2515))),"")</f>
        <v/>
      </c>
      <c r="R2526" s="88">
        <f t="shared" ca="1" si="39"/>
        <v>0</v>
      </c>
      <c r="S2526" s="88">
        <f ca="1">COUNTIFS(Tableau3[PLAGE],R2526)</f>
        <v>0</v>
      </c>
      <c r="T2526" s="139">
        <f ca="1">INDEX(EXTRACT!DATE,MATCH(Tableau4[[#This Row],[Décalage]],D:D,0),0)</f>
        <v>0</v>
      </c>
      <c r="U2526" s="139">
        <f ca="1">VLOOKUP(Tableau4[[#This Row],[Décalage]],D:E,2,0)</f>
        <v>0</v>
      </c>
      <c r="V2526" s="139">
        <f ca="1">VLOOKUP(Tableau4[[#This Row],[Décalage]],D:G,4,0)</f>
        <v>0</v>
      </c>
      <c r="AY2526" s="88"/>
      <c r="AZ2526" s="88"/>
      <c r="BA2526" s="88"/>
      <c r="BB2526" s="88"/>
      <c r="BC2526" s="88"/>
    </row>
    <row r="2527" spans="1:55" ht="15" x14ac:dyDescent="0.2">
      <c r="A2527" s="100" t="s">
        <v>534</v>
      </c>
      <c r="B2527" s="95" t="s">
        <v>534</v>
      </c>
      <c r="C2527" s="95">
        <v>2524</v>
      </c>
      <c r="D2527" s="95" t="s">
        <v>534</v>
      </c>
      <c r="E2527" s="99" t="s">
        <v>534</v>
      </c>
      <c r="F2527" s="95" t="s">
        <v>534</v>
      </c>
      <c r="G2527" s="95" t="s">
        <v>534</v>
      </c>
      <c r="H2527" s="95">
        <v>0</v>
      </c>
      <c r="I2527" s="95">
        <v>1</v>
      </c>
      <c r="J2527" s="95">
        <v>2060</v>
      </c>
      <c r="K2527" s="95" t="s">
        <v>534</v>
      </c>
      <c r="L2527" s="98" t="s">
        <v>534</v>
      </c>
      <c r="M2527" s="98" t="s">
        <v>534</v>
      </c>
      <c r="N2527" s="97" t="s">
        <v>534</v>
      </c>
      <c r="Q2527" s="88" t="str">
        <f t="array" aca="1" ref="Q2527" ca="1">IFERROR(INDEX(Tableau3[Num DECAL],SMALL(IF(Tableau3[Num DECAL]&lt;&gt;"",ROW(INDIRECT("1:"&amp;ROWS(Tableau3[Num DECAL])))),ROWS($1:2516))),"")</f>
        <v/>
      </c>
      <c r="R2527" s="88">
        <f t="shared" ca="1" si="39"/>
        <v>0</v>
      </c>
      <c r="S2527" s="88">
        <f ca="1">COUNTIFS(Tableau3[PLAGE],R2527)</f>
        <v>0</v>
      </c>
      <c r="T2527" s="139">
        <f ca="1">INDEX(EXTRACT!DATE,MATCH(Tableau4[[#This Row],[Décalage]],D:D,0),0)</f>
        <v>0</v>
      </c>
      <c r="U2527" s="139">
        <f ca="1">VLOOKUP(Tableau4[[#This Row],[Décalage]],D:E,2,0)</f>
        <v>0</v>
      </c>
      <c r="V2527" s="139">
        <f ca="1">VLOOKUP(Tableau4[[#This Row],[Décalage]],D:G,4,0)</f>
        <v>0</v>
      </c>
      <c r="AY2527" s="88"/>
      <c r="AZ2527" s="88"/>
      <c r="BA2527" s="88"/>
      <c r="BB2527" s="88"/>
      <c r="BC2527" s="88"/>
    </row>
    <row r="2528" spans="1:55" ht="15" x14ac:dyDescent="0.2">
      <c r="A2528" s="100" t="s">
        <v>534</v>
      </c>
      <c r="B2528" s="95" t="s">
        <v>534</v>
      </c>
      <c r="C2528" s="95">
        <v>2525</v>
      </c>
      <c r="D2528" s="95" t="s">
        <v>534</v>
      </c>
      <c r="E2528" s="99" t="s">
        <v>534</v>
      </c>
      <c r="F2528" s="95" t="s">
        <v>534</v>
      </c>
      <c r="G2528" s="95" t="s">
        <v>534</v>
      </c>
      <c r="H2528" s="95">
        <v>0</v>
      </c>
      <c r="I2528" s="95">
        <v>1</v>
      </c>
      <c r="J2528" s="95">
        <v>2061</v>
      </c>
      <c r="K2528" s="95" t="s">
        <v>534</v>
      </c>
      <c r="L2528" s="98" t="s">
        <v>534</v>
      </c>
      <c r="M2528" s="98" t="s">
        <v>534</v>
      </c>
      <c r="N2528" s="97" t="s">
        <v>534</v>
      </c>
      <c r="Q2528" s="88" t="str">
        <f t="array" aca="1" ref="Q2528" ca="1">IFERROR(INDEX(Tableau3[Num DECAL],SMALL(IF(Tableau3[Num DECAL]&lt;&gt;"",ROW(INDIRECT("1:"&amp;ROWS(Tableau3[Num DECAL])))),ROWS($1:2517))),"")</f>
        <v/>
      </c>
      <c r="R2528" s="88">
        <f t="shared" ca="1" si="39"/>
        <v>0</v>
      </c>
      <c r="S2528" s="88">
        <f ca="1">COUNTIFS(Tableau3[PLAGE],R2528)</f>
        <v>0</v>
      </c>
      <c r="T2528" s="139">
        <f ca="1">INDEX(EXTRACT!DATE,MATCH(Tableau4[[#This Row],[Décalage]],D:D,0),0)</f>
        <v>0</v>
      </c>
      <c r="U2528" s="139">
        <f ca="1">VLOOKUP(Tableau4[[#This Row],[Décalage]],D:E,2,0)</f>
        <v>0</v>
      </c>
      <c r="V2528" s="139">
        <f ca="1">VLOOKUP(Tableau4[[#This Row],[Décalage]],D:G,4,0)</f>
        <v>0</v>
      </c>
      <c r="AY2528" s="88"/>
      <c r="AZ2528" s="88"/>
      <c r="BA2528" s="88"/>
      <c r="BB2528" s="88"/>
      <c r="BC2528" s="88"/>
    </row>
    <row r="2529" spans="1:55" ht="15" x14ac:dyDescent="0.2">
      <c r="A2529" s="100" t="s">
        <v>534</v>
      </c>
      <c r="B2529" s="95" t="s">
        <v>534</v>
      </c>
      <c r="C2529" s="95">
        <v>2526</v>
      </c>
      <c r="D2529" s="95" t="s">
        <v>534</v>
      </c>
      <c r="E2529" s="99" t="s">
        <v>534</v>
      </c>
      <c r="F2529" s="95" t="s">
        <v>534</v>
      </c>
      <c r="G2529" s="95" t="s">
        <v>534</v>
      </c>
      <c r="H2529" s="95">
        <v>0</v>
      </c>
      <c r="I2529" s="95">
        <v>1</v>
      </c>
      <c r="J2529" s="95">
        <v>2062</v>
      </c>
      <c r="K2529" s="95" t="s">
        <v>534</v>
      </c>
      <c r="L2529" s="98" t="s">
        <v>534</v>
      </c>
      <c r="M2529" s="98" t="s">
        <v>534</v>
      </c>
      <c r="N2529" s="97" t="s">
        <v>534</v>
      </c>
      <c r="Q2529" s="88" t="str">
        <f t="array" aca="1" ref="Q2529" ca="1">IFERROR(INDEX(Tableau3[Num DECAL],SMALL(IF(Tableau3[Num DECAL]&lt;&gt;"",ROW(INDIRECT("1:"&amp;ROWS(Tableau3[Num DECAL])))),ROWS($1:2518))),"")</f>
        <v/>
      </c>
      <c r="R2529" s="88">
        <f t="shared" ca="1" si="39"/>
        <v>0</v>
      </c>
      <c r="S2529" s="88">
        <f ca="1">COUNTIFS(Tableau3[PLAGE],R2529)</f>
        <v>0</v>
      </c>
      <c r="T2529" s="139">
        <f ca="1">INDEX(EXTRACT!DATE,MATCH(Tableau4[[#This Row],[Décalage]],D:D,0),0)</f>
        <v>0</v>
      </c>
      <c r="U2529" s="139">
        <f ca="1">VLOOKUP(Tableau4[[#This Row],[Décalage]],D:E,2,0)</f>
        <v>0</v>
      </c>
      <c r="V2529" s="139">
        <f ca="1">VLOOKUP(Tableau4[[#This Row],[Décalage]],D:G,4,0)</f>
        <v>0</v>
      </c>
      <c r="AY2529" s="88"/>
      <c r="AZ2529" s="88"/>
      <c r="BA2529" s="88"/>
      <c r="BB2529" s="88"/>
      <c r="BC2529" s="88"/>
    </row>
    <row r="2530" spans="1:55" ht="15" x14ac:dyDescent="0.2">
      <c r="A2530" s="100" t="s">
        <v>534</v>
      </c>
      <c r="B2530" s="95" t="s">
        <v>534</v>
      </c>
      <c r="C2530" s="95">
        <v>2527</v>
      </c>
      <c r="D2530" s="95" t="s">
        <v>534</v>
      </c>
      <c r="E2530" s="99" t="s">
        <v>534</v>
      </c>
      <c r="F2530" s="95" t="s">
        <v>534</v>
      </c>
      <c r="G2530" s="95" t="s">
        <v>534</v>
      </c>
      <c r="H2530" s="95">
        <v>0</v>
      </c>
      <c r="I2530" s="95">
        <v>1</v>
      </c>
      <c r="J2530" s="95">
        <v>2063</v>
      </c>
      <c r="K2530" s="95" t="s">
        <v>534</v>
      </c>
      <c r="L2530" s="98" t="s">
        <v>534</v>
      </c>
      <c r="M2530" s="98" t="s">
        <v>534</v>
      </c>
      <c r="N2530" s="97" t="s">
        <v>534</v>
      </c>
      <c r="Q2530" s="88" t="str">
        <f t="array" aca="1" ref="Q2530" ca="1">IFERROR(INDEX(Tableau3[Num DECAL],SMALL(IF(Tableau3[Num DECAL]&lt;&gt;"",ROW(INDIRECT("1:"&amp;ROWS(Tableau3[Num DECAL])))),ROWS($1:2519))),"")</f>
        <v/>
      </c>
      <c r="R2530" s="88">
        <f t="shared" ca="1" si="39"/>
        <v>0</v>
      </c>
      <c r="S2530" s="88">
        <f ca="1">COUNTIFS(Tableau3[PLAGE],R2530)</f>
        <v>0</v>
      </c>
      <c r="T2530" s="139">
        <f ca="1">INDEX(EXTRACT!DATE,MATCH(Tableau4[[#This Row],[Décalage]],D:D,0),0)</f>
        <v>0</v>
      </c>
      <c r="U2530" s="139">
        <f ca="1">VLOOKUP(Tableau4[[#This Row],[Décalage]],D:E,2,0)</f>
        <v>0</v>
      </c>
      <c r="V2530" s="139">
        <f ca="1">VLOOKUP(Tableau4[[#This Row],[Décalage]],D:G,4,0)</f>
        <v>0</v>
      </c>
      <c r="AY2530" s="88"/>
      <c r="AZ2530" s="88"/>
      <c r="BA2530" s="88"/>
      <c r="BB2530" s="88"/>
      <c r="BC2530" s="88"/>
    </row>
    <row r="2531" spans="1:55" ht="15" x14ac:dyDescent="0.2">
      <c r="A2531" s="100" t="s">
        <v>534</v>
      </c>
      <c r="B2531" s="95" t="s">
        <v>534</v>
      </c>
      <c r="C2531" s="95">
        <v>2528</v>
      </c>
      <c r="D2531" s="95" t="s">
        <v>534</v>
      </c>
      <c r="E2531" s="99" t="s">
        <v>534</v>
      </c>
      <c r="F2531" s="95" t="s">
        <v>534</v>
      </c>
      <c r="G2531" s="95" t="s">
        <v>534</v>
      </c>
      <c r="H2531" s="95">
        <v>0</v>
      </c>
      <c r="I2531" s="95">
        <v>1</v>
      </c>
      <c r="J2531" s="95">
        <v>2064</v>
      </c>
      <c r="K2531" s="95" t="s">
        <v>534</v>
      </c>
      <c r="L2531" s="98" t="s">
        <v>534</v>
      </c>
      <c r="M2531" s="98" t="s">
        <v>534</v>
      </c>
      <c r="N2531" s="97" t="s">
        <v>534</v>
      </c>
      <c r="Q2531" s="88" t="str">
        <f t="array" aca="1" ref="Q2531" ca="1">IFERROR(INDEX(Tableau3[Num DECAL],SMALL(IF(Tableau3[Num DECAL]&lt;&gt;"",ROW(INDIRECT("1:"&amp;ROWS(Tableau3[Num DECAL])))),ROWS($1:2520))),"")</f>
        <v/>
      </c>
      <c r="R2531" s="88">
        <f t="shared" ca="1" si="39"/>
        <v>0</v>
      </c>
      <c r="S2531" s="88">
        <f ca="1">COUNTIFS(Tableau3[PLAGE],R2531)</f>
        <v>0</v>
      </c>
      <c r="T2531" s="139">
        <f ca="1">INDEX(EXTRACT!DATE,MATCH(Tableau4[[#This Row],[Décalage]],D:D,0),0)</f>
        <v>0</v>
      </c>
      <c r="U2531" s="139">
        <f ca="1">VLOOKUP(Tableau4[[#This Row],[Décalage]],D:E,2,0)</f>
        <v>0</v>
      </c>
      <c r="V2531" s="139">
        <f ca="1">VLOOKUP(Tableau4[[#This Row],[Décalage]],D:G,4,0)</f>
        <v>0</v>
      </c>
      <c r="AY2531" s="88"/>
      <c r="AZ2531" s="88"/>
      <c r="BA2531" s="88"/>
      <c r="BB2531" s="88"/>
      <c r="BC2531" s="88"/>
    </row>
    <row r="2532" spans="1:55" ht="15" x14ac:dyDescent="0.2">
      <c r="A2532" s="100" t="s">
        <v>534</v>
      </c>
      <c r="B2532" s="95" t="s">
        <v>534</v>
      </c>
      <c r="C2532" s="95">
        <v>2529</v>
      </c>
      <c r="D2532" s="95" t="s">
        <v>534</v>
      </c>
      <c r="E2532" s="99" t="s">
        <v>534</v>
      </c>
      <c r="F2532" s="95" t="s">
        <v>534</v>
      </c>
      <c r="G2532" s="95" t="s">
        <v>534</v>
      </c>
      <c r="H2532" s="95">
        <v>0</v>
      </c>
      <c r="I2532" s="95">
        <v>1</v>
      </c>
      <c r="J2532" s="95">
        <v>2065</v>
      </c>
      <c r="K2532" s="95" t="s">
        <v>534</v>
      </c>
      <c r="L2532" s="98" t="s">
        <v>534</v>
      </c>
      <c r="M2532" s="98" t="s">
        <v>534</v>
      </c>
      <c r="N2532" s="97" t="s">
        <v>534</v>
      </c>
      <c r="Q2532" s="88" t="str">
        <f t="array" aca="1" ref="Q2532" ca="1">IFERROR(INDEX(Tableau3[Num DECAL],SMALL(IF(Tableau3[Num DECAL]&lt;&gt;"",ROW(INDIRECT("1:"&amp;ROWS(Tableau3[Num DECAL])))),ROWS($1:2521))),"")</f>
        <v/>
      </c>
      <c r="R2532" s="88">
        <f t="shared" ca="1" si="39"/>
        <v>0</v>
      </c>
      <c r="S2532" s="88">
        <f ca="1">COUNTIFS(Tableau3[PLAGE],R2532)</f>
        <v>0</v>
      </c>
      <c r="T2532" s="139">
        <f ca="1">INDEX(EXTRACT!DATE,MATCH(Tableau4[[#This Row],[Décalage]],D:D,0),0)</f>
        <v>0</v>
      </c>
      <c r="U2532" s="139">
        <f ca="1">VLOOKUP(Tableau4[[#This Row],[Décalage]],D:E,2,0)</f>
        <v>0</v>
      </c>
      <c r="V2532" s="139">
        <f ca="1">VLOOKUP(Tableau4[[#This Row],[Décalage]],D:G,4,0)</f>
        <v>0</v>
      </c>
      <c r="AY2532" s="88"/>
      <c r="AZ2532" s="88"/>
      <c r="BA2532" s="88"/>
      <c r="BB2532" s="88"/>
      <c r="BC2532" s="88"/>
    </row>
    <row r="2533" spans="1:55" ht="15" x14ac:dyDescent="0.2">
      <c r="A2533" s="100" t="s">
        <v>534</v>
      </c>
      <c r="B2533" s="95" t="s">
        <v>534</v>
      </c>
      <c r="C2533" s="95">
        <v>2530</v>
      </c>
      <c r="D2533" s="95" t="s">
        <v>534</v>
      </c>
      <c r="E2533" s="99" t="s">
        <v>534</v>
      </c>
      <c r="F2533" s="95" t="s">
        <v>534</v>
      </c>
      <c r="G2533" s="95" t="s">
        <v>534</v>
      </c>
      <c r="H2533" s="95">
        <v>0</v>
      </c>
      <c r="I2533" s="95">
        <v>1</v>
      </c>
      <c r="J2533" s="95">
        <v>2066</v>
      </c>
      <c r="K2533" s="95" t="s">
        <v>534</v>
      </c>
      <c r="L2533" s="98" t="s">
        <v>534</v>
      </c>
      <c r="M2533" s="98" t="s">
        <v>534</v>
      </c>
      <c r="N2533" s="97" t="s">
        <v>534</v>
      </c>
      <c r="Q2533" s="88" t="str">
        <f t="array" aca="1" ref="Q2533" ca="1">IFERROR(INDEX(Tableau3[Num DECAL],SMALL(IF(Tableau3[Num DECAL]&lt;&gt;"",ROW(INDIRECT("1:"&amp;ROWS(Tableau3[Num DECAL])))),ROWS($1:2522))),"")</f>
        <v/>
      </c>
      <c r="R2533" s="88">
        <f t="shared" ca="1" si="39"/>
        <v>0</v>
      </c>
      <c r="S2533" s="88">
        <f ca="1">COUNTIFS(Tableau3[PLAGE],R2533)</f>
        <v>0</v>
      </c>
      <c r="T2533" s="139">
        <f ca="1">INDEX(EXTRACT!DATE,MATCH(Tableau4[[#This Row],[Décalage]],D:D,0),0)</f>
        <v>0</v>
      </c>
      <c r="U2533" s="139">
        <f ca="1">VLOOKUP(Tableau4[[#This Row],[Décalage]],D:E,2,0)</f>
        <v>0</v>
      </c>
      <c r="V2533" s="139">
        <f ca="1">VLOOKUP(Tableau4[[#This Row],[Décalage]],D:G,4,0)</f>
        <v>0</v>
      </c>
      <c r="AY2533" s="88"/>
      <c r="AZ2533" s="88"/>
      <c r="BA2533" s="88"/>
      <c r="BB2533" s="88"/>
      <c r="BC2533" s="88"/>
    </row>
    <row r="2534" spans="1:55" ht="15" x14ac:dyDescent="0.2">
      <c r="A2534" s="100" t="s">
        <v>534</v>
      </c>
      <c r="B2534" s="95" t="s">
        <v>534</v>
      </c>
      <c r="C2534" s="95">
        <v>2531</v>
      </c>
      <c r="D2534" s="95" t="s">
        <v>534</v>
      </c>
      <c r="E2534" s="99" t="s">
        <v>534</v>
      </c>
      <c r="F2534" s="95" t="s">
        <v>534</v>
      </c>
      <c r="G2534" s="95" t="s">
        <v>534</v>
      </c>
      <c r="H2534" s="95">
        <v>0</v>
      </c>
      <c r="I2534" s="95">
        <v>1</v>
      </c>
      <c r="J2534" s="95">
        <v>2067</v>
      </c>
      <c r="K2534" s="95" t="s">
        <v>534</v>
      </c>
      <c r="L2534" s="98" t="s">
        <v>534</v>
      </c>
      <c r="M2534" s="98" t="s">
        <v>534</v>
      </c>
      <c r="N2534" s="97" t="s">
        <v>534</v>
      </c>
      <c r="Q2534" s="88" t="str">
        <f t="array" aca="1" ref="Q2534" ca="1">IFERROR(INDEX(Tableau3[Num DECAL],SMALL(IF(Tableau3[Num DECAL]&lt;&gt;"",ROW(INDIRECT("1:"&amp;ROWS(Tableau3[Num DECAL])))),ROWS($1:2523))),"")</f>
        <v/>
      </c>
      <c r="R2534" s="88">
        <f t="shared" ca="1" si="39"/>
        <v>0</v>
      </c>
      <c r="S2534" s="88">
        <f ca="1">COUNTIFS(Tableau3[PLAGE],R2534)</f>
        <v>0</v>
      </c>
      <c r="T2534" s="139">
        <f ca="1">INDEX(EXTRACT!DATE,MATCH(Tableau4[[#This Row],[Décalage]],D:D,0),0)</f>
        <v>0</v>
      </c>
      <c r="U2534" s="139">
        <f ca="1">VLOOKUP(Tableau4[[#This Row],[Décalage]],D:E,2,0)</f>
        <v>0</v>
      </c>
      <c r="V2534" s="139">
        <f ca="1">VLOOKUP(Tableau4[[#This Row],[Décalage]],D:G,4,0)</f>
        <v>0</v>
      </c>
      <c r="AY2534" s="88"/>
      <c r="AZ2534" s="88"/>
      <c r="BA2534" s="88"/>
      <c r="BB2534" s="88"/>
      <c r="BC2534" s="88"/>
    </row>
    <row r="2535" spans="1:55" ht="15" x14ac:dyDescent="0.2">
      <c r="A2535" s="100" t="s">
        <v>534</v>
      </c>
      <c r="B2535" s="95" t="s">
        <v>534</v>
      </c>
      <c r="C2535" s="95">
        <v>2532</v>
      </c>
      <c r="D2535" s="95" t="s">
        <v>534</v>
      </c>
      <c r="E2535" s="99" t="s">
        <v>534</v>
      </c>
      <c r="F2535" s="95" t="s">
        <v>534</v>
      </c>
      <c r="G2535" s="95" t="s">
        <v>534</v>
      </c>
      <c r="H2535" s="95">
        <v>0</v>
      </c>
      <c r="I2535" s="95">
        <v>1</v>
      </c>
      <c r="J2535" s="95">
        <v>2068</v>
      </c>
      <c r="K2535" s="95" t="s">
        <v>534</v>
      </c>
      <c r="L2535" s="98" t="s">
        <v>534</v>
      </c>
      <c r="M2535" s="98" t="s">
        <v>534</v>
      </c>
      <c r="N2535" s="97" t="s">
        <v>534</v>
      </c>
      <c r="Q2535" s="88" t="str">
        <f t="array" aca="1" ref="Q2535" ca="1">IFERROR(INDEX(Tableau3[Num DECAL],SMALL(IF(Tableau3[Num DECAL]&lt;&gt;"",ROW(INDIRECT("1:"&amp;ROWS(Tableau3[Num DECAL])))),ROWS($1:2524))),"")</f>
        <v/>
      </c>
      <c r="R2535" s="88">
        <f t="shared" ca="1" si="39"/>
        <v>0</v>
      </c>
      <c r="S2535" s="88">
        <f ca="1">COUNTIFS(Tableau3[PLAGE],R2535)</f>
        <v>0</v>
      </c>
      <c r="T2535" s="139">
        <f ca="1">INDEX(EXTRACT!DATE,MATCH(Tableau4[[#This Row],[Décalage]],D:D,0),0)</f>
        <v>0</v>
      </c>
      <c r="U2535" s="139">
        <f ca="1">VLOOKUP(Tableau4[[#This Row],[Décalage]],D:E,2,0)</f>
        <v>0</v>
      </c>
      <c r="V2535" s="139">
        <f ca="1">VLOOKUP(Tableau4[[#This Row],[Décalage]],D:G,4,0)</f>
        <v>0</v>
      </c>
      <c r="AY2535" s="88"/>
      <c r="AZ2535" s="88"/>
      <c r="BA2535" s="88"/>
      <c r="BB2535" s="88"/>
      <c r="BC2535" s="88"/>
    </row>
    <row r="2536" spans="1:55" ht="15" x14ac:dyDescent="0.2">
      <c r="A2536" s="100" t="s">
        <v>534</v>
      </c>
      <c r="B2536" s="95" t="s">
        <v>534</v>
      </c>
      <c r="C2536" s="95">
        <v>2533</v>
      </c>
      <c r="D2536" s="95" t="s">
        <v>534</v>
      </c>
      <c r="E2536" s="99" t="s">
        <v>534</v>
      </c>
      <c r="F2536" s="95" t="s">
        <v>534</v>
      </c>
      <c r="G2536" s="95" t="s">
        <v>534</v>
      </c>
      <c r="H2536" s="95">
        <v>0</v>
      </c>
      <c r="I2536" s="95">
        <v>1</v>
      </c>
      <c r="J2536" s="95">
        <v>2069</v>
      </c>
      <c r="K2536" s="95" t="s">
        <v>534</v>
      </c>
      <c r="L2536" s="98" t="s">
        <v>534</v>
      </c>
      <c r="M2536" s="98" t="s">
        <v>534</v>
      </c>
      <c r="N2536" s="97" t="s">
        <v>534</v>
      </c>
      <c r="Q2536" s="88" t="str">
        <f t="array" aca="1" ref="Q2536" ca="1">IFERROR(INDEX(Tableau3[Num DECAL],SMALL(IF(Tableau3[Num DECAL]&lt;&gt;"",ROW(INDIRECT("1:"&amp;ROWS(Tableau3[Num DECAL])))),ROWS($1:2525))),"")</f>
        <v/>
      </c>
      <c r="R2536" s="88">
        <f t="shared" ca="1" si="39"/>
        <v>0</v>
      </c>
      <c r="S2536" s="88">
        <f ca="1">COUNTIFS(Tableau3[PLAGE],R2536)</f>
        <v>0</v>
      </c>
      <c r="T2536" s="139">
        <f ca="1">INDEX(EXTRACT!DATE,MATCH(Tableau4[[#This Row],[Décalage]],D:D,0),0)</f>
        <v>0</v>
      </c>
      <c r="U2536" s="139">
        <f ca="1">VLOOKUP(Tableau4[[#This Row],[Décalage]],D:E,2,0)</f>
        <v>0</v>
      </c>
      <c r="V2536" s="139">
        <f ca="1">VLOOKUP(Tableau4[[#This Row],[Décalage]],D:G,4,0)</f>
        <v>0</v>
      </c>
      <c r="AY2536" s="88"/>
      <c r="AZ2536" s="88"/>
      <c r="BA2536" s="88"/>
      <c r="BB2536" s="88"/>
      <c r="BC2536" s="88"/>
    </row>
    <row r="2537" spans="1:55" ht="15" x14ac:dyDescent="0.2">
      <c r="A2537" s="100" t="s">
        <v>534</v>
      </c>
      <c r="B2537" s="95" t="s">
        <v>534</v>
      </c>
      <c r="C2537" s="95">
        <v>2534</v>
      </c>
      <c r="D2537" s="95" t="s">
        <v>534</v>
      </c>
      <c r="E2537" s="99" t="s">
        <v>534</v>
      </c>
      <c r="F2537" s="95" t="s">
        <v>534</v>
      </c>
      <c r="G2537" s="95" t="s">
        <v>534</v>
      </c>
      <c r="H2537" s="95">
        <v>0</v>
      </c>
      <c r="I2537" s="95">
        <v>1</v>
      </c>
      <c r="J2537" s="95">
        <v>2070</v>
      </c>
      <c r="K2537" s="95" t="s">
        <v>534</v>
      </c>
      <c r="L2537" s="98" t="s">
        <v>534</v>
      </c>
      <c r="M2537" s="98" t="s">
        <v>534</v>
      </c>
      <c r="N2537" s="97" t="s">
        <v>534</v>
      </c>
      <c r="Q2537" s="88" t="str">
        <f t="array" aca="1" ref="Q2537" ca="1">IFERROR(INDEX(Tableau3[Num DECAL],SMALL(IF(Tableau3[Num DECAL]&lt;&gt;"",ROW(INDIRECT("1:"&amp;ROWS(Tableau3[Num DECAL])))),ROWS($1:2526))),"")</f>
        <v/>
      </c>
      <c r="R2537" s="88">
        <f t="shared" ca="1" si="39"/>
        <v>0</v>
      </c>
      <c r="S2537" s="88">
        <f ca="1">COUNTIFS(Tableau3[PLAGE],R2537)</f>
        <v>0</v>
      </c>
      <c r="T2537" s="139">
        <f ca="1">INDEX(EXTRACT!DATE,MATCH(Tableau4[[#This Row],[Décalage]],D:D,0),0)</f>
        <v>0</v>
      </c>
      <c r="U2537" s="139">
        <f ca="1">VLOOKUP(Tableau4[[#This Row],[Décalage]],D:E,2,0)</f>
        <v>0</v>
      </c>
      <c r="V2537" s="139">
        <f ca="1">VLOOKUP(Tableau4[[#This Row],[Décalage]],D:G,4,0)</f>
        <v>0</v>
      </c>
      <c r="AY2537" s="88"/>
      <c r="AZ2537" s="88"/>
      <c r="BA2537" s="88"/>
      <c r="BB2537" s="88"/>
      <c r="BC2537" s="88"/>
    </row>
    <row r="2538" spans="1:55" ht="15" x14ac:dyDescent="0.2">
      <c r="A2538" s="100" t="s">
        <v>534</v>
      </c>
      <c r="B2538" s="95" t="s">
        <v>534</v>
      </c>
      <c r="C2538" s="95">
        <v>2535</v>
      </c>
      <c r="D2538" s="95" t="s">
        <v>534</v>
      </c>
      <c r="E2538" s="99" t="s">
        <v>534</v>
      </c>
      <c r="F2538" s="95" t="s">
        <v>534</v>
      </c>
      <c r="G2538" s="95" t="s">
        <v>534</v>
      </c>
      <c r="H2538" s="95">
        <v>0</v>
      </c>
      <c r="I2538" s="95">
        <v>1</v>
      </c>
      <c r="J2538" s="95">
        <v>2071</v>
      </c>
      <c r="K2538" s="95" t="s">
        <v>534</v>
      </c>
      <c r="L2538" s="98" t="s">
        <v>534</v>
      </c>
      <c r="M2538" s="98" t="s">
        <v>534</v>
      </c>
      <c r="N2538" s="97" t="s">
        <v>534</v>
      </c>
      <c r="Q2538" s="88" t="str">
        <f t="array" aca="1" ref="Q2538" ca="1">IFERROR(INDEX(Tableau3[Num DECAL],SMALL(IF(Tableau3[Num DECAL]&lt;&gt;"",ROW(INDIRECT("1:"&amp;ROWS(Tableau3[Num DECAL])))),ROWS($1:2527))),"")</f>
        <v/>
      </c>
      <c r="R2538" s="88">
        <f t="shared" ca="1" si="39"/>
        <v>0</v>
      </c>
      <c r="S2538" s="88">
        <f ca="1">COUNTIFS(Tableau3[PLAGE],R2538)</f>
        <v>0</v>
      </c>
      <c r="T2538" s="139">
        <f ca="1">INDEX(EXTRACT!DATE,MATCH(Tableau4[[#This Row],[Décalage]],D:D,0),0)</f>
        <v>0</v>
      </c>
      <c r="U2538" s="139">
        <f ca="1">VLOOKUP(Tableau4[[#This Row],[Décalage]],D:E,2,0)</f>
        <v>0</v>
      </c>
      <c r="V2538" s="139">
        <f ca="1">VLOOKUP(Tableau4[[#This Row],[Décalage]],D:G,4,0)</f>
        <v>0</v>
      </c>
      <c r="AY2538" s="88"/>
      <c r="AZ2538" s="88"/>
      <c r="BA2538" s="88"/>
      <c r="BB2538" s="88"/>
      <c r="BC2538" s="88"/>
    </row>
    <row r="2539" spans="1:55" ht="15" x14ac:dyDescent="0.2">
      <c r="A2539" s="100" t="s">
        <v>534</v>
      </c>
      <c r="B2539" s="95" t="s">
        <v>534</v>
      </c>
      <c r="C2539" s="95">
        <v>2536</v>
      </c>
      <c r="D2539" s="95" t="s">
        <v>534</v>
      </c>
      <c r="E2539" s="99" t="s">
        <v>534</v>
      </c>
      <c r="F2539" s="95" t="s">
        <v>534</v>
      </c>
      <c r="G2539" s="95" t="s">
        <v>534</v>
      </c>
      <c r="H2539" s="95">
        <v>0</v>
      </c>
      <c r="I2539" s="95">
        <v>1</v>
      </c>
      <c r="J2539" s="95">
        <v>2072</v>
      </c>
      <c r="K2539" s="95" t="s">
        <v>534</v>
      </c>
      <c r="L2539" s="98" t="s">
        <v>534</v>
      </c>
      <c r="M2539" s="98" t="s">
        <v>534</v>
      </c>
      <c r="N2539" s="97" t="s">
        <v>534</v>
      </c>
      <c r="Q2539" s="88" t="str">
        <f t="array" aca="1" ref="Q2539" ca="1">IFERROR(INDEX(Tableau3[Num DECAL],SMALL(IF(Tableau3[Num DECAL]&lt;&gt;"",ROW(INDIRECT("1:"&amp;ROWS(Tableau3[Num DECAL])))),ROWS($1:2528))),"")</f>
        <v/>
      </c>
      <c r="R2539" s="88">
        <f t="shared" ca="1" si="39"/>
        <v>0</v>
      </c>
      <c r="S2539" s="88">
        <f ca="1">COUNTIFS(Tableau3[PLAGE],R2539)</f>
        <v>0</v>
      </c>
      <c r="T2539" s="139">
        <f ca="1">INDEX(EXTRACT!DATE,MATCH(Tableau4[[#This Row],[Décalage]],D:D,0),0)</f>
        <v>0</v>
      </c>
      <c r="U2539" s="139">
        <f ca="1">VLOOKUP(Tableau4[[#This Row],[Décalage]],D:E,2,0)</f>
        <v>0</v>
      </c>
      <c r="V2539" s="139">
        <f ca="1">VLOOKUP(Tableau4[[#This Row],[Décalage]],D:G,4,0)</f>
        <v>0</v>
      </c>
      <c r="AY2539" s="88"/>
      <c r="AZ2539" s="88"/>
      <c r="BA2539" s="88"/>
      <c r="BB2539" s="88"/>
      <c r="BC2539" s="88"/>
    </row>
    <row r="2540" spans="1:55" ht="15" x14ac:dyDescent="0.2">
      <c r="A2540" s="100" t="s">
        <v>534</v>
      </c>
      <c r="B2540" s="95" t="s">
        <v>534</v>
      </c>
      <c r="C2540" s="95">
        <v>2537</v>
      </c>
      <c r="D2540" s="95" t="s">
        <v>534</v>
      </c>
      <c r="E2540" s="99" t="s">
        <v>534</v>
      </c>
      <c r="F2540" s="95" t="s">
        <v>534</v>
      </c>
      <c r="G2540" s="95" t="s">
        <v>534</v>
      </c>
      <c r="H2540" s="95">
        <v>0</v>
      </c>
      <c r="I2540" s="95">
        <v>1</v>
      </c>
      <c r="J2540" s="95">
        <v>2073</v>
      </c>
      <c r="K2540" s="95" t="s">
        <v>534</v>
      </c>
      <c r="L2540" s="98" t="s">
        <v>534</v>
      </c>
      <c r="M2540" s="98" t="s">
        <v>534</v>
      </c>
      <c r="N2540" s="97" t="s">
        <v>534</v>
      </c>
      <c r="Q2540" s="88" t="str">
        <f t="array" aca="1" ref="Q2540" ca="1">IFERROR(INDEX(Tableau3[Num DECAL],SMALL(IF(Tableau3[Num DECAL]&lt;&gt;"",ROW(INDIRECT("1:"&amp;ROWS(Tableau3[Num DECAL])))),ROWS($1:2529))),"")</f>
        <v/>
      </c>
      <c r="R2540" s="88">
        <f t="shared" ca="1" si="39"/>
        <v>0</v>
      </c>
      <c r="S2540" s="88">
        <f ca="1">COUNTIFS(Tableau3[PLAGE],R2540)</f>
        <v>0</v>
      </c>
      <c r="T2540" s="139">
        <f ca="1">INDEX(EXTRACT!DATE,MATCH(Tableau4[[#This Row],[Décalage]],D:D,0),0)</f>
        <v>0</v>
      </c>
      <c r="U2540" s="139">
        <f ca="1">VLOOKUP(Tableau4[[#This Row],[Décalage]],D:E,2,0)</f>
        <v>0</v>
      </c>
      <c r="V2540" s="139">
        <f ca="1">VLOOKUP(Tableau4[[#This Row],[Décalage]],D:G,4,0)</f>
        <v>0</v>
      </c>
      <c r="AY2540" s="88"/>
      <c r="AZ2540" s="88"/>
      <c r="BA2540" s="88"/>
      <c r="BB2540" s="88"/>
      <c r="BC2540" s="88"/>
    </row>
    <row r="2541" spans="1:55" ht="15" x14ac:dyDescent="0.2">
      <c r="A2541" s="100" t="s">
        <v>534</v>
      </c>
      <c r="B2541" s="95" t="s">
        <v>534</v>
      </c>
      <c r="C2541" s="95">
        <v>2538</v>
      </c>
      <c r="D2541" s="95" t="s">
        <v>534</v>
      </c>
      <c r="E2541" s="99" t="s">
        <v>534</v>
      </c>
      <c r="F2541" s="95" t="s">
        <v>534</v>
      </c>
      <c r="G2541" s="95" t="s">
        <v>534</v>
      </c>
      <c r="H2541" s="95">
        <v>0</v>
      </c>
      <c r="I2541" s="95">
        <v>1</v>
      </c>
      <c r="J2541" s="95">
        <v>2074</v>
      </c>
      <c r="K2541" s="95" t="s">
        <v>534</v>
      </c>
      <c r="L2541" s="98" t="s">
        <v>534</v>
      </c>
      <c r="M2541" s="98" t="s">
        <v>534</v>
      </c>
      <c r="N2541" s="97" t="s">
        <v>534</v>
      </c>
      <c r="Q2541" s="88" t="str">
        <f t="array" aca="1" ref="Q2541" ca="1">IFERROR(INDEX(Tableau3[Num DECAL],SMALL(IF(Tableau3[Num DECAL]&lt;&gt;"",ROW(INDIRECT("1:"&amp;ROWS(Tableau3[Num DECAL])))),ROWS($1:2530))),"")</f>
        <v/>
      </c>
      <c r="R2541" s="88">
        <f t="shared" ca="1" si="39"/>
        <v>0</v>
      </c>
      <c r="S2541" s="88">
        <f ca="1">COUNTIFS(Tableau3[PLAGE],R2541)</f>
        <v>0</v>
      </c>
      <c r="T2541" s="139">
        <f ca="1">INDEX(EXTRACT!DATE,MATCH(Tableau4[[#This Row],[Décalage]],D:D,0),0)</f>
        <v>0</v>
      </c>
      <c r="U2541" s="139">
        <f ca="1">VLOOKUP(Tableau4[[#This Row],[Décalage]],D:E,2,0)</f>
        <v>0</v>
      </c>
      <c r="V2541" s="139">
        <f ca="1">VLOOKUP(Tableau4[[#This Row],[Décalage]],D:G,4,0)</f>
        <v>0</v>
      </c>
      <c r="AY2541" s="88"/>
      <c r="AZ2541" s="88"/>
      <c r="BA2541" s="88"/>
      <c r="BB2541" s="88"/>
      <c r="BC2541" s="88"/>
    </row>
    <row r="2542" spans="1:55" ht="15" x14ac:dyDescent="0.2">
      <c r="A2542" s="100" t="s">
        <v>534</v>
      </c>
      <c r="B2542" s="95" t="s">
        <v>534</v>
      </c>
      <c r="C2542" s="95">
        <v>2539</v>
      </c>
      <c r="D2542" s="95" t="s">
        <v>534</v>
      </c>
      <c r="E2542" s="99" t="s">
        <v>534</v>
      </c>
      <c r="F2542" s="95" t="s">
        <v>534</v>
      </c>
      <c r="G2542" s="95" t="s">
        <v>534</v>
      </c>
      <c r="H2542" s="95">
        <v>0</v>
      </c>
      <c r="I2542" s="95">
        <v>1</v>
      </c>
      <c r="J2542" s="95">
        <v>2075</v>
      </c>
      <c r="K2542" s="95" t="s">
        <v>534</v>
      </c>
      <c r="L2542" s="98" t="s">
        <v>534</v>
      </c>
      <c r="M2542" s="98" t="s">
        <v>534</v>
      </c>
      <c r="N2542" s="97" t="s">
        <v>534</v>
      </c>
      <c r="Q2542" s="88" t="str">
        <f t="array" aca="1" ref="Q2542" ca="1">IFERROR(INDEX(Tableau3[Num DECAL],SMALL(IF(Tableau3[Num DECAL]&lt;&gt;"",ROW(INDIRECT("1:"&amp;ROWS(Tableau3[Num DECAL])))),ROWS($1:2531))),"")</f>
        <v/>
      </c>
      <c r="R2542" s="88">
        <f t="shared" ca="1" si="39"/>
        <v>0</v>
      </c>
      <c r="S2542" s="88">
        <f ca="1">COUNTIFS(Tableau3[PLAGE],R2542)</f>
        <v>0</v>
      </c>
      <c r="T2542" s="139">
        <f ca="1">INDEX(EXTRACT!DATE,MATCH(Tableau4[[#This Row],[Décalage]],D:D,0),0)</f>
        <v>0</v>
      </c>
      <c r="U2542" s="139">
        <f ca="1">VLOOKUP(Tableau4[[#This Row],[Décalage]],D:E,2,0)</f>
        <v>0</v>
      </c>
      <c r="V2542" s="139">
        <f ca="1">VLOOKUP(Tableau4[[#This Row],[Décalage]],D:G,4,0)</f>
        <v>0</v>
      </c>
      <c r="AY2542" s="88"/>
      <c r="AZ2542" s="88"/>
      <c r="BA2542" s="88"/>
      <c r="BB2542" s="88"/>
      <c r="BC2542" s="88"/>
    </row>
    <row r="2543" spans="1:55" ht="15" x14ac:dyDescent="0.2">
      <c r="A2543" s="100" t="s">
        <v>534</v>
      </c>
      <c r="B2543" s="95" t="s">
        <v>534</v>
      </c>
      <c r="C2543" s="95">
        <v>2540</v>
      </c>
      <c r="D2543" s="95" t="s">
        <v>534</v>
      </c>
      <c r="E2543" s="99" t="s">
        <v>534</v>
      </c>
      <c r="F2543" s="95" t="s">
        <v>534</v>
      </c>
      <c r="G2543" s="95" t="s">
        <v>534</v>
      </c>
      <c r="H2543" s="95">
        <v>0</v>
      </c>
      <c r="I2543" s="95">
        <v>1</v>
      </c>
      <c r="J2543" s="95">
        <v>2076</v>
      </c>
      <c r="K2543" s="95" t="s">
        <v>534</v>
      </c>
      <c r="L2543" s="98" t="s">
        <v>534</v>
      </c>
      <c r="M2543" s="98" t="s">
        <v>534</v>
      </c>
      <c r="N2543" s="97" t="s">
        <v>534</v>
      </c>
      <c r="Q2543" s="88" t="str">
        <f t="array" aca="1" ref="Q2543" ca="1">IFERROR(INDEX(Tableau3[Num DECAL],SMALL(IF(Tableau3[Num DECAL]&lt;&gt;"",ROW(INDIRECT("1:"&amp;ROWS(Tableau3[Num DECAL])))),ROWS($1:2532))),"")</f>
        <v/>
      </c>
      <c r="R2543" s="88">
        <f t="shared" ca="1" si="39"/>
        <v>0</v>
      </c>
      <c r="S2543" s="88">
        <f ca="1">COUNTIFS(Tableau3[PLAGE],R2543)</f>
        <v>0</v>
      </c>
      <c r="T2543" s="139">
        <f ca="1">INDEX(EXTRACT!DATE,MATCH(Tableau4[[#This Row],[Décalage]],D:D,0),0)</f>
        <v>0</v>
      </c>
      <c r="U2543" s="139">
        <f ca="1">VLOOKUP(Tableau4[[#This Row],[Décalage]],D:E,2,0)</f>
        <v>0</v>
      </c>
      <c r="V2543" s="139">
        <f ca="1">VLOOKUP(Tableau4[[#This Row],[Décalage]],D:G,4,0)</f>
        <v>0</v>
      </c>
      <c r="AY2543" s="88"/>
      <c r="AZ2543" s="88"/>
      <c r="BA2543" s="88"/>
      <c r="BB2543" s="88"/>
      <c r="BC2543" s="88"/>
    </row>
    <row r="2544" spans="1:55" ht="15" x14ac:dyDescent="0.2">
      <c r="A2544" s="100" t="s">
        <v>534</v>
      </c>
      <c r="B2544" s="95" t="s">
        <v>534</v>
      </c>
      <c r="C2544" s="95">
        <v>2541</v>
      </c>
      <c r="D2544" s="95" t="s">
        <v>534</v>
      </c>
      <c r="E2544" s="99" t="s">
        <v>534</v>
      </c>
      <c r="F2544" s="95" t="s">
        <v>534</v>
      </c>
      <c r="G2544" s="95" t="s">
        <v>534</v>
      </c>
      <c r="H2544" s="95">
        <v>0</v>
      </c>
      <c r="I2544" s="95">
        <v>1</v>
      </c>
      <c r="J2544" s="95">
        <v>2077</v>
      </c>
      <c r="K2544" s="95" t="s">
        <v>534</v>
      </c>
      <c r="L2544" s="98" t="s">
        <v>534</v>
      </c>
      <c r="M2544" s="98" t="s">
        <v>534</v>
      </c>
      <c r="N2544" s="97" t="s">
        <v>534</v>
      </c>
      <c r="Q2544" s="88" t="str">
        <f t="array" aca="1" ref="Q2544" ca="1">IFERROR(INDEX(Tableau3[Num DECAL],SMALL(IF(Tableau3[Num DECAL]&lt;&gt;"",ROW(INDIRECT("1:"&amp;ROWS(Tableau3[Num DECAL])))),ROWS($1:2533))),"")</f>
        <v/>
      </c>
      <c r="R2544" s="88">
        <f t="shared" ca="1" si="39"/>
        <v>0</v>
      </c>
      <c r="S2544" s="88">
        <f ca="1">COUNTIFS(Tableau3[PLAGE],R2544)</f>
        <v>0</v>
      </c>
      <c r="T2544" s="139">
        <f ca="1">INDEX(EXTRACT!DATE,MATCH(Tableau4[[#This Row],[Décalage]],D:D,0),0)</f>
        <v>0</v>
      </c>
      <c r="U2544" s="139">
        <f ca="1">VLOOKUP(Tableau4[[#This Row],[Décalage]],D:E,2,0)</f>
        <v>0</v>
      </c>
      <c r="V2544" s="139">
        <f ca="1">VLOOKUP(Tableau4[[#This Row],[Décalage]],D:G,4,0)</f>
        <v>0</v>
      </c>
      <c r="AY2544" s="88"/>
      <c r="AZ2544" s="88"/>
      <c r="BA2544" s="88"/>
      <c r="BB2544" s="88"/>
      <c r="BC2544" s="88"/>
    </row>
    <row r="2545" spans="1:55" ht="15" x14ac:dyDescent="0.2">
      <c r="A2545" s="100" t="s">
        <v>534</v>
      </c>
      <c r="B2545" s="95" t="s">
        <v>534</v>
      </c>
      <c r="C2545" s="95">
        <v>2542</v>
      </c>
      <c r="D2545" s="95" t="s">
        <v>534</v>
      </c>
      <c r="E2545" s="99" t="s">
        <v>534</v>
      </c>
      <c r="F2545" s="95" t="s">
        <v>534</v>
      </c>
      <c r="G2545" s="95" t="s">
        <v>534</v>
      </c>
      <c r="H2545" s="95">
        <v>0</v>
      </c>
      <c r="I2545" s="95">
        <v>1</v>
      </c>
      <c r="J2545" s="95">
        <v>2078</v>
      </c>
      <c r="K2545" s="95" t="s">
        <v>534</v>
      </c>
      <c r="L2545" s="98" t="s">
        <v>534</v>
      </c>
      <c r="M2545" s="98" t="s">
        <v>534</v>
      </c>
      <c r="N2545" s="97" t="s">
        <v>534</v>
      </c>
      <c r="Q2545" s="88" t="str">
        <f t="array" aca="1" ref="Q2545" ca="1">IFERROR(INDEX(Tableau3[Num DECAL],SMALL(IF(Tableau3[Num DECAL]&lt;&gt;"",ROW(INDIRECT("1:"&amp;ROWS(Tableau3[Num DECAL])))),ROWS($1:2534))),"")</f>
        <v/>
      </c>
      <c r="R2545" s="88">
        <f t="shared" ca="1" si="39"/>
        <v>0</v>
      </c>
      <c r="S2545" s="88">
        <f ca="1">COUNTIFS(Tableau3[PLAGE],R2545)</f>
        <v>0</v>
      </c>
      <c r="T2545" s="139">
        <f ca="1">INDEX(EXTRACT!DATE,MATCH(Tableau4[[#This Row],[Décalage]],D:D,0),0)</f>
        <v>0</v>
      </c>
      <c r="U2545" s="139">
        <f ca="1">VLOOKUP(Tableau4[[#This Row],[Décalage]],D:E,2,0)</f>
        <v>0</v>
      </c>
      <c r="V2545" s="139">
        <f ca="1">VLOOKUP(Tableau4[[#This Row],[Décalage]],D:G,4,0)</f>
        <v>0</v>
      </c>
      <c r="AY2545" s="88"/>
      <c r="AZ2545" s="88"/>
      <c r="BA2545" s="88"/>
      <c r="BB2545" s="88"/>
      <c r="BC2545" s="88"/>
    </row>
    <row r="2546" spans="1:55" ht="15" x14ac:dyDescent="0.2">
      <c r="A2546" s="100" t="s">
        <v>534</v>
      </c>
      <c r="B2546" s="95" t="s">
        <v>534</v>
      </c>
      <c r="C2546" s="95">
        <v>2543</v>
      </c>
      <c r="D2546" s="95" t="s">
        <v>534</v>
      </c>
      <c r="E2546" s="99" t="s">
        <v>534</v>
      </c>
      <c r="F2546" s="95" t="s">
        <v>534</v>
      </c>
      <c r="G2546" s="95" t="s">
        <v>534</v>
      </c>
      <c r="H2546" s="95">
        <v>0</v>
      </c>
      <c r="I2546" s="95">
        <v>1</v>
      </c>
      <c r="J2546" s="95">
        <v>2079</v>
      </c>
      <c r="K2546" s="95" t="s">
        <v>534</v>
      </c>
      <c r="L2546" s="98" t="s">
        <v>534</v>
      </c>
      <c r="M2546" s="98" t="s">
        <v>534</v>
      </c>
      <c r="N2546" s="97" t="s">
        <v>534</v>
      </c>
      <c r="Q2546" s="88" t="str">
        <f t="array" aca="1" ref="Q2546" ca="1">IFERROR(INDEX(Tableau3[Num DECAL],SMALL(IF(Tableau3[Num DECAL]&lt;&gt;"",ROW(INDIRECT("1:"&amp;ROWS(Tableau3[Num DECAL])))),ROWS($1:2535))),"")</f>
        <v/>
      </c>
      <c r="R2546" s="88">
        <f t="shared" ca="1" si="39"/>
        <v>0</v>
      </c>
      <c r="S2546" s="88">
        <f ca="1">COUNTIFS(Tableau3[PLAGE],R2546)</f>
        <v>0</v>
      </c>
      <c r="T2546" s="139">
        <f ca="1">INDEX(EXTRACT!DATE,MATCH(Tableau4[[#This Row],[Décalage]],D:D,0),0)</f>
        <v>0</v>
      </c>
      <c r="U2546" s="139">
        <f ca="1">VLOOKUP(Tableau4[[#This Row],[Décalage]],D:E,2,0)</f>
        <v>0</v>
      </c>
      <c r="V2546" s="139">
        <f ca="1">VLOOKUP(Tableau4[[#This Row],[Décalage]],D:G,4,0)</f>
        <v>0</v>
      </c>
      <c r="AY2546" s="88"/>
      <c r="AZ2546" s="88"/>
      <c r="BA2546" s="88"/>
      <c r="BB2546" s="88"/>
      <c r="BC2546" s="88"/>
    </row>
    <row r="2547" spans="1:55" ht="15" x14ac:dyDescent="0.2">
      <c r="A2547" s="100" t="s">
        <v>534</v>
      </c>
      <c r="B2547" s="95" t="s">
        <v>534</v>
      </c>
      <c r="C2547" s="95">
        <v>2544</v>
      </c>
      <c r="D2547" s="95" t="s">
        <v>534</v>
      </c>
      <c r="E2547" s="99" t="s">
        <v>534</v>
      </c>
      <c r="F2547" s="95" t="s">
        <v>534</v>
      </c>
      <c r="G2547" s="95" t="s">
        <v>534</v>
      </c>
      <c r="H2547" s="95">
        <v>0</v>
      </c>
      <c r="I2547" s="95">
        <v>1</v>
      </c>
      <c r="J2547" s="95">
        <v>2080</v>
      </c>
      <c r="K2547" s="95" t="s">
        <v>534</v>
      </c>
      <c r="L2547" s="98" t="s">
        <v>534</v>
      </c>
      <c r="M2547" s="98" t="s">
        <v>534</v>
      </c>
      <c r="N2547" s="97" t="s">
        <v>534</v>
      </c>
      <c r="Q2547" s="88" t="str">
        <f t="array" aca="1" ref="Q2547" ca="1">IFERROR(INDEX(Tableau3[Num DECAL],SMALL(IF(Tableau3[Num DECAL]&lt;&gt;"",ROW(INDIRECT("1:"&amp;ROWS(Tableau3[Num DECAL])))),ROWS($1:2536))),"")</f>
        <v/>
      </c>
      <c r="R2547" s="88">
        <f t="shared" ca="1" si="39"/>
        <v>0</v>
      </c>
      <c r="S2547" s="88">
        <f ca="1">COUNTIFS(Tableau3[PLAGE],R2547)</f>
        <v>0</v>
      </c>
      <c r="T2547" s="139">
        <f ca="1">INDEX(EXTRACT!DATE,MATCH(Tableau4[[#This Row],[Décalage]],D:D,0),0)</f>
        <v>0</v>
      </c>
      <c r="U2547" s="139">
        <f ca="1">VLOOKUP(Tableau4[[#This Row],[Décalage]],D:E,2,0)</f>
        <v>0</v>
      </c>
      <c r="V2547" s="139">
        <f ca="1">VLOOKUP(Tableau4[[#This Row],[Décalage]],D:G,4,0)</f>
        <v>0</v>
      </c>
      <c r="AY2547" s="88"/>
      <c r="AZ2547" s="88"/>
      <c r="BA2547" s="88"/>
      <c r="BB2547" s="88"/>
      <c r="BC2547" s="88"/>
    </row>
    <row r="2548" spans="1:55" ht="15" x14ac:dyDescent="0.2">
      <c r="A2548" s="100" t="s">
        <v>534</v>
      </c>
      <c r="B2548" s="95" t="s">
        <v>534</v>
      </c>
      <c r="C2548" s="95">
        <v>2545</v>
      </c>
      <c r="D2548" s="95" t="s">
        <v>534</v>
      </c>
      <c r="E2548" s="99" t="s">
        <v>534</v>
      </c>
      <c r="F2548" s="95" t="s">
        <v>534</v>
      </c>
      <c r="G2548" s="95" t="s">
        <v>534</v>
      </c>
      <c r="H2548" s="95">
        <v>0</v>
      </c>
      <c r="I2548" s="95">
        <v>1</v>
      </c>
      <c r="J2548" s="95">
        <v>2081</v>
      </c>
      <c r="K2548" s="95" t="s">
        <v>534</v>
      </c>
      <c r="L2548" s="98" t="s">
        <v>534</v>
      </c>
      <c r="M2548" s="98" t="s">
        <v>534</v>
      </c>
      <c r="N2548" s="97" t="s">
        <v>534</v>
      </c>
      <c r="Q2548" s="88" t="str">
        <f t="array" aca="1" ref="Q2548" ca="1">IFERROR(INDEX(Tableau3[Num DECAL],SMALL(IF(Tableau3[Num DECAL]&lt;&gt;"",ROW(INDIRECT("1:"&amp;ROWS(Tableau3[Num DECAL])))),ROWS($1:2537))),"")</f>
        <v/>
      </c>
      <c r="R2548" s="88">
        <f t="shared" ca="1" si="39"/>
        <v>0</v>
      </c>
      <c r="S2548" s="88">
        <f ca="1">COUNTIFS(Tableau3[PLAGE],R2548)</f>
        <v>0</v>
      </c>
      <c r="T2548" s="139">
        <f ca="1">INDEX(EXTRACT!DATE,MATCH(Tableau4[[#This Row],[Décalage]],D:D,0),0)</f>
        <v>0</v>
      </c>
      <c r="U2548" s="139">
        <f ca="1">VLOOKUP(Tableau4[[#This Row],[Décalage]],D:E,2,0)</f>
        <v>0</v>
      </c>
      <c r="V2548" s="139">
        <f ca="1">VLOOKUP(Tableau4[[#This Row],[Décalage]],D:G,4,0)</f>
        <v>0</v>
      </c>
      <c r="AY2548" s="88"/>
      <c r="AZ2548" s="88"/>
      <c r="BA2548" s="88"/>
      <c r="BB2548" s="88"/>
      <c r="BC2548" s="88"/>
    </row>
    <row r="2549" spans="1:55" ht="15" x14ac:dyDescent="0.2">
      <c r="A2549" s="100" t="s">
        <v>534</v>
      </c>
      <c r="B2549" s="95" t="s">
        <v>534</v>
      </c>
      <c r="C2549" s="95">
        <v>2546</v>
      </c>
      <c r="D2549" s="95" t="s">
        <v>534</v>
      </c>
      <c r="E2549" s="99" t="s">
        <v>534</v>
      </c>
      <c r="F2549" s="95" t="s">
        <v>534</v>
      </c>
      <c r="G2549" s="95" t="s">
        <v>534</v>
      </c>
      <c r="H2549" s="95">
        <v>0</v>
      </c>
      <c r="I2549" s="95">
        <v>1</v>
      </c>
      <c r="J2549" s="95">
        <v>2082</v>
      </c>
      <c r="K2549" s="95" t="s">
        <v>534</v>
      </c>
      <c r="L2549" s="98" t="s">
        <v>534</v>
      </c>
      <c r="M2549" s="98" t="s">
        <v>534</v>
      </c>
      <c r="N2549" s="97" t="s">
        <v>534</v>
      </c>
      <c r="Q2549" s="88" t="str">
        <f t="array" aca="1" ref="Q2549" ca="1">IFERROR(INDEX(Tableau3[Num DECAL],SMALL(IF(Tableau3[Num DECAL]&lt;&gt;"",ROW(INDIRECT("1:"&amp;ROWS(Tableau3[Num DECAL])))),ROWS($1:2538))),"")</f>
        <v/>
      </c>
      <c r="R2549" s="88">
        <f t="shared" ca="1" si="39"/>
        <v>0</v>
      </c>
      <c r="S2549" s="88">
        <f ca="1">COUNTIFS(Tableau3[PLAGE],R2549)</f>
        <v>0</v>
      </c>
      <c r="T2549" s="139">
        <f ca="1">INDEX(EXTRACT!DATE,MATCH(Tableau4[[#This Row],[Décalage]],D:D,0),0)</f>
        <v>0</v>
      </c>
      <c r="U2549" s="139">
        <f ca="1">VLOOKUP(Tableau4[[#This Row],[Décalage]],D:E,2,0)</f>
        <v>0</v>
      </c>
      <c r="V2549" s="139">
        <f ca="1">VLOOKUP(Tableau4[[#This Row],[Décalage]],D:G,4,0)</f>
        <v>0</v>
      </c>
      <c r="AY2549" s="88"/>
      <c r="AZ2549" s="88"/>
      <c r="BA2549" s="88"/>
      <c r="BB2549" s="88"/>
      <c r="BC2549" s="88"/>
    </row>
    <row r="2550" spans="1:55" ht="15" x14ac:dyDescent="0.2">
      <c r="A2550" s="100" t="s">
        <v>534</v>
      </c>
      <c r="B2550" s="95" t="s">
        <v>534</v>
      </c>
      <c r="C2550" s="95">
        <v>2547</v>
      </c>
      <c r="D2550" s="95" t="s">
        <v>534</v>
      </c>
      <c r="E2550" s="99" t="s">
        <v>534</v>
      </c>
      <c r="F2550" s="95" t="s">
        <v>534</v>
      </c>
      <c r="G2550" s="95" t="s">
        <v>534</v>
      </c>
      <c r="H2550" s="95">
        <v>0</v>
      </c>
      <c r="I2550" s="95">
        <v>1</v>
      </c>
      <c r="J2550" s="95">
        <v>2083</v>
      </c>
      <c r="K2550" s="95" t="s">
        <v>534</v>
      </c>
      <c r="L2550" s="98" t="s">
        <v>534</v>
      </c>
      <c r="M2550" s="98" t="s">
        <v>534</v>
      </c>
      <c r="N2550" s="97" t="s">
        <v>534</v>
      </c>
      <c r="Q2550" s="88" t="str">
        <f t="array" aca="1" ref="Q2550" ca="1">IFERROR(INDEX(Tableau3[Num DECAL],SMALL(IF(Tableau3[Num DECAL]&lt;&gt;"",ROW(INDIRECT("1:"&amp;ROWS(Tableau3[Num DECAL])))),ROWS($1:2539))),"")</f>
        <v/>
      </c>
      <c r="R2550" s="88">
        <f t="shared" ca="1" si="39"/>
        <v>0</v>
      </c>
      <c r="S2550" s="88">
        <f ca="1">COUNTIFS(Tableau3[PLAGE],R2550)</f>
        <v>0</v>
      </c>
      <c r="T2550" s="139">
        <f ca="1">INDEX(EXTRACT!DATE,MATCH(Tableau4[[#This Row],[Décalage]],D:D,0),0)</f>
        <v>0</v>
      </c>
      <c r="U2550" s="139">
        <f ca="1">VLOOKUP(Tableau4[[#This Row],[Décalage]],D:E,2,0)</f>
        <v>0</v>
      </c>
      <c r="V2550" s="139">
        <f ca="1">VLOOKUP(Tableau4[[#This Row],[Décalage]],D:G,4,0)</f>
        <v>0</v>
      </c>
      <c r="AY2550" s="88"/>
      <c r="AZ2550" s="88"/>
      <c r="BA2550" s="88"/>
      <c r="BB2550" s="88"/>
      <c r="BC2550" s="88"/>
    </row>
    <row r="2551" spans="1:55" ht="15" x14ac:dyDescent="0.2">
      <c r="A2551" s="100" t="s">
        <v>534</v>
      </c>
      <c r="B2551" s="95" t="s">
        <v>534</v>
      </c>
      <c r="C2551" s="95">
        <v>2548</v>
      </c>
      <c r="D2551" s="95" t="s">
        <v>534</v>
      </c>
      <c r="E2551" s="99" t="s">
        <v>534</v>
      </c>
      <c r="F2551" s="95" t="s">
        <v>534</v>
      </c>
      <c r="G2551" s="95" t="s">
        <v>534</v>
      </c>
      <c r="H2551" s="95">
        <v>0</v>
      </c>
      <c r="I2551" s="95">
        <v>1</v>
      </c>
      <c r="J2551" s="95">
        <v>2084</v>
      </c>
      <c r="K2551" s="95" t="s">
        <v>534</v>
      </c>
      <c r="L2551" s="98" t="s">
        <v>534</v>
      </c>
      <c r="M2551" s="98" t="s">
        <v>534</v>
      </c>
      <c r="N2551" s="97" t="s">
        <v>534</v>
      </c>
      <c r="Q2551" s="88" t="str">
        <f t="array" aca="1" ref="Q2551" ca="1">IFERROR(INDEX(Tableau3[Num DECAL],SMALL(IF(Tableau3[Num DECAL]&lt;&gt;"",ROW(INDIRECT("1:"&amp;ROWS(Tableau3[Num DECAL])))),ROWS($1:2540))),"")</f>
        <v/>
      </c>
      <c r="R2551" s="88">
        <f t="shared" ca="1" si="39"/>
        <v>0</v>
      </c>
      <c r="S2551" s="88">
        <f ca="1">COUNTIFS(Tableau3[PLAGE],R2551)</f>
        <v>0</v>
      </c>
      <c r="T2551" s="139">
        <f ca="1">INDEX(EXTRACT!DATE,MATCH(Tableau4[[#This Row],[Décalage]],D:D,0),0)</f>
        <v>0</v>
      </c>
      <c r="U2551" s="139">
        <f ca="1">VLOOKUP(Tableau4[[#This Row],[Décalage]],D:E,2,0)</f>
        <v>0</v>
      </c>
      <c r="V2551" s="139">
        <f ca="1">VLOOKUP(Tableau4[[#This Row],[Décalage]],D:G,4,0)</f>
        <v>0</v>
      </c>
      <c r="AY2551" s="88"/>
      <c r="AZ2551" s="88"/>
      <c r="BA2551" s="88"/>
      <c r="BB2551" s="88"/>
      <c r="BC2551" s="88"/>
    </row>
    <row r="2552" spans="1:55" ht="15" x14ac:dyDescent="0.2">
      <c r="A2552" s="100" t="s">
        <v>534</v>
      </c>
      <c r="B2552" s="95" t="s">
        <v>534</v>
      </c>
      <c r="C2552" s="95">
        <v>2549</v>
      </c>
      <c r="D2552" s="95" t="s">
        <v>534</v>
      </c>
      <c r="E2552" s="99" t="s">
        <v>534</v>
      </c>
      <c r="F2552" s="95" t="s">
        <v>534</v>
      </c>
      <c r="G2552" s="95" t="s">
        <v>534</v>
      </c>
      <c r="H2552" s="95">
        <v>0</v>
      </c>
      <c r="I2552" s="95">
        <v>1</v>
      </c>
      <c r="J2552" s="95">
        <v>2085</v>
      </c>
      <c r="K2552" s="95" t="s">
        <v>534</v>
      </c>
      <c r="L2552" s="98" t="s">
        <v>534</v>
      </c>
      <c r="M2552" s="98" t="s">
        <v>534</v>
      </c>
      <c r="N2552" s="97" t="s">
        <v>534</v>
      </c>
      <c r="Q2552" s="88" t="str">
        <f t="array" aca="1" ref="Q2552" ca="1">IFERROR(INDEX(Tableau3[Num DECAL],SMALL(IF(Tableau3[Num DECAL]&lt;&gt;"",ROW(INDIRECT("1:"&amp;ROWS(Tableau3[Num DECAL])))),ROWS($1:2541))),"")</f>
        <v/>
      </c>
      <c r="R2552" s="88">
        <f t="shared" ca="1" si="39"/>
        <v>0</v>
      </c>
      <c r="S2552" s="88">
        <f ca="1">COUNTIFS(Tableau3[PLAGE],R2552)</f>
        <v>0</v>
      </c>
      <c r="T2552" s="139">
        <f ca="1">INDEX(EXTRACT!DATE,MATCH(Tableau4[[#This Row],[Décalage]],D:D,0),0)</f>
        <v>0</v>
      </c>
      <c r="U2552" s="139">
        <f ca="1">VLOOKUP(Tableau4[[#This Row],[Décalage]],D:E,2,0)</f>
        <v>0</v>
      </c>
      <c r="V2552" s="139">
        <f ca="1">VLOOKUP(Tableau4[[#This Row],[Décalage]],D:G,4,0)</f>
        <v>0</v>
      </c>
      <c r="AY2552" s="88"/>
      <c r="AZ2552" s="88"/>
      <c r="BA2552" s="88"/>
      <c r="BB2552" s="88"/>
      <c r="BC2552" s="88"/>
    </row>
    <row r="2553" spans="1:55" ht="15" x14ac:dyDescent="0.2">
      <c r="A2553" s="100" t="s">
        <v>534</v>
      </c>
      <c r="B2553" s="95" t="s">
        <v>534</v>
      </c>
      <c r="C2553" s="95">
        <v>2550</v>
      </c>
      <c r="D2553" s="95" t="s">
        <v>534</v>
      </c>
      <c r="E2553" s="99" t="s">
        <v>534</v>
      </c>
      <c r="F2553" s="95" t="s">
        <v>534</v>
      </c>
      <c r="G2553" s="95" t="s">
        <v>534</v>
      </c>
      <c r="H2553" s="95">
        <v>0</v>
      </c>
      <c r="I2553" s="95">
        <v>1</v>
      </c>
      <c r="J2553" s="95">
        <v>2086</v>
      </c>
      <c r="K2553" s="95" t="s">
        <v>534</v>
      </c>
      <c r="L2553" s="98" t="s">
        <v>534</v>
      </c>
      <c r="M2553" s="98" t="s">
        <v>534</v>
      </c>
      <c r="N2553" s="97" t="s">
        <v>534</v>
      </c>
      <c r="Q2553" s="88" t="str">
        <f t="array" aca="1" ref="Q2553" ca="1">IFERROR(INDEX(Tableau3[Num DECAL],SMALL(IF(Tableau3[Num DECAL]&lt;&gt;"",ROW(INDIRECT("1:"&amp;ROWS(Tableau3[Num DECAL])))),ROWS($1:2542))),"")</f>
        <v/>
      </c>
      <c r="R2553" s="88">
        <f t="shared" ca="1" si="39"/>
        <v>0</v>
      </c>
      <c r="S2553" s="88">
        <f ca="1">COUNTIFS(Tableau3[PLAGE],R2553)</f>
        <v>0</v>
      </c>
      <c r="T2553" s="139">
        <f ca="1">INDEX(EXTRACT!DATE,MATCH(Tableau4[[#This Row],[Décalage]],D:D,0),0)</f>
        <v>0</v>
      </c>
      <c r="U2553" s="139">
        <f ca="1">VLOOKUP(Tableau4[[#This Row],[Décalage]],D:E,2,0)</f>
        <v>0</v>
      </c>
      <c r="V2553" s="139">
        <f ca="1">VLOOKUP(Tableau4[[#This Row],[Décalage]],D:G,4,0)</f>
        <v>0</v>
      </c>
      <c r="AY2553" s="88"/>
      <c r="AZ2553" s="88"/>
      <c r="BA2553" s="88"/>
      <c r="BB2553" s="88"/>
      <c r="BC2553" s="88"/>
    </row>
    <row r="2554" spans="1:55" ht="15" x14ac:dyDescent="0.2">
      <c r="A2554" s="100" t="s">
        <v>534</v>
      </c>
      <c r="B2554" s="95" t="s">
        <v>534</v>
      </c>
      <c r="C2554" s="95">
        <v>2551</v>
      </c>
      <c r="D2554" s="95" t="s">
        <v>534</v>
      </c>
      <c r="E2554" s="99" t="s">
        <v>534</v>
      </c>
      <c r="F2554" s="95" t="s">
        <v>534</v>
      </c>
      <c r="G2554" s="95" t="s">
        <v>534</v>
      </c>
      <c r="H2554" s="95">
        <v>0</v>
      </c>
      <c r="I2554" s="95">
        <v>1</v>
      </c>
      <c r="J2554" s="95">
        <v>2087</v>
      </c>
      <c r="K2554" s="95" t="s">
        <v>534</v>
      </c>
      <c r="L2554" s="98" t="s">
        <v>534</v>
      </c>
      <c r="M2554" s="98" t="s">
        <v>534</v>
      </c>
      <c r="N2554" s="97" t="s">
        <v>534</v>
      </c>
      <c r="Q2554" s="88" t="str">
        <f t="array" aca="1" ref="Q2554" ca="1">IFERROR(INDEX(Tableau3[Num DECAL],SMALL(IF(Tableau3[Num DECAL]&lt;&gt;"",ROW(INDIRECT("1:"&amp;ROWS(Tableau3[Num DECAL])))),ROWS($1:2543))),"")</f>
        <v/>
      </c>
      <c r="R2554" s="88">
        <f t="shared" ca="1" si="39"/>
        <v>0</v>
      </c>
      <c r="S2554" s="88">
        <f ca="1">COUNTIFS(Tableau3[PLAGE],R2554)</f>
        <v>0</v>
      </c>
      <c r="T2554" s="139">
        <f ca="1">INDEX(EXTRACT!DATE,MATCH(Tableau4[[#This Row],[Décalage]],D:D,0),0)</f>
        <v>0</v>
      </c>
      <c r="U2554" s="139">
        <f ca="1">VLOOKUP(Tableau4[[#This Row],[Décalage]],D:E,2,0)</f>
        <v>0</v>
      </c>
      <c r="V2554" s="139">
        <f ca="1">VLOOKUP(Tableau4[[#This Row],[Décalage]],D:G,4,0)</f>
        <v>0</v>
      </c>
      <c r="AY2554" s="88"/>
      <c r="AZ2554" s="88"/>
      <c r="BA2554" s="88"/>
      <c r="BB2554" s="88"/>
      <c r="BC2554" s="88"/>
    </row>
    <row r="2555" spans="1:55" ht="15" x14ac:dyDescent="0.2">
      <c r="A2555" s="100" t="s">
        <v>534</v>
      </c>
      <c r="B2555" s="95" t="s">
        <v>534</v>
      </c>
      <c r="C2555" s="95">
        <v>2552</v>
      </c>
      <c r="D2555" s="95" t="s">
        <v>534</v>
      </c>
      <c r="E2555" s="99" t="s">
        <v>534</v>
      </c>
      <c r="F2555" s="95" t="s">
        <v>534</v>
      </c>
      <c r="G2555" s="95" t="s">
        <v>534</v>
      </c>
      <c r="H2555" s="95">
        <v>0</v>
      </c>
      <c r="I2555" s="95">
        <v>1</v>
      </c>
      <c r="J2555" s="95">
        <v>2088</v>
      </c>
      <c r="K2555" s="95" t="s">
        <v>534</v>
      </c>
      <c r="L2555" s="98" t="s">
        <v>534</v>
      </c>
      <c r="M2555" s="98" t="s">
        <v>534</v>
      </c>
      <c r="N2555" s="97" t="s">
        <v>534</v>
      </c>
      <c r="Q2555" s="88" t="str">
        <f t="array" aca="1" ref="Q2555" ca="1">IFERROR(INDEX(Tableau3[Num DECAL],SMALL(IF(Tableau3[Num DECAL]&lt;&gt;"",ROW(INDIRECT("1:"&amp;ROWS(Tableau3[Num DECAL])))),ROWS($1:2544))),"")</f>
        <v/>
      </c>
      <c r="R2555" s="88">
        <f t="shared" ca="1" si="39"/>
        <v>0</v>
      </c>
      <c r="S2555" s="88">
        <f ca="1">COUNTIFS(Tableau3[PLAGE],R2555)</f>
        <v>0</v>
      </c>
      <c r="T2555" s="139">
        <f ca="1">INDEX(EXTRACT!DATE,MATCH(Tableau4[[#This Row],[Décalage]],D:D,0),0)</f>
        <v>0</v>
      </c>
      <c r="U2555" s="139">
        <f ca="1">VLOOKUP(Tableau4[[#This Row],[Décalage]],D:E,2,0)</f>
        <v>0</v>
      </c>
      <c r="V2555" s="139">
        <f ca="1">VLOOKUP(Tableau4[[#This Row],[Décalage]],D:G,4,0)</f>
        <v>0</v>
      </c>
      <c r="AY2555" s="88"/>
      <c r="AZ2555" s="88"/>
      <c r="BA2555" s="88"/>
      <c r="BB2555" s="88"/>
      <c r="BC2555" s="88"/>
    </row>
    <row r="2556" spans="1:55" ht="15" x14ac:dyDescent="0.2">
      <c r="A2556" s="100" t="s">
        <v>534</v>
      </c>
      <c r="B2556" s="95" t="s">
        <v>534</v>
      </c>
      <c r="C2556" s="95">
        <v>2553</v>
      </c>
      <c r="D2556" s="95" t="s">
        <v>534</v>
      </c>
      <c r="E2556" s="99" t="s">
        <v>534</v>
      </c>
      <c r="F2556" s="95" t="s">
        <v>534</v>
      </c>
      <c r="G2556" s="95" t="s">
        <v>534</v>
      </c>
      <c r="H2556" s="95">
        <v>0</v>
      </c>
      <c r="I2556" s="95">
        <v>1</v>
      </c>
      <c r="J2556" s="95">
        <v>2089</v>
      </c>
      <c r="K2556" s="95" t="s">
        <v>534</v>
      </c>
      <c r="L2556" s="98" t="s">
        <v>534</v>
      </c>
      <c r="M2556" s="98" t="s">
        <v>534</v>
      </c>
      <c r="N2556" s="97" t="s">
        <v>534</v>
      </c>
      <c r="Q2556" s="88" t="str">
        <f t="array" aca="1" ref="Q2556" ca="1">IFERROR(INDEX(Tableau3[Num DECAL],SMALL(IF(Tableau3[Num DECAL]&lt;&gt;"",ROW(INDIRECT("1:"&amp;ROWS(Tableau3[Num DECAL])))),ROWS($1:2545))),"")</f>
        <v/>
      </c>
      <c r="R2556" s="88">
        <f t="shared" ca="1" si="39"/>
        <v>0</v>
      </c>
      <c r="S2556" s="88">
        <f ca="1">COUNTIFS(Tableau3[PLAGE],R2556)</f>
        <v>0</v>
      </c>
      <c r="T2556" s="139">
        <f ca="1">INDEX(EXTRACT!DATE,MATCH(Tableau4[[#This Row],[Décalage]],D:D,0),0)</f>
        <v>0</v>
      </c>
      <c r="U2556" s="139">
        <f ca="1">VLOOKUP(Tableau4[[#This Row],[Décalage]],D:E,2,0)</f>
        <v>0</v>
      </c>
      <c r="V2556" s="139">
        <f ca="1">VLOOKUP(Tableau4[[#This Row],[Décalage]],D:G,4,0)</f>
        <v>0</v>
      </c>
      <c r="AY2556" s="88"/>
      <c r="AZ2556" s="88"/>
      <c r="BA2556" s="88"/>
      <c r="BB2556" s="88"/>
      <c r="BC2556" s="88"/>
    </row>
    <row r="2557" spans="1:55" ht="15" x14ac:dyDescent="0.2">
      <c r="A2557" s="100" t="s">
        <v>534</v>
      </c>
      <c r="B2557" s="95" t="s">
        <v>534</v>
      </c>
      <c r="C2557" s="95">
        <v>2554</v>
      </c>
      <c r="D2557" s="95" t="s">
        <v>534</v>
      </c>
      <c r="E2557" s="99" t="s">
        <v>534</v>
      </c>
      <c r="F2557" s="95" t="s">
        <v>534</v>
      </c>
      <c r="G2557" s="95" t="s">
        <v>534</v>
      </c>
      <c r="H2557" s="95">
        <v>0</v>
      </c>
      <c r="I2557" s="95">
        <v>1</v>
      </c>
      <c r="J2557" s="95">
        <v>2090</v>
      </c>
      <c r="K2557" s="95" t="s">
        <v>534</v>
      </c>
      <c r="L2557" s="98" t="s">
        <v>534</v>
      </c>
      <c r="M2557" s="98" t="s">
        <v>534</v>
      </c>
      <c r="N2557" s="97" t="s">
        <v>534</v>
      </c>
      <c r="Q2557" s="88" t="str">
        <f t="array" aca="1" ref="Q2557" ca="1">IFERROR(INDEX(Tableau3[Num DECAL],SMALL(IF(Tableau3[Num DECAL]&lt;&gt;"",ROW(INDIRECT("1:"&amp;ROWS(Tableau3[Num DECAL])))),ROWS($1:2546))),"")</f>
        <v/>
      </c>
      <c r="R2557" s="88">
        <f t="shared" ca="1" si="39"/>
        <v>0</v>
      </c>
      <c r="S2557" s="88">
        <f ca="1">COUNTIFS(Tableau3[PLAGE],R2557)</f>
        <v>0</v>
      </c>
      <c r="T2557" s="139">
        <f ca="1">INDEX(EXTRACT!DATE,MATCH(Tableau4[[#This Row],[Décalage]],D:D,0),0)</f>
        <v>0</v>
      </c>
      <c r="U2557" s="139">
        <f ca="1">VLOOKUP(Tableau4[[#This Row],[Décalage]],D:E,2,0)</f>
        <v>0</v>
      </c>
      <c r="V2557" s="139">
        <f ca="1">VLOOKUP(Tableau4[[#This Row],[Décalage]],D:G,4,0)</f>
        <v>0</v>
      </c>
      <c r="AY2557" s="88"/>
      <c r="AZ2557" s="88"/>
      <c r="BA2557" s="88"/>
      <c r="BB2557" s="88"/>
      <c r="BC2557" s="88"/>
    </row>
    <row r="2558" spans="1:55" ht="15" x14ac:dyDescent="0.2">
      <c r="A2558" s="100" t="s">
        <v>534</v>
      </c>
      <c r="B2558" s="95" t="s">
        <v>534</v>
      </c>
      <c r="C2558" s="95">
        <v>2555</v>
      </c>
      <c r="D2558" s="95" t="s">
        <v>534</v>
      </c>
      <c r="E2558" s="99" t="s">
        <v>534</v>
      </c>
      <c r="F2558" s="95" t="s">
        <v>534</v>
      </c>
      <c r="G2558" s="95" t="s">
        <v>534</v>
      </c>
      <c r="H2558" s="95">
        <v>0</v>
      </c>
      <c r="I2558" s="95">
        <v>1</v>
      </c>
      <c r="J2558" s="95">
        <v>2091</v>
      </c>
      <c r="K2558" s="95" t="s">
        <v>534</v>
      </c>
      <c r="L2558" s="98" t="s">
        <v>534</v>
      </c>
      <c r="M2558" s="98" t="s">
        <v>534</v>
      </c>
      <c r="N2558" s="97" t="s">
        <v>534</v>
      </c>
      <c r="Q2558" s="88" t="str">
        <f t="array" aca="1" ref="Q2558" ca="1">IFERROR(INDEX(Tableau3[Num DECAL],SMALL(IF(Tableau3[Num DECAL]&lt;&gt;"",ROW(INDIRECT("1:"&amp;ROWS(Tableau3[Num DECAL])))),ROWS($1:2547))),"")</f>
        <v/>
      </c>
      <c r="R2558" s="88">
        <f t="shared" ca="1" si="39"/>
        <v>0</v>
      </c>
      <c r="S2558" s="88">
        <f ca="1">COUNTIFS(Tableau3[PLAGE],R2558)</f>
        <v>0</v>
      </c>
      <c r="T2558" s="139">
        <f ca="1">INDEX(EXTRACT!DATE,MATCH(Tableau4[[#This Row],[Décalage]],D:D,0),0)</f>
        <v>0</v>
      </c>
      <c r="U2558" s="139">
        <f ca="1">VLOOKUP(Tableau4[[#This Row],[Décalage]],D:E,2,0)</f>
        <v>0</v>
      </c>
      <c r="V2558" s="139">
        <f ca="1">VLOOKUP(Tableau4[[#This Row],[Décalage]],D:G,4,0)</f>
        <v>0</v>
      </c>
      <c r="AY2558" s="88"/>
      <c r="AZ2558" s="88"/>
      <c r="BA2558" s="88"/>
      <c r="BB2558" s="88"/>
      <c r="BC2558" s="88"/>
    </row>
    <row r="2559" spans="1:55" ht="15" x14ac:dyDescent="0.2">
      <c r="A2559" s="100" t="s">
        <v>534</v>
      </c>
      <c r="B2559" s="95" t="s">
        <v>534</v>
      </c>
      <c r="C2559" s="95">
        <v>2556</v>
      </c>
      <c r="D2559" s="95" t="s">
        <v>534</v>
      </c>
      <c r="E2559" s="99" t="s">
        <v>534</v>
      </c>
      <c r="F2559" s="95" t="s">
        <v>534</v>
      </c>
      <c r="G2559" s="95" t="s">
        <v>534</v>
      </c>
      <c r="H2559" s="95">
        <v>0</v>
      </c>
      <c r="I2559" s="95">
        <v>1</v>
      </c>
      <c r="J2559" s="95">
        <v>2092</v>
      </c>
      <c r="K2559" s="95" t="s">
        <v>534</v>
      </c>
      <c r="L2559" s="98" t="s">
        <v>534</v>
      </c>
      <c r="M2559" s="98" t="s">
        <v>534</v>
      </c>
      <c r="N2559" s="97" t="s">
        <v>534</v>
      </c>
      <c r="Q2559" s="88" t="str">
        <f t="array" aca="1" ref="Q2559" ca="1">IFERROR(INDEX(Tableau3[Num DECAL],SMALL(IF(Tableau3[Num DECAL]&lt;&gt;"",ROW(INDIRECT("1:"&amp;ROWS(Tableau3[Num DECAL])))),ROWS($1:2548))),"")</f>
        <v/>
      </c>
      <c r="R2559" s="88">
        <f t="shared" ca="1" si="39"/>
        <v>0</v>
      </c>
      <c r="S2559" s="88">
        <f ca="1">COUNTIFS(Tableau3[PLAGE],R2559)</f>
        <v>0</v>
      </c>
      <c r="T2559" s="139">
        <f ca="1">INDEX(EXTRACT!DATE,MATCH(Tableau4[[#This Row],[Décalage]],D:D,0),0)</f>
        <v>0</v>
      </c>
      <c r="U2559" s="139">
        <f ca="1">VLOOKUP(Tableau4[[#This Row],[Décalage]],D:E,2,0)</f>
        <v>0</v>
      </c>
      <c r="V2559" s="139">
        <f ca="1">VLOOKUP(Tableau4[[#This Row],[Décalage]],D:G,4,0)</f>
        <v>0</v>
      </c>
      <c r="AY2559" s="88"/>
      <c r="AZ2559" s="88"/>
      <c r="BA2559" s="88"/>
      <c r="BB2559" s="88"/>
      <c r="BC2559" s="88"/>
    </row>
    <row r="2560" spans="1:55" ht="15" x14ac:dyDescent="0.2">
      <c r="A2560" s="100" t="s">
        <v>534</v>
      </c>
      <c r="B2560" s="95" t="s">
        <v>534</v>
      </c>
      <c r="C2560" s="95">
        <v>2557</v>
      </c>
      <c r="D2560" s="95" t="s">
        <v>534</v>
      </c>
      <c r="E2560" s="99" t="s">
        <v>534</v>
      </c>
      <c r="F2560" s="95" t="s">
        <v>534</v>
      </c>
      <c r="G2560" s="95" t="s">
        <v>534</v>
      </c>
      <c r="H2560" s="95">
        <v>0</v>
      </c>
      <c r="I2560" s="95">
        <v>1</v>
      </c>
      <c r="J2560" s="95">
        <v>2093</v>
      </c>
      <c r="K2560" s="95" t="s">
        <v>534</v>
      </c>
      <c r="L2560" s="98" t="s">
        <v>534</v>
      </c>
      <c r="M2560" s="98" t="s">
        <v>534</v>
      </c>
      <c r="N2560" s="97" t="s">
        <v>534</v>
      </c>
      <c r="Q2560" s="88" t="str">
        <f t="array" aca="1" ref="Q2560" ca="1">IFERROR(INDEX(Tableau3[Num DECAL],SMALL(IF(Tableau3[Num DECAL]&lt;&gt;"",ROW(INDIRECT("1:"&amp;ROWS(Tableau3[Num DECAL])))),ROWS($1:2549))),"")</f>
        <v/>
      </c>
      <c r="R2560" s="88">
        <f t="shared" ca="1" si="39"/>
        <v>0</v>
      </c>
      <c r="S2560" s="88">
        <f ca="1">COUNTIFS(Tableau3[PLAGE],R2560)</f>
        <v>0</v>
      </c>
      <c r="T2560" s="139">
        <f ca="1">INDEX(EXTRACT!DATE,MATCH(Tableau4[[#This Row],[Décalage]],D:D,0),0)</f>
        <v>0</v>
      </c>
      <c r="U2560" s="139">
        <f ca="1">VLOOKUP(Tableau4[[#This Row],[Décalage]],D:E,2,0)</f>
        <v>0</v>
      </c>
      <c r="V2560" s="139">
        <f ca="1">VLOOKUP(Tableau4[[#This Row],[Décalage]],D:G,4,0)</f>
        <v>0</v>
      </c>
      <c r="AY2560" s="88"/>
      <c r="AZ2560" s="88"/>
      <c r="BA2560" s="88"/>
      <c r="BB2560" s="88"/>
      <c r="BC2560" s="88"/>
    </row>
    <row r="2561" spans="1:55" ht="15" x14ac:dyDescent="0.2">
      <c r="A2561" s="100" t="s">
        <v>534</v>
      </c>
      <c r="B2561" s="95" t="s">
        <v>534</v>
      </c>
      <c r="C2561" s="95">
        <v>2558</v>
      </c>
      <c r="D2561" s="95" t="s">
        <v>534</v>
      </c>
      <c r="E2561" s="99" t="s">
        <v>534</v>
      </c>
      <c r="F2561" s="95" t="s">
        <v>534</v>
      </c>
      <c r="G2561" s="95" t="s">
        <v>534</v>
      </c>
      <c r="H2561" s="95">
        <v>0</v>
      </c>
      <c r="I2561" s="95">
        <v>1</v>
      </c>
      <c r="J2561" s="95">
        <v>2094</v>
      </c>
      <c r="K2561" s="95" t="s">
        <v>534</v>
      </c>
      <c r="L2561" s="98" t="s">
        <v>534</v>
      </c>
      <c r="M2561" s="98" t="s">
        <v>534</v>
      </c>
      <c r="N2561" s="97" t="s">
        <v>534</v>
      </c>
      <c r="Q2561" s="88" t="str">
        <f t="array" aca="1" ref="Q2561" ca="1">IFERROR(INDEX(Tableau3[Num DECAL],SMALL(IF(Tableau3[Num DECAL]&lt;&gt;"",ROW(INDIRECT("1:"&amp;ROWS(Tableau3[Num DECAL])))),ROWS($1:2550))),"")</f>
        <v/>
      </c>
      <c r="R2561" s="88">
        <f t="shared" ca="1" si="39"/>
        <v>0</v>
      </c>
      <c r="S2561" s="88">
        <f ca="1">COUNTIFS(Tableau3[PLAGE],R2561)</f>
        <v>0</v>
      </c>
      <c r="T2561" s="139">
        <f ca="1">INDEX(EXTRACT!DATE,MATCH(Tableau4[[#This Row],[Décalage]],D:D,0),0)</f>
        <v>0</v>
      </c>
      <c r="U2561" s="139">
        <f ca="1">VLOOKUP(Tableau4[[#This Row],[Décalage]],D:E,2,0)</f>
        <v>0</v>
      </c>
      <c r="V2561" s="139">
        <f ca="1">VLOOKUP(Tableau4[[#This Row],[Décalage]],D:G,4,0)</f>
        <v>0</v>
      </c>
      <c r="AY2561" s="88"/>
      <c r="AZ2561" s="88"/>
      <c r="BA2561" s="88"/>
      <c r="BB2561" s="88"/>
      <c r="BC2561" s="88"/>
    </row>
    <row r="2562" spans="1:55" ht="15" x14ac:dyDescent="0.2">
      <c r="A2562" s="100" t="s">
        <v>534</v>
      </c>
      <c r="B2562" s="95" t="s">
        <v>534</v>
      </c>
      <c r="C2562" s="95">
        <v>2559</v>
      </c>
      <c r="D2562" s="95" t="s">
        <v>534</v>
      </c>
      <c r="E2562" s="99" t="s">
        <v>534</v>
      </c>
      <c r="F2562" s="95" t="s">
        <v>534</v>
      </c>
      <c r="G2562" s="95" t="s">
        <v>534</v>
      </c>
      <c r="H2562" s="95">
        <v>0</v>
      </c>
      <c r="I2562" s="95">
        <v>1</v>
      </c>
      <c r="J2562" s="95">
        <v>2095</v>
      </c>
      <c r="K2562" s="95" t="s">
        <v>534</v>
      </c>
      <c r="L2562" s="98" t="s">
        <v>534</v>
      </c>
      <c r="M2562" s="98" t="s">
        <v>534</v>
      </c>
      <c r="N2562" s="97" t="s">
        <v>534</v>
      </c>
      <c r="Q2562" s="88" t="str">
        <f t="array" aca="1" ref="Q2562" ca="1">IFERROR(INDEX(Tableau3[Num DECAL],SMALL(IF(Tableau3[Num DECAL]&lt;&gt;"",ROW(INDIRECT("1:"&amp;ROWS(Tableau3[Num DECAL])))),ROWS($1:2551))),"")</f>
        <v/>
      </c>
      <c r="R2562" s="88">
        <f t="shared" ca="1" si="39"/>
        <v>0</v>
      </c>
      <c r="S2562" s="88">
        <f ca="1">COUNTIFS(Tableau3[PLAGE],R2562)</f>
        <v>0</v>
      </c>
      <c r="T2562" s="139">
        <f ca="1">INDEX(EXTRACT!DATE,MATCH(Tableau4[[#This Row],[Décalage]],D:D,0),0)</f>
        <v>0</v>
      </c>
      <c r="U2562" s="139">
        <f ca="1">VLOOKUP(Tableau4[[#This Row],[Décalage]],D:E,2,0)</f>
        <v>0</v>
      </c>
      <c r="V2562" s="139">
        <f ca="1">VLOOKUP(Tableau4[[#This Row],[Décalage]],D:G,4,0)</f>
        <v>0</v>
      </c>
      <c r="AY2562" s="88"/>
      <c r="AZ2562" s="88"/>
      <c r="BA2562" s="88"/>
      <c r="BB2562" s="88"/>
      <c r="BC2562" s="88"/>
    </row>
    <row r="2563" spans="1:55" ht="15" x14ac:dyDescent="0.2">
      <c r="A2563" s="100" t="s">
        <v>534</v>
      </c>
      <c r="B2563" s="95" t="s">
        <v>534</v>
      </c>
      <c r="C2563" s="95">
        <v>2560</v>
      </c>
      <c r="D2563" s="95" t="s">
        <v>534</v>
      </c>
      <c r="E2563" s="99" t="s">
        <v>534</v>
      </c>
      <c r="F2563" s="95" t="s">
        <v>534</v>
      </c>
      <c r="G2563" s="95" t="s">
        <v>534</v>
      </c>
      <c r="H2563" s="95">
        <v>0</v>
      </c>
      <c r="I2563" s="95">
        <v>1</v>
      </c>
      <c r="J2563" s="95">
        <v>2096</v>
      </c>
      <c r="K2563" s="95" t="s">
        <v>534</v>
      </c>
      <c r="L2563" s="98" t="s">
        <v>534</v>
      </c>
      <c r="M2563" s="98" t="s">
        <v>534</v>
      </c>
      <c r="N2563" s="97" t="s">
        <v>534</v>
      </c>
      <c r="Q2563" s="88" t="str">
        <f t="array" aca="1" ref="Q2563" ca="1">IFERROR(INDEX(Tableau3[Num DECAL],SMALL(IF(Tableau3[Num DECAL]&lt;&gt;"",ROW(INDIRECT("1:"&amp;ROWS(Tableau3[Num DECAL])))),ROWS($1:2552))),"")</f>
        <v/>
      </c>
      <c r="R2563" s="88">
        <f t="shared" ca="1" si="39"/>
        <v>0</v>
      </c>
      <c r="S2563" s="88">
        <f ca="1">COUNTIFS(Tableau3[PLAGE],R2563)</f>
        <v>0</v>
      </c>
      <c r="T2563" s="139">
        <f ca="1">INDEX(EXTRACT!DATE,MATCH(Tableau4[[#This Row],[Décalage]],D:D,0),0)</f>
        <v>0</v>
      </c>
      <c r="U2563" s="139">
        <f ca="1">VLOOKUP(Tableau4[[#This Row],[Décalage]],D:E,2,0)</f>
        <v>0</v>
      </c>
      <c r="V2563" s="139">
        <f ca="1">VLOOKUP(Tableau4[[#This Row],[Décalage]],D:G,4,0)</f>
        <v>0</v>
      </c>
      <c r="AY2563" s="88"/>
      <c r="AZ2563" s="88"/>
      <c r="BA2563" s="88"/>
      <c r="BB2563" s="88"/>
      <c r="BC2563" s="88"/>
    </row>
    <row r="2564" spans="1:55" ht="15" x14ac:dyDescent="0.2">
      <c r="A2564" s="100" t="s">
        <v>534</v>
      </c>
      <c r="B2564" s="95" t="s">
        <v>534</v>
      </c>
      <c r="C2564" s="95">
        <v>2561</v>
      </c>
      <c r="D2564" s="95" t="s">
        <v>534</v>
      </c>
      <c r="E2564" s="99" t="s">
        <v>534</v>
      </c>
      <c r="F2564" s="95" t="s">
        <v>534</v>
      </c>
      <c r="G2564" s="95" t="s">
        <v>534</v>
      </c>
      <c r="H2564" s="95">
        <v>0</v>
      </c>
      <c r="I2564" s="95">
        <v>1</v>
      </c>
      <c r="J2564" s="95">
        <v>2097</v>
      </c>
      <c r="K2564" s="95" t="s">
        <v>534</v>
      </c>
      <c r="L2564" s="98" t="s">
        <v>534</v>
      </c>
      <c r="M2564" s="98" t="s">
        <v>534</v>
      </c>
      <c r="N2564" s="97" t="s">
        <v>534</v>
      </c>
      <c r="Q2564" s="88" t="str">
        <f t="array" aca="1" ref="Q2564" ca="1">IFERROR(INDEX(Tableau3[Num DECAL],SMALL(IF(Tableau3[Num DECAL]&lt;&gt;"",ROW(INDIRECT("1:"&amp;ROWS(Tableau3[Num DECAL])))),ROWS($1:2553))),"")</f>
        <v/>
      </c>
      <c r="R2564" s="88">
        <f t="shared" ca="1" si="39"/>
        <v>0</v>
      </c>
      <c r="S2564" s="88">
        <f ca="1">COUNTIFS(Tableau3[PLAGE],R2564)</f>
        <v>0</v>
      </c>
      <c r="T2564" s="139">
        <f ca="1">INDEX(EXTRACT!DATE,MATCH(Tableau4[[#This Row],[Décalage]],D:D,0),0)</f>
        <v>0</v>
      </c>
      <c r="U2564" s="139">
        <f ca="1">VLOOKUP(Tableau4[[#This Row],[Décalage]],D:E,2,0)</f>
        <v>0</v>
      </c>
      <c r="V2564" s="139">
        <f ca="1">VLOOKUP(Tableau4[[#This Row],[Décalage]],D:G,4,0)</f>
        <v>0</v>
      </c>
      <c r="AY2564" s="88"/>
      <c r="AZ2564" s="88"/>
      <c r="BA2564" s="88"/>
      <c r="BB2564" s="88"/>
      <c r="BC2564" s="88"/>
    </row>
    <row r="2565" spans="1:55" ht="15" x14ac:dyDescent="0.2">
      <c r="A2565" s="100" t="s">
        <v>534</v>
      </c>
      <c r="B2565" s="95" t="s">
        <v>534</v>
      </c>
      <c r="C2565" s="95">
        <v>2562</v>
      </c>
      <c r="D2565" s="95" t="s">
        <v>534</v>
      </c>
      <c r="E2565" s="99" t="s">
        <v>534</v>
      </c>
      <c r="F2565" s="95" t="s">
        <v>534</v>
      </c>
      <c r="G2565" s="95" t="s">
        <v>534</v>
      </c>
      <c r="H2565" s="95">
        <v>0</v>
      </c>
      <c r="I2565" s="95">
        <v>1</v>
      </c>
      <c r="J2565" s="95">
        <v>2098</v>
      </c>
      <c r="K2565" s="95" t="s">
        <v>534</v>
      </c>
      <c r="L2565" s="98" t="s">
        <v>534</v>
      </c>
      <c r="M2565" s="98" t="s">
        <v>534</v>
      </c>
      <c r="N2565" s="97" t="s">
        <v>534</v>
      </c>
      <c r="Q2565" s="88" t="str">
        <f t="array" aca="1" ref="Q2565" ca="1">IFERROR(INDEX(Tableau3[Num DECAL],SMALL(IF(Tableau3[Num DECAL]&lt;&gt;"",ROW(INDIRECT("1:"&amp;ROWS(Tableau3[Num DECAL])))),ROWS($1:2554))),"")</f>
        <v/>
      </c>
      <c r="R2565" s="88">
        <f t="shared" ca="1" si="39"/>
        <v>0</v>
      </c>
      <c r="S2565" s="88">
        <f ca="1">COUNTIFS(Tableau3[PLAGE],R2565)</f>
        <v>0</v>
      </c>
      <c r="T2565" s="139">
        <f ca="1">INDEX(EXTRACT!DATE,MATCH(Tableau4[[#This Row],[Décalage]],D:D,0),0)</f>
        <v>0</v>
      </c>
      <c r="U2565" s="139">
        <f ca="1">VLOOKUP(Tableau4[[#This Row],[Décalage]],D:E,2,0)</f>
        <v>0</v>
      </c>
      <c r="V2565" s="139">
        <f ca="1">VLOOKUP(Tableau4[[#This Row],[Décalage]],D:G,4,0)</f>
        <v>0</v>
      </c>
      <c r="AY2565" s="88"/>
      <c r="AZ2565" s="88"/>
      <c r="BA2565" s="88"/>
      <c r="BB2565" s="88"/>
      <c r="BC2565" s="88"/>
    </row>
    <row r="2566" spans="1:55" ht="15" x14ac:dyDescent="0.2">
      <c r="A2566" s="100" t="s">
        <v>534</v>
      </c>
      <c r="B2566" s="95" t="s">
        <v>534</v>
      </c>
      <c r="C2566" s="95">
        <v>2563</v>
      </c>
      <c r="D2566" s="95" t="s">
        <v>534</v>
      </c>
      <c r="E2566" s="99" t="s">
        <v>534</v>
      </c>
      <c r="F2566" s="95" t="s">
        <v>534</v>
      </c>
      <c r="G2566" s="95" t="s">
        <v>534</v>
      </c>
      <c r="H2566" s="95">
        <v>0</v>
      </c>
      <c r="I2566" s="95">
        <v>1</v>
      </c>
      <c r="J2566" s="95">
        <v>2099</v>
      </c>
      <c r="K2566" s="95" t="s">
        <v>534</v>
      </c>
      <c r="L2566" s="98" t="s">
        <v>534</v>
      </c>
      <c r="M2566" s="98" t="s">
        <v>534</v>
      </c>
      <c r="N2566" s="97" t="s">
        <v>534</v>
      </c>
      <c r="Q2566" s="88" t="str">
        <f t="array" aca="1" ref="Q2566" ca="1">IFERROR(INDEX(Tableau3[Num DECAL],SMALL(IF(Tableau3[Num DECAL]&lt;&gt;"",ROW(INDIRECT("1:"&amp;ROWS(Tableau3[Num DECAL])))),ROWS($1:2555))),"")</f>
        <v/>
      </c>
      <c r="R2566" s="88">
        <f t="shared" ca="1" si="39"/>
        <v>0</v>
      </c>
      <c r="S2566" s="88">
        <f ca="1">COUNTIFS(Tableau3[PLAGE],R2566)</f>
        <v>0</v>
      </c>
      <c r="T2566" s="139">
        <f ca="1">INDEX(EXTRACT!DATE,MATCH(Tableau4[[#This Row],[Décalage]],D:D,0),0)</f>
        <v>0</v>
      </c>
      <c r="U2566" s="139">
        <f ca="1">VLOOKUP(Tableau4[[#This Row],[Décalage]],D:E,2,0)</f>
        <v>0</v>
      </c>
      <c r="V2566" s="139">
        <f ca="1">VLOOKUP(Tableau4[[#This Row],[Décalage]],D:G,4,0)</f>
        <v>0</v>
      </c>
      <c r="AY2566" s="88"/>
      <c r="AZ2566" s="88"/>
      <c r="BA2566" s="88"/>
      <c r="BB2566" s="88"/>
      <c r="BC2566" s="88"/>
    </row>
    <row r="2567" spans="1:55" ht="15" x14ac:dyDescent="0.2">
      <c r="A2567" s="100" t="s">
        <v>534</v>
      </c>
      <c r="B2567" s="95" t="s">
        <v>534</v>
      </c>
      <c r="C2567" s="95">
        <v>2564</v>
      </c>
      <c r="D2567" s="95" t="s">
        <v>534</v>
      </c>
      <c r="E2567" s="99" t="s">
        <v>534</v>
      </c>
      <c r="F2567" s="95" t="s">
        <v>534</v>
      </c>
      <c r="G2567" s="95" t="s">
        <v>534</v>
      </c>
      <c r="H2567" s="95">
        <v>0</v>
      </c>
      <c r="I2567" s="95">
        <v>1</v>
      </c>
      <c r="J2567" s="95">
        <v>2100</v>
      </c>
      <c r="K2567" s="95" t="s">
        <v>534</v>
      </c>
      <c r="L2567" s="98" t="s">
        <v>534</v>
      </c>
      <c r="M2567" s="98" t="s">
        <v>534</v>
      </c>
      <c r="N2567" s="97" t="s">
        <v>534</v>
      </c>
      <c r="Q2567" s="88" t="str">
        <f t="array" aca="1" ref="Q2567" ca="1">IFERROR(INDEX(Tableau3[Num DECAL],SMALL(IF(Tableau3[Num DECAL]&lt;&gt;"",ROW(INDIRECT("1:"&amp;ROWS(Tableau3[Num DECAL])))),ROWS($1:2556))),"")</f>
        <v/>
      </c>
      <c r="R2567" s="88">
        <f t="shared" ca="1" si="39"/>
        <v>0</v>
      </c>
      <c r="S2567" s="88">
        <f ca="1">COUNTIFS(Tableau3[PLAGE],R2567)</f>
        <v>0</v>
      </c>
      <c r="T2567" s="139">
        <f ca="1">INDEX(EXTRACT!DATE,MATCH(Tableau4[[#This Row],[Décalage]],D:D,0),0)</f>
        <v>0</v>
      </c>
      <c r="U2567" s="139">
        <f ca="1">VLOOKUP(Tableau4[[#This Row],[Décalage]],D:E,2,0)</f>
        <v>0</v>
      </c>
      <c r="V2567" s="139">
        <f ca="1">VLOOKUP(Tableau4[[#This Row],[Décalage]],D:G,4,0)</f>
        <v>0</v>
      </c>
      <c r="AY2567" s="88"/>
      <c r="AZ2567" s="88"/>
      <c r="BA2567" s="88"/>
      <c r="BB2567" s="88"/>
      <c r="BC2567" s="88"/>
    </row>
    <row r="2568" spans="1:55" ht="15" x14ac:dyDescent="0.2">
      <c r="A2568" s="100" t="s">
        <v>534</v>
      </c>
      <c r="B2568" s="95" t="s">
        <v>534</v>
      </c>
      <c r="C2568" s="95">
        <v>2565</v>
      </c>
      <c r="D2568" s="95" t="s">
        <v>534</v>
      </c>
      <c r="E2568" s="99" t="s">
        <v>534</v>
      </c>
      <c r="F2568" s="95" t="s">
        <v>534</v>
      </c>
      <c r="G2568" s="95" t="s">
        <v>534</v>
      </c>
      <c r="H2568" s="95">
        <v>0</v>
      </c>
      <c r="I2568" s="95">
        <v>1</v>
      </c>
      <c r="J2568" s="95">
        <v>2101</v>
      </c>
      <c r="K2568" s="95" t="s">
        <v>534</v>
      </c>
      <c r="L2568" s="98" t="s">
        <v>534</v>
      </c>
      <c r="M2568" s="98" t="s">
        <v>534</v>
      </c>
      <c r="N2568" s="97" t="s">
        <v>534</v>
      </c>
      <c r="Q2568" s="88" t="str">
        <f t="array" aca="1" ref="Q2568" ca="1">IFERROR(INDEX(Tableau3[Num DECAL],SMALL(IF(Tableau3[Num DECAL]&lt;&gt;"",ROW(INDIRECT("1:"&amp;ROWS(Tableau3[Num DECAL])))),ROWS($1:2557))),"")</f>
        <v/>
      </c>
      <c r="R2568" s="88">
        <f t="shared" ca="1" si="39"/>
        <v>0</v>
      </c>
      <c r="S2568" s="88">
        <f ca="1">COUNTIFS(Tableau3[PLAGE],R2568)</f>
        <v>0</v>
      </c>
      <c r="T2568" s="139">
        <f ca="1">INDEX(EXTRACT!DATE,MATCH(Tableau4[[#This Row],[Décalage]],D:D,0),0)</f>
        <v>0</v>
      </c>
      <c r="U2568" s="139">
        <f ca="1">VLOOKUP(Tableau4[[#This Row],[Décalage]],D:E,2,0)</f>
        <v>0</v>
      </c>
      <c r="V2568" s="139">
        <f ca="1">VLOOKUP(Tableau4[[#This Row],[Décalage]],D:G,4,0)</f>
        <v>0</v>
      </c>
      <c r="AY2568" s="88"/>
      <c r="AZ2568" s="88"/>
      <c r="BA2568" s="88"/>
      <c r="BB2568" s="88"/>
      <c r="BC2568" s="88"/>
    </row>
    <row r="2569" spans="1:55" ht="15" x14ac:dyDescent="0.2">
      <c r="A2569" s="100" t="s">
        <v>534</v>
      </c>
      <c r="B2569" s="95" t="s">
        <v>534</v>
      </c>
      <c r="C2569" s="95">
        <v>2566</v>
      </c>
      <c r="D2569" s="95" t="s">
        <v>534</v>
      </c>
      <c r="E2569" s="99" t="s">
        <v>534</v>
      </c>
      <c r="F2569" s="95" t="s">
        <v>534</v>
      </c>
      <c r="G2569" s="95" t="s">
        <v>534</v>
      </c>
      <c r="H2569" s="95">
        <v>0</v>
      </c>
      <c r="I2569" s="95">
        <v>1</v>
      </c>
      <c r="J2569" s="95">
        <v>2102</v>
      </c>
      <c r="K2569" s="95" t="s">
        <v>534</v>
      </c>
      <c r="L2569" s="98" t="s">
        <v>534</v>
      </c>
      <c r="M2569" s="98" t="s">
        <v>534</v>
      </c>
      <c r="N2569" s="97" t="s">
        <v>534</v>
      </c>
      <c r="Q2569" s="88" t="str">
        <f t="array" aca="1" ref="Q2569" ca="1">IFERROR(INDEX(Tableau3[Num DECAL],SMALL(IF(Tableau3[Num DECAL]&lt;&gt;"",ROW(INDIRECT("1:"&amp;ROWS(Tableau3[Num DECAL])))),ROWS($1:2558))),"")</f>
        <v/>
      </c>
      <c r="R2569" s="88">
        <f t="shared" ca="1" si="39"/>
        <v>0</v>
      </c>
      <c r="S2569" s="88">
        <f ca="1">COUNTIFS(Tableau3[PLAGE],R2569)</f>
        <v>0</v>
      </c>
      <c r="T2569" s="139">
        <f ca="1">INDEX(EXTRACT!DATE,MATCH(Tableau4[[#This Row],[Décalage]],D:D,0),0)</f>
        <v>0</v>
      </c>
      <c r="U2569" s="139">
        <f ca="1">VLOOKUP(Tableau4[[#This Row],[Décalage]],D:E,2,0)</f>
        <v>0</v>
      </c>
      <c r="V2569" s="139">
        <f ca="1">VLOOKUP(Tableau4[[#This Row],[Décalage]],D:G,4,0)</f>
        <v>0</v>
      </c>
      <c r="AY2569" s="88"/>
      <c r="AZ2569" s="88"/>
      <c r="BA2569" s="88"/>
      <c r="BB2569" s="88"/>
      <c r="BC2569" s="88"/>
    </row>
    <row r="2570" spans="1:55" ht="15" x14ac:dyDescent="0.2">
      <c r="A2570" s="100" t="s">
        <v>534</v>
      </c>
      <c r="B2570" s="95" t="s">
        <v>534</v>
      </c>
      <c r="C2570" s="95">
        <v>2567</v>
      </c>
      <c r="D2570" s="95" t="s">
        <v>534</v>
      </c>
      <c r="E2570" s="99" t="s">
        <v>534</v>
      </c>
      <c r="F2570" s="95" t="s">
        <v>534</v>
      </c>
      <c r="G2570" s="95" t="s">
        <v>534</v>
      </c>
      <c r="H2570" s="95">
        <v>0</v>
      </c>
      <c r="I2570" s="95">
        <v>1</v>
      </c>
      <c r="J2570" s="95">
        <v>2103</v>
      </c>
      <c r="K2570" s="95" t="s">
        <v>534</v>
      </c>
      <c r="L2570" s="98" t="s">
        <v>534</v>
      </c>
      <c r="M2570" s="98" t="s">
        <v>534</v>
      </c>
      <c r="N2570" s="97" t="s">
        <v>534</v>
      </c>
      <c r="Q2570" s="88" t="str">
        <f t="array" aca="1" ref="Q2570" ca="1">IFERROR(INDEX(Tableau3[Num DECAL],SMALL(IF(Tableau3[Num DECAL]&lt;&gt;"",ROW(INDIRECT("1:"&amp;ROWS(Tableau3[Num DECAL])))),ROWS($1:2559))),"")</f>
        <v/>
      </c>
      <c r="R2570" s="88">
        <f t="shared" ca="1" si="39"/>
        <v>0</v>
      </c>
      <c r="S2570" s="88">
        <f ca="1">COUNTIFS(Tableau3[PLAGE],R2570)</f>
        <v>0</v>
      </c>
      <c r="T2570" s="139">
        <f ca="1">INDEX(EXTRACT!DATE,MATCH(Tableau4[[#This Row],[Décalage]],D:D,0),0)</f>
        <v>0</v>
      </c>
      <c r="U2570" s="139">
        <f ca="1">VLOOKUP(Tableau4[[#This Row],[Décalage]],D:E,2,0)</f>
        <v>0</v>
      </c>
      <c r="V2570" s="139">
        <f ca="1">VLOOKUP(Tableau4[[#This Row],[Décalage]],D:G,4,0)</f>
        <v>0</v>
      </c>
      <c r="AY2570" s="88"/>
      <c r="AZ2570" s="88"/>
      <c r="BA2570" s="88"/>
      <c r="BB2570" s="88"/>
      <c r="BC2570" s="88"/>
    </row>
    <row r="2571" spans="1:55" ht="15" x14ac:dyDescent="0.2">
      <c r="A2571" s="100" t="s">
        <v>534</v>
      </c>
      <c r="B2571" s="95" t="s">
        <v>534</v>
      </c>
      <c r="C2571" s="95">
        <v>2568</v>
      </c>
      <c r="D2571" s="95" t="s">
        <v>534</v>
      </c>
      <c r="E2571" s="99" t="s">
        <v>534</v>
      </c>
      <c r="F2571" s="95" t="s">
        <v>534</v>
      </c>
      <c r="G2571" s="95" t="s">
        <v>534</v>
      </c>
      <c r="H2571" s="95">
        <v>0</v>
      </c>
      <c r="I2571" s="95">
        <v>1</v>
      </c>
      <c r="J2571" s="95">
        <v>2104</v>
      </c>
      <c r="K2571" s="95" t="s">
        <v>534</v>
      </c>
      <c r="L2571" s="98" t="s">
        <v>534</v>
      </c>
      <c r="M2571" s="98" t="s">
        <v>534</v>
      </c>
      <c r="N2571" s="97" t="s">
        <v>534</v>
      </c>
      <c r="Q2571" s="88" t="str">
        <f t="array" aca="1" ref="Q2571" ca="1">IFERROR(INDEX(Tableau3[Num DECAL],SMALL(IF(Tableau3[Num DECAL]&lt;&gt;"",ROW(INDIRECT("1:"&amp;ROWS(Tableau3[Num DECAL])))),ROWS($1:2560))),"")</f>
        <v/>
      </c>
      <c r="R2571" s="88">
        <f t="shared" ca="1" si="39"/>
        <v>0</v>
      </c>
      <c r="S2571" s="88">
        <f ca="1">COUNTIFS(Tableau3[PLAGE],R2571)</f>
        <v>0</v>
      </c>
      <c r="T2571" s="139">
        <f ca="1">INDEX(EXTRACT!DATE,MATCH(Tableau4[[#This Row],[Décalage]],D:D,0),0)</f>
        <v>0</v>
      </c>
      <c r="U2571" s="139">
        <f ca="1">VLOOKUP(Tableau4[[#This Row],[Décalage]],D:E,2,0)</f>
        <v>0</v>
      </c>
      <c r="V2571" s="139">
        <f ca="1">VLOOKUP(Tableau4[[#This Row],[Décalage]],D:G,4,0)</f>
        <v>0</v>
      </c>
      <c r="AY2571" s="88"/>
      <c r="AZ2571" s="88"/>
      <c r="BA2571" s="88"/>
      <c r="BB2571" s="88"/>
      <c r="BC2571" s="88"/>
    </row>
    <row r="2572" spans="1:55" ht="15" x14ac:dyDescent="0.2">
      <c r="A2572" s="100" t="s">
        <v>534</v>
      </c>
      <c r="B2572" s="95" t="s">
        <v>534</v>
      </c>
      <c r="C2572" s="95">
        <v>2569</v>
      </c>
      <c r="D2572" s="95" t="s">
        <v>534</v>
      </c>
      <c r="E2572" s="99" t="s">
        <v>534</v>
      </c>
      <c r="F2572" s="95" t="s">
        <v>534</v>
      </c>
      <c r="G2572" s="95" t="s">
        <v>534</v>
      </c>
      <c r="H2572" s="95">
        <v>0</v>
      </c>
      <c r="I2572" s="95">
        <v>1</v>
      </c>
      <c r="J2572" s="95">
        <v>2105</v>
      </c>
      <c r="K2572" s="95" t="s">
        <v>534</v>
      </c>
      <c r="L2572" s="98" t="s">
        <v>534</v>
      </c>
      <c r="M2572" s="98" t="s">
        <v>534</v>
      </c>
      <c r="N2572" s="97" t="s">
        <v>534</v>
      </c>
      <c r="Q2572" s="88" t="str">
        <f t="array" aca="1" ref="Q2572" ca="1">IFERROR(INDEX(Tableau3[Num DECAL],SMALL(IF(Tableau3[Num DECAL]&lt;&gt;"",ROW(INDIRECT("1:"&amp;ROWS(Tableau3[Num DECAL])))),ROWS($1:2561))),"")</f>
        <v/>
      </c>
      <c r="R2572" s="88">
        <f t="shared" ref="R2572:R2635" ca="1" si="40">VLOOKUP(Q2572,D:J,7,0)</f>
        <v>0</v>
      </c>
      <c r="S2572" s="88">
        <f ca="1">COUNTIFS(Tableau3[PLAGE],R2572)</f>
        <v>0</v>
      </c>
      <c r="T2572" s="139">
        <f ca="1">INDEX(EXTRACT!DATE,MATCH(Tableau4[[#This Row],[Décalage]],D:D,0),0)</f>
        <v>0</v>
      </c>
      <c r="U2572" s="139">
        <f ca="1">VLOOKUP(Tableau4[[#This Row],[Décalage]],D:E,2,0)</f>
        <v>0</v>
      </c>
      <c r="V2572" s="139">
        <f ca="1">VLOOKUP(Tableau4[[#This Row],[Décalage]],D:G,4,0)</f>
        <v>0</v>
      </c>
      <c r="AY2572" s="88"/>
      <c r="AZ2572" s="88"/>
      <c r="BA2572" s="88"/>
      <c r="BB2572" s="88"/>
      <c r="BC2572" s="88"/>
    </row>
    <row r="2573" spans="1:55" ht="15" x14ac:dyDescent="0.2">
      <c r="A2573" s="100" t="s">
        <v>534</v>
      </c>
      <c r="B2573" s="95" t="s">
        <v>534</v>
      </c>
      <c r="C2573" s="95">
        <v>2570</v>
      </c>
      <c r="D2573" s="95" t="s">
        <v>534</v>
      </c>
      <c r="E2573" s="99" t="s">
        <v>534</v>
      </c>
      <c r="F2573" s="95" t="s">
        <v>534</v>
      </c>
      <c r="G2573" s="95" t="s">
        <v>534</v>
      </c>
      <c r="H2573" s="95">
        <v>0</v>
      </c>
      <c r="I2573" s="95">
        <v>1</v>
      </c>
      <c r="J2573" s="95">
        <v>2106</v>
      </c>
      <c r="K2573" s="95" t="s">
        <v>534</v>
      </c>
      <c r="L2573" s="98" t="s">
        <v>534</v>
      </c>
      <c r="M2573" s="98" t="s">
        <v>534</v>
      </c>
      <c r="N2573" s="97" t="s">
        <v>534</v>
      </c>
      <c r="Q2573" s="88" t="str">
        <f t="array" aca="1" ref="Q2573" ca="1">IFERROR(INDEX(Tableau3[Num DECAL],SMALL(IF(Tableau3[Num DECAL]&lt;&gt;"",ROW(INDIRECT("1:"&amp;ROWS(Tableau3[Num DECAL])))),ROWS($1:2562))),"")</f>
        <v/>
      </c>
      <c r="R2573" s="88">
        <f t="shared" ca="1" si="40"/>
        <v>0</v>
      </c>
      <c r="S2573" s="88">
        <f ca="1">COUNTIFS(Tableau3[PLAGE],R2573)</f>
        <v>0</v>
      </c>
      <c r="T2573" s="139">
        <f ca="1">INDEX(EXTRACT!DATE,MATCH(Tableau4[[#This Row],[Décalage]],D:D,0),0)</f>
        <v>0</v>
      </c>
      <c r="U2573" s="139">
        <f ca="1">VLOOKUP(Tableau4[[#This Row],[Décalage]],D:E,2,0)</f>
        <v>0</v>
      </c>
      <c r="V2573" s="139">
        <f ca="1">VLOOKUP(Tableau4[[#This Row],[Décalage]],D:G,4,0)</f>
        <v>0</v>
      </c>
      <c r="AY2573" s="88"/>
      <c r="AZ2573" s="88"/>
      <c r="BA2573" s="88"/>
      <c r="BB2573" s="88"/>
      <c r="BC2573" s="88"/>
    </row>
    <row r="2574" spans="1:55" ht="15" x14ac:dyDescent="0.2">
      <c r="A2574" s="100" t="s">
        <v>534</v>
      </c>
      <c r="B2574" s="95" t="s">
        <v>534</v>
      </c>
      <c r="C2574" s="95">
        <v>2571</v>
      </c>
      <c r="D2574" s="95" t="s">
        <v>534</v>
      </c>
      <c r="E2574" s="99" t="s">
        <v>534</v>
      </c>
      <c r="F2574" s="95" t="s">
        <v>534</v>
      </c>
      <c r="G2574" s="95" t="s">
        <v>534</v>
      </c>
      <c r="H2574" s="95">
        <v>0</v>
      </c>
      <c r="I2574" s="95">
        <v>1</v>
      </c>
      <c r="J2574" s="95">
        <v>2107</v>
      </c>
      <c r="K2574" s="95" t="s">
        <v>534</v>
      </c>
      <c r="L2574" s="98" t="s">
        <v>534</v>
      </c>
      <c r="M2574" s="98" t="s">
        <v>534</v>
      </c>
      <c r="N2574" s="97" t="s">
        <v>534</v>
      </c>
      <c r="Q2574" s="88" t="str">
        <f t="array" aca="1" ref="Q2574" ca="1">IFERROR(INDEX(Tableau3[Num DECAL],SMALL(IF(Tableau3[Num DECAL]&lt;&gt;"",ROW(INDIRECT("1:"&amp;ROWS(Tableau3[Num DECAL])))),ROWS($1:2563))),"")</f>
        <v/>
      </c>
      <c r="R2574" s="88">
        <f t="shared" ca="1" si="40"/>
        <v>0</v>
      </c>
      <c r="S2574" s="88">
        <f ca="1">COUNTIFS(Tableau3[PLAGE],R2574)</f>
        <v>0</v>
      </c>
      <c r="T2574" s="139">
        <f ca="1">INDEX(EXTRACT!DATE,MATCH(Tableau4[[#This Row],[Décalage]],D:D,0),0)</f>
        <v>0</v>
      </c>
      <c r="U2574" s="139">
        <f ca="1">VLOOKUP(Tableau4[[#This Row],[Décalage]],D:E,2,0)</f>
        <v>0</v>
      </c>
      <c r="V2574" s="139">
        <f ca="1">VLOOKUP(Tableau4[[#This Row],[Décalage]],D:G,4,0)</f>
        <v>0</v>
      </c>
      <c r="AY2574" s="88"/>
      <c r="AZ2574" s="88"/>
      <c r="BA2574" s="88"/>
      <c r="BB2574" s="88"/>
      <c r="BC2574" s="88"/>
    </row>
    <row r="2575" spans="1:55" ht="15" x14ac:dyDescent="0.2">
      <c r="A2575" s="100" t="s">
        <v>534</v>
      </c>
      <c r="B2575" s="95" t="s">
        <v>534</v>
      </c>
      <c r="C2575" s="95">
        <v>2572</v>
      </c>
      <c r="D2575" s="95" t="s">
        <v>534</v>
      </c>
      <c r="E2575" s="99" t="s">
        <v>534</v>
      </c>
      <c r="F2575" s="95" t="s">
        <v>534</v>
      </c>
      <c r="G2575" s="95" t="s">
        <v>534</v>
      </c>
      <c r="H2575" s="95">
        <v>0</v>
      </c>
      <c r="I2575" s="95">
        <v>1</v>
      </c>
      <c r="J2575" s="95">
        <v>2108</v>
      </c>
      <c r="K2575" s="95" t="s">
        <v>534</v>
      </c>
      <c r="L2575" s="98" t="s">
        <v>534</v>
      </c>
      <c r="M2575" s="98" t="s">
        <v>534</v>
      </c>
      <c r="N2575" s="97" t="s">
        <v>534</v>
      </c>
      <c r="Q2575" s="88" t="str">
        <f t="array" aca="1" ref="Q2575" ca="1">IFERROR(INDEX(Tableau3[Num DECAL],SMALL(IF(Tableau3[Num DECAL]&lt;&gt;"",ROW(INDIRECT("1:"&amp;ROWS(Tableau3[Num DECAL])))),ROWS($1:2564))),"")</f>
        <v/>
      </c>
      <c r="R2575" s="88">
        <f t="shared" ca="1" si="40"/>
        <v>0</v>
      </c>
      <c r="S2575" s="88">
        <f ca="1">COUNTIFS(Tableau3[PLAGE],R2575)</f>
        <v>0</v>
      </c>
      <c r="T2575" s="139">
        <f ca="1">INDEX(EXTRACT!DATE,MATCH(Tableau4[[#This Row],[Décalage]],D:D,0),0)</f>
        <v>0</v>
      </c>
      <c r="U2575" s="139">
        <f ca="1">VLOOKUP(Tableau4[[#This Row],[Décalage]],D:E,2,0)</f>
        <v>0</v>
      </c>
      <c r="V2575" s="139">
        <f ca="1">VLOOKUP(Tableau4[[#This Row],[Décalage]],D:G,4,0)</f>
        <v>0</v>
      </c>
      <c r="AY2575" s="88"/>
      <c r="AZ2575" s="88"/>
      <c r="BA2575" s="88"/>
      <c r="BB2575" s="88"/>
      <c r="BC2575" s="88"/>
    </row>
    <row r="2576" spans="1:55" ht="15" x14ac:dyDescent="0.2">
      <c r="A2576" s="100" t="s">
        <v>534</v>
      </c>
      <c r="B2576" s="95" t="s">
        <v>534</v>
      </c>
      <c r="C2576" s="95">
        <v>2573</v>
      </c>
      <c r="D2576" s="95" t="s">
        <v>534</v>
      </c>
      <c r="E2576" s="99" t="s">
        <v>534</v>
      </c>
      <c r="F2576" s="95" t="s">
        <v>534</v>
      </c>
      <c r="G2576" s="95" t="s">
        <v>534</v>
      </c>
      <c r="H2576" s="95">
        <v>0</v>
      </c>
      <c r="I2576" s="95">
        <v>1</v>
      </c>
      <c r="J2576" s="95">
        <v>2109</v>
      </c>
      <c r="K2576" s="95" t="s">
        <v>534</v>
      </c>
      <c r="L2576" s="98" t="s">
        <v>534</v>
      </c>
      <c r="M2576" s="98" t="s">
        <v>534</v>
      </c>
      <c r="N2576" s="97" t="s">
        <v>534</v>
      </c>
      <c r="Q2576" s="88" t="str">
        <f t="array" aca="1" ref="Q2576" ca="1">IFERROR(INDEX(Tableau3[Num DECAL],SMALL(IF(Tableau3[Num DECAL]&lt;&gt;"",ROW(INDIRECT("1:"&amp;ROWS(Tableau3[Num DECAL])))),ROWS($1:2565))),"")</f>
        <v/>
      </c>
      <c r="R2576" s="88">
        <f t="shared" ca="1" si="40"/>
        <v>0</v>
      </c>
      <c r="S2576" s="88">
        <f ca="1">COUNTIFS(Tableau3[PLAGE],R2576)</f>
        <v>0</v>
      </c>
      <c r="T2576" s="139">
        <f ca="1">INDEX(EXTRACT!DATE,MATCH(Tableau4[[#This Row],[Décalage]],D:D,0),0)</f>
        <v>0</v>
      </c>
      <c r="U2576" s="139">
        <f ca="1">VLOOKUP(Tableau4[[#This Row],[Décalage]],D:E,2,0)</f>
        <v>0</v>
      </c>
      <c r="V2576" s="139">
        <f ca="1">VLOOKUP(Tableau4[[#This Row],[Décalage]],D:G,4,0)</f>
        <v>0</v>
      </c>
      <c r="AY2576" s="88"/>
      <c r="AZ2576" s="88"/>
      <c r="BA2576" s="88"/>
      <c r="BB2576" s="88"/>
      <c r="BC2576" s="88"/>
    </row>
    <row r="2577" spans="1:55" ht="15" x14ac:dyDescent="0.2">
      <c r="A2577" s="100" t="s">
        <v>534</v>
      </c>
      <c r="B2577" s="95" t="s">
        <v>534</v>
      </c>
      <c r="C2577" s="95">
        <v>2574</v>
      </c>
      <c r="D2577" s="95" t="s">
        <v>534</v>
      </c>
      <c r="E2577" s="99" t="s">
        <v>534</v>
      </c>
      <c r="F2577" s="95" t="s">
        <v>534</v>
      </c>
      <c r="G2577" s="95" t="s">
        <v>534</v>
      </c>
      <c r="H2577" s="95">
        <v>0</v>
      </c>
      <c r="I2577" s="95">
        <v>1</v>
      </c>
      <c r="J2577" s="95">
        <v>2110</v>
      </c>
      <c r="K2577" s="95" t="s">
        <v>534</v>
      </c>
      <c r="L2577" s="98" t="s">
        <v>534</v>
      </c>
      <c r="M2577" s="98" t="s">
        <v>534</v>
      </c>
      <c r="N2577" s="97" t="s">
        <v>534</v>
      </c>
      <c r="Q2577" s="88" t="str">
        <f t="array" aca="1" ref="Q2577" ca="1">IFERROR(INDEX(Tableau3[Num DECAL],SMALL(IF(Tableau3[Num DECAL]&lt;&gt;"",ROW(INDIRECT("1:"&amp;ROWS(Tableau3[Num DECAL])))),ROWS($1:2566))),"")</f>
        <v/>
      </c>
      <c r="R2577" s="88">
        <f t="shared" ca="1" si="40"/>
        <v>0</v>
      </c>
      <c r="S2577" s="88">
        <f ca="1">COUNTIFS(Tableau3[PLAGE],R2577)</f>
        <v>0</v>
      </c>
      <c r="T2577" s="139">
        <f ca="1">INDEX(EXTRACT!DATE,MATCH(Tableau4[[#This Row],[Décalage]],D:D,0),0)</f>
        <v>0</v>
      </c>
      <c r="U2577" s="139">
        <f ca="1">VLOOKUP(Tableau4[[#This Row],[Décalage]],D:E,2,0)</f>
        <v>0</v>
      </c>
      <c r="V2577" s="139">
        <f ca="1">VLOOKUP(Tableau4[[#This Row],[Décalage]],D:G,4,0)</f>
        <v>0</v>
      </c>
      <c r="AY2577" s="88"/>
      <c r="AZ2577" s="88"/>
      <c r="BA2577" s="88"/>
      <c r="BB2577" s="88"/>
      <c r="BC2577" s="88"/>
    </row>
    <row r="2578" spans="1:55" ht="15" x14ac:dyDescent="0.2">
      <c r="A2578" s="100" t="s">
        <v>534</v>
      </c>
      <c r="B2578" s="95" t="s">
        <v>534</v>
      </c>
      <c r="C2578" s="95">
        <v>2575</v>
      </c>
      <c r="D2578" s="95" t="s">
        <v>534</v>
      </c>
      <c r="E2578" s="99" t="s">
        <v>534</v>
      </c>
      <c r="F2578" s="95" t="s">
        <v>534</v>
      </c>
      <c r="G2578" s="95" t="s">
        <v>534</v>
      </c>
      <c r="H2578" s="95">
        <v>0</v>
      </c>
      <c r="I2578" s="95">
        <v>1</v>
      </c>
      <c r="J2578" s="95">
        <v>2111</v>
      </c>
      <c r="K2578" s="95" t="s">
        <v>534</v>
      </c>
      <c r="L2578" s="98" t="s">
        <v>534</v>
      </c>
      <c r="M2578" s="98" t="s">
        <v>534</v>
      </c>
      <c r="N2578" s="97" t="s">
        <v>534</v>
      </c>
      <c r="Q2578" s="88" t="str">
        <f t="array" aca="1" ref="Q2578" ca="1">IFERROR(INDEX(Tableau3[Num DECAL],SMALL(IF(Tableau3[Num DECAL]&lt;&gt;"",ROW(INDIRECT("1:"&amp;ROWS(Tableau3[Num DECAL])))),ROWS($1:2567))),"")</f>
        <v/>
      </c>
      <c r="R2578" s="88">
        <f t="shared" ca="1" si="40"/>
        <v>0</v>
      </c>
      <c r="S2578" s="88">
        <f ca="1">COUNTIFS(Tableau3[PLAGE],R2578)</f>
        <v>0</v>
      </c>
      <c r="T2578" s="139">
        <f ca="1">INDEX(EXTRACT!DATE,MATCH(Tableau4[[#This Row],[Décalage]],D:D,0),0)</f>
        <v>0</v>
      </c>
      <c r="U2578" s="139">
        <f ca="1">VLOOKUP(Tableau4[[#This Row],[Décalage]],D:E,2,0)</f>
        <v>0</v>
      </c>
      <c r="V2578" s="139">
        <f ca="1">VLOOKUP(Tableau4[[#This Row],[Décalage]],D:G,4,0)</f>
        <v>0</v>
      </c>
      <c r="AY2578" s="88"/>
      <c r="AZ2578" s="88"/>
      <c r="BA2578" s="88"/>
      <c r="BB2578" s="88"/>
      <c r="BC2578" s="88"/>
    </row>
    <row r="2579" spans="1:55" ht="15" x14ac:dyDescent="0.2">
      <c r="A2579" s="100" t="s">
        <v>534</v>
      </c>
      <c r="B2579" s="95" t="s">
        <v>534</v>
      </c>
      <c r="C2579" s="95">
        <v>2576</v>
      </c>
      <c r="D2579" s="95" t="s">
        <v>534</v>
      </c>
      <c r="E2579" s="99" t="s">
        <v>534</v>
      </c>
      <c r="F2579" s="95" t="s">
        <v>534</v>
      </c>
      <c r="G2579" s="95" t="s">
        <v>534</v>
      </c>
      <c r="H2579" s="95">
        <v>0</v>
      </c>
      <c r="I2579" s="95">
        <v>1</v>
      </c>
      <c r="J2579" s="95">
        <v>2112</v>
      </c>
      <c r="K2579" s="95" t="s">
        <v>534</v>
      </c>
      <c r="L2579" s="98" t="s">
        <v>534</v>
      </c>
      <c r="M2579" s="98" t="s">
        <v>534</v>
      </c>
      <c r="N2579" s="97" t="s">
        <v>534</v>
      </c>
      <c r="Q2579" s="88" t="str">
        <f t="array" aca="1" ref="Q2579" ca="1">IFERROR(INDEX(Tableau3[Num DECAL],SMALL(IF(Tableau3[Num DECAL]&lt;&gt;"",ROW(INDIRECT("1:"&amp;ROWS(Tableau3[Num DECAL])))),ROWS($1:2568))),"")</f>
        <v/>
      </c>
      <c r="R2579" s="88">
        <f t="shared" ca="1" si="40"/>
        <v>0</v>
      </c>
      <c r="S2579" s="88">
        <f ca="1">COUNTIFS(Tableau3[PLAGE],R2579)</f>
        <v>0</v>
      </c>
      <c r="T2579" s="139">
        <f ca="1">INDEX(EXTRACT!DATE,MATCH(Tableau4[[#This Row],[Décalage]],D:D,0),0)</f>
        <v>0</v>
      </c>
      <c r="U2579" s="139">
        <f ca="1">VLOOKUP(Tableau4[[#This Row],[Décalage]],D:E,2,0)</f>
        <v>0</v>
      </c>
      <c r="V2579" s="139">
        <f ca="1">VLOOKUP(Tableau4[[#This Row],[Décalage]],D:G,4,0)</f>
        <v>0</v>
      </c>
      <c r="AY2579" s="88"/>
      <c r="AZ2579" s="88"/>
      <c r="BA2579" s="88"/>
      <c r="BB2579" s="88"/>
      <c r="BC2579" s="88"/>
    </row>
    <row r="2580" spans="1:55" ht="15" x14ac:dyDescent="0.2">
      <c r="A2580" s="100" t="s">
        <v>534</v>
      </c>
      <c r="B2580" s="95" t="s">
        <v>534</v>
      </c>
      <c r="C2580" s="95">
        <v>2577</v>
      </c>
      <c r="D2580" s="95" t="s">
        <v>534</v>
      </c>
      <c r="E2580" s="99" t="s">
        <v>534</v>
      </c>
      <c r="F2580" s="95" t="s">
        <v>534</v>
      </c>
      <c r="G2580" s="95" t="s">
        <v>534</v>
      </c>
      <c r="H2580" s="95">
        <v>0</v>
      </c>
      <c r="I2580" s="95">
        <v>1</v>
      </c>
      <c r="J2580" s="95">
        <v>2113</v>
      </c>
      <c r="K2580" s="95" t="s">
        <v>534</v>
      </c>
      <c r="L2580" s="98" t="s">
        <v>534</v>
      </c>
      <c r="M2580" s="98" t="s">
        <v>534</v>
      </c>
      <c r="N2580" s="97" t="s">
        <v>534</v>
      </c>
      <c r="Q2580" s="88" t="str">
        <f t="array" aca="1" ref="Q2580" ca="1">IFERROR(INDEX(Tableau3[Num DECAL],SMALL(IF(Tableau3[Num DECAL]&lt;&gt;"",ROW(INDIRECT("1:"&amp;ROWS(Tableau3[Num DECAL])))),ROWS($1:2569))),"")</f>
        <v/>
      </c>
      <c r="R2580" s="88">
        <f t="shared" ca="1" si="40"/>
        <v>0</v>
      </c>
      <c r="S2580" s="88">
        <f ca="1">COUNTIFS(Tableau3[PLAGE],R2580)</f>
        <v>0</v>
      </c>
      <c r="T2580" s="139">
        <f ca="1">INDEX(EXTRACT!DATE,MATCH(Tableau4[[#This Row],[Décalage]],D:D,0),0)</f>
        <v>0</v>
      </c>
      <c r="U2580" s="139">
        <f ca="1">VLOOKUP(Tableau4[[#This Row],[Décalage]],D:E,2,0)</f>
        <v>0</v>
      </c>
      <c r="V2580" s="139">
        <f ca="1">VLOOKUP(Tableau4[[#This Row],[Décalage]],D:G,4,0)</f>
        <v>0</v>
      </c>
      <c r="AY2580" s="88"/>
      <c r="AZ2580" s="88"/>
      <c r="BA2580" s="88"/>
      <c r="BB2580" s="88"/>
      <c r="BC2580" s="88"/>
    </row>
    <row r="2581" spans="1:55" ht="15" x14ac:dyDescent="0.2">
      <c r="A2581" s="100" t="s">
        <v>534</v>
      </c>
      <c r="B2581" s="95" t="s">
        <v>534</v>
      </c>
      <c r="C2581" s="95">
        <v>2578</v>
      </c>
      <c r="D2581" s="95" t="s">
        <v>534</v>
      </c>
      <c r="E2581" s="99" t="s">
        <v>534</v>
      </c>
      <c r="F2581" s="95" t="s">
        <v>534</v>
      </c>
      <c r="G2581" s="95" t="s">
        <v>534</v>
      </c>
      <c r="H2581" s="95">
        <v>0</v>
      </c>
      <c r="I2581" s="95">
        <v>1</v>
      </c>
      <c r="J2581" s="95">
        <v>2114</v>
      </c>
      <c r="K2581" s="95" t="s">
        <v>534</v>
      </c>
      <c r="L2581" s="98" t="s">
        <v>534</v>
      </c>
      <c r="M2581" s="98" t="s">
        <v>534</v>
      </c>
      <c r="N2581" s="97" t="s">
        <v>534</v>
      </c>
      <c r="Q2581" s="88" t="str">
        <f t="array" aca="1" ref="Q2581" ca="1">IFERROR(INDEX(Tableau3[Num DECAL],SMALL(IF(Tableau3[Num DECAL]&lt;&gt;"",ROW(INDIRECT("1:"&amp;ROWS(Tableau3[Num DECAL])))),ROWS($1:2570))),"")</f>
        <v/>
      </c>
      <c r="R2581" s="88">
        <f t="shared" ca="1" si="40"/>
        <v>0</v>
      </c>
      <c r="S2581" s="88">
        <f ca="1">COUNTIFS(Tableau3[PLAGE],R2581)</f>
        <v>0</v>
      </c>
      <c r="T2581" s="139">
        <f ca="1">INDEX(EXTRACT!DATE,MATCH(Tableau4[[#This Row],[Décalage]],D:D,0),0)</f>
        <v>0</v>
      </c>
      <c r="U2581" s="139">
        <f ca="1">VLOOKUP(Tableau4[[#This Row],[Décalage]],D:E,2,0)</f>
        <v>0</v>
      </c>
      <c r="V2581" s="139">
        <f ca="1">VLOOKUP(Tableau4[[#This Row],[Décalage]],D:G,4,0)</f>
        <v>0</v>
      </c>
      <c r="AY2581" s="88"/>
      <c r="AZ2581" s="88"/>
      <c r="BA2581" s="88"/>
      <c r="BB2581" s="88"/>
      <c r="BC2581" s="88"/>
    </row>
    <row r="2582" spans="1:55" ht="15" x14ac:dyDescent="0.2">
      <c r="A2582" s="100" t="s">
        <v>534</v>
      </c>
      <c r="B2582" s="95" t="s">
        <v>534</v>
      </c>
      <c r="C2582" s="95">
        <v>2579</v>
      </c>
      <c r="D2582" s="95" t="s">
        <v>534</v>
      </c>
      <c r="E2582" s="99" t="s">
        <v>534</v>
      </c>
      <c r="F2582" s="95" t="s">
        <v>534</v>
      </c>
      <c r="G2582" s="95" t="s">
        <v>534</v>
      </c>
      <c r="H2582" s="95">
        <v>0</v>
      </c>
      <c r="I2582" s="95">
        <v>1</v>
      </c>
      <c r="J2582" s="95">
        <v>2115</v>
      </c>
      <c r="K2582" s="95" t="s">
        <v>534</v>
      </c>
      <c r="L2582" s="98" t="s">
        <v>534</v>
      </c>
      <c r="M2582" s="98" t="s">
        <v>534</v>
      </c>
      <c r="N2582" s="97" t="s">
        <v>534</v>
      </c>
      <c r="Q2582" s="88" t="str">
        <f t="array" aca="1" ref="Q2582" ca="1">IFERROR(INDEX(Tableau3[Num DECAL],SMALL(IF(Tableau3[Num DECAL]&lt;&gt;"",ROW(INDIRECT("1:"&amp;ROWS(Tableau3[Num DECAL])))),ROWS($1:2571))),"")</f>
        <v/>
      </c>
      <c r="R2582" s="88">
        <f t="shared" ca="1" si="40"/>
        <v>0</v>
      </c>
      <c r="S2582" s="88">
        <f ca="1">COUNTIFS(Tableau3[PLAGE],R2582)</f>
        <v>0</v>
      </c>
      <c r="T2582" s="139">
        <f ca="1">INDEX(EXTRACT!DATE,MATCH(Tableau4[[#This Row],[Décalage]],D:D,0),0)</f>
        <v>0</v>
      </c>
      <c r="U2582" s="139">
        <f ca="1">VLOOKUP(Tableau4[[#This Row],[Décalage]],D:E,2,0)</f>
        <v>0</v>
      </c>
      <c r="V2582" s="139">
        <f ca="1">VLOOKUP(Tableau4[[#This Row],[Décalage]],D:G,4,0)</f>
        <v>0</v>
      </c>
      <c r="AY2582" s="88"/>
      <c r="AZ2582" s="88"/>
      <c r="BA2582" s="88"/>
      <c r="BB2582" s="88"/>
      <c r="BC2582" s="88"/>
    </row>
    <row r="2583" spans="1:55" ht="15" x14ac:dyDescent="0.2">
      <c r="A2583" s="100" t="s">
        <v>534</v>
      </c>
      <c r="B2583" s="95" t="s">
        <v>534</v>
      </c>
      <c r="C2583" s="95">
        <v>2580</v>
      </c>
      <c r="D2583" s="95" t="s">
        <v>534</v>
      </c>
      <c r="E2583" s="99" t="s">
        <v>534</v>
      </c>
      <c r="F2583" s="95" t="s">
        <v>534</v>
      </c>
      <c r="G2583" s="95" t="s">
        <v>534</v>
      </c>
      <c r="H2583" s="95">
        <v>0</v>
      </c>
      <c r="I2583" s="95">
        <v>1</v>
      </c>
      <c r="J2583" s="95">
        <v>2116</v>
      </c>
      <c r="K2583" s="95" t="s">
        <v>534</v>
      </c>
      <c r="L2583" s="98" t="s">
        <v>534</v>
      </c>
      <c r="M2583" s="98" t="s">
        <v>534</v>
      </c>
      <c r="N2583" s="97" t="s">
        <v>534</v>
      </c>
      <c r="Q2583" s="88" t="str">
        <f t="array" aca="1" ref="Q2583" ca="1">IFERROR(INDEX(Tableau3[Num DECAL],SMALL(IF(Tableau3[Num DECAL]&lt;&gt;"",ROW(INDIRECT("1:"&amp;ROWS(Tableau3[Num DECAL])))),ROWS($1:2572))),"")</f>
        <v/>
      </c>
      <c r="R2583" s="88">
        <f t="shared" ca="1" si="40"/>
        <v>0</v>
      </c>
      <c r="S2583" s="88">
        <f ca="1">COUNTIFS(Tableau3[PLAGE],R2583)</f>
        <v>0</v>
      </c>
      <c r="T2583" s="139">
        <f ca="1">INDEX(EXTRACT!DATE,MATCH(Tableau4[[#This Row],[Décalage]],D:D,0),0)</f>
        <v>0</v>
      </c>
      <c r="U2583" s="139">
        <f ca="1">VLOOKUP(Tableau4[[#This Row],[Décalage]],D:E,2,0)</f>
        <v>0</v>
      </c>
      <c r="V2583" s="139">
        <f ca="1">VLOOKUP(Tableau4[[#This Row],[Décalage]],D:G,4,0)</f>
        <v>0</v>
      </c>
      <c r="AY2583" s="88"/>
      <c r="AZ2583" s="88"/>
      <c r="BA2583" s="88"/>
      <c r="BB2583" s="88"/>
      <c r="BC2583" s="88"/>
    </row>
    <row r="2584" spans="1:55" ht="15" x14ac:dyDescent="0.2">
      <c r="A2584" s="100" t="s">
        <v>534</v>
      </c>
      <c r="B2584" s="95" t="s">
        <v>534</v>
      </c>
      <c r="C2584" s="95">
        <v>2581</v>
      </c>
      <c r="D2584" s="95" t="s">
        <v>534</v>
      </c>
      <c r="E2584" s="99" t="s">
        <v>534</v>
      </c>
      <c r="F2584" s="95" t="s">
        <v>534</v>
      </c>
      <c r="G2584" s="95" t="s">
        <v>534</v>
      </c>
      <c r="H2584" s="95">
        <v>0</v>
      </c>
      <c r="I2584" s="95">
        <v>1</v>
      </c>
      <c r="J2584" s="95">
        <v>2117</v>
      </c>
      <c r="K2584" s="95" t="s">
        <v>534</v>
      </c>
      <c r="L2584" s="98" t="s">
        <v>534</v>
      </c>
      <c r="M2584" s="98" t="s">
        <v>534</v>
      </c>
      <c r="N2584" s="97" t="s">
        <v>534</v>
      </c>
      <c r="Q2584" s="88" t="str">
        <f t="array" aca="1" ref="Q2584" ca="1">IFERROR(INDEX(Tableau3[Num DECAL],SMALL(IF(Tableau3[Num DECAL]&lt;&gt;"",ROW(INDIRECT("1:"&amp;ROWS(Tableau3[Num DECAL])))),ROWS($1:2573))),"")</f>
        <v/>
      </c>
      <c r="R2584" s="88">
        <f t="shared" ca="1" si="40"/>
        <v>0</v>
      </c>
      <c r="S2584" s="88">
        <f ca="1">COUNTIFS(Tableau3[PLAGE],R2584)</f>
        <v>0</v>
      </c>
      <c r="T2584" s="139">
        <f ca="1">INDEX(EXTRACT!DATE,MATCH(Tableau4[[#This Row],[Décalage]],D:D,0),0)</f>
        <v>0</v>
      </c>
      <c r="U2584" s="139">
        <f ca="1">VLOOKUP(Tableau4[[#This Row],[Décalage]],D:E,2,0)</f>
        <v>0</v>
      </c>
      <c r="V2584" s="139">
        <f ca="1">VLOOKUP(Tableau4[[#This Row],[Décalage]],D:G,4,0)</f>
        <v>0</v>
      </c>
      <c r="AY2584" s="88"/>
      <c r="AZ2584" s="88"/>
      <c r="BA2584" s="88"/>
      <c r="BB2584" s="88"/>
      <c r="BC2584" s="88"/>
    </row>
    <row r="2585" spans="1:55" ht="15" x14ac:dyDescent="0.2">
      <c r="A2585" s="100" t="s">
        <v>534</v>
      </c>
      <c r="B2585" s="95" t="s">
        <v>534</v>
      </c>
      <c r="C2585" s="95">
        <v>2582</v>
      </c>
      <c r="D2585" s="95" t="s">
        <v>534</v>
      </c>
      <c r="E2585" s="99" t="s">
        <v>534</v>
      </c>
      <c r="F2585" s="95" t="s">
        <v>534</v>
      </c>
      <c r="G2585" s="95" t="s">
        <v>534</v>
      </c>
      <c r="H2585" s="95">
        <v>0</v>
      </c>
      <c r="I2585" s="95">
        <v>1</v>
      </c>
      <c r="J2585" s="95">
        <v>2118</v>
      </c>
      <c r="K2585" s="95" t="s">
        <v>534</v>
      </c>
      <c r="L2585" s="98" t="s">
        <v>534</v>
      </c>
      <c r="M2585" s="98" t="s">
        <v>534</v>
      </c>
      <c r="N2585" s="97" t="s">
        <v>534</v>
      </c>
      <c r="Q2585" s="88" t="str">
        <f t="array" aca="1" ref="Q2585" ca="1">IFERROR(INDEX(Tableau3[Num DECAL],SMALL(IF(Tableau3[Num DECAL]&lt;&gt;"",ROW(INDIRECT("1:"&amp;ROWS(Tableau3[Num DECAL])))),ROWS($1:2574))),"")</f>
        <v/>
      </c>
      <c r="R2585" s="88">
        <f t="shared" ca="1" si="40"/>
        <v>0</v>
      </c>
      <c r="S2585" s="88">
        <f ca="1">COUNTIFS(Tableau3[PLAGE],R2585)</f>
        <v>0</v>
      </c>
      <c r="T2585" s="139">
        <f ca="1">INDEX(EXTRACT!DATE,MATCH(Tableau4[[#This Row],[Décalage]],D:D,0),0)</f>
        <v>0</v>
      </c>
      <c r="U2585" s="139">
        <f ca="1">VLOOKUP(Tableau4[[#This Row],[Décalage]],D:E,2,0)</f>
        <v>0</v>
      </c>
      <c r="V2585" s="139">
        <f ca="1">VLOOKUP(Tableau4[[#This Row],[Décalage]],D:G,4,0)</f>
        <v>0</v>
      </c>
      <c r="AY2585" s="88"/>
      <c r="AZ2585" s="88"/>
      <c r="BA2585" s="88"/>
      <c r="BB2585" s="88"/>
      <c r="BC2585" s="88"/>
    </row>
    <row r="2586" spans="1:55" ht="15" x14ac:dyDescent="0.2">
      <c r="A2586" s="100" t="s">
        <v>534</v>
      </c>
      <c r="B2586" s="95" t="s">
        <v>534</v>
      </c>
      <c r="C2586" s="95">
        <v>2583</v>
      </c>
      <c r="D2586" s="95" t="s">
        <v>534</v>
      </c>
      <c r="E2586" s="99" t="s">
        <v>534</v>
      </c>
      <c r="F2586" s="95" t="s">
        <v>534</v>
      </c>
      <c r="G2586" s="95" t="s">
        <v>534</v>
      </c>
      <c r="H2586" s="95">
        <v>0</v>
      </c>
      <c r="I2586" s="95">
        <v>1</v>
      </c>
      <c r="J2586" s="95">
        <v>2119</v>
      </c>
      <c r="K2586" s="95" t="s">
        <v>534</v>
      </c>
      <c r="L2586" s="98" t="s">
        <v>534</v>
      </c>
      <c r="M2586" s="98" t="s">
        <v>534</v>
      </c>
      <c r="N2586" s="97" t="s">
        <v>534</v>
      </c>
      <c r="Q2586" s="88" t="str">
        <f t="array" aca="1" ref="Q2586" ca="1">IFERROR(INDEX(Tableau3[Num DECAL],SMALL(IF(Tableau3[Num DECAL]&lt;&gt;"",ROW(INDIRECT("1:"&amp;ROWS(Tableau3[Num DECAL])))),ROWS($1:2575))),"")</f>
        <v/>
      </c>
      <c r="R2586" s="88">
        <f t="shared" ca="1" si="40"/>
        <v>0</v>
      </c>
      <c r="S2586" s="88">
        <f ca="1">COUNTIFS(Tableau3[PLAGE],R2586)</f>
        <v>0</v>
      </c>
      <c r="T2586" s="139">
        <f ca="1">INDEX(EXTRACT!DATE,MATCH(Tableau4[[#This Row],[Décalage]],D:D,0),0)</f>
        <v>0</v>
      </c>
      <c r="U2586" s="139">
        <f ca="1">VLOOKUP(Tableau4[[#This Row],[Décalage]],D:E,2,0)</f>
        <v>0</v>
      </c>
      <c r="V2586" s="139">
        <f ca="1">VLOOKUP(Tableau4[[#This Row],[Décalage]],D:G,4,0)</f>
        <v>0</v>
      </c>
      <c r="AY2586" s="88"/>
      <c r="AZ2586" s="88"/>
      <c r="BA2586" s="88"/>
      <c r="BB2586" s="88"/>
      <c r="BC2586" s="88"/>
    </row>
    <row r="2587" spans="1:55" ht="15" x14ac:dyDescent="0.2">
      <c r="A2587" s="100" t="s">
        <v>534</v>
      </c>
      <c r="B2587" s="95" t="s">
        <v>534</v>
      </c>
      <c r="C2587" s="95">
        <v>2584</v>
      </c>
      <c r="D2587" s="95" t="s">
        <v>534</v>
      </c>
      <c r="E2587" s="99" t="s">
        <v>534</v>
      </c>
      <c r="F2587" s="95" t="s">
        <v>534</v>
      </c>
      <c r="G2587" s="95" t="s">
        <v>534</v>
      </c>
      <c r="H2587" s="95">
        <v>0</v>
      </c>
      <c r="I2587" s="95">
        <v>1</v>
      </c>
      <c r="J2587" s="95">
        <v>2120</v>
      </c>
      <c r="K2587" s="95" t="s">
        <v>534</v>
      </c>
      <c r="L2587" s="98" t="s">
        <v>534</v>
      </c>
      <c r="M2587" s="98" t="s">
        <v>534</v>
      </c>
      <c r="N2587" s="97" t="s">
        <v>534</v>
      </c>
      <c r="Q2587" s="88" t="str">
        <f t="array" aca="1" ref="Q2587" ca="1">IFERROR(INDEX(Tableau3[Num DECAL],SMALL(IF(Tableau3[Num DECAL]&lt;&gt;"",ROW(INDIRECT("1:"&amp;ROWS(Tableau3[Num DECAL])))),ROWS($1:2576))),"")</f>
        <v/>
      </c>
      <c r="R2587" s="88">
        <f t="shared" ca="1" si="40"/>
        <v>0</v>
      </c>
      <c r="S2587" s="88">
        <f ca="1">COUNTIFS(Tableau3[PLAGE],R2587)</f>
        <v>0</v>
      </c>
      <c r="T2587" s="139">
        <f ca="1">INDEX(EXTRACT!DATE,MATCH(Tableau4[[#This Row],[Décalage]],D:D,0),0)</f>
        <v>0</v>
      </c>
      <c r="U2587" s="139">
        <f ca="1">VLOOKUP(Tableau4[[#This Row],[Décalage]],D:E,2,0)</f>
        <v>0</v>
      </c>
      <c r="V2587" s="139">
        <f ca="1">VLOOKUP(Tableau4[[#This Row],[Décalage]],D:G,4,0)</f>
        <v>0</v>
      </c>
      <c r="AY2587" s="88"/>
      <c r="AZ2587" s="88"/>
      <c r="BA2587" s="88"/>
      <c r="BB2587" s="88"/>
      <c r="BC2587" s="88"/>
    </row>
    <row r="2588" spans="1:55" ht="15" x14ac:dyDescent="0.2">
      <c r="A2588" s="100" t="s">
        <v>534</v>
      </c>
      <c r="B2588" s="95" t="s">
        <v>534</v>
      </c>
      <c r="C2588" s="95">
        <v>2585</v>
      </c>
      <c r="D2588" s="95" t="s">
        <v>534</v>
      </c>
      <c r="E2588" s="99" t="s">
        <v>534</v>
      </c>
      <c r="F2588" s="95" t="s">
        <v>534</v>
      </c>
      <c r="G2588" s="95" t="s">
        <v>534</v>
      </c>
      <c r="H2588" s="95">
        <v>0</v>
      </c>
      <c r="I2588" s="95">
        <v>1</v>
      </c>
      <c r="J2588" s="95">
        <v>2121</v>
      </c>
      <c r="K2588" s="95" t="s">
        <v>534</v>
      </c>
      <c r="L2588" s="98" t="s">
        <v>534</v>
      </c>
      <c r="M2588" s="98" t="s">
        <v>534</v>
      </c>
      <c r="N2588" s="97" t="s">
        <v>534</v>
      </c>
      <c r="Q2588" s="88" t="str">
        <f t="array" aca="1" ref="Q2588" ca="1">IFERROR(INDEX(Tableau3[Num DECAL],SMALL(IF(Tableau3[Num DECAL]&lt;&gt;"",ROW(INDIRECT("1:"&amp;ROWS(Tableau3[Num DECAL])))),ROWS($1:2577))),"")</f>
        <v/>
      </c>
      <c r="R2588" s="88">
        <f t="shared" ca="1" si="40"/>
        <v>0</v>
      </c>
      <c r="S2588" s="88">
        <f ca="1">COUNTIFS(Tableau3[PLAGE],R2588)</f>
        <v>0</v>
      </c>
      <c r="T2588" s="139">
        <f ca="1">INDEX(EXTRACT!DATE,MATCH(Tableau4[[#This Row],[Décalage]],D:D,0),0)</f>
        <v>0</v>
      </c>
      <c r="U2588" s="139">
        <f ca="1">VLOOKUP(Tableau4[[#This Row],[Décalage]],D:E,2,0)</f>
        <v>0</v>
      </c>
      <c r="V2588" s="139">
        <f ca="1">VLOOKUP(Tableau4[[#This Row],[Décalage]],D:G,4,0)</f>
        <v>0</v>
      </c>
      <c r="AY2588" s="88"/>
      <c r="AZ2588" s="88"/>
      <c r="BA2588" s="88"/>
      <c r="BB2588" s="88"/>
      <c r="BC2588" s="88"/>
    </row>
    <row r="2589" spans="1:55" ht="15" x14ac:dyDescent="0.2">
      <c r="A2589" s="100" t="s">
        <v>534</v>
      </c>
      <c r="B2589" s="95" t="s">
        <v>534</v>
      </c>
      <c r="C2589" s="95">
        <v>2586</v>
      </c>
      <c r="D2589" s="95" t="s">
        <v>534</v>
      </c>
      <c r="E2589" s="99" t="s">
        <v>534</v>
      </c>
      <c r="F2589" s="95" t="s">
        <v>534</v>
      </c>
      <c r="G2589" s="95" t="s">
        <v>534</v>
      </c>
      <c r="H2589" s="95">
        <v>0</v>
      </c>
      <c r="I2589" s="95">
        <v>1</v>
      </c>
      <c r="J2589" s="95">
        <v>2122</v>
      </c>
      <c r="K2589" s="95" t="s">
        <v>534</v>
      </c>
      <c r="L2589" s="98" t="s">
        <v>534</v>
      </c>
      <c r="M2589" s="98" t="s">
        <v>534</v>
      </c>
      <c r="N2589" s="97" t="s">
        <v>534</v>
      </c>
      <c r="Q2589" s="88" t="str">
        <f t="array" aca="1" ref="Q2589" ca="1">IFERROR(INDEX(Tableau3[Num DECAL],SMALL(IF(Tableau3[Num DECAL]&lt;&gt;"",ROW(INDIRECT("1:"&amp;ROWS(Tableau3[Num DECAL])))),ROWS($1:2578))),"")</f>
        <v/>
      </c>
      <c r="R2589" s="88">
        <f t="shared" ca="1" si="40"/>
        <v>0</v>
      </c>
      <c r="S2589" s="88">
        <f ca="1">COUNTIFS(Tableau3[PLAGE],R2589)</f>
        <v>0</v>
      </c>
      <c r="T2589" s="139">
        <f ca="1">INDEX(EXTRACT!DATE,MATCH(Tableau4[[#This Row],[Décalage]],D:D,0),0)</f>
        <v>0</v>
      </c>
      <c r="U2589" s="139">
        <f ca="1">VLOOKUP(Tableau4[[#This Row],[Décalage]],D:E,2,0)</f>
        <v>0</v>
      </c>
      <c r="V2589" s="139">
        <f ca="1">VLOOKUP(Tableau4[[#This Row],[Décalage]],D:G,4,0)</f>
        <v>0</v>
      </c>
      <c r="AY2589" s="88"/>
      <c r="AZ2589" s="88"/>
      <c r="BA2589" s="88"/>
      <c r="BB2589" s="88"/>
      <c r="BC2589" s="88"/>
    </row>
    <row r="2590" spans="1:55" ht="15" x14ac:dyDescent="0.2">
      <c r="A2590" s="100" t="s">
        <v>534</v>
      </c>
      <c r="B2590" s="95" t="s">
        <v>534</v>
      </c>
      <c r="C2590" s="95">
        <v>2587</v>
      </c>
      <c r="D2590" s="95" t="s">
        <v>534</v>
      </c>
      <c r="E2590" s="99" t="s">
        <v>534</v>
      </c>
      <c r="F2590" s="95" t="s">
        <v>534</v>
      </c>
      <c r="G2590" s="95" t="s">
        <v>534</v>
      </c>
      <c r="H2590" s="95">
        <v>0</v>
      </c>
      <c r="I2590" s="95">
        <v>1</v>
      </c>
      <c r="J2590" s="95">
        <v>2123</v>
      </c>
      <c r="K2590" s="95" t="s">
        <v>534</v>
      </c>
      <c r="L2590" s="98" t="s">
        <v>534</v>
      </c>
      <c r="M2590" s="98" t="s">
        <v>534</v>
      </c>
      <c r="N2590" s="97" t="s">
        <v>534</v>
      </c>
      <c r="Q2590" s="88" t="str">
        <f t="array" aca="1" ref="Q2590" ca="1">IFERROR(INDEX(Tableau3[Num DECAL],SMALL(IF(Tableau3[Num DECAL]&lt;&gt;"",ROW(INDIRECT("1:"&amp;ROWS(Tableau3[Num DECAL])))),ROWS($1:2579))),"")</f>
        <v/>
      </c>
      <c r="R2590" s="88">
        <f t="shared" ca="1" si="40"/>
        <v>0</v>
      </c>
      <c r="S2590" s="88">
        <f ca="1">COUNTIFS(Tableau3[PLAGE],R2590)</f>
        <v>0</v>
      </c>
      <c r="T2590" s="139">
        <f ca="1">INDEX(EXTRACT!DATE,MATCH(Tableau4[[#This Row],[Décalage]],D:D,0),0)</f>
        <v>0</v>
      </c>
      <c r="U2590" s="139">
        <f ca="1">VLOOKUP(Tableau4[[#This Row],[Décalage]],D:E,2,0)</f>
        <v>0</v>
      </c>
      <c r="V2590" s="139">
        <f ca="1">VLOOKUP(Tableau4[[#This Row],[Décalage]],D:G,4,0)</f>
        <v>0</v>
      </c>
      <c r="AY2590" s="88"/>
      <c r="AZ2590" s="88"/>
      <c r="BA2590" s="88"/>
      <c r="BB2590" s="88"/>
      <c r="BC2590" s="88"/>
    </row>
    <row r="2591" spans="1:55" ht="15" x14ac:dyDescent="0.2">
      <c r="A2591" s="100" t="s">
        <v>534</v>
      </c>
      <c r="B2591" s="95" t="s">
        <v>534</v>
      </c>
      <c r="C2591" s="95">
        <v>2588</v>
      </c>
      <c r="D2591" s="95" t="s">
        <v>534</v>
      </c>
      <c r="E2591" s="99" t="s">
        <v>534</v>
      </c>
      <c r="F2591" s="95" t="s">
        <v>534</v>
      </c>
      <c r="G2591" s="95" t="s">
        <v>534</v>
      </c>
      <c r="H2591" s="95">
        <v>0</v>
      </c>
      <c r="I2591" s="95">
        <v>1</v>
      </c>
      <c r="J2591" s="95">
        <v>2124</v>
      </c>
      <c r="K2591" s="95" t="s">
        <v>534</v>
      </c>
      <c r="L2591" s="98" t="s">
        <v>534</v>
      </c>
      <c r="M2591" s="98" t="s">
        <v>534</v>
      </c>
      <c r="N2591" s="97" t="s">
        <v>534</v>
      </c>
      <c r="Q2591" s="88" t="str">
        <f t="array" aca="1" ref="Q2591" ca="1">IFERROR(INDEX(Tableau3[Num DECAL],SMALL(IF(Tableau3[Num DECAL]&lt;&gt;"",ROW(INDIRECT("1:"&amp;ROWS(Tableau3[Num DECAL])))),ROWS($1:2580))),"")</f>
        <v/>
      </c>
      <c r="R2591" s="88">
        <f t="shared" ca="1" si="40"/>
        <v>0</v>
      </c>
      <c r="S2591" s="88">
        <f ca="1">COUNTIFS(Tableau3[PLAGE],R2591)</f>
        <v>0</v>
      </c>
      <c r="T2591" s="139">
        <f ca="1">INDEX(EXTRACT!DATE,MATCH(Tableau4[[#This Row],[Décalage]],D:D,0),0)</f>
        <v>0</v>
      </c>
      <c r="U2591" s="139">
        <f ca="1">VLOOKUP(Tableau4[[#This Row],[Décalage]],D:E,2,0)</f>
        <v>0</v>
      </c>
      <c r="V2591" s="139">
        <f ca="1">VLOOKUP(Tableau4[[#This Row],[Décalage]],D:G,4,0)</f>
        <v>0</v>
      </c>
      <c r="AY2591" s="88"/>
      <c r="AZ2591" s="88"/>
      <c r="BA2591" s="88"/>
      <c r="BB2591" s="88"/>
      <c r="BC2591" s="88"/>
    </row>
    <row r="2592" spans="1:55" ht="15" x14ac:dyDescent="0.2">
      <c r="A2592" s="100" t="s">
        <v>534</v>
      </c>
      <c r="B2592" s="95" t="s">
        <v>534</v>
      </c>
      <c r="C2592" s="95">
        <v>2589</v>
      </c>
      <c r="D2592" s="95" t="s">
        <v>534</v>
      </c>
      <c r="E2592" s="99" t="s">
        <v>534</v>
      </c>
      <c r="F2592" s="95" t="s">
        <v>534</v>
      </c>
      <c r="G2592" s="95" t="s">
        <v>534</v>
      </c>
      <c r="H2592" s="95">
        <v>0</v>
      </c>
      <c r="I2592" s="95">
        <v>1</v>
      </c>
      <c r="J2592" s="95">
        <v>2125</v>
      </c>
      <c r="K2592" s="95" t="s">
        <v>534</v>
      </c>
      <c r="L2592" s="98" t="s">
        <v>534</v>
      </c>
      <c r="M2592" s="98" t="s">
        <v>534</v>
      </c>
      <c r="N2592" s="97" t="s">
        <v>534</v>
      </c>
      <c r="Q2592" s="88" t="str">
        <f t="array" aca="1" ref="Q2592" ca="1">IFERROR(INDEX(Tableau3[Num DECAL],SMALL(IF(Tableau3[Num DECAL]&lt;&gt;"",ROW(INDIRECT("1:"&amp;ROWS(Tableau3[Num DECAL])))),ROWS($1:2581))),"")</f>
        <v/>
      </c>
      <c r="R2592" s="88">
        <f t="shared" ca="1" si="40"/>
        <v>0</v>
      </c>
      <c r="S2592" s="88">
        <f ca="1">COUNTIFS(Tableau3[PLAGE],R2592)</f>
        <v>0</v>
      </c>
      <c r="T2592" s="139">
        <f ca="1">INDEX(EXTRACT!DATE,MATCH(Tableau4[[#This Row],[Décalage]],D:D,0),0)</f>
        <v>0</v>
      </c>
      <c r="U2592" s="139">
        <f ca="1">VLOOKUP(Tableau4[[#This Row],[Décalage]],D:E,2,0)</f>
        <v>0</v>
      </c>
      <c r="V2592" s="139">
        <f ca="1">VLOOKUP(Tableau4[[#This Row],[Décalage]],D:G,4,0)</f>
        <v>0</v>
      </c>
      <c r="AY2592" s="88"/>
      <c r="AZ2592" s="88"/>
      <c r="BA2592" s="88"/>
      <c r="BB2592" s="88"/>
      <c r="BC2592" s="88"/>
    </row>
    <row r="2593" spans="1:55" ht="15" x14ac:dyDescent="0.2">
      <c r="A2593" s="100" t="s">
        <v>534</v>
      </c>
      <c r="B2593" s="95" t="s">
        <v>534</v>
      </c>
      <c r="C2593" s="95">
        <v>2590</v>
      </c>
      <c r="D2593" s="95" t="s">
        <v>534</v>
      </c>
      <c r="E2593" s="99" t="s">
        <v>534</v>
      </c>
      <c r="F2593" s="95" t="s">
        <v>534</v>
      </c>
      <c r="G2593" s="95" t="s">
        <v>534</v>
      </c>
      <c r="H2593" s="95">
        <v>0</v>
      </c>
      <c r="I2593" s="95">
        <v>1</v>
      </c>
      <c r="J2593" s="95">
        <v>2126</v>
      </c>
      <c r="K2593" s="95" t="s">
        <v>534</v>
      </c>
      <c r="L2593" s="98" t="s">
        <v>534</v>
      </c>
      <c r="M2593" s="98" t="s">
        <v>534</v>
      </c>
      <c r="N2593" s="97" t="s">
        <v>534</v>
      </c>
      <c r="Q2593" s="88" t="str">
        <f t="array" aca="1" ref="Q2593" ca="1">IFERROR(INDEX(Tableau3[Num DECAL],SMALL(IF(Tableau3[Num DECAL]&lt;&gt;"",ROW(INDIRECT("1:"&amp;ROWS(Tableau3[Num DECAL])))),ROWS($1:2582))),"")</f>
        <v/>
      </c>
      <c r="R2593" s="88">
        <f t="shared" ca="1" si="40"/>
        <v>0</v>
      </c>
      <c r="S2593" s="88">
        <f ca="1">COUNTIFS(Tableau3[PLAGE],R2593)</f>
        <v>0</v>
      </c>
      <c r="T2593" s="139">
        <f ca="1">INDEX(EXTRACT!DATE,MATCH(Tableau4[[#This Row],[Décalage]],D:D,0),0)</f>
        <v>0</v>
      </c>
      <c r="U2593" s="139">
        <f ca="1">VLOOKUP(Tableau4[[#This Row],[Décalage]],D:E,2,0)</f>
        <v>0</v>
      </c>
      <c r="V2593" s="139">
        <f ca="1">VLOOKUP(Tableau4[[#This Row],[Décalage]],D:G,4,0)</f>
        <v>0</v>
      </c>
      <c r="AY2593" s="88"/>
      <c r="AZ2593" s="88"/>
      <c r="BA2593" s="88"/>
      <c r="BB2593" s="88"/>
      <c r="BC2593" s="88"/>
    </row>
    <row r="2594" spans="1:55" ht="15" x14ac:dyDescent="0.2">
      <c r="A2594" s="100" t="s">
        <v>534</v>
      </c>
      <c r="B2594" s="95" t="s">
        <v>534</v>
      </c>
      <c r="C2594" s="95">
        <v>2591</v>
      </c>
      <c r="D2594" s="95" t="s">
        <v>534</v>
      </c>
      <c r="E2594" s="99" t="s">
        <v>534</v>
      </c>
      <c r="F2594" s="95" t="s">
        <v>534</v>
      </c>
      <c r="G2594" s="95" t="s">
        <v>534</v>
      </c>
      <c r="H2594" s="95">
        <v>0</v>
      </c>
      <c r="I2594" s="95">
        <v>1</v>
      </c>
      <c r="J2594" s="95">
        <v>2127</v>
      </c>
      <c r="K2594" s="95" t="s">
        <v>534</v>
      </c>
      <c r="L2594" s="98" t="s">
        <v>534</v>
      </c>
      <c r="M2594" s="98" t="s">
        <v>534</v>
      </c>
      <c r="N2594" s="97" t="s">
        <v>534</v>
      </c>
      <c r="Q2594" s="88" t="str">
        <f t="array" aca="1" ref="Q2594" ca="1">IFERROR(INDEX(Tableau3[Num DECAL],SMALL(IF(Tableau3[Num DECAL]&lt;&gt;"",ROW(INDIRECT("1:"&amp;ROWS(Tableau3[Num DECAL])))),ROWS($1:2583))),"")</f>
        <v/>
      </c>
      <c r="R2594" s="88">
        <f t="shared" ca="1" si="40"/>
        <v>0</v>
      </c>
      <c r="S2594" s="88">
        <f ca="1">COUNTIFS(Tableau3[PLAGE],R2594)</f>
        <v>0</v>
      </c>
      <c r="T2594" s="139">
        <f ca="1">INDEX(EXTRACT!DATE,MATCH(Tableau4[[#This Row],[Décalage]],D:D,0),0)</f>
        <v>0</v>
      </c>
      <c r="U2594" s="139">
        <f ca="1">VLOOKUP(Tableau4[[#This Row],[Décalage]],D:E,2,0)</f>
        <v>0</v>
      </c>
      <c r="V2594" s="139">
        <f ca="1">VLOOKUP(Tableau4[[#This Row],[Décalage]],D:G,4,0)</f>
        <v>0</v>
      </c>
      <c r="AY2594" s="88"/>
      <c r="AZ2594" s="88"/>
      <c r="BA2594" s="88"/>
      <c r="BB2594" s="88"/>
      <c r="BC2594" s="88"/>
    </row>
    <row r="2595" spans="1:55" ht="15" x14ac:dyDescent="0.2">
      <c r="A2595" s="100" t="s">
        <v>534</v>
      </c>
      <c r="B2595" s="95" t="s">
        <v>534</v>
      </c>
      <c r="C2595" s="95">
        <v>2592</v>
      </c>
      <c r="D2595" s="95" t="s">
        <v>534</v>
      </c>
      <c r="E2595" s="99" t="s">
        <v>534</v>
      </c>
      <c r="F2595" s="95" t="s">
        <v>534</v>
      </c>
      <c r="G2595" s="95" t="s">
        <v>534</v>
      </c>
      <c r="H2595" s="95">
        <v>0</v>
      </c>
      <c r="I2595" s="95">
        <v>1</v>
      </c>
      <c r="J2595" s="95">
        <v>2128</v>
      </c>
      <c r="K2595" s="95" t="s">
        <v>534</v>
      </c>
      <c r="L2595" s="98" t="s">
        <v>534</v>
      </c>
      <c r="M2595" s="98" t="s">
        <v>534</v>
      </c>
      <c r="N2595" s="97" t="s">
        <v>534</v>
      </c>
      <c r="Q2595" s="88" t="str">
        <f t="array" aca="1" ref="Q2595" ca="1">IFERROR(INDEX(Tableau3[Num DECAL],SMALL(IF(Tableau3[Num DECAL]&lt;&gt;"",ROW(INDIRECT("1:"&amp;ROWS(Tableau3[Num DECAL])))),ROWS($1:2584))),"")</f>
        <v/>
      </c>
      <c r="R2595" s="88">
        <f t="shared" ca="1" si="40"/>
        <v>0</v>
      </c>
      <c r="S2595" s="88">
        <f ca="1">COUNTIFS(Tableau3[PLAGE],R2595)</f>
        <v>0</v>
      </c>
      <c r="T2595" s="139">
        <f ca="1">INDEX(EXTRACT!DATE,MATCH(Tableau4[[#This Row],[Décalage]],D:D,0),0)</f>
        <v>0</v>
      </c>
      <c r="U2595" s="139">
        <f ca="1">VLOOKUP(Tableau4[[#This Row],[Décalage]],D:E,2,0)</f>
        <v>0</v>
      </c>
      <c r="V2595" s="139">
        <f ca="1">VLOOKUP(Tableau4[[#This Row],[Décalage]],D:G,4,0)</f>
        <v>0</v>
      </c>
      <c r="AY2595" s="88"/>
      <c r="AZ2595" s="88"/>
      <c r="BA2595" s="88"/>
      <c r="BB2595" s="88"/>
      <c r="BC2595" s="88"/>
    </row>
    <row r="2596" spans="1:55" ht="15" x14ac:dyDescent="0.2">
      <c r="A2596" s="100" t="s">
        <v>534</v>
      </c>
      <c r="B2596" s="95" t="s">
        <v>534</v>
      </c>
      <c r="C2596" s="95">
        <v>2593</v>
      </c>
      <c r="D2596" s="95" t="s">
        <v>534</v>
      </c>
      <c r="E2596" s="99" t="s">
        <v>534</v>
      </c>
      <c r="F2596" s="95" t="s">
        <v>534</v>
      </c>
      <c r="G2596" s="95" t="s">
        <v>534</v>
      </c>
      <c r="H2596" s="95">
        <v>0</v>
      </c>
      <c r="I2596" s="95">
        <v>1</v>
      </c>
      <c r="J2596" s="95">
        <v>2129</v>
      </c>
      <c r="K2596" s="95" t="s">
        <v>534</v>
      </c>
      <c r="L2596" s="98" t="s">
        <v>534</v>
      </c>
      <c r="M2596" s="98" t="s">
        <v>534</v>
      </c>
      <c r="N2596" s="97" t="s">
        <v>534</v>
      </c>
      <c r="Q2596" s="88" t="str">
        <f t="array" aca="1" ref="Q2596" ca="1">IFERROR(INDEX(Tableau3[Num DECAL],SMALL(IF(Tableau3[Num DECAL]&lt;&gt;"",ROW(INDIRECT("1:"&amp;ROWS(Tableau3[Num DECAL])))),ROWS($1:2585))),"")</f>
        <v/>
      </c>
      <c r="R2596" s="88">
        <f t="shared" ca="1" si="40"/>
        <v>0</v>
      </c>
      <c r="S2596" s="88">
        <f ca="1">COUNTIFS(Tableau3[PLAGE],R2596)</f>
        <v>0</v>
      </c>
      <c r="T2596" s="139">
        <f ca="1">INDEX(EXTRACT!DATE,MATCH(Tableau4[[#This Row],[Décalage]],D:D,0),0)</f>
        <v>0</v>
      </c>
      <c r="U2596" s="139">
        <f ca="1">VLOOKUP(Tableau4[[#This Row],[Décalage]],D:E,2,0)</f>
        <v>0</v>
      </c>
      <c r="V2596" s="139">
        <f ca="1">VLOOKUP(Tableau4[[#This Row],[Décalage]],D:G,4,0)</f>
        <v>0</v>
      </c>
      <c r="AY2596" s="88"/>
      <c r="AZ2596" s="88"/>
      <c r="BA2596" s="88"/>
      <c r="BB2596" s="88"/>
      <c r="BC2596" s="88"/>
    </row>
    <row r="2597" spans="1:55" ht="15" x14ac:dyDescent="0.2">
      <c r="A2597" s="100" t="s">
        <v>534</v>
      </c>
      <c r="B2597" s="95" t="s">
        <v>534</v>
      </c>
      <c r="C2597" s="95">
        <v>2594</v>
      </c>
      <c r="D2597" s="95" t="s">
        <v>534</v>
      </c>
      <c r="E2597" s="99" t="s">
        <v>534</v>
      </c>
      <c r="F2597" s="95" t="s">
        <v>534</v>
      </c>
      <c r="G2597" s="95" t="s">
        <v>534</v>
      </c>
      <c r="H2597" s="95">
        <v>0</v>
      </c>
      <c r="I2597" s="95">
        <v>1</v>
      </c>
      <c r="J2597" s="95">
        <v>2130</v>
      </c>
      <c r="K2597" s="95" t="s">
        <v>534</v>
      </c>
      <c r="L2597" s="98" t="s">
        <v>534</v>
      </c>
      <c r="M2597" s="98" t="s">
        <v>534</v>
      </c>
      <c r="N2597" s="97" t="s">
        <v>534</v>
      </c>
      <c r="Q2597" s="88" t="str">
        <f t="array" aca="1" ref="Q2597" ca="1">IFERROR(INDEX(Tableau3[Num DECAL],SMALL(IF(Tableau3[Num DECAL]&lt;&gt;"",ROW(INDIRECT("1:"&amp;ROWS(Tableau3[Num DECAL])))),ROWS($1:2586))),"")</f>
        <v/>
      </c>
      <c r="R2597" s="88">
        <f t="shared" ca="1" si="40"/>
        <v>0</v>
      </c>
      <c r="S2597" s="88">
        <f ca="1">COUNTIFS(Tableau3[PLAGE],R2597)</f>
        <v>0</v>
      </c>
      <c r="T2597" s="139">
        <f ca="1">INDEX(EXTRACT!DATE,MATCH(Tableau4[[#This Row],[Décalage]],D:D,0),0)</f>
        <v>0</v>
      </c>
      <c r="U2597" s="139">
        <f ca="1">VLOOKUP(Tableau4[[#This Row],[Décalage]],D:E,2,0)</f>
        <v>0</v>
      </c>
      <c r="V2597" s="139">
        <f ca="1">VLOOKUP(Tableau4[[#This Row],[Décalage]],D:G,4,0)</f>
        <v>0</v>
      </c>
      <c r="AY2597" s="88"/>
      <c r="AZ2597" s="88"/>
      <c r="BA2597" s="88"/>
      <c r="BB2597" s="88"/>
      <c r="BC2597" s="88"/>
    </row>
    <row r="2598" spans="1:55" ht="15" x14ac:dyDescent="0.2">
      <c r="A2598" s="100" t="s">
        <v>534</v>
      </c>
      <c r="B2598" s="95" t="s">
        <v>534</v>
      </c>
      <c r="C2598" s="95">
        <v>2595</v>
      </c>
      <c r="D2598" s="95" t="s">
        <v>534</v>
      </c>
      <c r="E2598" s="99" t="s">
        <v>534</v>
      </c>
      <c r="F2598" s="95" t="s">
        <v>534</v>
      </c>
      <c r="G2598" s="95" t="s">
        <v>534</v>
      </c>
      <c r="H2598" s="95">
        <v>0</v>
      </c>
      <c r="I2598" s="95">
        <v>1</v>
      </c>
      <c r="J2598" s="95">
        <v>2131</v>
      </c>
      <c r="K2598" s="95" t="s">
        <v>534</v>
      </c>
      <c r="L2598" s="98" t="s">
        <v>534</v>
      </c>
      <c r="M2598" s="98" t="s">
        <v>534</v>
      </c>
      <c r="N2598" s="97" t="s">
        <v>534</v>
      </c>
      <c r="Q2598" s="88" t="str">
        <f t="array" aca="1" ref="Q2598" ca="1">IFERROR(INDEX(Tableau3[Num DECAL],SMALL(IF(Tableau3[Num DECAL]&lt;&gt;"",ROW(INDIRECT("1:"&amp;ROWS(Tableau3[Num DECAL])))),ROWS($1:2587))),"")</f>
        <v/>
      </c>
      <c r="R2598" s="88">
        <f t="shared" ca="1" si="40"/>
        <v>0</v>
      </c>
      <c r="S2598" s="88">
        <f ca="1">COUNTIFS(Tableau3[PLAGE],R2598)</f>
        <v>0</v>
      </c>
      <c r="T2598" s="139">
        <f ca="1">INDEX(EXTRACT!DATE,MATCH(Tableau4[[#This Row],[Décalage]],D:D,0),0)</f>
        <v>0</v>
      </c>
      <c r="U2598" s="139">
        <f ca="1">VLOOKUP(Tableau4[[#This Row],[Décalage]],D:E,2,0)</f>
        <v>0</v>
      </c>
      <c r="V2598" s="139">
        <f ca="1">VLOOKUP(Tableau4[[#This Row],[Décalage]],D:G,4,0)</f>
        <v>0</v>
      </c>
      <c r="AY2598" s="88"/>
      <c r="AZ2598" s="88"/>
      <c r="BA2598" s="88"/>
      <c r="BB2598" s="88"/>
      <c r="BC2598" s="88"/>
    </row>
    <row r="2599" spans="1:55" ht="15" x14ac:dyDescent="0.2">
      <c r="A2599" s="100" t="s">
        <v>534</v>
      </c>
      <c r="B2599" s="95" t="s">
        <v>534</v>
      </c>
      <c r="C2599" s="95">
        <v>2596</v>
      </c>
      <c r="D2599" s="95" t="s">
        <v>534</v>
      </c>
      <c r="E2599" s="99" t="s">
        <v>534</v>
      </c>
      <c r="F2599" s="95" t="s">
        <v>534</v>
      </c>
      <c r="G2599" s="95" t="s">
        <v>534</v>
      </c>
      <c r="H2599" s="95">
        <v>0</v>
      </c>
      <c r="I2599" s="95">
        <v>1</v>
      </c>
      <c r="J2599" s="95">
        <v>2132</v>
      </c>
      <c r="K2599" s="95" t="s">
        <v>534</v>
      </c>
      <c r="L2599" s="98" t="s">
        <v>534</v>
      </c>
      <c r="M2599" s="98" t="s">
        <v>534</v>
      </c>
      <c r="N2599" s="97" t="s">
        <v>534</v>
      </c>
      <c r="Q2599" s="88" t="str">
        <f t="array" aca="1" ref="Q2599" ca="1">IFERROR(INDEX(Tableau3[Num DECAL],SMALL(IF(Tableau3[Num DECAL]&lt;&gt;"",ROW(INDIRECT("1:"&amp;ROWS(Tableau3[Num DECAL])))),ROWS($1:2588))),"")</f>
        <v/>
      </c>
      <c r="R2599" s="88">
        <f t="shared" ca="1" si="40"/>
        <v>0</v>
      </c>
      <c r="S2599" s="88">
        <f ca="1">COUNTIFS(Tableau3[PLAGE],R2599)</f>
        <v>0</v>
      </c>
      <c r="T2599" s="139">
        <f ca="1">INDEX(EXTRACT!DATE,MATCH(Tableau4[[#This Row],[Décalage]],D:D,0),0)</f>
        <v>0</v>
      </c>
      <c r="U2599" s="139">
        <f ca="1">VLOOKUP(Tableau4[[#This Row],[Décalage]],D:E,2,0)</f>
        <v>0</v>
      </c>
      <c r="V2599" s="139">
        <f ca="1">VLOOKUP(Tableau4[[#This Row],[Décalage]],D:G,4,0)</f>
        <v>0</v>
      </c>
      <c r="AY2599" s="88"/>
      <c r="AZ2599" s="88"/>
      <c r="BA2599" s="88"/>
      <c r="BB2599" s="88"/>
      <c r="BC2599" s="88"/>
    </row>
    <row r="2600" spans="1:55" ht="15" x14ac:dyDescent="0.2">
      <c r="A2600" s="100" t="s">
        <v>534</v>
      </c>
      <c r="B2600" s="95" t="s">
        <v>534</v>
      </c>
      <c r="C2600" s="95">
        <v>2597</v>
      </c>
      <c r="D2600" s="95" t="s">
        <v>534</v>
      </c>
      <c r="E2600" s="99" t="s">
        <v>534</v>
      </c>
      <c r="F2600" s="95" t="s">
        <v>534</v>
      </c>
      <c r="G2600" s="95" t="s">
        <v>534</v>
      </c>
      <c r="H2600" s="95">
        <v>0</v>
      </c>
      <c r="I2600" s="95">
        <v>1</v>
      </c>
      <c r="J2600" s="95">
        <v>2133</v>
      </c>
      <c r="K2600" s="95" t="s">
        <v>534</v>
      </c>
      <c r="L2600" s="98" t="s">
        <v>534</v>
      </c>
      <c r="M2600" s="98" t="s">
        <v>534</v>
      </c>
      <c r="N2600" s="97" t="s">
        <v>534</v>
      </c>
      <c r="Q2600" s="88" t="str">
        <f t="array" aca="1" ref="Q2600" ca="1">IFERROR(INDEX(Tableau3[Num DECAL],SMALL(IF(Tableau3[Num DECAL]&lt;&gt;"",ROW(INDIRECT("1:"&amp;ROWS(Tableau3[Num DECAL])))),ROWS($1:2589))),"")</f>
        <v/>
      </c>
      <c r="R2600" s="88">
        <f t="shared" ca="1" si="40"/>
        <v>0</v>
      </c>
      <c r="S2600" s="88">
        <f ca="1">COUNTIFS(Tableau3[PLAGE],R2600)</f>
        <v>0</v>
      </c>
      <c r="T2600" s="139">
        <f ca="1">INDEX(EXTRACT!DATE,MATCH(Tableau4[[#This Row],[Décalage]],D:D,0),0)</f>
        <v>0</v>
      </c>
      <c r="U2600" s="139">
        <f ca="1">VLOOKUP(Tableau4[[#This Row],[Décalage]],D:E,2,0)</f>
        <v>0</v>
      </c>
      <c r="V2600" s="139">
        <f ca="1">VLOOKUP(Tableau4[[#This Row],[Décalage]],D:G,4,0)</f>
        <v>0</v>
      </c>
      <c r="AY2600" s="88"/>
      <c r="AZ2600" s="88"/>
      <c r="BA2600" s="88"/>
      <c r="BB2600" s="88"/>
      <c r="BC2600" s="88"/>
    </row>
    <row r="2601" spans="1:55" ht="15" x14ac:dyDescent="0.2">
      <c r="A2601" s="100" t="s">
        <v>534</v>
      </c>
      <c r="B2601" s="95" t="s">
        <v>534</v>
      </c>
      <c r="C2601" s="95">
        <v>2598</v>
      </c>
      <c r="D2601" s="95" t="s">
        <v>534</v>
      </c>
      <c r="E2601" s="99" t="s">
        <v>534</v>
      </c>
      <c r="F2601" s="95" t="s">
        <v>534</v>
      </c>
      <c r="G2601" s="95" t="s">
        <v>534</v>
      </c>
      <c r="H2601" s="95">
        <v>0</v>
      </c>
      <c r="I2601" s="95">
        <v>1</v>
      </c>
      <c r="J2601" s="95">
        <v>2134</v>
      </c>
      <c r="K2601" s="95" t="s">
        <v>534</v>
      </c>
      <c r="L2601" s="98" t="s">
        <v>534</v>
      </c>
      <c r="M2601" s="98" t="s">
        <v>534</v>
      </c>
      <c r="N2601" s="97" t="s">
        <v>534</v>
      </c>
      <c r="Q2601" s="88" t="str">
        <f t="array" aca="1" ref="Q2601" ca="1">IFERROR(INDEX(Tableau3[Num DECAL],SMALL(IF(Tableau3[Num DECAL]&lt;&gt;"",ROW(INDIRECT("1:"&amp;ROWS(Tableau3[Num DECAL])))),ROWS($1:2590))),"")</f>
        <v/>
      </c>
      <c r="R2601" s="88">
        <f t="shared" ca="1" si="40"/>
        <v>0</v>
      </c>
      <c r="S2601" s="88">
        <f ca="1">COUNTIFS(Tableau3[PLAGE],R2601)</f>
        <v>0</v>
      </c>
      <c r="T2601" s="139">
        <f ca="1">INDEX(EXTRACT!DATE,MATCH(Tableau4[[#This Row],[Décalage]],D:D,0),0)</f>
        <v>0</v>
      </c>
      <c r="U2601" s="139">
        <f ca="1">VLOOKUP(Tableau4[[#This Row],[Décalage]],D:E,2,0)</f>
        <v>0</v>
      </c>
      <c r="V2601" s="139">
        <f ca="1">VLOOKUP(Tableau4[[#This Row],[Décalage]],D:G,4,0)</f>
        <v>0</v>
      </c>
      <c r="AY2601" s="88"/>
      <c r="AZ2601" s="88"/>
      <c r="BA2601" s="88"/>
      <c r="BB2601" s="88"/>
      <c r="BC2601" s="88"/>
    </row>
    <row r="2602" spans="1:55" ht="15" x14ac:dyDescent="0.2">
      <c r="A2602" s="100" t="s">
        <v>534</v>
      </c>
      <c r="B2602" s="95" t="s">
        <v>534</v>
      </c>
      <c r="C2602" s="95">
        <v>2599</v>
      </c>
      <c r="D2602" s="95" t="s">
        <v>534</v>
      </c>
      <c r="E2602" s="99" t="s">
        <v>534</v>
      </c>
      <c r="F2602" s="95" t="s">
        <v>534</v>
      </c>
      <c r="G2602" s="95" t="s">
        <v>534</v>
      </c>
      <c r="H2602" s="95">
        <v>0</v>
      </c>
      <c r="I2602" s="95">
        <v>1</v>
      </c>
      <c r="J2602" s="95">
        <v>2135</v>
      </c>
      <c r="K2602" s="95" t="s">
        <v>534</v>
      </c>
      <c r="L2602" s="98" t="s">
        <v>534</v>
      </c>
      <c r="M2602" s="98" t="s">
        <v>534</v>
      </c>
      <c r="N2602" s="97" t="s">
        <v>534</v>
      </c>
      <c r="Q2602" s="88" t="str">
        <f t="array" aca="1" ref="Q2602" ca="1">IFERROR(INDEX(Tableau3[Num DECAL],SMALL(IF(Tableau3[Num DECAL]&lt;&gt;"",ROW(INDIRECT("1:"&amp;ROWS(Tableau3[Num DECAL])))),ROWS($1:2591))),"")</f>
        <v/>
      </c>
      <c r="R2602" s="88">
        <f t="shared" ca="1" si="40"/>
        <v>0</v>
      </c>
      <c r="S2602" s="88">
        <f ca="1">COUNTIFS(Tableau3[PLAGE],R2602)</f>
        <v>0</v>
      </c>
      <c r="T2602" s="139">
        <f ca="1">INDEX(EXTRACT!DATE,MATCH(Tableau4[[#This Row],[Décalage]],D:D,0),0)</f>
        <v>0</v>
      </c>
      <c r="U2602" s="139">
        <f ca="1">VLOOKUP(Tableau4[[#This Row],[Décalage]],D:E,2,0)</f>
        <v>0</v>
      </c>
      <c r="V2602" s="139">
        <f ca="1">VLOOKUP(Tableau4[[#This Row],[Décalage]],D:G,4,0)</f>
        <v>0</v>
      </c>
      <c r="AY2602" s="88"/>
      <c r="AZ2602" s="88"/>
      <c r="BA2602" s="88"/>
      <c r="BB2602" s="88"/>
      <c r="BC2602" s="88"/>
    </row>
    <row r="2603" spans="1:55" ht="15" x14ac:dyDescent="0.2">
      <c r="A2603" s="100" t="s">
        <v>534</v>
      </c>
      <c r="B2603" s="95" t="s">
        <v>534</v>
      </c>
      <c r="C2603" s="95">
        <v>2600</v>
      </c>
      <c r="D2603" s="95" t="s">
        <v>534</v>
      </c>
      <c r="E2603" s="99" t="s">
        <v>534</v>
      </c>
      <c r="F2603" s="95" t="s">
        <v>534</v>
      </c>
      <c r="G2603" s="95" t="s">
        <v>534</v>
      </c>
      <c r="H2603" s="95">
        <v>0</v>
      </c>
      <c r="I2603" s="95">
        <v>1</v>
      </c>
      <c r="J2603" s="95">
        <v>2136</v>
      </c>
      <c r="K2603" s="95" t="s">
        <v>534</v>
      </c>
      <c r="L2603" s="98" t="s">
        <v>534</v>
      </c>
      <c r="M2603" s="98" t="s">
        <v>534</v>
      </c>
      <c r="N2603" s="97" t="s">
        <v>534</v>
      </c>
      <c r="Q2603" s="88" t="str">
        <f t="array" aca="1" ref="Q2603" ca="1">IFERROR(INDEX(Tableau3[Num DECAL],SMALL(IF(Tableau3[Num DECAL]&lt;&gt;"",ROW(INDIRECT("1:"&amp;ROWS(Tableau3[Num DECAL])))),ROWS($1:2592))),"")</f>
        <v/>
      </c>
      <c r="R2603" s="88">
        <f t="shared" ca="1" si="40"/>
        <v>0</v>
      </c>
      <c r="S2603" s="88">
        <f ca="1">COUNTIFS(Tableau3[PLAGE],R2603)</f>
        <v>0</v>
      </c>
      <c r="T2603" s="139">
        <f ca="1">INDEX(EXTRACT!DATE,MATCH(Tableau4[[#This Row],[Décalage]],D:D,0),0)</f>
        <v>0</v>
      </c>
      <c r="U2603" s="139">
        <f ca="1">VLOOKUP(Tableau4[[#This Row],[Décalage]],D:E,2,0)</f>
        <v>0</v>
      </c>
      <c r="V2603" s="139">
        <f ca="1">VLOOKUP(Tableau4[[#This Row],[Décalage]],D:G,4,0)</f>
        <v>0</v>
      </c>
      <c r="AY2603" s="88"/>
      <c r="AZ2603" s="88"/>
      <c r="BA2603" s="88"/>
      <c r="BB2603" s="88"/>
      <c r="BC2603" s="88"/>
    </row>
    <row r="2604" spans="1:55" ht="15" x14ac:dyDescent="0.2">
      <c r="A2604" s="100" t="s">
        <v>534</v>
      </c>
      <c r="B2604" s="95" t="s">
        <v>534</v>
      </c>
      <c r="C2604" s="95">
        <v>2601</v>
      </c>
      <c r="D2604" s="95" t="s">
        <v>534</v>
      </c>
      <c r="E2604" s="99" t="s">
        <v>534</v>
      </c>
      <c r="F2604" s="95" t="s">
        <v>534</v>
      </c>
      <c r="G2604" s="95" t="s">
        <v>534</v>
      </c>
      <c r="H2604" s="95">
        <v>0</v>
      </c>
      <c r="I2604" s="95">
        <v>1</v>
      </c>
      <c r="J2604" s="95">
        <v>2137</v>
      </c>
      <c r="K2604" s="95" t="s">
        <v>534</v>
      </c>
      <c r="L2604" s="98" t="s">
        <v>534</v>
      </c>
      <c r="M2604" s="98" t="s">
        <v>534</v>
      </c>
      <c r="N2604" s="97" t="s">
        <v>534</v>
      </c>
      <c r="Q2604" s="88" t="str">
        <f t="array" aca="1" ref="Q2604" ca="1">IFERROR(INDEX(Tableau3[Num DECAL],SMALL(IF(Tableau3[Num DECAL]&lt;&gt;"",ROW(INDIRECT("1:"&amp;ROWS(Tableau3[Num DECAL])))),ROWS($1:2593))),"")</f>
        <v/>
      </c>
      <c r="R2604" s="88">
        <f t="shared" ca="1" si="40"/>
        <v>0</v>
      </c>
      <c r="S2604" s="88">
        <f ca="1">COUNTIFS(Tableau3[PLAGE],R2604)</f>
        <v>0</v>
      </c>
      <c r="T2604" s="139">
        <f ca="1">INDEX(EXTRACT!DATE,MATCH(Tableau4[[#This Row],[Décalage]],D:D,0),0)</f>
        <v>0</v>
      </c>
      <c r="U2604" s="139">
        <f ca="1">VLOOKUP(Tableau4[[#This Row],[Décalage]],D:E,2,0)</f>
        <v>0</v>
      </c>
      <c r="V2604" s="139">
        <f ca="1">VLOOKUP(Tableau4[[#This Row],[Décalage]],D:G,4,0)</f>
        <v>0</v>
      </c>
      <c r="AY2604" s="88"/>
      <c r="AZ2604" s="88"/>
      <c r="BA2604" s="88"/>
      <c r="BB2604" s="88"/>
      <c r="BC2604" s="88"/>
    </row>
    <row r="2605" spans="1:55" ht="15" x14ac:dyDescent="0.2">
      <c r="A2605" s="100" t="s">
        <v>534</v>
      </c>
      <c r="B2605" s="95" t="s">
        <v>534</v>
      </c>
      <c r="C2605" s="95">
        <v>2602</v>
      </c>
      <c r="D2605" s="95" t="s">
        <v>534</v>
      </c>
      <c r="E2605" s="99" t="s">
        <v>534</v>
      </c>
      <c r="F2605" s="95" t="s">
        <v>534</v>
      </c>
      <c r="G2605" s="95" t="s">
        <v>534</v>
      </c>
      <c r="H2605" s="95">
        <v>0</v>
      </c>
      <c r="I2605" s="95">
        <v>1</v>
      </c>
      <c r="J2605" s="95">
        <v>2138</v>
      </c>
      <c r="K2605" s="95" t="s">
        <v>534</v>
      </c>
      <c r="L2605" s="98" t="s">
        <v>534</v>
      </c>
      <c r="M2605" s="98" t="s">
        <v>534</v>
      </c>
      <c r="N2605" s="97" t="s">
        <v>534</v>
      </c>
      <c r="Q2605" s="88" t="str">
        <f t="array" aca="1" ref="Q2605" ca="1">IFERROR(INDEX(Tableau3[Num DECAL],SMALL(IF(Tableau3[Num DECAL]&lt;&gt;"",ROW(INDIRECT("1:"&amp;ROWS(Tableau3[Num DECAL])))),ROWS($1:2594))),"")</f>
        <v/>
      </c>
      <c r="R2605" s="88">
        <f t="shared" ca="1" si="40"/>
        <v>0</v>
      </c>
      <c r="S2605" s="88">
        <f ca="1">COUNTIFS(Tableau3[PLAGE],R2605)</f>
        <v>0</v>
      </c>
      <c r="T2605" s="139">
        <f ca="1">INDEX(EXTRACT!DATE,MATCH(Tableau4[[#This Row],[Décalage]],D:D,0),0)</f>
        <v>0</v>
      </c>
      <c r="U2605" s="139">
        <f ca="1">VLOOKUP(Tableau4[[#This Row],[Décalage]],D:E,2,0)</f>
        <v>0</v>
      </c>
      <c r="V2605" s="139">
        <f ca="1">VLOOKUP(Tableau4[[#This Row],[Décalage]],D:G,4,0)</f>
        <v>0</v>
      </c>
      <c r="AY2605" s="88"/>
      <c r="AZ2605" s="88"/>
      <c r="BA2605" s="88"/>
      <c r="BB2605" s="88"/>
      <c r="BC2605" s="88"/>
    </row>
    <row r="2606" spans="1:55" ht="15" x14ac:dyDescent="0.2">
      <c r="A2606" s="100" t="s">
        <v>534</v>
      </c>
      <c r="B2606" s="95" t="s">
        <v>534</v>
      </c>
      <c r="C2606" s="95">
        <v>2603</v>
      </c>
      <c r="D2606" s="95" t="s">
        <v>534</v>
      </c>
      <c r="E2606" s="99" t="s">
        <v>534</v>
      </c>
      <c r="F2606" s="95" t="s">
        <v>534</v>
      </c>
      <c r="G2606" s="95" t="s">
        <v>534</v>
      </c>
      <c r="H2606" s="95">
        <v>0</v>
      </c>
      <c r="I2606" s="95">
        <v>1</v>
      </c>
      <c r="J2606" s="95">
        <v>2139</v>
      </c>
      <c r="K2606" s="95" t="s">
        <v>534</v>
      </c>
      <c r="L2606" s="98" t="s">
        <v>534</v>
      </c>
      <c r="M2606" s="98" t="s">
        <v>534</v>
      </c>
      <c r="N2606" s="97" t="s">
        <v>534</v>
      </c>
      <c r="Q2606" s="88" t="str">
        <f t="array" aca="1" ref="Q2606" ca="1">IFERROR(INDEX(Tableau3[Num DECAL],SMALL(IF(Tableau3[Num DECAL]&lt;&gt;"",ROW(INDIRECT("1:"&amp;ROWS(Tableau3[Num DECAL])))),ROWS($1:2595))),"")</f>
        <v/>
      </c>
      <c r="R2606" s="88">
        <f t="shared" ca="1" si="40"/>
        <v>0</v>
      </c>
      <c r="S2606" s="88">
        <f ca="1">COUNTIFS(Tableau3[PLAGE],R2606)</f>
        <v>0</v>
      </c>
      <c r="T2606" s="139">
        <f ca="1">INDEX(EXTRACT!DATE,MATCH(Tableau4[[#This Row],[Décalage]],D:D,0),0)</f>
        <v>0</v>
      </c>
      <c r="U2606" s="139">
        <f ca="1">VLOOKUP(Tableau4[[#This Row],[Décalage]],D:E,2,0)</f>
        <v>0</v>
      </c>
      <c r="V2606" s="139">
        <f ca="1">VLOOKUP(Tableau4[[#This Row],[Décalage]],D:G,4,0)</f>
        <v>0</v>
      </c>
      <c r="AY2606" s="88"/>
      <c r="AZ2606" s="88"/>
      <c r="BA2606" s="88"/>
      <c r="BB2606" s="88"/>
      <c r="BC2606" s="88"/>
    </row>
    <row r="2607" spans="1:55" ht="15" x14ac:dyDescent="0.2">
      <c r="A2607" s="100" t="s">
        <v>534</v>
      </c>
      <c r="B2607" s="95" t="s">
        <v>534</v>
      </c>
      <c r="C2607" s="95">
        <v>2604</v>
      </c>
      <c r="D2607" s="95" t="s">
        <v>534</v>
      </c>
      <c r="E2607" s="99" t="s">
        <v>534</v>
      </c>
      <c r="F2607" s="95" t="s">
        <v>534</v>
      </c>
      <c r="G2607" s="95" t="s">
        <v>534</v>
      </c>
      <c r="H2607" s="95">
        <v>0</v>
      </c>
      <c r="I2607" s="95">
        <v>1</v>
      </c>
      <c r="J2607" s="95">
        <v>2140</v>
      </c>
      <c r="K2607" s="95" t="s">
        <v>534</v>
      </c>
      <c r="L2607" s="98" t="s">
        <v>534</v>
      </c>
      <c r="M2607" s="98" t="s">
        <v>534</v>
      </c>
      <c r="N2607" s="97" t="s">
        <v>534</v>
      </c>
      <c r="Q2607" s="88" t="str">
        <f t="array" aca="1" ref="Q2607" ca="1">IFERROR(INDEX(Tableau3[Num DECAL],SMALL(IF(Tableau3[Num DECAL]&lt;&gt;"",ROW(INDIRECT("1:"&amp;ROWS(Tableau3[Num DECAL])))),ROWS($1:2596))),"")</f>
        <v/>
      </c>
      <c r="R2607" s="88">
        <f t="shared" ca="1" si="40"/>
        <v>0</v>
      </c>
      <c r="S2607" s="88">
        <f ca="1">COUNTIFS(Tableau3[PLAGE],R2607)</f>
        <v>0</v>
      </c>
      <c r="T2607" s="139">
        <f ca="1">INDEX(EXTRACT!DATE,MATCH(Tableau4[[#This Row],[Décalage]],D:D,0),0)</f>
        <v>0</v>
      </c>
      <c r="U2607" s="139">
        <f ca="1">VLOOKUP(Tableau4[[#This Row],[Décalage]],D:E,2,0)</f>
        <v>0</v>
      </c>
      <c r="V2607" s="139">
        <f ca="1">VLOOKUP(Tableau4[[#This Row],[Décalage]],D:G,4,0)</f>
        <v>0</v>
      </c>
      <c r="AY2607" s="88"/>
      <c r="AZ2607" s="88"/>
      <c r="BA2607" s="88"/>
      <c r="BB2607" s="88"/>
      <c r="BC2607" s="88"/>
    </row>
    <row r="2608" spans="1:55" ht="15" x14ac:dyDescent="0.2">
      <c r="A2608" s="100" t="s">
        <v>534</v>
      </c>
      <c r="B2608" s="95" t="s">
        <v>534</v>
      </c>
      <c r="C2608" s="95">
        <v>2605</v>
      </c>
      <c r="D2608" s="95" t="s">
        <v>534</v>
      </c>
      <c r="E2608" s="99" t="s">
        <v>534</v>
      </c>
      <c r="F2608" s="95" t="s">
        <v>534</v>
      </c>
      <c r="G2608" s="95" t="s">
        <v>534</v>
      </c>
      <c r="H2608" s="95">
        <v>0</v>
      </c>
      <c r="I2608" s="95">
        <v>1</v>
      </c>
      <c r="J2608" s="95">
        <v>2141</v>
      </c>
      <c r="K2608" s="95" t="s">
        <v>534</v>
      </c>
      <c r="L2608" s="98" t="s">
        <v>534</v>
      </c>
      <c r="M2608" s="98" t="s">
        <v>534</v>
      </c>
      <c r="N2608" s="97" t="s">
        <v>534</v>
      </c>
      <c r="Q2608" s="88" t="str">
        <f t="array" aca="1" ref="Q2608" ca="1">IFERROR(INDEX(Tableau3[Num DECAL],SMALL(IF(Tableau3[Num DECAL]&lt;&gt;"",ROW(INDIRECT("1:"&amp;ROWS(Tableau3[Num DECAL])))),ROWS($1:2597))),"")</f>
        <v/>
      </c>
      <c r="R2608" s="88">
        <f t="shared" ca="1" si="40"/>
        <v>0</v>
      </c>
      <c r="S2608" s="88">
        <f ca="1">COUNTIFS(Tableau3[PLAGE],R2608)</f>
        <v>0</v>
      </c>
      <c r="T2608" s="139">
        <f ca="1">INDEX(EXTRACT!DATE,MATCH(Tableau4[[#This Row],[Décalage]],D:D,0),0)</f>
        <v>0</v>
      </c>
      <c r="U2608" s="139">
        <f ca="1">VLOOKUP(Tableau4[[#This Row],[Décalage]],D:E,2,0)</f>
        <v>0</v>
      </c>
      <c r="V2608" s="139">
        <f ca="1">VLOOKUP(Tableau4[[#This Row],[Décalage]],D:G,4,0)</f>
        <v>0</v>
      </c>
      <c r="AY2608" s="88"/>
      <c r="AZ2608" s="88"/>
      <c r="BA2608" s="88"/>
      <c r="BB2608" s="88"/>
      <c r="BC2608" s="88"/>
    </row>
    <row r="2609" spans="1:55" ht="15" x14ac:dyDescent="0.2">
      <c r="A2609" s="100" t="s">
        <v>534</v>
      </c>
      <c r="B2609" s="95" t="s">
        <v>534</v>
      </c>
      <c r="C2609" s="95">
        <v>2606</v>
      </c>
      <c r="D2609" s="95" t="s">
        <v>534</v>
      </c>
      <c r="E2609" s="99" t="s">
        <v>534</v>
      </c>
      <c r="F2609" s="95" t="s">
        <v>534</v>
      </c>
      <c r="G2609" s="95" t="s">
        <v>534</v>
      </c>
      <c r="H2609" s="95">
        <v>0</v>
      </c>
      <c r="I2609" s="95">
        <v>1</v>
      </c>
      <c r="J2609" s="95">
        <v>2142</v>
      </c>
      <c r="K2609" s="95" t="s">
        <v>534</v>
      </c>
      <c r="L2609" s="98" t="s">
        <v>534</v>
      </c>
      <c r="M2609" s="98" t="s">
        <v>534</v>
      </c>
      <c r="N2609" s="97" t="s">
        <v>534</v>
      </c>
      <c r="Q2609" s="88" t="str">
        <f t="array" aca="1" ref="Q2609" ca="1">IFERROR(INDEX(Tableau3[Num DECAL],SMALL(IF(Tableau3[Num DECAL]&lt;&gt;"",ROW(INDIRECT("1:"&amp;ROWS(Tableau3[Num DECAL])))),ROWS($1:2598))),"")</f>
        <v/>
      </c>
      <c r="R2609" s="88">
        <f t="shared" ca="1" si="40"/>
        <v>0</v>
      </c>
      <c r="S2609" s="88">
        <f ca="1">COUNTIFS(Tableau3[PLAGE],R2609)</f>
        <v>0</v>
      </c>
      <c r="T2609" s="139">
        <f ca="1">INDEX(EXTRACT!DATE,MATCH(Tableau4[[#This Row],[Décalage]],D:D,0),0)</f>
        <v>0</v>
      </c>
      <c r="U2609" s="139">
        <f ca="1">VLOOKUP(Tableau4[[#This Row],[Décalage]],D:E,2,0)</f>
        <v>0</v>
      </c>
      <c r="V2609" s="139">
        <f ca="1">VLOOKUP(Tableau4[[#This Row],[Décalage]],D:G,4,0)</f>
        <v>0</v>
      </c>
      <c r="AY2609" s="88"/>
      <c r="AZ2609" s="88"/>
      <c r="BA2609" s="88"/>
      <c r="BB2609" s="88"/>
      <c r="BC2609" s="88"/>
    </row>
    <row r="2610" spans="1:55" ht="15" x14ac:dyDescent="0.2">
      <c r="A2610" s="100" t="s">
        <v>534</v>
      </c>
      <c r="B2610" s="95" t="s">
        <v>534</v>
      </c>
      <c r="C2610" s="95">
        <v>2607</v>
      </c>
      <c r="D2610" s="95" t="s">
        <v>534</v>
      </c>
      <c r="E2610" s="99" t="s">
        <v>534</v>
      </c>
      <c r="F2610" s="95" t="s">
        <v>534</v>
      </c>
      <c r="G2610" s="95" t="s">
        <v>534</v>
      </c>
      <c r="H2610" s="95">
        <v>0</v>
      </c>
      <c r="I2610" s="95">
        <v>1</v>
      </c>
      <c r="J2610" s="95">
        <v>2143</v>
      </c>
      <c r="K2610" s="95" t="s">
        <v>534</v>
      </c>
      <c r="L2610" s="98" t="s">
        <v>534</v>
      </c>
      <c r="M2610" s="98" t="s">
        <v>534</v>
      </c>
      <c r="N2610" s="97" t="s">
        <v>534</v>
      </c>
      <c r="Q2610" s="88" t="str">
        <f t="array" aca="1" ref="Q2610" ca="1">IFERROR(INDEX(Tableau3[Num DECAL],SMALL(IF(Tableau3[Num DECAL]&lt;&gt;"",ROW(INDIRECT("1:"&amp;ROWS(Tableau3[Num DECAL])))),ROWS($1:2599))),"")</f>
        <v/>
      </c>
      <c r="R2610" s="88">
        <f t="shared" ca="1" si="40"/>
        <v>0</v>
      </c>
      <c r="S2610" s="88">
        <f ca="1">COUNTIFS(Tableau3[PLAGE],R2610)</f>
        <v>0</v>
      </c>
      <c r="T2610" s="139">
        <f ca="1">INDEX(EXTRACT!DATE,MATCH(Tableau4[[#This Row],[Décalage]],D:D,0),0)</f>
        <v>0</v>
      </c>
      <c r="U2610" s="139">
        <f ca="1">VLOOKUP(Tableau4[[#This Row],[Décalage]],D:E,2,0)</f>
        <v>0</v>
      </c>
      <c r="V2610" s="139">
        <f ca="1">VLOOKUP(Tableau4[[#This Row],[Décalage]],D:G,4,0)</f>
        <v>0</v>
      </c>
      <c r="AY2610" s="88"/>
      <c r="AZ2610" s="88"/>
      <c r="BA2610" s="88"/>
      <c r="BB2610" s="88"/>
      <c r="BC2610" s="88"/>
    </row>
    <row r="2611" spans="1:55" ht="15" x14ac:dyDescent="0.2">
      <c r="A2611" s="100" t="s">
        <v>534</v>
      </c>
      <c r="B2611" s="95" t="s">
        <v>534</v>
      </c>
      <c r="C2611" s="95">
        <v>2608</v>
      </c>
      <c r="D2611" s="95" t="s">
        <v>534</v>
      </c>
      <c r="E2611" s="99" t="s">
        <v>534</v>
      </c>
      <c r="F2611" s="95" t="s">
        <v>534</v>
      </c>
      <c r="G2611" s="95" t="s">
        <v>534</v>
      </c>
      <c r="H2611" s="95">
        <v>0</v>
      </c>
      <c r="I2611" s="95">
        <v>1</v>
      </c>
      <c r="J2611" s="95">
        <v>2144</v>
      </c>
      <c r="K2611" s="95" t="s">
        <v>534</v>
      </c>
      <c r="L2611" s="98" t="s">
        <v>534</v>
      </c>
      <c r="M2611" s="98" t="s">
        <v>534</v>
      </c>
      <c r="N2611" s="97" t="s">
        <v>534</v>
      </c>
      <c r="Q2611" s="88" t="str">
        <f t="array" aca="1" ref="Q2611" ca="1">IFERROR(INDEX(Tableau3[Num DECAL],SMALL(IF(Tableau3[Num DECAL]&lt;&gt;"",ROW(INDIRECT("1:"&amp;ROWS(Tableau3[Num DECAL])))),ROWS($1:2600))),"")</f>
        <v/>
      </c>
      <c r="R2611" s="88">
        <f t="shared" ca="1" si="40"/>
        <v>0</v>
      </c>
      <c r="S2611" s="88">
        <f ca="1">COUNTIFS(Tableau3[PLAGE],R2611)</f>
        <v>0</v>
      </c>
      <c r="T2611" s="139">
        <f ca="1">INDEX(EXTRACT!DATE,MATCH(Tableau4[[#This Row],[Décalage]],D:D,0),0)</f>
        <v>0</v>
      </c>
      <c r="U2611" s="139">
        <f ca="1">VLOOKUP(Tableau4[[#This Row],[Décalage]],D:E,2,0)</f>
        <v>0</v>
      </c>
      <c r="V2611" s="139">
        <f ca="1">VLOOKUP(Tableau4[[#This Row],[Décalage]],D:G,4,0)</f>
        <v>0</v>
      </c>
      <c r="AY2611" s="88"/>
      <c r="AZ2611" s="88"/>
      <c r="BA2611" s="88"/>
      <c r="BB2611" s="88"/>
      <c r="BC2611" s="88"/>
    </row>
    <row r="2612" spans="1:55" ht="15" x14ac:dyDescent="0.2">
      <c r="A2612" s="100" t="s">
        <v>534</v>
      </c>
      <c r="B2612" s="95" t="s">
        <v>534</v>
      </c>
      <c r="C2612" s="95">
        <v>2609</v>
      </c>
      <c r="D2612" s="95" t="s">
        <v>534</v>
      </c>
      <c r="E2612" s="99" t="s">
        <v>534</v>
      </c>
      <c r="F2612" s="95" t="s">
        <v>534</v>
      </c>
      <c r="G2612" s="95" t="s">
        <v>534</v>
      </c>
      <c r="H2612" s="95">
        <v>0</v>
      </c>
      <c r="I2612" s="95">
        <v>1</v>
      </c>
      <c r="J2612" s="95">
        <v>2145</v>
      </c>
      <c r="K2612" s="95" t="s">
        <v>534</v>
      </c>
      <c r="L2612" s="98" t="s">
        <v>534</v>
      </c>
      <c r="M2612" s="98" t="s">
        <v>534</v>
      </c>
      <c r="N2612" s="97" t="s">
        <v>534</v>
      </c>
      <c r="Q2612" s="88" t="str">
        <f t="array" aca="1" ref="Q2612" ca="1">IFERROR(INDEX(Tableau3[Num DECAL],SMALL(IF(Tableau3[Num DECAL]&lt;&gt;"",ROW(INDIRECT("1:"&amp;ROWS(Tableau3[Num DECAL])))),ROWS($1:2601))),"")</f>
        <v/>
      </c>
      <c r="R2612" s="88">
        <f t="shared" ca="1" si="40"/>
        <v>0</v>
      </c>
      <c r="S2612" s="88">
        <f ca="1">COUNTIFS(Tableau3[PLAGE],R2612)</f>
        <v>0</v>
      </c>
      <c r="T2612" s="139">
        <f ca="1">INDEX(EXTRACT!DATE,MATCH(Tableau4[[#This Row],[Décalage]],D:D,0),0)</f>
        <v>0</v>
      </c>
      <c r="U2612" s="139">
        <f ca="1">VLOOKUP(Tableau4[[#This Row],[Décalage]],D:E,2,0)</f>
        <v>0</v>
      </c>
      <c r="V2612" s="139">
        <f ca="1">VLOOKUP(Tableau4[[#This Row],[Décalage]],D:G,4,0)</f>
        <v>0</v>
      </c>
      <c r="AY2612" s="88"/>
      <c r="AZ2612" s="88"/>
      <c r="BA2612" s="88"/>
      <c r="BB2612" s="88"/>
      <c r="BC2612" s="88"/>
    </row>
    <row r="2613" spans="1:55" ht="15" x14ac:dyDescent="0.2">
      <c r="A2613" s="100" t="s">
        <v>534</v>
      </c>
      <c r="B2613" s="95" t="s">
        <v>534</v>
      </c>
      <c r="C2613" s="95">
        <v>2610</v>
      </c>
      <c r="D2613" s="95" t="s">
        <v>534</v>
      </c>
      <c r="E2613" s="99" t="s">
        <v>534</v>
      </c>
      <c r="F2613" s="95" t="s">
        <v>534</v>
      </c>
      <c r="G2613" s="95" t="s">
        <v>534</v>
      </c>
      <c r="H2613" s="95">
        <v>0</v>
      </c>
      <c r="I2613" s="95">
        <v>1</v>
      </c>
      <c r="J2613" s="95">
        <v>2146</v>
      </c>
      <c r="K2613" s="95" t="s">
        <v>534</v>
      </c>
      <c r="L2613" s="98" t="s">
        <v>534</v>
      </c>
      <c r="M2613" s="98" t="s">
        <v>534</v>
      </c>
      <c r="N2613" s="97" t="s">
        <v>534</v>
      </c>
      <c r="Q2613" s="88" t="str">
        <f t="array" aca="1" ref="Q2613" ca="1">IFERROR(INDEX(Tableau3[Num DECAL],SMALL(IF(Tableau3[Num DECAL]&lt;&gt;"",ROW(INDIRECT("1:"&amp;ROWS(Tableau3[Num DECAL])))),ROWS($1:2602))),"")</f>
        <v/>
      </c>
      <c r="R2613" s="88">
        <f t="shared" ca="1" si="40"/>
        <v>0</v>
      </c>
      <c r="S2613" s="88">
        <f ca="1">COUNTIFS(Tableau3[PLAGE],R2613)</f>
        <v>0</v>
      </c>
      <c r="T2613" s="139">
        <f ca="1">INDEX(EXTRACT!DATE,MATCH(Tableau4[[#This Row],[Décalage]],D:D,0),0)</f>
        <v>0</v>
      </c>
      <c r="U2613" s="139">
        <f ca="1">VLOOKUP(Tableau4[[#This Row],[Décalage]],D:E,2,0)</f>
        <v>0</v>
      </c>
      <c r="V2613" s="139">
        <f ca="1">VLOOKUP(Tableau4[[#This Row],[Décalage]],D:G,4,0)</f>
        <v>0</v>
      </c>
      <c r="AY2613" s="88"/>
      <c r="AZ2613" s="88"/>
      <c r="BA2613" s="88"/>
      <c r="BB2613" s="88"/>
      <c r="BC2613" s="88"/>
    </row>
    <row r="2614" spans="1:55" ht="15" x14ac:dyDescent="0.2">
      <c r="A2614" s="100" t="s">
        <v>534</v>
      </c>
      <c r="B2614" s="95" t="s">
        <v>534</v>
      </c>
      <c r="C2614" s="95">
        <v>2611</v>
      </c>
      <c r="D2614" s="95" t="s">
        <v>534</v>
      </c>
      <c r="E2614" s="99" t="s">
        <v>534</v>
      </c>
      <c r="F2614" s="95" t="s">
        <v>534</v>
      </c>
      <c r="G2614" s="95" t="s">
        <v>534</v>
      </c>
      <c r="H2614" s="95">
        <v>0</v>
      </c>
      <c r="I2614" s="95">
        <v>1</v>
      </c>
      <c r="J2614" s="95">
        <v>2147</v>
      </c>
      <c r="K2614" s="95" t="s">
        <v>534</v>
      </c>
      <c r="L2614" s="98" t="s">
        <v>534</v>
      </c>
      <c r="M2614" s="98" t="s">
        <v>534</v>
      </c>
      <c r="N2614" s="97" t="s">
        <v>534</v>
      </c>
      <c r="Q2614" s="88" t="str">
        <f t="array" aca="1" ref="Q2614" ca="1">IFERROR(INDEX(Tableau3[Num DECAL],SMALL(IF(Tableau3[Num DECAL]&lt;&gt;"",ROW(INDIRECT("1:"&amp;ROWS(Tableau3[Num DECAL])))),ROWS($1:2603))),"")</f>
        <v/>
      </c>
      <c r="R2614" s="88">
        <f t="shared" ca="1" si="40"/>
        <v>0</v>
      </c>
      <c r="S2614" s="88">
        <f ca="1">COUNTIFS(Tableau3[PLAGE],R2614)</f>
        <v>0</v>
      </c>
      <c r="T2614" s="139">
        <f ca="1">INDEX(EXTRACT!DATE,MATCH(Tableau4[[#This Row],[Décalage]],D:D,0),0)</f>
        <v>0</v>
      </c>
      <c r="U2614" s="139">
        <f ca="1">VLOOKUP(Tableau4[[#This Row],[Décalage]],D:E,2,0)</f>
        <v>0</v>
      </c>
      <c r="V2614" s="139">
        <f ca="1">VLOOKUP(Tableau4[[#This Row],[Décalage]],D:G,4,0)</f>
        <v>0</v>
      </c>
      <c r="AY2614" s="88"/>
      <c r="AZ2614" s="88"/>
      <c r="BA2614" s="88"/>
      <c r="BB2614" s="88"/>
      <c r="BC2614" s="88"/>
    </row>
    <row r="2615" spans="1:55" ht="15" x14ac:dyDescent="0.2">
      <c r="A2615" s="100" t="s">
        <v>534</v>
      </c>
      <c r="B2615" s="95" t="s">
        <v>534</v>
      </c>
      <c r="C2615" s="95">
        <v>2612</v>
      </c>
      <c r="D2615" s="95" t="s">
        <v>534</v>
      </c>
      <c r="E2615" s="99" t="s">
        <v>534</v>
      </c>
      <c r="F2615" s="95" t="s">
        <v>534</v>
      </c>
      <c r="G2615" s="95" t="s">
        <v>534</v>
      </c>
      <c r="H2615" s="95">
        <v>0</v>
      </c>
      <c r="I2615" s="95">
        <v>1</v>
      </c>
      <c r="J2615" s="95">
        <v>2148</v>
      </c>
      <c r="K2615" s="95" t="s">
        <v>534</v>
      </c>
      <c r="L2615" s="98" t="s">
        <v>534</v>
      </c>
      <c r="M2615" s="98" t="s">
        <v>534</v>
      </c>
      <c r="N2615" s="97" t="s">
        <v>534</v>
      </c>
      <c r="Q2615" s="88" t="str">
        <f t="array" aca="1" ref="Q2615" ca="1">IFERROR(INDEX(Tableau3[Num DECAL],SMALL(IF(Tableau3[Num DECAL]&lt;&gt;"",ROW(INDIRECT("1:"&amp;ROWS(Tableau3[Num DECAL])))),ROWS($1:2604))),"")</f>
        <v/>
      </c>
      <c r="R2615" s="88">
        <f t="shared" ca="1" si="40"/>
        <v>0</v>
      </c>
      <c r="S2615" s="88">
        <f ca="1">COUNTIFS(Tableau3[PLAGE],R2615)</f>
        <v>0</v>
      </c>
      <c r="T2615" s="139">
        <f ca="1">INDEX(EXTRACT!DATE,MATCH(Tableau4[[#This Row],[Décalage]],D:D,0),0)</f>
        <v>0</v>
      </c>
      <c r="U2615" s="139">
        <f ca="1">VLOOKUP(Tableau4[[#This Row],[Décalage]],D:E,2,0)</f>
        <v>0</v>
      </c>
      <c r="V2615" s="139">
        <f ca="1">VLOOKUP(Tableau4[[#This Row],[Décalage]],D:G,4,0)</f>
        <v>0</v>
      </c>
      <c r="AY2615" s="88"/>
      <c r="AZ2615" s="88"/>
      <c r="BA2615" s="88"/>
      <c r="BB2615" s="88"/>
      <c r="BC2615" s="88"/>
    </row>
    <row r="2616" spans="1:55" ht="15" x14ac:dyDescent="0.2">
      <c r="A2616" s="100" t="s">
        <v>534</v>
      </c>
      <c r="B2616" s="95" t="s">
        <v>534</v>
      </c>
      <c r="C2616" s="95">
        <v>2613</v>
      </c>
      <c r="D2616" s="95" t="s">
        <v>534</v>
      </c>
      <c r="E2616" s="99" t="s">
        <v>534</v>
      </c>
      <c r="F2616" s="95" t="s">
        <v>534</v>
      </c>
      <c r="G2616" s="95" t="s">
        <v>534</v>
      </c>
      <c r="H2616" s="95">
        <v>0</v>
      </c>
      <c r="I2616" s="95">
        <v>1</v>
      </c>
      <c r="J2616" s="95">
        <v>2149</v>
      </c>
      <c r="K2616" s="95" t="s">
        <v>534</v>
      </c>
      <c r="L2616" s="98" t="s">
        <v>534</v>
      </c>
      <c r="M2616" s="98" t="s">
        <v>534</v>
      </c>
      <c r="N2616" s="97" t="s">
        <v>534</v>
      </c>
      <c r="Q2616" s="88" t="str">
        <f t="array" aca="1" ref="Q2616" ca="1">IFERROR(INDEX(Tableau3[Num DECAL],SMALL(IF(Tableau3[Num DECAL]&lt;&gt;"",ROW(INDIRECT("1:"&amp;ROWS(Tableau3[Num DECAL])))),ROWS($1:2605))),"")</f>
        <v/>
      </c>
      <c r="R2616" s="88">
        <f t="shared" ca="1" si="40"/>
        <v>0</v>
      </c>
      <c r="S2616" s="88">
        <f ca="1">COUNTIFS(Tableau3[PLAGE],R2616)</f>
        <v>0</v>
      </c>
      <c r="T2616" s="139">
        <f ca="1">INDEX(EXTRACT!DATE,MATCH(Tableau4[[#This Row],[Décalage]],D:D,0),0)</f>
        <v>0</v>
      </c>
      <c r="U2616" s="139">
        <f ca="1">VLOOKUP(Tableau4[[#This Row],[Décalage]],D:E,2,0)</f>
        <v>0</v>
      </c>
      <c r="V2616" s="139">
        <f ca="1">VLOOKUP(Tableau4[[#This Row],[Décalage]],D:G,4,0)</f>
        <v>0</v>
      </c>
      <c r="AY2616" s="88"/>
      <c r="AZ2616" s="88"/>
      <c r="BA2616" s="88"/>
      <c r="BB2616" s="88"/>
      <c r="BC2616" s="88"/>
    </row>
    <row r="2617" spans="1:55" ht="15" x14ac:dyDescent="0.2">
      <c r="A2617" s="100" t="s">
        <v>534</v>
      </c>
      <c r="B2617" s="95" t="s">
        <v>534</v>
      </c>
      <c r="C2617" s="95">
        <v>2614</v>
      </c>
      <c r="D2617" s="95" t="s">
        <v>534</v>
      </c>
      <c r="E2617" s="99" t="s">
        <v>534</v>
      </c>
      <c r="F2617" s="95" t="s">
        <v>534</v>
      </c>
      <c r="G2617" s="95" t="s">
        <v>534</v>
      </c>
      <c r="H2617" s="95">
        <v>0</v>
      </c>
      <c r="I2617" s="95">
        <v>1</v>
      </c>
      <c r="J2617" s="95">
        <v>2150</v>
      </c>
      <c r="K2617" s="95" t="s">
        <v>534</v>
      </c>
      <c r="L2617" s="98" t="s">
        <v>534</v>
      </c>
      <c r="M2617" s="98" t="s">
        <v>534</v>
      </c>
      <c r="N2617" s="97" t="s">
        <v>534</v>
      </c>
      <c r="Q2617" s="88" t="str">
        <f t="array" aca="1" ref="Q2617" ca="1">IFERROR(INDEX(Tableau3[Num DECAL],SMALL(IF(Tableau3[Num DECAL]&lt;&gt;"",ROW(INDIRECT("1:"&amp;ROWS(Tableau3[Num DECAL])))),ROWS($1:2606))),"")</f>
        <v/>
      </c>
      <c r="R2617" s="88">
        <f t="shared" ca="1" si="40"/>
        <v>0</v>
      </c>
      <c r="S2617" s="88">
        <f ca="1">COUNTIFS(Tableau3[PLAGE],R2617)</f>
        <v>0</v>
      </c>
      <c r="T2617" s="139">
        <f ca="1">INDEX(EXTRACT!DATE,MATCH(Tableau4[[#This Row],[Décalage]],D:D,0),0)</f>
        <v>0</v>
      </c>
      <c r="U2617" s="139">
        <f ca="1">VLOOKUP(Tableau4[[#This Row],[Décalage]],D:E,2,0)</f>
        <v>0</v>
      </c>
      <c r="V2617" s="139">
        <f ca="1">VLOOKUP(Tableau4[[#This Row],[Décalage]],D:G,4,0)</f>
        <v>0</v>
      </c>
      <c r="AY2617" s="88"/>
      <c r="AZ2617" s="88"/>
      <c r="BA2617" s="88"/>
      <c r="BB2617" s="88"/>
      <c r="BC2617" s="88"/>
    </row>
    <row r="2618" spans="1:55" ht="15" x14ac:dyDescent="0.2">
      <c r="A2618" s="100" t="s">
        <v>534</v>
      </c>
      <c r="B2618" s="95" t="s">
        <v>534</v>
      </c>
      <c r="C2618" s="95">
        <v>2615</v>
      </c>
      <c r="D2618" s="95" t="s">
        <v>534</v>
      </c>
      <c r="E2618" s="99" t="s">
        <v>534</v>
      </c>
      <c r="F2618" s="95" t="s">
        <v>534</v>
      </c>
      <c r="G2618" s="95" t="s">
        <v>534</v>
      </c>
      <c r="H2618" s="95">
        <v>0</v>
      </c>
      <c r="I2618" s="95">
        <v>1</v>
      </c>
      <c r="J2618" s="95">
        <v>2151</v>
      </c>
      <c r="K2618" s="95" t="s">
        <v>534</v>
      </c>
      <c r="L2618" s="98" t="s">
        <v>534</v>
      </c>
      <c r="M2618" s="98" t="s">
        <v>534</v>
      </c>
      <c r="N2618" s="97" t="s">
        <v>534</v>
      </c>
      <c r="Q2618" s="88" t="str">
        <f t="array" aca="1" ref="Q2618" ca="1">IFERROR(INDEX(Tableau3[Num DECAL],SMALL(IF(Tableau3[Num DECAL]&lt;&gt;"",ROW(INDIRECT("1:"&amp;ROWS(Tableau3[Num DECAL])))),ROWS($1:2607))),"")</f>
        <v/>
      </c>
      <c r="R2618" s="88">
        <f t="shared" ca="1" si="40"/>
        <v>0</v>
      </c>
      <c r="S2618" s="88">
        <f ca="1">COUNTIFS(Tableau3[PLAGE],R2618)</f>
        <v>0</v>
      </c>
      <c r="T2618" s="139">
        <f ca="1">INDEX(EXTRACT!DATE,MATCH(Tableau4[[#This Row],[Décalage]],D:D,0),0)</f>
        <v>0</v>
      </c>
      <c r="U2618" s="139">
        <f ca="1">VLOOKUP(Tableau4[[#This Row],[Décalage]],D:E,2,0)</f>
        <v>0</v>
      </c>
      <c r="V2618" s="139">
        <f ca="1">VLOOKUP(Tableau4[[#This Row],[Décalage]],D:G,4,0)</f>
        <v>0</v>
      </c>
      <c r="AY2618" s="88"/>
      <c r="AZ2618" s="88"/>
      <c r="BA2618" s="88"/>
      <c r="BB2618" s="88"/>
      <c r="BC2618" s="88"/>
    </row>
    <row r="2619" spans="1:55" ht="15" x14ac:dyDescent="0.2">
      <c r="A2619" s="100" t="s">
        <v>534</v>
      </c>
      <c r="B2619" s="95" t="s">
        <v>534</v>
      </c>
      <c r="C2619" s="95">
        <v>2616</v>
      </c>
      <c r="D2619" s="95" t="s">
        <v>534</v>
      </c>
      <c r="E2619" s="99" t="s">
        <v>534</v>
      </c>
      <c r="F2619" s="95" t="s">
        <v>534</v>
      </c>
      <c r="G2619" s="95" t="s">
        <v>534</v>
      </c>
      <c r="H2619" s="95">
        <v>0</v>
      </c>
      <c r="I2619" s="95">
        <v>1</v>
      </c>
      <c r="J2619" s="95">
        <v>2152</v>
      </c>
      <c r="K2619" s="95" t="s">
        <v>534</v>
      </c>
      <c r="L2619" s="98" t="s">
        <v>534</v>
      </c>
      <c r="M2619" s="98" t="s">
        <v>534</v>
      </c>
      <c r="N2619" s="97" t="s">
        <v>534</v>
      </c>
      <c r="Q2619" s="88" t="str">
        <f t="array" aca="1" ref="Q2619" ca="1">IFERROR(INDEX(Tableau3[Num DECAL],SMALL(IF(Tableau3[Num DECAL]&lt;&gt;"",ROW(INDIRECT("1:"&amp;ROWS(Tableau3[Num DECAL])))),ROWS($1:2608))),"")</f>
        <v/>
      </c>
      <c r="R2619" s="88">
        <f t="shared" ca="1" si="40"/>
        <v>0</v>
      </c>
      <c r="S2619" s="88">
        <f ca="1">COUNTIFS(Tableau3[PLAGE],R2619)</f>
        <v>0</v>
      </c>
      <c r="T2619" s="139">
        <f ca="1">INDEX(EXTRACT!DATE,MATCH(Tableau4[[#This Row],[Décalage]],D:D,0),0)</f>
        <v>0</v>
      </c>
      <c r="U2619" s="139">
        <f ca="1">VLOOKUP(Tableau4[[#This Row],[Décalage]],D:E,2,0)</f>
        <v>0</v>
      </c>
      <c r="V2619" s="139">
        <f ca="1">VLOOKUP(Tableau4[[#This Row],[Décalage]],D:G,4,0)</f>
        <v>0</v>
      </c>
      <c r="AY2619" s="88"/>
      <c r="AZ2619" s="88"/>
      <c r="BA2619" s="88"/>
      <c r="BB2619" s="88"/>
      <c r="BC2619" s="88"/>
    </row>
    <row r="2620" spans="1:55" ht="15" x14ac:dyDescent="0.2">
      <c r="A2620" s="100" t="s">
        <v>534</v>
      </c>
      <c r="B2620" s="95" t="s">
        <v>534</v>
      </c>
      <c r="C2620" s="95">
        <v>2617</v>
      </c>
      <c r="D2620" s="95" t="s">
        <v>534</v>
      </c>
      <c r="E2620" s="99" t="s">
        <v>534</v>
      </c>
      <c r="F2620" s="95" t="s">
        <v>534</v>
      </c>
      <c r="G2620" s="95" t="s">
        <v>534</v>
      </c>
      <c r="H2620" s="95">
        <v>0</v>
      </c>
      <c r="I2620" s="95">
        <v>1</v>
      </c>
      <c r="J2620" s="95">
        <v>2153</v>
      </c>
      <c r="K2620" s="95" t="s">
        <v>534</v>
      </c>
      <c r="L2620" s="98" t="s">
        <v>534</v>
      </c>
      <c r="M2620" s="98" t="s">
        <v>534</v>
      </c>
      <c r="N2620" s="97" t="s">
        <v>534</v>
      </c>
      <c r="Q2620" s="88" t="str">
        <f t="array" aca="1" ref="Q2620" ca="1">IFERROR(INDEX(Tableau3[Num DECAL],SMALL(IF(Tableau3[Num DECAL]&lt;&gt;"",ROW(INDIRECT("1:"&amp;ROWS(Tableau3[Num DECAL])))),ROWS($1:2609))),"")</f>
        <v/>
      </c>
      <c r="R2620" s="88">
        <f t="shared" ca="1" si="40"/>
        <v>0</v>
      </c>
      <c r="S2620" s="88">
        <f ca="1">COUNTIFS(Tableau3[PLAGE],R2620)</f>
        <v>0</v>
      </c>
      <c r="T2620" s="139">
        <f ca="1">INDEX(EXTRACT!DATE,MATCH(Tableau4[[#This Row],[Décalage]],D:D,0),0)</f>
        <v>0</v>
      </c>
      <c r="U2620" s="139">
        <f ca="1">VLOOKUP(Tableau4[[#This Row],[Décalage]],D:E,2,0)</f>
        <v>0</v>
      </c>
      <c r="V2620" s="139">
        <f ca="1">VLOOKUP(Tableau4[[#This Row],[Décalage]],D:G,4,0)</f>
        <v>0</v>
      </c>
      <c r="AY2620" s="88"/>
      <c r="AZ2620" s="88"/>
      <c r="BA2620" s="88"/>
      <c r="BB2620" s="88"/>
      <c r="BC2620" s="88"/>
    </row>
    <row r="2621" spans="1:55" ht="15" x14ac:dyDescent="0.2">
      <c r="A2621" s="100" t="s">
        <v>534</v>
      </c>
      <c r="B2621" s="95" t="s">
        <v>534</v>
      </c>
      <c r="C2621" s="95">
        <v>2618</v>
      </c>
      <c r="D2621" s="95" t="s">
        <v>534</v>
      </c>
      <c r="E2621" s="99" t="s">
        <v>534</v>
      </c>
      <c r="F2621" s="95" t="s">
        <v>534</v>
      </c>
      <c r="G2621" s="95" t="s">
        <v>534</v>
      </c>
      <c r="H2621" s="95">
        <v>0</v>
      </c>
      <c r="I2621" s="95">
        <v>1</v>
      </c>
      <c r="J2621" s="95">
        <v>2154</v>
      </c>
      <c r="K2621" s="95" t="s">
        <v>534</v>
      </c>
      <c r="L2621" s="98" t="s">
        <v>534</v>
      </c>
      <c r="M2621" s="98" t="s">
        <v>534</v>
      </c>
      <c r="N2621" s="97" t="s">
        <v>534</v>
      </c>
      <c r="Q2621" s="88" t="str">
        <f t="array" aca="1" ref="Q2621" ca="1">IFERROR(INDEX(Tableau3[Num DECAL],SMALL(IF(Tableau3[Num DECAL]&lt;&gt;"",ROW(INDIRECT("1:"&amp;ROWS(Tableau3[Num DECAL])))),ROWS($1:2610))),"")</f>
        <v/>
      </c>
      <c r="R2621" s="88">
        <f t="shared" ca="1" si="40"/>
        <v>0</v>
      </c>
      <c r="S2621" s="88">
        <f ca="1">COUNTIFS(Tableau3[PLAGE],R2621)</f>
        <v>0</v>
      </c>
      <c r="T2621" s="139">
        <f ca="1">INDEX(EXTRACT!DATE,MATCH(Tableau4[[#This Row],[Décalage]],D:D,0),0)</f>
        <v>0</v>
      </c>
      <c r="U2621" s="139">
        <f ca="1">VLOOKUP(Tableau4[[#This Row],[Décalage]],D:E,2,0)</f>
        <v>0</v>
      </c>
      <c r="V2621" s="139">
        <f ca="1">VLOOKUP(Tableau4[[#This Row],[Décalage]],D:G,4,0)</f>
        <v>0</v>
      </c>
      <c r="AY2621" s="88"/>
      <c r="AZ2621" s="88"/>
      <c r="BA2621" s="88"/>
      <c r="BB2621" s="88"/>
      <c r="BC2621" s="88"/>
    </row>
    <row r="2622" spans="1:55" ht="15" x14ac:dyDescent="0.2">
      <c r="A2622" s="100" t="s">
        <v>534</v>
      </c>
      <c r="B2622" s="95" t="s">
        <v>534</v>
      </c>
      <c r="C2622" s="95">
        <v>2619</v>
      </c>
      <c r="D2622" s="95" t="s">
        <v>534</v>
      </c>
      <c r="E2622" s="99" t="s">
        <v>534</v>
      </c>
      <c r="F2622" s="95" t="s">
        <v>534</v>
      </c>
      <c r="G2622" s="95" t="s">
        <v>534</v>
      </c>
      <c r="H2622" s="95">
        <v>0</v>
      </c>
      <c r="I2622" s="95">
        <v>1</v>
      </c>
      <c r="J2622" s="95">
        <v>2155</v>
      </c>
      <c r="K2622" s="95" t="s">
        <v>534</v>
      </c>
      <c r="L2622" s="98" t="s">
        <v>534</v>
      </c>
      <c r="M2622" s="98" t="s">
        <v>534</v>
      </c>
      <c r="N2622" s="97" t="s">
        <v>534</v>
      </c>
      <c r="Q2622" s="88" t="str">
        <f t="array" aca="1" ref="Q2622" ca="1">IFERROR(INDEX(Tableau3[Num DECAL],SMALL(IF(Tableau3[Num DECAL]&lt;&gt;"",ROW(INDIRECT("1:"&amp;ROWS(Tableau3[Num DECAL])))),ROWS($1:2611))),"")</f>
        <v/>
      </c>
      <c r="R2622" s="88">
        <f t="shared" ca="1" si="40"/>
        <v>0</v>
      </c>
      <c r="S2622" s="88">
        <f ca="1">COUNTIFS(Tableau3[PLAGE],R2622)</f>
        <v>0</v>
      </c>
      <c r="T2622" s="139">
        <f ca="1">INDEX(EXTRACT!DATE,MATCH(Tableau4[[#This Row],[Décalage]],D:D,0),0)</f>
        <v>0</v>
      </c>
      <c r="U2622" s="139">
        <f ca="1">VLOOKUP(Tableau4[[#This Row],[Décalage]],D:E,2,0)</f>
        <v>0</v>
      </c>
      <c r="V2622" s="139">
        <f ca="1">VLOOKUP(Tableau4[[#This Row],[Décalage]],D:G,4,0)</f>
        <v>0</v>
      </c>
      <c r="AY2622" s="88"/>
      <c r="AZ2622" s="88"/>
      <c r="BA2622" s="88"/>
      <c r="BB2622" s="88"/>
      <c r="BC2622" s="88"/>
    </row>
    <row r="2623" spans="1:55" ht="15" x14ac:dyDescent="0.2">
      <c r="A2623" s="100" t="s">
        <v>534</v>
      </c>
      <c r="B2623" s="95" t="s">
        <v>534</v>
      </c>
      <c r="C2623" s="95">
        <v>2620</v>
      </c>
      <c r="D2623" s="95" t="s">
        <v>534</v>
      </c>
      <c r="E2623" s="99" t="s">
        <v>534</v>
      </c>
      <c r="F2623" s="95" t="s">
        <v>534</v>
      </c>
      <c r="G2623" s="95" t="s">
        <v>534</v>
      </c>
      <c r="H2623" s="95">
        <v>0</v>
      </c>
      <c r="I2623" s="95">
        <v>1</v>
      </c>
      <c r="J2623" s="95">
        <v>2156</v>
      </c>
      <c r="K2623" s="95" t="s">
        <v>534</v>
      </c>
      <c r="L2623" s="98" t="s">
        <v>534</v>
      </c>
      <c r="M2623" s="98" t="s">
        <v>534</v>
      </c>
      <c r="N2623" s="97" t="s">
        <v>534</v>
      </c>
      <c r="Q2623" s="88" t="str">
        <f t="array" aca="1" ref="Q2623" ca="1">IFERROR(INDEX(Tableau3[Num DECAL],SMALL(IF(Tableau3[Num DECAL]&lt;&gt;"",ROW(INDIRECT("1:"&amp;ROWS(Tableau3[Num DECAL])))),ROWS($1:2612))),"")</f>
        <v/>
      </c>
      <c r="R2623" s="88">
        <f t="shared" ca="1" si="40"/>
        <v>0</v>
      </c>
      <c r="S2623" s="88">
        <f ca="1">COUNTIFS(Tableau3[PLAGE],R2623)</f>
        <v>0</v>
      </c>
      <c r="T2623" s="139">
        <f ca="1">INDEX(EXTRACT!DATE,MATCH(Tableau4[[#This Row],[Décalage]],D:D,0),0)</f>
        <v>0</v>
      </c>
      <c r="U2623" s="139">
        <f ca="1">VLOOKUP(Tableau4[[#This Row],[Décalage]],D:E,2,0)</f>
        <v>0</v>
      </c>
      <c r="V2623" s="139">
        <f ca="1">VLOOKUP(Tableau4[[#This Row],[Décalage]],D:G,4,0)</f>
        <v>0</v>
      </c>
      <c r="AY2623" s="88"/>
      <c r="AZ2623" s="88"/>
      <c r="BA2623" s="88"/>
      <c r="BB2623" s="88"/>
      <c r="BC2623" s="88"/>
    </row>
    <row r="2624" spans="1:55" ht="15" x14ac:dyDescent="0.2">
      <c r="A2624" s="100" t="s">
        <v>534</v>
      </c>
      <c r="B2624" s="95" t="s">
        <v>534</v>
      </c>
      <c r="C2624" s="95">
        <v>2621</v>
      </c>
      <c r="D2624" s="95" t="s">
        <v>534</v>
      </c>
      <c r="E2624" s="99" t="s">
        <v>534</v>
      </c>
      <c r="F2624" s="95" t="s">
        <v>534</v>
      </c>
      <c r="G2624" s="95" t="s">
        <v>534</v>
      </c>
      <c r="H2624" s="95">
        <v>0</v>
      </c>
      <c r="I2624" s="95">
        <v>1</v>
      </c>
      <c r="J2624" s="95">
        <v>2157</v>
      </c>
      <c r="K2624" s="95" t="s">
        <v>534</v>
      </c>
      <c r="L2624" s="98" t="s">
        <v>534</v>
      </c>
      <c r="M2624" s="98" t="s">
        <v>534</v>
      </c>
      <c r="N2624" s="97" t="s">
        <v>534</v>
      </c>
      <c r="Q2624" s="88" t="str">
        <f t="array" aca="1" ref="Q2624" ca="1">IFERROR(INDEX(Tableau3[Num DECAL],SMALL(IF(Tableau3[Num DECAL]&lt;&gt;"",ROW(INDIRECT("1:"&amp;ROWS(Tableau3[Num DECAL])))),ROWS($1:2613))),"")</f>
        <v/>
      </c>
      <c r="R2624" s="88">
        <f t="shared" ca="1" si="40"/>
        <v>0</v>
      </c>
      <c r="S2624" s="88">
        <f ca="1">COUNTIFS(Tableau3[PLAGE],R2624)</f>
        <v>0</v>
      </c>
      <c r="T2624" s="139">
        <f ca="1">INDEX(EXTRACT!DATE,MATCH(Tableau4[[#This Row],[Décalage]],D:D,0),0)</f>
        <v>0</v>
      </c>
      <c r="U2624" s="139">
        <f ca="1">VLOOKUP(Tableau4[[#This Row],[Décalage]],D:E,2,0)</f>
        <v>0</v>
      </c>
      <c r="V2624" s="139">
        <f ca="1">VLOOKUP(Tableau4[[#This Row],[Décalage]],D:G,4,0)</f>
        <v>0</v>
      </c>
      <c r="AY2624" s="88"/>
      <c r="AZ2624" s="88"/>
      <c r="BA2624" s="88"/>
      <c r="BB2624" s="88"/>
      <c r="BC2624" s="88"/>
    </row>
    <row r="2625" spans="1:55" ht="15" x14ac:dyDescent="0.2">
      <c r="A2625" s="100" t="s">
        <v>534</v>
      </c>
      <c r="B2625" s="95" t="s">
        <v>534</v>
      </c>
      <c r="C2625" s="95">
        <v>2622</v>
      </c>
      <c r="D2625" s="95" t="s">
        <v>534</v>
      </c>
      <c r="E2625" s="99" t="s">
        <v>534</v>
      </c>
      <c r="F2625" s="95" t="s">
        <v>534</v>
      </c>
      <c r="G2625" s="95" t="s">
        <v>534</v>
      </c>
      <c r="H2625" s="95">
        <v>0</v>
      </c>
      <c r="I2625" s="95">
        <v>1</v>
      </c>
      <c r="J2625" s="95">
        <v>2158</v>
      </c>
      <c r="K2625" s="95" t="s">
        <v>534</v>
      </c>
      <c r="L2625" s="98" t="s">
        <v>534</v>
      </c>
      <c r="M2625" s="98" t="s">
        <v>534</v>
      </c>
      <c r="N2625" s="97" t="s">
        <v>534</v>
      </c>
      <c r="Q2625" s="88" t="str">
        <f t="array" aca="1" ref="Q2625" ca="1">IFERROR(INDEX(Tableau3[Num DECAL],SMALL(IF(Tableau3[Num DECAL]&lt;&gt;"",ROW(INDIRECT("1:"&amp;ROWS(Tableau3[Num DECAL])))),ROWS($1:2614))),"")</f>
        <v/>
      </c>
      <c r="R2625" s="88">
        <f t="shared" ca="1" si="40"/>
        <v>0</v>
      </c>
      <c r="S2625" s="88">
        <f ca="1">COUNTIFS(Tableau3[PLAGE],R2625)</f>
        <v>0</v>
      </c>
      <c r="T2625" s="139">
        <f ca="1">INDEX(EXTRACT!DATE,MATCH(Tableau4[[#This Row],[Décalage]],D:D,0),0)</f>
        <v>0</v>
      </c>
      <c r="U2625" s="139">
        <f ca="1">VLOOKUP(Tableau4[[#This Row],[Décalage]],D:E,2,0)</f>
        <v>0</v>
      </c>
      <c r="V2625" s="139">
        <f ca="1">VLOOKUP(Tableau4[[#This Row],[Décalage]],D:G,4,0)</f>
        <v>0</v>
      </c>
      <c r="AY2625" s="88"/>
      <c r="AZ2625" s="88"/>
      <c r="BA2625" s="88"/>
      <c r="BB2625" s="88"/>
      <c r="BC2625" s="88"/>
    </row>
    <row r="2626" spans="1:55" ht="15" x14ac:dyDescent="0.2">
      <c r="A2626" s="100" t="s">
        <v>534</v>
      </c>
      <c r="B2626" s="95" t="s">
        <v>534</v>
      </c>
      <c r="C2626" s="95">
        <v>2623</v>
      </c>
      <c r="D2626" s="95" t="s">
        <v>534</v>
      </c>
      <c r="E2626" s="99" t="s">
        <v>534</v>
      </c>
      <c r="F2626" s="95" t="s">
        <v>534</v>
      </c>
      <c r="G2626" s="95" t="s">
        <v>534</v>
      </c>
      <c r="H2626" s="95">
        <v>0</v>
      </c>
      <c r="I2626" s="95">
        <v>1</v>
      </c>
      <c r="J2626" s="95">
        <v>2159</v>
      </c>
      <c r="K2626" s="95" t="s">
        <v>534</v>
      </c>
      <c r="L2626" s="98" t="s">
        <v>534</v>
      </c>
      <c r="M2626" s="98" t="s">
        <v>534</v>
      </c>
      <c r="N2626" s="97" t="s">
        <v>534</v>
      </c>
      <c r="Q2626" s="88" t="str">
        <f t="array" aca="1" ref="Q2626" ca="1">IFERROR(INDEX(Tableau3[Num DECAL],SMALL(IF(Tableau3[Num DECAL]&lt;&gt;"",ROW(INDIRECT("1:"&amp;ROWS(Tableau3[Num DECAL])))),ROWS($1:2615))),"")</f>
        <v/>
      </c>
      <c r="R2626" s="88">
        <f t="shared" ca="1" si="40"/>
        <v>0</v>
      </c>
      <c r="S2626" s="88">
        <f ca="1">COUNTIFS(Tableau3[PLAGE],R2626)</f>
        <v>0</v>
      </c>
      <c r="T2626" s="139">
        <f ca="1">INDEX(EXTRACT!DATE,MATCH(Tableau4[[#This Row],[Décalage]],D:D,0),0)</f>
        <v>0</v>
      </c>
      <c r="U2626" s="139">
        <f ca="1">VLOOKUP(Tableau4[[#This Row],[Décalage]],D:E,2,0)</f>
        <v>0</v>
      </c>
      <c r="V2626" s="139">
        <f ca="1">VLOOKUP(Tableau4[[#This Row],[Décalage]],D:G,4,0)</f>
        <v>0</v>
      </c>
      <c r="AY2626" s="88"/>
      <c r="AZ2626" s="88"/>
      <c r="BA2626" s="88"/>
      <c r="BB2626" s="88"/>
      <c r="BC2626" s="88"/>
    </row>
    <row r="2627" spans="1:55" ht="15" x14ac:dyDescent="0.2">
      <c r="A2627" s="100" t="s">
        <v>534</v>
      </c>
      <c r="B2627" s="95" t="s">
        <v>534</v>
      </c>
      <c r="C2627" s="95">
        <v>2624</v>
      </c>
      <c r="D2627" s="95" t="s">
        <v>534</v>
      </c>
      <c r="E2627" s="99" t="s">
        <v>534</v>
      </c>
      <c r="F2627" s="95" t="s">
        <v>534</v>
      </c>
      <c r="G2627" s="95" t="s">
        <v>534</v>
      </c>
      <c r="H2627" s="95">
        <v>0</v>
      </c>
      <c r="I2627" s="95">
        <v>1</v>
      </c>
      <c r="J2627" s="95">
        <v>2160</v>
      </c>
      <c r="K2627" s="95" t="s">
        <v>534</v>
      </c>
      <c r="L2627" s="98" t="s">
        <v>534</v>
      </c>
      <c r="M2627" s="98" t="s">
        <v>534</v>
      </c>
      <c r="N2627" s="97" t="s">
        <v>534</v>
      </c>
      <c r="Q2627" s="88" t="str">
        <f t="array" aca="1" ref="Q2627" ca="1">IFERROR(INDEX(Tableau3[Num DECAL],SMALL(IF(Tableau3[Num DECAL]&lt;&gt;"",ROW(INDIRECT("1:"&amp;ROWS(Tableau3[Num DECAL])))),ROWS($1:2616))),"")</f>
        <v/>
      </c>
      <c r="R2627" s="88">
        <f t="shared" ca="1" si="40"/>
        <v>0</v>
      </c>
      <c r="S2627" s="88">
        <f ca="1">COUNTIFS(Tableau3[PLAGE],R2627)</f>
        <v>0</v>
      </c>
      <c r="T2627" s="139">
        <f ca="1">INDEX(EXTRACT!DATE,MATCH(Tableau4[[#This Row],[Décalage]],D:D,0),0)</f>
        <v>0</v>
      </c>
      <c r="U2627" s="139">
        <f ca="1">VLOOKUP(Tableau4[[#This Row],[Décalage]],D:E,2,0)</f>
        <v>0</v>
      </c>
      <c r="V2627" s="139">
        <f ca="1">VLOOKUP(Tableau4[[#This Row],[Décalage]],D:G,4,0)</f>
        <v>0</v>
      </c>
      <c r="AY2627" s="88"/>
      <c r="AZ2627" s="88"/>
      <c r="BA2627" s="88"/>
      <c r="BB2627" s="88"/>
      <c r="BC2627" s="88"/>
    </row>
    <row r="2628" spans="1:55" ht="15" x14ac:dyDescent="0.2">
      <c r="A2628" s="100" t="s">
        <v>534</v>
      </c>
      <c r="B2628" s="95" t="s">
        <v>534</v>
      </c>
      <c r="C2628" s="95">
        <v>2625</v>
      </c>
      <c r="D2628" s="95" t="s">
        <v>534</v>
      </c>
      <c r="E2628" s="99" t="s">
        <v>534</v>
      </c>
      <c r="F2628" s="95" t="s">
        <v>534</v>
      </c>
      <c r="G2628" s="95" t="s">
        <v>534</v>
      </c>
      <c r="H2628" s="95">
        <v>0</v>
      </c>
      <c r="I2628" s="95">
        <v>1</v>
      </c>
      <c r="J2628" s="95">
        <v>2161</v>
      </c>
      <c r="K2628" s="95" t="s">
        <v>534</v>
      </c>
      <c r="L2628" s="98" t="s">
        <v>534</v>
      </c>
      <c r="M2628" s="98" t="s">
        <v>534</v>
      </c>
      <c r="N2628" s="97" t="s">
        <v>534</v>
      </c>
      <c r="Q2628" s="88" t="str">
        <f t="array" aca="1" ref="Q2628" ca="1">IFERROR(INDEX(Tableau3[Num DECAL],SMALL(IF(Tableau3[Num DECAL]&lt;&gt;"",ROW(INDIRECT("1:"&amp;ROWS(Tableau3[Num DECAL])))),ROWS($1:2617))),"")</f>
        <v/>
      </c>
      <c r="R2628" s="88">
        <f t="shared" ca="1" si="40"/>
        <v>0</v>
      </c>
      <c r="S2628" s="88">
        <f ca="1">COUNTIFS(Tableau3[PLAGE],R2628)</f>
        <v>0</v>
      </c>
      <c r="T2628" s="139">
        <f ca="1">INDEX(EXTRACT!DATE,MATCH(Tableau4[[#This Row],[Décalage]],D:D,0),0)</f>
        <v>0</v>
      </c>
      <c r="U2628" s="139">
        <f ca="1">VLOOKUP(Tableau4[[#This Row],[Décalage]],D:E,2,0)</f>
        <v>0</v>
      </c>
      <c r="V2628" s="139">
        <f ca="1">VLOOKUP(Tableau4[[#This Row],[Décalage]],D:G,4,0)</f>
        <v>0</v>
      </c>
      <c r="AY2628" s="88"/>
      <c r="AZ2628" s="88"/>
      <c r="BA2628" s="88"/>
      <c r="BB2628" s="88"/>
      <c r="BC2628" s="88"/>
    </row>
    <row r="2629" spans="1:55" ht="15" x14ac:dyDescent="0.2">
      <c r="A2629" s="100" t="s">
        <v>534</v>
      </c>
      <c r="B2629" s="95" t="s">
        <v>534</v>
      </c>
      <c r="C2629" s="95">
        <v>2626</v>
      </c>
      <c r="D2629" s="95" t="s">
        <v>534</v>
      </c>
      <c r="E2629" s="99" t="s">
        <v>534</v>
      </c>
      <c r="F2629" s="95" t="s">
        <v>534</v>
      </c>
      <c r="G2629" s="95" t="s">
        <v>534</v>
      </c>
      <c r="H2629" s="95">
        <v>0</v>
      </c>
      <c r="I2629" s="95">
        <v>1</v>
      </c>
      <c r="J2629" s="95">
        <v>2162</v>
      </c>
      <c r="K2629" s="95" t="s">
        <v>534</v>
      </c>
      <c r="L2629" s="98" t="s">
        <v>534</v>
      </c>
      <c r="M2629" s="98" t="s">
        <v>534</v>
      </c>
      <c r="N2629" s="97" t="s">
        <v>534</v>
      </c>
      <c r="Q2629" s="88" t="str">
        <f t="array" aca="1" ref="Q2629" ca="1">IFERROR(INDEX(Tableau3[Num DECAL],SMALL(IF(Tableau3[Num DECAL]&lt;&gt;"",ROW(INDIRECT("1:"&amp;ROWS(Tableau3[Num DECAL])))),ROWS($1:2618))),"")</f>
        <v/>
      </c>
      <c r="R2629" s="88">
        <f t="shared" ca="1" si="40"/>
        <v>0</v>
      </c>
      <c r="S2629" s="88">
        <f ca="1">COUNTIFS(Tableau3[PLAGE],R2629)</f>
        <v>0</v>
      </c>
      <c r="T2629" s="139">
        <f ca="1">INDEX(EXTRACT!DATE,MATCH(Tableau4[[#This Row],[Décalage]],D:D,0),0)</f>
        <v>0</v>
      </c>
      <c r="U2629" s="139">
        <f ca="1">VLOOKUP(Tableau4[[#This Row],[Décalage]],D:E,2,0)</f>
        <v>0</v>
      </c>
      <c r="V2629" s="139">
        <f ca="1">VLOOKUP(Tableau4[[#This Row],[Décalage]],D:G,4,0)</f>
        <v>0</v>
      </c>
      <c r="AY2629" s="88"/>
      <c r="AZ2629" s="88"/>
      <c r="BA2629" s="88"/>
      <c r="BB2629" s="88"/>
      <c r="BC2629" s="88"/>
    </row>
    <row r="2630" spans="1:55" ht="15" x14ac:dyDescent="0.2">
      <c r="A2630" s="100" t="s">
        <v>534</v>
      </c>
      <c r="B2630" s="95" t="s">
        <v>534</v>
      </c>
      <c r="C2630" s="95">
        <v>2627</v>
      </c>
      <c r="D2630" s="95" t="s">
        <v>534</v>
      </c>
      <c r="E2630" s="99" t="s">
        <v>534</v>
      </c>
      <c r="F2630" s="95" t="s">
        <v>534</v>
      </c>
      <c r="G2630" s="95" t="s">
        <v>534</v>
      </c>
      <c r="H2630" s="95">
        <v>0</v>
      </c>
      <c r="I2630" s="95">
        <v>1</v>
      </c>
      <c r="J2630" s="95">
        <v>2163</v>
      </c>
      <c r="K2630" s="95" t="s">
        <v>534</v>
      </c>
      <c r="L2630" s="98" t="s">
        <v>534</v>
      </c>
      <c r="M2630" s="98" t="s">
        <v>534</v>
      </c>
      <c r="N2630" s="97" t="s">
        <v>534</v>
      </c>
      <c r="Q2630" s="88" t="str">
        <f t="array" aca="1" ref="Q2630" ca="1">IFERROR(INDEX(Tableau3[Num DECAL],SMALL(IF(Tableau3[Num DECAL]&lt;&gt;"",ROW(INDIRECT("1:"&amp;ROWS(Tableau3[Num DECAL])))),ROWS($1:2619))),"")</f>
        <v/>
      </c>
      <c r="R2630" s="88">
        <f t="shared" ca="1" si="40"/>
        <v>0</v>
      </c>
      <c r="S2630" s="88">
        <f ca="1">COUNTIFS(Tableau3[PLAGE],R2630)</f>
        <v>0</v>
      </c>
      <c r="T2630" s="139">
        <f ca="1">INDEX(EXTRACT!DATE,MATCH(Tableau4[[#This Row],[Décalage]],D:D,0),0)</f>
        <v>0</v>
      </c>
      <c r="U2630" s="139">
        <f ca="1">VLOOKUP(Tableau4[[#This Row],[Décalage]],D:E,2,0)</f>
        <v>0</v>
      </c>
      <c r="V2630" s="139">
        <f ca="1">VLOOKUP(Tableau4[[#This Row],[Décalage]],D:G,4,0)</f>
        <v>0</v>
      </c>
      <c r="AY2630" s="88"/>
      <c r="AZ2630" s="88"/>
      <c r="BA2630" s="88"/>
      <c r="BB2630" s="88"/>
      <c r="BC2630" s="88"/>
    </row>
    <row r="2631" spans="1:55" ht="15" x14ac:dyDescent="0.2">
      <c r="A2631" s="100" t="s">
        <v>534</v>
      </c>
      <c r="B2631" s="95" t="s">
        <v>534</v>
      </c>
      <c r="C2631" s="95">
        <v>2628</v>
      </c>
      <c r="D2631" s="95" t="s">
        <v>534</v>
      </c>
      <c r="E2631" s="99" t="s">
        <v>534</v>
      </c>
      <c r="F2631" s="95" t="s">
        <v>534</v>
      </c>
      <c r="G2631" s="95" t="s">
        <v>534</v>
      </c>
      <c r="H2631" s="95">
        <v>0</v>
      </c>
      <c r="I2631" s="95">
        <v>1</v>
      </c>
      <c r="J2631" s="95">
        <v>2164</v>
      </c>
      <c r="K2631" s="95" t="s">
        <v>534</v>
      </c>
      <c r="L2631" s="98" t="s">
        <v>534</v>
      </c>
      <c r="M2631" s="98" t="s">
        <v>534</v>
      </c>
      <c r="N2631" s="97" t="s">
        <v>534</v>
      </c>
      <c r="Q2631" s="88" t="str">
        <f t="array" aca="1" ref="Q2631" ca="1">IFERROR(INDEX(Tableau3[Num DECAL],SMALL(IF(Tableau3[Num DECAL]&lt;&gt;"",ROW(INDIRECT("1:"&amp;ROWS(Tableau3[Num DECAL])))),ROWS($1:2620))),"")</f>
        <v/>
      </c>
      <c r="R2631" s="88">
        <f t="shared" ca="1" si="40"/>
        <v>0</v>
      </c>
      <c r="S2631" s="88">
        <f ca="1">COUNTIFS(Tableau3[PLAGE],R2631)</f>
        <v>0</v>
      </c>
      <c r="T2631" s="139">
        <f ca="1">INDEX(EXTRACT!DATE,MATCH(Tableau4[[#This Row],[Décalage]],D:D,0),0)</f>
        <v>0</v>
      </c>
      <c r="U2631" s="139">
        <f ca="1">VLOOKUP(Tableau4[[#This Row],[Décalage]],D:E,2,0)</f>
        <v>0</v>
      </c>
      <c r="V2631" s="139">
        <f ca="1">VLOOKUP(Tableau4[[#This Row],[Décalage]],D:G,4,0)</f>
        <v>0</v>
      </c>
      <c r="AY2631" s="88"/>
      <c r="AZ2631" s="88"/>
      <c r="BA2631" s="88"/>
      <c r="BB2631" s="88"/>
      <c r="BC2631" s="88"/>
    </row>
    <row r="2632" spans="1:55" ht="15" x14ac:dyDescent="0.2">
      <c r="A2632" s="100" t="s">
        <v>534</v>
      </c>
      <c r="B2632" s="95" t="s">
        <v>534</v>
      </c>
      <c r="C2632" s="95">
        <v>2629</v>
      </c>
      <c r="D2632" s="95" t="s">
        <v>534</v>
      </c>
      <c r="E2632" s="99" t="s">
        <v>534</v>
      </c>
      <c r="F2632" s="95" t="s">
        <v>534</v>
      </c>
      <c r="G2632" s="95" t="s">
        <v>534</v>
      </c>
      <c r="H2632" s="95">
        <v>0</v>
      </c>
      <c r="I2632" s="95">
        <v>1</v>
      </c>
      <c r="J2632" s="95">
        <v>2165</v>
      </c>
      <c r="K2632" s="95" t="s">
        <v>534</v>
      </c>
      <c r="L2632" s="98" t="s">
        <v>534</v>
      </c>
      <c r="M2632" s="98" t="s">
        <v>534</v>
      </c>
      <c r="N2632" s="97" t="s">
        <v>534</v>
      </c>
      <c r="Q2632" s="88" t="str">
        <f t="array" aca="1" ref="Q2632" ca="1">IFERROR(INDEX(Tableau3[Num DECAL],SMALL(IF(Tableau3[Num DECAL]&lt;&gt;"",ROW(INDIRECT("1:"&amp;ROWS(Tableau3[Num DECAL])))),ROWS($1:2621))),"")</f>
        <v/>
      </c>
      <c r="R2632" s="88">
        <f t="shared" ca="1" si="40"/>
        <v>0</v>
      </c>
      <c r="S2632" s="88">
        <f ca="1">COUNTIFS(Tableau3[PLAGE],R2632)</f>
        <v>0</v>
      </c>
      <c r="T2632" s="139">
        <f ca="1">INDEX(EXTRACT!DATE,MATCH(Tableau4[[#This Row],[Décalage]],D:D,0),0)</f>
        <v>0</v>
      </c>
      <c r="U2632" s="139">
        <f ca="1">VLOOKUP(Tableau4[[#This Row],[Décalage]],D:E,2,0)</f>
        <v>0</v>
      </c>
      <c r="V2632" s="139">
        <f ca="1">VLOOKUP(Tableau4[[#This Row],[Décalage]],D:G,4,0)</f>
        <v>0</v>
      </c>
      <c r="AY2632" s="88"/>
      <c r="AZ2632" s="88"/>
      <c r="BA2632" s="88"/>
      <c r="BB2632" s="88"/>
      <c r="BC2632" s="88"/>
    </row>
    <row r="2633" spans="1:55" ht="15" x14ac:dyDescent="0.2">
      <c r="A2633" s="100" t="s">
        <v>534</v>
      </c>
      <c r="B2633" s="95" t="s">
        <v>534</v>
      </c>
      <c r="C2633" s="95">
        <v>2630</v>
      </c>
      <c r="D2633" s="95" t="s">
        <v>534</v>
      </c>
      <c r="E2633" s="99" t="s">
        <v>534</v>
      </c>
      <c r="F2633" s="95" t="s">
        <v>534</v>
      </c>
      <c r="G2633" s="95" t="s">
        <v>534</v>
      </c>
      <c r="H2633" s="95">
        <v>0</v>
      </c>
      <c r="I2633" s="95">
        <v>1</v>
      </c>
      <c r="J2633" s="95">
        <v>2166</v>
      </c>
      <c r="K2633" s="95" t="s">
        <v>534</v>
      </c>
      <c r="L2633" s="98" t="s">
        <v>534</v>
      </c>
      <c r="M2633" s="98" t="s">
        <v>534</v>
      </c>
      <c r="N2633" s="97" t="s">
        <v>534</v>
      </c>
      <c r="Q2633" s="88" t="str">
        <f t="array" aca="1" ref="Q2633" ca="1">IFERROR(INDEX(Tableau3[Num DECAL],SMALL(IF(Tableau3[Num DECAL]&lt;&gt;"",ROW(INDIRECT("1:"&amp;ROWS(Tableau3[Num DECAL])))),ROWS($1:2622))),"")</f>
        <v/>
      </c>
      <c r="R2633" s="88">
        <f t="shared" ca="1" si="40"/>
        <v>0</v>
      </c>
      <c r="S2633" s="88">
        <f ca="1">COUNTIFS(Tableau3[PLAGE],R2633)</f>
        <v>0</v>
      </c>
      <c r="T2633" s="139">
        <f ca="1">INDEX(EXTRACT!DATE,MATCH(Tableau4[[#This Row],[Décalage]],D:D,0),0)</f>
        <v>0</v>
      </c>
      <c r="U2633" s="139">
        <f ca="1">VLOOKUP(Tableau4[[#This Row],[Décalage]],D:E,2,0)</f>
        <v>0</v>
      </c>
      <c r="V2633" s="139">
        <f ca="1">VLOOKUP(Tableau4[[#This Row],[Décalage]],D:G,4,0)</f>
        <v>0</v>
      </c>
      <c r="AY2633" s="88"/>
      <c r="AZ2633" s="88"/>
      <c r="BA2633" s="88"/>
      <c r="BB2633" s="88"/>
      <c r="BC2633" s="88"/>
    </row>
    <row r="2634" spans="1:55" ht="15" x14ac:dyDescent="0.2">
      <c r="A2634" s="100" t="s">
        <v>534</v>
      </c>
      <c r="B2634" s="95" t="s">
        <v>534</v>
      </c>
      <c r="C2634" s="95">
        <v>2631</v>
      </c>
      <c r="D2634" s="95" t="s">
        <v>534</v>
      </c>
      <c r="E2634" s="99" t="s">
        <v>534</v>
      </c>
      <c r="F2634" s="95" t="s">
        <v>534</v>
      </c>
      <c r="G2634" s="95" t="s">
        <v>534</v>
      </c>
      <c r="H2634" s="95">
        <v>0</v>
      </c>
      <c r="I2634" s="95">
        <v>1</v>
      </c>
      <c r="J2634" s="95">
        <v>2167</v>
      </c>
      <c r="K2634" s="95" t="s">
        <v>534</v>
      </c>
      <c r="L2634" s="98" t="s">
        <v>534</v>
      </c>
      <c r="M2634" s="98" t="s">
        <v>534</v>
      </c>
      <c r="N2634" s="97" t="s">
        <v>534</v>
      </c>
      <c r="Q2634" s="88" t="str">
        <f t="array" aca="1" ref="Q2634" ca="1">IFERROR(INDEX(Tableau3[Num DECAL],SMALL(IF(Tableau3[Num DECAL]&lt;&gt;"",ROW(INDIRECT("1:"&amp;ROWS(Tableau3[Num DECAL])))),ROWS($1:2623))),"")</f>
        <v/>
      </c>
      <c r="R2634" s="88">
        <f t="shared" ca="1" si="40"/>
        <v>0</v>
      </c>
      <c r="S2634" s="88">
        <f ca="1">COUNTIFS(Tableau3[PLAGE],R2634)</f>
        <v>0</v>
      </c>
      <c r="T2634" s="139">
        <f ca="1">INDEX(EXTRACT!DATE,MATCH(Tableau4[[#This Row],[Décalage]],D:D,0),0)</f>
        <v>0</v>
      </c>
      <c r="U2634" s="139">
        <f ca="1">VLOOKUP(Tableau4[[#This Row],[Décalage]],D:E,2,0)</f>
        <v>0</v>
      </c>
      <c r="V2634" s="139">
        <f ca="1">VLOOKUP(Tableau4[[#This Row],[Décalage]],D:G,4,0)</f>
        <v>0</v>
      </c>
      <c r="AY2634" s="88"/>
      <c r="AZ2634" s="88"/>
      <c r="BA2634" s="88"/>
      <c r="BB2634" s="88"/>
      <c r="BC2634" s="88"/>
    </row>
    <row r="2635" spans="1:55" ht="15" x14ac:dyDescent="0.2">
      <c r="A2635" s="100" t="s">
        <v>534</v>
      </c>
      <c r="B2635" s="95" t="s">
        <v>534</v>
      </c>
      <c r="C2635" s="95">
        <v>2632</v>
      </c>
      <c r="D2635" s="95" t="s">
        <v>534</v>
      </c>
      <c r="E2635" s="99" t="s">
        <v>534</v>
      </c>
      <c r="F2635" s="95" t="s">
        <v>534</v>
      </c>
      <c r="G2635" s="95" t="s">
        <v>534</v>
      </c>
      <c r="H2635" s="95">
        <v>0</v>
      </c>
      <c r="I2635" s="95">
        <v>1</v>
      </c>
      <c r="J2635" s="95">
        <v>2168</v>
      </c>
      <c r="K2635" s="95" t="s">
        <v>534</v>
      </c>
      <c r="L2635" s="98" t="s">
        <v>534</v>
      </c>
      <c r="M2635" s="98" t="s">
        <v>534</v>
      </c>
      <c r="N2635" s="97" t="s">
        <v>534</v>
      </c>
      <c r="Q2635" s="88" t="str">
        <f t="array" aca="1" ref="Q2635" ca="1">IFERROR(INDEX(Tableau3[Num DECAL],SMALL(IF(Tableau3[Num DECAL]&lt;&gt;"",ROW(INDIRECT("1:"&amp;ROWS(Tableau3[Num DECAL])))),ROWS($1:2624))),"")</f>
        <v/>
      </c>
      <c r="R2635" s="88">
        <f t="shared" ca="1" si="40"/>
        <v>0</v>
      </c>
      <c r="S2635" s="88">
        <f ca="1">COUNTIFS(Tableau3[PLAGE],R2635)</f>
        <v>0</v>
      </c>
      <c r="T2635" s="139">
        <f ca="1">INDEX(EXTRACT!DATE,MATCH(Tableau4[[#This Row],[Décalage]],D:D,0),0)</f>
        <v>0</v>
      </c>
      <c r="U2635" s="139">
        <f ca="1">VLOOKUP(Tableau4[[#This Row],[Décalage]],D:E,2,0)</f>
        <v>0</v>
      </c>
      <c r="V2635" s="139">
        <f ca="1">VLOOKUP(Tableau4[[#This Row],[Décalage]],D:G,4,0)</f>
        <v>0</v>
      </c>
      <c r="AY2635" s="88"/>
      <c r="AZ2635" s="88"/>
      <c r="BA2635" s="88"/>
      <c r="BB2635" s="88"/>
      <c r="BC2635" s="88"/>
    </row>
    <row r="2636" spans="1:55" ht="15" x14ac:dyDescent="0.2">
      <c r="A2636" s="100" t="s">
        <v>534</v>
      </c>
      <c r="B2636" s="95" t="s">
        <v>534</v>
      </c>
      <c r="C2636" s="95">
        <v>2633</v>
      </c>
      <c r="D2636" s="95" t="s">
        <v>534</v>
      </c>
      <c r="E2636" s="99" t="s">
        <v>534</v>
      </c>
      <c r="F2636" s="95" t="s">
        <v>534</v>
      </c>
      <c r="G2636" s="95" t="s">
        <v>534</v>
      </c>
      <c r="H2636" s="95">
        <v>0</v>
      </c>
      <c r="I2636" s="95">
        <v>1</v>
      </c>
      <c r="J2636" s="95">
        <v>2169</v>
      </c>
      <c r="K2636" s="95" t="s">
        <v>534</v>
      </c>
      <c r="L2636" s="98" t="s">
        <v>534</v>
      </c>
      <c r="M2636" s="98" t="s">
        <v>534</v>
      </c>
      <c r="N2636" s="97" t="s">
        <v>534</v>
      </c>
      <c r="Q2636" s="88" t="str">
        <f t="array" aca="1" ref="Q2636" ca="1">IFERROR(INDEX(Tableau3[Num DECAL],SMALL(IF(Tableau3[Num DECAL]&lt;&gt;"",ROW(INDIRECT("1:"&amp;ROWS(Tableau3[Num DECAL])))),ROWS($1:2625))),"")</f>
        <v/>
      </c>
      <c r="R2636" s="88">
        <f t="shared" ref="R2636:R2699" ca="1" si="41">VLOOKUP(Q2636,D:J,7,0)</f>
        <v>0</v>
      </c>
      <c r="S2636" s="88">
        <f ca="1">COUNTIFS(Tableau3[PLAGE],R2636)</f>
        <v>0</v>
      </c>
      <c r="T2636" s="139">
        <f ca="1">INDEX(EXTRACT!DATE,MATCH(Tableau4[[#This Row],[Décalage]],D:D,0),0)</f>
        <v>0</v>
      </c>
      <c r="U2636" s="139">
        <f ca="1">VLOOKUP(Tableau4[[#This Row],[Décalage]],D:E,2,0)</f>
        <v>0</v>
      </c>
      <c r="V2636" s="139">
        <f ca="1">VLOOKUP(Tableau4[[#This Row],[Décalage]],D:G,4,0)</f>
        <v>0</v>
      </c>
      <c r="AY2636" s="88"/>
      <c r="AZ2636" s="88"/>
      <c r="BA2636" s="88"/>
      <c r="BB2636" s="88"/>
      <c r="BC2636" s="88"/>
    </row>
    <row r="2637" spans="1:55" ht="15" x14ac:dyDescent="0.2">
      <c r="A2637" s="100" t="s">
        <v>534</v>
      </c>
      <c r="B2637" s="95" t="s">
        <v>534</v>
      </c>
      <c r="C2637" s="95">
        <v>2634</v>
      </c>
      <c r="D2637" s="95" t="s">
        <v>534</v>
      </c>
      <c r="E2637" s="99" t="s">
        <v>534</v>
      </c>
      <c r="F2637" s="95" t="s">
        <v>534</v>
      </c>
      <c r="G2637" s="95" t="s">
        <v>534</v>
      </c>
      <c r="H2637" s="95">
        <v>0</v>
      </c>
      <c r="I2637" s="95">
        <v>1</v>
      </c>
      <c r="J2637" s="95">
        <v>2170</v>
      </c>
      <c r="K2637" s="95" t="s">
        <v>534</v>
      </c>
      <c r="L2637" s="98" t="s">
        <v>534</v>
      </c>
      <c r="M2637" s="98" t="s">
        <v>534</v>
      </c>
      <c r="N2637" s="97" t="s">
        <v>534</v>
      </c>
      <c r="Q2637" s="88" t="str">
        <f t="array" aca="1" ref="Q2637" ca="1">IFERROR(INDEX(Tableau3[Num DECAL],SMALL(IF(Tableau3[Num DECAL]&lt;&gt;"",ROW(INDIRECT("1:"&amp;ROWS(Tableau3[Num DECAL])))),ROWS($1:2626))),"")</f>
        <v/>
      </c>
      <c r="R2637" s="88">
        <f t="shared" ca="1" si="41"/>
        <v>0</v>
      </c>
      <c r="S2637" s="88">
        <f ca="1">COUNTIFS(Tableau3[PLAGE],R2637)</f>
        <v>0</v>
      </c>
      <c r="T2637" s="139">
        <f ca="1">INDEX(EXTRACT!DATE,MATCH(Tableau4[[#This Row],[Décalage]],D:D,0),0)</f>
        <v>0</v>
      </c>
      <c r="U2637" s="139">
        <f ca="1">VLOOKUP(Tableau4[[#This Row],[Décalage]],D:E,2,0)</f>
        <v>0</v>
      </c>
      <c r="V2637" s="139">
        <f ca="1">VLOOKUP(Tableau4[[#This Row],[Décalage]],D:G,4,0)</f>
        <v>0</v>
      </c>
      <c r="AY2637" s="88"/>
      <c r="AZ2637" s="88"/>
      <c r="BA2637" s="88"/>
      <c r="BB2637" s="88"/>
      <c r="BC2637" s="88"/>
    </row>
    <row r="2638" spans="1:55" ht="15" x14ac:dyDescent="0.2">
      <c r="A2638" s="100" t="s">
        <v>534</v>
      </c>
      <c r="B2638" s="95" t="s">
        <v>534</v>
      </c>
      <c r="C2638" s="95">
        <v>2635</v>
      </c>
      <c r="D2638" s="95" t="s">
        <v>534</v>
      </c>
      <c r="E2638" s="99" t="s">
        <v>534</v>
      </c>
      <c r="F2638" s="95" t="s">
        <v>534</v>
      </c>
      <c r="G2638" s="95" t="s">
        <v>534</v>
      </c>
      <c r="H2638" s="95">
        <v>0</v>
      </c>
      <c r="I2638" s="95">
        <v>1</v>
      </c>
      <c r="J2638" s="95">
        <v>2171</v>
      </c>
      <c r="K2638" s="95" t="s">
        <v>534</v>
      </c>
      <c r="L2638" s="98" t="s">
        <v>534</v>
      </c>
      <c r="M2638" s="98" t="s">
        <v>534</v>
      </c>
      <c r="N2638" s="97" t="s">
        <v>534</v>
      </c>
      <c r="Q2638" s="88" t="str">
        <f t="array" aca="1" ref="Q2638" ca="1">IFERROR(INDEX(Tableau3[Num DECAL],SMALL(IF(Tableau3[Num DECAL]&lt;&gt;"",ROW(INDIRECT("1:"&amp;ROWS(Tableau3[Num DECAL])))),ROWS($1:2627))),"")</f>
        <v/>
      </c>
      <c r="R2638" s="88">
        <f t="shared" ca="1" si="41"/>
        <v>0</v>
      </c>
      <c r="S2638" s="88">
        <f ca="1">COUNTIFS(Tableau3[PLAGE],R2638)</f>
        <v>0</v>
      </c>
      <c r="T2638" s="139">
        <f ca="1">INDEX(EXTRACT!DATE,MATCH(Tableau4[[#This Row],[Décalage]],D:D,0),0)</f>
        <v>0</v>
      </c>
      <c r="U2638" s="139">
        <f ca="1">VLOOKUP(Tableau4[[#This Row],[Décalage]],D:E,2,0)</f>
        <v>0</v>
      </c>
      <c r="V2638" s="139">
        <f ca="1">VLOOKUP(Tableau4[[#This Row],[Décalage]],D:G,4,0)</f>
        <v>0</v>
      </c>
      <c r="AY2638" s="88"/>
      <c r="AZ2638" s="88"/>
      <c r="BA2638" s="88"/>
      <c r="BB2638" s="88"/>
      <c r="BC2638" s="88"/>
    </row>
    <row r="2639" spans="1:55" ht="15" x14ac:dyDescent="0.2">
      <c r="A2639" s="100" t="s">
        <v>534</v>
      </c>
      <c r="B2639" s="95" t="s">
        <v>534</v>
      </c>
      <c r="C2639" s="95">
        <v>2636</v>
      </c>
      <c r="D2639" s="95" t="s">
        <v>534</v>
      </c>
      <c r="E2639" s="99" t="s">
        <v>534</v>
      </c>
      <c r="F2639" s="95" t="s">
        <v>534</v>
      </c>
      <c r="G2639" s="95" t="s">
        <v>534</v>
      </c>
      <c r="H2639" s="95">
        <v>0</v>
      </c>
      <c r="I2639" s="95">
        <v>1</v>
      </c>
      <c r="J2639" s="95">
        <v>2172</v>
      </c>
      <c r="K2639" s="95" t="s">
        <v>534</v>
      </c>
      <c r="L2639" s="98" t="s">
        <v>534</v>
      </c>
      <c r="M2639" s="98" t="s">
        <v>534</v>
      </c>
      <c r="N2639" s="97" t="s">
        <v>534</v>
      </c>
      <c r="Q2639" s="88" t="str">
        <f t="array" aca="1" ref="Q2639" ca="1">IFERROR(INDEX(Tableau3[Num DECAL],SMALL(IF(Tableau3[Num DECAL]&lt;&gt;"",ROW(INDIRECT("1:"&amp;ROWS(Tableau3[Num DECAL])))),ROWS($1:2628))),"")</f>
        <v/>
      </c>
      <c r="R2639" s="88">
        <f t="shared" ca="1" si="41"/>
        <v>0</v>
      </c>
      <c r="S2639" s="88">
        <f ca="1">COUNTIFS(Tableau3[PLAGE],R2639)</f>
        <v>0</v>
      </c>
      <c r="T2639" s="139">
        <f ca="1">INDEX(EXTRACT!DATE,MATCH(Tableau4[[#This Row],[Décalage]],D:D,0),0)</f>
        <v>0</v>
      </c>
      <c r="U2639" s="139">
        <f ca="1">VLOOKUP(Tableau4[[#This Row],[Décalage]],D:E,2,0)</f>
        <v>0</v>
      </c>
      <c r="V2639" s="139">
        <f ca="1">VLOOKUP(Tableau4[[#This Row],[Décalage]],D:G,4,0)</f>
        <v>0</v>
      </c>
      <c r="AY2639" s="88"/>
      <c r="AZ2639" s="88"/>
      <c r="BA2639" s="88"/>
      <c r="BB2639" s="88"/>
      <c r="BC2639" s="88"/>
    </row>
    <row r="2640" spans="1:55" ht="15" x14ac:dyDescent="0.2">
      <c r="A2640" s="100" t="s">
        <v>534</v>
      </c>
      <c r="B2640" s="95" t="s">
        <v>534</v>
      </c>
      <c r="C2640" s="95">
        <v>2637</v>
      </c>
      <c r="D2640" s="95" t="s">
        <v>534</v>
      </c>
      <c r="E2640" s="99" t="s">
        <v>534</v>
      </c>
      <c r="F2640" s="95" t="s">
        <v>534</v>
      </c>
      <c r="G2640" s="95" t="s">
        <v>534</v>
      </c>
      <c r="H2640" s="95">
        <v>0</v>
      </c>
      <c r="I2640" s="95">
        <v>1</v>
      </c>
      <c r="J2640" s="95">
        <v>2173</v>
      </c>
      <c r="K2640" s="95" t="s">
        <v>534</v>
      </c>
      <c r="L2640" s="98" t="s">
        <v>534</v>
      </c>
      <c r="M2640" s="98" t="s">
        <v>534</v>
      </c>
      <c r="N2640" s="97" t="s">
        <v>534</v>
      </c>
      <c r="Q2640" s="88" t="str">
        <f t="array" aca="1" ref="Q2640" ca="1">IFERROR(INDEX(Tableau3[Num DECAL],SMALL(IF(Tableau3[Num DECAL]&lt;&gt;"",ROW(INDIRECT("1:"&amp;ROWS(Tableau3[Num DECAL])))),ROWS($1:2629))),"")</f>
        <v/>
      </c>
      <c r="R2640" s="88">
        <f t="shared" ca="1" si="41"/>
        <v>0</v>
      </c>
      <c r="S2640" s="88">
        <f ca="1">COUNTIFS(Tableau3[PLAGE],R2640)</f>
        <v>0</v>
      </c>
      <c r="T2640" s="139">
        <f ca="1">INDEX(EXTRACT!DATE,MATCH(Tableau4[[#This Row],[Décalage]],D:D,0),0)</f>
        <v>0</v>
      </c>
      <c r="U2640" s="139">
        <f ca="1">VLOOKUP(Tableau4[[#This Row],[Décalage]],D:E,2,0)</f>
        <v>0</v>
      </c>
      <c r="V2640" s="139">
        <f ca="1">VLOOKUP(Tableau4[[#This Row],[Décalage]],D:G,4,0)</f>
        <v>0</v>
      </c>
      <c r="AY2640" s="88"/>
      <c r="AZ2640" s="88"/>
      <c r="BA2640" s="88"/>
      <c r="BB2640" s="88"/>
      <c r="BC2640" s="88"/>
    </row>
    <row r="2641" spans="1:55" ht="15" x14ac:dyDescent="0.2">
      <c r="A2641" s="100" t="s">
        <v>534</v>
      </c>
      <c r="B2641" s="95" t="s">
        <v>534</v>
      </c>
      <c r="C2641" s="95">
        <v>2638</v>
      </c>
      <c r="D2641" s="95" t="s">
        <v>534</v>
      </c>
      <c r="E2641" s="99" t="s">
        <v>534</v>
      </c>
      <c r="F2641" s="95" t="s">
        <v>534</v>
      </c>
      <c r="G2641" s="95" t="s">
        <v>534</v>
      </c>
      <c r="H2641" s="95">
        <v>0</v>
      </c>
      <c r="I2641" s="95">
        <v>1</v>
      </c>
      <c r="J2641" s="95">
        <v>2174</v>
      </c>
      <c r="K2641" s="95" t="s">
        <v>534</v>
      </c>
      <c r="L2641" s="98" t="s">
        <v>534</v>
      </c>
      <c r="M2641" s="98" t="s">
        <v>534</v>
      </c>
      <c r="N2641" s="97" t="s">
        <v>534</v>
      </c>
      <c r="Q2641" s="88" t="str">
        <f t="array" aca="1" ref="Q2641" ca="1">IFERROR(INDEX(Tableau3[Num DECAL],SMALL(IF(Tableau3[Num DECAL]&lt;&gt;"",ROW(INDIRECT("1:"&amp;ROWS(Tableau3[Num DECAL])))),ROWS($1:2630))),"")</f>
        <v/>
      </c>
      <c r="R2641" s="88">
        <f t="shared" ca="1" si="41"/>
        <v>0</v>
      </c>
      <c r="S2641" s="88">
        <f ca="1">COUNTIFS(Tableau3[PLAGE],R2641)</f>
        <v>0</v>
      </c>
      <c r="T2641" s="139">
        <f ca="1">INDEX(EXTRACT!DATE,MATCH(Tableau4[[#This Row],[Décalage]],D:D,0),0)</f>
        <v>0</v>
      </c>
      <c r="U2641" s="139">
        <f ca="1">VLOOKUP(Tableau4[[#This Row],[Décalage]],D:E,2,0)</f>
        <v>0</v>
      </c>
      <c r="V2641" s="139">
        <f ca="1">VLOOKUP(Tableau4[[#This Row],[Décalage]],D:G,4,0)</f>
        <v>0</v>
      </c>
      <c r="AY2641" s="88"/>
      <c r="AZ2641" s="88"/>
      <c r="BA2641" s="88"/>
      <c r="BB2641" s="88"/>
      <c r="BC2641" s="88"/>
    </row>
    <row r="2642" spans="1:55" ht="15" x14ac:dyDescent="0.2">
      <c r="A2642" s="100" t="s">
        <v>534</v>
      </c>
      <c r="B2642" s="95" t="s">
        <v>534</v>
      </c>
      <c r="C2642" s="95">
        <v>2639</v>
      </c>
      <c r="D2642" s="95" t="s">
        <v>534</v>
      </c>
      <c r="E2642" s="99" t="s">
        <v>534</v>
      </c>
      <c r="F2642" s="95" t="s">
        <v>534</v>
      </c>
      <c r="G2642" s="95" t="s">
        <v>534</v>
      </c>
      <c r="H2642" s="95">
        <v>0</v>
      </c>
      <c r="I2642" s="95">
        <v>1</v>
      </c>
      <c r="J2642" s="95">
        <v>2175</v>
      </c>
      <c r="K2642" s="95" t="s">
        <v>534</v>
      </c>
      <c r="L2642" s="98" t="s">
        <v>534</v>
      </c>
      <c r="M2642" s="98" t="s">
        <v>534</v>
      </c>
      <c r="N2642" s="97" t="s">
        <v>534</v>
      </c>
      <c r="Q2642" s="88" t="str">
        <f t="array" aca="1" ref="Q2642" ca="1">IFERROR(INDEX(Tableau3[Num DECAL],SMALL(IF(Tableau3[Num DECAL]&lt;&gt;"",ROW(INDIRECT("1:"&amp;ROWS(Tableau3[Num DECAL])))),ROWS($1:2631))),"")</f>
        <v/>
      </c>
      <c r="R2642" s="88">
        <f t="shared" ca="1" si="41"/>
        <v>0</v>
      </c>
      <c r="S2642" s="88">
        <f ca="1">COUNTIFS(Tableau3[PLAGE],R2642)</f>
        <v>0</v>
      </c>
      <c r="T2642" s="139">
        <f ca="1">INDEX(EXTRACT!DATE,MATCH(Tableau4[[#This Row],[Décalage]],D:D,0),0)</f>
        <v>0</v>
      </c>
      <c r="U2642" s="139">
        <f ca="1">VLOOKUP(Tableau4[[#This Row],[Décalage]],D:E,2,0)</f>
        <v>0</v>
      </c>
      <c r="V2642" s="139">
        <f ca="1">VLOOKUP(Tableau4[[#This Row],[Décalage]],D:G,4,0)</f>
        <v>0</v>
      </c>
      <c r="AY2642" s="88"/>
      <c r="AZ2642" s="88"/>
      <c r="BA2642" s="88"/>
      <c r="BB2642" s="88"/>
      <c r="BC2642" s="88"/>
    </row>
    <row r="2643" spans="1:55" ht="15" x14ac:dyDescent="0.2">
      <c r="A2643" s="100" t="s">
        <v>534</v>
      </c>
      <c r="B2643" s="95" t="s">
        <v>534</v>
      </c>
      <c r="C2643" s="95">
        <v>2640</v>
      </c>
      <c r="D2643" s="95" t="s">
        <v>534</v>
      </c>
      <c r="E2643" s="99" t="s">
        <v>534</v>
      </c>
      <c r="F2643" s="95" t="s">
        <v>534</v>
      </c>
      <c r="G2643" s="95" t="s">
        <v>534</v>
      </c>
      <c r="H2643" s="95">
        <v>0</v>
      </c>
      <c r="I2643" s="95">
        <v>1</v>
      </c>
      <c r="J2643" s="95">
        <v>2176</v>
      </c>
      <c r="K2643" s="95" t="s">
        <v>534</v>
      </c>
      <c r="L2643" s="98" t="s">
        <v>534</v>
      </c>
      <c r="M2643" s="98" t="s">
        <v>534</v>
      </c>
      <c r="N2643" s="97" t="s">
        <v>534</v>
      </c>
      <c r="Q2643" s="88" t="str">
        <f t="array" aca="1" ref="Q2643" ca="1">IFERROR(INDEX(Tableau3[Num DECAL],SMALL(IF(Tableau3[Num DECAL]&lt;&gt;"",ROW(INDIRECT("1:"&amp;ROWS(Tableau3[Num DECAL])))),ROWS($1:2632))),"")</f>
        <v/>
      </c>
      <c r="R2643" s="88">
        <f t="shared" ca="1" si="41"/>
        <v>0</v>
      </c>
      <c r="S2643" s="88">
        <f ca="1">COUNTIFS(Tableau3[PLAGE],R2643)</f>
        <v>0</v>
      </c>
      <c r="T2643" s="139">
        <f ca="1">INDEX(EXTRACT!DATE,MATCH(Tableau4[[#This Row],[Décalage]],D:D,0),0)</f>
        <v>0</v>
      </c>
      <c r="U2643" s="139">
        <f ca="1">VLOOKUP(Tableau4[[#This Row],[Décalage]],D:E,2,0)</f>
        <v>0</v>
      </c>
      <c r="V2643" s="139">
        <f ca="1">VLOOKUP(Tableau4[[#This Row],[Décalage]],D:G,4,0)</f>
        <v>0</v>
      </c>
      <c r="AY2643" s="88"/>
      <c r="AZ2643" s="88"/>
      <c r="BA2643" s="88"/>
      <c r="BB2643" s="88"/>
      <c r="BC2643" s="88"/>
    </row>
    <row r="2644" spans="1:55" ht="15" x14ac:dyDescent="0.2">
      <c r="A2644" s="100" t="s">
        <v>534</v>
      </c>
      <c r="B2644" s="95" t="s">
        <v>534</v>
      </c>
      <c r="C2644" s="95">
        <v>2641</v>
      </c>
      <c r="D2644" s="95" t="s">
        <v>534</v>
      </c>
      <c r="E2644" s="99" t="s">
        <v>534</v>
      </c>
      <c r="F2644" s="95" t="s">
        <v>534</v>
      </c>
      <c r="G2644" s="95" t="s">
        <v>534</v>
      </c>
      <c r="H2644" s="95">
        <v>0</v>
      </c>
      <c r="I2644" s="95">
        <v>1</v>
      </c>
      <c r="J2644" s="95">
        <v>2177</v>
      </c>
      <c r="K2644" s="95" t="s">
        <v>534</v>
      </c>
      <c r="L2644" s="98" t="s">
        <v>534</v>
      </c>
      <c r="M2644" s="98" t="s">
        <v>534</v>
      </c>
      <c r="N2644" s="97" t="s">
        <v>534</v>
      </c>
      <c r="Q2644" s="88" t="str">
        <f t="array" aca="1" ref="Q2644" ca="1">IFERROR(INDEX(Tableau3[Num DECAL],SMALL(IF(Tableau3[Num DECAL]&lt;&gt;"",ROW(INDIRECT("1:"&amp;ROWS(Tableau3[Num DECAL])))),ROWS($1:2633))),"")</f>
        <v/>
      </c>
      <c r="R2644" s="88">
        <f t="shared" ca="1" si="41"/>
        <v>0</v>
      </c>
      <c r="S2644" s="88">
        <f ca="1">COUNTIFS(Tableau3[PLAGE],R2644)</f>
        <v>0</v>
      </c>
      <c r="T2644" s="139">
        <f ca="1">INDEX(EXTRACT!DATE,MATCH(Tableau4[[#This Row],[Décalage]],D:D,0),0)</f>
        <v>0</v>
      </c>
      <c r="U2644" s="139">
        <f ca="1">VLOOKUP(Tableau4[[#This Row],[Décalage]],D:E,2,0)</f>
        <v>0</v>
      </c>
      <c r="V2644" s="139">
        <f ca="1">VLOOKUP(Tableau4[[#This Row],[Décalage]],D:G,4,0)</f>
        <v>0</v>
      </c>
      <c r="AY2644" s="88"/>
      <c r="AZ2644" s="88"/>
      <c r="BA2644" s="88"/>
      <c r="BB2644" s="88"/>
      <c r="BC2644" s="88"/>
    </row>
    <row r="2645" spans="1:55" ht="15" x14ac:dyDescent="0.2">
      <c r="A2645" s="100" t="s">
        <v>534</v>
      </c>
      <c r="B2645" s="95" t="s">
        <v>534</v>
      </c>
      <c r="C2645" s="95">
        <v>2642</v>
      </c>
      <c r="D2645" s="95" t="s">
        <v>534</v>
      </c>
      <c r="E2645" s="99" t="s">
        <v>534</v>
      </c>
      <c r="F2645" s="95" t="s">
        <v>534</v>
      </c>
      <c r="G2645" s="95" t="s">
        <v>534</v>
      </c>
      <c r="H2645" s="95">
        <v>0</v>
      </c>
      <c r="I2645" s="95">
        <v>1</v>
      </c>
      <c r="J2645" s="95">
        <v>2178</v>
      </c>
      <c r="K2645" s="95" t="s">
        <v>534</v>
      </c>
      <c r="L2645" s="98" t="s">
        <v>534</v>
      </c>
      <c r="M2645" s="98" t="s">
        <v>534</v>
      </c>
      <c r="N2645" s="97" t="s">
        <v>534</v>
      </c>
      <c r="Q2645" s="88" t="str">
        <f t="array" aca="1" ref="Q2645" ca="1">IFERROR(INDEX(Tableau3[Num DECAL],SMALL(IF(Tableau3[Num DECAL]&lt;&gt;"",ROW(INDIRECT("1:"&amp;ROWS(Tableau3[Num DECAL])))),ROWS($1:2634))),"")</f>
        <v/>
      </c>
      <c r="R2645" s="88">
        <f t="shared" ca="1" si="41"/>
        <v>0</v>
      </c>
      <c r="S2645" s="88">
        <f ca="1">COUNTIFS(Tableau3[PLAGE],R2645)</f>
        <v>0</v>
      </c>
      <c r="T2645" s="139">
        <f ca="1">INDEX(EXTRACT!DATE,MATCH(Tableau4[[#This Row],[Décalage]],D:D,0),0)</f>
        <v>0</v>
      </c>
      <c r="U2645" s="139">
        <f ca="1">VLOOKUP(Tableau4[[#This Row],[Décalage]],D:E,2,0)</f>
        <v>0</v>
      </c>
      <c r="V2645" s="139">
        <f ca="1">VLOOKUP(Tableau4[[#This Row],[Décalage]],D:G,4,0)</f>
        <v>0</v>
      </c>
      <c r="AY2645" s="88"/>
      <c r="AZ2645" s="88"/>
      <c r="BA2645" s="88"/>
      <c r="BB2645" s="88"/>
      <c r="BC2645" s="88"/>
    </row>
    <row r="2646" spans="1:55" ht="15" x14ac:dyDescent="0.2">
      <c r="A2646" s="100" t="s">
        <v>534</v>
      </c>
      <c r="B2646" s="95" t="s">
        <v>534</v>
      </c>
      <c r="C2646" s="95">
        <v>2643</v>
      </c>
      <c r="D2646" s="95" t="s">
        <v>534</v>
      </c>
      <c r="E2646" s="99" t="s">
        <v>534</v>
      </c>
      <c r="F2646" s="95" t="s">
        <v>534</v>
      </c>
      <c r="G2646" s="95" t="s">
        <v>534</v>
      </c>
      <c r="H2646" s="95">
        <v>0</v>
      </c>
      <c r="I2646" s="95">
        <v>1</v>
      </c>
      <c r="J2646" s="95">
        <v>2179</v>
      </c>
      <c r="K2646" s="95" t="s">
        <v>534</v>
      </c>
      <c r="L2646" s="98" t="s">
        <v>534</v>
      </c>
      <c r="M2646" s="98" t="s">
        <v>534</v>
      </c>
      <c r="N2646" s="97" t="s">
        <v>534</v>
      </c>
      <c r="Q2646" s="88" t="str">
        <f t="array" aca="1" ref="Q2646" ca="1">IFERROR(INDEX(Tableau3[Num DECAL],SMALL(IF(Tableau3[Num DECAL]&lt;&gt;"",ROW(INDIRECT("1:"&amp;ROWS(Tableau3[Num DECAL])))),ROWS($1:2635))),"")</f>
        <v/>
      </c>
      <c r="R2646" s="88">
        <f t="shared" ca="1" si="41"/>
        <v>0</v>
      </c>
      <c r="S2646" s="88">
        <f ca="1">COUNTIFS(Tableau3[PLAGE],R2646)</f>
        <v>0</v>
      </c>
      <c r="T2646" s="139">
        <f ca="1">INDEX(EXTRACT!DATE,MATCH(Tableau4[[#This Row],[Décalage]],D:D,0),0)</f>
        <v>0</v>
      </c>
      <c r="U2646" s="139">
        <f ca="1">VLOOKUP(Tableau4[[#This Row],[Décalage]],D:E,2,0)</f>
        <v>0</v>
      </c>
      <c r="V2646" s="139">
        <f ca="1">VLOOKUP(Tableau4[[#This Row],[Décalage]],D:G,4,0)</f>
        <v>0</v>
      </c>
      <c r="AY2646" s="88"/>
      <c r="AZ2646" s="88"/>
      <c r="BA2646" s="88"/>
      <c r="BB2646" s="88"/>
      <c r="BC2646" s="88"/>
    </row>
    <row r="2647" spans="1:55" ht="15" x14ac:dyDescent="0.2">
      <c r="A2647" s="100" t="s">
        <v>534</v>
      </c>
      <c r="B2647" s="95" t="s">
        <v>534</v>
      </c>
      <c r="C2647" s="95">
        <v>2644</v>
      </c>
      <c r="D2647" s="95" t="s">
        <v>534</v>
      </c>
      <c r="E2647" s="99" t="s">
        <v>534</v>
      </c>
      <c r="F2647" s="95" t="s">
        <v>534</v>
      </c>
      <c r="G2647" s="95" t="s">
        <v>534</v>
      </c>
      <c r="H2647" s="95">
        <v>0</v>
      </c>
      <c r="I2647" s="95">
        <v>1</v>
      </c>
      <c r="J2647" s="95">
        <v>2180</v>
      </c>
      <c r="K2647" s="95" t="s">
        <v>534</v>
      </c>
      <c r="L2647" s="98" t="s">
        <v>534</v>
      </c>
      <c r="M2647" s="98" t="s">
        <v>534</v>
      </c>
      <c r="N2647" s="97" t="s">
        <v>534</v>
      </c>
      <c r="Q2647" s="88" t="str">
        <f t="array" aca="1" ref="Q2647" ca="1">IFERROR(INDEX(Tableau3[Num DECAL],SMALL(IF(Tableau3[Num DECAL]&lt;&gt;"",ROW(INDIRECT("1:"&amp;ROWS(Tableau3[Num DECAL])))),ROWS($1:2636))),"")</f>
        <v/>
      </c>
      <c r="R2647" s="88">
        <f t="shared" ca="1" si="41"/>
        <v>0</v>
      </c>
      <c r="S2647" s="88">
        <f ca="1">COUNTIFS(Tableau3[PLAGE],R2647)</f>
        <v>0</v>
      </c>
      <c r="T2647" s="139">
        <f ca="1">INDEX(EXTRACT!DATE,MATCH(Tableau4[[#This Row],[Décalage]],D:D,0),0)</f>
        <v>0</v>
      </c>
      <c r="U2647" s="139">
        <f ca="1">VLOOKUP(Tableau4[[#This Row],[Décalage]],D:E,2,0)</f>
        <v>0</v>
      </c>
      <c r="V2647" s="139">
        <f ca="1">VLOOKUP(Tableau4[[#This Row],[Décalage]],D:G,4,0)</f>
        <v>0</v>
      </c>
      <c r="AY2647" s="88"/>
      <c r="AZ2647" s="88"/>
      <c r="BA2647" s="88"/>
      <c r="BB2647" s="88"/>
      <c r="BC2647" s="88"/>
    </row>
    <row r="2648" spans="1:55" ht="15" x14ac:dyDescent="0.2">
      <c r="A2648" s="100" t="s">
        <v>534</v>
      </c>
      <c r="B2648" s="95" t="s">
        <v>534</v>
      </c>
      <c r="C2648" s="95">
        <v>2645</v>
      </c>
      <c r="D2648" s="95" t="s">
        <v>534</v>
      </c>
      <c r="E2648" s="99" t="s">
        <v>534</v>
      </c>
      <c r="F2648" s="95" t="s">
        <v>534</v>
      </c>
      <c r="G2648" s="95" t="s">
        <v>534</v>
      </c>
      <c r="H2648" s="95">
        <v>0</v>
      </c>
      <c r="I2648" s="95">
        <v>1</v>
      </c>
      <c r="J2648" s="95">
        <v>2181</v>
      </c>
      <c r="K2648" s="95" t="s">
        <v>534</v>
      </c>
      <c r="L2648" s="98" t="s">
        <v>534</v>
      </c>
      <c r="M2648" s="98" t="s">
        <v>534</v>
      </c>
      <c r="N2648" s="97" t="s">
        <v>534</v>
      </c>
      <c r="Q2648" s="88" t="str">
        <f t="array" aca="1" ref="Q2648" ca="1">IFERROR(INDEX(Tableau3[Num DECAL],SMALL(IF(Tableau3[Num DECAL]&lt;&gt;"",ROW(INDIRECT("1:"&amp;ROWS(Tableau3[Num DECAL])))),ROWS($1:2637))),"")</f>
        <v/>
      </c>
      <c r="R2648" s="88">
        <f t="shared" ca="1" si="41"/>
        <v>0</v>
      </c>
      <c r="S2648" s="88">
        <f ca="1">COUNTIFS(Tableau3[PLAGE],R2648)</f>
        <v>0</v>
      </c>
      <c r="T2648" s="139">
        <f ca="1">INDEX(EXTRACT!DATE,MATCH(Tableau4[[#This Row],[Décalage]],D:D,0),0)</f>
        <v>0</v>
      </c>
      <c r="U2648" s="139">
        <f ca="1">VLOOKUP(Tableau4[[#This Row],[Décalage]],D:E,2,0)</f>
        <v>0</v>
      </c>
      <c r="V2648" s="139">
        <f ca="1">VLOOKUP(Tableau4[[#This Row],[Décalage]],D:G,4,0)</f>
        <v>0</v>
      </c>
      <c r="AY2648" s="88"/>
      <c r="AZ2648" s="88"/>
      <c r="BA2648" s="88"/>
      <c r="BB2648" s="88"/>
      <c r="BC2648" s="88"/>
    </row>
    <row r="2649" spans="1:55" ht="15" x14ac:dyDescent="0.2">
      <c r="A2649" s="100" t="s">
        <v>534</v>
      </c>
      <c r="B2649" s="95" t="s">
        <v>534</v>
      </c>
      <c r="C2649" s="95">
        <v>2646</v>
      </c>
      <c r="D2649" s="95" t="s">
        <v>534</v>
      </c>
      <c r="E2649" s="99" t="s">
        <v>534</v>
      </c>
      <c r="F2649" s="95" t="s">
        <v>534</v>
      </c>
      <c r="G2649" s="95" t="s">
        <v>534</v>
      </c>
      <c r="H2649" s="95">
        <v>0</v>
      </c>
      <c r="I2649" s="95">
        <v>1</v>
      </c>
      <c r="J2649" s="95">
        <v>2182</v>
      </c>
      <c r="K2649" s="95" t="s">
        <v>534</v>
      </c>
      <c r="L2649" s="98" t="s">
        <v>534</v>
      </c>
      <c r="M2649" s="98" t="s">
        <v>534</v>
      </c>
      <c r="N2649" s="97" t="s">
        <v>534</v>
      </c>
      <c r="Q2649" s="88" t="str">
        <f t="array" aca="1" ref="Q2649" ca="1">IFERROR(INDEX(Tableau3[Num DECAL],SMALL(IF(Tableau3[Num DECAL]&lt;&gt;"",ROW(INDIRECT("1:"&amp;ROWS(Tableau3[Num DECAL])))),ROWS($1:2638))),"")</f>
        <v/>
      </c>
      <c r="R2649" s="88">
        <f t="shared" ca="1" si="41"/>
        <v>0</v>
      </c>
      <c r="S2649" s="88">
        <f ca="1">COUNTIFS(Tableau3[PLAGE],R2649)</f>
        <v>0</v>
      </c>
      <c r="T2649" s="139">
        <f ca="1">INDEX(EXTRACT!DATE,MATCH(Tableau4[[#This Row],[Décalage]],D:D,0),0)</f>
        <v>0</v>
      </c>
      <c r="U2649" s="139">
        <f ca="1">VLOOKUP(Tableau4[[#This Row],[Décalage]],D:E,2,0)</f>
        <v>0</v>
      </c>
      <c r="V2649" s="139">
        <f ca="1">VLOOKUP(Tableau4[[#This Row],[Décalage]],D:G,4,0)</f>
        <v>0</v>
      </c>
      <c r="AY2649" s="88"/>
      <c r="AZ2649" s="88"/>
      <c r="BA2649" s="88"/>
      <c r="BB2649" s="88"/>
      <c r="BC2649" s="88"/>
    </row>
    <row r="2650" spans="1:55" ht="15" x14ac:dyDescent="0.2">
      <c r="A2650" s="100" t="s">
        <v>534</v>
      </c>
      <c r="B2650" s="95" t="s">
        <v>534</v>
      </c>
      <c r="C2650" s="95">
        <v>2647</v>
      </c>
      <c r="D2650" s="95" t="s">
        <v>534</v>
      </c>
      <c r="E2650" s="99" t="s">
        <v>534</v>
      </c>
      <c r="F2650" s="95" t="s">
        <v>534</v>
      </c>
      <c r="G2650" s="95" t="s">
        <v>534</v>
      </c>
      <c r="H2650" s="95">
        <v>0</v>
      </c>
      <c r="I2650" s="95">
        <v>1</v>
      </c>
      <c r="J2650" s="95">
        <v>2183</v>
      </c>
      <c r="K2650" s="95" t="s">
        <v>534</v>
      </c>
      <c r="L2650" s="98" t="s">
        <v>534</v>
      </c>
      <c r="M2650" s="98" t="s">
        <v>534</v>
      </c>
      <c r="N2650" s="97" t="s">
        <v>534</v>
      </c>
      <c r="Q2650" s="88" t="str">
        <f t="array" aca="1" ref="Q2650" ca="1">IFERROR(INDEX(Tableau3[Num DECAL],SMALL(IF(Tableau3[Num DECAL]&lt;&gt;"",ROW(INDIRECT("1:"&amp;ROWS(Tableau3[Num DECAL])))),ROWS($1:2639))),"")</f>
        <v/>
      </c>
      <c r="R2650" s="88">
        <f t="shared" ca="1" si="41"/>
        <v>0</v>
      </c>
      <c r="S2650" s="88">
        <f ca="1">COUNTIFS(Tableau3[PLAGE],R2650)</f>
        <v>0</v>
      </c>
      <c r="T2650" s="139">
        <f ca="1">INDEX(EXTRACT!DATE,MATCH(Tableau4[[#This Row],[Décalage]],D:D,0),0)</f>
        <v>0</v>
      </c>
      <c r="U2650" s="139">
        <f ca="1">VLOOKUP(Tableau4[[#This Row],[Décalage]],D:E,2,0)</f>
        <v>0</v>
      </c>
      <c r="V2650" s="139">
        <f ca="1">VLOOKUP(Tableau4[[#This Row],[Décalage]],D:G,4,0)</f>
        <v>0</v>
      </c>
      <c r="AY2650" s="88"/>
      <c r="AZ2650" s="88"/>
      <c r="BA2650" s="88"/>
      <c r="BB2650" s="88"/>
      <c r="BC2650" s="88"/>
    </row>
    <row r="2651" spans="1:55" ht="15" x14ac:dyDescent="0.2">
      <c r="A2651" s="100" t="s">
        <v>534</v>
      </c>
      <c r="B2651" s="95" t="s">
        <v>534</v>
      </c>
      <c r="C2651" s="95">
        <v>2648</v>
      </c>
      <c r="D2651" s="95" t="s">
        <v>534</v>
      </c>
      <c r="E2651" s="99" t="s">
        <v>534</v>
      </c>
      <c r="F2651" s="95" t="s">
        <v>534</v>
      </c>
      <c r="G2651" s="95" t="s">
        <v>534</v>
      </c>
      <c r="H2651" s="95">
        <v>0</v>
      </c>
      <c r="I2651" s="95">
        <v>1</v>
      </c>
      <c r="J2651" s="95">
        <v>2184</v>
      </c>
      <c r="K2651" s="95" t="s">
        <v>534</v>
      </c>
      <c r="L2651" s="98" t="s">
        <v>534</v>
      </c>
      <c r="M2651" s="98" t="s">
        <v>534</v>
      </c>
      <c r="N2651" s="97" t="s">
        <v>534</v>
      </c>
      <c r="Q2651" s="88" t="str">
        <f t="array" aca="1" ref="Q2651" ca="1">IFERROR(INDEX(Tableau3[Num DECAL],SMALL(IF(Tableau3[Num DECAL]&lt;&gt;"",ROW(INDIRECT("1:"&amp;ROWS(Tableau3[Num DECAL])))),ROWS($1:2640))),"")</f>
        <v/>
      </c>
      <c r="R2651" s="88">
        <f t="shared" ca="1" si="41"/>
        <v>0</v>
      </c>
      <c r="S2651" s="88">
        <f ca="1">COUNTIFS(Tableau3[PLAGE],R2651)</f>
        <v>0</v>
      </c>
      <c r="T2651" s="139">
        <f ca="1">INDEX(EXTRACT!DATE,MATCH(Tableau4[[#This Row],[Décalage]],D:D,0),0)</f>
        <v>0</v>
      </c>
      <c r="U2651" s="139">
        <f ca="1">VLOOKUP(Tableau4[[#This Row],[Décalage]],D:E,2,0)</f>
        <v>0</v>
      </c>
      <c r="V2651" s="139">
        <f ca="1">VLOOKUP(Tableau4[[#This Row],[Décalage]],D:G,4,0)</f>
        <v>0</v>
      </c>
      <c r="AY2651" s="88"/>
      <c r="AZ2651" s="88"/>
      <c r="BA2651" s="88"/>
      <c r="BB2651" s="88"/>
      <c r="BC2651" s="88"/>
    </row>
    <row r="2652" spans="1:55" ht="15" x14ac:dyDescent="0.2">
      <c r="A2652" s="100" t="s">
        <v>534</v>
      </c>
      <c r="B2652" s="95" t="s">
        <v>534</v>
      </c>
      <c r="C2652" s="95">
        <v>2649</v>
      </c>
      <c r="D2652" s="95" t="s">
        <v>534</v>
      </c>
      <c r="E2652" s="99" t="s">
        <v>534</v>
      </c>
      <c r="F2652" s="95" t="s">
        <v>534</v>
      </c>
      <c r="G2652" s="95" t="s">
        <v>534</v>
      </c>
      <c r="H2652" s="95">
        <v>0</v>
      </c>
      <c r="I2652" s="95">
        <v>1</v>
      </c>
      <c r="J2652" s="95">
        <v>2185</v>
      </c>
      <c r="K2652" s="95" t="s">
        <v>534</v>
      </c>
      <c r="L2652" s="98" t="s">
        <v>534</v>
      </c>
      <c r="M2652" s="98" t="s">
        <v>534</v>
      </c>
      <c r="N2652" s="97" t="s">
        <v>534</v>
      </c>
      <c r="Q2652" s="88" t="str">
        <f t="array" aca="1" ref="Q2652" ca="1">IFERROR(INDEX(Tableau3[Num DECAL],SMALL(IF(Tableau3[Num DECAL]&lt;&gt;"",ROW(INDIRECT("1:"&amp;ROWS(Tableau3[Num DECAL])))),ROWS($1:2641))),"")</f>
        <v/>
      </c>
      <c r="R2652" s="88">
        <f t="shared" ca="1" si="41"/>
        <v>0</v>
      </c>
      <c r="S2652" s="88">
        <f ca="1">COUNTIFS(Tableau3[PLAGE],R2652)</f>
        <v>0</v>
      </c>
      <c r="T2652" s="139">
        <f ca="1">INDEX(EXTRACT!DATE,MATCH(Tableau4[[#This Row],[Décalage]],D:D,0),0)</f>
        <v>0</v>
      </c>
      <c r="U2652" s="139">
        <f ca="1">VLOOKUP(Tableau4[[#This Row],[Décalage]],D:E,2,0)</f>
        <v>0</v>
      </c>
      <c r="V2652" s="139">
        <f ca="1">VLOOKUP(Tableau4[[#This Row],[Décalage]],D:G,4,0)</f>
        <v>0</v>
      </c>
      <c r="AY2652" s="88"/>
      <c r="AZ2652" s="88"/>
      <c r="BA2652" s="88"/>
      <c r="BB2652" s="88"/>
      <c r="BC2652" s="88"/>
    </row>
    <row r="2653" spans="1:55" ht="15" x14ac:dyDescent="0.2">
      <c r="A2653" s="100" t="s">
        <v>534</v>
      </c>
      <c r="B2653" s="95" t="s">
        <v>534</v>
      </c>
      <c r="C2653" s="95">
        <v>2650</v>
      </c>
      <c r="D2653" s="95" t="s">
        <v>534</v>
      </c>
      <c r="E2653" s="99" t="s">
        <v>534</v>
      </c>
      <c r="F2653" s="95" t="s">
        <v>534</v>
      </c>
      <c r="G2653" s="95" t="s">
        <v>534</v>
      </c>
      <c r="H2653" s="95">
        <v>0</v>
      </c>
      <c r="I2653" s="95">
        <v>1</v>
      </c>
      <c r="J2653" s="95">
        <v>2186</v>
      </c>
      <c r="K2653" s="95" t="s">
        <v>534</v>
      </c>
      <c r="L2653" s="98" t="s">
        <v>534</v>
      </c>
      <c r="M2653" s="98" t="s">
        <v>534</v>
      </c>
      <c r="N2653" s="97" t="s">
        <v>534</v>
      </c>
      <c r="Q2653" s="88" t="str">
        <f t="array" aca="1" ref="Q2653" ca="1">IFERROR(INDEX(Tableau3[Num DECAL],SMALL(IF(Tableau3[Num DECAL]&lt;&gt;"",ROW(INDIRECT("1:"&amp;ROWS(Tableau3[Num DECAL])))),ROWS($1:2642))),"")</f>
        <v/>
      </c>
      <c r="R2653" s="88">
        <f t="shared" ca="1" si="41"/>
        <v>0</v>
      </c>
      <c r="S2653" s="88">
        <f ca="1">COUNTIFS(Tableau3[PLAGE],R2653)</f>
        <v>0</v>
      </c>
      <c r="T2653" s="139">
        <f ca="1">INDEX(EXTRACT!DATE,MATCH(Tableau4[[#This Row],[Décalage]],D:D,0),0)</f>
        <v>0</v>
      </c>
      <c r="U2653" s="139">
        <f ca="1">VLOOKUP(Tableau4[[#This Row],[Décalage]],D:E,2,0)</f>
        <v>0</v>
      </c>
      <c r="V2653" s="139">
        <f ca="1">VLOOKUP(Tableau4[[#This Row],[Décalage]],D:G,4,0)</f>
        <v>0</v>
      </c>
      <c r="AY2653" s="88"/>
      <c r="AZ2653" s="88"/>
      <c r="BA2653" s="88"/>
      <c r="BB2653" s="88"/>
      <c r="BC2653" s="88"/>
    </row>
    <row r="2654" spans="1:55" ht="15" x14ac:dyDescent="0.2">
      <c r="A2654" s="100" t="s">
        <v>534</v>
      </c>
      <c r="B2654" s="95" t="s">
        <v>534</v>
      </c>
      <c r="C2654" s="95">
        <v>2651</v>
      </c>
      <c r="D2654" s="95" t="s">
        <v>534</v>
      </c>
      <c r="E2654" s="99" t="s">
        <v>534</v>
      </c>
      <c r="F2654" s="95" t="s">
        <v>534</v>
      </c>
      <c r="G2654" s="95" t="s">
        <v>534</v>
      </c>
      <c r="H2654" s="95">
        <v>0</v>
      </c>
      <c r="I2654" s="95">
        <v>1</v>
      </c>
      <c r="J2654" s="95">
        <v>2187</v>
      </c>
      <c r="K2654" s="95" t="s">
        <v>534</v>
      </c>
      <c r="L2654" s="98" t="s">
        <v>534</v>
      </c>
      <c r="M2654" s="98" t="s">
        <v>534</v>
      </c>
      <c r="N2654" s="97" t="s">
        <v>534</v>
      </c>
      <c r="Q2654" s="88" t="str">
        <f t="array" aca="1" ref="Q2654" ca="1">IFERROR(INDEX(Tableau3[Num DECAL],SMALL(IF(Tableau3[Num DECAL]&lt;&gt;"",ROW(INDIRECT("1:"&amp;ROWS(Tableau3[Num DECAL])))),ROWS($1:2643))),"")</f>
        <v/>
      </c>
      <c r="R2654" s="88">
        <f t="shared" ca="1" si="41"/>
        <v>0</v>
      </c>
      <c r="S2654" s="88">
        <f ca="1">COUNTIFS(Tableau3[PLAGE],R2654)</f>
        <v>0</v>
      </c>
      <c r="T2654" s="139">
        <f ca="1">INDEX(EXTRACT!DATE,MATCH(Tableau4[[#This Row],[Décalage]],D:D,0),0)</f>
        <v>0</v>
      </c>
      <c r="U2654" s="139">
        <f ca="1">VLOOKUP(Tableau4[[#This Row],[Décalage]],D:E,2,0)</f>
        <v>0</v>
      </c>
      <c r="V2654" s="139">
        <f ca="1">VLOOKUP(Tableau4[[#This Row],[Décalage]],D:G,4,0)</f>
        <v>0</v>
      </c>
      <c r="AY2654" s="88"/>
      <c r="AZ2654" s="88"/>
      <c r="BA2654" s="88"/>
      <c r="BB2654" s="88"/>
      <c r="BC2654" s="88"/>
    </row>
    <row r="2655" spans="1:55" ht="15" x14ac:dyDescent="0.2">
      <c r="A2655" s="100" t="s">
        <v>534</v>
      </c>
      <c r="B2655" s="95" t="s">
        <v>534</v>
      </c>
      <c r="C2655" s="95">
        <v>2652</v>
      </c>
      <c r="D2655" s="95" t="s">
        <v>534</v>
      </c>
      <c r="E2655" s="99" t="s">
        <v>534</v>
      </c>
      <c r="F2655" s="95" t="s">
        <v>534</v>
      </c>
      <c r="G2655" s="95" t="s">
        <v>534</v>
      </c>
      <c r="H2655" s="95">
        <v>0</v>
      </c>
      <c r="I2655" s="95">
        <v>1</v>
      </c>
      <c r="J2655" s="95">
        <v>2188</v>
      </c>
      <c r="K2655" s="95" t="s">
        <v>534</v>
      </c>
      <c r="L2655" s="98" t="s">
        <v>534</v>
      </c>
      <c r="M2655" s="98" t="s">
        <v>534</v>
      </c>
      <c r="N2655" s="97" t="s">
        <v>534</v>
      </c>
      <c r="Q2655" s="88" t="str">
        <f t="array" aca="1" ref="Q2655" ca="1">IFERROR(INDEX(Tableau3[Num DECAL],SMALL(IF(Tableau3[Num DECAL]&lt;&gt;"",ROW(INDIRECT("1:"&amp;ROWS(Tableau3[Num DECAL])))),ROWS($1:2644))),"")</f>
        <v/>
      </c>
      <c r="R2655" s="88">
        <f t="shared" ca="1" si="41"/>
        <v>0</v>
      </c>
      <c r="S2655" s="88">
        <f ca="1">COUNTIFS(Tableau3[PLAGE],R2655)</f>
        <v>0</v>
      </c>
      <c r="T2655" s="139">
        <f ca="1">INDEX(EXTRACT!DATE,MATCH(Tableau4[[#This Row],[Décalage]],D:D,0),0)</f>
        <v>0</v>
      </c>
      <c r="U2655" s="139">
        <f ca="1">VLOOKUP(Tableau4[[#This Row],[Décalage]],D:E,2,0)</f>
        <v>0</v>
      </c>
      <c r="V2655" s="139">
        <f ca="1">VLOOKUP(Tableau4[[#This Row],[Décalage]],D:G,4,0)</f>
        <v>0</v>
      </c>
      <c r="AY2655" s="88"/>
      <c r="AZ2655" s="88"/>
      <c r="BA2655" s="88"/>
      <c r="BB2655" s="88"/>
      <c r="BC2655" s="88"/>
    </row>
    <row r="2656" spans="1:55" ht="15" x14ac:dyDescent="0.2">
      <c r="A2656" s="100" t="s">
        <v>534</v>
      </c>
      <c r="B2656" s="95" t="s">
        <v>534</v>
      </c>
      <c r="C2656" s="95">
        <v>2653</v>
      </c>
      <c r="D2656" s="95" t="s">
        <v>534</v>
      </c>
      <c r="E2656" s="99" t="s">
        <v>534</v>
      </c>
      <c r="F2656" s="95" t="s">
        <v>534</v>
      </c>
      <c r="G2656" s="95" t="s">
        <v>534</v>
      </c>
      <c r="H2656" s="95">
        <v>0</v>
      </c>
      <c r="I2656" s="95">
        <v>1</v>
      </c>
      <c r="J2656" s="95">
        <v>2189</v>
      </c>
      <c r="K2656" s="95" t="s">
        <v>534</v>
      </c>
      <c r="L2656" s="98" t="s">
        <v>534</v>
      </c>
      <c r="M2656" s="98" t="s">
        <v>534</v>
      </c>
      <c r="N2656" s="97" t="s">
        <v>534</v>
      </c>
      <c r="Q2656" s="88" t="str">
        <f t="array" aca="1" ref="Q2656" ca="1">IFERROR(INDEX(Tableau3[Num DECAL],SMALL(IF(Tableau3[Num DECAL]&lt;&gt;"",ROW(INDIRECT("1:"&amp;ROWS(Tableau3[Num DECAL])))),ROWS($1:2645))),"")</f>
        <v/>
      </c>
      <c r="R2656" s="88">
        <f t="shared" ca="1" si="41"/>
        <v>0</v>
      </c>
      <c r="S2656" s="88">
        <f ca="1">COUNTIFS(Tableau3[PLAGE],R2656)</f>
        <v>0</v>
      </c>
      <c r="T2656" s="139">
        <f ca="1">INDEX(EXTRACT!DATE,MATCH(Tableau4[[#This Row],[Décalage]],D:D,0),0)</f>
        <v>0</v>
      </c>
      <c r="U2656" s="139">
        <f ca="1">VLOOKUP(Tableau4[[#This Row],[Décalage]],D:E,2,0)</f>
        <v>0</v>
      </c>
      <c r="V2656" s="139">
        <f ca="1">VLOOKUP(Tableau4[[#This Row],[Décalage]],D:G,4,0)</f>
        <v>0</v>
      </c>
      <c r="AY2656" s="88"/>
      <c r="AZ2656" s="88"/>
      <c r="BA2656" s="88"/>
      <c r="BB2656" s="88"/>
      <c r="BC2656" s="88"/>
    </row>
    <row r="2657" spans="1:55" ht="15" x14ac:dyDescent="0.2">
      <c r="A2657" s="100" t="s">
        <v>534</v>
      </c>
      <c r="B2657" s="95" t="s">
        <v>534</v>
      </c>
      <c r="C2657" s="95">
        <v>2654</v>
      </c>
      <c r="D2657" s="95" t="s">
        <v>534</v>
      </c>
      <c r="E2657" s="99" t="s">
        <v>534</v>
      </c>
      <c r="F2657" s="95" t="s">
        <v>534</v>
      </c>
      <c r="G2657" s="95" t="s">
        <v>534</v>
      </c>
      <c r="H2657" s="95">
        <v>0</v>
      </c>
      <c r="I2657" s="95">
        <v>1</v>
      </c>
      <c r="J2657" s="95">
        <v>2190</v>
      </c>
      <c r="K2657" s="95" t="s">
        <v>534</v>
      </c>
      <c r="L2657" s="98" t="s">
        <v>534</v>
      </c>
      <c r="M2657" s="98" t="s">
        <v>534</v>
      </c>
      <c r="N2657" s="97" t="s">
        <v>534</v>
      </c>
      <c r="Q2657" s="88" t="str">
        <f t="array" aca="1" ref="Q2657" ca="1">IFERROR(INDEX(Tableau3[Num DECAL],SMALL(IF(Tableau3[Num DECAL]&lt;&gt;"",ROW(INDIRECT("1:"&amp;ROWS(Tableau3[Num DECAL])))),ROWS($1:2646))),"")</f>
        <v/>
      </c>
      <c r="R2657" s="88">
        <f t="shared" ca="1" si="41"/>
        <v>0</v>
      </c>
      <c r="S2657" s="88">
        <f ca="1">COUNTIFS(Tableau3[PLAGE],R2657)</f>
        <v>0</v>
      </c>
      <c r="T2657" s="139">
        <f ca="1">INDEX(EXTRACT!DATE,MATCH(Tableau4[[#This Row],[Décalage]],D:D,0),0)</f>
        <v>0</v>
      </c>
      <c r="U2657" s="139">
        <f ca="1">VLOOKUP(Tableau4[[#This Row],[Décalage]],D:E,2,0)</f>
        <v>0</v>
      </c>
      <c r="V2657" s="139">
        <f ca="1">VLOOKUP(Tableau4[[#This Row],[Décalage]],D:G,4,0)</f>
        <v>0</v>
      </c>
      <c r="AY2657" s="88"/>
      <c r="AZ2657" s="88"/>
      <c r="BA2657" s="88"/>
      <c r="BB2657" s="88"/>
      <c r="BC2657" s="88"/>
    </row>
    <row r="2658" spans="1:55" ht="15" x14ac:dyDescent="0.2">
      <c r="A2658" s="100" t="s">
        <v>534</v>
      </c>
      <c r="B2658" s="95" t="s">
        <v>534</v>
      </c>
      <c r="C2658" s="95">
        <v>2655</v>
      </c>
      <c r="D2658" s="95" t="s">
        <v>534</v>
      </c>
      <c r="E2658" s="99" t="s">
        <v>534</v>
      </c>
      <c r="F2658" s="95" t="s">
        <v>534</v>
      </c>
      <c r="G2658" s="95" t="s">
        <v>534</v>
      </c>
      <c r="H2658" s="95">
        <v>0</v>
      </c>
      <c r="I2658" s="95">
        <v>1</v>
      </c>
      <c r="J2658" s="95">
        <v>2191</v>
      </c>
      <c r="K2658" s="95" t="s">
        <v>534</v>
      </c>
      <c r="L2658" s="98" t="s">
        <v>534</v>
      </c>
      <c r="M2658" s="98" t="s">
        <v>534</v>
      </c>
      <c r="N2658" s="97" t="s">
        <v>534</v>
      </c>
      <c r="Q2658" s="88" t="str">
        <f t="array" aca="1" ref="Q2658" ca="1">IFERROR(INDEX(Tableau3[Num DECAL],SMALL(IF(Tableau3[Num DECAL]&lt;&gt;"",ROW(INDIRECT("1:"&amp;ROWS(Tableau3[Num DECAL])))),ROWS($1:2647))),"")</f>
        <v/>
      </c>
      <c r="R2658" s="88">
        <f t="shared" ca="1" si="41"/>
        <v>0</v>
      </c>
      <c r="S2658" s="88">
        <f ca="1">COUNTIFS(Tableau3[PLAGE],R2658)</f>
        <v>0</v>
      </c>
      <c r="T2658" s="139">
        <f ca="1">INDEX(EXTRACT!DATE,MATCH(Tableau4[[#This Row],[Décalage]],D:D,0),0)</f>
        <v>0</v>
      </c>
      <c r="U2658" s="139">
        <f ca="1">VLOOKUP(Tableau4[[#This Row],[Décalage]],D:E,2,0)</f>
        <v>0</v>
      </c>
      <c r="V2658" s="139">
        <f ca="1">VLOOKUP(Tableau4[[#This Row],[Décalage]],D:G,4,0)</f>
        <v>0</v>
      </c>
      <c r="AY2658" s="88"/>
      <c r="AZ2658" s="88"/>
      <c r="BA2658" s="88"/>
      <c r="BB2658" s="88"/>
      <c r="BC2658" s="88"/>
    </row>
    <row r="2659" spans="1:55" ht="15" x14ac:dyDescent="0.2">
      <c r="A2659" s="100" t="s">
        <v>534</v>
      </c>
      <c r="B2659" s="95" t="s">
        <v>534</v>
      </c>
      <c r="C2659" s="95">
        <v>2656</v>
      </c>
      <c r="D2659" s="95" t="s">
        <v>534</v>
      </c>
      <c r="E2659" s="99" t="s">
        <v>534</v>
      </c>
      <c r="F2659" s="95" t="s">
        <v>534</v>
      </c>
      <c r="G2659" s="95" t="s">
        <v>534</v>
      </c>
      <c r="H2659" s="95">
        <v>0</v>
      </c>
      <c r="I2659" s="95">
        <v>1</v>
      </c>
      <c r="J2659" s="95">
        <v>2192</v>
      </c>
      <c r="K2659" s="95" t="s">
        <v>534</v>
      </c>
      <c r="L2659" s="98" t="s">
        <v>534</v>
      </c>
      <c r="M2659" s="98" t="s">
        <v>534</v>
      </c>
      <c r="N2659" s="97" t="s">
        <v>534</v>
      </c>
      <c r="Q2659" s="88" t="str">
        <f t="array" aca="1" ref="Q2659" ca="1">IFERROR(INDEX(Tableau3[Num DECAL],SMALL(IF(Tableau3[Num DECAL]&lt;&gt;"",ROW(INDIRECT("1:"&amp;ROWS(Tableau3[Num DECAL])))),ROWS($1:2648))),"")</f>
        <v/>
      </c>
      <c r="R2659" s="88">
        <f t="shared" ca="1" si="41"/>
        <v>0</v>
      </c>
      <c r="S2659" s="88">
        <f ca="1">COUNTIFS(Tableau3[PLAGE],R2659)</f>
        <v>0</v>
      </c>
      <c r="T2659" s="139">
        <f ca="1">INDEX(EXTRACT!DATE,MATCH(Tableau4[[#This Row],[Décalage]],D:D,0),0)</f>
        <v>0</v>
      </c>
      <c r="U2659" s="139">
        <f ca="1">VLOOKUP(Tableau4[[#This Row],[Décalage]],D:E,2,0)</f>
        <v>0</v>
      </c>
      <c r="V2659" s="139">
        <f ca="1">VLOOKUP(Tableau4[[#This Row],[Décalage]],D:G,4,0)</f>
        <v>0</v>
      </c>
      <c r="AY2659" s="88"/>
      <c r="AZ2659" s="88"/>
      <c r="BA2659" s="88"/>
      <c r="BB2659" s="88"/>
      <c r="BC2659" s="88"/>
    </row>
    <row r="2660" spans="1:55" ht="15" x14ac:dyDescent="0.2">
      <c r="A2660" s="100" t="s">
        <v>534</v>
      </c>
      <c r="B2660" s="95" t="s">
        <v>534</v>
      </c>
      <c r="C2660" s="95">
        <v>2657</v>
      </c>
      <c r="D2660" s="95" t="s">
        <v>534</v>
      </c>
      <c r="E2660" s="99" t="s">
        <v>534</v>
      </c>
      <c r="F2660" s="95" t="s">
        <v>534</v>
      </c>
      <c r="G2660" s="95" t="s">
        <v>534</v>
      </c>
      <c r="H2660" s="95">
        <v>0</v>
      </c>
      <c r="I2660" s="95">
        <v>1</v>
      </c>
      <c r="J2660" s="95">
        <v>2193</v>
      </c>
      <c r="K2660" s="95" t="s">
        <v>534</v>
      </c>
      <c r="L2660" s="98" t="s">
        <v>534</v>
      </c>
      <c r="M2660" s="98" t="s">
        <v>534</v>
      </c>
      <c r="N2660" s="97" t="s">
        <v>534</v>
      </c>
      <c r="Q2660" s="88" t="str">
        <f t="array" aca="1" ref="Q2660" ca="1">IFERROR(INDEX(Tableau3[Num DECAL],SMALL(IF(Tableau3[Num DECAL]&lt;&gt;"",ROW(INDIRECT("1:"&amp;ROWS(Tableau3[Num DECAL])))),ROWS($1:2649))),"")</f>
        <v/>
      </c>
      <c r="R2660" s="88">
        <f t="shared" ca="1" si="41"/>
        <v>0</v>
      </c>
      <c r="S2660" s="88">
        <f ca="1">COUNTIFS(Tableau3[PLAGE],R2660)</f>
        <v>0</v>
      </c>
      <c r="T2660" s="139">
        <f ca="1">INDEX(EXTRACT!DATE,MATCH(Tableau4[[#This Row],[Décalage]],D:D,0),0)</f>
        <v>0</v>
      </c>
      <c r="U2660" s="139">
        <f ca="1">VLOOKUP(Tableau4[[#This Row],[Décalage]],D:E,2,0)</f>
        <v>0</v>
      </c>
      <c r="V2660" s="139">
        <f ca="1">VLOOKUP(Tableau4[[#This Row],[Décalage]],D:G,4,0)</f>
        <v>0</v>
      </c>
      <c r="AY2660" s="88"/>
      <c r="AZ2660" s="88"/>
      <c r="BA2660" s="88"/>
      <c r="BB2660" s="88"/>
      <c r="BC2660" s="88"/>
    </row>
    <row r="2661" spans="1:55" ht="15" x14ac:dyDescent="0.2">
      <c r="A2661" s="100" t="s">
        <v>534</v>
      </c>
      <c r="B2661" s="95" t="s">
        <v>534</v>
      </c>
      <c r="C2661" s="95">
        <v>2658</v>
      </c>
      <c r="D2661" s="95" t="s">
        <v>534</v>
      </c>
      <c r="E2661" s="99" t="s">
        <v>534</v>
      </c>
      <c r="F2661" s="95" t="s">
        <v>534</v>
      </c>
      <c r="G2661" s="95" t="s">
        <v>534</v>
      </c>
      <c r="H2661" s="95">
        <v>0</v>
      </c>
      <c r="I2661" s="95">
        <v>1</v>
      </c>
      <c r="J2661" s="95">
        <v>2194</v>
      </c>
      <c r="K2661" s="95" t="s">
        <v>534</v>
      </c>
      <c r="L2661" s="98" t="s">
        <v>534</v>
      </c>
      <c r="M2661" s="98" t="s">
        <v>534</v>
      </c>
      <c r="N2661" s="97" t="s">
        <v>534</v>
      </c>
      <c r="Q2661" s="88" t="str">
        <f t="array" aca="1" ref="Q2661" ca="1">IFERROR(INDEX(Tableau3[Num DECAL],SMALL(IF(Tableau3[Num DECAL]&lt;&gt;"",ROW(INDIRECT("1:"&amp;ROWS(Tableau3[Num DECAL])))),ROWS($1:2650))),"")</f>
        <v/>
      </c>
      <c r="R2661" s="88">
        <f t="shared" ca="1" si="41"/>
        <v>0</v>
      </c>
      <c r="S2661" s="88">
        <f ca="1">COUNTIFS(Tableau3[PLAGE],R2661)</f>
        <v>0</v>
      </c>
      <c r="T2661" s="139">
        <f ca="1">INDEX(EXTRACT!DATE,MATCH(Tableau4[[#This Row],[Décalage]],D:D,0),0)</f>
        <v>0</v>
      </c>
      <c r="U2661" s="139">
        <f ca="1">VLOOKUP(Tableau4[[#This Row],[Décalage]],D:E,2,0)</f>
        <v>0</v>
      </c>
      <c r="V2661" s="139">
        <f ca="1">VLOOKUP(Tableau4[[#This Row],[Décalage]],D:G,4,0)</f>
        <v>0</v>
      </c>
      <c r="AY2661" s="88"/>
      <c r="AZ2661" s="88"/>
      <c r="BA2661" s="88"/>
      <c r="BB2661" s="88"/>
      <c r="BC2661" s="88"/>
    </row>
    <row r="2662" spans="1:55" ht="15" x14ac:dyDescent="0.2">
      <c r="A2662" s="100" t="s">
        <v>534</v>
      </c>
      <c r="B2662" s="95" t="s">
        <v>534</v>
      </c>
      <c r="C2662" s="95">
        <v>2659</v>
      </c>
      <c r="D2662" s="95" t="s">
        <v>534</v>
      </c>
      <c r="E2662" s="99" t="s">
        <v>534</v>
      </c>
      <c r="F2662" s="95" t="s">
        <v>534</v>
      </c>
      <c r="G2662" s="95" t="s">
        <v>534</v>
      </c>
      <c r="H2662" s="95">
        <v>0</v>
      </c>
      <c r="I2662" s="95">
        <v>1</v>
      </c>
      <c r="J2662" s="95">
        <v>2195</v>
      </c>
      <c r="K2662" s="95" t="s">
        <v>534</v>
      </c>
      <c r="L2662" s="98" t="s">
        <v>534</v>
      </c>
      <c r="M2662" s="98" t="s">
        <v>534</v>
      </c>
      <c r="N2662" s="97" t="s">
        <v>534</v>
      </c>
      <c r="Q2662" s="88" t="str">
        <f t="array" aca="1" ref="Q2662" ca="1">IFERROR(INDEX(Tableau3[Num DECAL],SMALL(IF(Tableau3[Num DECAL]&lt;&gt;"",ROW(INDIRECT("1:"&amp;ROWS(Tableau3[Num DECAL])))),ROWS($1:2651))),"")</f>
        <v/>
      </c>
      <c r="R2662" s="88">
        <f t="shared" ca="1" si="41"/>
        <v>0</v>
      </c>
      <c r="S2662" s="88">
        <f ca="1">COUNTIFS(Tableau3[PLAGE],R2662)</f>
        <v>0</v>
      </c>
      <c r="T2662" s="139">
        <f ca="1">INDEX(EXTRACT!DATE,MATCH(Tableau4[[#This Row],[Décalage]],D:D,0),0)</f>
        <v>0</v>
      </c>
      <c r="U2662" s="139">
        <f ca="1">VLOOKUP(Tableau4[[#This Row],[Décalage]],D:E,2,0)</f>
        <v>0</v>
      </c>
      <c r="V2662" s="139">
        <f ca="1">VLOOKUP(Tableau4[[#This Row],[Décalage]],D:G,4,0)</f>
        <v>0</v>
      </c>
      <c r="AY2662" s="88"/>
      <c r="AZ2662" s="88"/>
      <c r="BA2662" s="88"/>
      <c r="BB2662" s="88"/>
      <c r="BC2662" s="88"/>
    </row>
    <row r="2663" spans="1:55" ht="15" x14ac:dyDescent="0.2">
      <c r="A2663" s="100" t="s">
        <v>534</v>
      </c>
      <c r="B2663" s="95" t="s">
        <v>534</v>
      </c>
      <c r="C2663" s="95">
        <v>2660</v>
      </c>
      <c r="D2663" s="95" t="s">
        <v>534</v>
      </c>
      <c r="E2663" s="99" t="s">
        <v>534</v>
      </c>
      <c r="F2663" s="95" t="s">
        <v>534</v>
      </c>
      <c r="G2663" s="95" t="s">
        <v>534</v>
      </c>
      <c r="H2663" s="95">
        <v>0</v>
      </c>
      <c r="I2663" s="95">
        <v>1</v>
      </c>
      <c r="J2663" s="95">
        <v>2196</v>
      </c>
      <c r="K2663" s="95" t="s">
        <v>534</v>
      </c>
      <c r="L2663" s="98" t="s">
        <v>534</v>
      </c>
      <c r="M2663" s="98" t="s">
        <v>534</v>
      </c>
      <c r="N2663" s="97" t="s">
        <v>534</v>
      </c>
      <c r="Q2663" s="88" t="str">
        <f t="array" aca="1" ref="Q2663" ca="1">IFERROR(INDEX(Tableau3[Num DECAL],SMALL(IF(Tableau3[Num DECAL]&lt;&gt;"",ROW(INDIRECT("1:"&amp;ROWS(Tableau3[Num DECAL])))),ROWS($1:2652))),"")</f>
        <v/>
      </c>
      <c r="R2663" s="88">
        <f t="shared" ca="1" si="41"/>
        <v>0</v>
      </c>
      <c r="S2663" s="88">
        <f ca="1">COUNTIFS(Tableau3[PLAGE],R2663)</f>
        <v>0</v>
      </c>
      <c r="T2663" s="139">
        <f ca="1">INDEX(EXTRACT!DATE,MATCH(Tableau4[[#This Row],[Décalage]],D:D,0),0)</f>
        <v>0</v>
      </c>
      <c r="U2663" s="139">
        <f ca="1">VLOOKUP(Tableau4[[#This Row],[Décalage]],D:E,2,0)</f>
        <v>0</v>
      </c>
      <c r="V2663" s="139">
        <f ca="1">VLOOKUP(Tableau4[[#This Row],[Décalage]],D:G,4,0)</f>
        <v>0</v>
      </c>
      <c r="AY2663" s="88"/>
      <c r="AZ2663" s="88"/>
      <c r="BA2663" s="88"/>
      <c r="BB2663" s="88"/>
      <c r="BC2663" s="88"/>
    </row>
    <row r="2664" spans="1:55" ht="15" x14ac:dyDescent="0.2">
      <c r="A2664" s="100" t="s">
        <v>534</v>
      </c>
      <c r="B2664" s="95" t="s">
        <v>534</v>
      </c>
      <c r="C2664" s="95">
        <v>2661</v>
      </c>
      <c r="D2664" s="95" t="s">
        <v>534</v>
      </c>
      <c r="E2664" s="99" t="s">
        <v>534</v>
      </c>
      <c r="F2664" s="95" t="s">
        <v>534</v>
      </c>
      <c r="G2664" s="95" t="s">
        <v>534</v>
      </c>
      <c r="H2664" s="95">
        <v>0</v>
      </c>
      <c r="I2664" s="95">
        <v>1</v>
      </c>
      <c r="J2664" s="95">
        <v>2197</v>
      </c>
      <c r="K2664" s="95" t="s">
        <v>534</v>
      </c>
      <c r="L2664" s="98" t="s">
        <v>534</v>
      </c>
      <c r="M2664" s="98" t="s">
        <v>534</v>
      </c>
      <c r="N2664" s="97" t="s">
        <v>534</v>
      </c>
      <c r="Q2664" s="88" t="str">
        <f t="array" aca="1" ref="Q2664" ca="1">IFERROR(INDEX(Tableau3[Num DECAL],SMALL(IF(Tableau3[Num DECAL]&lt;&gt;"",ROW(INDIRECT("1:"&amp;ROWS(Tableau3[Num DECAL])))),ROWS($1:2653))),"")</f>
        <v/>
      </c>
      <c r="R2664" s="88">
        <f t="shared" ca="1" si="41"/>
        <v>0</v>
      </c>
      <c r="S2664" s="88">
        <f ca="1">COUNTIFS(Tableau3[PLAGE],R2664)</f>
        <v>0</v>
      </c>
      <c r="T2664" s="139">
        <f ca="1">INDEX(EXTRACT!DATE,MATCH(Tableau4[[#This Row],[Décalage]],D:D,0),0)</f>
        <v>0</v>
      </c>
      <c r="U2664" s="139">
        <f ca="1">VLOOKUP(Tableau4[[#This Row],[Décalage]],D:E,2,0)</f>
        <v>0</v>
      </c>
      <c r="V2664" s="139">
        <f ca="1">VLOOKUP(Tableau4[[#This Row],[Décalage]],D:G,4,0)</f>
        <v>0</v>
      </c>
      <c r="AY2664" s="88"/>
      <c r="AZ2664" s="88"/>
      <c r="BA2664" s="88"/>
      <c r="BB2664" s="88"/>
      <c r="BC2664" s="88"/>
    </row>
    <row r="2665" spans="1:55" ht="15" x14ac:dyDescent="0.2">
      <c r="A2665" s="100" t="s">
        <v>534</v>
      </c>
      <c r="B2665" s="95" t="s">
        <v>534</v>
      </c>
      <c r="C2665" s="95">
        <v>2662</v>
      </c>
      <c r="D2665" s="95" t="s">
        <v>534</v>
      </c>
      <c r="E2665" s="99" t="s">
        <v>534</v>
      </c>
      <c r="F2665" s="95" t="s">
        <v>534</v>
      </c>
      <c r="G2665" s="95" t="s">
        <v>534</v>
      </c>
      <c r="H2665" s="95">
        <v>0</v>
      </c>
      <c r="I2665" s="95">
        <v>1</v>
      </c>
      <c r="J2665" s="95">
        <v>2198</v>
      </c>
      <c r="K2665" s="95" t="s">
        <v>534</v>
      </c>
      <c r="L2665" s="98" t="s">
        <v>534</v>
      </c>
      <c r="M2665" s="98" t="s">
        <v>534</v>
      </c>
      <c r="N2665" s="97" t="s">
        <v>534</v>
      </c>
      <c r="Q2665" s="88" t="str">
        <f t="array" aca="1" ref="Q2665" ca="1">IFERROR(INDEX(Tableau3[Num DECAL],SMALL(IF(Tableau3[Num DECAL]&lt;&gt;"",ROW(INDIRECT("1:"&amp;ROWS(Tableau3[Num DECAL])))),ROWS($1:2654))),"")</f>
        <v/>
      </c>
      <c r="R2665" s="88">
        <f t="shared" ca="1" si="41"/>
        <v>0</v>
      </c>
      <c r="S2665" s="88">
        <f ca="1">COUNTIFS(Tableau3[PLAGE],R2665)</f>
        <v>0</v>
      </c>
      <c r="T2665" s="139">
        <f ca="1">INDEX(EXTRACT!DATE,MATCH(Tableau4[[#This Row],[Décalage]],D:D,0),0)</f>
        <v>0</v>
      </c>
      <c r="U2665" s="139">
        <f ca="1">VLOOKUP(Tableau4[[#This Row],[Décalage]],D:E,2,0)</f>
        <v>0</v>
      </c>
      <c r="V2665" s="139">
        <f ca="1">VLOOKUP(Tableau4[[#This Row],[Décalage]],D:G,4,0)</f>
        <v>0</v>
      </c>
      <c r="AY2665" s="88"/>
      <c r="AZ2665" s="88"/>
      <c r="BA2665" s="88"/>
      <c r="BB2665" s="88"/>
      <c r="BC2665" s="88"/>
    </row>
    <row r="2666" spans="1:55" ht="15" x14ac:dyDescent="0.2">
      <c r="A2666" s="100" t="s">
        <v>534</v>
      </c>
      <c r="B2666" s="95" t="s">
        <v>534</v>
      </c>
      <c r="C2666" s="95">
        <v>2663</v>
      </c>
      <c r="D2666" s="95" t="s">
        <v>534</v>
      </c>
      <c r="E2666" s="99" t="s">
        <v>534</v>
      </c>
      <c r="F2666" s="95" t="s">
        <v>534</v>
      </c>
      <c r="G2666" s="95" t="s">
        <v>534</v>
      </c>
      <c r="H2666" s="95">
        <v>0</v>
      </c>
      <c r="I2666" s="95">
        <v>1</v>
      </c>
      <c r="J2666" s="95">
        <v>2199</v>
      </c>
      <c r="K2666" s="95" t="s">
        <v>534</v>
      </c>
      <c r="L2666" s="98" t="s">
        <v>534</v>
      </c>
      <c r="M2666" s="98" t="s">
        <v>534</v>
      </c>
      <c r="N2666" s="97" t="s">
        <v>534</v>
      </c>
      <c r="Q2666" s="88" t="str">
        <f t="array" aca="1" ref="Q2666" ca="1">IFERROR(INDEX(Tableau3[Num DECAL],SMALL(IF(Tableau3[Num DECAL]&lt;&gt;"",ROW(INDIRECT("1:"&amp;ROWS(Tableau3[Num DECAL])))),ROWS($1:2655))),"")</f>
        <v/>
      </c>
      <c r="R2666" s="88">
        <f t="shared" ca="1" si="41"/>
        <v>0</v>
      </c>
      <c r="S2666" s="88">
        <f ca="1">COUNTIFS(Tableau3[PLAGE],R2666)</f>
        <v>0</v>
      </c>
      <c r="T2666" s="139">
        <f ca="1">INDEX(EXTRACT!DATE,MATCH(Tableau4[[#This Row],[Décalage]],D:D,0),0)</f>
        <v>0</v>
      </c>
      <c r="U2666" s="139">
        <f ca="1">VLOOKUP(Tableau4[[#This Row],[Décalage]],D:E,2,0)</f>
        <v>0</v>
      </c>
      <c r="V2666" s="139">
        <f ca="1">VLOOKUP(Tableau4[[#This Row],[Décalage]],D:G,4,0)</f>
        <v>0</v>
      </c>
      <c r="AY2666" s="88"/>
      <c r="AZ2666" s="88"/>
      <c r="BA2666" s="88"/>
      <c r="BB2666" s="88"/>
      <c r="BC2666" s="88"/>
    </row>
    <row r="2667" spans="1:55" ht="15" x14ac:dyDescent="0.2">
      <c r="A2667" s="100" t="s">
        <v>534</v>
      </c>
      <c r="B2667" s="95" t="s">
        <v>534</v>
      </c>
      <c r="C2667" s="95">
        <v>2664</v>
      </c>
      <c r="D2667" s="95" t="s">
        <v>534</v>
      </c>
      <c r="E2667" s="99" t="s">
        <v>534</v>
      </c>
      <c r="F2667" s="95" t="s">
        <v>534</v>
      </c>
      <c r="G2667" s="95" t="s">
        <v>534</v>
      </c>
      <c r="H2667" s="95">
        <v>0</v>
      </c>
      <c r="I2667" s="95">
        <v>1</v>
      </c>
      <c r="J2667" s="95">
        <v>2200</v>
      </c>
      <c r="K2667" s="95" t="s">
        <v>534</v>
      </c>
      <c r="L2667" s="98" t="s">
        <v>534</v>
      </c>
      <c r="M2667" s="98" t="s">
        <v>534</v>
      </c>
      <c r="N2667" s="97" t="s">
        <v>534</v>
      </c>
      <c r="Q2667" s="88" t="str">
        <f t="array" aca="1" ref="Q2667" ca="1">IFERROR(INDEX(Tableau3[Num DECAL],SMALL(IF(Tableau3[Num DECAL]&lt;&gt;"",ROW(INDIRECT("1:"&amp;ROWS(Tableau3[Num DECAL])))),ROWS($1:2656))),"")</f>
        <v/>
      </c>
      <c r="R2667" s="88">
        <f t="shared" ca="1" si="41"/>
        <v>0</v>
      </c>
      <c r="S2667" s="88">
        <f ca="1">COUNTIFS(Tableau3[PLAGE],R2667)</f>
        <v>0</v>
      </c>
      <c r="T2667" s="139">
        <f ca="1">INDEX(EXTRACT!DATE,MATCH(Tableau4[[#This Row],[Décalage]],D:D,0),0)</f>
        <v>0</v>
      </c>
      <c r="U2667" s="139">
        <f ca="1">VLOOKUP(Tableau4[[#This Row],[Décalage]],D:E,2,0)</f>
        <v>0</v>
      </c>
      <c r="V2667" s="139">
        <f ca="1">VLOOKUP(Tableau4[[#This Row],[Décalage]],D:G,4,0)</f>
        <v>0</v>
      </c>
      <c r="AY2667" s="88"/>
      <c r="AZ2667" s="88"/>
      <c r="BA2667" s="88"/>
      <c r="BB2667" s="88"/>
      <c r="BC2667" s="88"/>
    </row>
    <row r="2668" spans="1:55" ht="15" x14ac:dyDescent="0.2">
      <c r="A2668" s="100" t="s">
        <v>534</v>
      </c>
      <c r="B2668" s="95" t="s">
        <v>534</v>
      </c>
      <c r="C2668" s="95">
        <v>2665</v>
      </c>
      <c r="D2668" s="95" t="s">
        <v>534</v>
      </c>
      <c r="E2668" s="99" t="s">
        <v>534</v>
      </c>
      <c r="F2668" s="95" t="s">
        <v>534</v>
      </c>
      <c r="G2668" s="95" t="s">
        <v>534</v>
      </c>
      <c r="H2668" s="95">
        <v>0</v>
      </c>
      <c r="I2668" s="95">
        <v>1</v>
      </c>
      <c r="J2668" s="95">
        <v>2201</v>
      </c>
      <c r="K2668" s="95" t="s">
        <v>534</v>
      </c>
      <c r="L2668" s="98" t="s">
        <v>534</v>
      </c>
      <c r="M2668" s="98" t="s">
        <v>534</v>
      </c>
      <c r="N2668" s="97" t="s">
        <v>534</v>
      </c>
      <c r="Q2668" s="88" t="str">
        <f t="array" aca="1" ref="Q2668" ca="1">IFERROR(INDEX(Tableau3[Num DECAL],SMALL(IF(Tableau3[Num DECAL]&lt;&gt;"",ROW(INDIRECT("1:"&amp;ROWS(Tableau3[Num DECAL])))),ROWS($1:2657))),"")</f>
        <v/>
      </c>
      <c r="R2668" s="88">
        <f t="shared" ca="1" si="41"/>
        <v>0</v>
      </c>
      <c r="S2668" s="88">
        <f ca="1">COUNTIFS(Tableau3[PLAGE],R2668)</f>
        <v>0</v>
      </c>
      <c r="T2668" s="139">
        <f ca="1">INDEX(EXTRACT!DATE,MATCH(Tableau4[[#This Row],[Décalage]],D:D,0),0)</f>
        <v>0</v>
      </c>
      <c r="U2668" s="139">
        <f ca="1">VLOOKUP(Tableau4[[#This Row],[Décalage]],D:E,2,0)</f>
        <v>0</v>
      </c>
      <c r="V2668" s="139">
        <f ca="1">VLOOKUP(Tableau4[[#This Row],[Décalage]],D:G,4,0)</f>
        <v>0</v>
      </c>
      <c r="AY2668" s="88"/>
      <c r="AZ2668" s="88"/>
      <c r="BA2668" s="88"/>
      <c r="BB2668" s="88"/>
      <c r="BC2668" s="88"/>
    </row>
    <row r="2669" spans="1:55" ht="15" x14ac:dyDescent="0.2">
      <c r="A2669" s="100" t="s">
        <v>534</v>
      </c>
      <c r="B2669" s="95" t="s">
        <v>534</v>
      </c>
      <c r="C2669" s="95">
        <v>2666</v>
      </c>
      <c r="D2669" s="95" t="s">
        <v>534</v>
      </c>
      <c r="E2669" s="99" t="s">
        <v>534</v>
      </c>
      <c r="F2669" s="95" t="s">
        <v>534</v>
      </c>
      <c r="G2669" s="95" t="s">
        <v>534</v>
      </c>
      <c r="H2669" s="95">
        <v>0</v>
      </c>
      <c r="I2669" s="95">
        <v>1</v>
      </c>
      <c r="J2669" s="95">
        <v>2202</v>
      </c>
      <c r="K2669" s="95" t="s">
        <v>534</v>
      </c>
      <c r="L2669" s="98" t="s">
        <v>534</v>
      </c>
      <c r="M2669" s="98" t="s">
        <v>534</v>
      </c>
      <c r="N2669" s="97" t="s">
        <v>534</v>
      </c>
      <c r="Q2669" s="88" t="str">
        <f t="array" aca="1" ref="Q2669" ca="1">IFERROR(INDEX(Tableau3[Num DECAL],SMALL(IF(Tableau3[Num DECAL]&lt;&gt;"",ROW(INDIRECT("1:"&amp;ROWS(Tableau3[Num DECAL])))),ROWS($1:2658))),"")</f>
        <v/>
      </c>
      <c r="R2669" s="88">
        <f t="shared" ca="1" si="41"/>
        <v>0</v>
      </c>
      <c r="S2669" s="88">
        <f ca="1">COUNTIFS(Tableau3[PLAGE],R2669)</f>
        <v>0</v>
      </c>
      <c r="T2669" s="139">
        <f ca="1">INDEX(EXTRACT!DATE,MATCH(Tableau4[[#This Row],[Décalage]],D:D,0),0)</f>
        <v>0</v>
      </c>
      <c r="U2669" s="139">
        <f ca="1">VLOOKUP(Tableau4[[#This Row],[Décalage]],D:E,2,0)</f>
        <v>0</v>
      </c>
      <c r="V2669" s="139">
        <f ca="1">VLOOKUP(Tableau4[[#This Row],[Décalage]],D:G,4,0)</f>
        <v>0</v>
      </c>
      <c r="AY2669" s="88"/>
      <c r="AZ2669" s="88"/>
      <c r="BA2669" s="88"/>
      <c r="BB2669" s="88"/>
      <c r="BC2669" s="88"/>
    </row>
    <row r="2670" spans="1:55" ht="15" x14ac:dyDescent="0.2">
      <c r="A2670" s="100" t="s">
        <v>534</v>
      </c>
      <c r="B2670" s="95" t="s">
        <v>534</v>
      </c>
      <c r="C2670" s="95">
        <v>2667</v>
      </c>
      <c r="D2670" s="95" t="s">
        <v>534</v>
      </c>
      <c r="E2670" s="99" t="s">
        <v>534</v>
      </c>
      <c r="F2670" s="95" t="s">
        <v>534</v>
      </c>
      <c r="G2670" s="95" t="s">
        <v>534</v>
      </c>
      <c r="H2670" s="95">
        <v>0</v>
      </c>
      <c r="I2670" s="95">
        <v>1</v>
      </c>
      <c r="J2670" s="95">
        <v>2203</v>
      </c>
      <c r="K2670" s="95" t="s">
        <v>534</v>
      </c>
      <c r="L2670" s="98" t="s">
        <v>534</v>
      </c>
      <c r="M2670" s="98" t="s">
        <v>534</v>
      </c>
      <c r="N2670" s="97" t="s">
        <v>534</v>
      </c>
      <c r="Q2670" s="88" t="str">
        <f t="array" aca="1" ref="Q2670" ca="1">IFERROR(INDEX(Tableau3[Num DECAL],SMALL(IF(Tableau3[Num DECAL]&lt;&gt;"",ROW(INDIRECT("1:"&amp;ROWS(Tableau3[Num DECAL])))),ROWS($1:2659))),"")</f>
        <v/>
      </c>
      <c r="R2670" s="88">
        <f t="shared" ca="1" si="41"/>
        <v>0</v>
      </c>
      <c r="S2670" s="88">
        <f ca="1">COUNTIFS(Tableau3[PLAGE],R2670)</f>
        <v>0</v>
      </c>
      <c r="T2670" s="139">
        <f ca="1">INDEX(EXTRACT!DATE,MATCH(Tableau4[[#This Row],[Décalage]],D:D,0),0)</f>
        <v>0</v>
      </c>
      <c r="U2670" s="139">
        <f ca="1">VLOOKUP(Tableau4[[#This Row],[Décalage]],D:E,2,0)</f>
        <v>0</v>
      </c>
      <c r="V2670" s="139">
        <f ca="1">VLOOKUP(Tableau4[[#This Row],[Décalage]],D:G,4,0)</f>
        <v>0</v>
      </c>
      <c r="AY2670" s="88"/>
      <c r="AZ2670" s="88"/>
      <c r="BA2670" s="88"/>
      <c r="BB2670" s="88"/>
      <c r="BC2670" s="88"/>
    </row>
    <row r="2671" spans="1:55" ht="15" x14ac:dyDescent="0.2">
      <c r="A2671" s="100" t="s">
        <v>534</v>
      </c>
      <c r="B2671" s="95" t="s">
        <v>534</v>
      </c>
      <c r="C2671" s="95">
        <v>2668</v>
      </c>
      <c r="D2671" s="95" t="s">
        <v>534</v>
      </c>
      <c r="E2671" s="99" t="s">
        <v>534</v>
      </c>
      <c r="F2671" s="95" t="s">
        <v>534</v>
      </c>
      <c r="G2671" s="95" t="s">
        <v>534</v>
      </c>
      <c r="H2671" s="95">
        <v>0</v>
      </c>
      <c r="I2671" s="95">
        <v>1</v>
      </c>
      <c r="J2671" s="95">
        <v>2204</v>
      </c>
      <c r="K2671" s="95" t="s">
        <v>534</v>
      </c>
      <c r="L2671" s="98" t="s">
        <v>534</v>
      </c>
      <c r="M2671" s="98" t="s">
        <v>534</v>
      </c>
      <c r="N2671" s="97" t="s">
        <v>534</v>
      </c>
      <c r="Q2671" s="88" t="str">
        <f t="array" aca="1" ref="Q2671" ca="1">IFERROR(INDEX(Tableau3[Num DECAL],SMALL(IF(Tableau3[Num DECAL]&lt;&gt;"",ROW(INDIRECT("1:"&amp;ROWS(Tableau3[Num DECAL])))),ROWS($1:2660))),"")</f>
        <v/>
      </c>
      <c r="R2671" s="88">
        <f t="shared" ca="1" si="41"/>
        <v>0</v>
      </c>
      <c r="S2671" s="88">
        <f ca="1">COUNTIFS(Tableau3[PLAGE],R2671)</f>
        <v>0</v>
      </c>
      <c r="T2671" s="139">
        <f ca="1">INDEX(EXTRACT!DATE,MATCH(Tableau4[[#This Row],[Décalage]],D:D,0),0)</f>
        <v>0</v>
      </c>
      <c r="U2671" s="139">
        <f ca="1">VLOOKUP(Tableau4[[#This Row],[Décalage]],D:E,2,0)</f>
        <v>0</v>
      </c>
      <c r="V2671" s="139">
        <f ca="1">VLOOKUP(Tableau4[[#This Row],[Décalage]],D:G,4,0)</f>
        <v>0</v>
      </c>
      <c r="AY2671" s="88"/>
      <c r="AZ2671" s="88"/>
      <c r="BA2671" s="88"/>
      <c r="BB2671" s="88"/>
      <c r="BC2671" s="88"/>
    </row>
    <row r="2672" spans="1:55" ht="15" x14ac:dyDescent="0.2">
      <c r="A2672" s="100" t="s">
        <v>534</v>
      </c>
      <c r="B2672" s="95" t="s">
        <v>534</v>
      </c>
      <c r="C2672" s="95">
        <v>2669</v>
      </c>
      <c r="D2672" s="95" t="s">
        <v>534</v>
      </c>
      <c r="E2672" s="99" t="s">
        <v>534</v>
      </c>
      <c r="F2672" s="95" t="s">
        <v>534</v>
      </c>
      <c r="G2672" s="95" t="s">
        <v>534</v>
      </c>
      <c r="H2672" s="95">
        <v>0</v>
      </c>
      <c r="I2672" s="95">
        <v>1</v>
      </c>
      <c r="J2672" s="95">
        <v>2205</v>
      </c>
      <c r="K2672" s="95" t="s">
        <v>534</v>
      </c>
      <c r="L2672" s="98" t="s">
        <v>534</v>
      </c>
      <c r="M2672" s="98" t="s">
        <v>534</v>
      </c>
      <c r="N2672" s="97" t="s">
        <v>534</v>
      </c>
      <c r="Q2672" s="88" t="str">
        <f t="array" aca="1" ref="Q2672" ca="1">IFERROR(INDEX(Tableau3[Num DECAL],SMALL(IF(Tableau3[Num DECAL]&lt;&gt;"",ROW(INDIRECT("1:"&amp;ROWS(Tableau3[Num DECAL])))),ROWS($1:2661))),"")</f>
        <v/>
      </c>
      <c r="R2672" s="88">
        <f t="shared" ca="1" si="41"/>
        <v>0</v>
      </c>
      <c r="S2672" s="88">
        <f ca="1">COUNTIFS(Tableau3[PLAGE],R2672)</f>
        <v>0</v>
      </c>
      <c r="T2672" s="139">
        <f ca="1">INDEX(EXTRACT!DATE,MATCH(Tableau4[[#This Row],[Décalage]],D:D,0),0)</f>
        <v>0</v>
      </c>
      <c r="U2672" s="139">
        <f ca="1">VLOOKUP(Tableau4[[#This Row],[Décalage]],D:E,2,0)</f>
        <v>0</v>
      </c>
      <c r="V2672" s="139">
        <f ca="1">VLOOKUP(Tableau4[[#This Row],[Décalage]],D:G,4,0)</f>
        <v>0</v>
      </c>
      <c r="AY2672" s="88"/>
      <c r="AZ2672" s="88"/>
      <c r="BA2672" s="88"/>
      <c r="BB2672" s="88"/>
      <c r="BC2672" s="88"/>
    </row>
    <row r="2673" spans="1:55" ht="15" x14ac:dyDescent="0.2">
      <c r="A2673" s="100" t="s">
        <v>534</v>
      </c>
      <c r="B2673" s="95" t="s">
        <v>534</v>
      </c>
      <c r="C2673" s="95">
        <v>2670</v>
      </c>
      <c r="D2673" s="95" t="s">
        <v>534</v>
      </c>
      <c r="E2673" s="99" t="s">
        <v>534</v>
      </c>
      <c r="F2673" s="95" t="s">
        <v>534</v>
      </c>
      <c r="G2673" s="95" t="s">
        <v>534</v>
      </c>
      <c r="H2673" s="95">
        <v>0</v>
      </c>
      <c r="I2673" s="95">
        <v>1</v>
      </c>
      <c r="J2673" s="95">
        <v>2206</v>
      </c>
      <c r="K2673" s="95" t="s">
        <v>534</v>
      </c>
      <c r="L2673" s="98" t="s">
        <v>534</v>
      </c>
      <c r="M2673" s="98" t="s">
        <v>534</v>
      </c>
      <c r="N2673" s="97" t="s">
        <v>534</v>
      </c>
      <c r="Q2673" s="88" t="str">
        <f t="array" aca="1" ref="Q2673" ca="1">IFERROR(INDEX(Tableau3[Num DECAL],SMALL(IF(Tableau3[Num DECAL]&lt;&gt;"",ROW(INDIRECT("1:"&amp;ROWS(Tableau3[Num DECAL])))),ROWS($1:2662))),"")</f>
        <v/>
      </c>
      <c r="R2673" s="88">
        <f t="shared" ca="1" si="41"/>
        <v>0</v>
      </c>
      <c r="S2673" s="88">
        <f ca="1">COUNTIFS(Tableau3[PLAGE],R2673)</f>
        <v>0</v>
      </c>
      <c r="T2673" s="139">
        <f ca="1">INDEX(EXTRACT!DATE,MATCH(Tableau4[[#This Row],[Décalage]],D:D,0),0)</f>
        <v>0</v>
      </c>
      <c r="U2673" s="139">
        <f ca="1">VLOOKUP(Tableau4[[#This Row],[Décalage]],D:E,2,0)</f>
        <v>0</v>
      </c>
      <c r="V2673" s="139">
        <f ca="1">VLOOKUP(Tableau4[[#This Row],[Décalage]],D:G,4,0)</f>
        <v>0</v>
      </c>
      <c r="AY2673" s="88"/>
      <c r="AZ2673" s="88"/>
      <c r="BA2673" s="88"/>
      <c r="BB2673" s="88"/>
      <c r="BC2673" s="88"/>
    </row>
    <row r="2674" spans="1:55" ht="15" x14ac:dyDescent="0.2">
      <c r="A2674" s="100" t="s">
        <v>534</v>
      </c>
      <c r="B2674" s="95" t="s">
        <v>534</v>
      </c>
      <c r="C2674" s="95">
        <v>2671</v>
      </c>
      <c r="D2674" s="95" t="s">
        <v>534</v>
      </c>
      <c r="E2674" s="99" t="s">
        <v>534</v>
      </c>
      <c r="F2674" s="95" t="s">
        <v>534</v>
      </c>
      <c r="G2674" s="95" t="s">
        <v>534</v>
      </c>
      <c r="H2674" s="95">
        <v>0</v>
      </c>
      <c r="I2674" s="95">
        <v>1</v>
      </c>
      <c r="J2674" s="95">
        <v>2207</v>
      </c>
      <c r="K2674" s="95" t="s">
        <v>534</v>
      </c>
      <c r="L2674" s="98" t="s">
        <v>534</v>
      </c>
      <c r="M2674" s="98" t="s">
        <v>534</v>
      </c>
      <c r="N2674" s="97" t="s">
        <v>534</v>
      </c>
      <c r="Q2674" s="88" t="str">
        <f t="array" aca="1" ref="Q2674" ca="1">IFERROR(INDEX(Tableau3[Num DECAL],SMALL(IF(Tableau3[Num DECAL]&lt;&gt;"",ROW(INDIRECT("1:"&amp;ROWS(Tableau3[Num DECAL])))),ROWS($1:2663))),"")</f>
        <v/>
      </c>
      <c r="R2674" s="88">
        <f t="shared" ca="1" si="41"/>
        <v>0</v>
      </c>
      <c r="S2674" s="88">
        <f ca="1">COUNTIFS(Tableau3[PLAGE],R2674)</f>
        <v>0</v>
      </c>
      <c r="T2674" s="139">
        <f ca="1">INDEX(EXTRACT!DATE,MATCH(Tableau4[[#This Row],[Décalage]],D:D,0),0)</f>
        <v>0</v>
      </c>
      <c r="U2674" s="139">
        <f ca="1">VLOOKUP(Tableau4[[#This Row],[Décalage]],D:E,2,0)</f>
        <v>0</v>
      </c>
      <c r="V2674" s="139">
        <f ca="1">VLOOKUP(Tableau4[[#This Row],[Décalage]],D:G,4,0)</f>
        <v>0</v>
      </c>
      <c r="AY2674" s="88"/>
      <c r="AZ2674" s="88"/>
      <c r="BA2674" s="88"/>
      <c r="BB2674" s="88"/>
      <c r="BC2674" s="88"/>
    </row>
    <row r="2675" spans="1:55" ht="15" x14ac:dyDescent="0.2">
      <c r="A2675" s="100" t="s">
        <v>534</v>
      </c>
      <c r="B2675" s="95" t="s">
        <v>534</v>
      </c>
      <c r="C2675" s="95">
        <v>2672</v>
      </c>
      <c r="D2675" s="95" t="s">
        <v>534</v>
      </c>
      <c r="E2675" s="99" t="s">
        <v>534</v>
      </c>
      <c r="F2675" s="95" t="s">
        <v>534</v>
      </c>
      <c r="G2675" s="95" t="s">
        <v>534</v>
      </c>
      <c r="H2675" s="95">
        <v>0</v>
      </c>
      <c r="I2675" s="95">
        <v>1</v>
      </c>
      <c r="J2675" s="95">
        <v>2208</v>
      </c>
      <c r="K2675" s="95" t="s">
        <v>534</v>
      </c>
      <c r="L2675" s="98" t="s">
        <v>534</v>
      </c>
      <c r="M2675" s="98" t="s">
        <v>534</v>
      </c>
      <c r="N2675" s="97" t="s">
        <v>534</v>
      </c>
      <c r="Q2675" s="88" t="str">
        <f t="array" aca="1" ref="Q2675" ca="1">IFERROR(INDEX(Tableau3[Num DECAL],SMALL(IF(Tableau3[Num DECAL]&lt;&gt;"",ROW(INDIRECT("1:"&amp;ROWS(Tableau3[Num DECAL])))),ROWS($1:2664))),"")</f>
        <v/>
      </c>
      <c r="R2675" s="88">
        <f t="shared" ca="1" si="41"/>
        <v>0</v>
      </c>
      <c r="S2675" s="88">
        <f ca="1">COUNTIFS(Tableau3[PLAGE],R2675)</f>
        <v>0</v>
      </c>
      <c r="T2675" s="139">
        <f ca="1">INDEX(EXTRACT!DATE,MATCH(Tableau4[[#This Row],[Décalage]],D:D,0),0)</f>
        <v>0</v>
      </c>
      <c r="U2675" s="139">
        <f ca="1">VLOOKUP(Tableau4[[#This Row],[Décalage]],D:E,2,0)</f>
        <v>0</v>
      </c>
      <c r="V2675" s="139">
        <f ca="1">VLOOKUP(Tableau4[[#This Row],[Décalage]],D:G,4,0)</f>
        <v>0</v>
      </c>
      <c r="AY2675" s="88"/>
      <c r="AZ2675" s="88"/>
      <c r="BA2675" s="88"/>
      <c r="BB2675" s="88"/>
      <c r="BC2675" s="88"/>
    </row>
    <row r="2676" spans="1:55" ht="15" x14ac:dyDescent="0.2">
      <c r="A2676" s="100" t="s">
        <v>534</v>
      </c>
      <c r="B2676" s="95" t="s">
        <v>534</v>
      </c>
      <c r="C2676" s="95">
        <v>2673</v>
      </c>
      <c r="D2676" s="95" t="s">
        <v>534</v>
      </c>
      <c r="E2676" s="99" t="s">
        <v>534</v>
      </c>
      <c r="F2676" s="95" t="s">
        <v>534</v>
      </c>
      <c r="G2676" s="95" t="s">
        <v>534</v>
      </c>
      <c r="H2676" s="95">
        <v>0</v>
      </c>
      <c r="I2676" s="95">
        <v>1</v>
      </c>
      <c r="J2676" s="95">
        <v>2209</v>
      </c>
      <c r="K2676" s="95" t="s">
        <v>534</v>
      </c>
      <c r="L2676" s="98" t="s">
        <v>534</v>
      </c>
      <c r="M2676" s="98" t="s">
        <v>534</v>
      </c>
      <c r="N2676" s="97" t="s">
        <v>534</v>
      </c>
      <c r="Q2676" s="88" t="str">
        <f t="array" aca="1" ref="Q2676" ca="1">IFERROR(INDEX(Tableau3[Num DECAL],SMALL(IF(Tableau3[Num DECAL]&lt;&gt;"",ROW(INDIRECT("1:"&amp;ROWS(Tableau3[Num DECAL])))),ROWS($1:2665))),"")</f>
        <v/>
      </c>
      <c r="R2676" s="88">
        <f t="shared" ca="1" si="41"/>
        <v>0</v>
      </c>
      <c r="S2676" s="88">
        <f ca="1">COUNTIFS(Tableau3[PLAGE],R2676)</f>
        <v>0</v>
      </c>
      <c r="T2676" s="139">
        <f ca="1">INDEX(EXTRACT!DATE,MATCH(Tableau4[[#This Row],[Décalage]],D:D,0),0)</f>
        <v>0</v>
      </c>
      <c r="U2676" s="139">
        <f ca="1">VLOOKUP(Tableau4[[#This Row],[Décalage]],D:E,2,0)</f>
        <v>0</v>
      </c>
      <c r="V2676" s="139">
        <f ca="1">VLOOKUP(Tableau4[[#This Row],[Décalage]],D:G,4,0)</f>
        <v>0</v>
      </c>
      <c r="AY2676" s="88"/>
      <c r="AZ2676" s="88"/>
      <c r="BA2676" s="88"/>
      <c r="BB2676" s="88"/>
      <c r="BC2676" s="88"/>
    </row>
    <row r="2677" spans="1:55" ht="15" x14ac:dyDescent="0.2">
      <c r="A2677" s="100" t="s">
        <v>534</v>
      </c>
      <c r="B2677" s="95" t="s">
        <v>534</v>
      </c>
      <c r="C2677" s="95">
        <v>2674</v>
      </c>
      <c r="D2677" s="95" t="s">
        <v>534</v>
      </c>
      <c r="E2677" s="99" t="s">
        <v>534</v>
      </c>
      <c r="F2677" s="95" t="s">
        <v>534</v>
      </c>
      <c r="G2677" s="95" t="s">
        <v>534</v>
      </c>
      <c r="H2677" s="95">
        <v>0</v>
      </c>
      <c r="I2677" s="95">
        <v>1</v>
      </c>
      <c r="J2677" s="95">
        <v>2210</v>
      </c>
      <c r="K2677" s="95" t="s">
        <v>534</v>
      </c>
      <c r="L2677" s="98" t="s">
        <v>534</v>
      </c>
      <c r="M2677" s="98" t="s">
        <v>534</v>
      </c>
      <c r="N2677" s="97" t="s">
        <v>534</v>
      </c>
      <c r="Q2677" s="88" t="str">
        <f t="array" aca="1" ref="Q2677" ca="1">IFERROR(INDEX(Tableau3[Num DECAL],SMALL(IF(Tableau3[Num DECAL]&lt;&gt;"",ROW(INDIRECT("1:"&amp;ROWS(Tableau3[Num DECAL])))),ROWS($1:2666))),"")</f>
        <v/>
      </c>
      <c r="R2677" s="88">
        <f t="shared" ca="1" si="41"/>
        <v>0</v>
      </c>
      <c r="S2677" s="88">
        <f ca="1">COUNTIFS(Tableau3[PLAGE],R2677)</f>
        <v>0</v>
      </c>
      <c r="T2677" s="139">
        <f ca="1">INDEX(EXTRACT!DATE,MATCH(Tableau4[[#This Row],[Décalage]],D:D,0),0)</f>
        <v>0</v>
      </c>
      <c r="U2677" s="139">
        <f ca="1">VLOOKUP(Tableau4[[#This Row],[Décalage]],D:E,2,0)</f>
        <v>0</v>
      </c>
      <c r="V2677" s="139">
        <f ca="1">VLOOKUP(Tableau4[[#This Row],[Décalage]],D:G,4,0)</f>
        <v>0</v>
      </c>
      <c r="AY2677" s="88"/>
      <c r="AZ2677" s="88"/>
      <c r="BA2677" s="88"/>
      <c r="BB2677" s="88"/>
      <c r="BC2677" s="88"/>
    </row>
    <row r="2678" spans="1:55" ht="15" x14ac:dyDescent="0.2">
      <c r="A2678" s="100" t="s">
        <v>534</v>
      </c>
      <c r="B2678" s="95" t="s">
        <v>534</v>
      </c>
      <c r="C2678" s="95">
        <v>2675</v>
      </c>
      <c r="D2678" s="95" t="s">
        <v>534</v>
      </c>
      <c r="E2678" s="99" t="s">
        <v>534</v>
      </c>
      <c r="F2678" s="95" t="s">
        <v>534</v>
      </c>
      <c r="G2678" s="95" t="s">
        <v>534</v>
      </c>
      <c r="H2678" s="95">
        <v>0</v>
      </c>
      <c r="I2678" s="95">
        <v>1</v>
      </c>
      <c r="J2678" s="95">
        <v>2211</v>
      </c>
      <c r="K2678" s="95" t="s">
        <v>534</v>
      </c>
      <c r="L2678" s="98" t="s">
        <v>534</v>
      </c>
      <c r="M2678" s="98" t="s">
        <v>534</v>
      </c>
      <c r="N2678" s="97" t="s">
        <v>534</v>
      </c>
      <c r="Q2678" s="88" t="str">
        <f t="array" aca="1" ref="Q2678" ca="1">IFERROR(INDEX(Tableau3[Num DECAL],SMALL(IF(Tableau3[Num DECAL]&lt;&gt;"",ROW(INDIRECT("1:"&amp;ROWS(Tableau3[Num DECAL])))),ROWS($1:2667))),"")</f>
        <v/>
      </c>
      <c r="R2678" s="88">
        <f t="shared" ca="1" si="41"/>
        <v>0</v>
      </c>
      <c r="S2678" s="88">
        <f ca="1">COUNTIFS(Tableau3[PLAGE],R2678)</f>
        <v>0</v>
      </c>
      <c r="T2678" s="139">
        <f ca="1">INDEX(EXTRACT!DATE,MATCH(Tableau4[[#This Row],[Décalage]],D:D,0),0)</f>
        <v>0</v>
      </c>
      <c r="U2678" s="139">
        <f ca="1">VLOOKUP(Tableau4[[#This Row],[Décalage]],D:E,2,0)</f>
        <v>0</v>
      </c>
      <c r="V2678" s="139">
        <f ca="1">VLOOKUP(Tableau4[[#This Row],[Décalage]],D:G,4,0)</f>
        <v>0</v>
      </c>
      <c r="AY2678" s="88"/>
      <c r="AZ2678" s="88"/>
      <c r="BA2678" s="88"/>
      <c r="BB2678" s="88"/>
      <c r="BC2678" s="88"/>
    </row>
    <row r="2679" spans="1:55" ht="15" x14ac:dyDescent="0.2">
      <c r="A2679" s="100" t="s">
        <v>534</v>
      </c>
      <c r="B2679" s="95" t="s">
        <v>534</v>
      </c>
      <c r="C2679" s="95">
        <v>2676</v>
      </c>
      <c r="D2679" s="95" t="s">
        <v>534</v>
      </c>
      <c r="E2679" s="99" t="s">
        <v>534</v>
      </c>
      <c r="F2679" s="95" t="s">
        <v>534</v>
      </c>
      <c r="G2679" s="95" t="s">
        <v>534</v>
      </c>
      <c r="H2679" s="95">
        <v>0</v>
      </c>
      <c r="I2679" s="95">
        <v>1</v>
      </c>
      <c r="J2679" s="95">
        <v>2212</v>
      </c>
      <c r="K2679" s="95" t="s">
        <v>534</v>
      </c>
      <c r="L2679" s="98" t="s">
        <v>534</v>
      </c>
      <c r="M2679" s="98" t="s">
        <v>534</v>
      </c>
      <c r="N2679" s="97" t="s">
        <v>534</v>
      </c>
      <c r="Q2679" s="88" t="str">
        <f t="array" aca="1" ref="Q2679" ca="1">IFERROR(INDEX(Tableau3[Num DECAL],SMALL(IF(Tableau3[Num DECAL]&lt;&gt;"",ROW(INDIRECT("1:"&amp;ROWS(Tableau3[Num DECAL])))),ROWS($1:2668))),"")</f>
        <v/>
      </c>
      <c r="R2679" s="88">
        <f t="shared" ca="1" si="41"/>
        <v>0</v>
      </c>
      <c r="S2679" s="88">
        <f ca="1">COUNTIFS(Tableau3[PLAGE],R2679)</f>
        <v>0</v>
      </c>
      <c r="T2679" s="139">
        <f ca="1">INDEX(EXTRACT!DATE,MATCH(Tableau4[[#This Row],[Décalage]],D:D,0),0)</f>
        <v>0</v>
      </c>
      <c r="U2679" s="139">
        <f ca="1">VLOOKUP(Tableau4[[#This Row],[Décalage]],D:E,2,0)</f>
        <v>0</v>
      </c>
      <c r="V2679" s="139">
        <f ca="1">VLOOKUP(Tableau4[[#This Row],[Décalage]],D:G,4,0)</f>
        <v>0</v>
      </c>
      <c r="AY2679" s="88"/>
      <c r="AZ2679" s="88"/>
      <c r="BA2679" s="88"/>
      <c r="BB2679" s="88"/>
      <c r="BC2679" s="88"/>
    </row>
    <row r="2680" spans="1:55" ht="15" x14ac:dyDescent="0.2">
      <c r="A2680" s="100" t="s">
        <v>534</v>
      </c>
      <c r="B2680" s="95" t="s">
        <v>534</v>
      </c>
      <c r="C2680" s="95">
        <v>2677</v>
      </c>
      <c r="D2680" s="95" t="s">
        <v>534</v>
      </c>
      <c r="E2680" s="99" t="s">
        <v>534</v>
      </c>
      <c r="F2680" s="95" t="s">
        <v>534</v>
      </c>
      <c r="G2680" s="95" t="s">
        <v>534</v>
      </c>
      <c r="H2680" s="95">
        <v>0</v>
      </c>
      <c r="I2680" s="95">
        <v>1</v>
      </c>
      <c r="J2680" s="95">
        <v>2213</v>
      </c>
      <c r="K2680" s="95" t="s">
        <v>534</v>
      </c>
      <c r="L2680" s="98" t="s">
        <v>534</v>
      </c>
      <c r="M2680" s="98" t="s">
        <v>534</v>
      </c>
      <c r="N2680" s="97" t="s">
        <v>534</v>
      </c>
      <c r="Q2680" s="88" t="str">
        <f t="array" aca="1" ref="Q2680" ca="1">IFERROR(INDEX(Tableau3[Num DECAL],SMALL(IF(Tableau3[Num DECAL]&lt;&gt;"",ROW(INDIRECT("1:"&amp;ROWS(Tableau3[Num DECAL])))),ROWS($1:2669))),"")</f>
        <v/>
      </c>
      <c r="R2680" s="88">
        <f t="shared" ca="1" si="41"/>
        <v>0</v>
      </c>
      <c r="S2680" s="88">
        <f ca="1">COUNTIFS(Tableau3[PLAGE],R2680)</f>
        <v>0</v>
      </c>
      <c r="T2680" s="139">
        <f ca="1">INDEX(EXTRACT!DATE,MATCH(Tableau4[[#This Row],[Décalage]],D:D,0),0)</f>
        <v>0</v>
      </c>
      <c r="U2680" s="139">
        <f ca="1">VLOOKUP(Tableau4[[#This Row],[Décalage]],D:E,2,0)</f>
        <v>0</v>
      </c>
      <c r="V2680" s="139">
        <f ca="1">VLOOKUP(Tableau4[[#This Row],[Décalage]],D:G,4,0)</f>
        <v>0</v>
      </c>
      <c r="AY2680" s="88"/>
      <c r="AZ2680" s="88"/>
      <c r="BA2680" s="88"/>
      <c r="BB2680" s="88"/>
      <c r="BC2680" s="88"/>
    </row>
    <row r="2681" spans="1:55" ht="15" x14ac:dyDescent="0.2">
      <c r="A2681" s="100" t="s">
        <v>534</v>
      </c>
      <c r="B2681" s="95" t="s">
        <v>534</v>
      </c>
      <c r="C2681" s="95">
        <v>2678</v>
      </c>
      <c r="D2681" s="95" t="s">
        <v>534</v>
      </c>
      <c r="E2681" s="99" t="s">
        <v>534</v>
      </c>
      <c r="F2681" s="95" t="s">
        <v>534</v>
      </c>
      <c r="G2681" s="95" t="s">
        <v>534</v>
      </c>
      <c r="H2681" s="95">
        <v>0</v>
      </c>
      <c r="I2681" s="95">
        <v>1</v>
      </c>
      <c r="J2681" s="95">
        <v>2214</v>
      </c>
      <c r="K2681" s="95" t="s">
        <v>534</v>
      </c>
      <c r="L2681" s="98" t="s">
        <v>534</v>
      </c>
      <c r="M2681" s="98" t="s">
        <v>534</v>
      </c>
      <c r="N2681" s="97" t="s">
        <v>534</v>
      </c>
      <c r="Q2681" s="88" t="str">
        <f t="array" aca="1" ref="Q2681" ca="1">IFERROR(INDEX(Tableau3[Num DECAL],SMALL(IF(Tableau3[Num DECAL]&lt;&gt;"",ROW(INDIRECT("1:"&amp;ROWS(Tableau3[Num DECAL])))),ROWS($1:2670))),"")</f>
        <v/>
      </c>
      <c r="R2681" s="88">
        <f t="shared" ca="1" si="41"/>
        <v>0</v>
      </c>
      <c r="S2681" s="88">
        <f ca="1">COUNTIFS(Tableau3[PLAGE],R2681)</f>
        <v>0</v>
      </c>
      <c r="T2681" s="139">
        <f ca="1">INDEX(EXTRACT!DATE,MATCH(Tableau4[[#This Row],[Décalage]],D:D,0),0)</f>
        <v>0</v>
      </c>
      <c r="U2681" s="139">
        <f ca="1">VLOOKUP(Tableau4[[#This Row],[Décalage]],D:E,2,0)</f>
        <v>0</v>
      </c>
      <c r="V2681" s="139">
        <f ca="1">VLOOKUP(Tableau4[[#This Row],[Décalage]],D:G,4,0)</f>
        <v>0</v>
      </c>
      <c r="AY2681" s="88"/>
      <c r="AZ2681" s="88"/>
      <c r="BA2681" s="88"/>
      <c r="BB2681" s="88"/>
      <c r="BC2681" s="88"/>
    </row>
    <row r="2682" spans="1:55" ht="15" x14ac:dyDescent="0.2">
      <c r="A2682" s="100" t="s">
        <v>534</v>
      </c>
      <c r="B2682" s="95" t="s">
        <v>534</v>
      </c>
      <c r="C2682" s="95">
        <v>2679</v>
      </c>
      <c r="D2682" s="95" t="s">
        <v>534</v>
      </c>
      <c r="E2682" s="99" t="s">
        <v>534</v>
      </c>
      <c r="F2682" s="95" t="s">
        <v>534</v>
      </c>
      <c r="G2682" s="95" t="s">
        <v>534</v>
      </c>
      <c r="H2682" s="95">
        <v>0</v>
      </c>
      <c r="I2682" s="95">
        <v>1</v>
      </c>
      <c r="J2682" s="95">
        <v>2215</v>
      </c>
      <c r="K2682" s="95" t="s">
        <v>534</v>
      </c>
      <c r="L2682" s="98" t="s">
        <v>534</v>
      </c>
      <c r="M2682" s="98" t="s">
        <v>534</v>
      </c>
      <c r="N2682" s="97" t="s">
        <v>534</v>
      </c>
      <c r="Q2682" s="88" t="str">
        <f t="array" aca="1" ref="Q2682" ca="1">IFERROR(INDEX(Tableau3[Num DECAL],SMALL(IF(Tableau3[Num DECAL]&lt;&gt;"",ROW(INDIRECT("1:"&amp;ROWS(Tableau3[Num DECAL])))),ROWS($1:2671))),"")</f>
        <v/>
      </c>
      <c r="R2682" s="88">
        <f t="shared" ca="1" si="41"/>
        <v>0</v>
      </c>
      <c r="S2682" s="88">
        <f ca="1">COUNTIFS(Tableau3[PLAGE],R2682)</f>
        <v>0</v>
      </c>
      <c r="T2682" s="139">
        <f ca="1">INDEX(EXTRACT!DATE,MATCH(Tableau4[[#This Row],[Décalage]],D:D,0),0)</f>
        <v>0</v>
      </c>
      <c r="U2682" s="139">
        <f ca="1">VLOOKUP(Tableau4[[#This Row],[Décalage]],D:E,2,0)</f>
        <v>0</v>
      </c>
      <c r="V2682" s="139">
        <f ca="1">VLOOKUP(Tableau4[[#This Row],[Décalage]],D:G,4,0)</f>
        <v>0</v>
      </c>
      <c r="AY2682" s="88"/>
      <c r="AZ2682" s="88"/>
      <c r="BA2682" s="88"/>
      <c r="BB2682" s="88"/>
      <c r="BC2682" s="88"/>
    </row>
    <row r="2683" spans="1:55" ht="15" x14ac:dyDescent="0.2">
      <c r="A2683" s="100" t="s">
        <v>534</v>
      </c>
      <c r="B2683" s="95" t="s">
        <v>534</v>
      </c>
      <c r="C2683" s="95">
        <v>2680</v>
      </c>
      <c r="D2683" s="95" t="s">
        <v>534</v>
      </c>
      <c r="E2683" s="99" t="s">
        <v>534</v>
      </c>
      <c r="F2683" s="95" t="s">
        <v>534</v>
      </c>
      <c r="G2683" s="95" t="s">
        <v>534</v>
      </c>
      <c r="H2683" s="95">
        <v>0</v>
      </c>
      <c r="I2683" s="95">
        <v>1</v>
      </c>
      <c r="J2683" s="95">
        <v>2216</v>
      </c>
      <c r="K2683" s="95" t="s">
        <v>534</v>
      </c>
      <c r="L2683" s="98" t="s">
        <v>534</v>
      </c>
      <c r="M2683" s="98" t="s">
        <v>534</v>
      </c>
      <c r="N2683" s="97" t="s">
        <v>534</v>
      </c>
      <c r="Q2683" s="88" t="str">
        <f t="array" aca="1" ref="Q2683" ca="1">IFERROR(INDEX(Tableau3[Num DECAL],SMALL(IF(Tableau3[Num DECAL]&lt;&gt;"",ROW(INDIRECT("1:"&amp;ROWS(Tableau3[Num DECAL])))),ROWS($1:2672))),"")</f>
        <v/>
      </c>
      <c r="R2683" s="88">
        <f t="shared" ca="1" si="41"/>
        <v>0</v>
      </c>
      <c r="S2683" s="88">
        <f ca="1">COUNTIFS(Tableau3[PLAGE],R2683)</f>
        <v>0</v>
      </c>
      <c r="T2683" s="139">
        <f ca="1">INDEX(EXTRACT!DATE,MATCH(Tableau4[[#This Row],[Décalage]],D:D,0),0)</f>
        <v>0</v>
      </c>
      <c r="U2683" s="139">
        <f ca="1">VLOOKUP(Tableau4[[#This Row],[Décalage]],D:E,2,0)</f>
        <v>0</v>
      </c>
      <c r="V2683" s="139">
        <f ca="1">VLOOKUP(Tableau4[[#This Row],[Décalage]],D:G,4,0)</f>
        <v>0</v>
      </c>
      <c r="AY2683" s="88"/>
      <c r="AZ2683" s="88"/>
      <c r="BA2683" s="88"/>
      <c r="BB2683" s="88"/>
      <c r="BC2683" s="88"/>
    </row>
    <row r="2684" spans="1:55" ht="15" x14ac:dyDescent="0.2">
      <c r="A2684" s="100" t="s">
        <v>534</v>
      </c>
      <c r="B2684" s="95" t="s">
        <v>534</v>
      </c>
      <c r="C2684" s="95">
        <v>2681</v>
      </c>
      <c r="D2684" s="95" t="s">
        <v>534</v>
      </c>
      <c r="E2684" s="99" t="s">
        <v>534</v>
      </c>
      <c r="F2684" s="95" t="s">
        <v>534</v>
      </c>
      <c r="G2684" s="95" t="s">
        <v>534</v>
      </c>
      <c r="H2684" s="95">
        <v>0</v>
      </c>
      <c r="I2684" s="95">
        <v>1</v>
      </c>
      <c r="J2684" s="95">
        <v>2217</v>
      </c>
      <c r="K2684" s="95" t="s">
        <v>534</v>
      </c>
      <c r="L2684" s="98" t="s">
        <v>534</v>
      </c>
      <c r="M2684" s="98" t="s">
        <v>534</v>
      </c>
      <c r="N2684" s="97" t="s">
        <v>534</v>
      </c>
      <c r="Q2684" s="88" t="str">
        <f t="array" aca="1" ref="Q2684" ca="1">IFERROR(INDEX(Tableau3[Num DECAL],SMALL(IF(Tableau3[Num DECAL]&lt;&gt;"",ROW(INDIRECT("1:"&amp;ROWS(Tableau3[Num DECAL])))),ROWS($1:2673))),"")</f>
        <v/>
      </c>
      <c r="R2684" s="88">
        <f t="shared" ca="1" si="41"/>
        <v>0</v>
      </c>
      <c r="S2684" s="88">
        <f ca="1">COUNTIFS(Tableau3[PLAGE],R2684)</f>
        <v>0</v>
      </c>
      <c r="T2684" s="139">
        <f ca="1">INDEX(EXTRACT!DATE,MATCH(Tableau4[[#This Row],[Décalage]],D:D,0),0)</f>
        <v>0</v>
      </c>
      <c r="U2684" s="139">
        <f ca="1">VLOOKUP(Tableau4[[#This Row],[Décalage]],D:E,2,0)</f>
        <v>0</v>
      </c>
      <c r="V2684" s="139">
        <f ca="1">VLOOKUP(Tableau4[[#This Row],[Décalage]],D:G,4,0)</f>
        <v>0</v>
      </c>
      <c r="AY2684" s="88"/>
      <c r="AZ2684" s="88"/>
      <c r="BA2684" s="88"/>
      <c r="BB2684" s="88"/>
      <c r="BC2684" s="88"/>
    </row>
    <row r="2685" spans="1:55" ht="15" x14ac:dyDescent="0.2">
      <c r="A2685" s="100" t="s">
        <v>534</v>
      </c>
      <c r="B2685" s="95" t="s">
        <v>534</v>
      </c>
      <c r="C2685" s="95">
        <v>2682</v>
      </c>
      <c r="D2685" s="95" t="s">
        <v>534</v>
      </c>
      <c r="E2685" s="99" t="s">
        <v>534</v>
      </c>
      <c r="F2685" s="95" t="s">
        <v>534</v>
      </c>
      <c r="G2685" s="95" t="s">
        <v>534</v>
      </c>
      <c r="H2685" s="95">
        <v>0</v>
      </c>
      <c r="I2685" s="95">
        <v>1</v>
      </c>
      <c r="J2685" s="95">
        <v>2218</v>
      </c>
      <c r="K2685" s="95" t="s">
        <v>534</v>
      </c>
      <c r="L2685" s="98" t="s">
        <v>534</v>
      </c>
      <c r="M2685" s="98" t="s">
        <v>534</v>
      </c>
      <c r="N2685" s="97" t="s">
        <v>534</v>
      </c>
      <c r="Q2685" s="88" t="str">
        <f t="array" aca="1" ref="Q2685" ca="1">IFERROR(INDEX(Tableau3[Num DECAL],SMALL(IF(Tableau3[Num DECAL]&lt;&gt;"",ROW(INDIRECT("1:"&amp;ROWS(Tableau3[Num DECAL])))),ROWS($1:2674))),"")</f>
        <v/>
      </c>
      <c r="R2685" s="88">
        <f t="shared" ca="1" si="41"/>
        <v>0</v>
      </c>
      <c r="S2685" s="88">
        <f ca="1">COUNTIFS(Tableau3[PLAGE],R2685)</f>
        <v>0</v>
      </c>
      <c r="T2685" s="139">
        <f ca="1">INDEX(EXTRACT!DATE,MATCH(Tableau4[[#This Row],[Décalage]],D:D,0),0)</f>
        <v>0</v>
      </c>
      <c r="U2685" s="139">
        <f ca="1">VLOOKUP(Tableau4[[#This Row],[Décalage]],D:E,2,0)</f>
        <v>0</v>
      </c>
      <c r="V2685" s="139">
        <f ca="1">VLOOKUP(Tableau4[[#This Row],[Décalage]],D:G,4,0)</f>
        <v>0</v>
      </c>
      <c r="AY2685" s="88"/>
      <c r="AZ2685" s="88"/>
      <c r="BA2685" s="88"/>
      <c r="BB2685" s="88"/>
      <c r="BC2685" s="88"/>
    </row>
    <row r="2686" spans="1:55" ht="15" x14ac:dyDescent="0.2">
      <c r="A2686" s="100" t="s">
        <v>534</v>
      </c>
      <c r="B2686" s="95" t="s">
        <v>534</v>
      </c>
      <c r="C2686" s="95">
        <v>2683</v>
      </c>
      <c r="D2686" s="95" t="s">
        <v>534</v>
      </c>
      <c r="E2686" s="99" t="s">
        <v>534</v>
      </c>
      <c r="F2686" s="95" t="s">
        <v>534</v>
      </c>
      <c r="G2686" s="95" t="s">
        <v>534</v>
      </c>
      <c r="H2686" s="95">
        <v>0</v>
      </c>
      <c r="I2686" s="95">
        <v>1</v>
      </c>
      <c r="J2686" s="95">
        <v>2219</v>
      </c>
      <c r="K2686" s="95" t="s">
        <v>534</v>
      </c>
      <c r="L2686" s="98" t="s">
        <v>534</v>
      </c>
      <c r="M2686" s="98" t="s">
        <v>534</v>
      </c>
      <c r="N2686" s="97" t="s">
        <v>534</v>
      </c>
      <c r="Q2686" s="88" t="str">
        <f t="array" aca="1" ref="Q2686" ca="1">IFERROR(INDEX(Tableau3[Num DECAL],SMALL(IF(Tableau3[Num DECAL]&lt;&gt;"",ROW(INDIRECT("1:"&amp;ROWS(Tableau3[Num DECAL])))),ROWS($1:2675))),"")</f>
        <v/>
      </c>
      <c r="R2686" s="88">
        <f t="shared" ca="1" si="41"/>
        <v>0</v>
      </c>
      <c r="S2686" s="88">
        <f ca="1">COUNTIFS(Tableau3[PLAGE],R2686)</f>
        <v>0</v>
      </c>
      <c r="T2686" s="139">
        <f ca="1">INDEX(EXTRACT!DATE,MATCH(Tableau4[[#This Row],[Décalage]],D:D,0),0)</f>
        <v>0</v>
      </c>
      <c r="U2686" s="139">
        <f ca="1">VLOOKUP(Tableau4[[#This Row],[Décalage]],D:E,2,0)</f>
        <v>0</v>
      </c>
      <c r="V2686" s="139">
        <f ca="1">VLOOKUP(Tableau4[[#This Row],[Décalage]],D:G,4,0)</f>
        <v>0</v>
      </c>
      <c r="AY2686" s="88"/>
      <c r="AZ2686" s="88"/>
      <c r="BA2686" s="88"/>
      <c r="BB2686" s="88"/>
      <c r="BC2686" s="88"/>
    </row>
    <row r="2687" spans="1:55" ht="15" x14ac:dyDescent="0.2">
      <c r="A2687" s="100" t="s">
        <v>534</v>
      </c>
      <c r="B2687" s="95" t="s">
        <v>534</v>
      </c>
      <c r="C2687" s="95">
        <v>2684</v>
      </c>
      <c r="D2687" s="95" t="s">
        <v>534</v>
      </c>
      <c r="E2687" s="99" t="s">
        <v>534</v>
      </c>
      <c r="F2687" s="95" t="s">
        <v>534</v>
      </c>
      <c r="G2687" s="95" t="s">
        <v>534</v>
      </c>
      <c r="H2687" s="95">
        <v>0</v>
      </c>
      <c r="I2687" s="95">
        <v>1</v>
      </c>
      <c r="J2687" s="95">
        <v>2220</v>
      </c>
      <c r="K2687" s="95" t="s">
        <v>534</v>
      </c>
      <c r="L2687" s="98" t="s">
        <v>534</v>
      </c>
      <c r="M2687" s="98" t="s">
        <v>534</v>
      </c>
      <c r="N2687" s="97" t="s">
        <v>534</v>
      </c>
      <c r="Q2687" s="88" t="str">
        <f t="array" aca="1" ref="Q2687" ca="1">IFERROR(INDEX(Tableau3[Num DECAL],SMALL(IF(Tableau3[Num DECAL]&lt;&gt;"",ROW(INDIRECT("1:"&amp;ROWS(Tableau3[Num DECAL])))),ROWS($1:2676))),"")</f>
        <v/>
      </c>
      <c r="R2687" s="88">
        <f t="shared" ca="1" si="41"/>
        <v>0</v>
      </c>
      <c r="S2687" s="88">
        <f ca="1">COUNTIFS(Tableau3[PLAGE],R2687)</f>
        <v>0</v>
      </c>
      <c r="T2687" s="139">
        <f ca="1">INDEX(EXTRACT!DATE,MATCH(Tableau4[[#This Row],[Décalage]],D:D,0),0)</f>
        <v>0</v>
      </c>
      <c r="U2687" s="139">
        <f ca="1">VLOOKUP(Tableau4[[#This Row],[Décalage]],D:E,2,0)</f>
        <v>0</v>
      </c>
      <c r="V2687" s="139">
        <f ca="1">VLOOKUP(Tableau4[[#This Row],[Décalage]],D:G,4,0)</f>
        <v>0</v>
      </c>
      <c r="AY2687" s="88"/>
      <c r="AZ2687" s="88"/>
      <c r="BA2687" s="88"/>
      <c r="BB2687" s="88"/>
      <c r="BC2687" s="88"/>
    </row>
    <row r="2688" spans="1:55" ht="15" x14ac:dyDescent="0.2">
      <c r="A2688" s="100" t="s">
        <v>534</v>
      </c>
      <c r="B2688" s="95" t="s">
        <v>534</v>
      </c>
      <c r="C2688" s="95">
        <v>2685</v>
      </c>
      <c r="D2688" s="95" t="s">
        <v>534</v>
      </c>
      <c r="E2688" s="99" t="s">
        <v>534</v>
      </c>
      <c r="F2688" s="95" t="s">
        <v>534</v>
      </c>
      <c r="G2688" s="95" t="s">
        <v>534</v>
      </c>
      <c r="H2688" s="95">
        <v>0</v>
      </c>
      <c r="I2688" s="95">
        <v>1</v>
      </c>
      <c r="J2688" s="95">
        <v>2221</v>
      </c>
      <c r="K2688" s="95" t="s">
        <v>534</v>
      </c>
      <c r="L2688" s="98" t="s">
        <v>534</v>
      </c>
      <c r="M2688" s="98" t="s">
        <v>534</v>
      </c>
      <c r="N2688" s="97" t="s">
        <v>534</v>
      </c>
      <c r="Q2688" s="88" t="str">
        <f t="array" aca="1" ref="Q2688" ca="1">IFERROR(INDEX(Tableau3[Num DECAL],SMALL(IF(Tableau3[Num DECAL]&lt;&gt;"",ROW(INDIRECT("1:"&amp;ROWS(Tableau3[Num DECAL])))),ROWS($1:2677))),"")</f>
        <v/>
      </c>
      <c r="R2688" s="88">
        <f t="shared" ca="1" si="41"/>
        <v>0</v>
      </c>
      <c r="S2688" s="88">
        <f ca="1">COUNTIFS(Tableau3[PLAGE],R2688)</f>
        <v>0</v>
      </c>
      <c r="T2688" s="139">
        <f ca="1">INDEX(EXTRACT!DATE,MATCH(Tableau4[[#This Row],[Décalage]],D:D,0),0)</f>
        <v>0</v>
      </c>
      <c r="U2688" s="139">
        <f ca="1">VLOOKUP(Tableau4[[#This Row],[Décalage]],D:E,2,0)</f>
        <v>0</v>
      </c>
      <c r="V2688" s="139">
        <f ca="1">VLOOKUP(Tableau4[[#This Row],[Décalage]],D:G,4,0)</f>
        <v>0</v>
      </c>
      <c r="AY2688" s="88"/>
      <c r="AZ2688" s="88"/>
      <c r="BA2688" s="88"/>
      <c r="BB2688" s="88"/>
      <c r="BC2688" s="88"/>
    </row>
    <row r="2689" spans="1:55" ht="15" x14ac:dyDescent="0.2">
      <c r="A2689" s="100" t="s">
        <v>534</v>
      </c>
      <c r="B2689" s="95" t="s">
        <v>534</v>
      </c>
      <c r="C2689" s="95">
        <v>2686</v>
      </c>
      <c r="D2689" s="95" t="s">
        <v>534</v>
      </c>
      <c r="E2689" s="99" t="s">
        <v>534</v>
      </c>
      <c r="F2689" s="95" t="s">
        <v>534</v>
      </c>
      <c r="G2689" s="95" t="s">
        <v>534</v>
      </c>
      <c r="H2689" s="95">
        <v>0</v>
      </c>
      <c r="I2689" s="95">
        <v>1</v>
      </c>
      <c r="J2689" s="95">
        <v>2222</v>
      </c>
      <c r="K2689" s="95" t="s">
        <v>534</v>
      </c>
      <c r="L2689" s="98" t="s">
        <v>534</v>
      </c>
      <c r="M2689" s="98" t="s">
        <v>534</v>
      </c>
      <c r="N2689" s="97" t="s">
        <v>534</v>
      </c>
      <c r="Q2689" s="88" t="str">
        <f t="array" aca="1" ref="Q2689" ca="1">IFERROR(INDEX(Tableau3[Num DECAL],SMALL(IF(Tableau3[Num DECAL]&lt;&gt;"",ROW(INDIRECT("1:"&amp;ROWS(Tableau3[Num DECAL])))),ROWS($1:2678))),"")</f>
        <v/>
      </c>
      <c r="R2689" s="88">
        <f t="shared" ca="1" si="41"/>
        <v>0</v>
      </c>
      <c r="S2689" s="88">
        <f ca="1">COUNTIFS(Tableau3[PLAGE],R2689)</f>
        <v>0</v>
      </c>
      <c r="T2689" s="139">
        <f ca="1">INDEX(EXTRACT!DATE,MATCH(Tableau4[[#This Row],[Décalage]],D:D,0),0)</f>
        <v>0</v>
      </c>
      <c r="U2689" s="139">
        <f ca="1">VLOOKUP(Tableau4[[#This Row],[Décalage]],D:E,2,0)</f>
        <v>0</v>
      </c>
      <c r="V2689" s="139">
        <f ca="1">VLOOKUP(Tableau4[[#This Row],[Décalage]],D:G,4,0)</f>
        <v>0</v>
      </c>
      <c r="AY2689" s="88"/>
      <c r="AZ2689" s="88"/>
      <c r="BA2689" s="88"/>
      <c r="BB2689" s="88"/>
      <c r="BC2689" s="88"/>
    </row>
    <row r="2690" spans="1:55" ht="15" x14ac:dyDescent="0.2">
      <c r="A2690" s="100" t="s">
        <v>534</v>
      </c>
      <c r="B2690" s="95" t="s">
        <v>534</v>
      </c>
      <c r="C2690" s="95">
        <v>2687</v>
      </c>
      <c r="D2690" s="95" t="s">
        <v>534</v>
      </c>
      <c r="E2690" s="99" t="s">
        <v>534</v>
      </c>
      <c r="F2690" s="95" t="s">
        <v>534</v>
      </c>
      <c r="G2690" s="95" t="s">
        <v>534</v>
      </c>
      <c r="H2690" s="95">
        <v>0</v>
      </c>
      <c r="I2690" s="95">
        <v>1</v>
      </c>
      <c r="J2690" s="95">
        <v>2223</v>
      </c>
      <c r="K2690" s="95" t="s">
        <v>534</v>
      </c>
      <c r="L2690" s="98" t="s">
        <v>534</v>
      </c>
      <c r="M2690" s="98" t="s">
        <v>534</v>
      </c>
      <c r="N2690" s="97" t="s">
        <v>534</v>
      </c>
      <c r="Q2690" s="88" t="str">
        <f t="array" aca="1" ref="Q2690" ca="1">IFERROR(INDEX(Tableau3[Num DECAL],SMALL(IF(Tableau3[Num DECAL]&lt;&gt;"",ROW(INDIRECT("1:"&amp;ROWS(Tableau3[Num DECAL])))),ROWS($1:2679))),"")</f>
        <v/>
      </c>
      <c r="R2690" s="88">
        <f t="shared" ca="1" si="41"/>
        <v>0</v>
      </c>
      <c r="S2690" s="88">
        <f ca="1">COUNTIFS(Tableau3[PLAGE],R2690)</f>
        <v>0</v>
      </c>
      <c r="T2690" s="139">
        <f ca="1">INDEX(EXTRACT!DATE,MATCH(Tableau4[[#This Row],[Décalage]],D:D,0),0)</f>
        <v>0</v>
      </c>
      <c r="U2690" s="139">
        <f ca="1">VLOOKUP(Tableau4[[#This Row],[Décalage]],D:E,2,0)</f>
        <v>0</v>
      </c>
      <c r="V2690" s="139">
        <f ca="1">VLOOKUP(Tableau4[[#This Row],[Décalage]],D:G,4,0)</f>
        <v>0</v>
      </c>
      <c r="AY2690" s="88"/>
      <c r="AZ2690" s="88"/>
      <c r="BA2690" s="88"/>
      <c r="BB2690" s="88"/>
      <c r="BC2690" s="88"/>
    </row>
    <row r="2691" spans="1:55" ht="15" x14ac:dyDescent="0.2">
      <c r="A2691" s="100" t="s">
        <v>534</v>
      </c>
      <c r="B2691" s="95" t="s">
        <v>534</v>
      </c>
      <c r="C2691" s="95">
        <v>2688</v>
      </c>
      <c r="D2691" s="95" t="s">
        <v>534</v>
      </c>
      <c r="E2691" s="99" t="s">
        <v>534</v>
      </c>
      <c r="F2691" s="95" t="s">
        <v>534</v>
      </c>
      <c r="G2691" s="95" t="s">
        <v>534</v>
      </c>
      <c r="H2691" s="95">
        <v>0</v>
      </c>
      <c r="I2691" s="95">
        <v>1</v>
      </c>
      <c r="J2691" s="95">
        <v>2224</v>
      </c>
      <c r="K2691" s="95" t="s">
        <v>534</v>
      </c>
      <c r="L2691" s="98" t="s">
        <v>534</v>
      </c>
      <c r="M2691" s="98" t="s">
        <v>534</v>
      </c>
      <c r="N2691" s="97" t="s">
        <v>534</v>
      </c>
      <c r="Q2691" s="88" t="str">
        <f t="array" aca="1" ref="Q2691" ca="1">IFERROR(INDEX(Tableau3[Num DECAL],SMALL(IF(Tableau3[Num DECAL]&lt;&gt;"",ROW(INDIRECT("1:"&amp;ROWS(Tableau3[Num DECAL])))),ROWS($1:2680))),"")</f>
        <v/>
      </c>
      <c r="R2691" s="88">
        <f t="shared" ca="1" si="41"/>
        <v>0</v>
      </c>
      <c r="S2691" s="88">
        <f ca="1">COUNTIFS(Tableau3[PLAGE],R2691)</f>
        <v>0</v>
      </c>
      <c r="T2691" s="139">
        <f ca="1">INDEX(EXTRACT!DATE,MATCH(Tableau4[[#This Row],[Décalage]],D:D,0),0)</f>
        <v>0</v>
      </c>
      <c r="U2691" s="139">
        <f ca="1">VLOOKUP(Tableau4[[#This Row],[Décalage]],D:E,2,0)</f>
        <v>0</v>
      </c>
      <c r="V2691" s="139">
        <f ca="1">VLOOKUP(Tableau4[[#This Row],[Décalage]],D:G,4,0)</f>
        <v>0</v>
      </c>
      <c r="AY2691" s="88"/>
      <c r="AZ2691" s="88"/>
      <c r="BA2691" s="88"/>
      <c r="BB2691" s="88"/>
      <c r="BC2691" s="88"/>
    </row>
    <row r="2692" spans="1:55" ht="15" x14ac:dyDescent="0.2">
      <c r="A2692" s="100" t="s">
        <v>534</v>
      </c>
      <c r="B2692" s="95" t="s">
        <v>534</v>
      </c>
      <c r="C2692" s="95">
        <v>2689</v>
      </c>
      <c r="D2692" s="95" t="s">
        <v>534</v>
      </c>
      <c r="E2692" s="99" t="s">
        <v>534</v>
      </c>
      <c r="F2692" s="95" t="s">
        <v>534</v>
      </c>
      <c r="G2692" s="95" t="s">
        <v>534</v>
      </c>
      <c r="H2692" s="95">
        <v>0</v>
      </c>
      <c r="I2692" s="95">
        <v>1</v>
      </c>
      <c r="J2692" s="95">
        <v>2225</v>
      </c>
      <c r="K2692" s="95" t="s">
        <v>534</v>
      </c>
      <c r="L2692" s="98" t="s">
        <v>534</v>
      </c>
      <c r="M2692" s="98" t="s">
        <v>534</v>
      </c>
      <c r="N2692" s="97" t="s">
        <v>534</v>
      </c>
      <c r="Q2692" s="88" t="str">
        <f t="array" aca="1" ref="Q2692" ca="1">IFERROR(INDEX(Tableau3[Num DECAL],SMALL(IF(Tableau3[Num DECAL]&lt;&gt;"",ROW(INDIRECT("1:"&amp;ROWS(Tableau3[Num DECAL])))),ROWS($1:2681))),"")</f>
        <v/>
      </c>
      <c r="R2692" s="88">
        <f t="shared" ca="1" si="41"/>
        <v>0</v>
      </c>
      <c r="S2692" s="88">
        <f ca="1">COUNTIFS(Tableau3[PLAGE],R2692)</f>
        <v>0</v>
      </c>
      <c r="T2692" s="139">
        <f ca="1">INDEX(EXTRACT!DATE,MATCH(Tableau4[[#This Row],[Décalage]],D:D,0),0)</f>
        <v>0</v>
      </c>
      <c r="U2692" s="139">
        <f ca="1">VLOOKUP(Tableau4[[#This Row],[Décalage]],D:E,2,0)</f>
        <v>0</v>
      </c>
      <c r="V2692" s="139">
        <f ca="1">VLOOKUP(Tableau4[[#This Row],[Décalage]],D:G,4,0)</f>
        <v>0</v>
      </c>
      <c r="AY2692" s="88"/>
      <c r="AZ2692" s="88"/>
      <c r="BA2692" s="88"/>
      <c r="BB2692" s="88"/>
      <c r="BC2692" s="88"/>
    </row>
    <row r="2693" spans="1:55" ht="15" x14ac:dyDescent="0.2">
      <c r="A2693" s="100" t="s">
        <v>534</v>
      </c>
      <c r="B2693" s="95" t="s">
        <v>534</v>
      </c>
      <c r="C2693" s="95">
        <v>2690</v>
      </c>
      <c r="D2693" s="95" t="s">
        <v>534</v>
      </c>
      <c r="E2693" s="99" t="s">
        <v>534</v>
      </c>
      <c r="F2693" s="95" t="s">
        <v>534</v>
      </c>
      <c r="G2693" s="95" t="s">
        <v>534</v>
      </c>
      <c r="H2693" s="95">
        <v>0</v>
      </c>
      <c r="I2693" s="95">
        <v>1</v>
      </c>
      <c r="J2693" s="95">
        <v>2226</v>
      </c>
      <c r="K2693" s="95" t="s">
        <v>534</v>
      </c>
      <c r="L2693" s="98" t="s">
        <v>534</v>
      </c>
      <c r="M2693" s="98" t="s">
        <v>534</v>
      </c>
      <c r="N2693" s="97" t="s">
        <v>534</v>
      </c>
      <c r="Q2693" s="88" t="str">
        <f t="array" aca="1" ref="Q2693" ca="1">IFERROR(INDEX(Tableau3[Num DECAL],SMALL(IF(Tableau3[Num DECAL]&lt;&gt;"",ROW(INDIRECT("1:"&amp;ROWS(Tableau3[Num DECAL])))),ROWS($1:2682))),"")</f>
        <v/>
      </c>
      <c r="R2693" s="88">
        <f t="shared" ca="1" si="41"/>
        <v>0</v>
      </c>
      <c r="S2693" s="88">
        <f ca="1">COUNTIFS(Tableau3[PLAGE],R2693)</f>
        <v>0</v>
      </c>
      <c r="T2693" s="139">
        <f ca="1">INDEX(EXTRACT!DATE,MATCH(Tableau4[[#This Row],[Décalage]],D:D,0),0)</f>
        <v>0</v>
      </c>
      <c r="U2693" s="139">
        <f ca="1">VLOOKUP(Tableau4[[#This Row],[Décalage]],D:E,2,0)</f>
        <v>0</v>
      </c>
      <c r="V2693" s="139">
        <f ca="1">VLOOKUP(Tableau4[[#This Row],[Décalage]],D:G,4,0)</f>
        <v>0</v>
      </c>
      <c r="AY2693" s="88"/>
      <c r="AZ2693" s="88"/>
      <c r="BA2693" s="88"/>
      <c r="BB2693" s="88"/>
      <c r="BC2693" s="88"/>
    </row>
    <row r="2694" spans="1:55" ht="15" x14ac:dyDescent="0.2">
      <c r="A2694" s="100" t="s">
        <v>534</v>
      </c>
      <c r="B2694" s="95" t="s">
        <v>534</v>
      </c>
      <c r="C2694" s="95">
        <v>2691</v>
      </c>
      <c r="D2694" s="95" t="s">
        <v>534</v>
      </c>
      <c r="E2694" s="99" t="s">
        <v>534</v>
      </c>
      <c r="F2694" s="95" t="s">
        <v>534</v>
      </c>
      <c r="G2694" s="95" t="s">
        <v>534</v>
      </c>
      <c r="H2694" s="95">
        <v>0</v>
      </c>
      <c r="I2694" s="95">
        <v>1</v>
      </c>
      <c r="J2694" s="95">
        <v>2227</v>
      </c>
      <c r="K2694" s="95" t="s">
        <v>534</v>
      </c>
      <c r="L2694" s="98" t="s">
        <v>534</v>
      </c>
      <c r="M2694" s="98" t="s">
        <v>534</v>
      </c>
      <c r="N2694" s="97" t="s">
        <v>534</v>
      </c>
      <c r="Q2694" s="88" t="str">
        <f t="array" aca="1" ref="Q2694" ca="1">IFERROR(INDEX(Tableau3[Num DECAL],SMALL(IF(Tableau3[Num DECAL]&lt;&gt;"",ROW(INDIRECT("1:"&amp;ROWS(Tableau3[Num DECAL])))),ROWS($1:2683))),"")</f>
        <v/>
      </c>
      <c r="R2694" s="88">
        <f t="shared" ca="1" si="41"/>
        <v>0</v>
      </c>
      <c r="S2694" s="88">
        <f ca="1">COUNTIFS(Tableau3[PLAGE],R2694)</f>
        <v>0</v>
      </c>
      <c r="T2694" s="139">
        <f ca="1">INDEX(EXTRACT!DATE,MATCH(Tableau4[[#This Row],[Décalage]],D:D,0),0)</f>
        <v>0</v>
      </c>
      <c r="U2694" s="139">
        <f ca="1">VLOOKUP(Tableau4[[#This Row],[Décalage]],D:E,2,0)</f>
        <v>0</v>
      </c>
      <c r="V2694" s="139">
        <f ca="1">VLOOKUP(Tableau4[[#This Row],[Décalage]],D:G,4,0)</f>
        <v>0</v>
      </c>
      <c r="AY2694" s="88"/>
      <c r="AZ2694" s="88"/>
      <c r="BA2694" s="88"/>
      <c r="BB2694" s="88"/>
      <c r="BC2694" s="88"/>
    </row>
    <row r="2695" spans="1:55" ht="15" x14ac:dyDescent="0.2">
      <c r="A2695" s="100" t="s">
        <v>534</v>
      </c>
      <c r="B2695" s="95" t="s">
        <v>534</v>
      </c>
      <c r="C2695" s="95">
        <v>2692</v>
      </c>
      <c r="D2695" s="95" t="s">
        <v>534</v>
      </c>
      <c r="E2695" s="99" t="s">
        <v>534</v>
      </c>
      <c r="F2695" s="95" t="s">
        <v>534</v>
      </c>
      <c r="G2695" s="95" t="s">
        <v>534</v>
      </c>
      <c r="H2695" s="95">
        <v>0</v>
      </c>
      <c r="I2695" s="95">
        <v>1</v>
      </c>
      <c r="J2695" s="95">
        <v>2228</v>
      </c>
      <c r="K2695" s="95" t="s">
        <v>534</v>
      </c>
      <c r="L2695" s="98" t="s">
        <v>534</v>
      </c>
      <c r="M2695" s="98" t="s">
        <v>534</v>
      </c>
      <c r="N2695" s="97" t="s">
        <v>534</v>
      </c>
      <c r="Q2695" s="88" t="str">
        <f t="array" aca="1" ref="Q2695" ca="1">IFERROR(INDEX(Tableau3[Num DECAL],SMALL(IF(Tableau3[Num DECAL]&lt;&gt;"",ROW(INDIRECT("1:"&amp;ROWS(Tableau3[Num DECAL])))),ROWS($1:2684))),"")</f>
        <v/>
      </c>
      <c r="R2695" s="88">
        <f t="shared" ca="1" si="41"/>
        <v>0</v>
      </c>
      <c r="S2695" s="88">
        <f ca="1">COUNTIFS(Tableau3[PLAGE],R2695)</f>
        <v>0</v>
      </c>
      <c r="T2695" s="139">
        <f ca="1">INDEX(EXTRACT!DATE,MATCH(Tableau4[[#This Row],[Décalage]],D:D,0),0)</f>
        <v>0</v>
      </c>
      <c r="U2695" s="139">
        <f ca="1">VLOOKUP(Tableau4[[#This Row],[Décalage]],D:E,2,0)</f>
        <v>0</v>
      </c>
      <c r="V2695" s="139">
        <f ca="1">VLOOKUP(Tableau4[[#This Row],[Décalage]],D:G,4,0)</f>
        <v>0</v>
      </c>
      <c r="AY2695" s="88"/>
      <c r="AZ2695" s="88"/>
      <c r="BA2695" s="88"/>
      <c r="BB2695" s="88"/>
      <c r="BC2695" s="88"/>
    </row>
    <row r="2696" spans="1:55" ht="15" x14ac:dyDescent="0.2">
      <c r="A2696" s="100" t="s">
        <v>534</v>
      </c>
      <c r="B2696" s="95" t="s">
        <v>534</v>
      </c>
      <c r="C2696" s="95">
        <v>2693</v>
      </c>
      <c r="D2696" s="95" t="s">
        <v>534</v>
      </c>
      <c r="E2696" s="99" t="s">
        <v>534</v>
      </c>
      <c r="F2696" s="95" t="s">
        <v>534</v>
      </c>
      <c r="G2696" s="95" t="s">
        <v>534</v>
      </c>
      <c r="H2696" s="95">
        <v>0</v>
      </c>
      <c r="I2696" s="95">
        <v>1</v>
      </c>
      <c r="J2696" s="95">
        <v>2229</v>
      </c>
      <c r="K2696" s="95" t="s">
        <v>534</v>
      </c>
      <c r="L2696" s="98" t="s">
        <v>534</v>
      </c>
      <c r="M2696" s="98" t="s">
        <v>534</v>
      </c>
      <c r="N2696" s="97" t="s">
        <v>534</v>
      </c>
      <c r="Q2696" s="88" t="str">
        <f t="array" aca="1" ref="Q2696" ca="1">IFERROR(INDEX(Tableau3[Num DECAL],SMALL(IF(Tableau3[Num DECAL]&lt;&gt;"",ROW(INDIRECT("1:"&amp;ROWS(Tableau3[Num DECAL])))),ROWS($1:2685))),"")</f>
        <v/>
      </c>
      <c r="R2696" s="88">
        <f t="shared" ca="1" si="41"/>
        <v>0</v>
      </c>
      <c r="S2696" s="88">
        <f ca="1">COUNTIFS(Tableau3[PLAGE],R2696)</f>
        <v>0</v>
      </c>
      <c r="T2696" s="139">
        <f ca="1">INDEX(EXTRACT!DATE,MATCH(Tableau4[[#This Row],[Décalage]],D:D,0),0)</f>
        <v>0</v>
      </c>
      <c r="U2696" s="139">
        <f ca="1">VLOOKUP(Tableau4[[#This Row],[Décalage]],D:E,2,0)</f>
        <v>0</v>
      </c>
      <c r="V2696" s="139">
        <f ca="1">VLOOKUP(Tableau4[[#This Row],[Décalage]],D:G,4,0)</f>
        <v>0</v>
      </c>
      <c r="AY2696" s="88"/>
      <c r="AZ2696" s="88"/>
      <c r="BA2696" s="88"/>
      <c r="BB2696" s="88"/>
      <c r="BC2696" s="88"/>
    </row>
    <row r="2697" spans="1:55" ht="15" x14ac:dyDescent="0.2">
      <c r="A2697" s="100" t="s">
        <v>534</v>
      </c>
      <c r="B2697" s="95" t="s">
        <v>534</v>
      </c>
      <c r="C2697" s="95">
        <v>2694</v>
      </c>
      <c r="D2697" s="95" t="s">
        <v>534</v>
      </c>
      <c r="E2697" s="99" t="s">
        <v>534</v>
      </c>
      <c r="F2697" s="95" t="s">
        <v>534</v>
      </c>
      <c r="G2697" s="95" t="s">
        <v>534</v>
      </c>
      <c r="H2697" s="95">
        <v>0</v>
      </c>
      <c r="I2697" s="95">
        <v>1</v>
      </c>
      <c r="J2697" s="95">
        <v>2230</v>
      </c>
      <c r="K2697" s="95" t="s">
        <v>534</v>
      </c>
      <c r="L2697" s="98" t="s">
        <v>534</v>
      </c>
      <c r="M2697" s="98" t="s">
        <v>534</v>
      </c>
      <c r="N2697" s="97" t="s">
        <v>534</v>
      </c>
      <c r="Q2697" s="88" t="str">
        <f t="array" aca="1" ref="Q2697" ca="1">IFERROR(INDEX(Tableau3[Num DECAL],SMALL(IF(Tableau3[Num DECAL]&lt;&gt;"",ROW(INDIRECT("1:"&amp;ROWS(Tableau3[Num DECAL])))),ROWS($1:2686))),"")</f>
        <v/>
      </c>
      <c r="R2697" s="88">
        <f t="shared" ca="1" si="41"/>
        <v>0</v>
      </c>
      <c r="S2697" s="88">
        <f ca="1">COUNTIFS(Tableau3[PLAGE],R2697)</f>
        <v>0</v>
      </c>
      <c r="T2697" s="139">
        <f ca="1">INDEX(EXTRACT!DATE,MATCH(Tableau4[[#This Row],[Décalage]],D:D,0),0)</f>
        <v>0</v>
      </c>
      <c r="U2697" s="139">
        <f ca="1">VLOOKUP(Tableau4[[#This Row],[Décalage]],D:E,2,0)</f>
        <v>0</v>
      </c>
      <c r="V2697" s="139">
        <f ca="1">VLOOKUP(Tableau4[[#This Row],[Décalage]],D:G,4,0)</f>
        <v>0</v>
      </c>
      <c r="AY2697" s="88"/>
      <c r="AZ2697" s="88"/>
      <c r="BA2697" s="88"/>
      <c r="BB2697" s="88"/>
      <c r="BC2697" s="88"/>
    </row>
    <row r="2698" spans="1:55" ht="15" x14ac:dyDescent="0.2">
      <c r="A2698" s="100" t="s">
        <v>534</v>
      </c>
      <c r="B2698" s="95" t="s">
        <v>534</v>
      </c>
      <c r="C2698" s="95">
        <v>2695</v>
      </c>
      <c r="D2698" s="95" t="s">
        <v>534</v>
      </c>
      <c r="E2698" s="99" t="s">
        <v>534</v>
      </c>
      <c r="F2698" s="95" t="s">
        <v>534</v>
      </c>
      <c r="G2698" s="95" t="s">
        <v>534</v>
      </c>
      <c r="H2698" s="95">
        <v>0</v>
      </c>
      <c r="I2698" s="95">
        <v>1</v>
      </c>
      <c r="J2698" s="95">
        <v>2231</v>
      </c>
      <c r="K2698" s="95" t="s">
        <v>534</v>
      </c>
      <c r="L2698" s="98" t="s">
        <v>534</v>
      </c>
      <c r="M2698" s="98" t="s">
        <v>534</v>
      </c>
      <c r="N2698" s="97" t="s">
        <v>534</v>
      </c>
      <c r="Q2698" s="88" t="str">
        <f t="array" aca="1" ref="Q2698" ca="1">IFERROR(INDEX(Tableau3[Num DECAL],SMALL(IF(Tableau3[Num DECAL]&lt;&gt;"",ROW(INDIRECT("1:"&amp;ROWS(Tableau3[Num DECAL])))),ROWS($1:2687))),"")</f>
        <v/>
      </c>
      <c r="R2698" s="88">
        <f t="shared" ca="1" si="41"/>
        <v>0</v>
      </c>
      <c r="S2698" s="88">
        <f ca="1">COUNTIFS(Tableau3[PLAGE],R2698)</f>
        <v>0</v>
      </c>
      <c r="T2698" s="139">
        <f ca="1">INDEX(EXTRACT!DATE,MATCH(Tableau4[[#This Row],[Décalage]],D:D,0),0)</f>
        <v>0</v>
      </c>
      <c r="U2698" s="139">
        <f ca="1">VLOOKUP(Tableau4[[#This Row],[Décalage]],D:E,2,0)</f>
        <v>0</v>
      </c>
      <c r="V2698" s="139">
        <f ca="1">VLOOKUP(Tableau4[[#This Row],[Décalage]],D:G,4,0)</f>
        <v>0</v>
      </c>
      <c r="AY2698" s="88"/>
      <c r="AZ2698" s="88"/>
      <c r="BA2698" s="88"/>
      <c r="BB2698" s="88"/>
      <c r="BC2698" s="88"/>
    </row>
    <row r="2699" spans="1:55" ht="15" x14ac:dyDescent="0.2">
      <c r="A2699" s="100" t="s">
        <v>534</v>
      </c>
      <c r="B2699" s="95" t="s">
        <v>534</v>
      </c>
      <c r="C2699" s="95">
        <v>2696</v>
      </c>
      <c r="D2699" s="95" t="s">
        <v>534</v>
      </c>
      <c r="E2699" s="99" t="s">
        <v>534</v>
      </c>
      <c r="F2699" s="95" t="s">
        <v>534</v>
      </c>
      <c r="G2699" s="95" t="s">
        <v>534</v>
      </c>
      <c r="H2699" s="95">
        <v>0</v>
      </c>
      <c r="I2699" s="95">
        <v>1</v>
      </c>
      <c r="J2699" s="95">
        <v>2232</v>
      </c>
      <c r="K2699" s="95" t="s">
        <v>534</v>
      </c>
      <c r="L2699" s="98" t="s">
        <v>534</v>
      </c>
      <c r="M2699" s="98" t="s">
        <v>534</v>
      </c>
      <c r="N2699" s="97" t="s">
        <v>534</v>
      </c>
      <c r="Q2699" s="88" t="str">
        <f t="array" aca="1" ref="Q2699" ca="1">IFERROR(INDEX(Tableau3[Num DECAL],SMALL(IF(Tableau3[Num DECAL]&lt;&gt;"",ROW(INDIRECT("1:"&amp;ROWS(Tableau3[Num DECAL])))),ROWS($1:2688))),"")</f>
        <v/>
      </c>
      <c r="R2699" s="88">
        <f t="shared" ca="1" si="41"/>
        <v>0</v>
      </c>
      <c r="S2699" s="88">
        <f ca="1">COUNTIFS(Tableau3[PLAGE],R2699)</f>
        <v>0</v>
      </c>
      <c r="T2699" s="139">
        <f ca="1">INDEX(EXTRACT!DATE,MATCH(Tableau4[[#This Row],[Décalage]],D:D,0),0)</f>
        <v>0</v>
      </c>
      <c r="U2699" s="139">
        <f ca="1">VLOOKUP(Tableau4[[#This Row],[Décalage]],D:E,2,0)</f>
        <v>0</v>
      </c>
      <c r="V2699" s="139">
        <f ca="1">VLOOKUP(Tableau4[[#This Row],[Décalage]],D:G,4,0)</f>
        <v>0</v>
      </c>
      <c r="AY2699" s="88"/>
      <c r="AZ2699" s="88"/>
      <c r="BA2699" s="88"/>
      <c r="BB2699" s="88"/>
      <c r="BC2699" s="88"/>
    </row>
    <row r="2700" spans="1:55" ht="15" x14ac:dyDescent="0.2">
      <c r="A2700" s="100" t="s">
        <v>534</v>
      </c>
      <c r="B2700" s="95" t="s">
        <v>534</v>
      </c>
      <c r="C2700" s="95">
        <v>2697</v>
      </c>
      <c r="D2700" s="95" t="s">
        <v>534</v>
      </c>
      <c r="E2700" s="99" t="s">
        <v>534</v>
      </c>
      <c r="F2700" s="95" t="s">
        <v>534</v>
      </c>
      <c r="G2700" s="95" t="s">
        <v>534</v>
      </c>
      <c r="H2700" s="95">
        <v>0</v>
      </c>
      <c r="I2700" s="95">
        <v>1</v>
      </c>
      <c r="J2700" s="95">
        <v>2233</v>
      </c>
      <c r="K2700" s="95" t="s">
        <v>534</v>
      </c>
      <c r="L2700" s="98" t="s">
        <v>534</v>
      </c>
      <c r="M2700" s="98" t="s">
        <v>534</v>
      </c>
      <c r="N2700" s="97" t="s">
        <v>534</v>
      </c>
      <c r="Q2700" s="88" t="str">
        <f t="array" aca="1" ref="Q2700" ca="1">IFERROR(INDEX(Tableau3[Num DECAL],SMALL(IF(Tableau3[Num DECAL]&lt;&gt;"",ROW(INDIRECT("1:"&amp;ROWS(Tableau3[Num DECAL])))),ROWS($1:2689))),"")</f>
        <v/>
      </c>
      <c r="R2700" s="88">
        <f t="shared" ref="R2700:R2763" ca="1" si="42">VLOOKUP(Q2700,D:J,7,0)</f>
        <v>0</v>
      </c>
      <c r="S2700" s="88">
        <f ca="1">COUNTIFS(Tableau3[PLAGE],R2700)</f>
        <v>0</v>
      </c>
      <c r="T2700" s="139">
        <f ca="1">INDEX(EXTRACT!DATE,MATCH(Tableau4[[#This Row],[Décalage]],D:D,0),0)</f>
        <v>0</v>
      </c>
      <c r="U2700" s="139">
        <f ca="1">VLOOKUP(Tableau4[[#This Row],[Décalage]],D:E,2,0)</f>
        <v>0</v>
      </c>
      <c r="V2700" s="139">
        <f ca="1">VLOOKUP(Tableau4[[#This Row],[Décalage]],D:G,4,0)</f>
        <v>0</v>
      </c>
      <c r="AY2700" s="88"/>
      <c r="AZ2700" s="88"/>
      <c r="BA2700" s="88"/>
      <c r="BB2700" s="88"/>
      <c r="BC2700" s="88"/>
    </row>
    <row r="2701" spans="1:55" ht="15" x14ac:dyDescent="0.2">
      <c r="A2701" s="100" t="s">
        <v>534</v>
      </c>
      <c r="B2701" s="95" t="s">
        <v>534</v>
      </c>
      <c r="C2701" s="95">
        <v>2698</v>
      </c>
      <c r="D2701" s="95" t="s">
        <v>534</v>
      </c>
      <c r="E2701" s="99" t="s">
        <v>534</v>
      </c>
      <c r="F2701" s="95" t="s">
        <v>534</v>
      </c>
      <c r="G2701" s="95" t="s">
        <v>534</v>
      </c>
      <c r="H2701" s="95">
        <v>0</v>
      </c>
      <c r="I2701" s="95">
        <v>1</v>
      </c>
      <c r="J2701" s="95">
        <v>2234</v>
      </c>
      <c r="K2701" s="95" t="s">
        <v>534</v>
      </c>
      <c r="L2701" s="98" t="s">
        <v>534</v>
      </c>
      <c r="M2701" s="98" t="s">
        <v>534</v>
      </c>
      <c r="N2701" s="97" t="s">
        <v>534</v>
      </c>
      <c r="Q2701" s="88" t="str">
        <f t="array" aca="1" ref="Q2701" ca="1">IFERROR(INDEX(Tableau3[Num DECAL],SMALL(IF(Tableau3[Num DECAL]&lt;&gt;"",ROW(INDIRECT("1:"&amp;ROWS(Tableau3[Num DECAL])))),ROWS($1:2690))),"")</f>
        <v/>
      </c>
      <c r="R2701" s="88">
        <f t="shared" ca="1" si="42"/>
        <v>0</v>
      </c>
      <c r="S2701" s="88">
        <f ca="1">COUNTIFS(Tableau3[PLAGE],R2701)</f>
        <v>0</v>
      </c>
      <c r="T2701" s="139">
        <f ca="1">INDEX(EXTRACT!DATE,MATCH(Tableau4[[#This Row],[Décalage]],D:D,0),0)</f>
        <v>0</v>
      </c>
      <c r="U2701" s="139">
        <f ca="1">VLOOKUP(Tableau4[[#This Row],[Décalage]],D:E,2,0)</f>
        <v>0</v>
      </c>
      <c r="V2701" s="139">
        <f ca="1">VLOOKUP(Tableau4[[#This Row],[Décalage]],D:G,4,0)</f>
        <v>0</v>
      </c>
      <c r="AY2701" s="88"/>
      <c r="AZ2701" s="88"/>
      <c r="BA2701" s="88"/>
      <c r="BB2701" s="88"/>
      <c r="BC2701" s="88"/>
    </row>
    <row r="2702" spans="1:55" ht="15" x14ac:dyDescent="0.2">
      <c r="A2702" s="100" t="s">
        <v>534</v>
      </c>
      <c r="B2702" s="95" t="s">
        <v>534</v>
      </c>
      <c r="C2702" s="95">
        <v>2699</v>
      </c>
      <c r="D2702" s="95" t="s">
        <v>534</v>
      </c>
      <c r="E2702" s="99" t="s">
        <v>534</v>
      </c>
      <c r="F2702" s="95" t="s">
        <v>534</v>
      </c>
      <c r="G2702" s="95" t="s">
        <v>534</v>
      </c>
      <c r="H2702" s="95">
        <v>0</v>
      </c>
      <c r="I2702" s="95">
        <v>1</v>
      </c>
      <c r="J2702" s="95">
        <v>2235</v>
      </c>
      <c r="K2702" s="95" t="s">
        <v>534</v>
      </c>
      <c r="L2702" s="98" t="s">
        <v>534</v>
      </c>
      <c r="M2702" s="98" t="s">
        <v>534</v>
      </c>
      <c r="N2702" s="97" t="s">
        <v>534</v>
      </c>
      <c r="Q2702" s="88" t="str">
        <f t="array" aca="1" ref="Q2702" ca="1">IFERROR(INDEX(Tableau3[Num DECAL],SMALL(IF(Tableau3[Num DECAL]&lt;&gt;"",ROW(INDIRECT("1:"&amp;ROWS(Tableau3[Num DECAL])))),ROWS($1:2691))),"")</f>
        <v/>
      </c>
      <c r="R2702" s="88">
        <f t="shared" ca="1" si="42"/>
        <v>0</v>
      </c>
      <c r="S2702" s="88">
        <f ca="1">COUNTIFS(Tableau3[PLAGE],R2702)</f>
        <v>0</v>
      </c>
      <c r="T2702" s="139">
        <f ca="1">INDEX(EXTRACT!DATE,MATCH(Tableau4[[#This Row],[Décalage]],D:D,0),0)</f>
        <v>0</v>
      </c>
      <c r="U2702" s="139">
        <f ca="1">VLOOKUP(Tableau4[[#This Row],[Décalage]],D:E,2,0)</f>
        <v>0</v>
      </c>
      <c r="V2702" s="139">
        <f ca="1">VLOOKUP(Tableau4[[#This Row],[Décalage]],D:G,4,0)</f>
        <v>0</v>
      </c>
      <c r="AY2702" s="88"/>
      <c r="AZ2702" s="88"/>
      <c r="BA2702" s="88"/>
      <c r="BB2702" s="88"/>
      <c r="BC2702" s="88"/>
    </row>
    <row r="2703" spans="1:55" ht="15" x14ac:dyDescent="0.2">
      <c r="A2703" s="100" t="s">
        <v>534</v>
      </c>
      <c r="B2703" s="95" t="s">
        <v>534</v>
      </c>
      <c r="C2703" s="95">
        <v>2700</v>
      </c>
      <c r="D2703" s="95" t="s">
        <v>534</v>
      </c>
      <c r="E2703" s="99" t="s">
        <v>534</v>
      </c>
      <c r="F2703" s="95" t="s">
        <v>534</v>
      </c>
      <c r="G2703" s="95" t="s">
        <v>534</v>
      </c>
      <c r="H2703" s="95">
        <v>0</v>
      </c>
      <c r="I2703" s="95">
        <v>1</v>
      </c>
      <c r="J2703" s="95">
        <v>2236</v>
      </c>
      <c r="K2703" s="95" t="s">
        <v>534</v>
      </c>
      <c r="L2703" s="98" t="s">
        <v>534</v>
      </c>
      <c r="M2703" s="98" t="s">
        <v>534</v>
      </c>
      <c r="N2703" s="97" t="s">
        <v>534</v>
      </c>
      <c r="Q2703" s="88" t="str">
        <f t="array" aca="1" ref="Q2703" ca="1">IFERROR(INDEX(Tableau3[Num DECAL],SMALL(IF(Tableau3[Num DECAL]&lt;&gt;"",ROW(INDIRECT("1:"&amp;ROWS(Tableau3[Num DECAL])))),ROWS($1:2692))),"")</f>
        <v/>
      </c>
      <c r="R2703" s="88">
        <f t="shared" ca="1" si="42"/>
        <v>0</v>
      </c>
      <c r="S2703" s="88">
        <f ca="1">COUNTIFS(Tableau3[PLAGE],R2703)</f>
        <v>0</v>
      </c>
      <c r="T2703" s="139">
        <f ca="1">INDEX(EXTRACT!DATE,MATCH(Tableau4[[#This Row],[Décalage]],D:D,0),0)</f>
        <v>0</v>
      </c>
      <c r="U2703" s="139">
        <f ca="1">VLOOKUP(Tableau4[[#This Row],[Décalage]],D:E,2,0)</f>
        <v>0</v>
      </c>
      <c r="V2703" s="139">
        <f ca="1">VLOOKUP(Tableau4[[#This Row],[Décalage]],D:G,4,0)</f>
        <v>0</v>
      </c>
      <c r="AY2703" s="88"/>
      <c r="AZ2703" s="88"/>
      <c r="BA2703" s="88"/>
      <c r="BB2703" s="88"/>
      <c r="BC2703" s="88"/>
    </row>
    <row r="2704" spans="1:55" ht="15" x14ac:dyDescent="0.2">
      <c r="A2704" s="100" t="s">
        <v>534</v>
      </c>
      <c r="B2704" s="95" t="s">
        <v>534</v>
      </c>
      <c r="C2704" s="95">
        <v>2701</v>
      </c>
      <c r="D2704" s="95" t="s">
        <v>534</v>
      </c>
      <c r="E2704" s="99" t="s">
        <v>534</v>
      </c>
      <c r="F2704" s="95" t="s">
        <v>534</v>
      </c>
      <c r="G2704" s="95" t="s">
        <v>534</v>
      </c>
      <c r="H2704" s="95">
        <v>0</v>
      </c>
      <c r="I2704" s="95">
        <v>1</v>
      </c>
      <c r="J2704" s="95">
        <v>2237</v>
      </c>
      <c r="K2704" s="95" t="s">
        <v>534</v>
      </c>
      <c r="L2704" s="98" t="s">
        <v>534</v>
      </c>
      <c r="M2704" s="98" t="s">
        <v>534</v>
      </c>
      <c r="N2704" s="97" t="s">
        <v>534</v>
      </c>
      <c r="Q2704" s="88" t="str">
        <f t="array" aca="1" ref="Q2704" ca="1">IFERROR(INDEX(Tableau3[Num DECAL],SMALL(IF(Tableau3[Num DECAL]&lt;&gt;"",ROW(INDIRECT("1:"&amp;ROWS(Tableau3[Num DECAL])))),ROWS($1:2693))),"")</f>
        <v/>
      </c>
      <c r="R2704" s="88">
        <f t="shared" ca="1" si="42"/>
        <v>0</v>
      </c>
      <c r="S2704" s="88">
        <f ca="1">COUNTIFS(Tableau3[PLAGE],R2704)</f>
        <v>0</v>
      </c>
      <c r="T2704" s="139">
        <f ca="1">INDEX(EXTRACT!DATE,MATCH(Tableau4[[#This Row],[Décalage]],D:D,0),0)</f>
        <v>0</v>
      </c>
      <c r="U2704" s="139">
        <f ca="1">VLOOKUP(Tableau4[[#This Row],[Décalage]],D:E,2,0)</f>
        <v>0</v>
      </c>
      <c r="V2704" s="139">
        <f ca="1">VLOOKUP(Tableau4[[#This Row],[Décalage]],D:G,4,0)</f>
        <v>0</v>
      </c>
      <c r="AY2704" s="88"/>
      <c r="AZ2704" s="88"/>
      <c r="BA2704" s="88"/>
      <c r="BB2704" s="88"/>
      <c r="BC2704" s="88"/>
    </row>
    <row r="2705" spans="1:55" ht="15" x14ac:dyDescent="0.2">
      <c r="A2705" s="100" t="s">
        <v>534</v>
      </c>
      <c r="B2705" s="95" t="s">
        <v>534</v>
      </c>
      <c r="C2705" s="95">
        <v>2702</v>
      </c>
      <c r="D2705" s="95" t="s">
        <v>534</v>
      </c>
      <c r="E2705" s="99" t="s">
        <v>534</v>
      </c>
      <c r="F2705" s="95" t="s">
        <v>534</v>
      </c>
      <c r="G2705" s="95" t="s">
        <v>534</v>
      </c>
      <c r="H2705" s="95">
        <v>0</v>
      </c>
      <c r="I2705" s="95">
        <v>1</v>
      </c>
      <c r="J2705" s="95">
        <v>2238</v>
      </c>
      <c r="K2705" s="95" t="s">
        <v>534</v>
      </c>
      <c r="L2705" s="98" t="s">
        <v>534</v>
      </c>
      <c r="M2705" s="98" t="s">
        <v>534</v>
      </c>
      <c r="N2705" s="97" t="s">
        <v>534</v>
      </c>
      <c r="Q2705" s="88" t="str">
        <f t="array" aca="1" ref="Q2705" ca="1">IFERROR(INDEX(Tableau3[Num DECAL],SMALL(IF(Tableau3[Num DECAL]&lt;&gt;"",ROW(INDIRECT("1:"&amp;ROWS(Tableau3[Num DECAL])))),ROWS($1:2694))),"")</f>
        <v/>
      </c>
      <c r="R2705" s="88">
        <f t="shared" ca="1" si="42"/>
        <v>0</v>
      </c>
      <c r="S2705" s="88">
        <f ca="1">COUNTIFS(Tableau3[PLAGE],R2705)</f>
        <v>0</v>
      </c>
      <c r="T2705" s="139">
        <f ca="1">INDEX(EXTRACT!DATE,MATCH(Tableau4[[#This Row],[Décalage]],D:D,0),0)</f>
        <v>0</v>
      </c>
      <c r="U2705" s="139">
        <f ca="1">VLOOKUP(Tableau4[[#This Row],[Décalage]],D:E,2,0)</f>
        <v>0</v>
      </c>
      <c r="V2705" s="139">
        <f ca="1">VLOOKUP(Tableau4[[#This Row],[Décalage]],D:G,4,0)</f>
        <v>0</v>
      </c>
      <c r="AY2705" s="88"/>
      <c r="AZ2705" s="88"/>
      <c r="BA2705" s="88"/>
      <c r="BB2705" s="88"/>
      <c r="BC2705" s="88"/>
    </row>
    <row r="2706" spans="1:55" ht="15" x14ac:dyDescent="0.2">
      <c r="A2706" s="100" t="s">
        <v>534</v>
      </c>
      <c r="B2706" s="95" t="s">
        <v>534</v>
      </c>
      <c r="C2706" s="95">
        <v>2703</v>
      </c>
      <c r="D2706" s="95" t="s">
        <v>534</v>
      </c>
      <c r="E2706" s="99" t="s">
        <v>534</v>
      </c>
      <c r="F2706" s="95" t="s">
        <v>534</v>
      </c>
      <c r="G2706" s="95" t="s">
        <v>534</v>
      </c>
      <c r="H2706" s="95">
        <v>0</v>
      </c>
      <c r="I2706" s="95">
        <v>1</v>
      </c>
      <c r="J2706" s="95">
        <v>2239</v>
      </c>
      <c r="K2706" s="95" t="s">
        <v>534</v>
      </c>
      <c r="L2706" s="98" t="s">
        <v>534</v>
      </c>
      <c r="M2706" s="98" t="s">
        <v>534</v>
      </c>
      <c r="N2706" s="97" t="s">
        <v>534</v>
      </c>
      <c r="Q2706" s="88" t="str">
        <f t="array" aca="1" ref="Q2706" ca="1">IFERROR(INDEX(Tableau3[Num DECAL],SMALL(IF(Tableau3[Num DECAL]&lt;&gt;"",ROW(INDIRECT("1:"&amp;ROWS(Tableau3[Num DECAL])))),ROWS($1:2695))),"")</f>
        <v/>
      </c>
      <c r="R2706" s="88">
        <f t="shared" ca="1" si="42"/>
        <v>0</v>
      </c>
      <c r="S2706" s="88">
        <f ca="1">COUNTIFS(Tableau3[PLAGE],R2706)</f>
        <v>0</v>
      </c>
      <c r="T2706" s="139">
        <f ca="1">INDEX(EXTRACT!DATE,MATCH(Tableau4[[#This Row],[Décalage]],D:D,0),0)</f>
        <v>0</v>
      </c>
      <c r="U2706" s="139">
        <f ca="1">VLOOKUP(Tableau4[[#This Row],[Décalage]],D:E,2,0)</f>
        <v>0</v>
      </c>
      <c r="V2706" s="139">
        <f ca="1">VLOOKUP(Tableau4[[#This Row],[Décalage]],D:G,4,0)</f>
        <v>0</v>
      </c>
      <c r="AY2706" s="88"/>
      <c r="AZ2706" s="88"/>
      <c r="BA2706" s="88"/>
      <c r="BB2706" s="88"/>
      <c r="BC2706" s="88"/>
    </row>
    <row r="2707" spans="1:55" ht="15" x14ac:dyDescent="0.2">
      <c r="A2707" s="100" t="s">
        <v>534</v>
      </c>
      <c r="B2707" s="95" t="s">
        <v>534</v>
      </c>
      <c r="C2707" s="95">
        <v>2704</v>
      </c>
      <c r="D2707" s="95" t="s">
        <v>534</v>
      </c>
      <c r="E2707" s="99" t="s">
        <v>534</v>
      </c>
      <c r="F2707" s="95" t="s">
        <v>534</v>
      </c>
      <c r="G2707" s="95" t="s">
        <v>534</v>
      </c>
      <c r="H2707" s="95">
        <v>0</v>
      </c>
      <c r="I2707" s="95">
        <v>1</v>
      </c>
      <c r="J2707" s="95">
        <v>2240</v>
      </c>
      <c r="K2707" s="95" t="s">
        <v>534</v>
      </c>
      <c r="L2707" s="98" t="s">
        <v>534</v>
      </c>
      <c r="M2707" s="98" t="s">
        <v>534</v>
      </c>
      <c r="N2707" s="97" t="s">
        <v>534</v>
      </c>
      <c r="Q2707" s="88" t="str">
        <f t="array" aca="1" ref="Q2707" ca="1">IFERROR(INDEX(Tableau3[Num DECAL],SMALL(IF(Tableau3[Num DECAL]&lt;&gt;"",ROW(INDIRECT("1:"&amp;ROWS(Tableau3[Num DECAL])))),ROWS($1:2696))),"")</f>
        <v/>
      </c>
      <c r="R2707" s="88">
        <f t="shared" ca="1" si="42"/>
        <v>0</v>
      </c>
      <c r="S2707" s="88">
        <f ca="1">COUNTIFS(Tableau3[PLAGE],R2707)</f>
        <v>0</v>
      </c>
      <c r="T2707" s="139">
        <f ca="1">INDEX(EXTRACT!DATE,MATCH(Tableau4[[#This Row],[Décalage]],D:D,0),0)</f>
        <v>0</v>
      </c>
      <c r="U2707" s="139">
        <f ca="1">VLOOKUP(Tableau4[[#This Row],[Décalage]],D:E,2,0)</f>
        <v>0</v>
      </c>
      <c r="V2707" s="139">
        <f ca="1">VLOOKUP(Tableau4[[#This Row],[Décalage]],D:G,4,0)</f>
        <v>0</v>
      </c>
      <c r="AY2707" s="88"/>
      <c r="AZ2707" s="88"/>
      <c r="BA2707" s="88"/>
      <c r="BB2707" s="88"/>
      <c r="BC2707" s="88"/>
    </row>
    <row r="2708" spans="1:55" ht="15" x14ac:dyDescent="0.2">
      <c r="A2708" s="100" t="s">
        <v>534</v>
      </c>
      <c r="B2708" s="95" t="s">
        <v>534</v>
      </c>
      <c r="C2708" s="95">
        <v>2705</v>
      </c>
      <c r="D2708" s="95" t="s">
        <v>534</v>
      </c>
      <c r="E2708" s="99" t="s">
        <v>534</v>
      </c>
      <c r="F2708" s="95" t="s">
        <v>534</v>
      </c>
      <c r="G2708" s="95" t="s">
        <v>534</v>
      </c>
      <c r="H2708" s="95">
        <v>0</v>
      </c>
      <c r="I2708" s="95">
        <v>1</v>
      </c>
      <c r="J2708" s="95">
        <v>2241</v>
      </c>
      <c r="K2708" s="95" t="s">
        <v>534</v>
      </c>
      <c r="L2708" s="98" t="s">
        <v>534</v>
      </c>
      <c r="M2708" s="98" t="s">
        <v>534</v>
      </c>
      <c r="N2708" s="97" t="s">
        <v>534</v>
      </c>
      <c r="Q2708" s="88" t="str">
        <f t="array" aca="1" ref="Q2708" ca="1">IFERROR(INDEX(Tableau3[Num DECAL],SMALL(IF(Tableau3[Num DECAL]&lt;&gt;"",ROW(INDIRECT("1:"&amp;ROWS(Tableau3[Num DECAL])))),ROWS($1:2697))),"")</f>
        <v/>
      </c>
      <c r="R2708" s="88">
        <f t="shared" ca="1" si="42"/>
        <v>0</v>
      </c>
      <c r="S2708" s="88">
        <f ca="1">COUNTIFS(Tableau3[PLAGE],R2708)</f>
        <v>0</v>
      </c>
      <c r="T2708" s="139">
        <f ca="1">INDEX(EXTRACT!DATE,MATCH(Tableau4[[#This Row],[Décalage]],D:D,0),0)</f>
        <v>0</v>
      </c>
      <c r="U2708" s="139">
        <f ca="1">VLOOKUP(Tableau4[[#This Row],[Décalage]],D:E,2,0)</f>
        <v>0</v>
      </c>
      <c r="V2708" s="139">
        <f ca="1">VLOOKUP(Tableau4[[#This Row],[Décalage]],D:G,4,0)</f>
        <v>0</v>
      </c>
      <c r="AY2708" s="88"/>
      <c r="AZ2708" s="88"/>
      <c r="BA2708" s="88"/>
      <c r="BB2708" s="88"/>
      <c r="BC2708" s="88"/>
    </row>
    <row r="2709" spans="1:55" ht="15" x14ac:dyDescent="0.2">
      <c r="A2709" s="100" t="s">
        <v>534</v>
      </c>
      <c r="B2709" s="95" t="s">
        <v>534</v>
      </c>
      <c r="C2709" s="95">
        <v>2706</v>
      </c>
      <c r="D2709" s="95" t="s">
        <v>534</v>
      </c>
      <c r="E2709" s="99" t="s">
        <v>534</v>
      </c>
      <c r="F2709" s="95" t="s">
        <v>534</v>
      </c>
      <c r="G2709" s="95" t="s">
        <v>534</v>
      </c>
      <c r="H2709" s="95">
        <v>0</v>
      </c>
      <c r="I2709" s="95">
        <v>1</v>
      </c>
      <c r="J2709" s="95">
        <v>2242</v>
      </c>
      <c r="K2709" s="95" t="s">
        <v>534</v>
      </c>
      <c r="L2709" s="98" t="s">
        <v>534</v>
      </c>
      <c r="M2709" s="98" t="s">
        <v>534</v>
      </c>
      <c r="N2709" s="97" t="s">
        <v>534</v>
      </c>
      <c r="Q2709" s="88" t="str">
        <f t="array" aca="1" ref="Q2709" ca="1">IFERROR(INDEX(Tableau3[Num DECAL],SMALL(IF(Tableau3[Num DECAL]&lt;&gt;"",ROW(INDIRECT("1:"&amp;ROWS(Tableau3[Num DECAL])))),ROWS($1:2698))),"")</f>
        <v/>
      </c>
      <c r="R2709" s="88">
        <f t="shared" ca="1" si="42"/>
        <v>0</v>
      </c>
      <c r="S2709" s="88">
        <f ca="1">COUNTIFS(Tableau3[PLAGE],R2709)</f>
        <v>0</v>
      </c>
      <c r="T2709" s="139">
        <f ca="1">INDEX(EXTRACT!DATE,MATCH(Tableau4[[#This Row],[Décalage]],D:D,0),0)</f>
        <v>0</v>
      </c>
      <c r="U2709" s="139">
        <f ca="1">VLOOKUP(Tableau4[[#This Row],[Décalage]],D:E,2,0)</f>
        <v>0</v>
      </c>
      <c r="V2709" s="139">
        <f ca="1">VLOOKUP(Tableau4[[#This Row],[Décalage]],D:G,4,0)</f>
        <v>0</v>
      </c>
      <c r="AY2709" s="88"/>
      <c r="AZ2709" s="88"/>
      <c r="BA2709" s="88"/>
      <c r="BB2709" s="88"/>
      <c r="BC2709" s="88"/>
    </row>
    <row r="2710" spans="1:55" ht="15" x14ac:dyDescent="0.2">
      <c r="A2710" s="100" t="s">
        <v>534</v>
      </c>
      <c r="B2710" s="95" t="s">
        <v>534</v>
      </c>
      <c r="C2710" s="95">
        <v>2707</v>
      </c>
      <c r="D2710" s="95" t="s">
        <v>534</v>
      </c>
      <c r="E2710" s="99" t="s">
        <v>534</v>
      </c>
      <c r="F2710" s="95" t="s">
        <v>534</v>
      </c>
      <c r="G2710" s="95" t="s">
        <v>534</v>
      </c>
      <c r="H2710" s="95">
        <v>0</v>
      </c>
      <c r="I2710" s="95">
        <v>1</v>
      </c>
      <c r="J2710" s="95">
        <v>2243</v>
      </c>
      <c r="K2710" s="95" t="s">
        <v>534</v>
      </c>
      <c r="L2710" s="98" t="s">
        <v>534</v>
      </c>
      <c r="M2710" s="98" t="s">
        <v>534</v>
      </c>
      <c r="N2710" s="97" t="s">
        <v>534</v>
      </c>
      <c r="Q2710" s="88" t="str">
        <f t="array" aca="1" ref="Q2710" ca="1">IFERROR(INDEX(Tableau3[Num DECAL],SMALL(IF(Tableau3[Num DECAL]&lt;&gt;"",ROW(INDIRECT("1:"&amp;ROWS(Tableau3[Num DECAL])))),ROWS($1:2699))),"")</f>
        <v/>
      </c>
      <c r="R2710" s="88">
        <f t="shared" ca="1" si="42"/>
        <v>0</v>
      </c>
      <c r="S2710" s="88">
        <f ca="1">COUNTIFS(Tableau3[PLAGE],R2710)</f>
        <v>0</v>
      </c>
      <c r="T2710" s="139">
        <f ca="1">INDEX(EXTRACT!DATE,MATCH(Tableau4[[#This Row],[Décalage]],D:D,0),0)</f>
        <v>0</v>
      </c>
      <c r="U2710" s="139">
        <f ca="1">VLOOKUP(Tableau4[[#This Row],[Décalage]],D:E,2,0)</f>
        <v>0</v>
      </c>
      <c r="V2710" s="139">
        <f ca="1">VLOOKUP(Tableau4[[#This Row],[Décalage]],D:G,4,0)</f>
        <v>0</v>
      </c>
      <c r="AY2710" s="88"/>
      <c r="AZ2710" s="88"/>
      <c r="BA2710" s="88"/>
      <c r="BB2710" s="88"/>
      <c r="BC2710" s="88"/>
    </row>
    <row r="2711" spans="1:55" ht="15" x14ac:dyDescent="0.2">
      <c r="A2711" s="100" t="s">
        <v>534</v>
      </c>
      <c r="B2711" s="95" t="s">
        <v>534</v>
      </c>
      <c r="C2711" s="95">
        <v>2708</v>
      </c>
      <c r="D2711" s="95" t="s">
        <v>534</v>
      </c>
      <c r="E2711" s="99" t="s">
        <v>534</v>
      </c>
      <c r="F2711" s="95" t="s">
        <v>534</v>
      </c>
      <c r="G2711" s="95" t="s">
        <v>534</v>
      </c>
      <c r="H2711" s="95">
        <v>0</v>
      </c>
      <c r="I2711" s="95">
        <v>1</v>
      </c>
      <c r="J2711" s="95">
        <v>2244</v>
      </c>
      <c r="K2711" s="95" t="s">
        <v>534</v>
      </c>
      <c r="L2711" s="98" t="s">
        <v>534</v>
      </c>
      <c r="M2711" s="98" t="s">
        <v>534</v>
      </c>
      <c r="N2711" s="97" t="s">
        <v>534</v>
      </c>
      <c r="Q2711" s="88" t="str">
        <f t="array" aca="1" ref="Q2711" ca="1">IFERROR(INDEX(Tableau3[Num DECAL],SMALL(IF(Tableau3[Num DECAL]&lt;&gt;"",ROW(INDIRECT("1:"&amp;ROWS(Tableau3[Num DECAL])))),ROWS($1:2700))),"")</f>
        <v/>
      </c>
      <c r="R2711" s="88">
        <f t="shared" ca="1" si="42"/>
        <v>0</v>
      </c>
      <c r="S2711" s="88">
        <f ca="1">COUNTIFS(Tableau3[PLAGE],R2711)</f>
        <v>0</v>
      </c>
      <c r="T2711" s="139">
        <f ca="1">INDEX(EXTRACT!DATE,MATCH(Tableau4[[#This Row],[Décalage]],D:D,0),0)</f>
        <v>0</v>
      </c>
      <c r="U2711" s="139">
        <f ca="1">VLOOKUP(Tableau4[[#This Row],[Décalage]],D:E,2,0)</f>
        <v>0</v>
      </c>
      <c r="V2711" s="139">
        <f ca="1">VLOOKUP(Tableau4[[#This Row],[Décalage]],D:G,4,0)</f>
        <v>0</v>
      </c>
      <c r="AY2711" s="88"/>
      <c r="AZ2711" s="88"/>
      <c r="BA2711" s="88"/>
      <c r="BB2711" s="88"/>
      <c r="BC2711" s="88"/>
    </row>
    <row r="2712" spans="1:55" ht="15" x14ac:dyDescent="0.2">
      <c r="A2712" s="100" t="s">
        <v>534</v>
      </c>
      <c r="B2712" s="95" t="s">
        <v>534</v>
      </c>
      <c r="C2712" s="95">
        <v>2709</v>
      </c>
      <c r="D2712" s="95" t="s">
        <v>534</v>
      </c>
      <c r="E2712" s="99" t="s">
        <v>534</v>
      </c>
      <c r="F2712" s="95" t="s">
        <v>534</v>
      </c>
      <c r="G2712" s="95" t="s">
        <v>534</v>
      </c>
      <c r="H2712" s="95">
        <v>0</v>
      </c>
      <c r="I2712" s="95">
        <v>1</v>
      </c>
      <c r="J2712" s="95">
        <v>2245</v>
      </c>
      <c r="K2712" s="95" t="s">
        <v>534</v>
      </c>
      <c r="L2712" s="98" t="s">
        <v>534</v>
      </c>
      <c r="M2712" s="98" t="s">
        <v>534</v>
      </c>
      <c r="N2712" s="97" t="s">
        <v>534</v>
      </c>
      <c r="Q2712" s="88" t="str">
        <f t="array" aca="1" ref="Q2712" ca="1">IFERROR(INDEX(Tableau3[Num DECAL],SMALL(IF(Tableau3[Num DECAL]&lt;&gt;"",ROW(INDIRECT("1:"&amp;ROWS(Tableau3[Num DECAL])))),ROWS($1:2701))),"")</f>
        <v/>
      </c>
      <c r="R2712" s="88">
        <f t="shared" ca="1" si="42"/>
        <v>0</v>
      </c>
      <c r="S2712" s="88">
        <f ca="1">COUNTIFS(Tableau3[PLAGE],R2712)</f>
        <v>0</v>
      </c>
      <c r="T2712" s="139">
        <f ca="1">INDEX(EXTRACT!DATE,MATCH(Tableau4[[#This Row],[Décalage]],D:D,0),0)</f>
        <v>0</v>
      </c>
      <c r="U2712" s="139">
        <f ca="1">VLOOKUP(Tableau4[[#This Row],[Décalage]],D:E,2,0)</f>
        <v>0</v>
      </c>
      <c r="V2712" s="139">
        <f ca="1">VLOOKUP(Tableau4[[#This Row],[Décalage]],D:G,4,0)</f>
        <v>0</v>
      </c>
      <c r="AY2712" s="88"/>
      <c r="AZ2712" s="88"/>
      <c r="BA2712" s="88"/>
      <c r="BB2712" s="88"/>
      <c r="BC2712" s="88"/>
    </row>
    <row r="2713" spans="1:55" ht="15" x14ac:dyDescent="0.2">
      <c r="A2713" s="100" t="s">
        <v>534</v>
      </c>
      <c r="B2713" s="95" t="s">
        <v>534</v>
      </c>
      <c r="C2713" s="95">
        <v>2710</v>
      </c>
      <c r="D2713" s="95" t="s">
        <v>534</v>
      </c>
      <c r="E2713" s="99" t="s">
        <v>534</v>
      </c>
      <c r="F2713" s="95" t="s">
        <v>534</v>
      </c>
      <c r="G2713" s="95" t="s">
        <v>534</v>
      </c>
      <c r="H2713" s="95">
        <v>0</v>
      </c>
      <c r="I2713" s="95">
        <v>1</v>
      </c>
      <c r="J2713" s="95">
        <v>2246</v>
      </c>
      <c r="K2713" s="95" t="s">
        <v>534</v>
      </c>
      <c r="L2713" s="98" t="s">
        <v>534</v>
      </c>
      <c r="M2713" s="98" t="s">
        <v>534</v>
      </c>
      <c r="N2713" s="97" t="s">
        <v>534</v>
      </c>
      <c r="Q2713" s="88" t="str">
        <f t="array" aca="1" ref="Q2713" ca="1">IFERROR(INDEX(Tableau3[Num DECAL],SMALL(IF(Tableau3[Num DECAL]&lt;&gt;"",ROW(INDIRECT("1:"&amp;ROWS(Tableau3[Num DECAL])))),ROWS($1:2702))),"")</f>
        <v/>
      </c>
      <c r="R2713" s="88">
        <f t="shared" ca="1" si="42"/>
        <v>0</v>
      </c>
      <c r="S2713" s="88">
        <f ca="1">COUNTIFS(Tableau3[PLAGE],R2713)</f>
        <v>0</v>
      </c>
      <c r="T2713" s="139">
        <f ca="1">INDEX(EXTRACT!DATE,MATCH(Tableau4[[#This Row],[Décalage]],D:D,0),0)</f>
        <v>0</v>
      </c>
      <c r="U2713" s="139">
        <f ca="1">VLOOKUP(Tableau4[[#This Row],[Décalage]],D:E,2,0)</f>
        <v>0</v>
      </c>
      <c r="V2713" s="139">
        <f ca="1">VLOOKUP(Tableau4[[#This Row],[Décalage]],D:G,4,0)</f>
        <v>0</v>
      </c>
      <c r="AY2713" s="88"/>
      <c r="AZ2713" s="88"/>
      <c r="BA2713" s="88"/>
      <c r="BB2713" s="88"/>
      <c r="BC2713" s="88"/>
    </row>
    <row r="2714" spans="1:55" ht="15" x14ac:dyDescent="0.2">
      <c r="A2714" s="100" t="s">
        <v>534</v>
      </c>
      <c r="B2714" s="95" t="s">
        <v>534</v>
      </c>
      <c r="C2714" s="95">
        <v>2711</v>
      </c>
      <c r="D2714" s="95" t="s">
        <v>534</v>
      </c>
      <c r="E2714" s="99" t="s">
        <v>534</v>
      </c>
      <c r="F2714" s="95" t="s">
        <v>534</v>
      </c>
      <c r="G2714" s="95" t="s">
        <v>534</v>
      </c>
      <c r="H2714" s="95">
        <v>0</v>
      </c>
      <c r="I2714" s="95">
        <v>1</v>
      </c>
      <c r="J2714" s="95">
        <v>2247</v>
      </c>
      <c r="K2714" s="95" t="s">
        <v>534</v>
      </c>
      <c r="L2714" s="98" t="s">
        <v>534</v>
      </c>
      <c r="M2714" s="98" t="s">
        <v>534</v>
      </c>
      <c r="N2714" s="97" t="s">
        <v>534</v>
      </c>
      <c r="Q2714" s="88" t="str">
        <f t="array" aca="1" ref="Q2714" ca="1">IFERROR(INDEX(Tableau3[Num DECAL],SMALL(IF(Tableau3[Num DECAL]&lt;&gt;"",ROW(INDIRECT("1:"&amp;ROWS(Tableau3[Num DECAL])))),ROWS($1:2703))),"")</f>
        <v/>
      </c>
      <c r="R2714" s="88">
        <f t="shared" ca="1" si="42"/>
        <v>0</v>
      </c>
      <c r="S2714" s="88">
        <f ca="1">COUNTIFS(Tableau3[PLAGE],R2714)</f>
        <v>0</v>
      </c>
      <c r="T2714" s="139">
        <f ca="1">INDEX(EXTRACT!DATE,MATCH(Tableau4[[#This Row],[Décalage]],D:D,0),0)</f>
        <v>0</v>
      </c>
      <c r="U2714" s="139">
        <f ca="1">VLOOKUP(Tableau4[[#This Row],[Décalage]],D:E,2,0)</f>
        <v>0</v>
      </c>
      <c r="V2714" s="139">
        <f ca="1">VLOOKUP(Tableau4[[#This Row],[Décalage]],D:G,4,0)</f>
        <v>0</v>
      </c>
      <c r="AY2714" s="88"/>
      <c r="AZ2714" s="88"/>
      <c r="BA2714" s="88"/>
      <c r="BB2714" s="88"/>
      <c r="BC2714" s="88"/>
    </row>
    <row r="2715" spans="1:55" ht="15" x14ac:dyDescent="0.2">
      <c r="A2715" s="100" t="s">
        <v>534</v>
      </c>
      <c r="B2715" s="95" t="s">
        <v>534</v>
      </c>
      <c r="C2715" s="95">
        <v>2712</v>
      </c>
      <c r="D2715" s="95" t="s">
        <v>534</v>
      </c>
      <c r="E2715" s="99" t="s">
        <v>534</v>
      </c>
      <c r="F2715" s="95" t="s">
        <v>534</v>
      </c>
      <c r="G2715" s="95" t="s">
        <v>534</v>
      </c>
      <c r="H2715" s="95">
        <v>0</v>
      </c>
      <c r="I2715" s="95">
        <v>1</v>
      </c>
      <c r="J2715" s="95">
        <v>2248</v>
      </c>
      <c r="K2715" s="95" t="s">
        <v>534</v>
      </c>
      <c r="L2715" s="98" t="s">
        <v>534</v>
      </c>
      <c r="M2715" s="98" t="s">
        <v>534</v>
      </c>
      <c r="N2715" s="97" t="s">
        <v>534</v>
      </c>
      <c r="Q2715" s="88" t="str">
        <f t="array" aca="1" ref="Q2715" ca="1">IFERROR(INDEX(Tableau3[Num DECAL],SMALL(IF(Tableau3[Num DECAL]&lt;&gt;"",ROW(INDIRECT("1:"&amp;ROWS(Tableau3[Num DECAL])))),ROWS($1:2704))),"")</f>
        <v/>
      </c>
      <c r="R2715" s="88">
        <f t="shared" ca="1" si="42"/>
        <v>0</v>
      </c>
      <c r="S2715" s="88">
        <f ca="1">COUNTIFS(Tableau3[PLAGE],R2715)</f>
        <v>0</v>
      </c>
      <c r="T2715" s="139">
        <f ca="1">INDEX(EXTRACT!DATE,MATCH(Tableau4[[#This Row],[Décalage]],D:D,0),0)</f>
        <v>0</v>
      </c>
      <c r="U2715" s="139">
        <f ca="1">VLOOKUP(Tableau4[[#This Row],[Décalage]],D:E,2,0)</f>
        <v>0</v>
      </c>
      <c r="V2715" s="139">
        <f ca="1">VLOOKUP(Tableau4[[#This Row],[Décalage]],D:G,4,0)</f>
        <v>0</v>
      </c>
      <c r="AY2715" s="88"/>
      <c r="AZ2715" s="88"/>
      <c r="BA2715" s="88"/>
      <c r="BB2715" s="88"/>
      <c r="BC2715" s="88"/>
    </row>
    <row r="2716" spans="1:55" ht="15" x14ac:dyDescent="0.2">
      <c r="A2716" s="100" t="s">
        <v>534</v>
      </c>
      <c r="B2716" s="95" t="s">
        <v>534</v>
      </c>
      <c r="C2716" s="95">
        <v>2713</v>
      </c>
      <c r="D2716" s="95" t="s">
        <v>534</v>
      </c>
      <c r="E2716" s="99" t="s">
        <v>534</v>
      </c>
      <c r="F2716" s="95" t="s">
        <v>534</v>
      </c>
      <c r="G2716" s="95" t="s">
        <v>534</v>
      </c>
      <c r="H2716" s="95">
        <v>0</v>
      </c>
      <c r="I2716" s="95">
        <v>1</v>
      </c>
      <c r="J2716" s="95">
        <v>2249</v>
      </c>
      <c r="K2716" s="95" t="s">
        <v>534</v>
      </c>
      <c r="L2716" s="98" t="s">
        <v>534</v>
      </c>
      <c r="M2716" s="98" t="s">
        <v>534</v>
      </c>
      <c r="N2716" s="97" t="s">
        <v>534</v>
      </c>
      <c r="Q2716" s="88" t="str">
        <f t="array" aca="1" ref="Q2716" ca="1">IFERROR(INDEX(Tableau3[Num DECAL],SMALL(IF(Tableau3[Num DECAL]&lt;&gt;"",ROW(INDIRECT("1:"&amp;ROWS(Tableau3[Num DECAL])))),ROWS($1:2705))),"")</f>
        <v/>
      </c>
      <c r="R2716" s="88">
        <f t="shared" ca="1" si="42"/>
        <v>0</v>
      </c>
      <c r="S2716" s="88">
        <f ca="1">COUNTIFS(Tableau3[PLAGE],R2716)</f>
        <v>0</v>
      </c>
      <c r="T2716" s="139">
        <f ca="1">INDEX(EXTRACT!DATE,MATCH(Tableau4[[#This Row],[Décalage]],D:D,0),0)</f>
        <v>0</v>
      </c>
      <c r="U2716" s="139">
        <f ca="1">VLOOKUP(Tableau4[[#This Row],[Décalage]],D:E,2,0)</f>
        <v>0</v>
      </c>
      <c r="V2716" s="139">
        <f ca="1">VLOOKUP(Tableau4[[#This Row],[Décalage]],D:G,4,0)</f>
        <v>0</v>
      </c>
      <c r="AY2716" s="88"/>
      <c r="AZ2716" s="88"/>
      <c r="BA2716" s="88"/>
      <c r="BB2716" s="88"/>
      <c r="BC2716" s="88"/>
    </row>
    <row r="2717" spans="1:55" ht="15" x14ac:dyDescent="0.2">
      <c r="A2717" s="100" t="s">
        <v>534</v>
      </c>
      <c r="B2717" s="95" t="s">
        <v>534</v>
      </c>
      <c r="C2717" s="95">
        <v>2714</v>
      </c>
      <c r="D2717" s="95" t="s">
        <v>534</v>
      </c>
      <c r="E2717" s="99" t="s">
        <v>534</v>
      </c>
      <c r="F2717" s="95" t="s">
        <v>534</v>
      </c>
      <c r="G2717" s="95" t="s">
        <v>534</v>
      </c>
      <c r="H2717" s="95">
        <v>0</v>
      </c>
      <c r="I2717" s="95">
        <v>1</v>
      </c>
      <c r="J2717" s="95">
        <v>2250</v>
      </c>
      <c r="K2717" s="95" t="s">
        <v>534</v>
      </c>
      <c r="L2717" s="98" t="s">
        <v>534</v>
      </c>
      <c r="M2717" s="98" t="s">
        <v>534</v>
      </c>
      <c r="N2717" s="97" t="s">
        <v>534</v>
      </c>
      <c r="Q2717" s="88" t="str">
        <f t="array" aca="1" ref="Q2717" ca="1">IFERROR(INDEX(Tableau3[Num DECAL],SMALL(IF(Tableau3[Num DECAL]&lt;&gt;"",ROW(INDIRECT("1:"&amp;ROWS(Tableau3[Num DECAL])))),ROWS($1:2706))),"")</f>
        <v/>
      </c>
      <c r="R2717" s="88">
        <f t="shared" ca="1" si="42"/>
        <v>0</v>
      </c>
      <c r="S2717" s="88">
        <f ca="1">COUNTIFS(Tableau3[PLAGE],R2717)</f>
        <v>0</v>
      </c>
      <c r="T2717" s="139">
        <f ca="1">INDEX(EXTRACT!DATE,MATCH(Tableau4[[#This Row],[Décalage]],D:D,0),0)</f>
        <v>0</v>
      </c>
      <c r="U2717" s="139">
        <f ca="1">VLOOKUP(Tableau4[[#This Row],[Décalage]],D:E,2,0)</f>
        <v>0</v>
      </c>
      <c r="V2717" s="139">
        <f ca="1">VLOOKUP(Tableau4[[#This Row],[Décalage]],D:G,4,0)</f>
        <v>0</v>
      </c>
      <c r="AY2717" s="88"/>
      <c r="AZ2717" s="88"/>
      <c r="BA2717" s="88"/>
      <c r="BB2717" s="88"/>
      <c r="BC2717" s="88"/>
    </row>
    <row r="2718" spans="1:55" ht="15" x14ac:dyDescent="0.2">
      <c r="A2718" s="100" t="s">
        <v>534</v>
      </c>
      <c r="B2718" s="95" t="s">
        <v>534</v>
      </c>
      <c r="C2718" s="95">
        <v>2715</v>
      </c>
      <c r="D2718" s="95" t="s">
        <v>534</v>
      </c>
      <c r="E2718" s="99" t="s">
        <v>534</v>
      </c>
      <c r="F2718" s="95" t="s">
        <v>534</v>
      </c>
      <c r="G2718" s="95" t="s">
        <v>534</v>
      </c>
      <c r="H2718" s="95">
        <v>0</v>
      </c>
      <c r="I2718" s="95">
        <v>1</v>
      </c>
      <c r="J2718" s="95">
        <v>2251</v>
      </c>
      <c r="K2718" s="95" t="s">
        <v>534</v>
      </c>
      <c r="L2718" s="98" t="s">
        <v>534</v>
      </c>
      <c r="M2718" s="98" t="s">
        <v>534</v>
      </c>
      <c r="N2718" s="97" t="s">
        <v>534</v>
      </c>
      <c r="Q2718" s="88" t="str">
        <f t="array" aca="1" ref="Q2718" ca="1">IFERROR(INDEX(Tableau3[Num DECAL],SMALL(IF(Tableau3[Num DECAL]&lt;&gt;"",ROW(INDIRECT("1:"&amp;ROWS(Tableau3[Num DECAL])))),ROWS($1:2707))),"")</f>
        <v/>
      </c>
      <c r="R2718" s="88">
        <f t="shared" ca="1" si="42"/>
        <v>0</v>
      </c>
      <c r="S2718" s="88">
        <f ca="1">COUNTIFS(Tableau3[PLAGE],R2718)</f>
        <v>0</v>
      </c>
      <c r="T2718" s="139">
        <f ca="1">INDEX(EXTRACT!DATE,MATCH(Tableau4[[#This Row],[Décalage]],D:D,0),0)</f>
        <v>0</v>
      </c>
      <c r="U2718" s="139">
        <f ca="1">VLOOKUP(Tableau4[[#This Row],[Décalage]],D:E,2,0)</f>
        <v>0</v>
      </c>
      <c r="V2718" s="139">
        <f ca="1">VLOOKUP(Tableau4[[#This Row],[Décalage]],D:G,4,0)</f>
        <v>0</v>
      </c>
      <c r="AY2718" s="88"/>
      <c r="AZ2718" s="88"/>
      <c r="BA2718" s="88"/>
      <c r="BB2718" s="88"/>
      <c r="BC2718" s="88"/>
    </row>
    <row r="2719" spans="1:55" ht="15" x14ac:dyDescent="0.2">
      <c r="A2719" s="100" t="s">
        <v>534</v>
      </c>
      <c r="B2719" s="95" t="s">
        <v>534</v>
      </c>
      <c r="C2719" s="95">
        <v>2716</v>
      </c>
      <c r="D2719" s="95" t="s">
        <v>534</v>
      </c>
      <c r="E2719" s="99" t="s">
        <v>534</v>
      </c>
      <c r="F2719" s="95" t="s">
        <v>534</v>
      </c>
      <c r="G2719" s="95" t="s">
        <v>534</v>
      </c>
      <c r="H2719" s="95">
        <v>0</v>
      </c>
      <c r="I2719" s="95">
        <v>1</v>
      </c>
      <c r="J2719" s="95">
        <v>2252</v>
      </c>
      <c r="K2719" s="95" t="s">
        <v>534</v>
      </c>
      <c r="L2719" s="98" t="s">
        <v>534</v>
      </c>
      <c r="M2719" s="98" t="s">
        <v>534</v>
      </c>
      <c r="N2719" s="97" t="s">
        <v>534</v>
      </c>
      <c r="Q2719" s="88" t="str">
        <f t="array" aca="1" ref="Q2719" ca="1">IFERROR(INDEX(Tableau3[Num DECAL],SMALL(IF(Tableau3[Num DECAL]&lt;&gt;"",ROW(INDIRECT("1:"&amp;ROWS(Tableau3[Num DECAL])))),ROWS($1:2708))),"")</f>
        <v/>
      </c>
      <c r="R2719" s="88">
        <f t="shared" ca="1" si="42"/>
        <v>0</v>
      </c>
      <c r="S2719" s="88">
        <f ca="1">COUNTIFS(Tableau3[PLAGE],R2719)</f>
        <v>0</v>
      </c>
      <c r="T2719" s="139">
        <f ca="1">INDEX(EXTRACT!DATE,MATCH(Tableau4[[#This Row],[Décalage]],D:D,0),0)</f>
        <v>0</v>
      </c>
      <c r="U2719" s="139">
        <f ca="1">VLOOKUP(Tableau4[[#This Row],[Décalage]],D:E,2,0)</f>
        <v>0</v>
      </c>
      <c r="V2719" s="139">
        <f ca="1">VLOOKUP(Tableau4[[#This Row],[Décalage]],D:G,4,0)</f>
        <v>0</v>
      </c>
      <c r="AY2719" s="88"/>
      <c r="AZ2719" s="88"/>
      <c r="BA2719" s="88"/>
      <c r="BB2719" s="88"/>
      <c r="BC2719" s="88"/>
    </row>
    <row r="2720" spans="1:55" ht="15" x14ac:dyDescent="0.2">
      <c r="A2720" s="100" t="s">
        <v>534</v>
      </c>
      <c r="B2720" s="95" t="s">
        <v>534</v>
      </c>
      <c r="C2720" s="95">
        <v>2717</v>
      </c>
      <c r="D2720" s="95" t="s">
        <v>534</v>
      </c>
      <c r="E2720" s="99" t="s">
        <v>534</v>
      </c>
      <c r="F2720" s="95" t="s">
        <v>534</v>
      </c>
      <c r="G2720" s="95" t="s">
        <v>534</v>
      </c>
      <c r="H2720" s="95">
        <v>0</v>
      </c>
      <c r="I2720" s="95">
        <v>1</v>
      </c>
      <c r="J2720" s="95">
        <v>2253</v>
      </c>
      <c r="K2720" s="95" t="s">
        <v>534</v>
      </c>
      <c r="L2720" s="98" t="s">
        <v>534</v>
      </c>
      <c r="M2720" s="98" t="s">
        <v>534</v>
      </c>
      <c r="N2720" s="97" t="s">
        <v>534</v>
      </c>
      <c r="Q2720" s="88" t="str">
        <f t="array" aca="1" ref="Q2720" ca="1">IFERROR(INDEX(Tableau3[Num DECAL],SMALL(IF(Tableau3[Num DECAL]&lt;&gt;"",ROW(INDIRECT("1:"&amp;ROWS(Tableau3[Num DECAL])))),ROWS($1:2709))),"")</f>
        <v/>
      </c>
      <c r="R2720" s="88">
        <f t="shared" ca="1" si="42"/>
        <v>0</v>
      </c>
      <c r="S2720" s="88">
        <f ca="1">COUNTIFS(Tableau3[PLAGE],R2720)</f>
        <v>0</v>
      </c>
      <c r="T2720" s="139">
        <f ca="1">INDEX(EXTRACT!DATE,MATCH(Tableau4[[#This Row],[Décalage]],D:D,0),0)</f>
        <v>0</v>
      </c>
      <c r="U2720" s="139">
        <f ca="1">VLOOKUP(Tableau4[[#This Row],[Décalage]],D:E,2,0)</f>
        <v>0</v>
      </c>
      <c r="V2720" s="139">
        <f ca="1">VLOOKUP(Tableau4[[#This Row],[Décalage]],D:G,4,0)</f>
        <v>0</v>
      </c>
      <c r="AY2720" s="88"/>
      <c r="AZ2720" s="88"/>
      <c r="BA2720" s="88"/>
      <c r="BB2720" s="88"/>
      <c r="BC2720" s="88"/>
    </row>
    <row r="2721" spans="1:55" ht="15" x14ac:dyDescent="0.2">
      <c r="A2721" s="100" t="s">
        <v>534</v>
      </c>
      <c r="B2721" s="95" t="s">
        <v>534</v>
      </c>
      <c r="C2721" s="95">
        <v>2718</v>
      </c>
      <c r="D2721" s="95" t="s">
        <v>534</v>
      </c>
      <c r="E2721" s="99" t="s">
        <v>534</v>
      </c>
      <c r="F2721" s="95" t="s">
        <v>534</v>
      </c>
      <c r="G2721" s="95" t="s">
        <v>534</v>
      </c>
      <c r="H2721" s="95">
        <v>0</v>
      </c>
      <c r="I2721" s="95">
        <v>1</v>
      </c>
      <c r="J2721" s="95">
        <v>2254</v>
      </c>
      <c r="K2721" s="95" t="s">
        <v>534</v>
      </c>
      <c r="L2721" s="98" t="s">
        <v>534</v>
      </c>
      <c r="M2721" s="98" t="s">
        <v>534</v>
      </c>
      <c r="N2721" s="97" t="s">
        <v>534</v>
      </c>
      <c r="Q2721" s="88" t="str">
        <f t="array" aca="1" ref="Q2721" ca="1">IFERROR(INDEX(Tableau3[Num DECAL],SMALL(IF(Tableau3[Num DECAL]&lt;&gt;"",ROW(INDIRECT("1:"&amp;ROWS(Tableau3[Num DECAL])))),ROWS($1:2710))),"")</f>
        <v/>
      </c>
      <c r="R2721" s="88">
        <f t="shared" ca="1" si="42"/>
        <v>0</v>
      </c>
      <c r="S2721" s="88">
        <f ca="1">COUNTIFS(Tableau3[PLAGE],R2721)</f>
        <v>0</v>
      </c>
      <c r="T2721" s="139">
        <f ca="1">INDEX(EXTRACT!DATE,MATCH(Tableau4[[#This Row],[Décalage]],D:D,0),0)</f>
        <v>0</v>
      </c>
      <c r="U2721" s="139">
        <f ca="1">VLOOKUP(Tableau4[[#This Row],[Décalage]],D:E,2,0)</f>
        <v>0</v>
      </c>
      <c r="V2721" s="139">
        <f ca="1">VLOOKUP(Tableau4[[#This Row],[Décalage]],D:G,4,0)</f>
        <v>0</v>
      </c>
      <c r="AY2721" s="88"/>
      <c r="AZ2721" s="88"/>
      <c r="BA2721" s="88"/>
      <c r="BB2721" s="88"/>
      <c r="BC2721" s="88"/>
    </row>
    <row r="2722" spans="1:55" ht="15" x14ac:dyDescent="0.2">
      <c r="A2722" s="100" t="s">
        <v>534</v>
      </c>
      <c r="B2722" s="95" t="s">
        <v>534</v>
      </c>
      <c r="C2722" s="95">
        <v>2719</v>
      </c>
      <c r="D2722" s="95" t="s">
        <v>534</v>
      </c>
      <c r="E2722" s="99" t="s">
        <v>534</v>
      </c>
      <c r="F2722" s="95" t="s">
        <v>534</v>
      </c>
      <c r="G2722" s="95" t="s">
        <v>534</v>
      </c>
      <c r="H2722" s="95">
        <v>0</v>
      </c>
      <c r="I2722" s="95">
        <v>1</v>
      </c>
      <c r="J2722" s="95">
        <v>2255</v>
      </c>
      <c r="K2722" s="95" t="s">
        <v>534</v>
      </c>
      <c r="L2722" s="98" t="s">
        <v>534</v>
      </c>
      <c r="M2722" s="98" t="s">
        <v>534</v>
      </c>
      <c r="N2722" s="97" t="s">
        <v>534</v>
      </c>
      <c r="Q2722" s="88" t="str">
        <f t="array" aca="1" ref="Q2722" ca="1">IFERROR(INDEX(Tableau3[Num DECAL],SMALL(IF(Tableau3[Num DECAL]&lt;&gt;"",ROW(INDIRECT("1:"&amp;ROWS(Tableau3[Num DECAL])))),ROWS($1:2711))),"")</f>
        <v/>
      </c>
      <c r="R2722" s="88">
        <f t="shared" ca="1" si="42"/>
        <v>0</v>
      </c>
      <c r="S2722" s="88">
        <f ca="1">COUNTIFS(Tableau3[PLAGE],R2722)</f>
        <v>0</v>
      </c>
      <c r="T2722" s="139">
        <f ca="1">INDEX(EXTRACT!DATE,MATCH(Tableau4[[#This Row],[Décalage]],D:D,0),0)</f>
        <v>0</v>
      </c>
      <c r="U2722" s="139">
        <f ca="1">VLOOKUP(Tableau4[[#This Row],[Décalage]],D:E,2,0)</f>
        <v>0</v>
      </c>
      <c r="V2722" s="139">
        <f ca="1">VLOOKUP(Tableau4[[#This Row],[Décalage]],D:G,4,0)</f>
        <v>0</v>
      </c>
      <c r="AY2722" s="88"/>
      <c r="AZ2722" s="88"/>
      <c r="BA2722" s="88"/>
      <c r="BB2722" s="88"/>
      <c r="BC2722" s="88"/>
    </row>
    <row r="2723" spans="1:55" ht="15" x14ac:dyDescent="0.2">
      <c r="A2723" s="100" t="s">
        <v>534</v>
      </c>
      <c r="B2723" s="95" t="s">
        <v>534</v>
      </c>
      <c r="C2723" s="95">
        <v>2720</v>
      </c>
      <c r="D2723" s="95" t="s">
        <v>534</v>
      </c>
      <c r="E2723" s="99" t="s">
        <v>534</v>
      </c>
      <c r="F2723" s="95" t="s">
        <v>534</v>
      </c>
      <c r="G2723" s="95" t="s">
        <v>534</v>
      </c>
      <c r="H2723" s="95">
        <v>0</v>
      </c>
      <c r="I2723" s="95">
        <v>1</v>
      </c>
      <c r="J2723" s="95">
        <v>2256</v>
      </c>
      <c r="K2723" s="95" t="s">
        <v>534</v>
      </c>
      <c r="L2723" s="98" t="s">
        <v>534</v>
      </c>
      <c r="M2723" s="98" t="s">
        <v>534</v>
      </c>
      <c r="N2723" s="97" t="s">
        <v>534</v>
      </c>
      <c r="Q2723" s="88" t="str">
        <f t="array" aca="1" ref="Q2723" ca="1">IFERROR(INDEX(Tableau3[Num DECAL],SMALL(IF(Tableau3[Num DECAL]&lt;&gt;"",ROW(INDIRECT("1:"&amp;ROWS(Tableau3[Num DECAL])))),ROWS($1:2712))),"")</f>
        <v/>
      </c>
      <c r="R2723" s="88">
        <f t="shared" ca="1" si="42"/>
        <v>0</v>
      </c>
      <c r="S2723" s="88">
        <f ca="1">COUNTIFS(Tableau3[PLAGE],R2723)</f>
        <v>0</v>
      </c>
      <c r="T2723" s="139">
        <f ca="1">INDEX(EXTRACT!DATE,MATCH(Tableau4[[#This Row],[Décalage]],D:D,0),0)</f>
        <v>0</v>
      </c>
      <c r="U2723" s="139">
        <f ca="1">VLOOKUP(Tableau4[[#This Row],[Décalage]],D:E,2,0)</f>
        <v>0</v>
      </c>
      <c r="V2723" s="139">
        <f ca="1">VLOOKUP(Tableau4[[#This Row],[Décalage]],D:G,4,0)</f>
        <v>0</v>
      </c>
      <c r="AY2723" s="88"/>
      <c r="AZ2723" s="88"/>
      <c r="BA2723" s="88"/>
      <c r="BB2723" s="88"/>
      <c r="BC2723" s="88"/>
    </row>
    <row r="2724" spans="1:55" ht="15" x14ac:dyDescent="0.2">
      <c r="A2724" s="100" t="s">
        <v>534</v>
      </c>
      <c r="B2724" s="95" t="s">
        <v>534</v>
      </c>
      <c r="C2724" s="95">
        <v>2721</v>
      </c>
      <c r="D2724" s="95" t="s">
        <v>534</v>
      </c>
      <c r="E2724" s="99" t="s">
        <v>534</v>
      </c>
      <c r="F2724" s="95" t="s">
        <v>534</v>
      </c>
      <c r="G2724" s="95" t="s">
        <v>534</v>
      </c>
      <c r="H2724" s="95">
        <v>0</v>
      </c>
      <c r="I2724" s="95">
        <v>1</v>
      </c>
      <c r="J2724" s="95">
        <v>2257</v>
      </c>
      <c r="K2724" s="95" t="s">
        <v>534</v>
      </c>
      <c r="L2724" s="98" t="s">
        <v>534</v>
      </c>
      <c r="M2724" s="98" t="s">
        <v>534</v>
      </c>
      <c r="N2724" s="97" t="s">
        <v>534</v>
      </c>
      <c r="Q2724" s="88" t="str">
        <f t="array" aca="1" ref="Q2724" ca="1">IFERROR(INDEX(Tableau3[Num DECAL],SMALL(IF(Tableau3[Num DECAL]&lt;&gt;"",ROW(INDIRECT("1:"&amp;ROWS(Tableau3[Num DECAL])))),ROWS($1:2713))),"")</f>
        <v/>
      </c>
      <c r="R2724" s="88">
        <f t="shared" ca="1" si="42"/>
        <v>0</v>
      </c>
      <c r="S2724" s="88">
        <f ca="1">COUNTIFS(Tableau3[PLAGE],R2724)</f>
        <v>0</v>
      </c>
      <c r="T2724" s="139">
        <f ca="1">INDEX(EXTRACT!DATE,MATCH(Tableau4[[#This Row],[Décalage]],D:D,0),0)</f>
        <v>0</v>
      </c>
      <c r="U2724" s="139">
        <f ca="1">VLOOKUP(Tableau4[[#This Row],[Décalage]],D:E,2,0)</f>
        <v>0</v>
      </c>
      <c r="V2724" s="139">
        <f ca="1">VLOOKUP(Tableau4[[#This Row],[Décalage]],D:G,4,0)</f>
        <v>0</v>
      </c>
      <c r="AY2724" s="88"/>
      <c r="AZ2724" s="88"/>
      <c r="BA2724" s="88"/>
      <c r="BB2724" s="88"/>
      <c r="BC2724" s="88"/>
    </row>
    <row r="2725" spans="1:55" ht="15" x14ac:dyDescent="0.2">
      <c r="A2725" s="100" t="s">
        <v>534</v>
      </c>
      <c r="B2725" s="95" t="s">
        <v>534</v>
      </c>
      <c r="C2725" s="95">
        <v>2722</v>
      </c>
      <c r="D2725" s="95" t="s">
        <v>534</v>
      </c>
      <c r="E2725" s="99" t="s">
        <v>534</v>
      </c>
      <c r="F2725" s="95" t="s">
        <v>534</v>
      </c>
      <c r="G2725" s="95" t="s">
        <v>534</v>
      </c>
      <c r="H2725" s="95">
        <v>0</v>
      </c>
      <c r="I2725" s="95">
        <v>1</v>
      </c>
      <c r="J2725" s="95">
        <v>2258</v>
      </c>
      <c r="K2725" s="95" t="s">
        <v>534</v>
      </c>
      <c r="L2725" s="98" t="s">
        <v>534</v>
      </c>
      <c r="M2725" s="98" t="s">
        <v>534</v>
      </c>
      <c r="N2725" s="97" t="s">
        <v>534</v>
      </c>
      <c r="Q2725" s="88" t="str">
        <f t="array" aca="1" ref="Q2725" ca="1">IFERROR(INDEX(Tableau3[Num DECAL],SMALL(IF(Tableau3[Num DECAL]&lt;&gt;"",ROW(INDIRECT("1:"&amp;ROWS(Tableau3[Num DECAL])))),ROWS($1:2714))),"")</f>
        <v/>
      </c>
      <c r="R2725" s="88">
        <f t="shared" ca="1" si="42"/>
        <v>0</v>
      </c>
      <c r="S2725" s="88">
        <f ca="1">COUNTIFS(Tableau3[PLAGE],R2725)</f>
        <v>0</v>
      </c>
      <c r="T2725" s="139">
        <f ca="1">INDEX(EXTRACT!DATE,MATCH(Tableau4[[#This Row],[Décalage]],D:D,0),0)</f>
        <v>0</v>
      </c>
      <c r="U2725" s="139">
        <f ca="1">VLOOKUP(Tableau4[[#This Row],[Décalage]],D:E,2,0)</f>
        <v>0</v>
      </c>
      <c r="V2725" s="139">
        <f ca="1">VLOOKUP(Tableau4[[#This Row],[Décalage]],D:G,4,0)</f>
        <v>0</v>
      </c>
      <c r="AY2725" s="88"/>
      <c r="AZ2725" s="88"/>
      <c r="BA2725" s="88"/>
      <c r="BB2725" s="88"/>
      <c r="BC2725" s="88"/>
    </row>
    <row r="2726" spans="1:55" ht="15" x14ac:dyDescent="0.2">
      <c r="A2726" s="100" t="s">
        <v>534</v>
      </c>
      <c r="B2726" s="95" t="s">
        <v>534</v>
      </c>
      <c r="C2726" s="95">
        <v>2723</v>
      </c>
      <c r="D2726" s="95" t="s">
        <v>534</v>
      </c>
      <c r="E2726" s="99" t="s">
        <v>534</v>
      </c>
      <c r="F2726" s="95" t="s">
        <v>534</v>
      </c>
      <c r="G2726" s="95" t="s">
        <v>534</v>
      </c>
      <c r="H2726" s="95">
        <v>0</v>
      </c>
      <c r="I2726" s="95">
        <v>1</v>
      </c>
      <c r="J2726" s="95">
        <v>2259</v>
      </c>
      <c r="K2726" s="95" t="s">
        <v>534</v>
      </c>
      <c r="L2726" s="98" t="s">
        <v>534</v>
      </c>
      <c r="M2726" s="98" t="s">
        <v>534</v>
      </c>
      <c r="N2726" s="97" t="s">
        <v>534</v>
      </c>
      <c r="Q2726" s="88" t="str">
        <f t="array" aca="1" ref="Q2726" ca="1">IFERROR(INDEX(Tableau3[Num DECAL],SMALL(IF(Tableau3[Num DECAL]&lt;&gt;"",ROW(INDIRECT("1:"&amp;ROWS(Tableau3[Num DECAL])))),ROWS($1:2715))),"")</f>
        <v/>
      </c>
      <c r="R2726" s="88">
        <f t="shared" ca="1" si="42"/>
        <v>0</v>
      </c>
      <c r="S2726" s="88">
        <f ca="1">COUNTIFS(Tableau3[PLAGE],R2726)</f>
        <v>0</v>
      </c>
      <c r="T2726" s="139">
        <f ca="1">INDEX(EXTRACT!DATE,MATCH(Tableau4[[#This Row],[Décalage]],D:D,0),0)</f>
        <v>0</v>
      </c>
      <c r="U2726" s="139">
        <f ca="1">VLOOKUP(Tableau4[[#This Row],[Décalage]],D:E,2,0)</f>
        <v>0</v>
      </c>
      <c r="V2726" s="139">
        <f ca="1">VLOOKUP(Tableau4[[#This Row],[Décalage]],D:G,4,0)</f>
        <v>0</v>
      </c>
      <c r="AY2726" s="88"/>
      <c r="AZ2726" s="88"/>
      <c r="BA2726" s="88"/>
      <c r="BB2726" s="88"/>
      <c r="BC2726" s="88"/>
    </row>
    <row r="2727" spans="1:55" ht="15" x14ac:dyDescent="0.2">
      <c r="A2727" s="100" t="s">
        <v>534</v>
      </c>
      <c r="B2727" s="95" t="s">
        <v>534</v>
      </c>
      <c r="C2727" s="95">
        <v>2724</v>
      </c>
      <c r="D2727" s="95" t="s">
        <v>534</v>
      </c>
      <c r="E2727" s="99" t="s">
        <v>534</v>
      </c>
      <c r="F2727" s="95" t="s">
        <v>534</v>
      </c>
      <c r="G2727" s="95" t="s">
        <v>534</v>
      </c>
      <c r="H2727" s="95">
        <v>0</v>
      </c>
      <c r="I2727" s="95">
        <v>1</v>
      </c>
      <c r="J2727" s="95">
        <v>2260</v>
      </c>
      <c r="K2727" s="95" t="s">
        <v>534</v>
      </c>
      <c r="L2727" s="98" t="s">
        <v>534</v>
      </c>
      <c r="M2727" s="98" t="s">
        <v>534</v>
      </c>
      <c r="N2727" s="97" t="s">
        <v>534</v>
      </c>
      <c r="Q2727" s="88" t="str">
        <f t="array" aca="1" ref="Q2727" ca="1">IFERROR(INDEX(Tableau3[Num DECAL],SMALL(IF(Tableau3[Num DECAL]&lt;&gt;"",ROW(INDIRECT("1:"&amp;ROWS(Tableau3[Num DECAL])))),ROWS($1:2716))),"")</f>
        <v/>
      </c>
      <c r="R2727" s="88">
        <f t="shared" ca="1" si="42"/>
        <v>0</v>
      </c>
      <c r="S2727" s="88">
        <f ca="1">COUNTIFS(Tableau3[PLAGE],R2727)</f>
        <v>0</v>
      </c>
      <c r="T2727" s="139">
        <f ca="1">INDEX(EXTRACT!DATE,MATCH(Tableau4[[#This Row],[Décalage]],D:D,0),0)</f>
        <v>0</v>
      </c>
      <c r="U2727" s="139">
        <f ca="1">VLOOKUP(Tableau4[[#This Row],[Décalage]],D:E,2,0)</f>
        <v>0</v>
      </c>
      <c r="V2727" s="139">
        <f ca="1">VLOOKUP(Tableau4[[#This Row],[Décalage]],D:G,4,0)</f>
        <v>0</v>
      </c>
      <c r="AY2727" s="88"/>
      <c r="AZ2727" s="88"/>
      <c r="BA2727" s="88"/>
      <c r="BB2727" s="88"/>
      <c r="BC2727" s="88"/>
    </row>
    <row r="2728" spans="1:55" ht="15" x14ac:dyDescent="0.2">
      <c r="A2728" s="100" t="s">
        <v>534</v>
      </c>
      <c r="B2728" s="95" t="s">
        <v>534</v>
      </c>
      <c r="C2728" s="95">
        <v>2725</v>
      </c>
      <c r="D2728" s="95" t="s">
        <v>534</v>
      </c>
      <c r="E2728" s="99" t="s">
        <v>534</v>
      </c>
      <c r="F2728" s="95" t="s">
        <v>534</v>
      </c>
      <c r="G2728" s="95" t="s">
        <v>534</v>
      </c>
      <c r="H2728" s="95">
        <v>0</v>
      </c>
      <c r="I2728" s="95">
        <v>1</v>
      </c>
      <c r="J2728" s="95">
        <v>2261</v>
      </c>
      <c r="K2728" s="95" t="s">
        <v>534</v>
      </c>
      <c r="L2728" s="98" t="s">
        <v>534</v>
      </c>
      <c r="M2728" s="98" t="s">
        <v>534</v>
      </c>
      <c r="N2728" s="97" t="s">
        <v>534</v>
      </c>
      <c r="Q2728" s="88" t="str">
        <f t="array" aca="1" ref="Q2728" ca="1">IFERROR(INDEX(Tableau3[Num DECAL],SMALL(IF(Tableau3[Num DECAL]&lt;&gt;"",ROW(INDIRECT("1:"&amp;ROWS(Tableau3[Num DECAL])))),ROWS($1:2717))),"")</f>
        <v/>
      </c>
      <c r="R2728" s="88">
        <f t="shared" ca="1" si="42"/>
        <v>0</v>
      </c>
      <c r="S2728" s="88">
        <f ca="1">COUNTIFS(Tableau3[PLAGE],R2728)</f>
        <v>0</v>
      </c>
      <c r="T2728" s="139">
        <f ca="1">INDEX(EXTRACT!DATE,MATCH(Tableau4[[#This Row],[Décalage]],D:D,0),0)</f>
        <v>0</v>
      </c>
      <c r="U2728" s="139">
        <f ca="1">VLOOKUP(Tableau4[[#This Row],[Décalage]],D:E,2,0)</f>
        <v>0</v>
      </c>
      <c r="V2728" s="139">
        <f ca="1">VLOOKUP(Tableau4[[#This Row],[Décalage]],D:G,4,0)</f>
        <v>0</v>
      </c>
      <c r="AY2728" s="88"/>
      <c r="AZ2728" s="88"/>
      <c r="BA2728" s="88"/>
      <c r="BB2728" s="88"/>
      <c r="BC2728" s="88"/>
    </row>
    <row r="2729" spans="1:55" ht="15" x14ac:dyDescent="0.2">
      <c r="A2729" s="100" t="s">
        <v>534</v>
      </c>
      <c r="B2729" s="95" t="s">
        <v>534</v>
      </c>
      <c r="C2729" s="95">
        <v>2726</v>
      </c>
      <c r="D2729" s="95" t="s">
        <v>534</v>
      </c>
      <c r="E2729" s="99" t="s">
        <v>534</v>
      </c>
      <c r="F2729" s="95" t="s">
        <v>534</v>
      </c>
      <c r="G2729" s="95" t="s">
        <v>534</v>
      </c>
      <c r="H2729" s="95">
        <v>0</v>
      </c>
      <c r="I2729" s="95">
        <v>1</v>
      </c>
      <c r="J2729" s="95">
        <v>2262</v>
      </c>
      <c r="K2729" s="95" t="s">
        <v>534</v>
      </c>
      <c r="L2729" s="98" t="s">
        <v>534</v>
      </c>
      <c r="M2729" s="98" t="s">
        <v>534</v>
      </c>
      <c r="N2729" s="97" t="s">
        <v>534</v>
      </c>
      <c r="Q2729" s="88" t="str">
        <f t="array" aca="1" ref="Q2729" ca="1">IFERROR(INDEX(Tableau3[Num DECAL],SMALL(IF(Tableau3[Num DECAL]&lt;&gt;"",ROW(INDIRECT("1:"&amp;ROWS(Tableau3[Num DECAL])))),ROWS($1:2718))),"")</f>
        <v/>
      </c>
      <c r="R2729" s="88">
        <f t="shared" ca="1" si="42"/>
        <v>0</v>
      </c>
      <c r="S2729" s="88">
        <f ca="1">COUNTIFS(Tableau3[PLAGE],R2729)</f>
        <v>0</v>
      </c>
      <c r="T2729" s="139">
        <f ca="1">INDEX(EXTRACT!DATE,MATCH(Tableau4[[#This Row],[Décalage]],D:D,0),0)</f>
        <v>0</v>
      </c>
      <c r="U2729" s="139">
        <f ca="1">VLOOKUP(Tableau4[[#This Row],[Décalage]],D:E,2,0)</f>
        <v>0</v>
      </c>
      <c r="V2729" s="139">
        <f ca="1">VLOOKUP(Tableau4[[#This Row],[Décalage]],D:G,4,0)</f>
        <v>0</v>
      </c>
      <c r="AY2729" s="88"/>
      <c r="AZ2729" s="88"/>
      <c r="BA2729" s="88"/>
      <c r="BB2729" s="88"/>
      <c r="BC2729" s="88"/>
    </row>
    <row r="2730" spans="1:55" ht="15" x14ac:dyDescent="0.2">
      <c r="A2730" s="100" t="s">
        <v>534</v>
      </c>
      <c r="B2730" s="95" t="s">
        <v>534</v>
      </c>
      <c r="C2730" s="95">
        <v>2727</v>
      </c>
      <c r="D2730" s="95" t="s">
        <v>534</v>
      </c>
      <c r="E2730" s="99" t="s">
        <v>534</v>
      </c>
      <c r="F2730" s="95" t="s">
        <v>534</v>
      </c>
      <c r="G2730" s="95" t="s">
        <v>534</v>
      </c>
      <c r="H2730" s="95">
        <v>0</v>
      </c>
      <c r="I2730" s="95">
        <v>1</v>
      </c>
      <c r="J2730" s="95">
        <v>2263</v>
      </c>
      <c r="K2730" s="95" t="s">
        <v>534</v>
      </c>
      <c r="L2730" s="98" t="s">
        <v>534</v>
      </c>
      <c r="M2730" s="98" t="s">
        <v>534</v>
      </c>
      <c r="N2730" s="97" t="s">
        <v>534</v>
      </c>
      <c r="Q2730" s="88" t="str">
        <f t="array" aca="1" ref="Q2730" ca="1">IFERROR(INDEX(Tableau3[Num DECAL],SMALL(IF(Tableau3[Num DECAL]&lt;&gt;"",ROW(INDIRECT("1:"&amp;ROWS(Tableau3[Num DECAL])))),ROWS($1:2719))),"")</f>
        <v/>
      </c>
      <c r="R2730" s="88">
        <f t="shared" ca="1" si="42"/>
        <v>0</v>
      </c>
      <c r="S2730" s="88">
        <f ca="1">COUNTIFS(Tableau3[PLAGE],R2730)</f>
        <v>0</v>
      </c>
      <c r="T2730" s="139">
        <f ca="1">INDEX(EXTRACT!DATE,MATCH(Tableau4[[#This Row],[Décalage]],D:D,0),0)</f>
        <v>0</v>
      </c>
      <c r="U2730" s="139">
        <f ca="1">VLOOKUP(Tableau4[[#This Row],[Décalage]],D:E,2,0)</f>
        <v>0</v>
      </c>
      <c r="V2730" s="139">
        <f ca="1">VLOOKUP(Tableau4[[#This Row],[Décalage]],D:G,4,0)</f>
        <v>0</v>
      </c>
      <c r="AY2730" s="88"/>
      <c r="AZ2730" s="88"/>
      <c r="BA2730" s="88"/>
      <c r="BB2730" s="88"/>
      <c r="BC2730" s="88"/>
    </row>
    <row r="2731" spans="1:55" ht="15" x14ac:dyDescent="0.2">
      <c r="A2731" s="100" t="s">
        <v>534</v>
      </c>
      <c r="B2731" s="95" t="s">
        <v>534</v>
      </c>
      <c r="C2731" s="95">
        <v>2728</v>
      </c>
      <c r="D2731" s="95" t="s">
        <v>534</v>
      </c>
      <c r="E2731" s="99" t="s">
        <v>534</v>
      </c>
      <c r="F2731" s="95" t="s">
        <v>534</v>
      </c>
      <c r="G2731" s="95" t="s">
        <v>534</v>
      </c>
      <c r="H2731" s="95">
        <v>0</v>
      </c>
      <c r="I2731" s="95">
        <v>1</v>
      </c>
      <c r="J2731" s="95">
        <v>2264</v>
      </c>
      <c r="K2731" s="95" t="s">
        <v>534</v>
      </c>
      <c r="L2731" s="98" t="s">
        <v>534</v>
      </c>
      <c r="M2731" s="98" t="s">
        <v>534</v>
      </c>
      <c r="N2731" s="97" t="s">
        <v>534</v>
      </c>
      <c r="Q2731" s="88" t="str">
        <f t="array" aca="1" ref="Q2731" ca="1">IFERROR(INDEX(Tableau3[Num DECAL],SMALL(IF(Tableau3[Num DECAL]&lt;&gt;"",ROW(INDIRECT("1:"&amp;ROWS(Tableau3[Num DECAL])))),ROWS($1:2720))),"")</f>
        <v/>
      </c>
      <c r="R2731" s="88">
        <f t="shared" ca="1" si="42"/>
        <v>0</v>
      </c>
      <c r="S2731" s="88">
        <f ca="1">COUNTIFS(Tableau3[PLAGE],R2731)</f>
        <v>0</v>
      </c>
      <c r="T2731" s="139">
        <f ca="1">INDEX(EXTRACT!DATE,MATCH(Tableau4[[#This Row],[Décalage]],D:D,0),0)</f>
        <v>0</v>
      </c>
      <c r="U2731" s="139">
        <f ca="1">VLOOKUP(Tableau4[[#This Row],[Décalage]],D:E,2,0)</f>
        <v>0</v>
      </c>
      <c r="V2731" s="139">
        <f ca="1">VLOOKUP(Tableau4[[#This Row],[Décalage]],D:G,4,0)</f>
        <v>0</v>
      </c>
      <c r="AY2731" s="88"/>
      <c r="AZ2731" s="88"/>
      <c r="BA2731" s="88"/>
      <c r="BB2731" s="88"/>
      <c r="BC2731" s="88"/>
    </row>
    <row r="2732" spans="1:55" ht="15" x14ac:dyDescent="0.2">
      <c r="A2732" s="100" t="s">
        <v>534</v>
      </c>
      <c r="B2732" s="95" t="s">
        <v>534</v>
      </c>
      <c r="C2732" s="95">
        <v>2729</v>
      </c>
      <c r="D2732" s="95" t="s">
        <v>534</v>
      </c>
      <c r="E2732" s="99" t="s">
        <v>534</v>
      </c>
      <c r="F2732" s="95" t="s">
        <v>534</v>
      </c>
      <c r="G2732" s="95" t="s">
        <v>534</v>
      </c>
      <c r="H2732" s="95">
        <v>0</v>
      </c>
      <c r="I2732" s="95">
        <v>1</v>
      </c>
      <c r="J2732" s="95">
        <v>2265</v>
      </c>
      <c r="K2732" s="95" t="s">
        <v>534</v>
      </c>
      <c r="L2732" s="98" t="s">
        <v>534</v>
      </c>
      <c r="M2732" s="98" t="s">
        <v>534</v>
      </c>
      <c r="N2732" s="97" t="s">
        <v>534</v>
      </c>
      <c r="Q2732" s="88" t="str">
        <f t="array" aca="1" ref="Q2732" ca="1">IFERROR(INDEX(Tableau3[Num DECAL],SMALL(IF(Tableau3[Num DECAL]&lt;&gt;"",ROW(INDIRECT("1:"&amp;ROWS(Tableau3[Num DECAL])))),ROWS($1:2721))),"")</f>
        <v/>
      </c>
      <c r="R2732" s="88">
        <f t="shared" ca="1" si="42"/>
        <v>0</v>
      </c>
      <c r="S2732" s="88">
        <f ca="1">COUNTIFS(Tableau3[PLAGE],R2732)</f>
        <v>0</v>
      </c>
      <c r="T2732" s="139">
        <f ca="1">INDEX(EXTRACT!DATE,MATCH(Tableau4[[#This Row],[Décalage]],D:D,0),0)</f>
        <v>0</v>
      </c>
      <c r="U2732" s="139">
        <f ca="1">VLOOKUP(Tableau4[[#This Row],[Décalage]],D:E,2,0)</f>
        <v>0</v>
      </c>
      <c r="V2732" s="139">
        <f ca="1">VLOOKUP(Tableau4[[#This Row],[Décalage]],D:G,4,0)</f>
        <v>0</v>
      </c>
      <c r="AY2732" s="88"/>
      <c r="AZ2732" s="88"/>
      <c r="BA2732" s="88"/>
      <c r="BB2732" s="88"/>
      <c r="BC2732" s="88"/>
    </row>
    <row r="2733" spans="1:55" ht="15" x14ac:dyDescent="0.2">
      <c r="A2733" s="100" t="s">
        <v>534</v>
      </c>
      <c r="B2733" s="95" t="s">
        <v>534</v>
      </c>
      <c r="C2733" s="95">
        <v>2730</v>
      </c>
      <c r="D2733" s="95" t="s">
        <v>534</v>
      </c>
      <c r="E2733" s="99" t="s">
        <v>534</v>
      </c>
      <c r="F2733" s="95" t="s">
        <v>534</v>
      </c>
      <c r="G2733" s="95" t="s">
        <v>534</v>
      </c>
      <c r="H2733" s="95">
        <v>0</v>
      </c>
      <c r="I2733" s="95">
        <v>1</v>
      </c>
      <c r="J2733" s="95">
        <v>2266</v>
      </c>
      <c r="K2733" s="95" t="s">
        <v>534</v>
      </c>
      <c r="L2733" s="98" t="s">
        <v>534</v>
      </c>
      <c r="M2733" s="98" t="s">
        <v>534</v>
      </c>
      <c r="N2733" s="97" t="s">
        <v>534</v>
      </c>
      <c r="Q2733" s="88" t="str">
        <f t="array" aca="1" ref="Q2733" ca="1">IFERROR(INDEX(Tableau3[Num DECAL],SMALL(IF(Tableau3[Num DECAL]&lt;&gt;"",ROW(INDIRECT("1:"&amp;ROWS(Tableau3[Num DECAL])))),ROWS($1:2722))),"")</f>
        <v/>
      </c>
      <c r="R2733" s="88">
        <f t="shared" ca="1" si="42"/>
        <v>0</v>
      </c>
      <c r="S2733" s="88">
        <f ca="1">COUNTIFS(Tableau3[PLAGE],R2733)</f>
        <v>0</v>
      </c>
      <c r="T2733" s="139">
        <f ca="1">INDEX(EXTRACT!DATE,MATCH(Tableau4[[#This Row],[Décalage]],D:D,0),0)</f>
        <v>0</v>
      </c>
      <c r="U2733" s="139">
        <f ca="1">VLOOKUP(Tableau4[[#This Row],[Décalage]],D:E,2,0)</f>
        <v>0</v>
      </c>
      <c r="V2733" s="139">
        <f ca="1">VLOOKUP(Tableau4[[#This Row],[Décalage]],D:G,4,0)</f>
        <v>0</v>
      </c>
      <c r="AY2733" s="88"/>
      <c r="AZ2733" s="88"/>
      <c r="BA2733" s="88"/>
      <c r="BB2733" s="88"/>
      <c r="BC2733" s="88"/>
    </row>
    <row r="2734" spans="1:55" ht="15" x14ac:dyDescent="0.2">
      <c r="A2734" s="100" t="s">
        <v>534</v>
      </c>
      <c r="B2734" s="95" t="s">
        <v>534</v>
      </c>
      <c r="C2734" s="95">
        <v>2731</v>
      </c>
      <c r="D2734" s="95" t="s">
        <v>534</v>
      </c>
      <c r="E2734" s="99" t="s">
        <v>534</v>
      </c>
      <c r="F2734" s="95" t="s">
        <v>534</v>
      </c>
      <c r="G2734" s="95" t="s">
        <v>534</v>
      </c>
      <c r="H2734" s="95">
        <v>0</v>
      </c>
      <c r="I2734" s="95">
        <v>1</v>
      </c>
      <c r="J2734" s="95">
        <v>2267</v>
      </c>
      <c r="K2734" s="95" t="s">
        <v>534</v>
      </c>
      <c r="L2734" s="98" t="s">
        <v>534</v>
      </c>
      <c r="M2734" s="98" t="s">
        <v>534</v>
      </c>
      <c r="N2734" s="97" t="s">
        <v>534</v>
      </c>
      <c r="Q2734" s="88" t="str">
        <f t="array" aca="1" ref="Q2734" ca="1">IFERROR(INDEX(Tableau3[Num DECAL],SMALL(IF(Tableau3[Num DECAL]&lt;&gt;"",ROW(INDIRECT("1:"&amp;ROWS(Tableau3[Num DECAL])))),ROWS($1:2723))),"")</f>
        <v/>
      </c>
      <c r="R2734" s="88">
        <f t="shared" ca="1" si="42"/>
        <v>0</v>
      </c>
      <c r="S2734" s="88">
        <f ca="1">COUNTIFS(Tableau3[PLAGE],R2734)</f>
        <v>0</v>
      </c>
      <c r="T2734" s="139">
        <f ca="1">INDEX(EXTRACT!DATE,MATCH(Tableau4[[#This Row],[Décalage]],D:D,0),0)</f>
        <v>0</v>
      </c>
      <c r="U2734" s="139">
        <f ca="1">VLOOKUP(Tableau4[[#This Row],[Décalage]],D:E,2,0)</f>
        <v>0</v>
      </c>
      <c r="V2734" s="139">
        <f ca="1">VLOOKUP(Tableau4[[#This Row],[Décalage]],D:G,4,0)</f>
        <v>0</v>
      </c>
      <c r="AY2734" s="88"/>
      <c r="AZ2734" s="88"/>
      <c r="BA2734" s="88"/>
      <c r="BB2734" s="88"/>
      <c r="BC2734" s="88"/>
    </row>
    <row r="2735" spans="1:55" ht="15" x14ac:dyDescent="0.2">
      <c r="A2735" s="100" t="s">
        <v>534</v>
      </c>
      <c r="B2735" s="95" t="s">
        <v>534</v>
      </c>
      <c r="C2735" s="95">
        <v>2732</v>
      </c>
      <c r="D2735" s="95" t="s">
        <v>534</v>
      </c>
      <c r="E2735" s="99" t="s">
        <v>534</v>
      </c>
      <c r="F2735" s="95" t="s">
        <v>534</v>
      </c>
      <c r="G2735" s="95" t="s">
        <v>534</v>
      </c>
      <c r="H2735" s="95">
        <v>0</v>
      </c>
      <c r="I2735" s="95">
        <v>1</v>
      </c>
      <c r="J2735" s="95">
        <v>2268</v>
      </c>
      <c r="K2735" s="95" t="s">
        <v>534</v>
      </c>
      <c r="L2735" s="98" t="s">
        <v>534</v>
      </c>
      <c r="M2735" s="98" t="s">
        <v>534</v>
      </c>
      <c r="N2735" s="97" t="s">
        <v>534</v>
      </c>
      <c r="Q2735" s="88" t="str">
        <f t="array" aca="1" ref="Q2735" ca="1">IFERROR(INDEX(Tableau3[Num DECAL],SMALL(IF(Tableau3[Num DECAL]&lt;&gt;"",ROW(INDIRECT("1:"&amp;ROWS(Tableau3[Num DECAL])))),ROWS($1:2724))),"")</f>
        <v/>
      </c>
      <c r="R2735" s="88">
        <f t="shared" ca="1" si="42"/>
        <v>0</v>
      </c>
      <c r="S2735" s="88">
        <f ca="1">COUNTIFS(Tableau3[PLAGE],R2735)</f>
        <v>0</v>
      </c>
      <c r="T2735" s="139">
        <f ca="1">INDEX(EXTRACT!DATE,MATCH(Tableau4[[#This Row],[Décalage]],D:D,0),0)</f>
        <v>0</v>
      </c>
      <c r="U2735" s="139">
        <f ca="1">VLOOKUP(Tableau4[[#This Row],[Décalage]],D:E,2,0)</f>
        <v>0</v>
      </c>
      <c r="V2735" s="139">
        <f ca="1">VLOOKUP(Tableau4[[#This Row],[Décalage]],D:G,4,0)</f>
        <v>0</v>
      </c>
      <c r="AY2735" s="88"/>
      <c r="AZ2735" s="88"/>
      <c r="BA2735" s="88"/>
      <c r="BB2735" s="88"/>
      <c r="BC2735" s="88"/>
    </row>
    <row r="2736" spans="1:55" ht="15" x14ac:dyDescent="0.2">
      <c r="A2736" s="100" t="s">
        <v>534</v>
      </c>
      <c r="B2736" s="95" t="s">
        <v>534</v>
      </c>
      <c r="C2736" s="95">
        <v>2733</v>
      </c>
      <c r="D2736" s="95" t="s">
        <v>534</v>
      </c>
      <c r="E2736" s="99" t="s">
        <v>534</v>
      </c>
      <c r="F2736" s="95" t="s">
        <v>534</v>
      </c>
      <c r="G2736" s="95" t="s">
        <v>534</v>
      </c>
      <c r="H2736" s="95">
        <v>0</v>
      </c>
      <c r="I2736" s="95">
        <v>1</v>
      </c>
      <c r="J2736" s="95">
        <v>2269</v>
      </c>
      <c r="K2736" s="95" t="s">
        <v>534</v>
      </c>
      <c r="L2736" s="98" t="s">
        <v>534</v>
      </c>
      <c r="M2736" s="98" t="s">
        <v>534</v>
      </c>
      <c r="N2736" s="97" t="s">
        <v>534</v>
      </c>
      <c r="Q2736" s="88" t="str">
        <f t="array" aca="1" ref="Q2736" ca="1">IFERROR(INDEX(Tableau3[Num DECAL],SMALL(IF(Tableau3[Num DECAL]&lt;&gt;"",ROW(INDIRECT("1:"&amp;ROWS(Tableau3[Num DECAL])))),ROWS($1:2725))),"")</f>
        <v/>
      </c>
      <c r="R2736" s="88">
        <f t="shared" ca="1" si="42"/>
        <v>0</v>
      </c>
      <c r="S2736" s="88">
        <f ca="1">COUNTIFS(Tableau3[PLAGE],R2736)</f>
        <v>0</v>
      </c>
      <c r="T2736" s="139">
        <f ca="1">INDEX(EXTRACT!DATE,MATCH(Tableau4[[#This Row],[Décalage]],D:D,0),0)</f>
        <v>0</v>
      </c>
      <c r="U2736" s="139">
        <f ca="1">VLOOKUP(Tableau4[[#This Row],[Décalage]],D:E,2,0)</f>
        <v>0</v>
      </c>
      <c r="V2736" s="139">
        <f ca="1">VLOOKUP(Tableau4[[#This Row],[Décalage]],D:G,4,0)</f>
        <v>0</v>
      </c>
      <c r="AY2736" s="88"/>
      <c r="AZ2736" s="88"/>
      <c r="BA2736" s="88"/>
      <c r="BB2736" s="88"/>
      <c r="BC2736" s="88"/>
    </row>
    <row r="2737" spans="1:55" ht="15" x14ac:dyDescent="0.2">
      <c r="A2737" s="100" t="s">
        <v>534</v>
      </c>
      <c r="B2737" s="95" t="s">
        <v>534</v>
      </c>
      <c r="C2737" s="95">
        <v>2734</v>
      </c>
      <c r="D2737" s="95" t="s">
        <v>534</v>
      </c>
      <c r="E2737" s="99" t="s">
        <v>534</v>
      </c>
      <c r="F2737" s="95" t="s">
        <v>534</v>
      </c>
      <c r="G2737" s="95" t="s">
        <v>534</v>
      </c>
      <c r="H2737" s="95">
        <v>0</v>
      </c>
      <c r="I2737" s="95">
        <v>1</v>
      </c>
      <c r="J2737" s="95">
        <v>2270</v>
      </c>
      <c r="K2737" s="95" t="s">
        <v>534</v>
      </c>
      <c r="L2737" s="98" t="s">
        <v>534</v>
      </c>
      <c r="M2737" s="98" t="s">
        <v>534</v>
      </c>
      <c r="N2737" s="97" t="s">
        <v>534</v>
      </c>
      <c r="Q2737" s="88" t="str">
        <f t="array" aca="1" ref="Q2737" ca="1">IFERROR(INDEX(Tableau3[Num DECAL],SMALL(IF(Tableau3[Num DECAL]&lt;&gt;"",ROW(INDIRECT("1:"&amp;ROWS(Tableau3[Num DECAL])))),ROWS($1:2726))),"")</f>
        <v/>
      </c>
      <c r="R2737" s="88">
        <f t="shared" ca="1" si="42"/>
        <v>0</v>
      </c>
      <c r="S2737" s="88">
        <f ca="1">COUNTIFS(Tableau3[PLAGE],R2737)</f>
        <v>0</v>
      </c>
      <c r="T2737" s="139">
        <f ca="1">INDEX(EXTRACT!DATE,MATCH(Tableau4[[#This Row],[Décalage]],D:D,0),0)</f>
        <v>0</v>
      </c>
      <c r="U2737" s="139">
        <f ca="1">VLOOKUP(Tableau4[[#This Row],[Décalage]],D:E,2,0)</f>
        <v>0</v>
      </c>
      <c r="V2737" s="139">
        <f ca="1">VLOOKUP(Tableau4[[#This Row],[Décalage]],D:G,4,0)</f>
        <v>0</v>
      </c>
      <c r="AY2737" s="88"/>
      <c r="AZ2737" s="88"/>
      <c r="BA2737" s="88"/>
      <c r="BB2737" s="88"/>
      <c r="BC2737" s="88"/>
    </row>
    <row r="2738" spans="1:55" ht="15" x14ac:dyDescent="0.2">
      <c r="A2738" s="100" t="s">
        <v>534</v>
      </c>
      <c r="B2738" s="95" t="s">
        <v>534</v>
      </c>
      <c r="C2738" s="95">
        <v>2735</v>
      </c>
      <c r="D2738" s="95" t="s">
        <v>534</v>
      </c>
      <c r="E2738" s="99" t="s">
        <v>534</v>
      </c>
      <c r="F2738" s="95" t="s">
        <v>534</v>
      </c>
      <c r="G2738" s="95" t="s">
        <v>534</v>
      </c>
      <c r="H2738" s="95">
        <v>0</v>
      </c>
      <c r="I2738" s="95">
        <v>1</v>
      </c>
      <c r="J2738" s="95">
        <v>2271</v>
      </c>
      <c r="K2738" s="95" t="s">
        <v>534</v>
      </c>
      <c r="L2738" s="98" t="s">
        <v>534</v>
      </c>
      <c r="M2738" s="98" t="s">
        <v>534</v>
      </c>
      <c r="N2738" s="97" t="s">
        <v>534</v>
      </c>
      <c r="Q2738" s="88" t="str">
        <f t="array" aca="1" ref="Q2738" ca="1">IFERROR(INDEX(Tableau3[Num DECAL],SMALL(IF(Tableau3[Num DECAL]&lt;&gt;"",ROW(INDIRECT("1:"&amp;ROWS(Tableau3[Num DECAL])))),ROWS($1:2727))),"")</f>
        <v/>
      </c>
      <c r="R2738" s="88">
        <f t="shared" ca="1" si="42"/>
        <v>0</v>
      </c>
      <c r="S2738" s="88">
        <f ca="1">COUNTIFS(Tableau3[PLAGE],R2738)</f>
        <v>0</v>
      </c>
      <c r="T2738" s="139">
        <f ca="1">INDEX(EXTRACT!DATE,MATCH(Tableau4[[#This Row],[Décalage]],D:D,0),0)</f>
        <v>0</v>
      </c>
      <c r="U2738" s="139">
        <f ca="1">VLOOKUP(Tableau4[[#This Row],[Décalage]],D:E,2,0)</f>
        <v>0</v>
      </c>
      <c r="V2738" s="139">
        <f ca="1">VLOOKUP(Tableau4[[#This Row],[Décalage]],D:G,4,0)</f>
        <v>0</v>
      </c>
      <c r="AY2738" s="88"/>
      <c r="AZ2738" s="88"/>
      <c r="BA2738" s="88"/>
      <c r="BB2738" s="88"/>
      <c r="BC2738" s="88"/>
    </row>
    <row r="2739" spans="1:55" ht="15" x14ac:dyDescent="0.2">
      <c r="A2739" s="100" t="s">
        <v>534</v>
      </c>
      <c r="B2739" s="95" t="s">
        <v>534</v>
      </c>
      <c r="C2739" s="95">
        <v>2736</v>
      </c>
      <c r="D2739" s="95" t="s">
        <v>534</v>
      </c>
      <c r="E2739" s="99" t="s">
        <v>534</v>
      </c>
      <c r="F2739" s="95" t="s">
        <v>534</v>
      </c>
      <c r="G2739" s="95" t="s">
        <v>534</v>
      </c>
      <c r="H2739" s="95">
        <v>0</v>
      </c>
      <c r="I2739" s="95">
        <v>1</v>
      </c>
      <c r="J2739" s="95">
        <v>2272</v>
      </c>
      <c r="K2739" s="95" t="s">
        <v>534</v>
      </c>
      <c r="L2739" s="98" t="s">
        <v>534</v>
      </c>
      <c r="M2739" s="98" t="s">
        <v>534</v>
      </c>
      <c r="N2739" s="97" t="s">
        <v>534</v>
      </c>
      <c r="Q2739" s="88" t="str">
        <f t="array" aca="1" ref="Q2739" ca="1">IFERROR(INDEX(Tableau3[Num DECAL],SMALL(IF(Tableau3[Num DECAL]&lt;&gt;"",ROW(INDIRECT("1:"&amp;ROWS(Tableau3[Num DECAL])))),ROWS($1:2728))),"")</f>
        <v/>
      </c>
      <c r="R2739" s="88">
        <f t="shared" ca="1" si="42"/>
        <v>0</v>
      </c>
      <c r="S2739" s="88">
        <f ca="1">COUNTIFS(Tableau3[PLAGE],R2739)</f>
        <v>0</v>
      </c>
      <c r="T2739" s="139">
        <f ca="1">INDEX(EXTRACT!DATE,MATCH(Tableau4[[#This Row],[Décalage]],D:D,0),0)</f>
        <v>0</v>
      </c>
      <c r="U2739" s="139">
        <f ca="1">VLOOKUP(Tableau4[[#This Row],[Décalage]],D:E,2,0)</f>
        <v>0</v>
      </c>
      <c r="V2739" s="139">
        <f ca="1">VLOOKUP(Tableau4[[#This Row],[Décalage]],D:G,4,0)</f>
        <v>0</v>
      </c>
      <c r="AY2739" s="88"/>
      <c r="AZ2739" s="88"/>
      <c r="BA2739" s="88"/>
      <c r="BB2739" s="88"/>
      <c r="BC2739" s="88"/>
    </row>
    <row r="2740" spans="1:55" ht="15" x14ac:dyDescent="0.2">
      <c r="A2740" s="100" t="s">
        <v>534</v>
      </c>
      <c r="B2740" s="95" t="s">
        <v>534</v>
      </c>
      <c r="C2740" s="95">
        <v>2737</v>
      </c>
      <c r="D2740" s="95" t="s">
        <v>534</v>
      </c>
      <c r="E2740" s="99" t="s">
        <v>534</v>
      </c>
      <c r="F2740" s="95" t="s">
        <v>534</v>
      </c>
      <c r="G2740" s="95" t="s">
        <v>534</v>
      </c>
      <c r="H2740" s="95">
        <v>0</v>
      </c>
      <c r="I2740" s="95">
        <v>1</v>
      </c>
      <c r="J2740" s="95">
        <v>2273</v>
      </c>
      <c r="K2740" s="95" t="s">
        <v>534</v>
      </c>
      <c r="L2740" s="98" t="s">
        <v>534</v>
      </c>
      <c r="M2740" s="98" t="s">
        <v>534</v>
      </c>
      <c r="N2740" s="97" t="s">
        <v>534</v>
      </c>
      <c r="Q2740" s="88" t="str">
        <f t="array" aca="1" ref="Q2740" ca="1">IFERROR(INDEX(Tableau3[Num DECAL],SMALL(IF(Tableau3[Num DECAL]&lt;&gt;"",ROW(INDIRECT("1:"&amp;ROWS(Tableau3[Num DECAL])))),ROWS($1:2729))),"")</f>
        <v/>
      </c>
      <c r="R2740" s="88">
        <f t="shared" ca="1" si="42"/>
        <v>0</v>
      </c>
      <c r="S2740" s="88">
        <f ca="1">COUNTIFS(Tableau3[PLAGE],R2740)</f>
        <v>0</v>
      </c>
      <c r="T2740" s="139">
        <f ca="1">INDEX(EXTRACT!DATE,MATCH(Tableau4[[#This Row],[Décalage]],D:D,0),0)</f>
        <v>0</v>
      </c>
      <c r="U2740" s="139">
        <f ca="1">VLOOKUP(Tableau4[[#This Row],[Décalage]],D:E,2,0)</f>
        <v>0</v>
      </c>
      <c r="V2740" s="139">
        <f ca="1">VLOOKUP(Tableau4[[#This Row],[Décalage]],D:G,4,0)</f>
        <v>0</v>
      </c>
      <c r="AY2740" s="88"/>
      <c r="AZ2740" s="88"/>
      <c r="BA2740" s="88"/>
      <c r="BB2740" s="88"/>
      <c r="BC2740" s="88"/>
    </row>
    <row r="2741" spans="1:55" ht="15" x14ac:dyDescent="0.2">
      <c r="A2741" s="100" t="s">
        <v>534</v>
      </c>
      <c r="B2741" s="95" t="s">
        <v>534</v>
      </c>
      <c r="C2741" s="95">
        <v>2738</v>
      </c>
      <c r="D2741" s="95" t="s">
        <v>534</v>
      </c>
      <c r="E2741" s="99" t="s">
        <v>534</v>
      </c>
      <c r="F2741" s="95" t="s">
        <v>534</v>
      </c>
      <c r="G2741" s="95" t="s">
        <v>534</v>
      </c>
      <c r="H2741" s="95">
        <v>0</v>
      </c>
      <c r="I2741" s="95">
        <v>1</v>
      </c>
      <c r="J2741" s="95">
        <v>2274</v>
      </c>
      <c r="K2741" s="95" t="s">
        <v>534</v>
      </c>
      <c r="L2741" s="98" t="s">
        <v>534</v>
      </c>
      <c r="M2741" s="98" t="s">
        <v>534</v>
      </c>
      <c r="N2741" s="97" t="s">
        <v>534</v>
      </c>
      <c r="Q2741" s="88" t="str">
        <f t="array" aca="1" ref="Q2741" ca="1">IFERROR(INDEX(Tableau3[Num DECAL],SMALL(IF(Tableau3[Num DECAL]&lt;&gt;"",ROW(INDIRECT("1:"&amp;ROWS(Tableau3[Num DECAL])))),ROWS($1:2730))),"")</f>
        <v/>
      </c>
      <c r="R2741" s="88">
        <f t="shared" ca="1" si="42"/>
        <v>0</v>
      </c>
      <c r="S2741" s="88">
        <f ca="1">COUNTIFS(Tableau3[PLAGE],R2741)</f>
        <v>0</v>
      </c>
      <c r="T2741" s="139">
        <f ca="1">INDEX(EXTRACT!DATE,MATCH(Tableau4[[#This Row],[Décalage]],D:D,0),0)</f>
        <v>0</v>
      </c>
      <c r="U2741" s="139">
        <f ca="1">VLOOKUP(Tableau4[[#This Row],[Décalage]],D:E,2,0)</f>
        <v>0</v>
      </c>
      <c r="V2741" s="139">
        <f ca="1">VLOOKUP(Tableau4[[#This Row],[Décalage]],D:G,4,0)</f>
        <v>0</v>
      </c>
      <c r="AY2741" s="88"/>
      <c r="AZ2741" s="88"/>
      <c r="BA2741" s="88"/>
      <c r="BB2741" s="88"/>
      <c r="BC2741" s="88"/>
    </row>
    <row r="2742" spans="1:55" ht="15" x14ac:dyDescent="0.2">
      <c r="A2742" s="100" t="s">
        <v>534</v>
      </c>
      <c r="B2742" s="95" t="s">
        <v>534</v>
      </c>
      <c r="C2742" s="95">
        <v>2739</v>
      </c>
      <c r="D2742" s="95" t="s">
        <v>534</v>
      </c>
      <c r="E2742" s="99" t="s">
        <v>534</v>
      </c>
      <c r="F2742" s="95" t="s">
        <v>534</v>
      </c>
      <c r="G2742" s="95" t="s">
        <v>534</v>
      </c>
      <c r="H2742" s="95">
        <v>0</v>
      </c>
      <c r="I2742" s="95">
        <v>1</v>
      </c>
      <c r="J2742" s="95">
        <v>2275</v>
      </c>
      <c r="K2742" s="95" t="s">
        <v>534</v>
      </c>
      <c r="L2742" s="98" t="s">
        <v>534</v>
      </c>
      <c r="M2742" s="98" t="s">
        <v>534</v>
      </c>
      <c r="N2742" s="97" t="s">
        <v>534</v>
      </c>
      <c r="Q2742" s="88" t="str">
        <f t="array" aca="1" ref="Q2742" ca="1">IFERROR(INDEX(Tableau3[Num DECAL],SMALL(IF(Tableau3[Num DECAL]&lt;&gt;"",ROW(INDIRECT("1:"&amp;ROWS(Tableau3[Num DECAL])))),ROWS($1:2731))),"")</f>
        <v/>
      </c>
      <c r="R2742" s="88">
        <f t="shared" ca="1" si="42"/>
        <v>0</v>
      </c>
      <c r="S2742" s="88">
        <f ca="1">COUNTIFS(Tableau3[PLAGE],R2742)</f>
        <v>0</v>
      </c>
      <c r="T2742" s="139">
        <f ca="1">INDEX(EXTRACT!DATE,MATCH(Tableau4[[#This Row],[Décalage]],D:D,0),0)</f>
        <v>0</v>
      </c>
      <c r="U2742" s="139">
        <f ca="1">VLOOKUP(Tableau4[[#This Row],[Décalage]],D:E,2,0)</f>
        <v>0</v>
      </c>
      <c r="V2742" s="139">
        <f ca="1">VLOOKUP(Tableau4[[#This Row],[Décalage]],D:G,4,0)</f>
        <v>0</v>
      </c>
      <c r="AY2742" s="88"/>
      <c r="AZ2742" s="88"/>
      <c r="BA2742" s="88"/>
      <c r="BB2742" s="88"/>
      <c r="BC2742" s="88"/>
    </row>
    <row r="2743" spans="1:55" ht="15" x14ac:dyDescent="0.2">
      <c r="A2743" s="100" t="s">
        <v>534</v>
      </c>
      <c r="B2743" s="95" t="s">
        <v>534</v>
      </c>
      <c r="C2743" s="95">
        <v>2740</v>
      </c>
      <c r="D2743" s="95" t="s">
        <v>534</v>
      </c>
      <c r="E2743" s="99" t="s">
        <v>534</v>
      </c>
      <c r="F2743" s="95" t="s">
        <v>534</v>
      </c>
      <c r="G2743" s="95" t="s">
        <v>534</v>
      </c>
      <c r="H2743" s="95">
        <v>0</v>
      </c>
      <c r="I2743" s="95">
        <v>1</v>
      </c>
      <c r="J2743" s="95">
        <v>2276</v>
      </c>
      <c r="K2743" s="95" t="s">
        <v>534</v>
      </c>
      <c r="L2743" s="98" t="s">
        <v>534</v>
      </c>
      <c r="M2743" s="98" t="s">
        <v>534</v>
      </c>
      <c r="N2743" s="97" t="s">
        <v>534</v>
      </c>
      <c r="Q2743" s="88" t="str">
        <f t="array" aca="1" ref="Q2743" ca="1">IFERROR(INDEX(Tableau3[Num DECAL],SMALL(IF(Tableau3[Num DECAL]&lt;&gt;"",ROW(INDIRECT("1:"&amp;ROWS(Tableau3[Num DECAL])))),ROWS($1:2732))),"")</f>
        <v/>
      </c>
      <c r="R2743" s="88">
        <f t="shared" ca="1" si="42"/>
        <v>0</v>
      </c>
      <c r="S2743" s="88">
        <f ca="1">COUNTIFS(Tableau3[PLAGE],R2743)</f>
        <v>0</v>
      </c>
      <c r="T2743" s="139">
        <f ca="1">INDEX(EXTRACT!DATE,MATCH(Tableau4[[#This Row],[Décalage]],D:D,0),0)</f>
        <v>0</v>
      </c>
      <c r="U2743" s="139">
        <f ca="1">VLOOKUP(Tableau4[[#This Row],[Décalage]],D:E,2,0)</f>
        <v>0</v>
      </c>
      <c r="V2743" s="139">
        <f ca="1">VLOOKUP(Tableau4[[#This Row],[Décalage]],D:G,4,0)</f>
        <v>0</v>
      </c>
      <c r="AY2743" s="88"/>
      <c r="AZ2743" s="88"/>
      <c r="BA2743" s="88"/>
      <c r="BB2743" s="88"/>
      <c r="BC2743" s="88"/>
    </row>
    <row r="2744" spans="1:55" ht="15" x14ac:dyDescent="0.2">
      <c r="A2744" s="100" t="s">
        <v>534</v>
      </c>
      <c r="B2744" s="95" t="s">
        <v>534</v>
      </c>
      <c r="C2744" s="95">
        <v>2741</v>
      </c>
      <c r="D2744" s="95" t="s">
        <v>534</v>
      </c>
      <c r="E2744" s="99" t="s">
        <v>534</v>
      </c>
      <c r="F2744" s="95" t="s">
        <v>534</v>
      </c>
      <c r="G2744" s="95" t="s">
        <v>534</v>
      </c>
      <c r="H2744" s="95">
        <v>0</v>
      </c>
      <c r="I2744" s="95">
        <v>1</v>
      </c>
      <c r="J2744" s="95">
        <v>2277</v>
      </c>
      <c r="K2744" s="95" t="s">
        <v>534</v>
      </c>
      <c r="L2744" s="98" t="s">
        <v>534</v>
      </c>
      <c r="M2744" s="98" t="s">
        <v>534</v>
      </c>
      <c r="N2744" s="97" t="s">
        <v>534</v>
      </c>
      <c r="Q2744" s="88" t="str">
        <f t="array" aca="1" ref="Q2744" ca="1">IFERROR(INDEX(Tableau3[Num DECAL],SMALL(IF(Tableau3[Num DECAL]&lt;&gt;"",ROW(INDIRECT("1:"&amp;ROWS(Tableau3[Num DECAL])))),ROWS($1:2733))),"")</f>
        <v/>
      </c>
      <c r="R2744" s="88">
        <f t="shared" ca="1" si="42"/>
        <v>0</v>
      </c>
      <c r="S2744" s="88">
        <f ca="1">COUNTIFS(Tableau3[PLAGE],R2744)</f>
        <v>0</v>
      </c>
      <c r="T2744" s="139">
        <f ca="1">INDEX(EXTRACT!DATE,MATCH(Tableau4[[#This Row],[Décalage]],D:D,0),0)</f>
        <v>0</v>
      </c>
      <c r="U2744" s="139">
        <f ca="1">VLOOKUP(Tableau4[[#This Row],[Décalage]],D:E,2,0)</f>
        <v>0</v>
      </c>
      <c r="V2744" s="139">
        <f ca="1">VLOOKUP(Tableau4[[#This Row],[Décalage]],D:G,4,0)</f>
        <v>0</v>
      </c>
      <c r="AY2744" s="88"/>
      <c r="AZ2744" s="88"/>
      <c r="BA2744" s="88"/>
      <c r="BB2744" s="88"/>
      <c r="BC2744" s="88"/>
    </row>
    <row r="2745" spans="1:55" ht="15" x14ac:dyDescent="0.2">
      <c r="A2745" s="100" t="s">
        <v>534</v>
      </c>
      <c r="B2745" s="95" t="s">
        <v>534</v>
      </c>
      <c r="C2745" s="95">
        <v>2742</v>
      </c>
      <c r="D2745" s="95" t="s">
        <v>534</v>
      </c>
      <c r="E2745" s="99" t="s">
        <v>534</v>
      </c>
      <c r="F2745" s="95" t="s">
        <v>534</v>
      </c>
      <c r="G2745" s="95" t="s">
        <v>534</v>
      </c>
      <c r="H2745" s="95">
        <v>0</v>
      </c>
      <c r="I2745" s="95">
        <v>1</v>
      </c>
      <c r="J2745" s="95">
        <v>2278</v>
      </c>
      <c r="K2745" s="95" t="s">
        <v>534</v>
      </c>
      <c r="L2745" s="98" t="s">
        <v>534</v>
      </c>
      <c r="M2745" s="98" t="s">
        <v>534</v>
      </c>
      <c r="N2745" s="97" t="s">
        <v>534</v>
      </c>
      <c r="Q2745" s="88" t="str">
        <f t="array" aca="1" ref="Q2745" ca="1">IFERROR(INDEX(Tableau3[Num DECAL],SMALL(IF(Tableau3[Num DECAL]&lt;&gt;"",ROW(INDIRECT("1:"&amp;ROWS(Tableau3[Num DECAL])))),ROWS($1:2734))),"")</f>
        <v/>
      </c>
      <c r="R2745" s="88">
        <f t="shared" ca="1" si="42"/>
        <v>0</v>
      </c>
      <c r="S2745" s="88">
        <f ca="1">COUNTIFS(Tableau3[PLAGE],R2745)</f>
        <v>0</v>
      </c>
      <c r="T2745" s="139">
        <f ca="1">INDEX(EXTRACT!DATE,MATCH(Tableau4[[#This Row],[Décalage]],D:D,0),0)</f>
        <v>0</v>
      </c>
      <c r="U2745" s="139">
        <f ca="1">VLOOKUP(Tableau4[[#This Row],[Décalage]],D:E,2,0)</f>
        <v>0</v>
      </c>
      <c r="V2745" s="139">
        <f ca="1">VLOOKUP(Tableau4[[#This Row],[Décalage]],D:G,4,0)</f>
        <v>0</v>
      </c>
      <c r="AY2745" s="88"/>
      <c r="AZ2745" s="88"/>
      <c r="BA2745" s="88"/>
      <c r="BB2745" s="88"/>
      <c r="BC2745" s="88"/>
    </row>
    <row r="2746" spans="1:55" ht="15" x14ac:dyDescent="0.2">
      <c r="A2746" s="100" t="s">
        <v>534</v>
      </c>
      <c r="B2746" s="95" t="s">
        <v>534</v>
      </c>
      <c r="C2746" s="95">
        <v>2743</v>
      </c>
      <c r="D2746" s="95" t="s">
        <v>534</v>
      </c>
      <c r="E2746" s="99" t="s">
        <v>534</v>
      </c>
      <c r="F2746" s="95" t="s">
        <v>534</v>
      </c>
      <c r="G2746" s="95" t="s">
        <v>534</v>
      </c>
      <c r="H2746" s="95">
        <v>0</v>
      </c>
      <c r="I2746" s="95">
        <v>1</v>
      </c>
      <c r="J2746" s="95">
        <v>2279</v>
      </c>
      <c r="K2746" s="95" t="s">
        <v>534</v>
      </c>
      <c r="L2746" s="98" t="s">
        <v>534</v>
      </c>
      <c r="M2746" s="98" t="s">
        <v>534</v>
      </c>
      <c r="N2746" s="97" t="s">
        <v>534</v>
      </c>
      <c r="Q2746" s="88" t="str">
        <f t="array" aca="1" ref="Q2746" ca="1">IFERROR(INDEX(Tableau3[Num DECAL],SMALL(IF(Tableau3[Num DECAL]&lt;&gt;"",ROW(INDIRECT("1:"&amp;ROWS(Tableau3[Num DECAL])))),ROWS($1:2735))),"")</f>
        <v/>
      </c>
      <c r="R2746" s="88">
        <f t="shared" ca="1" si="42"/>
        <v>0</v>
      </c>
      <c r="S2746" s="88">
        <f ca="1">COUNTIFS(Tableau3[PLAGE],R2746)</f>
        <v>0</v>
      </c>
      <c r="T2746" s="139">
        <f ca="1">INDEX(EXTRACT!DATE,MATCH(Tableau4[[#This Row],[Décalage]],D:D,0),0)</f>
        <v>0</v>
      </c>
      <c r="U2746" s="139">
        <f ca="1">VLOOKUP(Tableau4[[#This Row],[Décalage]],D:E,2,0)</f>
        <v>0</v>
      </c>
      <c r="V2746" s="139">
        <f ca="1">VLOOKUP(Tableau4[[#This Row],[Décalage]],D:G,4,0)</f>
        <v>0</v>
      </c>
      <c r="AY2746" s="88"/>
      <c r="AZ2746" s="88"/>
      <c r="BA2746" s="88"/>
      <c r="BB2746" s="88"/>
      <c r="BC2746" s="88"/>
    </row>
    <row r="2747" spans="1:55" ht="15" x14ac:dyDescent="0.2">
      <c r="A2747" s="100" t="s">
        <v>534</v>
      </c>
      <c r="B2747" s="95" t="s">
        <v>534</v>
      </c>
      <c r="C2747" s="95">
        <v>2744</v>
      </c>
      <c r="D2747" s="95" t="s">
        <v>534</v>
      </c>
      <c r="E2747" s="99" t="s">
        <v>534</v>
      </c>
      <c r="F2747" s="95" t="s">
        <v>534</v>
      </c>
      <c r="G2747" s="95" t="s">
        <v>534</v>
      </c>
      <c r="H2747" s="95">
        <v>0</v>
      </c>
      <c r="I2747" s="95">
        <v>1</v>
      </c>
      <c r="J2747" s="95">
        <v>2280</v>
      </c>
      <c r="K2747" s="95" t="s">
        <v>534</v>
      </c>
      <c r="L2747" s="98" t="s">
        <v>534</v>
      </c>
      <c r="M2747" s="98" t="s">
        <v>534</v>
      </c>
      <c r="N2747" s="97" t="s">
        <v>534</v>
      </c>
      <c r="Q2747" s="88" t="str">
        <f t="array" aca="1" ref="Q2747" ca="1">IFERROR(INDEX(Tableau3[Num DECAL],SMALL(IF(Tableau3[Num DECAL]&lt;&gt;"",ROW(INDIRECT("1:"&amp;ROWS(Tableau3[Num DECAL])))),ROWS($1:2736))),"")</f>
        <v/>
      </c>
      <c r="R2747" s="88">
        <f t="shared" ca="1" si="42"/>
        <v>0</v>
      </c>
      <c r="S2747" s="88">
        <f ca="1">COUNTIFS(Tableau3[PLAGE],R2747)</f>
        <v>0</v>
      </c>
      <c r="T2747" s="139">
        <f ca="1">INDEX(EXTRACT!DATE,MATCH(Tableau4[[#This Row],[Décalage]],D:D,0),0)</f>
        <v>0</v>
      </c>
      <c r="U2747" s="139">
        <f ca="1">VLOOKUP(Tableau4[[#This Row],[Décalage]],D:E,2,0)</f>
        <v>0</v>
      </c>
      <c r="V2747" s="139">
        <f ca="1">VLOOKUP(Tableau4[[#This Row],[Décalage]],D:G,4,0)</f>
        <v>0</v>
      </c>
      <c r="AY2747" s="88"/>
      <c r="AZ2747" s="88"/>
      <c r="BA2747" s="88"/>
      <c r="BB2747" s="88"/>
      <c r="BC2747" s="88"/>
    </row>
    <row r="2748" spans="1:55" ht="15" x14ac:dyDescent="0.2">
      <c r="A2748" s="100" t="s">
        <v>534</v>
      </c>
      <c r="B2748" s="95" t="s">
        <v>534</v>
      </c>
      <c r="C2748" s="95">
        <v>2745</v>
      </c>
      <c r="D2748" s="95" t="s">
        <v>534</v>
      </c>
      <c r="E2748" s="99" t="s">
        <v>534</v>
      </c>
      <c r="F2748" s="95" t="s">
        <v>534</v>
      </c>
      <c r="G2748" s="95" t="s">
        <v>534</v>
      </c>
      <c r="H2748" s="95">
        <v>0</v>
      </c>
      <c r="I2748" s="95">
        <v>1</v>
      </c>
      <c r="J2748" s="95">
        <v>2281</v>
      </c>
      <c r="K2748" s="95" t="s">
        <v>534</v>
      </c>
      <c r="L2748" s="98" t="s">
        <v>534</v>
      </c>
      <c r="M2748" s="98" t="s">
        <v>534</v>
      </c>
      <c r="N2748" s="97" t="s">
        <v>534</v>
      </c>
      <c r="Q2748" s="88" t="str">
        <f t="array" aca="1" ref="Q2748" ca="1">IFERROR(INDEX(Tableau3[Num DECAL],SMALL(IF(Tableau3[Num DECAL]&lt;&gt;"",ROW(INDIRECT("1:"&amp;ROWS(Tableau3[Num DECAL])))),ROWS($1:2737))),"")</f>
        <v/>
      </c>
      <c r="R2748" s="88">
        <f t="shared" ca="1" si="42"/>
        <v>0</v>
      </c>
      <c r="S2748" s="88">
        <f ca="1">COUNTIFS(Tableau3[PLAGE],R2748)</f>
        <v>0</v>
      </c>
      <c r="T2748" s="139">
        <f ca="1">INDEX(EXTRACT!DATE,MATCH(Tableau4[[#This Row],[Décalage]],D:D,0),0)</f>
        <v>0</v>
      </c>
      <c r="U2748" s="139">
        <f ca="1">VLOOKUP(Tableau4[[#This Row],[Décalage]],D:E,2,0)</f>
        <v>0</v>
      </c>
      <c r="V2748" s="139">
        <f ca="1">VLOOKUP(Tableau4[[#This Row],[Décalage]],D:G,4,0)</f>
        <v>0</v>
      </c>
      <c r="AY2748" s="88"/>
      <c r="AZ2748" s="88"/>
      <c r="BA2748" s="88"/>
      <c r="BB2748" s="88"/>
      <c r="BC2748" s="88"/>
    </row>
    <row r="2749" spans="1:55" ht="15" x14ac:dyDescent="0.2">
      <c r="A2749" s="100" t="s">
        <v>534</v>
      </c>
      <c r="B2749" s="95" t="s">
        <v>534</v>
      </c>
      <c r="C2749" s="95">
        <v>2746</v>
      </c>
      <c r="D2749" s="95" t="s">
        <v>534</v>
      </c>
      <c r="E2749" s="99" t="s">
        <v>534</v>
      </c>
      <c r="F2749" s="95" t="s">
        <v>534</v>
      </c>
      <c r="G2749" s="95" t="s">
        <v>534</v>
      </c>
      <c r="H2749" s="95">
        <v>0</v>
      </c>
      <c r="I2749" s="95">
        <v>1</v>
      </c>
      <c r="J2749" s="95">
        <v>2282</v>
      </c>
      <c r="K2749" s="95" t="s">
        <v>534</v>
      </c>
      <c r="L2749" s="98" t="s">
        <v>534</v>
      </c>
      <c r="M2749" s="98" t="s">
        <v>534</v>
      </c>
      <c r="N2749" s="97" t="s">
        <v>534</v>
      </c>
      <c r="Q2749" s="88" t="str">
        <f t="array" aca="1" ref="Q2749" ca="1">IFERROR(INDEX(Tableau3[Num DECAL],SMALL(IF(Tableau3[Num DECAL]&lt;&gt;"",ROW(INDIRECT("1:"&amp;ROWS(Tableau3[Num DECAL])))),ROWS($1:2738))),"")</f>
        <v/>
      </c>
      <c r="R2749" s="88">
        <f t="shared" ca="1" si="42"/>
        <v>0</v>
      </c>
      <c r="S2749" s="88">
        <f ca="1">COUNTIFS(Tableau3[PLAGE],R2749)</f>
        <v>0</v>
      </c>
      <c r="T2749" s="139">
        <f ca="1">INDEX(EXTRACT!DATE,MATCH(Tableau4[[#This Row],[Décalage]],D:D,0),0)</f>
        <v>0</v>
      </c>
      <c r="U2749" s="139">
        <f ca="1">VLOOKUP(Tableau4[[#This Row],[Décalage]],D:E,2,0)</f>
        <v>0</v>
      </c>
      <c r="V2749" s="139">
        <f ca="1">VLOOKUP(Tableau4[[#This Row],[Décalage]],D:G,4,0)</f>
        <v>0</v>
      </c>
      <c r="AY2749" s="88"/>
      <c r="AZ2749" s="88"/>
      <c r="BA2749" s="88"/>
      <c r="BB2749" s="88"/>
      <c r="BC2749" s="88"/>
    </row>
    <row r="2750" spans="1:55" ht="15" x14ac:dyDescent="0.2">
      <c r="A2750" s="100" t="s">
        <v>534</v>
      </c>
      <c r="B2750" s="95" t="s">
        <v>534</v>
      </c>
      <c r="C2750" s="95">
        <v>2747</v>
      </c>
      <c r="D2750" s="95" t="s">
        <v>534</v>
      </c>
      <c r="E2750" s="99" t="s">
        <v>534</v>
      </c>
      <c r="F2750" s="95" t="s">
        <v>534</v>
      </c>
      <c r="G2750" s="95" t="s">
        <v>534</v>
      </c>
      <c r="H2750" s="95">
        <v>0</v>
      </c>
      <c r="I2750" s="95">
        <v>1</v>
      </c>
      <c r="J2750" s="95">
        <v>2283</v>
      </c>
      <c r="K2750" s="95" t="s">
        <v>534</v>
      </c>
      <c r="L2750" s="98" t="s">
        <v>534</v>
      </c>
      <c r="M2750" s="98" t="s">
        <v>534</v>
      </c>
      <c r="N2750" s="97" t="s">
        <v>534</v>
      </c>
      <c r="Q2750" s="88" t="str">
        <f t="array" aca="1" ref="Q2750" ca="1">IFERROR(INDEX(Tableau3[Num DECAL],SMALL(IF(Tableau3[Num DECAL]&lt;&gt;"",ROW(INDIRECT("1:"&amp;ROWS(Tableau3[Num DECAL])))),ROWS($1:2739))),"")</f>
        <v/>
      </c>
      <c r="R2750" s="88">
        <f t="shared" ca="1" si="42"/>
        <v>0</v>
      </c>
      <c r="S2750" s="88">
        <f ca="1">COUNTIFS(Tableau3[PLAGE],R2750)</f>
        <v>0</v>
      </c>
      <c r="T2750" s="139">
        <f ca="1">INDEX(EXTRACT!DATE,MATCH(Tableau4[[#This Row],[Décalage]],D:D,0),0)</f>
        <v>0</v>
      </c>
      <c r="U2750" s="139">
        <f ca="1">VLOOKUP(Tableau4[[#This Row],[Décalage]],D:E,2,0)</f>
        <v>0</v>
      </c>
      <c r="V2750" s="139">
        <f ca="1">VLOOKUP(Tableau4[[#This Row],[Décalage]],D:G,4,0)</f>
        <v>0</v>
      </c>
      <c r="AY2750" s="88"/>
      <c r="AZ2750" s="88"/>
      <c r="BA2750" s="88"/>
      <c r="BB2750" s="88"/>
      <c r="BC2750" s="88"/>
    </row>
    <row r="2751" spans="1:55" ht="15" x14ac:dyDescent="0.2">
      <c r="A2751" s="100" t="s">
        <v>534</v>
      </c>
      <c r="B2751" s="95" t="s">
        <v>534</v>
      </c>
      <c r="C2751" s="95">
        <v>2748</v>
      </c>
      <c r="D2751" s="95" t="s">
        <v>534</v>
      </c>
      <c r="E2751" s="99" t="s">
        <v>534</v>
      </c>
      <c r="F2751" s="95" t="s">
        <v>534</v>
      </c>
      <c r="G2751" s="95" t="s">
        <v>534</v>
      </c>
      <c r="H2751" s="95">
        <v>0</v>
      </c>
      <c r="I2751" s="95">
        <v>1</v>
      </c>
      <c r="J2751" s="95">
        <v>2284</v>
      </c>
      <c r="K2751" s="95" t="s">
        <v>534</v>
      </c>
      <c r="L2751" s="98" t="s">
        <v>534</v>
      </c>
      <c r="M2751" s="98" t="s">
        <v>534</v>
      </c>
      <c r="N2751" s="97" t="s">
        <v>534</v>
      </c>
      <c r="Q2751" s="88" t="str">
        <f t="array" aca="1" ref="Q2751" ca="1">IFERROR(INDEX(Tableau3[Num DECAL],SMALL(IF(Tableau3[Num DECAL]&lt;&gt;"",ROW(INDIRECT("1:"&amp;ROWS(Tableau3[Num DECAL])))),ROWS($1:2740))),"")</f>
        <v/>
      </c>
      <c r="R2751" s="88">
        <f t="shared" ca="1" si="42"/>
        <v>0</v>
      </c>
      <c r="S2751" s="88">
        <f ca="1">COUNTIFS(Tableau3[PLAGE],R2751)</f>
        <v>0</v>
      </c>
      <c r="T2751" s="139">
        <f ca="1">INDEX(EXTRACT!DATE,MATCH(Tableau4[[#This Row],[Décalage]],D:D,0),0)</f>
        <v>0</v>
      </c>
      <c r="U2751" s="139">
        <f ca="1">VLOOKUP(Tableau4[[#This Row],[Décalage]],D:E,2,0)</f>
        <v>0</v>
      </c>
      <c r="V2751" s="139">
        <f ca="1">VLOOKUP(Tableau4[[#This Row],[Décalage]],D:G,4,0)</f>
        <v>0</v>
      </c>
      <c r="AY2751" s="88"/>
      <c r="AZ2751" s="88"/>
      <c r="BA2751" s="88"/>
      <c r="BB2751" s="88"/>
      <c r="BC2751" s="88"/>
    </row>
    <row r="2752" spans="1:55" ht="15" x14ac:dyDescent="0.2">
      <c r="A2752" s="100" t="s">
        <v>534</v>
      </c>
      <c r="B2752" s="95" t="s">
        <v>534</v>
      </c>
      <c r="C2752" s="95">
        <v>2749</v>
      </c>
      <c r="D2752" s="95" t="s">
        <v>534</v>
      </c>
      <c r="E2752" s="99" t="s">
        <v>534</v>
      </c>
      <c r="F2752" s="95" t="s">
        <v>534</v>
      </c>
      <c r="G2752" s="95" t="s">
        <v>534</v>
      </c>
      <c r="H2752" s="95">
        <v>0</v>
      </c>
      <c r="I2752" s="95">
        <v>1</v>
      </c>
      <c r="J2752" s="95">
        <v>2285</v>
      </c>
      <c r="K2752" s="95" t="s">
        <v>534</v>
      </c>
      <c r="L2752" s="98" t="s">
        <v>534</v>
      </c>
      <c r="M2752" s="98" t="s">
        <v>534</v>
      </c>
      <c r="N2752" s="97" t="s">
        <v>534</v>
      </c>
      <c r="Q2752" s="88" t="str">
        <f t="array" aca="1" ref="Q2752" ca="1">IFERROR(INDEX(Tableau3[Num DECAL],SMALL(IF(Tableau3[Num DECAL]&lt;&gt;"",ROW(INDIRECT("1:"&amp;ROWS(Tableau3[Num DECAL])))),ROWS($1:2741))),"")</f>
        <v/>
      </c>
      <c r="R2752" s="88">
        <f t="shared" ca="1" si="42"/>
        <v>0</v>
      </c>
      <c r="S2752" s="88">
        <f ca="1">COUNTIFS(Tableau3[PLAGE],R2752)</f>
        <v>0</v>
      </c>
      <c r="T2752" s="139">
        <f ca="1">INDEX(EXTRACT!DATE,MATCH(Tableau4[[#This Row],[Décalage]],D:D,0),0)</f>
        <v>0</v>
      </c>
      <c r="U2752" s="139">
        <f ca="1">VLOOKUP(Tableau4[[#This Row],[Décalage]],D:E,2,0)</f>
        <v>0</v>
      </c>
      <c r="V2752" s="139">
        <f ca="1">VLOOKUP(Tableau4[[#This Row],[Décalage]],D:G,4,0)</f>
        <v>0</v>
      </c>
      <c r="AY2752" s="88"/>
      <c r="AZ2752" s="88"/>
      <c r="BA2752" s="88"/>
      <c r="BB2752" s="88"/>
      <c r="BC2752" s="88"/>
    </row>
    <row r="2753" spans="1:55" ht="15" x14ac:dyDescent="0.2">
      <c r="A2753" s="100" t="s">
        <v>534</v>
      </c>
      <c r="B2753" s="95" t="s">
        <v>534</v>
      </c>
      <c r="C2753" s="95">
        <v>2750</v>
      </c>
      <c r="D2753" s="95" t="s">
        <v>534</v>
      </c>
      <c r="E2753" s="99" t="s">
        <v>534</v>
      </c>
      <c r="F2753" s="95" t="s">
        <v>534</v>
      </c>
      <c r="G2753" s="95" t="s">
        <v>534</v>
      </c>
      <c r="H2753" s="95">
        <v>0</v>
      </c>
      <c r="I2753" s="95">
        <v>1</v>
      </c>
      <c r="J2753" s="95">
        <v>2286</v>
      </c>
      <c r="K2753" s="95" t="s">
        <v>534</v>
      </c>
      <c r="L2753" s="98" t="s">
        <v>534</v>
      </c>
      <c r="M2753" s="98" t="s">
        <v>534</v>
      </c>
      <c r="N2753" s="97" t="s">
        <v>534</v>
      </c>
      <c r="Q2753" s="88" t="str">
        <f t="array" aca="1" ref="Q2753" ca="1">IFERROR(INDEX(Tableau3[Num DECAL],SMALL(IF(Tableau3[Num DECAL]&lt;&gt;"",ROW(INDIRECT("1:"&amp;ROWS(Tableau3[Num DECAL])))),ROWS($1:2742))),"")</f>
        <v/>
      </c>
      <c r="R2753" s="88">
        <f t="shared" ca="1" si="42"/>
        <v>0</v>
      </c>
      <c r="S2753" s="88">
        <f ca="1">COUNTIFS(Tableau3[PLAGE],R2753)</f>
        <v>0</v>
      </c>
      <c r="T2753" s="139">
        <f ca="1">INDEX(EXTRACT!DATE,MATCH(Tableau4[[#This Row],[Décalage]],D:D,0),0)</f>
        <v>0</v>
      </c>
      <c r="U2753" s="139">
        <f ca="1">VLOOKUP(Tableau4[[#This Row],[Décalage]],D:E,2,0)</f>
        <v>0</v>
      </c>
      <c r="V2753" s="139">
        <f ca="1">VLOOKUP(Tableau4[[#This Row],[Décalage]],D:G,4,0)</f>
        <v>0</v>
      </c>
      <c r="AY2753" s="88"/>
      <c r="AZ2753" s="88"/>
      <c r="BA2753" s="88"/>
      <c r="BB2753" s="88"/>
      <c r="BC2753" s="88"/>
    </row>
    <row r="2754" spans="1:55" ht="15" x14ac:dyDescent="0.2">
      <c r="A2754" s="100" t="s">
        <v>534</v>
      </c>
      <c r="B2754" s="95" t="s">
        <v>534</v>
      </c>
      <c r="C2754" s="95">
        <v>2751</v>
      </c>
      <c r="D2754" s="95" t="s">
        <v>534</v>
      </c>
      <c r="E2754" s="99" t="s">
        <v>534</v>
      </c>
      <c r="F2754" s="95" t="s">
        <v>534</v>
      </c>
      <c r="G2754" s="95" t="s">
        <v>534</v>
      </c>
      <c r="H2754" s="95">
        <v>0</v>
      </c>
      <c r="I2754" s="95">
        <v>1</v>
      </c>
      <c r="J2754" s="95">
        <v>2287</v>
      </c>
      <c r="K2754" s="95" t="s">
        <v>534</v>
      </c>
      <c r="L2754" s="98" t="s">
        <v>534</v>
      </c>
      <c r="M2754" s="98" t="s">
        <v>534</v>
      </c>
      <c r="N2754" s="97" t="s">
        <v>534</v>
      </c>
      <c r="Q2754" s="88" t="str">
        <f t="array" aca="1" ref="Q2754" ca="1">IFERROR(INDEX(Tableau3[Num DECAL],SMALL(IF(Tableau3[Num DECAL]&lt;&gt;"",ROW(INDIRECT("1:"&amp;ROWS(Tableau3[Num DECAL])))),ROWS($1:2743))),"")</f>
        <v/>
      </c>
      <c r="R2754" s="88">
        <f t="shared" ca="1" si="42"/>
        <v>0</v>
      </c>
      <c r="S2754" s="88">
        <f ca="1">COUNTIFS(Tableau3[PLAGE],R2754)</f>
        <v>0</v>
      </c>
      <c r="T2754" s="139">
        <f ca="1">INDEX(EXTRACT!DATE,MATCH(Tableau4[[#This Row],[Décalage]],D:D,0),0)</f>
        <v>0</v>
      </c>
      <c r="U2754" s="139">
        <f ca="1">VLOOKUP(Tableau4[[#This Row],[Décalage]],D:E,2,0)</f>
        <v>0</v>
      </c>
      <c r="V2754" s="139">
        <f ca="1">VLOOKUP(Tableau4[[#This Row],[Décalage]],D:G,4,0)</f>
        <v>0</v>
      </c>
      <c r="AY2754" s="88"/>
      <c r="AZ2754" s="88"/>
      <c r="BA2754" s="88"/>
      <c r="BB2754" s="88"/>
      <c r="BC2754" s="88"/>
    </row>
    <row r="2755" spans="1:55" ht="15" x14ac:dyDescent="0.2">
      <c r="A2755" s="100" t="s">
        <v>534</v>
      </c>
      <c r="B2755" s="95" t="s">
        <v>534</v>
      </c>
      <c r="C2755" s="95">
        <v>2752</v>
      </c>
      <c r="D2755" s="95" t="s">
        <v>534</v>
      </c>
      <c r="E2755" s="99" t="s">
        <v>534</v>
      </c>
      <c r="F2755" s="95" t="s">
        <v>534</v>
      </c>
      <c r="G2755" s="95" t="s">
        <v>534</v>
      </c>
      <c r="H2755" s="95">
        <v>0</v>
      </c>
      <c r="I2755" s="95">
        <v>1</v>
      </c>
      <c r="J2755" s="95">
        <v>2288</v>
      </c>
      <c r="K2755" s="95" t="s">
        <v>534</v>
      </c>
      <c r="L2755" s="98" t="s">
        <v>534</v>
      </c>
      <c r="M2755" s="98" t="s">
        <v>534</v>
      </c>
      <c r="N2755" s="97" t="s">
        <v>534</v>
      </c>
      <c r="Q2755" s="88" t="str">
        <f t="array" aca="1" ref="Q2755" ca="1">IFERROR(INDEX(Tableau3[Num DECAL],SMALL(IF(Tableau3[Num DECAL]&lt;&gt;"",ROW(INDIRECT("1:"&amp;ROWS(Tableau3[Num DECAL])))),ROWS($1:2744))),"")</f>
        <v/>
      </c>
      <c r="R2755" s="88">
        <f t="shared" ca="1" si="42"/>
        <v>0</v>
      </c>
      <c r="S2755" s="88">
        <f ca="1">COUNTIFS(Tableau3[PLAGE],R2755)</f>
        <v>0</v>
      </c>
      <c r="T2755" s="139">
        <f ca="1">INDEX(EXTRACT!DATE,MATCH(Tableau4[[#This Row],[Décalage]],D:D,0),0)</f>
        <v>0</v>
      </c>
      <c r="U2755" s="139">
        <f ca="1">VLOOKUP(Tableau4[[#This Row],[Décalage]],D:E,2,0)</f>
        <v>0</v>
      </c>
      <c r="V2755" s="139">
        <f ca="1">VLOOKUP(Tableau4[[#This Row],[Décalage]],D:G,4,0)</f>
        <v>0</v>
      </c>
      <c r="AY2755" s="88"/>
      <c r="AZ2755" s="88"/>
      <c r="BA2755" s="88"/>
      <c r="BB2755" s="88"/>
      <c r="BC2755" s="88"/>
    </row>
    <row r="2756" spans="1:55" ht="15" x14ac:dyDescent="0.2">
      <c r="A2756" s="100" t="s">
        <v>534</v>
      </c>
      <c r="B2756" s="95" t="s">
        <v>534</v>
      </c>
      <c r="C2756" s="95">
        <v>2753</v>
      </c>
      <c r="D2756" s="95" t="s">
        <v>534</v>
      </c>
      <c r="E2756" s="99" t="s">
        <v>534</v>
      </c>
      <c r="F2756" s="95" t="s">
        <v>534</v>
      </c>
      <c r="G2756" s="95" t="s">
        <v>534</v>
      </c>
      <c r="H2756" s="95">
        <v>0</v>
      </c>
      <c r="I2756" s="95">
        <v>1</v>
      </c>
      <c r="J2756" s="95">
        <v>2289</v>
      </c>
      <c r="K2756" s="95" t="s">
        <v>534</v>
      </c>
      <c r="L2756" s="98" t="s">
        <v>534</v>
      </c>
      <c r="M2756" s="98" t="s">
        <v>534</v>
      </c>
      <c r="N2756" s="97" t="s">
        <v>534</v>
      </c>
      <c r="Q2756" s="88" t="str">
        <f t="array" aca="1" ref="Q2756" ca="1">IFERROR(INDEX(Tableau3[Num DECAL],SMALL(IF(Tableau3[Num DECAL]&lt;&gt;"",ROW(INDIRECT("1:"&amp;ROWS(Tableau3[Num DECAL])))),ROWS($1:2745))),"")</f>
        <v/>
      </c>
      <c r="R2756" s="88">
        <f t="shared" ca="1" si="42"/>
        <v>0</v>
      </c>
      <c r="S2756" s="88">
        <f ca="1">COUNTIFS(Tableau3[PLAGE],R2756)</f>
        <v>0</v>
      </c>
      <c r="T2756" s="139">
        <f ca="1">INDEX(EXTRACT!DATE,MATCH(Tableau4[[#This Row],[Décalage]],D:D,0),0)</f>
        <v>0</v>
      </c>
      <c r="U2756" s="139">
        <f ca="1">VLOOKUP(Tableau4[[#This Row],[Décalage]],D:E,2,0)</f>
        <v>0</v>
      </c>
      <c r="V2756" s="139">
        <f ca="1">VLOOKUP(Tableau4[[#This Row],[Décalage]],D:G,4,0)</f>
        <v>0</v>
      </c>
      <c r="AY2756" s="88"/>
      <c r="AZ2756" s="88"/>
      <c r="BA2756" s="88"/>
      <c r="BB2756" s="88"/>
      <c r="BC2756" s="88"/>
    </row>
    <row r="2757" spans="1:55" ht="15" x14ac:dyDescent="0.2">
      <c r="A2757" s="100" t="s">
        <v>534</v>
      </c>
      <c r="B2757" s="95" t="s">
        <v>534</v>
      </c>
      <c r="C2757" s="95">
        <v>2754</v>
      </c>
      <c r="D2757" s="95" t="s">
        <v>534</v>
      </c>
      <c r="E2757" s="99" t="s">
        <v>534</v>
      </c>
      <c r="F2757" s="95" t="s">
        <v>534</v>
      </c>
      <c r="G2757" s="95" t="s">
        <v>534</v>
      </c>
      <c r="H2757" s="95">
        <v>0</v>
      </c>
      <c r="I2757" s="95">
        <v>1</v>
      </c>
      <c r="J2757" s="95">
        <v>2290</v>
      </c>
      <c r="K2757" s="95" t="s">
        <v>534</v>
      </c>
      <c r="L2757" s="98" t="s">
        <v>534</v>
      </c>
      <c r="M2757" s="98" t="s">
        <v>534</v>
      </c>
      <c r="N2757" s="97" t="s">
        <v>534</v>
      </c>
      <c r="Q2757" s="88" t="str">
        <f t="array" aca="1" ref="Q2757" ca="1">IFERROR(INDEX(Tableau3[Num DECAL],SMALL(IF(Tableau3[Num DECAL]&lt;&gt;"",ROW(INDIRECT("1:"&amp;ROWS(Tableau3[Num DECAL])))),ROWS($1:2746))),"")</f>
        <v/>
      </c>
      <c r="R2757" s="88">
        <f t="shared" ca="1" si="42"/>
        <v>0</v>
      </c>
      <c r="S2757" s="88">
        <f ca="1">COUNTIFS(Tableau3[PLAGE],R2757)</f>
        <v>0</v>
      </c>
      <c r="T2757" s="139">
        <f ca="1">INDEX(EXTRACT!DATE,MATCH(Tableau4[[#This Row],[Décalage]],D:D,0),0)</f>
        <v>0</v>
      </c>
      <c r="U2757" s="139">
        <f ca="1">VLOOKUP(Tableau4[[#This Row],[Décalage]],D:E,2,0)</f>
        <v>0</v>
      </c>
      <c r="V2757" s="139">
        <f ca="1">VLOOKUP(Tableau4[[#This Row],[Décalage]],D:G,4,0)</f>
        <v>0</v>
      </c>
      <c r="AY2757" s="88"/>
      <c r="AZ2757" s="88"/>
      <c r="BA2757" s="88"/>
      <c r="BB2757" s="88"/>
      <c r="BC2757" s="88"/>
    </row>
    <row r="2758" spans="1:55" ht="15" x14ac:dyDescent="0.2">
      <c r="A2758" s="100" t="s">
        <v>534</v>
      </c>
      <c r="B2758" s="95" t="s">
        <v>534</v>
      </c>
      <c r="C2758" s="95">
        <v>2755</v>
      </c>
      <c r="D2758" s="95" t="s">
        <v>534</v>
      </c>
      <c r="E2758" s="99" t="s">
        <v>534</v>
      </c>
      <c r="F2758" s="95" t="s">
        <v>534</v>
      </c>
      <c r="G2758" s="95" t="s">
        <v>534</v>
      </c>
      <c r="H2758" s="95">
        <v>0</v>
      </c>
      <c r="I2758" s="95">
        <v>1</v>
      </c>
      <c r="J2758" s="95">
        <v>2291</v>
      </c>
      <c r="K2758" s="95" t="s">
        <v>534</v>
      </c>
      <c r="L2758" s="98" t="s">
        <v>534</v>
      </c>
      <c r="M2758" s="98" t="s">
        <v>534</v>
      </c>
      <c r="N2758" s="97" t="s">
        <v>534</v>
      </c>
      <c r="Q2758" s="88" t="str">
        <f t="array" aca="1" ref="Q2758" ca="1">IFERROR(INDEX(Tableau3[Num DECAL],SMALL(IF(Tableau3[Num DECAL]&lt;&gt;"",ROW(INDIRECT("1:"&amp;ROWS(Tableau3[Num DECAL])))),ROWS($1:2747))),"")</f>
        <v/>
      </c>
      <c r="R2758" s="88">
        <f t="shared" ca="1" si="42"/>
        <v>0</v>
      </c>
      <c r="S2758" s="88">
        <f ca="1">COUNTIFS(Tableau3[PLAGE],R2758)</f>
        <v>0</v>
      </c>
      <c r="T2758" s="139">
        <f ca="1">INDEX(EXTRACT!DATE,MATCH(Tableau4[[#This Row],[Décalage]],D:D,0),0)</f>
        <v>0</v>
      </c>
      <c r="U2758" s="139">
        <f ca="1">VLOOKUP(Tableau4[[#This Row],[Décalage]],D:E,2,0)</f>
        <v>0</v>
      </c>
      <c r="V2758" s="139">
        <f ca="1">VLOOKUP(Tableau4[[#This Row],[Décalage]],D:G,4,0)</f>
        <v>0</v>
      </c>
      <c r="AY2758" s="88"/>
      <c r="AZ2758" s="88"/>
      <c r="BA2758" s="88"/>
      <c r="BB2758" s="88"/>
      <c r="BC2758" s="88"/>
    </row>
    <row r="2759" spans="1:55" ht="15" x14ac:dyDescent="0.2">
      <c r="A2759" s="100" t="s">
        <v>534</v>
      </c>
      <c r="B2759" s="95" t="s">
        <v>534</v>
      </c>
      <c r="C2759" s="95">
        <v>2756</v>
      </c>
      <c r="D2759" s="95" t="s">
        <v>534</v>
      </c>
      <c r="E2759" s="99" t="s">
        <v>534</v>
      </c>
      <c r="F2759" s="95" t="s">
        <v>534</v>
      </c>
      <c r="G2759" s="95" t="s">
        <v>534</v>
      </c>
      <c r="H2759" s="95">
        <v>0</v>
      </c>
      <c r="I2759" s="95">
        <v>1</v>
      </c>
      <c r="J2759" s="95">
        <v>2292</v>
      </c>
      <c r="K2759" s="95" t="s">
        <v>534</v>
      </c>
      <c r="L2759" s="98" t="s">
        <v>534</v>
      </c>
      <c r="M2759" s="98" t="s">
        <v>534</v>
      </c>
      <c r="N2759" s="97" t="s">
        <v>534</v>
      </c>
      <c r="Q2759" s="88" t="str">
        <f t="array" aca="1" ref="Q2759" ca="1">IFERROR(INDEX(Tableau3[Num DECAL],SMALL(IF(Tableau3[Num DECAL]&lt;&gt;"",ROW(INDIRECT("1:"&amp;ROWS(Tableau3[Num DECAL])))),ROWS($1:2748))),"")</f>
        <v/>
      </c>
      <c r="R2759" s="88">
        <f t="shared" ca="1" si="42"/>
        <v>0</v>
      </c>
      <c r="S2759" s="88">
        <f ca="1">COUNTIFS(Tableau3[PLAGE],R2759)</f>
        <v>0</v>
      </c>
      <c r="T2759" s="139">
        <f ca="1">INDEX(EXTRACT!DATE,MATCH(Tableau4[[#This Row],[Décalage]],D:D,0),0)</f>
        <v>0</v>
      </c>
      <c r="U2759" s="139">
        <f ca="1">VLOOKUP(Tableau4[[#This Row],[Décalage]],D:E,2,0)</f>
        <v>0</v>
      </c>
      <c r="V2759" s="139">
        <f ca="1">VLOOKUP(Tableau4[[#This Row],[Décalage]],D:G,4,0)</f>
        <v>0</v>
      </c>
      <c r="AY2759" s="88"/>
      <c r="AZ2759" s="88"/>
      <c r="BA2759" s="88"/>
      <c r="BB2759" s="88"/>
      <c r="BC2759" s="88"/>
    </row>
    <row r="2760" spans="1:55" ht="15" x14ac:dyDescent="0.2">
      <c r="A2760" s="100" t="s">
        <v>534</v>
      </c>
      <c r="B2760" s="95" t="s">
        <v>534</v>
      </c>
      <c r="C2760" s="95">
        <v>2757</v>
      </c>
      <c r="D2760" s="95" t="s">
        <v>534</v>
      </c>
      <c r="E2760" s="99" t="s">
        <v>534</v>
      </c>
      <c r="F2760" s="95" t="s">
        <v>534</v>
      </c>
      <c r="G2760" s="95" t="s">
        <v>534</v>
      </c>
      <c r="H2760" s="95">
        <v>0</v>
      </c>
      <c r="I2760" s="95">
        <v>1</v>
      </c>
      <c r="J2760" s="95">
        <v>2293</v>
      </c>
      <c r="K2760" s="95" t="s">
        <v>534</v>
      </c>
      <c r="L2760" s="98" t="s">
        <v>534</v>
      </c>
      <c r="M2760" s="98" t="s">
        <v>534</v>
      </c>
      <c r="N2760" s="97" t="s">
        <v>534</v>
      </c>
      <c r="Q2760" s="88" t="str">
        <f t="array" aca="1" ref="Q2760" ca="1">IFERROR(INDEX(Tableau3[Num DECAL],SMALL(IF(Tableau3[Num DECAL]&lt;&gt;"",ROW(INDIRECT("1:"&amp;ROWS(Tableau3[Num DECAL])))),ROWS($1:2749))),"")</f>
        <v/>
      </c>
      <c r="R2760" s="88">
        <f t="shared" ca="1" si="42"/>
        <v>0</v>
      </c>
      <c r="S2760" s="88">
        <f ca="1">COUNTIFS(Tableau3[PLAGE],R2760)</f>
        <v>0</v>
      </c>
      <c r="T2760" s="139">
        <f ca="1">INDEX(EXTRACT!DATE,MATCH(Tableau4[[#This Row],[Décalage]],D:D,0),0)</f>
        <v>0</v>
      </c>
      <c r="U2760" s="139">
        <f ca="1">VLOOKUP(Tableau4[[#This Row],[Décalage]],D:E,2,0)</f>
        <v>0</v>
      </c>
      <c r="V2760" s="139">
        <f ca="1">VLOOKUP(Tableau4[[#This Row],[Décalage]],D:G,4,0)</f>
        <v>0</v>
      </c>
      <c r="AY2760" s="88"/>
      <c r="AZ2760" s="88"/>
      <c r="BA2760" s="88"/>
      <c r="BB2760" s="88"/>
      <c r="BC2760" s="88"/>
    </row>
    <row r="2761" spans="1:55" ht="15" x14ac:dyDescent="0.2">
      <c r="A2761" s="100" t="s">
        <v>534</v>
      </c>
      <c r="B2761" s="95" t="s">
        <v>534</v>
      </c>
      <c r="C2761" s="95">
        <v>2758</v>
      </c>
      <c r="D2761" s="95" t="s">
        <v>534</v>
      </c>
      <c r="E2761" s="99" t="s">
        <v>534</v>
      </c>
      <c r="F2761" s="95" t="s">
        <v>534</v>
      </c>
      <c r="G2761" s="95" t="s">
        <v>534</v>
      </c>
      <c r="H2761" s="95">
        <v>0</v>
      </c>
      <c r="I2761" s="95">
        <v>1</v>
      </c>
      <c r="J2761" s="95">
        <v>2294</v>
      </c>
      <c r="K2761" s="95" t="s">
        <v>534</v>
      </c>
      <c r="L2761" s="98" t="s">
        <v>534</v>
      </c>
      <c r="M2761" s="98" t="s">
        <v>534</v>
      </c>
      <c r="N2761" s="97" t="s">
        <v>534</v>
      </c>
      <c r="Q2761" s="88" t="str">
        <f t="array" aca="1" ref="Q2761" ca="1">IFERROR(INDEX(Tableau3[Num DECAL],SMALL(IF(Tableau3[Num DECAL]&lt;&gt;"",ROW(INDIRECT("1:"&amp;ROWS(Tableau3[Num DECAL])))),ROWS($1:2750))),"")</f>
        <v/>
      </c>
      <c r="R2761" s="88">
        <f t="shared" ca="1" si="42"/>
        <v>0</v>
      </c>
      <c r="S2761" s="88">
        <f ca="1">COUNTIFS(Tableau3[PLAGE],R2761)</f>
        <v>0</v>
      </c>
      <c r="T2761" s="139">
        <f ca="1">INDEX(EXTRACT!DATE,MATCH(Tableau4[[#This Row],[Décalage]],D:D,0),0)</f>
        <v>0</v>
      </c>
      <c r="U2761" s="139">
        <f ca="1">VLOOKUP(Tableau4[[#This Row],[Décalage]],D:E,2,0)</f>
        <v>0</v>
      </c>
      <c r="V2761" s="139">
        <f ca="1">VLOOKUP(Tableau4[[#This Row],[Décalage]],D:G,4,0)</f>
        <v>0</v>
      </c>
      <c r="AY2761" s="88"/>
      <c r="AZ2761" s="88"/>
      <c r="BA2761" s="88"/>
      <c r="BB2761" s="88"/>
      <c r="BC2761" s="88"/>
    </row>
    <row r="2762" spans="1:55" ht="15" x14ac:dyDescent="0.2">
      <c r="A2762" s="100" t="s">
        <v>534</v>
      </c>
      <c r="B2762" s="95" t="s">
        <v>534</v>
      </c>
      <c r="C2762" s="95">
        <v>2759</v>
      </c>
      <c r="D2762" s="95" t="s">
        <v>534</v>
      </c>
      <c r="E2762" s="99" t="s">
        <v>534</v>
      </c>
      <c r="F2762" s="95" t="s">
        <v>534</v>
      </c>
      <c r="G2762" s="95" t="s">
        <v>534</v>
      </c>
      <c r="H2762" s="95">
        <v>0</v>
      </c>
      <c r="I2762" s="95">
        <v>1</v>
      </c>
      <c r="J2762" s="95">
        <v>2295</v>
      </c>
      <c r="K2762" s="95" t="s">
        <v>534</v>
      </c>
      <c r="L2762" s="98" t="s">
        <v>534</v>
      </c>
      <c r="M2762" s="98" t="s">
        <v>534</v>
      </c>
      <c r="N2762" s="97" t="s">
        <v>534</v>
      </c>
      <c r="Q2762" s="88" t="str">
        <f t="array" aca="1" ref="Q2762" ca="1">IFERROR(INDEX(Tableau3[Num DECAL],SMALL(IF(Tableau3[Num DECAL]&lt;&gt;"",ROW(INDIRECT("1:"&amp;ROWS(Tableau3[Num DECAL])))),ROWS($1:2751))),"")</f>
        <v/>
      </c>
      <c r="R2762" s="88">
        <f t="shared" ca="1" si="42"/>
        <v>0</v>
      </c>
      <c r="S2762" s="88">
        <f ca="1">COUNTIFS(Tableau3[PLAGE],R2762)</f>
        <v>0</v>
      </c>
      <c r="T2762" s="139">
        <f ca="1">INDEX(EXTRACT!DATE,MATCH(Tableau4[[#This Row],[Décalage]],D:D,0),0)</f>
        <v>0</v>
      </c>
      <c r="U2762" s="139">
        <f ca="1">VLOOKUP(Tableau4[[#This Row],[Décalage]],D:E,2,0)</f>
        <v>0</v>
      </c>
      <c r="V2762" s="139">
        <f ca="1">VLOOKUP(Tableau4[[#This Row],[Décalage]],D:G,4,0)</f>
        <v>0</v>
      </c>
      <c r="AY2762" s="88"/>
      <c r="AZ2762" s="88"/>
      <c r="BA2762" s="88"/>
      <c r="BB2762" s="88"/>
      <c r="BC2762" s="88"/>
    </row>
    <row r="2763" spans="1:55" ht="15" x14ac:dyDescent="0.2">
      <c r="A2763" s="100" t="s">
        <v>534</v>
      </c>
      <c r="B2763" s="95" t="s">
        <v>534</v>
      </c>
      <c r="C2763" s="95">
        <v>2760</v>
      </c>
      <c r="D2763" s="95" t="s">
        <v>534</v>
      </c>
      <c r="E2763" s="99" t="s">
        <v>534</v>
      </c>
      <c r="F2763" s="95" t="s">
        <v>534</v>
      </c>
      <c r="G2763" s="95" t="s">
        <v>534</v>
      </c>
      <c r="H2763" s="95">
        <v>0</v>
      </c>
      <c r="I2763" s="95">
        <v>1</v>
      </c>
      <c r="J2763" s="95">
        <v>2296</v>
      </c>
      <c r="K2763" s="95" t="s">
        <v>534</v>
      </c>
      <c r="L2763" s="98" t="s">
        <v>534</v>
      </c>
      <c r="M2763" s="98" t="s">
        <v>534</v>
      </c>
      <c r="N2763" s="97" t="s">
        <v>534</v>
      </c>
      <c r="Q2763" s="88" t="str">
        <f t="array" aca="1" ref="Q2763" ca="1">IFERROR(INDEX(Tableau3[Num DECAL],SMALL(IF(Tableau3[Num DECAL]&lt;&gt;"",ROW(INDIRECT("1:"&amp;ROWS(Tableau3[Num DECAL])))),ROWS($1:2752))),"")</f>
        <v/>
      </c>
      <c r="R2763" s="88">
        <f t="shared" ca="1" si="42"/>
        <v>0</v>
      </c>
      <c r="S2763" s="88">
        <f ca="1">COUNTIFS(Tableau3[PLAGE],R2763)</f>
        <v>0</v>
      </c>
      <c r="T2763" s="139">
        <f ca="1">INDEX(EXTRACT!DATE,MATCH(Tableau4[[#This Row],[Décalage]],D:D,0),0)</f>
        <v>0</v>
      </c>
      <c r="U2763" s="139">
        <f ca="1">VLOOKUP(Tableau4[[#This Row],[Décalage]],D:E,2,0)</f>
        <v>0</v>
      </c>
      <c r="V2763" s="139">
        <f ca="1">VLOOKUP(Tableau4[[#This Row],[Décalage]],D:G,4,0)</f>
        <v>0</v>
      </c>
      <c r="AY2763" s="88"/>
      <c r="AZ2763" s="88"/>
      <c r="BA2763" s="88"/>
      <c r="BB2763" s="88"/>
      <c r="BC2763" s="88"/>
    </row>
    <row r="2764" spans="1:55" ht="15" x14ac:dyDescent="0.2">
      <c r="A2764" s="100" t="s">
        <v>534</v>
      </c>
      <c r="B2764" s="95" t="s">
        <v>534</v>
      </c>
      <c r="C2764" s="95">
        <v>2761</v>
      </c>
      <c r="D2764" s="95" t="s">
        <v>534</v>
      </c>
      <c r="E2764" s="99" t="s">
        <v>534</v>
      </c>
      <c r="F2764" s="95" t="s">
        <v>534</v>
      </c>
      <c r="G2764" s="95" t="s">
        <v>534</v>
      </c>
      <c r="H2764" s="95">
        <v>0</v>
      </c>
      <c r="I2764" s="95">
        <v>1</v>
      </c>
      <c r="J2764" s="95">
        <v>2297</v>
      </c>
      <c r="K2764" s="95" t="s">
        <v>534</v>
      </c>
      <c r="L2764" s="98" t="s">
        <v>534</v>
      </c>
      <c r="M2764" s="98" t="s">
        <v>534</v>
      </c>
      <c r="N2764" s="97" t="s">
        <v>534</v>
      </c>
      <c r="Q2764" s="88" t="str">
        <f t="array" aca="1" ref="Q2764" ca="1">IFERROR(INDEX(Tableau3[Num DECAL],SMALL(IF(Tableau3[Num DECAL]&lt;&gt;"",ROW(INDIRECT("1:"&amp;ROWS(Tableau3[Num DECAL])))),ROWS($1:2753))),"")</f>
        <v/>
      </c>
      <c r="R2764" s="88">
        <f t="shared" ref="R2764:R2827" ca="1" si="43">VLOOKUP(Q2764,D:J,7,0)</f>
        <v>0</v>
      </c>
      <c r="S2764" s="88">
        <f ca="1">COUNTIFS(Tableau3[PLAGE],R2764)</f>
        <v>0</v>
      </c>
      <c r="T2764" s="139">
        <f ca="1">INDEX(EXTRACT!DATE,MATCH(Tableau4[[#This Row],[Décalage]],D:D,0),0)</f>
        <v>0</v>
      </c>
      <c r="U2764" s="139">
        <f ca="1">VLOOKUP(Tableau4[[#This Row],[Décalage]],D:E,2,0)</f>
        <v>0</v>
      </c>
      <c r="V2764" s="139">
        <f ca="1">VLOOKUP(Tableau4[[#This Row],[Décalage]],D:G,4,0)</f>
        <v>0</v>
      </c>
      <c r="AY2764" s="88"/>
      <c r="AZ2764" s="88"/>
      <c r="BA2764" s="88"/>
      <c r="BB2764" s="88"/>
      <c r="BC2764" s="88"/>
    </row>
    <row r="2765" spans="1:55" ht="15" x14ac:dyDescent="0.2">
      <c r="A2765" s="100" t="s">
        <v>534</v>
      </c>
      <c r="B2765" s="95" t="s">
        <v>534</v>
      </c>
      <c r="C2765" s="95">
        <v>2762</v>
      </c>
      <c r="D2765" s="95" t="s">
        <v>534</v>
      </c>
      <c r="E2765" s="99" t="s">
        <v>534</v>
      </c>
      <c r="F2765" s="95" t="s">
        <v>534</v>
      </c>
      <c r="G2765" s="95" t="s">
        <v>534</v>
      </c>
      <c r="H2765" s="95">
        <v>0</v>
      </c>
      <c r="I2765" s="95">
        <v>1</v>
      </c>
      <c r="J2765" s="95">
        <v>2298</v>
      </c>
      <c r="K2765" s="95" t="s">
        <v>534</v>
      </c>
      <c r="L2765" s="98" t="s">
        <v>534</v>
      </c>
      <c r="M2765" s="98" t="s">
        <v>534</v>
      </c>
      <c r="N2765" s="97" t="s">
        <v>534</v>
      </c>
      <c r="Q2765" s="88" t="str">
        <f t="array" aca="1" ref="Q2765" ca="1">IFERROR(INDEX(Tableau3[Num DECAL],SMALL(IF(Tableau3[Num DECAL]&lt;&gt;"",ROW(INDIRECT("1:"&amp;ROWS(Tableau3[Num DECAL])))),ROWS($1:2754))),"")</f>
        <v/>
      </c>
      <c r="R2765" s="88">
        <f t="shared" ca="1" si="43"/>
        <v>0</v>
      </c>
      <c r="S2765" s="88">
        <f ca="1">COUNTIFS(Tableau3[PLAGE],R2765)</f>
        <v>0</v>
      </c>
      <c r="T2765" s="139">
        <f ca="1">INDEX(EXTRACT!DATE,MATCH(Tableau4[[#This Row],[Décalage]],D:D,0),0)</f>
        <v>0</v>
      </c>
      <c r="U2765" s="139">
        <f ca="1">VLOOKUP(Tableau4[[#This Row],[Décalage]],D:E,2,0)</f>
        <v>0</v>
      </c>
      <c r="V2765" s="139">
        <f ca="1">VLOOKUP(Tableau4[[#This Row],[Décalage]],D:G,4,0)</f>
        <v>0</v>
      </c>
      <c r="AY2765" s="88"/>
      <c r="AZ2765" s="88"/>
      <c r="BA2765" s="88"/>
      <c r="BB2765" s="88"/>
      <c r="BC2765" s="88"/>
    </row>
    <row r="2766" spans="1:55" ht="15" x14ac:dyDescent="0.2">
      <c r="A2766" s="100" t="s">
        <v>534</v>
      </c>
      <c r="B2766" s="95" t="s">
        <v>534</v>
      </c>
      <c r="C2766" s="95">
        <v>2763</v>
      </c>
      <c r="D2766" s="95" t="s">
        <v>534</v>
      </c>
      <c r="E2766" s="99" t="s">
        <v>534</v>
      </c>
      <c r="F2766" s="95" t="s">
        <v>534</v>
      </c>
      <c r="G2766" s="95" t="s">
        <v>534</v>
      </c>
      <c r="H2766" s="95">
        <v>0</v>
      </c>
      <c r="I2766" s="95">
        <v>1</v>
      </c>
      <c r="J2766" s="95">
        <v>2299</v>
      </c>
      <c r="K2766" s="95" t="s">
        <v>534</v>
      </c>
      <c r="L2766" s="98" t="s">
        <v>534</v>
      </c>
      <c r="M2766" s="98" t="s">
        <v>534</v>
      </c>
      <c r="N2766" s="97" t="s">
        <v>534</v>
      </c>
      <c r="Q2766" s="88" t="str">
        <f t="array" aca="1" ref="Q2766" ca="1">IFERROR(INDEX(Tableau3[Num DECAL],SMALL(IF(Tableau3[Num DECAL]&lt;&gt;"",ROW(INDIRECT("1:"&amp;ROWS(Tableau3[Num DECAL])))),ROWS($1:2755))),"")</f>
        <v/>
      </c>
      <c r="R2766" s="88">
        <f t="shared" ca="1" si="43"/>
        <v>0</v>
      </c>
      <c r="S2766" s="88">
        <f ca="1">COUNTIFS(Tableau3[PLAGE],R2766)</f>
        <v>0</v>
      </c>
      <c r="T2766" s="139">
        <f ca="1">INDEX(EXTRACT!DATE,MATCH(Tableau4[[#This Row],[Décalage]],D:D,0),0)</f>
        <v>0</v>
      </c>
      <c r="U2766" s="139">
        <f ca="1">VLOOKUP(Tableau4[[#This Row],[Décalage]],D:E,2,0)</f>
        <v>0</v>
      </c>
      <c r="V2766" s="139">
        <f ca="1">VLOOKUP(Tableau4[[#This Row],[Décalage]],D:G,4,0)</f>
        <v>0</v>
      </c>
      <c r="AY2766" s="88"/>
      <c r="AZ2766" s="88"/>
      <c r="BA2766" s="88"/>
      <c r="BB2766" s="88"/>
      <c r="BC2766" s="88"/>
    </row>
    <row r="2767" spans="1:55" ht="15" x14ac:dyDescent="0.2">
      <c r="A2767" s="100" t="s">
        <v>534</v>
      </c>
      <c r="B2767" s="95" t="s">
        <v>534</v>
      </c>
      <c r="C2767" s="95">
        <v>2764</v>
      </c>
      <c r="D2767" s="95" t="s">
        <v>534</v>
      </c>
      <c r="E2767" s="99" t="s">
        <v>534</v>
      </c>
      <c r="F2767" s="95" t="s">
        <v>534</v>
      </c>
      <c r="G2767" s="95" t="s">
        <v>534</v>
      </c>
      <c r="H2767" s="95">
        <v>0</v>
      </c>
      <c r="I2767" s="95">
        <v>1</v>
      </c>
      <c r="J2767" s="95">
        <v>2300</v>
      </c>
      <c r="K2767" s="95" t="s">
        <v>534</v>
      </c>
      <c r="L2767" s="98" t="s">
        <v>534</v>
      </c>
      <c r="M2767" s="98" t="s">
        <v>534</v>
      </c>
      <c r="N2767" s="97" t="s">
        <v>534</v>
      </c>
      <c r="Q2767" s="88" t="str">
        <f t="array" aca="1" ref="Q2767" ca="1">IFERROR(INDEX(Tableau3[Num DECAL],SMALL(IF(Tableau3[Num DECAL]&lt;&gt;"",ROW(INDIRECT("1:"&amp;ROWS(Tableau3[Num DECAL])))),ROWS($1:2756))),"")</f>
        <v/>
      </c>
      <c r="R2767" s="88">
        <f t="shared" ca="1" si="43"/>
        <v>0</v>
      </c>
      <c r="S2767" s="88">
        <f ca="1">COUNTIFS(Tableau3[PLAGE],R2767)</f>
        <v>0</v>
      </c>
      <c r="T2767" s="139">
        <f ca="1">INDEX(EXTRACT!DATE,MATCH(Tableau4[[#This Row],[Décalage]],D:D,0),0)</f>
        <v>0</v>
      </c>
      <c r="U2767" s="139">
        <f ca="1">VLOOKUP(Tableau4[[#This Row],[Décalage]],D:E,2,0)</f>
        <v>0</v>
      </c>
      <c r="V2767" s="139">
        <f ca="1">VLOOKUP(Tableau4[[#This Row],[Décalage]],D:G,4,0)</f>
        <v>0</v>
      </c>
      <c r="AY2767" s="88"/>
      <c r="AZ2767" s="88"/>
      <c r="BA2767" s="88"/>
      <c r="BB2767" s="88"/>
      <c r="BC2767" s="88"/>
    </row>
    <row r="2768" spans="1:55" ht="15" x14ac:dyDescent="0.2">
      <c r="A2768" s="100" t="s">
        <v>534</v>
      </c>
      <c r="B2768" s="95" t="s">
        <v>534</v>
      </c>
      <c r="C2768" s="95">
        <v>2765</v>
      </c>
      <c r="D2768" s="95" t="s">
        <v>534</v>
      </c>
      <c r="E2768" s="99" t="s">
        <v>534</v>
      </c>
      <c r="F2768" s="95" t="s">
        <v>534</v>
      </c>
      <c r="G2768" s="95" t="s">
        <v>534</v>
      </c>
      <c r="H2768" s="95">
        <v>0</v>
      </c>
      <c r="I2768" s="95">
        <v>1</v>
      </c>
      <c r="J2768" s="95">
        <v>2301</v>
      </c>
      <c r="K2768" s="95" t="s">
        <v>534</v>
      </c>
      <c r="L2768" s="98" t="s">
        <v>534</v>
      </c>
      <c r="M2768" s="98" t="s">
        <v>534</v>
      </c>
      <c r="N2768" s="97" t="s">
        <v>534</v>
      </c>
      <c r="Q2768" s="88" t="str">
        <f t="array" aca="1" ref="Q2768" ca="1">IFERROR(INDEX(Tableau3[Num DECAL],SMALL(IF(Tableau3[Num DECAL]&lt;&gt;"",ROW(INDIRECT("1:"&amp;ROWS(Tableau3[Num DECAL])))),ROWS($1:2757))),"")</f>
        <v/>
      </c>
      <c r="R2768" s="88">
        <f t="shared" ca="1" si="43"/>
        <v>0</v>
      </c>
      <c r="S2768" s="88">
        <f ca="1">COUNTIFS(Tableau3[PLAGE],R2768)</f>
        <v>0</v>
      </c>
      <c r="T2768" s="139">
        <f ca="1">INDEX(EXTRACT!DATE,MATCH(Tableau4[[#This Row],[Décalage]],D:D,0),0)</f>
        <v>0</v>
      </c>
      <c r="U2768" s="139">
        <f ca="1">VLOOKUP(Tableau4[[#This Row],[Décalage]],D:E,2,0)</f>
        <v>0</v>
      </c>
      <c r="V2768" s="139">
        <f ca="1">VLOOKUP(Tableau4[[#This Row],[Décalage]],D:G,4,0)</f>
        <v>0</v>
      </c>
      <c r="AY2768" s="88"/>
      <c r="AZ2768" s="88"/>
      <c r="BA2768" s="88"/>
      <c r="BB2768" s="88"/>
      <c r="BC2768" s="88"/>
    </row>
    <row r="2769" spans="1:55" ht="15" x14ac:dyDescent="0.2">
      <c r="A2769" s="100" t="s">
        <v>534</v>
      </c>
      <c r="B2769" s="95" t="s">
        <v>534</v>
      </c>
      <c r="C2769" s="95">
        <v>2766</v>
      </c>
      <c r="D2769" s="95" t="s">
        <v>534</v>
      </c>
      <c r="E2769" s="99" t="s">
        <v>534</v>
      </c>
      <c r="F2769" s="95" t="s">
        <v>534</v>
      </c>
      <c r="G2769" s="95" t="s">
        <v>534</v>
      </c>
      <c r="H2769" s="95">
        <v>0</v>
      </c>
      <c r="I2769" s="95">
        <v>1</v>
      </c>
      <c r="J2769" s="95">
        <v>2302</v>
      </c>
      <c r="K2769" s="95" t="s">
        <v>534</v>
      </c>
      <c r="L2769" s="98" t="s">
        <v>534</v>
      </c>
      <c r="M2769" s="98" t="s">
        <v>534</v>
      </c>
      <c r="N2769" s="97" t="s">
        <v>534</v>
      </c>
      <c r="Q2769" s="88" t="str">
        <f t="array" aca="1" ref="Q2769" ca="1">IFERROR(INDEX(Tableau3[Num DECAL],SMALL(IF(Tableau3[Num DECAL]&lt;&gt;"",ROW(INDIRECT("1:"&amp;ROWS(Tableau3[Num DECAL])))),ROWS($1:2758))),"")</f>
        <v/>
      </c>
      <c r="R2769" s="88">
        <f t="shared" ca="1" si="43"/>
        <v>0</v>
      </c>
      <c r="S2769" s="88">
        <f ca="1">COUNTIFS(Tableau3[PLAGE],R2769)</f>
        <v>0</v>
      </c>
      <c r="T2769" s="139">
        <f ca="1">INDEX(EXTRACT!DATE,MATCH(Tableau4[[#This Row],[Décalage]],D:D,0),0)</f>
        <v>0</v>
      </c>
      <c r="U2769" s="139">
        <f ca="1">VLOOKUP(Tableau4[[#This Row],[Décalage]],D:E,2,0)</f>
        <v>0</v>
      </c>
      <c r="V2769" s="139">
        <f ca="1">VLOOKUP(Tableau4[[#This Row],[Décalage]],D:G,4,0)</f>
        <v>0</v>
      </c>
      <c r="AY2769" s="88"/>
      <c r="AZ2769" s="88"/>
      <c r="BA2769" s="88"/>
      <c r="BB2769" s="88"/>
      <c r="BC2769" s="88"/>
    </row>
    <row r="2770" spans="1:55" ht="15" x14ac:dyDescent="0.2">
      <c r="A2770" s="100" t="s">
        <v>534</v>
      </c>
      <c r="B2770" s="95" t="s">
        <v>534</v>
      </c>
      <c r="C2770" s="95">
        <v>2767</v>
      </c>
      <c r="D2770" s="95" t="s">
        <v>534</v>
      </c>
      <c r="E2770" s="99" t="s">
        <v>534</v>
      </c>
      <c r="F2770" s="95" t="s">
        <v>534</v>
      </c>
      <c r="G2770" s="95" t="s">
        <v>534</v>
      </c>
      <c r="H2770" s="95">
        <v>0</v>
      </c>
      <c r="I2770" s="95">
        <v>1</v>
      </c>
      <c r="J2770" s="95">
        <v>2303</v>
      </c>
      <c r="K2770" s="95" t="s">
        <v>534</v>
      </c>
      <c r="L2770" s="98" t="s">
        <v>534</v>
      </c>
      <c r="M2770" s="98" t="s">
        <v>534</v>
      </c>
      <c r="N2770" s="97" t="s">
        <v>534</v>
      </c>
      <c r="Q2770" s="88" t="str">
        <f t="array" aca="1" ref="Q2770" ca="1">IFERROR(INDEX(Tableau3[Num DECAL],SMALL(IF(Tableau3[Num DECAL]&lt;&gt;"",ROW(INDIRECT("1:"&amp;ROWS(Tableau3[Num DECAL])))),ROWS($1:2759))),"")</f>
        <v/>
      </c>
      <c r="R2770" s="88">
        <f t="shared" ca="1" si="43"/>
        <v>0</v>
      </c>
      <c r="S2770" s="88">
        <f ca="1">COUNTIFS(Tableau3[PLAGE],R2770)</f>
        <v>0</v>
      </c>
      <c r="T2770" s="139">
        <f ca="1">INDEX(EXTRACT!DATE,MATCH(Tableau4[[#This Row],[Décalage]],D:D,0),0)</f>
        <v>0</v>
      </c>
      <c r="U2770" s="139">
        <f ca="1">VLOOKUP(Tableau4[[#This Row],[Décalage]],D:E,2,0)</f>
        <v>0</v>
      </c>
      <c r="V2770" s="139">
        <f ca="1">VLOOKUP(Tableau4[[#This Row],[Décalage]],D:G,4,0)</f>
        <v>0</v>
      </c>
      <c r="AY2770" s="88"/>
      <c r="AZ2770" s="88"/>
      <c r="BA2770" s="88"/>
      <c r="BB2770" s="88"/>
      <c r="BC2770" s="88"/>
    </row>
    <row r="2771" spans="1:55" ht="15" x14ac:dyDescent="0.2">
      <c r="A2771" s="100" t="s">
        <v>534</v>
      </c>
      <c r="B2771" s="95" t="s">
        <v>534</v>
      </c>
      <c r="C2771" s="95">
        <v>2768</v>
      </c>
      <c r="D2771" s="95" t="s">
        <v>534</v>
      </c>
      <c r="E2771" s="99" t="s">
        <v>534</v>
      </c>
      <c r="F2771" s="95" t="s">
        <v>534</v>
      </c>
      <c r="G2771" s="95" t="s">
        <v>534</v>
      </c>
      <c r="H2771" s="95">
        <v>0</v>
      </c>
      <c r="I2771" s="95">
        <v>1</v>
      </c>
      <c r="J2771" s="95">
        <v>2304</v>
      </c>
      <c r="K2771" s="95" t="s">
        <v>534</v>
      </c>
      <c r="L2771" s="98" t="s">
        <v>534</v>
      </c>
      <c r="M2771" s="98" t="s">
        <v>534</v>
      </c>
      <c r="N2771" s="97" t="s">
        <v>534</v>
      </c>
      <c r="Q2771" s="88" t="str">
        <f t="array" aca="1" ref="Q2771" ca="1">IFERROR(INDEX(Tableau3[Num DECAL],SMALL(IF(Tableau3[Num DECAL]&lt;&gt;"",ROW(INDIRECT("1:"&amp;ROWS(Tableau3[Num DECAL])))),ROWS($1:2760))),"")</f>
        <v/>
      </c>
      <c r="R2771" s="88">
        <f t="shared" ca="1" si="43"/>
        <v>0</v>
      </c>
      <c r="S2771" s="88">
        <f ca="1">COUNTIFS(Tableau3[PLAGE],R2771)</f>
        <v>0</v>
      </c>
      <c r="T2771" s="139">
        <f ca="1">INDEX(EXTRACT!DATE,MATCH(Tableau4[[#This Row],[Décalage]],D:D,0),0)</f>
        <v>0</v>
      </c>
      <c r="U2771" s="139">
        <f ca="1">VLOOKUP(Tableau4[[#This Row],[Décalage]],D:E,2,0)</f>
        <v>0</v>
      </c>
      <c r="V2771" s="139">
        <f ca="1">VLOOKUP(Tableau4[[#This Row],[Décalage]],D:G,4,0)</f>
        <v>0</v>
      </c>
      <c r="AY2771" s="88"/>
      <c r="AZ2771" s="88"/>
      <c r="BA2771" s="88"/>
      <c r="BB2771" s="88"/>
      <c r="BC2771" s="88"/>
    </row>
    <row r="2772" spans="1:55" ht="15" x14ac:dyDescent="0.2">
      <c r="A2772" s="100" t="s">
        <v>534</v>
      </c>
      <c r="B2772" s="95" t="s">
        <v>534</v>
      </c>
      <c r="C2772" s="95">
        <v>2769</v>
      </c>
      <c r="D2772" s="95" t="s">
        <v>534</v>
      </c>
      <c r="E2772" s="99" t="s">
        <v>534</v>
      </c>
      <c r="F2772" s="95" t="s">
        <v>534</v>
      </c>
      <c r="G2772" s="95" t="s">
        <v>534</v>
      </c>
      <c r="H2772" s="95">
        <v>0</v>
      </c>
      <c r="I2772" s="95">
        <v>1</v>
      </c>
      <c r="J2772" s="95">
        <v>2305</v>
      </c>
      <c r="K2772" s="95" t="s">
        <v>534</v>
      </c>
      <c r="L2772" s="98" t="s">
        <v>534</v>
      </c>
      <c r="M2772" s="98" t="s">
        <v>534</v>
      </c>
      <c r="N2772" s="97" t="s">
        <v>534</v>
      </c>
      <c r="Q2772" s="88" t="str">
        <f t="array" aca="1" ref="Q2772" ca="1">IFERROR(INDEX(Tableau3[Num DECAL],SMALL(IF(Tableau3[Num DECAL]&lt;&gt;"",ROW(INDIRECT("1:"&amp;ROWS(Tableau3[Num DECAL])))),ROWS($1:2761))),"")</f>
        <v/>
      </c>
      <c r="R2772" s="88">
        <f t="shared" ca="1" si="43"/>
        <v>0</v>
      </c>
      <c r="S2772" s="88">
        <f ca="1">COUNTIFS(Tableau3[PLAGE],R2772)</f>
        <v>0</v>
      </c>
      <c r="T2772" s="139">
        <f ca="1">INDEX(EXTRACT!DATE,MATCH(Tableau4[[#This Row],[Décalage]],D:D,0),0)</f>
        <v>0</v>
      </c>
      <c r="U2772" s="139">
        <f ca="1">VLOOKUP(Tableau4[[#This Row],[Décalage]],D:E,2,0)</f>
        <v>0</v>
      </c>
      <c r="V2772" s="139">
        <f ca="1">VLOOKUP(Tableau4[[#This Row],[Décalage]],D:G,4,0)</f>
        <v>0</v>
      </c>
      <c r="AY2772" s="88"/>
      <c r="AZ2772" s="88"/>
      <c r="BA2772" s="88"/>
      <c r="BB2772" s="88"/>
      <c r="BC2772" s="88"/>
    </row>
    <row r="2773" spans="1:55" ht="15" x14ac:dyDescent="0.2">
      <c r="A2773" s="100" t="s">
        <v>534</v>
      </c>
      <c r="B2773" s="95" t="s">
        <v>534</v>
      </c>
      <c r="C2773" s="95">
        <v>2770</v>
      </c>
      <c r="D2773" s="95" t="s">
        <v>534</v>
      </c>
      <c r="E2773" s="99" t="s">
        <v>534</v>
      </c>
      <c r="F2773" s="95" t="s">
        <v>534</v>
      </c>
      <c r="G2773" s="95" t="s">
        <v>534</v>
      </c>
      <c r="H2773" s="95">
        <v>0</v>
      </c>
      <c r="I2773" s="95">
        <v>1</v>
      </c>
      <c r="J2773" s="95">
        <v>2306</v>
      </c>
      <c r="K2773" s="95" t="s">
        <v>534</v>
      </c>
      <c r="L2773" s="98" t="s">
        <v>534</v>
      </c>
      <c r="M2773" s="98" t="s">
        <v>534</v>
      </c>
      <c r="N2773" s="97" t="s">
        <v>534</v>
      </c>
      <c r="Q2773" s="88" t="str">
        <f t="array" aca="1" ref="Q2773" ca="1">IFERROR(INDEX(Tableau3[Num DECAL],SMALL(IF(Tableau3[Num DECAL]&lt;&gt;"",ROW(INDIRECT("1:"&amp;ROWS(Tableau3[Num DECAL])))),ROWS($1:2762))),"")</f>
        <v/>
      </c>
      <c r="R2773" s="88">
        <f t="shared" ca="1" si="43"/>
        <v>0</v>
      </c>
      <c r="S2773" s="88">
        <f ca="1">COUNTIFS(Tableau3[PLAGE],R2773)</f>
        <v>0</v>
      </c>
      <c r="T2773" s="139">
        <f ca="1">INDEX(EXTRACT!DATE,MATCH(Tableau4[[#This Row],[Décalage]],D:D,0),0)</f>
        <v>0</v>
      </c>
      <c r="U2773" s="139">
        <f ca="1">VLOOKUP(Tableau4[[#This Row],[Décalage]],D:E,2,0)</f>
        <v>0</v>
      </c>
      <c r="V2773" s="139">
        <f ca="1">VLOOKUP(Tableau4[[#This Row],[Décalage]],D:G,4,0)</f>
        <v>0</v>
      </c>
      <c r="AY2773" s="88"/>
      <c r="AZ2773" s="88"/>
      <c r="BA2773" s="88"/>
      <c r="BB2773" s="88"/>
      <c r="BC2773" s="88"/>
    </row>
    <row r="2774" spans="1:55" ht="15" x14ac:dyDescent="0.2">
      <c r="A2774" s="100" t="s">
        <v>534</v>
      </c>
      <c r="B2774" s="95" t="s">
        <v>534</v>
      </c>
      <c r="C2774" s="95">
        <v>2771</v>
      </c>
      <c r="D2774" s="95" t="s">
        <v>534</v>
      </c>
      <c r="E2774" s="99" t="s">
        <v>534</v>
      </c>
      <c r="F2774" s="95" t="s">
        <v>534</v>
      </c>
      <c r="G2774" s="95" t="s">
        <v>534</v>
      </c>
      <c r="H2774" s="95">
        <v>0</v>
      </c>
      <c r="I2774" s="95">
        <v>1</v>
      </c>
      <c r="J2774" s="95">
        <v>2307</v>
      </c>
      <c r="K2774" s="95" t="s">
        <v>534</v>
      </c>
      <c r="L2774" s="98" t="s">
        <v>534</v>
      </c>
      <c r="M2774" s="98" t="s">
        <v>534</v>
      </c>
      <c r="N2774" s="97" t="s">
        <v>534</v>
      </c>
      <c r="Q2774" s="88" t="str">
        <f t="array" aca="1" ref="Q2774" ca="1">IFERROR(INDEX(Tableau3[Num DECAL],SMALL(IF(Tableau3[Num DECAL]&lt;&gt;"",ROW(INDIRECT("1:"&amp;ROWS(Tableau3[Num DECAL])))),ROWS($1:2763))),"")</f>
        <v/>
      </c>
      <c r="R2774" s="88">
        <f t="shared" ca="1" si="43"/>
        <v>0</v>
      </c>
      <c r="S2774" s="88">
        <f ca="1">COUNTIFS(Tableau3[PLAGE],R2774)</f>
        <v>0</v>
      </c>
      <c r="T2774" s="139">
        <f ca="1">INDEX(EXTRACT!DATE,MATCH(Tableau4[[#This Row],[Décalage]],D:D,0),0)</f>
        <v>0</v>
      </c>
      <c r="U2774" s="139">
        <f ca="1">VLOOKUP(Tableau4[[#This Row],[Décalage]],D:E,2,0)</f>
        <v>0</v>
      </c>
      <c r="V2774" s="139">
        <f ca="1">VLOOKUP(Tableau4[[#This Row],[Décalage]],D:G,4,0)</f>
        <v>0</v>
      </c>
      <c r="AY2774" s="88"/>
      <c r="AZ2774" s="88"/>
      <c r="BA2774" s="88"/>
      <c r="BB2774" s="88"/>
      <c r="BC2774" s="88"/>
    </row>
    <row r="2775" spans="1:55" ht="15" x14ac:dyDescent="0.2">
      <c r="A2775" s="100" t="s">
        <v>534</v>
      </c>
      <c r="B2775" s="95" t="s">
        <v>534</v>
      </c>
      <c r="C2775" s="95">
        <v>2772</v>
      </c>
      <c r="D2775" s="95" t="s">
        <v>534</v>
      </c>
      <c r="E2775" s="99" t="s">
        <v>534</v>
      </c>
      <c r="F2775" s="95" t="s">
        <v>534</v>
      </c>
      <c r="G2775" s="95" t="s">
        <v>534</v>
      </c>
      <c r="H2775" s="95">
        <v>0</v>
      </c>
      <c r="I2775" s="95">
        <v>1</v>
      </c>
      <c r="J2775" s="95">
        <v>2308</v>
      </c>
      <c r="K2775" s="95" t="s">
        <v>534</v>
      </c>
      <c r="L2775" s="98" t="s">
        <v>534</v>
      </c>
      <c r="M2775" s="98" t="s">
        <v>534</v>
      </c>
      <c r="N2775" s="97" t="s">
        <v>534</v>
      </c>
      <c r="Q2775" s="88" t="str">
        <f t="array" aca="1" ref="Q2775" ca="1">IFERROR(INDEX(Tableau3[Num DECAL],SMALL(IF(Tableau3[Num DECAL]&lt;&gt;"",ROW(INDIRECT("1:"&amp;ROWS(Tableau3[Num DECAL])))),ROWS($1:2764))),"")</f>
        <v/>
      </c>
      <c r="R2775" s="88">
        <f t="shared" ca="1" si="43"/>
        <v>0</v>
      </c>
      <c r="S2775" s="88">
        <f ca="1">COUNTIFS(Tableau3[PLAGE],R2775)</f>
        <v>0</v>
      </c>
      <c r="T2775" s="139">
        <f ca="1">INDEX(EXTRACT!DATE,MATCH(Tableau4[[#This Row],[Décalage]],D:D,0),0)</f>
        <v>0</v>
      </c>
      <c r="U2775" s="139">
        <f ca="1">VLOOKUP(Tableau4[[#This Row],[Décalage]],D:E,2,0)</f>
        <v>0</v>
      </c>
      <c r="V2775" s="139">
        <f ca="1">VLOOKUP(Tableau4[[#This Row],[Décalage]],D:G,4,0)</f>
        <v>0</v>
      </c>
      <c r="AY2775" s="88"/>
      <c r="AZ2775" s="88"/>
      <c r="BA2775" s="88"/>
      <c r="BB2775" s="88"/>
      <c r="BC2775" s="88"/>
    </row>
    <row r="2776" spans="1:55" ht="15" x14ac:dyDescent="0.2">
      <c r="A2776" s="100" t="s">
        <v>534</v>
      </c>
      <c r="B2776" s="95" t="s">
        <v>534</v>
      </c>
      <c r="C2776" s="95">
        <v>2773</v>
      </c>
      <c r="D2776" s="95" t="s">
        <v>534</v>
      </c>
      <c r="E2776" s="99" t="s">
        <v>534</v>
      </c>
      <c r="F2776" s="95" t="s">
        <v>534</v>
      </c>
      <c r="G2776" s="95" t="s">
        <v>534</v>
      </c>
      <c r="H2776" s="95">
        <v>0</v>
      </c>
      <c r="I2776" s="95">
        <v>1</v>
      </c>
      <c r="J2776" s="95">
        <v>2309</v>
      </c>
      <c r="K2776" s="95" t="s">
        <v>534</v>
      </c>
      <c r="L2776" s="98" t="s">
        <v>534</v>
      </c>
      <c r="M2776" s="98" t="s">
        <v>534</v>
      </c>
      <c r="N2776" s="97" t="s">
        <v>534</v>
      </c>
      <c r="Q2776" s="88" t="str">
        <f t="array" aca="1" ref="Q2776" ca="1">IFERROR(INDEX(Tableau3[Num DECAL],SMALL(IF(Tableau3[Num DECAL]&lt;&gt;"",ROW(INDIRECT("1:"&amp;ROWS(Tableau3[Num DECAL])))),ROWS($1:2765))),"")</f>
        <v/>
      </c>
      <c r="R2776" s="88">
        <f t="shared" ca="1" si="43"/>
        <v>0</v>
      </c>
      <c r="S2776" s="88">
        <f ca="1">COUNTIFS(Tableau3[PLAGE],R2776)</f>
        <v>0</v>
      </c>
      <c r="T2776" s="139">
        <f ca="1">INDEX(EXTRACT!DATE,MATCH(Tableau4[[#This Row],[Décalage]],D:D,0),0)</f>
        <v>0</v>
      </c>
      <c r="U2776" s="139">
        <f ca="1">VLOOKUP(Tableau4[[#This Row],[Décalage]],D:E,2,0)</f>
        <v>0</v>
      </c>
      <c r="V2776" s="139">
        <f ca="1">VLOOKUP(Tableau4[[#This Row],[Décalage]],D:G,4,0)</f>
        <v>0</v>
      </c>
      <c r="AY2776" s="88"/>
      <c r="AZ2776" s="88"/>
      <c r="BA2776" s="88"/>
      <c r="BB2776" s="88"/>
      <c r="BC2776" s="88"/>
    </row>
    <row r="2777" spans="1:55" ht="15" x14ac:dyDescent="0.2">
      <c r="A2777" s="100" t="s">
        <v>534</v>
      </c>
      <c r="B2777" s="95" t="s">
        <v>534</v>
      </c>
      <c r="C2777" s="95">
        <v>2774</v>
      </c>
      <c r="D2777" s="95" t="s">
        <v>534</v>
      </c>
      <c r="E2777" s="99" t="s">
        <v>534</v>
      </c>
      <c r="F2777" s="95" t="s">
        <v>534</v>
      </c>
      <c r="G2777" s="95" t="s">
        <v>534</v>
      </c>
      <c r="H2777" s="95">
        <v>0</v>
      </c>
      <c r="I2777" s="95">
        <v>1</v>
      </c>
      <c r="J2777" s="95">
        <v>2310</v>
      </c>
      <c r="K2777" s="95" t="s">
        <v>534</v>
      </c>
      <c r="L2777" s="98" t="s">
        <v>534</v>
      </c>
      <c r="M2777" s="98" t="s">
        <v>534</v>
      </c>
      <c r="N2777" s="97" t="s">
        <v>534</v>
      </c>
      <c r="Q2777" s="88" t="str">
        <f t="array" aca="1" ref="Q2777" ca="1">IFERROR(INDEX(Tableau3[Num DECAL],SMALL(IF(Tableau3[Num DECAL]&lt;&gt;"",ROW(INDIRECT("1:"&amp;ROWS(Tableau3[Num DECAL])))),ROWS($1:2766))),"")</f>
        <v/>
      </c>
      <c r="R2777" s="88">
        <f t="shared" ca="1" si="43"/>
        <v>0</v>
      </c>
      <c r="S2777" s="88">
        <f ca="1">COUNTIFS(Tableau3[PLAGE],R2777)</f>
        <v>0</v>
      </c>
      <c r="T2777" s="139">
        <f ca="1">INDEX(EXTRACT!DATE,MATCH(Tableau4[[#This Row],[Décalage]],D:D,0),0)</f>
        <v>0</v>
      </c>
      <c r="U2777" s="139">
        <f ca="1">VLOOKUP(Tableau4[[#This Row],[Décalage]],D:E,2,0)</f>
        <v>0</v>
      </c>
      <c r="V2777" s="139">
        <f ca="1">VLOOKUP(Tableau4[[#This Row],[Décalage]],D:G,4,0)</f>
        <v>0</v>
      </c>
      <c r="AY2777" s="88"/>
      <c r="AZ2777" s="88"/>
      <c r="BA2777" s="88"/>
      <c r="BB2777" s="88"/>
      <c r="BC2777" s="88"/>
    </row>
    <row r="2778" spans="1:55" ht="15" x14ac:dyDescent="0.2">
      <c r="A2778" s="100" t="s">
        <v>534</v>
      </c>
      <c r="B2778" s="95" t="s">
        <v>534</v>
      </c>
      <c r="C2778" s="95">
        <v>2775</v>
      </c>
      <c r="D2778" s="95" t="s">
        <v>534</v>
      </c>
      <c r="E2778" s="99" t="s">
        <v>534</v>
      </c>
      <c r="F2778" s="95" t="s">
        <v>534</v>
      </c>
      <c r="G2778" s="95" t="s">
        <v>534</v>
      </c>
      <c r="H2778" s="95">
        <v>0</v>
      </c>
      <c r="I2778" s="95">
        <v>1</v>
      </c>
      <c r="J2778" s="95">
        <v>2311</v>
      </c>
      <c r="K2778" s="95" t="s">
        <v>534</v>
      </c>
      <c r="L2778" s="98" t="s">
        <v>534</v>
      </c>
      <c r="M2778" s="98" t="s">
        <v>534</v>
      </c>
      <c r="N2778" s="97" t="s">
        <v>534</v>
      </c>
      <c r="Q2778" s="88" t="str">
        <f t="array" aca="1" ref="Q2778" ca="1">IFERROR(INDEX(Tableau3[Num DECAL],SMALL(IF(Tableau3[Num DECAL]&lt;&gt;"",ROW(INDIRECT("1:"&amp;ROWS(Tableau3[Num DECAL])))),ROWS($1:2767))),"")</f>
        <v/>
      </c>
      <c r="R2778" s="88">
        <f t="shared" ca="1" si="43"/>
        <v>0</v>
      </c>
      <c r="S2778" s="88">
        <f ca="1">COUNTIFS(Tableau3[PLAGE],R2778)</f>
        <v>0</v>
      </c>
      <c r="T2778" s="139">
        <f ca="1">INDEX(EXTRACT!DATE,MATCH(Tableau4[[#This Row],[Décalage]],D:D,0),0)</f>
        <v>0</v>
      </c>
      <c r="U2778" s="139">
        <f ca="1">VLOOKUP(Tableau4[[#This Row],[Décalage]],D:E,2,0)</f>
        <v>0</v>
      </c>
      <c r="V2778" s="139">
        <f ca="1">VLOOKUP(Tableau4[[#This Row],[Décalage]],D:G,4,0)</f>
        <v>0</v>
      </c>
      <c r="AY2778" s="88"/>
      <c r="AZ2778" s="88"/>
      <c r="BA2778" s="88"/>
      <c r="BB2778" s="88"/>
      <c r="BC2778" s="88"/>
    </row>
    <row r="2779" spans="1:55" ht="15" x14ac:dyDescent="0.2">
      <c r="A2779" s="100" t="s">
        <v>534</v>
      </c>
      <c r="B2779" s="95" t="s">
        <v>534</v>
      </c>
      <c r="C2779" s="95">
        <v>2776</v>
      </c>
      <c r="D2779" s="95" t="s">
        <v>534</v>
      </c>
      <c r="E2779" s="99" t="s">
        <v>534</v>
      </c>
      <c r="F2779" s="95" t="s">
        <v>534</v>
      </c>
      <c r="G2779" s="95" t="s">
        <v>534</v>
      </c>
      <c r="H2779" s="95">
        <v>0</v>
      </c>
      <c r="I2779" s="95">
        <v>1</v>
      </c>
      <c r="J2779" s="95">
        <v>2312</v>
      </c>
      <c r="K2779" s="95" t="s">
        <v>534</v>
      </c>
      <c r="L2779" s="98" t="s">
        <v>534</v>
      </c>
      <c r="M2779" s="98" t="s">
        <v>534</v>
      </c>
      <c r="N2779" s="97" t="s">
        <v>534</v>
      </c>
      <c r="Q2779" s="88" t="str">
        <f t="array" aca="1" ref="Q2779" ca="1">IFERROR(INDEX(Tableau3[Num DECAL],SMALL(IF(Tableau3[Num DECAL]&lt;&gt;"",ROW(INDIRECT("1:"&amp;ROWS(Tableau3[Num DECAL])))),ROWS($1:2768))),"")</f>
        <v/>
      </c>
      <c r="R2779" s="88">
        <f t="shared" ca="1" si="43"/>
        <v>0</v>
      </c>
      <c r="S2779" s="88">
        <f ca="1">COUNTIFS(Tableau3[PLAGE],R2779)</f>
        <v>0</v>
      </c>
      <c r="T2779" s="139">
        <f ca="1">INDEX(EXTRACT!DATE,MATCH(Tableau4[[#This Row],[Décalage]],D:D,0),0)</f>
        <v>0</v>
      </c>
      <c r="U2779" s="139">
        <f ca="1">VLOOKUP(Tableau4[[#This Row],[Décalage]],D:E,2,0)</f>
        <v>0</v>
      </c>
      <c r="V2779" s="139">
        <f ca="1">VLOOKUP(Tableau4[[#This Row],[Décalage]],D:G,4,0)</f>
        <v>0</v>
      </c>
      <c r="AY2779" s="88"/>
      <c r="AZ2779" s="88"/>
      <c r="BA2779" s="88"/>
      <c r="BB2779" s="88"/>
      <c r="BC2779" s="88"/>
    </row>
    <row r="2780" spans="1:55" ht="15" x14ac:dyDescent="0.2">
      <c r="A2780" s="100" t="s">
        <v>534</v>
      </c>
      <c r="B2780" s="95" t="s">
        <v>534</v>
      </c>
      <c r="C2780" s="95">
        <v>2777</v>
      </c>
      <c r="D2780" s="95" t="s">
        <v>534</v>
      </c>
      <c r="E2780" s="99" t="s">
        <v>534</v>
      </c>
      <c r="F2780" s="95" t="s">
        <v>534</v>
      </c>
      <c r="G2780" s="95" t="s">
        <v>534</v>
      </c>
      <c r="H2780" s="95">
        <v>0</v>
      </c>
      <c r="I2780" s="95">
        <v>1</v>
      </c>
      <c r="J2780" s="95">
        <v>2313</v>
      </c>
      <c r="K2780" s="95" t="s">
        <v>534</v>
      </c>
      <c r="L2780" s="98" t="s">
        <v>534</v>
      </c>
      <c r="M2780" s="98" t="s">
        <v>534</v>
      </c>
      <c r="N2780" s="97" t="s">
        <v>534</v>
      </c>
      <c r="Q2780" s="88" t="str">
        <f t="array" aca="1" ref="Q2780" ca="1">IFERROR(INDEX(Tableau3[Num DECAL],SMALL(IF(Tableau3[Num DECAL]&lt;&gt;"",ROW(INDIRECT("1:"&amp;ROWS(Tableau3[Num DECAL])))),ROWS($1:2769))),"")</f>
        <v/>
      </c>
      <c r="R2780" s="88">
        <f t="shared" ca="1" si="43"/>
        <v>0</v>
      </c>
      <c r="S2780" s="88">
        <f ca="1">COUNTIFS(Tableau3[PLAGE],R2780)</f>
        <v>0</v>
      </c>
      <c r="T2780" s="139">
        <f ca="1">INDEX(EXTRACT!DATE,MATCH(Tableau4[[#This Row],[Décalage]],D:D,0),0)</f>
        <v>0</v>
      </c>
      <c r="U2780" s="139">
        <f ca="1">VLOOKUP(Tableau4[[#This Row],[Décalage]],D:E,2,0)</f>
        <v>0</v>
      </c>
      <c r="V2780" s="139">
        <f ca="1">VLOOKUP(Tableau4[[#This Row],[Décalage]],D:G,4,0)</f>
        <v>0</v>
      </c>
      <c r="AY2780" s="88"/>
      <c r="AZ2780" s="88"/>
      <c r="BA2780" s="88"/>
      <c r="BB2780" s="88"/>
      <c r="BC2780" s="88"/>
    </row>
    <row r="2781" spans="1:55" ht="15" x14ac:dyDescent="0.2">
      <c r="A2781" s="100" t="s">
        <v>534</v>
      </c>
      <c r="B2781" s="95" t="s">
        <v>534</v>
      </c>
      <c r="C2781" s="95">
        <v>2778</v>
      </c>
      <c r="D2781" s="95" t="s">
        <v>534</v>
      </c>
      <c r="E2781" s="99" t="s">
        <v>534</v>
      </c>
      <c r="F2781" s="95" t="s">
        <v>534</v>
      </c>
      <c r="G2781" s="95" t="s">
        <v>534</v>
      </c>
      <c r="H2781" s="95">
        <v>0</v>
      </c>
      <c r="I2781" s="95">
        <v>1</v>
      </c>
      <c r="J2781" s="95">
        <v>2314</v>
      </c>
      <c r="K2781" s="95" t="s">
        <v>534</v>
      </c>
      <c r="L2781" s="98" t="s">
        <v>534</v>
      </c>
      <c r="M2781" s="98" t="s">
        <v>534</v>
      </c>
      <c r="N2781" s="97" t="s">
        <v>534</v>
      </c>
      <c r="Q2781" s="88" t="str">
        <f t="array" aca="1" ref="Q2781" ca="1">IFERROR(INDEX(Tableau3[Num DECAL],SMALL(IF(Tableau3[Num DECAL]&lt;&gt;"",ROW(INDIRECT("1:"&amp;ROWS(Tableau3[Num DECAL])))),ROWS($1:2770))),"")</f>
        <v/>
      </c>
      <c r="R2781" s="88">
        <f t="shared" ca="1" si="43"/>
        <v>0</v>
      </c>
      <c r="S2781" s="88">
        <f ca="1">COUNTIFS(Tableau3[PLAGE],R2781)</f>
        <v>0</v>
      </c>
      <c r="T2781" s="139">
        <f ca="1">INDEX(EXTRACT!DATE,MATCH(Tableau4[[#This Row],[Décalage]],D:D,0),0)</f>
        <v>0</v>
      </c>
      <c r="U2781" s="139">
        <f ca="1">VLOOKUP(Tableau4[[#This Row],[Décalage]],D:E,2,0)</f>
        <v>0</v>
      </c>
      <c r="V2781" s="139">
        <f ca="1">VLOOKUP(Tableau4[[#This Row],[Décalage]],D:G,4,0)</f>
        <v>0</v>
      </c>
      <c r="AY2781" s="88"/>
      <c r="AZ2781" s="88"/>
      <c r="BA2781" s="88"/>
      <c r="BB2781" s="88"/>
      <c r="BC2781" s="88"/>
    </row>
    <row r="2782" spans="1:55" ht="15" x14ac:dyDescent="0.2">
      <c r="A2782" s="100" t="s">
        <v>534</v>
      </c>
      <c r="B2782" s="95" t="s">
        <v>534</v>
      </c>
      <c r="C2782" s="95">
        <v>2779</v>
      </c>
      <c r="D2782" s="95" t="s">
        <v>534</v>
      </c>
      <c r="E2782" s="99" t="s">
        <v>534</v>
      </c>
      <c r="F2782" s="95" t="s">
        <v>534</v>
      </c>
      <c r="G2782" s="95" t="s">
        <v>534</v>
      </c>
      <c r="H2782" s="95">
        <v>0</v>
      </c>
      <c r="I2782" s="95">
        <v>1</v>
      </c>
      <c r="J2782" s="95">
        <v>2315</v>
      </c>
      <c r="K2782" s="95" t="s">
        <v>534</v>
      </c>
      <c r="L2782" s="98" t="s">
        <v>534</v>
      </c>
      <c r="M2782" s="98" t="s">
        <v>534</v>
      </c>
      <c r="N2782" s="97" t="s">
        <v>534</v>
      </c>
      <c r="Q2782" s="88" t="str">
        <f t="array" aca="1" ref="Q2782" ca="1">IFERROR(INDEX(Tableau3[Num DECAL],SMALL(IF(Tableau3[Num DECAL]&lt;&gt;"",ROW(INDIRECT("1:"&amp;ROWS(Tableau3[Num DECAL])))),ROWS($1:2771))),"")</f>
        <v/>
      </c>
      <c r="R2782" s="88">
        <f t="shared" ca="1" si="43"/>
        <v>0</v>
      </c>
      <c r="S2782" s="88">
        <f ca="1">COUNTIFS(Tableau3[PLAGE],R2782)</f>
        <v>0</v>
      </c>
      <c r="T2782" s="139">
        <f ca="1">INDEX(EXTRACT!DATE,MATCH(Tableau4[[#This Row],[Décalage]],D:D,0),0)</f>
        <v>0</v>
      </c>
      <c r="U2782" s="139">
        <f ca="1">VLOOKUP(Tableau4[[#This Row],[Décalage]],D:E,2,0)</f>
        <v>0</v>
      </c>
      <c r="V2782" s="139">
        <f ca="1">VLOOKUP(Tableau4[[#This Row],[Décalage]],D:G,4,0)</f>
        <v>0</v>
      </c>
      <c r="AY2782" s="88"/>
      <c r="AZ2782" s="88"/>
      <c r="BA2782" s="88"/>
      <c r="BB2782" s="88"/>
      <c r="BC2782" s="88"/>
    </row>
    <row r="2783" spans="1:55" ht="15" x14ac:dyDescent="0.2">
      <c r="A2783" s="100" t="s">
        <v>534</v>
      </c>
      <c r="B2783" s="95" t="s">
        <v>534</v>
      </c>
      <c r="C2783" s="95">
        <v>2780</v>
      </c>
      <c r="D2783" s="95" t="s">
        <v>534</v>
      </c>
      <c r="E2783" s="99" t="s">
        <v>534</v>
      </c>
      <c r="F2783" s="95" t="s">
        <v>534</v>
      </c>
      <c r="G2783" s="95" t="s">
        <v>534</v>
      </c>
      <c r="H2783" s="95">
        <v>0</v>
      </c>
      <c r="I2783" s="95">
        <v>1</v>
      </c>
      <c r="J2783" s="95">
        <v>2316</v>
      </c>
      <c r="K2783" s="95" t="s">
        <v>534</v>
      </c>
      <c r="L2783" s="98" t="s">
        <v>534</v>
      </c>
      <c r="M2783" s="98" t="s">
        <v>534</v>
      </c>
      <c r="N2783" s="97" t="s">
        <v>534</v>
      </c>
      <c r="Q2783" s="88" t="str">
        <f t="array" aca="1" ref="Q2783" ca="1">IFERROR(INDEX(Tableau3[Num DECAL],SMALL(IF(Tableau3[Num DECAL]&lt;&gt;"",ROW(INDIRECT("1:"&amp;ROWS(Tableau3[Num DECAL])))),ROWS($1:2772))),"")</f>
        <v/>
      </c>
      <c r="R2783" s="88">
        <f t="shared" ca="1" si="43"/>
        <v>0</v>
      </c>
      <c r="S2783" s="88">
        <f ca="1">COUNTIFS(Tableau3[PLAGE],R2783)</f>
        <v>0</v>
      </c>
      <c r="T2783" s="139">
        <f ca="1">INDEX(EXTRACT!DATE,MATCH(Tableau4[[#This Row],[Décalage]],D:D,0),0)</f>
        <v>0</v>
      </c>
      <c r="U2783" s="139">
        <f ca="1">VLOOKUP(Tableau4[[#This Row],[Décalage]],D:E,2,0)</f>
        <v>0</v>
      </c>
      <c r="V2783" s="139">
        <f ca="1">VLOOKUP(Tableau4[[#This Row],[Décalage]],D:G,4,0)</f>
        <v>0</v>
      </c>
      <c r="AY2783" s="88"/>
      <c r="AZ2783" s="88"/>
      <c r="BA2783" s="88"/>
      <c r="BB2783" s="88"/>
      <c r="BC2783" s="88"/>
    </row>
    <row r="2784" spans="1:55" ht="15" x14ac:dyDescent="0.2">
      <c r="A2784" s="100" t="s">
        <v>534</v>
      </c>
      <c r="B2784" s="95" t="s">
        <v>534</v>
      </c>
      <c r="C2784" s="95">
        <v>2781</v>
      </c>
      <c r="D2784" s="95" t="s">
        <v>534</v>
      </c>
      <c r="E2784" s="99" t="s">
        <v>534</v>
      </c>
      <c r="F2784" s="95" t="s">
        <v>534</v>
      </c>
      <c r="G2784" s="95" t="s">
        <v>534</v>
      </c>
      <c r="H2784" s="95">
        <v>0</v>
      </c>
      <c r="I2784" s="95">
        <v>1</v>
      </c>
      <c r="J2784" s="95">
        <v>2317</v>
      </c>
      <c r="K2784" s="95" t="s">
        <v>534</v>
      </c>
      <c r="L2784" s="98" t="s">
        <v>534</v>
      </c>
      <c r="M2784" s="98" t="s">
        <v>534</v>
      </c>
      <c r="N2784" s="97" t="s">
        <v>534</v>
      </c>
      <c r="Q2784" s="88" t="str">
        <f t="array" aca="1" ref="Q2784" ca="1">IFERROR(INDEX(Tableau3[Num DECAL],SMALL(IF(Tableau3[Num DECAL]&lt;&gt;"",ROW(INDIRECT("1:"&amp;ROWS(Tableau3[Num DECAL])))),ROWS($1:2773))),"")</f>
        <v/>
      </c>
      <c r="R2784" s="88">
        <f t="shared" ca="1" si="43"/>
        <v>0</v>
      </c>
      <c r="S2784" s="88">
        <f ca="1">COUNTIFS(Tableau3[PLAGE],R2784)</f>
        <v>0</v>
      </c>
      <c r="T2784" s="139">
        <f ca="1">INDEX(EXTRACT!DATE,MATCH(Tableau4[[#This Row],[Décalage]],D:D,0),0)</f>
        <v>0</v>
      </c>
      <c r="U2784" s="139">
        <f ca="1">VLOOKUP(Tableau4[[#This Row],[Décalage]],D:E,2,0)</f>
        <v>0</v>
      </c>
      <c r="V2784" s="139">
        <f ca="1">VLOOKUP(Tableau4[[#This Row],[Décalage]],D:G,4,0)</f>
        <v>0</v>
      </c>
      <c r="AY2784" s="88"/>
      <c r="AZ2784" s="88"/>
      <c r="BA2784" s="88"/>
      <c r="BB2784" s="88"/>
      <c r="BC2784" s="88"/>
    </row>
    <row r="2785" spans="1:55" ht="15" x14ac:dyDescent="0.2">
      <c r="A2785" s="100" t="s">
        <v>534</v>
      </c>
      <c r="B2785" s="95" t="s">
        <v>534</v>
      </c>
      <c r="C2785" s="95">
        <v>2782</v>
      </c>
      <c r="D2785" s="95" t="s">
        <v>534</v>
      </c>
      <c r="E2785" s="99" t="s">
        <v>534</v>
      </c>
      <c r="F2785" s="95" t="s">
        <v>534</v>
      </c>
      <c r="G2785" s="95" t="s">
        <v>534</v>
      </c>
      <c r="H2785" s="95">
        <v>0</v>
      </c>
      <c r="I2785" s="95">
        <v>1</v>
      </c>
      <c r="J2785" s="95">
        <v>2318</v>
      </c>
      <c r="K2785" s="95" t="s">
        <v>534</v>
      </c>
      <c r="L2785" s="98" t="s">
        <v>534</v>
      </c>
      <c r="M2785" s="98" t="s">
        <v>534</v>
      </c>
      <c r="N2785" s="97" t="s">
        <v>534</v>
      </c>
      <c r="Q2785" s="88" t="str">
        <f t="array" aca="1" ref="Q2785" ca="1">IFERROR(INDEX(Tableau3[Num DECAL],SMALL(IF(Tableau3[Num DECAL]&lt;&gt;"",ROW(INDIRECT("1:"&amp;ROWS(Tableau3[Num DECAL])))),ROWS($1:2774))),"")</f>
        <v/>
      </c>
      <c r="R2785" s="88">
        <f t="shared" ca="1" si="43"/>
        <v>0</v>
      </c>
      <c r="S2785" s="88">
        <f ca="1">COUNTIFS(Tableau3[PLAGE],R2785)</f>
        <v>0</v>
      </c>
      <c r="T2785" s="139">
        <f ca="1">INDEX(EXTRACT!DATE,MATCH(Tableau4[[#This Row],[Décalage]],D:D,0),0)</f>
        <v>0</v>
      </c>
      <c r="U2785" s="139">
        <f ca="1">VLOOKUP(Tableau4[[#This Row],[Décalage]],D:E,2,0)</f>
        <v>0</v>
      </c>
      <c r="V2785" s="139">
        <f ca="1">VLOOKUP(Tableau4[[#This Row],[Décalage]],D:G,4,0)</f>
        <v>0</v>
      </c>
      <c r="AY2785" s="88"/>
      <c r="AZ2785" s="88"/>
      <c r="BA2785" s="88"/>
      <c r="BB2785" s="88"/>
      <c r="BC2785" s="88"/>
    </row>
    <row r="2786" spans="1:55" ht="15" x14ac:dyDescent="0.2">
      <c r="A2786" s="100" t="s">
        <v>534</v>
      </c>
      <c r="B2786" s="95" t="s">
        <v>534</v>
      </c>
      <c r="C2786" s="95">
        <v>2783</v>
      </c>
      <c r="D2786" s="95" t="s">
        <v>534</v>
      </c>
      <c r="E2786" s="99" t="s">
        <v>534</v>
      </c>
      <c r="F2786" s="95" t="s">
        <v>534</v>
      </c>
      <c r="G2786" s="95" t="s">
        <v>534</v>
      </c>
      <c r="H2786" s="95">
        <v>0</v>
      </c>
      <c r="I2786" s="95">
        <v>1</v>
      </c>
      <c r="J2786" s="95">
        <v>2319</v>
      </c>
      <c r="K2786" s="95" t="s">
        <v>534</v>
      </c>
      <c r="L2786" s="98" t="s">
        <v>534</v>
      </c>
      <c r="M2786" s="98" t="s">
        <v>534</v>
      </c>
      <c r="N2786" s="97" t="s">
        <v>534</v>
      </c>
      <c r="Q2786" s="88" t="str">
        <f t="array" aca="1" ref="Q2786" ca="1">IFERROR(INDEX(Tableau3[Num DECAL],SMALL(IF(Tableau3[Num DECAL]&lt;&gt;"",ROW(INDIRECT("1:"&amp;ROWS(Tableau3[Num DECAL])))),ROWS($1:2775))),"")</f>
        <v/>
      </c>
      <c r="R2786" s="88">
        <f t="shared" ca="1" si="43"/>
        <v>0</v>
      </c>
      <c r="S2786" s="88">
        <f ca="1">COUNTIFS(Tableau3[PLAGE],R2786)</f>
        <v>0</v>
      </c>
      <c r="T2786" s="139">
        <f ca="1">INDEX(EXTRACT!DATE,MATCH(Tableau4[[#This Row],[Décalage]],D:D,0),0)</f>
        <v>0</v>
      </c>
      <c r="U2786" s="139">
        <f ca="1">VLOOKUP(Tableau4[[#This Row],[Décalage]],D:E,2,0)</f>
        <v>0</v>
      </c>
      <c r="V2786" s="139">
        <f ca="1">VLOOKUP(Tableau4[[#This Row],[Décalage]],D:G,4,0)</f>
        <v>0</v>
      </c>
      <c r="AY2786" s="88"/>
      <c r="AZ2786" s="88"/>
      <c r="BA2786" s="88"/>
      <c r="BB2786" s="88"/>
      <c r="BC2786" s="88"/>
    </row>
    <row r="2787" spans="1:55" ht="15" x14ac:dyDescent="0.2">
      <c r="A2787" s="100" t="s">
        <v>534</v>
      </c>
      <c r="B2787" s="95" t="s">
        <v>534</v>
      </c>
      <c r="C2787" s="95">
        <v>2784</v>
      </c>
      <c r="D2787" s="95" t="s">
        <v>534</v>
      </c>
      <c r="E2787" s="99" t="s">
        <v>534</v>
      </c>
      <c r="F2787" s="95" t="s">
        <v>534</v>
      </c>
      <c r="G2787" s="95" t="s">
        <v>534</v>
      </c>
      <c r="H2787" s="95">
        <v>0</v>
      </c>
      <c r="I2787" s="95">
        <v>1</v>
      </c>
      <c r="J2787" s="95">
        <v>2320</v>
      </c>
      <c r="K2787" s="95" t="s">
        <v>534</v>
      </c>
      <c r="L2787" s="98" t="s">
        <v>534</v>
      </c>
      <c r="M2787" s="98" t="s">
        <v>534</v>
      </c>
      <c r="N2787" s="97" t="s">
        <v>534</v>
      </c>
      <c r="Q2787" s="88" t="str">
        <f t="array" aca="1" ref="Q2787" ca="1">IFERROR(INDEX(Tableau3[Num DECAL],SMALL(IF(Tableau3[Num DECAL]&lt;&gt;"",ROW(INDIRECT("1:"&amp;ROWS(Tableau3[Num DECAL])))),ROWS($1:2776))),"")</f>
        <v/>
      </c>
      <c r="R2787" s="88">
        <f t="shared" ca="1" si="43"/>
        <v>0</v>
      </c>
      <c r="S2787" s="88">
        <f ca="1">COUNTIFS(Tableau3[PLAGE],R2787)</f>
        <v>0</v>
      </c>
      <c r="T2787" s="139">
        <f ca="1">INDEX(EXTRACT!DATE,MATCH(Tableau4[[#This Row],[Décalage]],D:D,0),0)</f>
        <v>0</v>
      </c>
      <c r="U2787" s="139">
        <f ca="1">VLOOKUP(Tableau4[[#This Row],[Décalage]],D:E,2,0)</f>
        <v>0</v>
      </c>
      <c r="V2787" s="139">
        <f ca="1">VLOOKUP(Tableau4[[#This Row],[Décalage]],D:G,4,0)</f>
        <v>0</v>
      </c>
      <c r="AY2787" s="88"/>
      <c r="AZ2787" s="88"/>
      <c r="BA2787" s="88"/>
      <c r="BB2787" s="88"/>
      <c r="BC2787" s="88"/>
    </row>
    <row r="2788" spans="1:55" ht="15" x14ac:dyDescent="0.2">
      <c r="A2788" s="100" t="s">
        <v>534</v>
      </c>
      <c r="B2788" s="95" t="s">
        <v>534</v>
      </c>
      <c r="C2788" s="95">
        <v>2785</v>
      </c>
      <c r="D2788" s="95" t="s">
        <v>534</v>
      </c>
      <c r="E2788" s="99" t="s">
        <v>534</v>
      </c>
      <c r="F2788" s="95" t="s">
        <v>534</v>
      </c>
      <c r="G2788" s="95" t="s">
        <v>534</v>
      </c>
      <c r="H2788" s="95">
        <v>0</v>
      </c>
      <c r="I2788" s="95">
        <v>1</v>
      </c>
      <c r="J2788" s="95">
        <v>2321</v>
      </c>
      <c r="K2788" s="95" t="s">
        <v>534</v>
      </c>
      <c r="L2788" s="98" t="s">
        <v>534</v>
      </c>
      <c r="M2788" s="98" t="s">
        <v>534</v>
      </c>
      <c r="N2788" s="97" t="s">
        <v>534</v>
      </c>
      <c r="Q2788" s="88" t="str">
        <f t="array" aca="1" ref="Q2788" ca="1">IFERROR(INDEX(Tableau3[Num DECAL],SMALL(IF(Tableau3[Num DECAL]&lt;&gt;"",ROW(INDIRECT("1:"&amp;ROWS(Tableau3[Num DECAL])))),ROWS($1:2777))),"")</f>
        <v/>
      </c>
      <c r="R2788" s="88">
        <f t="shared" ca="1" si="43"/>
        <v>0</v>
      </c>
      <c r="S2788" s="88">
        <f ca="1">COUNTIFS(Tableau3[PLAGE],R2788)</f>
        <v>0</v>
      </c>
      <c r="T2788" s="139">
        <f ca="1">INDEX(EXTRACT!DATE,MATCH(Tableau4[[#This Row],[Décalage]],D:D,0),0)</f>
        <v>0</v>
      </c>
      <c r="U2788" s="139">
        <f ca="1">VLOOKUP(Tableau4[[#This Row],[Décalage]],D:E,2,0)</f>
        <v>0</v>
      </c>
      <c r="V2788" s="139">
        <f ca="1">VLOOKUP(Tableau4[[#This Row],[Décalage]],D:G,4,0)</f>
        <v>0</v>
      </c>
      <c r="AY2788" s="88"/>
      <c r="AZ2788" s="88"/>
      <c r="BA2788" s="88"/>
      <c r="BB2788" s="88"/>
      <c r="BC2788" s="88"/>
    </row>
    <row r="2789" spans="1:55" ht="15" x14ac:dyDescent="0.2">
      <c r="A2789" s="100" t="s">
        <v>534</v>
      </c>
      <c r="B2789" s="95" t="s">
        <v>534</v>
      </c>
      <c r="C2789" s="95">
        <v>2786</v>
      </c>
      <c r="D2789" s="95" t="s">
        <v>534</v>
      </c>
      <c r="E2789" s="99" t="s">
        <v>534</v>
      </c>
      <c r="F2789" s="95" t="s">
        <v>534</v>
      </c>
      <c r="G2789" s="95" t="s">
        <v>534</v>
      </c>
      <c r="H2789" s="95">
        <v>0</v>
      </c>
      <c r="I2789" s="95">
        <v>1</v>
      </c>
      <c r="J2789" s="95">
        <v>2322</v>
      </c>
      <c r="K2789" s="95" t="s">
        <v>534</v>
      </c>
      <c r="L2789" s="98" t="s">
        <v>534</v>
      </c>
      <c r="M2789" s="98" t="s">
        <v>534</v>
      </c>
      <c r="N2789" s="97" t="s">
        <v>534</v>
      </c>
      <c r="Q2789" s="88" t="str">
        <f t="array" aca="1" ref="Q2789" ca="1">IFERROR(INDEX(Tableau3[Num DECAL],SMALL(IF(Tableau3[Num DECAL]&lt;&gt;"",ROW(INDIRECT("1:"&amp;ROWS(Tableau3[Num DECAL])))),ROWS($1:2778))),"")</f>
        <v/>
      </c>
      <c r="R2789" s="88">
        <f t="shared" ca="1" si="43"/>
        <v>0</v>
      </c>
      <c r="S2789" s="88">
        <f ca="1">COUNTIFS(Tableau3[PLAGE],R2789)</f>
        <v>0</v>
      </c>
      <c r="T2789" s="139">
        <f ca="1">INDEX(EXTRACT!DATE,MATCH(Tableau4[[#This Row],[Décalage]],D:D,0),0)</f>
        <v>0</v>
      </c>
      <c r="U2789" s="139">
        <f ca="1">VLOOKUP(Tableau4[[#This Row],[Décalage]],D:E,2,0)</f>
        <v>0</v>
      </c>
      <c r="V2789" s="139">
        <f ca="1">VLOOKUP(Tableau4[[#This Row],[Décalage]],D:G,4,0)</f>
        <v>0</v>
      </c>
      <c r="AY2789" s="88"/>
      <c r="AZ2789" s="88"/>
      <c r="BA2789" s="88"/>
      <c r="BB2789" s="88"/>
      <c r="BC2789" s="88"/>
    </row>
    <row r="2790" spans="1:55" ht="15" x14ac:dyDescent="0.2">
      <c r="A2790" s="100" t="s">
        <v>534</v>
      </c>
      <c r="B2790" s="95" t="s">
        <v>534</v>
      </c>
      <c r="C2790" s="95">
        <v>2787</v>
      </c>
      <c r="D2790" s="95" t="s">
        <v>534</v>
      </c>
      <c r="E2790" s="99" t="s">
        <v>534</v>
      </c>
      <c r="F2790" s="95" t="s">
        <v>534</v>
      </c>
      <c r="G2790" s="95" t="s">
        <v>534</v>
      </c>
      <c r="H2790" s="95">
        <v>0</v>
      </c>
      <c r="I2790" s="95">
        <v>1</v>
      </c>
      <c r="J2790" s="95">
        <v>2323</v>
      </c>
      <c r="K2790" s="95" t="s">
        <v>534</v>
      </c>
      <c r="L2790" s="98" t="s">
        <v>534</v>
      </c>
      <c r="M2790" s="98" t="s">
        <v>534</v>
      </c>
      <c r="N2790" s="97" t="s">
        <v>534</v>
      </c>
      <c r="Q2790" s="88" t="str">
        <f t="array" aca="1" ref="Q2790" ca="1">IFERROR(INDEX(Tableau3[Num DECAL],SMALL(IF(Tableau3[Num DECAL]&lt;&gt;"",ROW(INDIRECT("1:"&amp;ROWS(Tableau3[Num DECAL])))),ROWS($1:2779))),"")</f>
        <v/>
      </c>
      <c r="R2790" s="88">
        <f t="shared" ca="1" si="43"/>
        <v>0</v>
      </c>
      <c r="S2790" s="88">
        <f ca="1">COUNTIFS(Tableau3[PLAGE],R2790)</f>
        <v>0</v>
      </c>
      <c r="T2790" s="139">
        <f ca="1">INDEX(EXTRACT!DATE,MATCH(Tableau4[[#This Row],[Décalage]],D:D,0),0)</f>
        <v>0</v>
      </c>
      <c r="U2790" s="139">
        <f ca="1">VLOOKUP(Tableau4[[#This Row],[Décalage]],D:E,2,0)</f>
        <v>0</v>
      </c>
      <c r="V2790" s="139">
        <f ca="1">VLOOKUP(Tableau4[[#This Row],[Décalage]],D:G,4,0)</f>
        <v>0</v>
      </c>
      <c r="AY2790" s="88"/>
      <c r="AZ2790" s="88"/>
      <c r="BA2790" s="88"/>
      <c r="BB2790" s="88"/>
      <c r="BC2790" s="88"/>
    </row>
    <row r="2791" spans="1:55" ht="15" x14ac:dyDescent="0.2">
      <c r="A2791" s="100" t="s">
        <v>534</v>
      </c>
      <c r="B2791" s="95" t="s">
        <v>534</v>
      </c>
      <c r="C2791" s="95">
        <v>2788</v>
      </c>
      <c r="D2791" s="95" t="s">
        <v>534</v>
      </c>
      <c r="E2791" s="99" t="s">
        <v>534</v>
      </c>
      <c r="F2791" s="95" t="s">
        <v>534</v>
      </c>
      <c r="G2791" s="95" t="s">
        <v>534</v>
      </c>
      <c r="H2791" s="95">
        <v>0</v>
      </c>
      <c r="I2791" s="95">
        <v>1</v>
      </c>
      <c r="J2791" s="95">
        <v>2324</v>
      </c>
      <c r="K2791" s="95" t="s">
        <v>534</v>
      </c>
      <c r="L2791" s="98" t="s">
        <v>534</v>
      </c>
      <c r="M2791" s="98" t="s">
        <v>534</v>
      </c>
      <c r="N2791" s="97" t="s">
        <v>534</v>
      </c>
      <c r="Q2791" s="88" t="str">
        <f t="array" aca="1" ref="Q2791" ca="1">IFERROR(INDEX(Tableau3[Num DECAL],SMALL(IF(Tableau3[Num DECAL]&lt;&gt;"",ROW(INDIRECT("1:"&amp;ROWS(Tableau3[Num DECAL])))),ROWS($1:2780))),"")</f>
        <v/>
      </c>
      <c r="R2791" s="88">
        <f t="shared" ca="1" si="43"/>
        <v>0</v>
      </c>
      <c r="S2791" s="88">
        <f ca="1">COUNTIFS(Tableau3[PLAGE],R2791)</f>
        <v>0</v>
      </c>
      <c r="T2791" s="139">
        <f ca="1">INDEX(EXTRACT!DATE,MATCH(Tableau4[[#This Row],[Décalage]],D:D,0),0)</f>
        <v>0</v>
      </c>
      <c r="U2791" s="139">
        <f ca="1">VLOOKUP(Tableau4[[#This Row],[Décalage]],D:E,2,0)</f>
        <v>0</v>
      </c>
      <c r="V2791" s="139">
        <f ca="1">VLOOKUP(Tableau4[[#This Row],[Décalage]],D:G,4,0)</f>
        <v>0</v>
      </c>
      <c r="AY2791" s="88"/>
      <c r="AZ2791" s="88"/>
      <c r="BA2791" s="88"/>
      <c r="BB2791" s="88"/>
      <c r="BC2791" s="88"/>
    </row>
    <row r="2792" spans="1:55" ht="15" x14ac:dyDescent="0.2">
      <c r="A2792" s="100" t="s">
        <v>534</v>
      </c>
      <c r="B2792" s="95" t="s">
        <v>534</v>
      </c>
      <c r="C2792" s="95">
        <v>2789</v>
      </c>
      <c r="D2792" s="95" t="s">
        <v>534</v>
      </c>
      <c r="E2792" s="99" t="s">
        <v>534</v>
      </c>
      <c r="F2792" s="95" t="s">
        <v>534</v>
      </c>
      <c r="G2792" s="95" t="s">
        <v>534</v>
      </c>
      <c r="H2792" s="95">
        <v>0</v>
      </c>
      <c r="I2792" s="95">
        <v>1</v>
      </c>
      <c r="J2792" s="95">
        <v>2325</v>
      </c>
      <c r="K2792" s="95" t="s">
        <v>534</v>
      </c>
      <c r="L2792" s="98" t="s">
        <v>534</v>
      </c>
      <c r="M2792" s="98" t="s">
        <v>534</v>
      </c>
      <c r="N2792" s="97" t="s">
        <v>534</v>
      </c>
      <c r="Q2792" s="88" t="str">
        <f t="array" aca="1" ref="Q2792" ca="1">IFERROR(INDEX(Tableau3[Num DECAL],SMALL(IF(Tableau3[Num DECAL]&lt;&gt;"",ROW(INDIRECT("1:"&amp;ROWS(Tableau3[Num DECAL])))),ROWS($1:2781))),"")</f>
        <v/>
      </c>
      <c r="R2792" s="88">
        <f t="shared" ca="1" si="43"/>
        <v>0</v>
      </c>
      <c r="S2792" s="88">
        <f ca="1">COUNTIFS(Tableau3[PLAGE],R2792)</f>
        <v>0</v>
      </c>
      <c r="T2792" s="139">
        <f ca="1">INDEX(EXTRACT!DATE,MATCH(Tableau4[[#This Row],[Décalage]],D:D,0),0)</f>
        <v>0</v>
      </c>
      <c r="U2792" s="139">
        <f ca="1">VLOOKUP(Tableau4[[#This Row],[Décalage]],D:E,2,0)</f>
        <v>0</v>
      </c>
      <c r="V2792" s="139">
        <f ca="1">VLOOKUP(Tableau4[[#This Row],[Décalage]],D:G,4,0)</f>
        <v>0</v>
      </c>
      <c r="AY2792" s="88"/>
      <c r="AZ2792" s="88"/>
      <c r="BA2792" s="88"/>
      <c r="BB2792" s="88"/>
      <c r="BC2792" s="88"/>
    </row>
    <row r="2793" spans="1:55" ht="15" x14ac:dyDescent="0.2">
      <c r="A2793" s="100" t="s">
        <v>534</v>
      </c>
      <c r="B2793" s="95" t="s">
        <v>534</v>
      </c>
      <c r="C2793" s="95">
        <v>2790</v>
      </c>
      <c r="D2793" s="95" t="s">
        <v>534</v>
      </c>
      <c r="E2793" s="99" t="s">
        <v>534</v>
      </c>
      <c r="F2793" s="95" t="s">
        <v>534</v>
      </c>
      <c r="G2793" s="95" t="s">
        <v>534</v>
      </c>
      <c r="H2793" s="95">
        <v>0</v>
      </c>
      <c r="I2793" s="95">
        <v>1</v>
      </c>
      <c r="J2793" s="95">
        <v>2326</v>
      </c>
      <c r="K2793" s="95" t="s">
        <v>534</v>
      </c>
      <c r="L2793" s="98" t="s">
        <v>534</v>
      </c>
      <c r="M2793" s="98" t="s">
        <v>534</v>
      </c>
      <c r="N2793" s="97" t="s">
        <v>534</v>
      </c>
      <c r="Q2793" s="88" t="str">
        <f t="array" aca="1" ref="Q2793" ca="1">IFERROR(INDEX(Tableau3[Num DECAL],SMALL(IF(Tableau3[Num DECAL]&lt;&gt;"",ROW(INDIRECT("1:"&amp;ROWS(Tableau3[Num DECAL])))),ROWS($1:2782))),"")</f>
        <v/>
      </c>
      <c r="R2793" s="88">
        <f t="shared" ca="1" si="43"/>
        <v>0</v>
      </c>
      <c r="S2793" s="88">
        <f ca="1">COUNTIFS(Tableau3[PLAGE],R2793)</f>
        <v>0</v>
      </c>
      <c r="T2793" s="139">
        <f ca="1">INDEX(EXTRACT!DATE,MATCH(Tableau4[[#This Row],[Décalage]],D:D,0),0)</f>
        <v>0</v>
      </c>
      <c r="U2793" s="139">
        <f ca="1">VLOOKUP(Tableau4[[#This Row],[Décalage]],D:E,2,0)</f>
        <v>0</v>
      </c>
      <c r="V2793" s="139">
        <f ca="1">VLOOKUP(Tableau4[[#This Row],[Décalage]],D:G,4,0)</f>
        <v>0</v>
      </c>
      <c r="AY2793" s="88"/>
      <c r="AZ2793" s="88"/>
      <c r="BA2793" s="88"/>
      <c r="BB2793" s="88"/>
      <c r="BC2793" s="88"/>
    </row>
    <row r="2794" spans="1:55" ht="15" x14ac:dyDescent="0.2">
      <c r="A2794" s="100" t="s">
        <v>534</v>
      </c>
      <c r="B2794" s="95" t="s">
        <v>534</v>
      </c>
      <c r="C2794" s="95">
        <v>2791</v>
      </c>
      <c r="D2794" s="95" t="s">
        <v>534</v>
      </c>
      <c r="E2794" s="99" t="s">
        <v>534</v>
      </c>
      <c r="F2794" s="95" t="s">
        <v>534</v>
      </c>
      <c r="G2794" s="95" t="s">
        <v>534</v>
      </c>
      <c r="H2794" s="95">
        <v>0</v>
      </c>
      <c r="I2794" s="95">
        <v>1</v>
      </c>
      <c r="J2794" s="95">
        <v>2327</v>
      </c>
      <c r="K2794" s="95" t="s">
        <v>534</v>
      </c>
      <c r="L2794" s="98" t="s">
        <v>534</v>
      </c>
      <c r="M2794" s="98" t="s">
        <v>534</v>
      </c>
      <c r="N2794" s="97" t="s">
        <v>534</v>
      </c>
      <c r="Q2794" s="88" t="str">
        <f t="array" aca="1" ref="Q2794" ca="1">IFERROR(INDEX(Tableau3[Num DECAL],SMALL(IF(Tableau3[Num DECAL]&lt;&gt;"",ROW(INDIRECT("1:"&amp;ROWS(Tableau3[Num DECAL])))),ROWS($1:2783))),"")</f>
        <v/>
      </c>
      <c r="R2794" s="88">
        <f t="shared" ca="1" si="43"/>
        <v>0</v>
      </c>
      <c r="S2794" s="88">
        <f ca="1">COUNTIFS(Tableau3[PLAGE],R2794)</f>
        <v>0</v>
      </c>
      <c r="T2794" s="139">
        <f ca="1">INDEX(EXTRACT!DATE,MATCH(Tableau4[[#This Row],[Décalage]],D:D,0),0)</f>
        <v>0</v>
      </c>
      <c r="U2794" s="139">
        <f ca="1">VLOOKUP(Tableau4[[#This Row],[Décalage]],D:E,2,0)</f>
        <v>0</v>
      </c>
      <c r="V2794" s="139">
        <f ca="1">VLOOKUP(Tableau4[[#This Row],[Décalage]],D:G,4,0)</f>
        <v>0</v>
      </c>
      <c r="AY2794" s="88"/>
      <c r="AZ2794" s="88"/>
      <c r="BA2794" s="88"/>
      <c r="BB2794" s="88"/>
      <c r="BC2794" s="88"/>
    </row>
    <row r="2795" spans="1:55" ht="15" x14ac:dyDescent="0.2">
      <c r="A2795" s="100" t="s">
        <v>534</v>
      </c>
      <c r="B2795" s="95" t="s">
        <v>534</v>
      </c>
      <c r="C2795" s="95">
        <v>2792</v>
      </c>
      <c r="D2795" s="95" t="s">
        <v>534</v>
      </c>
      <c r="E2795" s="99" t="s">
        <v>534</v>
      </c>
      <c r="F2795" s="95" t="s">
        <v>534</v>
      </c>
      <c r="G2795" s="95" t="s">
        <v>534</v>
      </c>
      <c r="H2795" s="95">
        <v>0</v>
      </c>
      <c r="I2795" s="95">
        <v>1</v>
      </c>
      <c r="J2795" s="95">
        <v>2328</v>
      </c>
      <c r="K2795" s="95" t="s">
        <v>534</v>
      </c>
      <c r="L2795" s="98" t="s">
        <v>534</v>
      </c>
      <c r="M2795" s="98" t="s">
        <v>534</v>
      </c>
      <c r="N2795" s="97" t="s">
        <v>534</v>
      </c>
      <c r="Q2795" s="88" t="str">
        <f t="array" aca="1" ref="Q2795" ca="1">IFERROR(INDEX(Tableau3[Num DECAL],SMALL(IF(Tableau3[Num DECAL]&lt;&gt;"",ROW(INDIRECT("1:"&amp;ROWS(Tableau3[Num DECAL])))),ROWS($1:2784))),"")</f>
        <v/>
      </c>
      <c r="R2795" s="88">
        <f t="shared" ca="1" si="43"/>
        <v>0</v>
      </c>
      <c r="S2795" s="88">
        <f ca="1">COUNTIFS(Tableau3[PLAGE],R2795)</f>
        <v>0</v>
      </c>
      <c r="T2795" s="139">
        <f ca="1">INDEX(EXTRACT!DATE,MATCH(Tableau4[[#This Row],[Décalage]],D:D,0),0)</f>
        <v>0</v>
      </c>
      <c r="U2795" s="139">
        <f ca="1">VLOOKUP(Tableau4[[#This Row],[Décalage]],D:E,2,0)</f>
        <v>0</v>
      </c>
      <c r="V2795" s="139">
        <f ca="1">VLOOKUP(Tableau4[[#This Row],[Décalage]],D:G,4,0)</f>
        <v>0</v>
      </c>
      <c r="AY2795" s="88"/>
      <c r="AZ2795" s="88"/>
      <c r="BA2795" s="88"/>
      <c r="BB2795" s="88"/>
      <c r="BC2795" s="88"/>
    </row>
    <row r="2796" spans="1:55" ht="15" x14ac:dyDescent="0.2">
      <c r="A2796" s="100" t="s">
        <v>534</v>
      </c>
      <c r="B2796" s="95" t="s">
        <v>534</v>
      </c>
      <c r="C2796" s="95">
        <v>2793</v>
      </c>
      <c r="D2796" s="95" t="s">
        <v>534</v>
      </c>
      <c r="E2796" s="99" t="s">
        <v>534</v>
      </c>
      <c r="F2796" s="95" t="s">
        <v>534</v>
      </c>
      <c r="G2796" s="95" t="s">
        <v>534</v>
      </c>
      <c r="H2796" s="95">
        <v>0</v>
      </c>
      <c r="I2796" s="95">
        <v>1</v>
      </c>
      <c r="J2796" s="95">
        <v>2329</v>
      </c>
      <c r="K2796" s="95" t="s">
        <v>534</v>
      </c>
      <c r="L2796" s="98" t="s">
        <v>534</v>
      </c>
      <c r="M2796" s="98" t="s">
        <v>534</v>
      </c>
      <c r="N2796" s="97" t="s">
        <v>534</v>
      </c>
      <c r="Q2796" s="88" t="str">
        <f t="array" aca="1" ref="Q2796" ca="1">IFERROR(INDEX(Tableau3[Num DECAL],SMALL(IF(Tableau3[Num DECAL]&lt;&gt;"",ROW(INDIRECT("1:"&amp;ROWS(Tableau3[Num DECAL])))),ROWS($1:2785))),"")</f>
        <v/>
      </c>
      <c r="R2796" s="88">
        <f t="shared" ca="1" si="43"/>
        <v>0</v>
      </c>
      <c r="S2796" s="88">
        <f ca="1">COUNTIFS(Tableau3[PLAGE],R2796)</f>
        <v>0</v>
      </c>
      <c r="T2796" s="139">
        <f ca="1">INDEX(EXTRACT!DATE,MATCH(Tableau4[[#This Row],[Décalage]],D:D,0),0)</f>
        <v>0</v>
      </c>
      <c r="U2796" s="139">
        <f ca="1">VLOOKUP(Tableau4[[#This Row],[Décalage]],D:E,2,0)</f>
        <v>0</v>
      </c>
      <c r="V2796" s="139">
        <f ca="1">VLOOKUP(Tableau4[[#This Row],[Décalage]],D:G,4,0)</f>
        <v>0</v>
      </c>
      <c r="AY2796" s="88"/>
      <c r="AZ2796" s="88"/>
      <c r="BA2796" s="88"/>
      <c r="BB2796" s="88"/>
      <c r="BC2796" s="88"/>
    </row>
    <row r="2797" spans="1:55" ht="15" x14ac:dyDescent="0.2">
      <c r="A2797" s="100" t="s">
        <v>534</v>
      </c>
      <c r="B2797" s="95" t="s">
        <v>534</v>
      </c>
      <c r="C2797" s="95">
        <v>2794</v>
      </c>
      <c r="D2797" s="95" t="s">
        <v>534</v>
      </c>
      <c r="E2797" s="99" t="s">
        <v>534</v>
      </c>
      <c r="F2797" s="95" t="s">
        <v>534</v>
      </c>
      <c r="G2797" s="95" t="s">
        <v>534</v>
      </c>
      <c r="H2797" s="95">
        <v>0</v>
      </c>
      <c r="I2797" s="95">
        <v>1</v>
      </c>
      <c r="J2797" s="95">
        <v>2330</v>
      </c>
      <c r="K2797" s="95" t="s">
        <v>534</v>
      </c>
      <c r="L2797" s="98" t="s">
        <v>534</v>
      </c>
      <c r="M2797" s="98" t="s">
        <v>534</v>
      </c>
      <c r="N2797" s="97" t="s">
        <v>534</v>
      </c>
      <c r="Q2797" s="88" t="str">
        <f t="array" aca="1" ref="Q2797" ca="1">IFERROR(INDEX(Tableau3[Num DECAL],SMALL(IF(Tableau3[Num DECAL]&lt;&gt;"",ROW(INDIRECT("1:"&amp;ROWS(Tableau3[Num DECAL])))),ROWS($1:2786))),"")</f>
        <v/>
      </c>
      <c r="R2797" s="88">
        <f t="shared" ca="1" si="43"/>
        <v>0</v>
      </c>
      <c r="S2797" s="88">
        <f ca="1">COUNTIFS(Tableau3[PLAGE],R2797)</f>
        <v>0</v>
      </c>
      <c r="T2797" s="139">
        <f ca="1">INDEX(EXTRACT!DATE,MATCH(Tableau4[[#This Row],[Décalage]],D:D,0),0)</f>
        <v>0</v>
      </c>
      <c r="U2797" s="139">
        <f ca="1">VLOOKUP(Tableau4[[#This Row],[Décalage]],D:E,2,0)</f>
        <v>0</v>
      </c>
      <c r="V2797" s="139">
        <f ca="1">VLOOKUP(Tableau4[[#This Row],[Décalage]],D:G,4,0)</f>
        <v>0</v>
      </c>
      <c r="AY2797" s="88"/>
      <c r="AZ2797" s="88"/>
      <c r="BA2797" s="88"/>
      <c r="BB2797" s="88"/>
      <c r="BC2797" s="88"/>
    </row>
    <row r="2798" spans="1:55" ht="15" x14ac:dyDescent="0.2">
      <c r="A2798" s="100" t="s">
        <v>534</v>
      </c>
      <c r="B2798" s="95" t="s">
        <v>534</v>
      </c>
      <c r="C2798" s="95">
        <v>2795</v>
      </c>
      <c r="D2798" s="95" t="s">
        <v>534</v>
      </c>
      <c r="E2798" s="99" t="s">
        <v>534</v>
      </c>
      <c r="F2798" s="95" t="s">
        <v>534</v>
      </c>
      <c r="G2798" s="95" t="s">
        <v>534</v>
      </c>
      <c r="H2798" s="95">
        <v>0</v>
      </c>
      <c r="I2798" s="95">
        <v>1</v>
      </c>
      <c r="J2798" s="95">
        <v>2331</v>
      </c>
      <c r="K2798" s="95" t="s">
        <v>534</v>
      </c>
      <c r="L2798" s="98" t="s">
        <v>534</v>
      </c>
      <c r="M2798" s="98" t="s">
        <v>534</v>
      </c>
      <c r="N2798" s="97" t="s">
        <v>534</v>
      </c>
      <c r="Q2798" s="88" t="str">
        <f t="array" aca="1" ref="Q2798" ca="1">IFERROR(INDEX(Tableau3[Num DECAL],SMALL(IF(Tableau3[Num DECAL]&lt;&gt;"",ROW(INDIRECT("1:"&amp;ROWS(Tableau3[Num DECAL])))),ROWS($1:2787))),"")</f>
        <v/>
      </c>
      <c r="R2798" s="88">
        <f t="shared" ca="1" si="43"/>
        <v>0</v>
      </c>
      <c r="S2798" s="88">
        <f ca="1">COUNTIFS(Tableau3[PLAGE],R2798)</f>
        <v>0</v>
      </c>
      <c r="T2798" s="139">
        <f ca="1">INDEX(EXTRACT!DATE,MATCH(Tableau4[[#This Row],[Décalage]],D:D,0),0)</f>
        <v>0</v>
      </c>
      <c r="U2798" s="139">
        <f ca="1">VLOOKUP(Tableau4[[#This Row],[Décalage]],D:E,2,0)</f>
        <v>0</v>
      </c>
      <c r="V2798" s="139">
        <f ca="1">VLOOKUP(Tableau4[[#This Row],[Décalage]],D:G,4,0)</f>
        <v>0</v>
      </c>
      <c r="AY2798" s="88"/>
      <c r="AZ2798" s="88"/>
      <c r="BA2798" s="88"/>
      <c r="BB2798" s="88"/>
      <c r="BC2798" s="88"/>
    </row>
    <row r="2799" spans="1:55" ht="15" x14ac:dyDescent="0.2">
      <c r="A2799" s="100" t="s">
        <v>534</v>
      </c>
      <c r="B2799" s="95" t="s">
        <v>534</v>
      </c>
      <c r="C2799" s="95">
        <v>2796</v>
      </c>
      <c r="D2799" s="95" t="s">
        <v>534</v>
      </c>
      <c r="E2799" s="99" t="s">
        <v>534</v>
      </c>
      <c r="F2799" s="95" t="s">
        <v>534</v>
      </c>
      <c r="G2799" s="95" t="s">
        <v>534</v>
      </c>
      <c r="H2799" s="95">
        <v>0</v>
      </c>
      <c r="I2799" s="95">
        <v>1</v>
      </c>
      <c r="J2799" s="95">
        <v>2332</v>
      </c>
      <c r="K2799" s="95" t="s">
        <v>534</v>
      </c>
      <c r="L2799" s="98" t="s">
        <v>534</v>
      </c>
      <c r="M2799" s="98" t="s">
        <v>534</v>
      </c>
      <c r="N2799" s="97" t="s">
        <v>534</v>
      </c>
      <c r="Q2799" s="88" t="str">
        <f t="array" aca="1" ref="Q2799" ca="1">IFERROR(INDEX(Tableau3[Num DECAL],SMALL(IF(Tableau3[Num DECAL]&lt;&gt;"",ROW(INDIRECT("1:"&amp;ROWS(Tableau3[Num DECAL])))),ROWS($1:2788))),"")</f>
        <v/>
      </c>
      <c r="R2799" s="88">
        <f t="shared" ca="1" si="43"/>
        <v>0</v>
      </c>
      <c r="S2799" s="88">
        <f ca="1">COUNTIFS(Tableau3[PLAGE],R2799)</f>
        <v>0</v>
      </c>
      <c r="T2799" s="139">
        <f ca="1">INDEX(EXTRACT!DATE,MATCH(Tableau4[[#This Row],[Décalage]],D:D,0),0)</f>
        <v>0</v>
      </c>
      <c r="U2799" s="139">
        <f ca="1">VLOOKUP(Tableau4[[#This Row],[Décalage]],D:E,2,0)</f>
        <v>0</v>
      </c>
      <c r="V2799" s="139">
        <f ca="1">VLOOKUP(Tableau4[[#This Row],[Décalage]],D:G,4,0)</f>
        <v>0</v>
      </c>
      <c r="AY2799" s="88"/>
      <c r="AZ2799" s="88"/>
      <c r="BA2799" s="88"/>
      <c r="BB2799" s="88"/>
      <c r="BC2799" s="88"/>
    </row>
    <row r="2800" spans="1:55" ht="15" x14ac:dyDescent="0.2">
      <c r="A2800" s="100" t="s">
        <v>534</v>
      </c>
      <c r="B2800" s="95" t="s">
        <v>534</v>
      </c>
      <c r="C2800" s="95">
        <v>2797</v>
      </c>
      <c r="D2800" s="95" t="s">
        <v>534</v>
      </c>
      <c r="E2800" s="99" t="s">
        <v>534</v>
      </c>
      <c r="F2800" s="95" t="s">
        <v>534</v>
      </c>
      <c r="G2800" s="95" t="s">
        <v>534</v>
      </c>
      <c r="H2800" s="95">
        <v>0</v>
      </c>
      <c r="I2800" s="95">
        <v>1</v>
      </c>
      <c r="J2800" s="95">
        <v>2333</v>
      </c>
      <c r="K2800" s="95" t="s">
        <v>534</v>
      </c>
      <c r="L2800" s="98" t="s">
        <v>534</v>
      </c>
      <c r="M2800" s="98" t="s">
        <v>534</v>
      </c>
      <c r="N2800" s="97" t="s">
        <v>534</v>
      </c>
      <c r="Q2800" s="88" t="str">
        <f t="array" aca="1" ref="Q2800" ca="1">IFERROR(INDEX(Tableau3[Num DECAL],SMALL(IF(Tableau3[Num DECAL]&lt;&gt;"",ROW(INDIRECT("1:"&amp;ROWS(Tableau3[Num DECAL])))),ROWS($1:2789))),"")</f>
        <v/>
      </c>
      <c r="R2800" s="88">
        <f t="shared" ca="1" si="43"/>
        <v>0</v>
      </c>
      <c r="S2800" s="88">
        <f ca="1">COUNTIFS(Tableau3[PLAGE],R2800)</f>
        <v>0</v>
      </c>
      <c r="T2800" s="139">
        <f ca="1">INDEX(EXTRACT!DATE,MATCH(Tableau4[[#This Row],[Décalage]],D:D,0),0)</f>
        <v>0</v>
      </c>
      <c r="U2800" s="139">
        <f ca="1">VLOOKUP(Tableau4[[#This Row],[Décalage]],D:E,2,0)</f>
        <v>0</v>
      </c>
      <c r="V2800" s="139">
        <f ca="1">VLOOKUP(Tableau4[[#This Row],[Décalage]],D:G,4,0)</f>
        <v>0</v>
      </c>
      <c r="AY2800" s="88"/>
      <c r="AZ2800" s="88"/>
      <c r="BA2800" s="88"/>
      <c r="BB2800" s="88"/>
      <c r="BC2800" s="88"/>
    </row>
    <row r="2801" spans="1:55" ht="15" x14ac:dyDescent="0.2">
      <c r="A2801" s="100" t="s">
        <v>534</v>
      </c>
      <c r="B2801" s="95" t="s">
        <v>534</v>
      </c>
      <c r="C2801" s="95">
        <v>2798</v>
      </c>
      <c r="D2801" s="95" t="s">
        <v>534</v>
      </c>
      <c r="E2801" s="99" t="s">
        <v>534</v>
      </c>
      <c r="F2801" s="95" t="s">
        <v>534</v>
      </c>
      <c r="G2801" s="95" t="s">
        <v>534</v>
      </c>
      <c r="H2801" s="95">
        <v>0</v>
      </c>
      <c r="I2801" s="95">
        <v>1</v>
      </c>
      <c r="J2801" s="95">
        <v>2334</v>
      </c>
      <c r="K2801" s="95" t="s">
        <v>534</v>
      </c>
      <c r="L2801" s="98" t="s">
        <v>534</v>
      </c>
      <c r="M2801" s="98" t="s">
        <v>534</v>
      </c>
      <c r="N2801" s="97" t="s">
        <v>534</v>
      </c>
      <c r="Q2801" s="88" t="str">
        <f t="array" aca="1" ref="Q2801" ca="1">IFERROR(INDEX(Tableau3[Num DECAL],SMALL(IF(Tableau3[Num DECAL]&lt;&gt;"",ROW(INDIRECT("1:"&amp;ROWS(Tableau3[Num DECAL])))),ROWS($1:2790))),"")</f>
        <v/>
      </c>
      <c r="R2801" s="88">
        <f t="shared" ca="1" si="43"/>
        <v>0</v>
      </c>
      <c r="S2801" s="88">
        <f ca="1">COUNTIFS(Tableau3[PLAGE],R2801)</f>
        <v>0</v>
      </c>
      <c r="T2801" s="139">
        <f ca="1">INDEX(EXTRACT!DATE,MATCH(Tableau4[[#This Row],[Décalage]],D:D,0),0)</f>
        <v>0</v>
      </c>
      <c r="U2801" s="139">
        <f ca="1">VLOOKUP(Tableau4[[#This Row],[Décalage]],D:E,2,0)</f>
        <v>0</v>
      </c>
      <c r="V2801" s="139">
        <f ca="1">VLOOKUP(Tableau4[[#This Row],[Décalage]],D:G,4,0)</f>
        <v>0</v>
      </c>
      <c r="AY2801" s="88"/>
      <c r="AZ2801" s="88"/>
      <c r="BA2801" s="88"/>
      <c r="BB2801" s="88"/>
      <c r="BC2801" s="88"/>
    </row>
    <row r="2802" spans="1:55" ht="15" x14ac:dyDescent="0.2">
      <c r="A2802" s="100" t="s">
        <v>534</v>
      </c>
      <c r="B2802" s="95" t="s">
        <v>534</v>
      </c>
      <c r="C2802" s="95">
        <v>2799</v>
      </c>
      <c r="D2802" s="95" t="s">
        <v>534</v>
      </c>
      <c r="E2802" s="99" t="s">
        <v>534</v>
      </c>
      <c r="F2802" s="95" t="s">
        <v>534</v>
      </c>
      <c r="G2802" s="95" t="s">
        <v>534</v>
      </c>
      <c r="H2802" s="95">
        <v>0</v>
      </c>
      <c r="I2802" s="95">
        <v>1</v>
      </c>
      <c r="J2802" s="95">
        <v>2335</v>
      </c>
      <c r="K2802" s="95" t="s">
        <v>534</v>
      </c>
      <c r="L2802" s="98" t="s">
        <v>534</v>
      </c>
      <c r="M2802" s="98" t="s">
        <v>534</v>
      </c>
      <c r="N2802" s="97" t="s">
        <v>534</v>
      </c>
      <c r="Q2802" s="88" t="str">
        <f t="array" aca="1" ref="Q2802" ca="1">IFERROR(INDEX(Tableau3[Num DECAL],SMALL(IF(Tableau3[Num DECAL]&lt;&gt;"",ROW(INDIRECT("1:"&amp;ROWS(Tableau3[Num DECAL])))),ROWS($1:2791))),"")</f>
        <v/>
      </c>
      <c r="R2802" s="88">
        <f t="shared" ca="1" si="43"/>
        <v>0</v>
      </c>
      <c r="S2802" s="88">
        <f ca="1">COUNTIFS(Tableau3[PLAGE],R2802)</f>
        <v>0</v>
      </c>
      <c r="T2802" s="139">
        <f ca="1">INDEX(EXTRACT!DATE,MATCH(Tableau4[[#This Row],[Décalage]],D:D,0),0)</f>
        <v>0</v>
      </c>
      <c r="U2802" s="139">
        <f ca="1">VLOOKUP(Tableau4[[#This Row],[Décalage]],D:E,2,0)</f>
        <v>0</v>
      </c>
      <c r="V2802" s="139">
        <f ca="1">VLOOKUP(Tableau4[[#This Row],[Décalage]],D:G,4,0)</f>
        <v>0</v>
      </c>
      <c r="AY2802" s="88"/>
      <c r="AZ2802" s="88"/>
      <c r="BA2802" s="88"/>
      <c r="BB2802" s="88"/>
      <c r="BC2802" s="88"/>
    </row>
    <row r="2803" spans="1:55" ht="15" x14ac:dyDescent="0.2">
      <c r="A2803" s="100" t="s">
        <v>534</v>
      </c>
      <c r="B2803" s="95" t="s">
        <v>534</v>
      </c>
      <c r="C2803" s="95">
        <v>2800</v>
      </c>
      <c r="D2803" s="95" t="s">
        <v>534</v>
      </c>
      <c r="E2803" s="99" t="s">
        <v>534</v>
      </c>
      <c r="F2803" s="95" t="s">
        <v>534</v>
      </c>
      <c r="G2803" s="95" t="s">
        <v>534</v>
      </c>
      <c r="H2803" s="95">
        <v>0</v>
      </c>
      <c r="I2803" s="95">
        <v>1</v>
      </c>
      <c r="J2803" s="95">
        <v>2336</v>
      </c>
      <c r="K2803" s="95" t="s">
        <v>534</v>
      </c>
      <c r="L2803" s="98" t="s">
        <v>534</v>
      </c>
      <c r="M2803" s="98" t="s">
        <v>534</v>
      </c>
      <c r="N2803" s="97" t="s">
        <v>534</v>
      </c>
      <c r="Q2803" s="88" t="str">
        <f t="array" aca="1" ref="Q2803" ca="1">IFERROR(INDEX(Tableau3[Num DECAL],SMALL(IF(Tableau3[Num DECAL]&lt;&gt;"",ROW(INDIRECT("1:"&amp;ROWS(Tableau3[Num DECAL])))),ROWS($1:2792))),"")</f>
        <v/>
      </c>
      <c r="R2803" s="88">
        <f t="shared" ca="1" si="43"/>
        <v>0</v>
      </c>
      <c r="S2803" s="88">
        <f ca="1">COUNTIFS(Tableau3[PLAGE],R2803)</f>
        <v>0</v>
      </c>
      <c r="T2803" s="139">
        <f ca="1">INDEX(EXTRACT!DATE,MATCH(Tableau4[[#This Row],[Décalage]],D:D,0),0)</f>
        <v>0</v>
      </c>
      <c r="U2803" s="139">
        <f ca="1">VLOOKUP(Tableau4[[#This Row],[Décalage]],D:E,2,0)</f>
        <v>0</v>
      </c>
      <c r="V2803" s="139">
        <f ca="1">VLOOKUP(Tableau4[[#This Row],[Décalage]],D:G,4,0)</f>
        <v>0</v>
      </c>
      <c r="AY2803" s="88"/>
      <c r="AZ2803" s="88"/>
      <c r="BA2803" s="88"/>
      <c r="BB2803" s="88"/>
      <c r="BC2803" s="88"/>
    </row>
    <row r="2804" spans="1:55" ht="15" x14ac:dyDescent="0.2">
      <c r="A2804" s="100" t="s">
        <v>534</v>
      </c>
      <c r="B2804" s="95" t="s">
        <v>534</v>
      </c>
      <c r="C2804" s="95">
        <v>2801</v>
      </c>
      <c r="D2804" s="95" t="s">
        <v>534</v>
      </c>
      <c r="E2804" s="99" t="s">
        <v>534</v>
      </c>
      <c r="F2804" s="95" t="s">
        <v>534</v>
      </c>
      <c r="G2804" s="95" t="s">
        <v>534</v>
      </c>
      <c r="H2804" s="95">
        <v>0</v>
      </c>
      <c r="I2804" s="95">
        <v>1</v>
      </c>
      <c r="J2804" s="95">
        <v>2337</v>
      </c>
      <c r="K2804" s="95" t="s">
        <v>534</v>
      </c>
      <c r="L2804" s="98" t="s">
        <v>534</v>
      </c>
      <c r="M2804" s="98" t="s">
        <v>534</v>
      </c>
      <c r="N2804" s="97" t="s">
        <v>534</v>
      </c>
      <c r="Q2804" s="88" t="str">
        <f t="array" aca="1" ref="Q2804" ca="1">IFERROR(INDEX(Tableau3[Num DECAL],SMALL(IF(Tableau3[Num DECAL]&lt;&gt;"",ROW(INDIRECT("1:"&amp;ROWS(Tableau3[Num DECAL])))),ROWS($1:2793))),"")</f>
        <v/>
      </c>
      <c r="R2804" s="88">
        <f t="shared" ca="1" si="43"/>
        <v>0</v>
      </c>
      <c r="S2804" s="88">
        <f ca="1">COUNTIFS(Tableau3[PLAGE],R2804)</f>
        <v>0</v>
      </c>
      <c r="T2804" s="139">
        <f ca="1">INDEX(EXTRACT!DATE,MATCH(Tableau4[[#This Row],[Décalage]],D:D,0),0)</f>
        <v>0</v>
      </c>
      <c r="U2804" s="139">
        <f ca="1">VLOOKUP(Tableau4[[#This Row],[Décalage]],D:E,2,0)</f>
        <v>0</v>
      </c>
      <c r="V2804" s="139">
        <f ca="1">VLOOKUP(Tableau4[[#This Row],[Décalage]],D:G,4,0)</f>
        <v>0</v>
      </c>
      <c r="AY2804" s="88"/>
      <c r="AZ2804" s="88"/>
      <c r="BA2804" s="88"/>
      <c r="BB2804" s="88"/>
      <c r="BC2804" s="88"/>
    </row>
    <row r="2805" spans="1:55" ht="15" x14ac:dyDescent="0.2">
      <c r="A2805" s="100" t="s">
        <v>534</v>
      </c>
      <c r="B2805" s="95" t="s">
        <v>534</v>
      </c>
      <c r="C2805" s="95">
        <v>2802</v>
      </c>
      <c r="D2805" s="95" t="s">
        <v>534</v>
      </c>
      <c r="E2805" s="99" t="s">
        <v>534</v>
      </c>
      <c r="F2805" s="95" t="s">
        <v>534</v>
      </c>
      <c r="G2805" s="95" t="s">
        <v>534</v>
      </c>
      <c r="H2805" s="95">
        <v>0</v>
      </c>
      <c r="I2805" s="95">
        <v>1</v>
      </c>
      <c r="J2805" s="95">
        <v>2338</v>
      </c>
      <c r="K2805" s="95" t="s">
        <v>534</v>
      </c>
      <c r="L2805" s="98" t="s">
        <v>534</v>
      </c>
      <c r="M2805" s="98" t="s">
        <v>534</v>
      </c>
      <c r="N2805" s="97" t="s">
        <v>534</v>
      </c>
      <c r="Q2805" s="88" t="str">
        <f t="array" aca="1" ref="Q2805" ca="1">IFERROR(INDEX(Tableau3[Num DECAL],SMALL(IF(Tableau3[Num DECAL]&lt;&gt;"",ROW(INDIRECT("1:"&amp;ROWS(Tableau3[Num DECAL])))),ROWS($1:2794))),"")</f>
        <v/>
      </c>
      <c r="R2805" s="88">
        <f t="shared" ca="1" si="43"/>
        <v>0</v>
      </c>
      <c r="S2805" s="88">
        <f ca="1">COUNTIFS(Tableau3[PLAGE],R2805)</f>
        <v>0</v>
      </c>
      <c r="T2805" s="139">
        <f ca="1">INDEX(EXTRACT!DATE,MATCH(Tableau4[[#This Row],[Décalage]],D:D,0),0)</f>
        <v>0</v>
      </c>
      <c r="U2805" s="139">
        <f ca="1">VLOOKUP(Tableau4[[#This Row],[Décalage]],D:E,2,0)</f>
        <v>0</v>
      </c>
      <c r="V2805" s="139">
        <f ca="1">VLOOKUP(Tableau4[[#This Row],[Décalage]],D:G,4,0)</f>
        <v>0</v>
      </c>
      <c r="AY2805" s="88"/>
      <c r="AZ2805" s="88"/>
      <c r="BA2805" s="88"/>
      <c r="BB2805" s="88"/>
      <c r="BC2805" s="88"/>
    </row>
    <row r="2806" spans="1:55" ht="15" x14ac:dyDescent="0.2">
      <c r="A2806" s="100" t="s">
        <v>534</v>
      </c>
      <c r="B2806" s="95" t="s">
        <v>534</v>
      </c>
      <c r="C2806" s="95">
        <v>2803</v>
      </c>
      <c r="D2806" s="95" t="s">
        <v>534</v>
      </c>
      <c r="E2806" s="99" t="s">
        <v>534</v>
      </c>
      <c r="F2806" s="95" t="s">
        <v>534</v>
      </c>
      <c r="G2806" s="95" t="s">
        <v>534</v>
      </c>
      <c r="H2806" s="95">
        <v>0</v>
      </c>
      <c r="I2806" s="95">
        <v>1</v>
      </c>
      <c r="J2806" s="95">
        <v>2339</v>
      </c>
      <c r="K2806" s="95" t="s">
        <v>534</v>
      </c>
      <c r="L2806" s="98" t="s">
        <v>534</v>
      </c>
      <c r="M2806" s="98" t="s">
        <v>534</v>
      </c>
      <c r="N2806" s="97" t="s">
        <v>534</v>
      </c>
      <c r="Q2806" s="88" t="str">
        <f t="array" aca="1" ref="Q2806" ca="1">IFERROR(INDEX(Tableau3[Num DECAL],SMALL(IF(Tableau3[Num DECAL]&lt;&gt;"",ROW(INDIRECT("1:"&amp;ROWS(Tableau3[Num DECAL])))),ROWS($1:2795))),"")</f>
        <v/>
      </c>
      <c r="R2806" s="88">
        <f t="shared" ca="1" si="43"/>
        <v>0</v>
      </c>
      <c r="S2806" s="88">
        <f ca="1">COUNTIFS(Tableau3[PLAGE],R2806)</f>
        <v>0</v>
      </c>
      <c r="T2806" s="139">
        <f ca="1">INDEX(EXTRACT!DATE,MATCH(Tableau4[[#This Row],[Décalage]],D:D,0),0)</f>
        <v>0</v>
      </c>
      <c r="U2806" s="139">
        <f ca="1">VLOOKUP(Tableau4[[#This Row],[Décalage]],D:E,2,0)</f>
        <v>0</v>
      </c>
      <c r="V2806" s="139">
        <f ca="1">VLOOKUP(Tableau4[[#This Row],[Décalage]],D:G,4,0)</f>
        <v>0</v>
      </c>
      <c r="AY2806" s="88"/>
      <c r="AZ2806" s="88"/>
      <c r="BA2806" s="88"/>
      <c r="BB2806" s="88"/>
      <c r="BC2806" s="88"/>
    </row>
    <row r="2807" spans="1:55" ht="15" x14ac:dyDescent="0.2">
      <c r="A2807" s="100" t="s">
        <v>534</v>
      </c>
      <c r="B2807" s="95" t="s">
        <v>534</v>
      </c>
      <c r="C2807" s="95">
        <v>2804</v>
      </c>
      <c r="D2807" s="95" t="s">
        <v>534</v>
      </c>
      <c r="E2807" s="99" t="s">
        <v>534</v>
      </c>
      <c r="F2807" s="95" t="s">
        <v>534</v>
      </c>
      <c r="G2807" s="95" t="s">
        <v>534</v>
      </c>
      <c r="H2807" s="95">
        <v>0</v>
      </c>
      <c r="I2807" s="95">
        <v>1</v>
      </c>
      <c r="J2807" s="95">
        <v>2340</v>
      </c>
      <c r="K2807" s="95" t="s">
        <v>534</v>
      </c>
      <c r="L2807" s="98" t="s">
        <v>534</v>
      </c>
      <c r="M2807" s="98" t="s">
        <v>534</v>
      </c>
      <c r="N2807" s="97" t="s">
        <v>534</v>
      </c>
      <c r="Q2807" s="88" t="str">
        <f t="array" aca="1" ref="Q2807" ca="1">IFERROR(INDEX(Tableau3[Num DECAL],SMALL(IF(Tableau3[Num DECAL]&lt;&gt;"",ROW(INDIRECT("1:"&amp;ROWS(Tableau3[Num DECAL])))),ROWS($1:2796))),"")</f>
        <v/>
      </c>
      <c r="R2807" s="88">
        <f t="shared" ca="1" si="43"/>
        <v>0</v>
      </c>
      <c r="S2807" s="88">
        <f ca="1">COUNTIFS(Tableau3[PLAGE],R2807)</f>
        <v>0</v>
      </c>
      <c r="T2807" s="139">
        <f ca="1">INDEX(EXTRACT!DATE,MATCH(Tableau4[[#This Row],[Décalage]],D:D,0),0)</f>
        <v>0</v>
      </c>
      <c r="U2807" s="139">
        <f ca="1">VLOOKUP(Tableau4[[#This Row],[Décalage]],D:E,2,0)</f>
        <v>0</v>
      </c>
      <c r="V2807" s="139">
        <f ca="1">VLOOKUP(Tableau4[[#This Row],[Décalage]],D:G,4,0)</f>
        <v>0</v>
      </c>
      <c r="AY2807" s="88"/>
      <c r="AZ2807" s="88"/>
      <c r="BA2807" s="88"/>
      <c r="BB2807" s="88"/>
      <c r="BC2807" s="88"/>
    </row>
    <row r="2808" spans="1:55" ht="15" x14ac:dyDescent="0.2">
      <c r="A2808" s="100" t="s">
        <v>534</v>
      </c>
      <c r="B2808" s="95" t="s">
        <v>534</v>
      </c>
      <c r="C2808" s="95">
        <v>2805</v>
      </c>
      <c r="D2808" s="95" t="s">
        <v>534</v>
      </c>
      <c r="E2808" s="99" t="s">
        <v>534</v>
      </c>
      <c r="F2808" s="95" t="s">
        <v>534</v>
      </c>
      <c r="G2808" s="95" t="s">
        <v>534</v>
      </c>
      <c r="H2808" s="95">
        <v>0</v>
      </c>
      <c r="I2808" s="95">
        <v>1</v>
      </c>
      <c r="J2808" s="95">
        <v>2341</v>
      </c>
      <c r="K2808" s="95" t="s">
        <v>534</v>
      </c>
      <c r="L2808" s="98" t="s">
        <v>534</v>
      </c>
      <c r="M2808" s="98" t="s">
        <v>534</v>
      </c>
      <c r="N2808" s="97" t="s">
        <v>534</v>
      </c>
      <c r="Q2808" s="88" t="str">
        <f t="array" aca="1" ref="Q2808" ca="1">IFERROR(INDEX(Tableau3[Num DECAL],SMALL(IF(Tableau3[Num DECAL]&lt;&gt;"",ROW(INDIRECT("1:"&amp;ROWS(Tableau3[Num DECAL])))),ROWS($1:2797))),"")</f>
        <v/>
      </c>
      <c r="R2808" s="88">
        <f t="shared" ca="1" si="43"/>
        <v>0</v>
      </c>
      <c r="S2808" s="88">
        <f ca="1">COUNTIFS(Tableau3[PLAGE],R2808)</f>
        <v>0</v>
      </c>
      <c r="T2808" s="139">
        <f ca="1">INDEX(EXTRACT!DATE,MATCH(Tableau4[[#This Row],[Décalage]],D:D,0),0)</f>
        <v>0</v>
      </c>
      <c r="U2808" s="139">
        <f ca="1">VLOOKUP(Tableau4[[#This Row],[Décalage]],D:E,2,0)</f>
        <v>0</v>
      </c>
      <c r="V2808" s="139">
        <f ca="1">VLOOKUP(Tableau4[[#This Row],[Décalage]],D:G,4,0)</f>
        <v>0</v>
      </c>
      <c r="AY2808" s="88"/>
      <c r="AZ2808" s="88"/>
      <c r="BA2808" s="88"/>
      <c r="BB2808" s="88"/>
      <c r="BC2808" s="88"/>
    </row>
    <row r="2809" spans="1:55" ht="15" x14ac:dyDescent="0.2">
      <c r="A2809" s="100" t="s">
        <v>534</v>
      </c>
      <c r="B2809" s="95" t="s">
        <v>534</v>
      </c>
      <c r="C2809" s="95">
        <v>2806</v>
      </c>
      <c r="D2809" s="95" t="s">
        <v>534</v>
      </c>
      <c r="E2809" s="99" t="s">
        <v>534</v>
      </c>
      <c r="F2809" s="95" t="s">
        <v>534</v>
      </c>
      <c r="G2809" s="95" t="s">
        <v>534</v>
      </c>
      <c r="H2809" s="95">
        <v>0</v>
      </c>
      <c r="I2809" s="95">
        <v>1</v>
      </c>
      <c r="J2809" s="95">
        <v>2342</v>
      </c>
      <c r="K2809" s="95" t="s">
        <v>534</v>
      </c>
      <c r="L2809" s="98" t="s">
        <v>534</v>
      </c>
      <c r="M2809" s="98" t="s">
        <v>534</v>
      </c>
      <c r="N2809" s="97" t="s">
        <v>534</v>
      </c>
      <c r="Q2809" s="88" t="str">
        <f t="array" aca="1" ref="Q2809" ca="1">IFERROR(INDEX(Tableau3[Num DECAL],SMALL(IF(Tableau3[Num DECAL]&lt;&gt;"",ROW(INDIRECT("1:"&amp;ROWS(Tableau3[Num DECAL])))),ROWS($1:2798))),"")</f>
        <v/>
      </c>
      <c r="R2809" s="88">
        <f t="shared" ca="1" si="43"/>
        <v>0</v>
      </c>
      <c r="S2809" s="88">
        <f ca="1">COUNTIFS(Tableau3[PLAGE],R2809)</f>
        <v>0</v>
      </c>
      <c r="T2809" s="139">
        <f ca="1">INDEX(EXTRACT!DATE,MATCH(Tableau4[[#This Row],[Décalage]],D:D,0),0)</f>
        <v>0</v>
      </c>
      <c r="U2809" s="139">
        <f ca="1">VLOOKUP(Tableau4[[#This Row],[Décalage]],D:E,2,0)</f>
        <v>0</v>
      </c>
      <c r="V2809" s="139">
        <f ca="1">VLOOKUP(Tableau4[[#This Row],[Décalage]],D:G,4,0)</f>
        <v>0</v>
      </c>
      <c r="AY2809" s="88"/>
      <c r="AZ2809" s="88"/>
      <c r="BA2809" s="88"/>
      <c r="BB2809" s="88"/>
      <c r="BC2809" s="88"/>
    </row>
    <row r="2810" spans="1:55" ht="15" x14ac:dyDescent="0.2">
      <c r="A2810" s="100" t="s">
        <v>534</v>
      </c>
      <c r="B2810" s="95" t="s">
        <v>534</v>
      </c>
      <c r="C2810" s="95">
        <v>2807</v>
      </c>
      <c r="D2810" s="95" t="s">
        <v>534</v>
      </c>
      <c r="E2810" s="99" t="s">
        <v>534</v>
      </c>
      <c r="F2810" s="95" t="s">
        <v>534</v>
      </c>
      <c r="G2810" s="95" t="s">
        <v>534</v>
      </c>
      <c r="H2810" s="95">
        <v>0</v>
      </c>
      <c r="I2810" s="95">
        <v>1</v>
      </c>
      <c r="J2810" s="95">
        <v>2343</v>
      </c>
      <c r="K2810" s="95" t="s">
        <v>534</v>
      </c>
      <c r="L2810" s="98" t="s">
        <v>534</v>
      </c>
      <c r="M2810" s="98" t="s">
        <v>534</v>
      </c>
      <c r="N2810" s="97" t="s">
        <v>534</v>
      </c>
      <c r="Q2810" s="88" t="str">
        <f t="array" aca="1" ref="Q2810" ca="1">IFERROR(INDEX(Tableau3[Num DECAL],SMALL(IF(Tableau3[Num DECAL]&lt;&gt;"",ROW(INDIRECT("1:"&amp;ROWS(Tableau3[Num DECAL])))),ROWS($1:2799))),"")</f>
        <v/>
      </c>
      <c r="R2810" s="88">
        <f t="shared" ca="1" si="43"/>
        <v>0</v>
      </c>
      <c r="S2810" s="88">
        <f ca="1">COUNTIFS(Tableau3[PLAGE],R2810)</f>
        <v>0</v>
      </c>
      <c r="T2810" s="139">
        <f ca="1">INDEX(EXTRACT!DATE,MATCH(Tableau4[[#This Row],[Décalage]],D:D,0),0)</f>
        <v>0</v>
      </c>
      <c r="U2810" s="139">
        <f ca="1">VLOOKUP(Tableau4[[#This Row],[Décalage]],D:E,2,0)</f>
        <v>0</v>
      </c>
      <c r="V2810" s="139">
        <f ca="1">VLOOKUP(Tableau4[[#This Row],[Décalage]],D:G,4,0)</f>
        <v>0</v>
      </c>
      <c r="AY2810" s="88"/>
      <c r="AZ2810" s="88"/>
      <c r="BA2810" s="88"/>
      <c r="BB2810" s="88"/>
      <c r="BC2810" s="88"/>
    </row>
    <row r="2811" spans="1:55" ht="15" x14ac:dyDescent="0.2">
      <c r="A2811" s="100" t="s">
        <v>534</v>
      </c>
      <c r="B2811" s="95" t="s">
        <v>534</v>
      </c>
      <c r="C2811" s="95">
        <v>2808</v>
      </c>
      <c r="D2811" s="95" t="s">
        <v>534</v>
      </c>
      <c r="E2811" s="99" t="s">
        <v>534</v>
      </c>
      <c r="F2811" s="95" t="s">
        <v>534</v>
      </c>
      <c r="G2811" s="95" t="s">
        <v>534</v>
      </c>
      <c r="H2811" s="95">
        <v>0</v>
      </c>
      <c r="I2811" s="95">
        <v>1</v>
      </c>
      <c r="J2811" s="95">
        <v>2344</v>
      </c>
      <c r="K2811" s="95" t="s">
        <v>534</v>
      </c>
      <c r="L2811" s="98" t="s">
        <v>534</v>
      </c>
      <c r="M2811" s="98" t="s">
        <v>534</v>
      </c>
      <c r="N2811" s="97" t="s">
        <v>534</v>
      </c>
      <c r="Q2811" s="88" t="str">
        <f t="array" aca="1" ref="Q2811" ca="1">IFERROR(INDEX(Tableau3[Num DECAL],SMALL(IF(Tableau3[Num DECAL]&lt;&gt;"",ROW(INDIRECT("1:"&amp;ROWS(Tableau3[Num DECAL])))),ROWS($1:2800))),"")</f>
        <v/>
      </c>
      <c r="R2811" s="88">
        <f t="shared" ca="1" si="43"/>
        <v>0</v>
      </c>
      <c r="S2811" s="88">
        <f ca="1">COUNTIFS(Tableau3[PLAGE],R2811)</f>
        <v>0</v>
      </c>
      <c r="T2811" s="139">
        <f ca="1">INDEX(EXTRACT!DATE,MATCH(Tableau4[[#This Row],[Décalage]],D:D,0),0)</f>
        <v>0</v>
      </c>
      <c r="U2811" s="139">
        <f ca="1">VLOOKUP(Tableau4[[#This Row],[Décalage]],D:E,2,0)</f>
        <v>0</v>
      </c>
      <c r="V2811" s="139">
        <f ca="1">VLOOKUP(Tableau4[[#This Row],[Décalage]],D:G,4,0)</f>
        <v>0</v>
      </c>
      <c r="AY2811" s="88"/>
      <c r="AZ2811" s="88"/>
      <c r="BA2811" s="88"/>
      <c r="BB2811" s="88"/>
      <c r="BC2811" s="88"/>
    </row>
    <row r="2812" spans="1:55" ht="15" x14ac:dyDescent="0.2">
      <c r="A2812" s="100" t="s">
        <v>534</v>
      </c>
      <c r="B2812" s="95" t="s">
        <v>534</v>
      </c>
      <c r="C2812" s="95">
        <v>2809</v>
      </c>
      <c r="D2812" s="95" t="s">
        <v>534</v>
      </c>
      <c r="E2812" s="99" t="s">
        <v>534</v>
      </c>
      <c r="F2812" s="95" t="s">
        <v>534</v>
      </c>
      <c r="G2812" s="95" t="s">
        <v>534</v>
      </c>
      <c r="H2812" s="95">
        <v>0</v>
      </c>
      <c r="I2812" s="95">
        <v>1</v>
      </c>
      <c r="J2812" s="95">
        <v>2345</v>
      </c>
      <c r="K2812" s="95" t="s">
        <v>534</v>
      </c>
      <c r="L2812" s="98" t="s">
        <v>534</v>
      </c>
      <c r="M2812" s="98" t="s">
        <v>534</v>
      </c>
      <c r="N2812" s="97" t="s">
        <v>534</v>
      </c>
      <c r="Q2812" s="88" t="str">
        <f t="array" aca="1" ref="Q2812" ca="1">IFERROR(INDEX(Tableau3[Num DECAL],SMALL(IF(Tableau3[Num DECAL]&lt;&gt;"",ROW(INDIRECT("1:"&amp;ROWS(Tableau3[Num DECAL])))),ROWS($1:2801))),"")</f>
        <v/>
      </c>
      <c r="R2812" s="88">
        <f t="shared" ca="1" si="43"/>
        <v>0</v>
      </c>
      <c r="S2812" s="88">
        <f ca="1">COUNTIFS(Tableau3[PLAGE],R2812)</f>
        <v>0</v>
      </c>
      <c r="T2812" s="139">
        <f ca="1">INDEX(EXTRACT!DATE,MATCH(Tableau4[[#This Row],[Décalage]],D:D,0),0)</f>
        <v>0</v>
      </c>
      <c r="U2812" s="139">
        <f ca="1">VLOOKUP(Tableau4[[#This Row],[Décalage]],D:E,2,0)</f>
        <v>0</v>
      </c>
      <c r="V2812" s="139">
        <f ca="1">VLOOKUP(Tableau4[[#This Row],[Décalage]],D:G,4,0)</f>
        <v>0</v>
      </c>
      <c r="AY2812" s="88"/>
      <c r="AZ2812" s="88"/>
      <c r="BA2812" s="88"/>
      <c r="BB2812" s="88"/>
      <c r="BC2812" s="88"/>
    </row>
    <row r="2813" spans="1:55" ht="15" x14ac:dyDescent="0.2">
      <c r="A2813" s="100" t="s">
        <v>534</v>
      </c>
      <c r="B2813" s="95" t="s">
        <v>534</v>
      </c>
      <c r="C2813" s="95">
        <v>2810</v>
      </c>
      <c r="D2813" s="95" t="s">
        <v>534</v>
      </c>
      <c r="E2813" s="99" t="s">
        <v>534</v>
      </c>
      <c r="F2813" s="95" t="s">
        <v>534</v>
      </c>
      <c r="G2813" s="95" t="s">
        <v>534</v>
      </c>
      <c r="H2813" s="95">
        <v>0</v>
      </c>
      <c r="I2813" s="95">
        <v>1</v>
      </c>
      <c r="J2813" s="95">
        <v>2346</v>
      </c>
      <c r="K2813" s="95" t="s">
        <v>534</v>
      </c>
      <c r="L2813" s="98" t="s">
        <v>534</v>
      </c>
      <c r="M2813" s="98" t="s">
        <v>534</v>
      </c>
      <c r="N2813" s="97" t="s">
        <v>534</v>
      </c>
      <c r="Q2813" s="88" t="str">
        <f t="array" aca="1" ref="Q2813" ca="1">IFERROR(INDEX(Tableau3[Num DECAL],SMALL(IF(Tableau3[Num DECAL]&lt;&gt;"",ROW(INDIRECT("1:"&amp;ROWS(Tableau3[Num DECAL])))),ROWS($1:2802))),"")</f>
        <v/>
      </c>
      <c r="R2813" s="88">
        <f t="shared" ca="1" si="43"/>
        <v>0</v>
      </c>
      <c r="S2813" s="88">
        <f ca="1">COUNTIFS(Tableau3[PLAGE],R2813)</f>
        <v>0</v>
      </c>
      <c r="T2813" s="139">
        <f ca="1">INDEX(EXTRACT!DATE,MATCH(Tableau4[[#This Row],[Décalage]],D:D,0),0)</f>
        <v>0</v>
      </c>
      <c r="U2813" s="139">
        <f ca="1">VLOOKUP(Tableau4[[#This Row],[Décalage]],D:E,2,0)</f>
        <v>0</v>
      </c>
      <c r="V2813" s="139">
        <f ca="1">VLOOKUP(Tableau4[[#This Row],[Décalage]],D:G,4,0)</f>
        <v>0</v>
      </c>
      <c r="AY2813" s="88"/>
      <c r="AZ2813" s="88"/>
      <c r="BA2813" s="88"/>
      <c r="BB2813" s="88"/>
      <c r="BC2813" s="88"/>
    </row>
    <row r="2814" spans="1:55" ht="15" x14ac:dyDescent="0.2">
      <c r="A2814" s="100" t="s">
        <v>534</v>
      </c>
      <c r="B2814" s="95" t="s">
        <v>534</v>
      </c>
      <c r="C2814" s="95">
        <v>2811</v>
      </c>
      <c r="D2814" s="95" t="s">
        <v>534</v>
      </c>
      <c r="E2814" s="99" t="s">
        <v>534</v>
      </c>
      <c r="F2814" s="95" t="s">
        <v>534</v>
      </c>
      <c r="G2814" s="95" t="s">
        <v>534</v>
      </c>
      <c r="H2814" s="95">
        <v>0</v>
      </c>
      <c r="I2814" s="95">
        <v>1</v>
      </c>
      <c r="J2814" s="95">
        <v>2347</v>
      </c>
      <c r="K2814" s="95" t="s">
        <v>534</v>
      </c>
      <c r="L2814" s="98" t="s">
        <v>534</v>
      </c>
      <c r="M2814" s="98" t="s">
        <v>534</v>
      </c>
      <c r="N2814" s="97" t="s">
        <v>534</v>
      </c>
      <c r="Q2814" s="88" t="str">
        <f t="array" aca="1" ref="Q2814" ca="1">IFERROR(INDEX(Tableau3[Num DECAL],SMALL(IF(Tableau3[Num DECAL]&lt;&gt;"",ROW(INDIRECT("1:"&amp;ROWS(Tableau3[Num DECAL])))),ROWS($1:2803))),"")</f>
        <v/>
      </c>
      <c r="R2814" s="88">
        <f t="shared" ca="1" si="43"/>
        <v>0</v>
      </c>
      <c r="S2814" s="88">
        <f ca="1">COUNTIFS(Tableau3[PLAGE],R2814)</f>
        <v>0</v>
      </c>
      <c r="T2814" s="139">
        <f ca="1">INDEX(EXTRACT!DATE,MATCH(Tableau4[[#This Row],[Décalage]],D:D,0),0)</f>
        <v>0</v>
      </c>
      <c r="U2814" s="139">
        <f ca="1">VLOOKUP(Tableau4[[#This Row],[Décalage]],D:E,2,0)</f>
        <v>0</v>
      </c>
      <c r="V2814" s="139">
        <f ca="1">VLOOKUP(Tableau4[[#This Row],[Décalage]],D:G,4,0)</f>
        <v>0</v>
      </c>
      <c r="AY2814" s="88"/>
      <c r="AZ2814" s="88"/>
      <c r="BA2814" s="88"/>
      <c r="BB2814" s="88"/>
      <c r="BC2814" s="88"/>
    </row>
    <row r="2815" spans="1:55" ht="15" x14ac:dyDescent="0.2">
      <c r="A2815" s="100" t="s">
        <v>534</v>
      </c>
      <c r="B2815" s="95" t="s">
        <v>534</v>
      </c>
      <c r="C2815" s="95">
        <v>2812</v>
      </c>
      <c r="D2815" s="95" t="s">
        <v>534</v>
      </c>
      <c r="E2815" s="99" t="s">
        <v>534</v>
      </c>
      <c r="F2815" s="95" t="s">
        <v>534</v>
      </c>
      <c r="G2815" s="95" t="s">
        <v>534</v>
      </c>
      <c r="H2815" s="95">
        <v>0</v>
      </c>
      <c r="I2815" s="95">
        <v>1</v>
      </c>
      <c r="J2815" s="95">
        <v>2348</v>
      </c>
      <c r="K2815" s="95" t="s">
        <v>534</v>
      </c>
      <c r="L2815" s="98" t="s">
        <v>534</v>
      </c>
      <c r="M2815" s="98" t="s">
        <v>534</v>
      </c>
      <c r="N2815" s="97" t="s">
        <v>534</v>
      </c>
      <c r="Q2815" s="88" t="str">
        <f t="array" aca="1" ref="Q2815" ca="1">IFERROR(INDEX(Tableau3[Num DECAL],SMALL(IF(Tableau3[Num DECAL]&lt;&gt;"",ROW(INDIRECT("1:"&amp;ROWS(Tableau3[Num DECAL])))),ROWS($1:2804))),"")</f>
        <v/>
      </c>
      <c r="R2815" s="88">
        <f t="shared" ca="1" si="43"/>
        <v>0</v>
      </c>
      <c r="S2815" s="88">
        <f ca="1">COUNTIFS(Tableau3[PLAGE],R2815)</f>
        <v>0</v>
      </c>
      <c r="T2815" s="139">
        <f ca="1">INDEX(EXTRACT!DATE,MATCH(Tableau4[[#This Row],[Décalage]],D:D,0),0)</f>
        <v>0</v>
      </c>
      <c r="U2815" s="139">
        <f ca="1">VLOOKUP(Tableau4[[#This Row],[Décalage]],D:E,2,0)</f>
        <v>0</v>
      </c>
      <c r="V2815" s="139">
        <f ca="1">VLOOKUP(Tableau4[[#This Row],[Décalage]],D:G,4,0)</f>
        <v>0</v>
      </c>
      <c r="AY2815" s="88"/>
      <c r="AZ2815" s="88"/>
      <c r="BA2815" s="88"/>
      <c r="BB2815" s="88"/>
      <c r="BC2815" s="88"/>
    </row>
    <row r="2816" spans="1:55" ht="15" x14ac:dyDescent="0.2">
      <c r="A2816" s="100" t="s">
        <v>534</v>
      </c>
      <c r="B2816" s="95" t="s">
        <v>534</v>
      </c>
      <c r="C2816" s="95">
        <v>2813</v>
      </c>
      <c r="D2816" s="95" t="s">
        <v>534</v>
      </c>
      <c r="E2816" s="99" t="s">
        <v>534</v>
      </c>
      <c r="F2816" s="95" t="s">
        <v>534</v>
      </c>
      <c r="G2816" s="95" t="s">
        <v>534</v>
      </c>
      <c r="H2816" s="95">
        <v>0</v>
      </c>
      <c r="I2816" s="95">
        <v>1</v>
      </c>
      <c r="J2816" s="95">
        <v>2349</v>
      </c>
      <c r="K2816" s="95" t="s">
        <v>534</v>
      </c>
      <c r="L2816" s="98" t="s">
        <v>534</v>
      </c>
      <c r="M2816" s="98" t="s">
        <v>534</v>
      </c>
      <c r="N2816" s="97" t="s">
        <v>534</v>
      </c>
      <c r="Q2816" s="88" t="str">
        <f t="array" aca="1" ref="Q2816" ca="1">IFERROR(INDEX(Tableau3[Num DECAL],SMALL(IF(Tableau3[Num DECAL]&lt;&gt;"",ROW(INDIRECT("1:"&amp;ROWS(Tableau3[Num DECAL])))),ROWS($1:2805))),"")</f>
        <v/>
      </c>
      <c r="R2816" s="88">
        <f t="shared" ca="1" si="43"/>
        <v>0</v>
      </c>
      <c r="S2816" s="88">
        <f ca="1">COUNTIFS(Tableau3[PLAGE],R2816)</f>
        <v>0</v>
      </c>
      <c r="T2816" s="139">
        <f ca="1">INDEX(EXTRACT!DATE,MATCH(Tableau4[[#This Row],[Décalage]],D:D,0),0)</f>
        <v>0</v>
      </c>
      <c r="U2816" s="139">
        <f ca="1">VLOOKUP(Tableau4[[#This Row],[Décalage]],D:E,2,0)</f>
        <v>0</v>
      </c>
      <c r="V2816" s="139">
        <f ca="1">VLOOKUP(Tableau4[[#This Row],[Décalage]],D:G,4,0)</f>
        <v>0</v>
      </c>
      <c r="AY2816" s="88"/>
      <c r="AZ2816" s="88"/>
      <c r="BA2816" s="88"/>
      <c r="BB2816" s="88"/>
      <c r="BC2816" s="88"/>
    </row>
    <row r="2817" spans="1:55" ht="15" x14ac:dyDescent="0.2">
      <c r="A2817" s="100" t="s">
        <v>534</v>
      </c>
      <c r="B2817" s="95" t="s">
        <v>534</v>
      </c>
      <c r="C2817" s="95">
        <v>2814</v>
      </c>
      <c r="D2817" s="95" t="s">
        <v>534</v>
      </c>
      <c r="E2817" s="99" t="s">
        <v>534</v>
      </c>
      <c r="F2817" s="95" t="s">
        <v>534</v>
      </c>
      <c r="G2817" s="95" t="s">
        <v>534</v>
      </c>
      <c r="H2817" s="95">
        <v>0</v>
      </c>
      <c r="I2817" s="95">
        <v>1</v>
      </c>
      <c r="J2817" s="95">
        <v>2350</v>
      </c>
      <c r="K2817" s="95" t="s">
        <v>534</v>
      </c>
      <c r="L2817" s="98" t="s">
        <v>534</v>
      </c>
      <c r="M2817" s="98" t="s">
        <v>534</v>
      </c>
      <c r="N2817" s="97" t="s">
        <v>534</v>
      </c>
      <c r="Q2817" s="88" t="str">
        <f t="array" aca="1" ref="Q2817" ca="1">IFERROR(INDEX(Tableau3[Num DECAL],SMALL(IF(Tableau3[Num DECAL]&lt;&gt;"",ROW(INDIRECT("1:"&amp;ROWS(Tableau3[Num DECAL])))),ROWS($1:2806))),"")</f>
        <v/>
      </c>
      <c r="R2817" s="88">
        <f t="shared" ca="1" si="43"/>
        <v>0</v>
      </c>
      <c r="S2817" s="88">
        <f ca="1">COUNTIFS(Tableau3[PLAGE],R2817)</f>
        <v>0</v>
      </c>
      <c r="T2817" s="139">
        <f ca="1">INDEX(EXTRACT!DATE,MATCH(Tableau4[[#This Row],[Décalage]],D:D,0),0)</f>
        <v>0</v>
      </c>
      <c r="U2817" s="139">
        <f ca="1">VLOOKUP(Tableau4[[#This Row],[Décalage]],D:E,2,0)</f>
        <v>0</v>
      </c>
      <c r="V2817" s="139">
        <f ca="1">VLOOKUP(Tableau4[[#This Row],[Décalage]],D:G,4,0)</f>
        <v>0</v>
      </c>
      <c r="AY2817" s="88"/>
      <c r="AZ2817" s="88"/>
      <c r="BA2817" s="88"/>
      <c r="BB2817" s="88"/>
      <c r="BC2817" s="88"/>
    </row>
    <row r="2818" spans="1:55" ht="15" x14ac:dyDescent="0.2">
      <c r="A2818" s="100" t="s">
        <v>534</v>
      </c>
      <c r="B2818" s="95" t="s">
        <v>534</v>
      </c>
      <c r="C2818" s="95">
        <v>2815</v>
      </c>
      <c r="D2818" s="95" t="s">
        <v>534</v>
      </c>
      <c r="E2818" s="99" t="s">
        <v>534</v>
      </c>
      <c r="F2818" s="95" t="s">
        <v>534</v>
      </c>
      <c r="G2818" s="95" t="s">
        <v>534</v>
      </c>
      <c r="H2818" s="95">
        <v>0</v>
      </c>
      <c r="I2818" s="95">
        <v>1</v>
      </c>
      <c r="J2818" s="95">
        <v>2351</v>
      </c>
      <c r="K2818" s="95" t="s">
        <v>534</v>
      </c>
      <c r="L2818" s="98" t="s">
        <v>534</v>
      </c>
      <c r="M2818" s="98" t="s">
        <v>534</v>
      </c>
      <c r="N2818" s="97" t="s">
        <v>534</v>
      </c>
      <c r="Q2818" s="88" t="str">
        <f t="array" aca="1" ref="Q2818" ca="1">IFERROR(INDEX(Tableau3[Num DECAL],SMALL(IF(Tableau3[Num DECAL]&lt;&gt;"",ROW(INDIRECT("1:"&amp;ROWS(Tableau3[Num DECAL])))),ROWS($1:2807))),"")</f>
        <v/>
      </c>
      <c r="R2818" s="88">
        <f t="shared" ca="1" si="43"/>
        <v>0</v>
      </c>
      <c r="S2818" s="88">
        <f ca="1">COUNTIFS(Tableau3[PLAGE],R2818)</f>
        <v>0</v>
      </c>
      <c r="T2818" s="139">
        <f ca="1">INDEX(EXTRACT!DATE,MATCH(Tableau4[[#This Row],[Décalage]],D:D,0),0)</f>
        <v>0</v>
      </c>
      <c r="U2818" s="139">
        <f ca="1">VLOOKUP(Tableau4[[#This Row],[Décalage]],D:E,2,0)</f>
        <v>0</v>
      </c>
      <c r="V2818" s="139">
        <f ca="1">VLOOKUP(Tableau4[[#This Row],[Décalage]],D:G,4,0)</f>
        <v>0</v>
      </c>
      <c r="AY2818" s="88"/>
      <c r="AZ2818" s="88"/>
      <c r="BA2818" s="88"/>
      <c r="BB2818" s="88"/>
      <c r="BC2818" s="88"/>
    </row>
    <row r="2819" spans="1:55" ht="15" x14ac:dyDescent="0.2">
      <c r="A2819" s="100" t="s">
        <v>534</v>
      </c>
      <c r="B2819" s="95" t="s">
        <v>534</v>
      </c>
      <c r="C2819" s="95">
        <v>2816</v>
      </c>
      <c r="D2819" s="95" t="s">
        <v>534</v>
      </c>
      <c r="E2819" s="99" t="s">
        <v>534</v>
      </c>
      <c r="F2819" s="95" t="s">
        <v>534</v>
      </c>
      <c r="G2819" s="95" t="s">
        <v>534</v>
      </c>
      <c r="H2819" s="95">
        <v>0</v>
      </c>
      <c r="I2819" s="95">
        <v>1</v>
      </c>
      <c r="J2819" s="95">
        <v>2352</v>
      </c>
      <c r="K2819" s="95" t="s">
        <v>534</v>
      </c>
      <c r="L2819" s="98" t="s">
        <v>534</v>
      </c>
      <c r="M2819" s="98" t="s">
        <v>534</v>
      </c>
      <c r="N2819" s="97" t="s">
        <v>534</v>
      </c>
      <c r="Q2819" s="88" t="str">
        <f t="array" aca="1" ref="Q2819" ca="1">IFERROR(INDEX(Tableau3[Num DECAL],SMALL(IF(Tableau3[Num DECAL]&lt;&gt;"",ROW(INDIRECT("1:"&amp;ROWS(Tableau3[Num DECAL])))),ROWS($1:2808))),"")</f>
        <v/>
      </c>
      <c r="R2819" s="88">
        <f t="shared" ca="1" si="43"/>
        <v>0</v>
      </c>
      <c r="S2819" s="88">
        <f ca="1">COUNTIFS(Tableau3[PLAGE],R2819)</f>
        <v>0</v>
      </c>
      <c r="T2819" s="139">
        <f ca="1">INDEX(EXTRACT!DATE,MATCH(Tableau4[[#This Row],[Décalage]],D:D,0),0)</f>
        <v>0</v>
      </c>
      <c r="U2819" s="139">
        <f ca="1">VLOOKUP(Tableau4[[#This Row],[Décalage]],D:E,2,0)</f>
        <v>0</v>
      </c>
      <c r="V2819" s="139">
        <f ca="1">VLOOKUP(Tableau4[[#This Row],[Décalage]],D:G,4,0)</f>
        <v>0</v>
      </c>
      <c r="AY2819" s="88"/>
      <c r="AZ2819" s="88"/>
      <c r="BA2819" s="88"/>
      <c r="BB2819" s="88"/>
      <c r="BC2819" s="88"/>
    </row>
    <row r="2820" spans="1:55" ht="15" x14ac:dyDescent="0.2">
      <c r="A2820" s="100" t="s">
        <v>534</v>
      </c>
      <c r="B2820" s="95" t="s">
        <v>534</v>
      </c>
      <c r="C2820" s="95">
        <v>2817</v>
      </c>
      <c r="D2820" s="95" t="s">
        <v>534</v>
      </c>
      <c r="E2820" s="99" t="s">
        <v>534</v>
      </c>
      <c r="F2820" s="95" t="s">
        <v>534</v>
      </c>
      <c r="G2820" s="95" t="s">
        <v>534</v>
      </c>
      <c r="H2820" s="95">
        <v>0</v>
      </c>
      <c r="I2820" s="95">
        <v>1</v>
      </c>
      <c r="J2820" s="95">
        <v>2353</v>
      </c>
      <c r="K2820" s="95" t="s">
        <v>534</v>
      </c>
      <c r="L2820" s="98" t="s">
        <v>534</v>
      </c>
      <c r="M2820" s="98" t="s">
        <v>534</v>
      </c>
      <c r="N2820" s="97" t="s">
        <v>534</v>
      </c>
      <c r="Q2820" s="88" t="str">
        <f t="array" aca="1" ref="Q2820" ca="1">IFERROR(INDEX(Tableau3[Num DECAL],SMALL(IF(Tableau3[Num DECAL]&lt;&gt;"",ROW(INDIRECT("1:"&amp;ROWS(Tableau3[Num DECAL])))),ROWS($1:2809))),"")</f>
        <v/>
      </c>
      <c r="R2820" s="88">
        <f t="shared" ca="1" si="43"/>
        <v>0</v>
      </c>
      <c r="S2820" s="88">
        <f ca="1">COUNTIFS(Tableau3[PLAGE],R2820)</f>
        <v>0</v>
      </c>
      <c r="T2820" s="139">
        <f ca="1">INDEX(EXTRACT!DATE,MATCH(Tableau4[[#This Row],[Décalage]],D:D,0),0)</f>
        <v>0</v>
      </c>
      <c r="U2820" s="139">
        <f ca="1">VLOOKUP(Tableau4[[#This Row],[Décalage]],D:E,2,0)</f>
        <v>0</v>
      </c>
      <c r="V2820" s="139">
        <f ca="1">VLOOKUP(Tableau4[[#This Row],[Décalage]],D:G,4,0)</f>
        <v>0</v>
      </c>
      <c r="AY2820" s="88"/>
      <c r="AZ2820" s="88"/>
      <c r="BA2820" s="88"/>
      <c r="BB2820" s="88"/>
      <c r="BC2820" s="88"/>
    </row>
    <row r="2821" spans="1:55" ht="15" x14ac:dyDescent="0.2">
      <c r="A2821" s="100" t="s">
        <v>534</v>
      </c>
      <c r="B2821" s="95" t="s">
        <v>534</v>
      </c>
      <c r="C2821" s="95">
        <v>2818</v>
      </c>
      <c r="D2821" s="95" t="s">
        <v>534</v>
      </c>
      <c r="E2821" s="99" t="s">
        <v>534</v>
      </c>
      <c r="F2821" s="95" t="s">
        <v>534</v>
      </c>
      <c r="G2821" s="95" t="s">
        <v>534</v>
      </c>
      <c r="H2821" s="95">
        <v>0</v>
      </c>
      <c r="I2821" s="95">
        <v>1</v>
      </c>
      <c r="J2821" s="95">
        <v>2354</v>
      </c>
      <c r="K2821" s="95" t="s">
        <v>534</v>
      </c>
      <c r="L2821" s="98" t="s">
        <v>534</v>
      </c>
      <c r="M2821" s="98" t="s">
        <v>534</v>
      </c>
      <c r="N2821" s="97" t="s">
        <v>534</v>
      </c>
      <c r="Q2821" s="88" t="str">
        <f t="array" aca="1" ref="Q2821" ca="1">IFERROR(INDEX(Tableau3[Num DECAL],SMALL(IF(Tableau3[Num DECAL]&lt;&gt;"",ROW(INDIRECT("1:"&amp;ROWS(Tableau3[Num DECAL])))),ROWS($1:2810))),"")</f>
        <v/>
      </c>
      <c r="R2821" s="88">
        <f t="shared" ca="1" si="43"/>
        <v>0</v>
      </c>
      <c r="S2821" s="88">
        <f ca="1">COUNTIFS(Tableau3[PLAGE],R2821)</f>
        <v>0</v>
      </c>
      <c r="T2821" s="139">
        <f ca="1">INDEX(EXTRACT!DATE,MATCH(Tableau4[[#This Row],[Décalage]],D:D,0),0)</f>
        <v>0</v>
      </c>
      <c r="U2821" s="139">
        <f ca="1">VLOOKUP(Tableau4[[#This Row],[Décalage]],D:E,2,0)</f>
        <v>0</v>
      </c>
      <c r="V2821" s="139">
        <f ca="1">VLOOKUP(Tableau4[[#This Row],[Décalage]],D:G,4,0)</f>
        <v>0</v>
      </c>
      <c r="AY2821" s="88"/>
      <c r="AZ2821" s="88"/>
      <c r="BA2821" s="88"/>
      <c r="BB2821" s="88"/>
      <c r="BC2821" s="88"/>
    </row>
    <row r="2822" spans="1:55" ht="15" x14ac:dyDescent="0.2">
      <c r="A2822" s="100" t="s">
        <v>534</v>
      </c>
      <c r="B2822" s="95" t="s">
        <v>534</v>
      </c>
      <c r="C2822" s="95">
        <v>2819</v>
      </c>
      <c r="D2822" s="95" t="s">
        <v>534</v>
      </c>
      <c r="E2822" s="99" t="s">
        <v>534</v>
      </c>
      <c r="F2822" s="95" t="s">
        <v>534</v>
      </c>
      <c r="G2822" s="95" t="s">
        <v>534</v>
      </c>
      <c r="H2822" s="95">
        <v>0</v>
      </c>
      <c r="I2822" s="95">
        <v>1</v>
      </c>
      <c r="J2822" s="95">
        <v>2355</v>
      </c>
      <c r="K2822" s="95" t="s">
        <v>534</v>
      </c>
      <c r="L2822" s="98" t="s">
        <v>534</v>
      </c>
      <c r="M2822" s="98" t="s">
        <v>534</v>
      </c>
      <c r="N2822" s="97" t="s">
        <v>534</v>
      </c>
      <c r="Q2822" s="88" t="str">
        <f t="array" aca="1" ref="Q2822" ca="1">IFERROR(INDEX(Tableau3[Num DECAL],SMALL(IF(Tableau3[Num DECAL]&lt;&gt;"",ROW(INDIRECT("1:"&amp;ROWS(Tableau3[Num DECAL])))),ROWS($1:2811))),"")</f>
        <v/>
      </c>
      <c r="R2822" s="88">
        <f t="shared" ca="1" si="43"/>
        <v>0</v>
      </c>
      <c r="S2822" s="88">
        <f ca="1">COUNTIFS(Tableau3[PLAGE],R2822)</f>
        <v>0</v>
      </c>
      <c r="T2822" s="139">
        <f ca="1">INDEX(EXTRACT!DATE,MATCH(Tableau4[[#This Row],[Décalage]],D:D,0),0)</f>
        <v>0</v>
      </c>
      <c r="U2822" s="139">
        <f ca="1">VLOOKUP(Tableau4[[#This Row],[Décalage]],D:E,2,0)</f>
        <v>0</v>
      </c>
      <c r="V2822" s="139">
        <f ca="1">VLOOKUP(Tableau4[[#This Row],[Décalage]],D:G,4,0)</f>
        <v>0</v>
      </c>
      <c r="AY2822" s="88"/>
      <c r="AZ2822" s="88"/>
      <c r="BA2822" s="88"/>
      <c r="BB2822" s="88"/>
      <c r="BC2822" s="88"/>
    </row>
    <row r="2823" spans="1:55" ht="15" x14ac:dyDescent="0.2">
      <c r="A2823" s="100" t="s">
        <v>534</v>
      </c>
      <c r="B2823" s="95" t="s">
        <v>534</v>
      </c>
      <c r="C2823" s="95">
        <v>2820</v>
      </c>
      <c r="D2823" s="95" t="s">
        <v>534</v>
      </c>
      <c r="E2823" s="99" t="s">
        <v>534</v>
      </c>
      <c r="F2823" s="95" t="s">
        <v>534</v>
      </c>
      <c r="G2823" s="95" t="s">
        <v>534</v>
      </c>
      <c r="H2823" s="95">
        <v>0</v>
      </c>
      <c r="I2823" s="95">
        <v>1</v>
      </c>
      <c r="J2823" s="95">
        <v>2356</v>
      </c>
      <c r="K2823" s="95" t="s">
        <v>534</v>
      </c>
      <c r="L2823" s="98" t="s">
        <v>534</v>
      </c>
      <c r="M2823" s="98" t="s">
        <v>534</v>
      </c>
      <c r="N2823" s="97" t="s">
        <v>534</v>
      </c>
      <c r="Q2823" s="88" t="str">
        <f t="array" aca="1" ref="Q2823" ca="1">IFERROR(INDEX(Tableau3[Num DECAL],SMALL(IF(Tableau3[Num DECAL]&lt;&gt;"",ROW(INDIRECT("1:"&amp;ROWS(Tableau3[Num DECAL])))),ROWS($1:2812))),"")</f>
        <v/>
      </c>
      <c r="R2823" s="88">
        <f t="shared" ca="1" si="43"/>
        <v>0</v>
      </c>
      <c r="S2823" s="88">
        <f ca="1">COUNTIFS(Tableau3[PLAGE],R2823)</f>
        <v>0</v>
      </c>
      <c r="T2823" s="139">
        <f ca="1">INDEX(EXTRACT!DATE,MATCH(Tableau4[[#This Row],[Décalage]],D:D,0),0)</f>
        <v>0</v>
      </c>
      <c r="U2823" s="139">
        <f ca="1">VLOOKUP(Tableau4[[#This Row],[Décalage]],D:E,2,0)</f>
        <v>0</v>
      </c>
      <c r="V2823" s="139">
        <f ca="1">VLOOKUP(Tableau4[[#This Row],[Décalage]],D:G,4,0)</f>
        <v>0</v>
      </c>
      <c r="AY2823" s="88"/>
      <c r="AZ2823" s="88"/>
      <c r="BA2823" s="88"/>
      <c r="BB2823" s="88"/>
      <c r="BC2823" s="88"/>
    </row>
    <row r="2824" spans="1:55" ht="15" x14ac:dyDescent="0.2">
      <c r="A2824" s="100" t="s">
        <v>534</v>
      </c>
      <c r="B2824" s="95" t="s">
        <v>534</v>
      </c>
      <c r="C2824" s="95">
        <v>2821</v>
      </c>
      <c r="D2824" s="95" t="s">
        <v>534</v>
      </c>
      <c r="E2824" s="99" t="s">
        <v>534</v>
      </c>
      <c r="F2824" s="95" t="s">
        <v>534</v>
      </c>
      <c r="G2824" s="95" t="s">
        <v>534</v>
      </c>
      <c r="H2824" s="95">
        <v>0</v>
      </c>
      <c r="I2824" s="95">
        <v>1</v>
      </c>
      <c r="J2824" s="95">
        <v>2357</v>
      </c>
      <c r="K2824" s="95" t="s">
        <v>534</v>
      </c>
      <c r="L2824" s="98" t="s">
        <v>534</v>
      </c>
      <c r="M2824" s="98" t="s">
        <v>534</v>
      </c>
      <c r="N2824" s="97" t="s">
        <v>534</v>
      </c>
      <c r="Q2824" s="88" t="str">
        <f t="array" aca="1" ref="Q2824" ca="1">IFERROR(INDEX(Tableau3[Num DECAL],SMALL(IF(Tableau3[Num DECAL]&lt;&gt;"",ROW(INDIRECT("1:"&amp;ROWS(Tableau3[Num DECAL])))),ROWS($1:2813))),"")</f>
        <v/>
      </c>
      <c r="R2824" s="88">
        <f t="shared" ca="1" si="43"/>
        <v>0</v>
      </c>
      <c r="S2824" s="88">
        <f ca="1">COUNTIFS(Tableau3[PLAGE],R2824)</f>
        <v>0</v>
      </c>
      <c r="T2824" s="139">
        <f ca="1">INDEX(EXTRACT!DATE,MATCH(Tableau4[[#This Row],[Décalage]],D:D,0),0)</f>
        <v>0</v>
      </c>
      <c r="U2824" s="139">
        <f ca="1">VLOOKUP(Tableau4[[#This Row],[Décalage]],D:E,2,0)</f>
        <v>0</v>
      </c>
      <c r="V2824" s="139">
        <f ca="1">VLOOKUP(Tableau4[[#This Row],[Décalage]],D:G,4,0)</f>
        <v>0</v>
      </c>
      <c r="AY2824" s="88"/>
      <c r="AZ2824" s="88"/>
      <c r="BA2824" s="88"/>
      <c r="BB2824" s="88"/>
      <c r="BC2824" s="88"/>
    </row>
    <row r="2825" spans="1:55" ht="15" x14ac:dyDescent="0.2">
      <c r="A2825" s="100" t="s">
        <v>534</v>
      </c>
      <c r="B2825" s="95" t="s">
        <v>534</v>
      </c>
      <c r="C2825" s="95">
        <v>2822</v>
      </c>
      <c r="D2825" s="95" t="s">
        <v>534</v>
      </c>
      <c r="E2825" s="99" t="s">
        <v>534</v>
      </c>
      <c r="F2825" s="95" t="s">
        <v>534</v>
      </c>
      <c r="G2825" s="95" t="s">
        <v>534</v>
      </c>
      <c r="H2825" s="95">
        <v>0</v>
      </c>
      <c r="I2825" s="95">
        <v>1</v>
      </c>
      <c r="J2825" s="95">
        <v>2358</v>
      </c>
      <c r="K2825" s="95" t="s">
        <v>534</v>
      </c>
      <c r="L2825" s="98" t="s">
        <v>534</v>
      </c>
      <c r="M2825" s="98" t="s">
        <v>534</v>
      </c>
      <c r="N2825" s="97" t="s">
        <v>534</v>
      </c>
      <c r="Q2825" s="88" t="str">
        <f t="array" aca="1" ref="Q2825" ca="1">IFERROR(INDEX(Tableau3[Num DECAL],SMALL(IF(Tableau3[Num DECAL]&lt;&gt;"",ROW(INDIRECT("1:"&amp;ROWS(Tableau3[Num DECAL])))),ROWS($1:2814))),"")</f>
        <v/>
      </c>
      <c r="R2825" s="88">
        <f t="shared" ca="1" si="43"/>
        <v>0</v>
      </c>
      <c r="S2825" s="88">
        <f ca="1">COUNTIFS(Tableau3[PLAGE],R2825)</f>
        <v>0</v>
      </c>
      <c r="T2825" s="139">
        <f ca="1">INDEX(EXTRACT!DATE,MATCH(Tableau4[[#This Row],[Décalage]],D:D,0),0)</f>
        <v>0</v>
      </c>
      <c r="U2825" s="139">
        <f ca="1">VLOOKUP(Tableau4[[#This Row],[Décalage]],D:E,2,0)</f>
        <v>0</v>
      </c>
      <c r="V2825" s="139">
        <f ca="1">VLOOKUP(Tableau4[[#This Row],[Décalage]],D:G,4,0)</f>
        <v>0</v>
      </c>
      <c r="AY2825" s="88"/>
      <c r="AZ2825" s="88"/>
      <c r="BA2825" s="88"/>
      <c r="BB2825" s="88"/>
      <c r="BC2825" s="88"/>
    </row>
    <row r="2826" spans="1:55" ht="15" x14ac:dyDescent="0.2">
      <c r="A2826" s="100" t="s">
        <v>534</v>
      </c>
      <c r="B2826" s="95" t="s">
        <v>534</v>
      </c>
      <c r="C2826" s="95">
        <v>2823</v>
      </c>
      <c r="D2826" s="95" t="s">
        <v>534</v>
      </c>
      <c r="E2826" s="99" t="s">
        <v>534</v>
      </c>
      <c r="F2826" s="95" t="s">
        <v>534</v>
      </c>
      <c r="G2826" s="95" t="s">
        <v>534</v>
      </c>
      <c r="H2826" s="95">
        <v>0</v>
      </c>
      <c r="I2826" s="95">
        <v>1</v>
      </c>
      <c r="J2826" s="95">
        <v>2359</v>
      </c>
      <c r="K2826" s="95" t="s">
        <v>534</v>
      </c>
      <c r="L2826" s="98" t="s">
        <v>534</v>
      </c>
      <c r="M2826" s="98" t="s">
        <v>534</v>
      </c>
      <c r="N2826" s="97" t="s">
        <v>534</v>
      </c>
      <c r="Q2826" s="88" t="str">
        <f t="array" aca="1" ref="Q2826" ca="1">IFERROR(INDEX(Tableau3[Num DECAL],SMALL(IF(Tableau3[Num DECAL]&lt;&gt;"",ROW(INDIRECT("1:"&amp;ROWS(Tableau3[Num DECAL])))),ROWS($1:2815))),"")</f>
        <v/>
      </c>
      <c r="R2826" s="88">
        <f t="shared" ca="1" si="43"/>
        <v>0</v>
      </c>
      <c r="S2826" s="88">
        <f ca="1">COUNTIFS(Tableau3[PLAGE],R2826)</f>
        <v>0</v>
      </c>
      <c r="T2826" s="139">
        <f ca="1">INDEX(EXTRACT!DATE,MATCH(Tableau4[[#This Row],[Décalage]],D:D,0),0)</f>
        <v>0</v>
      </c>
      <c r="U2826" s="139">
        <f ca="1">VLOOKUP(Tableau4[[#This Row],[Décalage]],D:E,2,0)</f>
        <v>0</v>
      </c>
      <c r="V2826" s="139">
        <f ca="1">VLOOKUP(Tableau4[[#This Row],[Décalage]],D:G,4,0)</f>
        <v>0</v>
      </c>
      <c r="AY2826" s="88"/>
      <c r="AZ2826" s="88"/>
      <c r="BA2826" s="88"/>
      <c r="BB2826" s="88"/>
      <c r="BC2826" s="88"/>
    </row>
    <row r="2827" spans="1:55" ht="15" x14ac:dyDescent="0.2">
      <c r="A2827" s="100" t="s">
        <v>534</v>
      </c>
      <c r="B2827" s="95" t="s">
        <v>534</v>
      </c>
      <c r="C2827" s="95">
        <v>2824</v>
      </c>
      <c r="D2827" s="95" t="s">
        <v>534</v>
      </c>
      <c r="E2827" s="99" t="s">
        <v>534</v>
      </c>
      <c r="F2827" s="95" t="s">
        <v>534</v>
      </c>
      <c r="G2827" s="95" t="s">
        <v>534</v>
      </c>
      <c r="H2827" s="95">
        <v>0</v>
      </c>
      <c r="I2827" s="95">
        <v>1</v>
      </c>
      <c r="J2827" s="95">
        <v>2360</v>
      </c>
      <c r="K2827" s="95" t="s">
        <v>534</v>
      </c>
      <c r="L2827" s="98" t="s">
        <v>534</v>
      </c>
      <c r="M2827" s="98" t="s">
        <v>534</v>
      </c>
      <c r="N2827" s="97" t="s">
        <v>534</v>
      </c>
      <c r="Q2827" s="88" t="str">
        <f t="array" aca="1" ref="Q2827" ca="1">IFERROR(INDEX(Tableau3[Num DECAL],SMALL(IF(Tableau3[Num DECAL]&lt;&gt;"",ROW(INDIRECT("1:"&amp;ROWS(Tableau3[Num DECAL])))),ROWS($1:2816))),"")</f>
        <v/>
      </c>
      <c r="R2827" s="88">
        <f t="shared" ca="1" si="43"/>
        <v>0</v>
      </c>
      <c r="S2827" s="88">
        <f ca="1">COUNTIFS(Tableau3[PLAGE],R2827)</f>
        <v>0</v>
      </c>
      <c r="T2827" s="139">
        <f ca="1">INDEX(EXTRACT!DATE,MATCH(Tableau4[[#This Row],[Décalage]],D:D,0),0)</f>
        <v>0</v>
      </c>
      <c r="U2827" s="139">
        <f ca="1">VLOOKUP(Tableau4[[#This Row],[Décalage]],D:E,2,0)</f>
        <v>0</v>
      </c>
      <c r="V2827" s="139">
        <f ca="1">VLOOKUP(Tableau4[[#This Row],[Décalage]],D:G,4,0)</f>
        <v>0</v>
      </c>
      <c r="AY2827" s="88"/>
      <c r="AZ2827" s="88"/>
      <c r="BA2827" s="88"/>
      <c r="BB2827" s="88"/>
      <c r="BC2827" s="88"/>
    </row>
    <row r="2828" spans="1:55" ht="15" x14ac:dyDescent="0.2">
      <c r="A2828" s="100" t="s">
        <v>534</v>
      </c>
      <c r="B2828" s="95" t="s">
        <v>534</v>
      </c>
      <c r="C2828" s="95">
        <v>2825</v>
      </c>
      <c r="D2828" s="95" t="s">
        <v>534</v>
      </c>
      <c r="E2828" s="99" t="s">
        <v>534</v>
      </c>
      <c r="F2828" s="95" t="s">
        <v>534</v>
      </c>
      <c r="G2828" s="95" t="s">
        <v>534</v>
      </c>
      <c r="H2828" s="95">
        <v>0</v>
      </c>
      <c r="I2828" s="95">
        <v>1</v>
      </c>
      <c r="J2828" s="95">
        <v>2361</v>
      </c>
      <c r="K2828" s="95" t="s">
        <v>534</v>
      </c>
      <c r="L2828" s="98" t="s">
        <v>534</v>
      </c>
      <c r="M2828" s="98" t="s">
        <v>534</v>
      </c>
      <c r="N2828" s="97" t="s">
        <v>534</v>
      </c>
      <c r="Q2828" s="88" t="str">
        <f t="array" aca="1" ref="Q2828" ca="1">IFERROR(INDEX(Tableau3[Num DECAL],SMALL(IF(Tableau3[Num DECAL]&lt;&gt;"",ROW(INDIRECT("1:"&amp;ROWS(Tableau3[Num DECAL])))),ROWS($1:2817))),"")</f>
        <v/>
      </c>
      <c r="R2828" s="88">
        <f t="shared" ref="R2828:R2891" ca="1" si="44">VLOOKUP(Q2828,D:J,7,0)</f>
        <v>0</v>
      </c>
      <c r="S2828" s="88">
        <f ca="1">COUNTIFS(Tableau3[PLAGE],R2828)</f>
        <v>0</v>
      </c>
      <c r="T2828" s="139">
        <f ca="1">INDEX(EXTRACT!DATE,MATCH(Tableau4[[#This Row],[Décalage]],D:D,0),0)</f>
        <v>0</v>
      </c>
      <c r="U2828" s="139">
        <f ca="1">VLOOKUP(Tableau4[[#This Row],[Décalage]],D:E,2,0)</f>
        <v>0</v>
      </c>
      <c r="V2828" s="139">
        <f ca="1">VLOOKUP(Tableau4[[#This Row],[Décalage]],D:G,4,0)</f>
        <v>0</v>
      </c>
      <c r="AY2828" s="88"/>
      <c r="AZ2828" s="88"/>
      <c r="BA2828" s="88"/>
      <c r="BB2828" s="88"/>
      <c r="BC2828" s="88"/>
    </row>
    <row r="2829" spans="1:55" ht="15" x14ac:dyDescent="0.2">
      <c r="A2829" s="100" t="s">
        <v>534</v>
      </c>
      <c r="B2829" s="95" t="s">
        <v>534</v>
      </c>
      <c r="C2829" s="95">
        <v>2826</v>
      </c>
      <c r="D2829" s="95" t="s">
        <v>534</v>
      </c>
      <c r="E2829" s="99" t="s">
        <v>534</v>
      </c>
      <c r="F2829" s="95" t="s">
        <v>534</v>
      </c>
      <c r="G2829" s="95" t="s">
        <v>534</v>
      </c>
      <c r="H2829" s="95">
        <v>0</v>
      </c>
      <c r="I2829" s="95">
        <v>1</v>
      </c>
      <c r="J2829" s="95">
        <v>2362</v>
      </c>
      <c r="K2829" s="95" t="s">
        <v>534</v>
      </c>
      <c r="L2829" s="98" t="s">
        <v>534</v>
      </c>
      <c r="M2829" s="98" t="s">
        <v>534</v>
      </c>
      <c r="N2829" s="97" t="s">
        <v>534</v>
      </c>
      <c r="Q2829" s="88" t="str">
        <f t="array" aca="1" ref="Q2829" ca="1">IFERROR(INDEX(Tableau3[Num DECAL],SMALL(IF(Tableau3[Num DECAL]&lt;&gt;"",ROW(INDIRECT("1:"&amp;ROWS(Tableau3[Num DECAL])))),ROWS($1:2818))),"")</f>
        <v/>
      </c>
      <c r="R2829" s="88">
        <f t="shared" ca="1" si="44"/>
        <v>0</v>
      </c>
      <c r="S2829" s="88">
        <f ca="1">COUNTIFS(Tableau3[PLAGE],R2829)</f>
        <v>0</v>
      </c>
      <c r="T2829" s="139">
        <f ca="1">INDEX(EXTRACT!DATE,MATCH(Tableau4[[#This Row],[Décalage]],D:D,0),0)</f>
        <v>0</v>
      </c>
      <c r="U2829" s="139">
        <f ca="1">VLOOKUP(Tableau4[[#This Row],[Décalage]],D:E,2,0)</f>
        <v>0</v>
      </c>
      <c r="V2829" s="139">
        <f ca="1">VLOOKUP(Tableau4[[#This Row],[Décalage]],D:G,4,0)</f>
        <v>0</v>
      </c>
      <c r="AY2829" s="88"/>
      <c r="AZ2829" s="88"/>
      <c r="BA2829" s="88"/>
      <c r="BB2829" s="88"/>
      <c r="BC2829" s="88"/>
    </row>
    <row r="2830" spans="1:55" ht="15" x14ac:dyDescent="0.2">
      <c r="A2830" s="100" t="s">
        <v>534</v>
      </c>
      <c r="B2830" s="95" t="s">
        <v>534</v>
      </c>
      <c r="C2830" s="95">
        <v>2827</v>
      </c>
      <c r="D2830" s="95" t="s">
        <v>534</v>
      </c>
      <c r="E2830" s="99" t="s">
        <v>534</v>
      </c>
      <c r="F2830" s="95" t="s">
        <v>534</v>
      </c>
      <c r="G2830" s="95" t="s">
        <v>534</v>
      </c>
      <c r="H2830" s="95">
        <v>0</v>
      </c>
      <c r="I2830" s="95">
        <v>1</v>
      </c>
      <c r="J2830" s="95">
        <v>2363</v>
      </c>
      <c r="K2830" s="95" t="s">
        <v>534</v>
      </c>
      <c r="L2830" s="98" t="s">
        <v>534</v>
      </c>
      <c r="M2830" s="98" t="s">
        <v>534</v>
      </c>
      <c r="N2830" s="97" t="s">
        <v>534</v>
      </c>
      <c r="Q2830" s="88" t="str">
        <f t="array" aca="1" ref="Q2830" ca="1">IFERROR(INDEX(Tableau3[Num DECAL],SMALL(IF(Tableau3[Num DECAL]&lt;&gt;"",ROW(INDIRECT("1:"&amp;ROWS(Tableau3[Num DECAL])))),ROWS($1:2819))),"")</f>
        <v/>
      </c>
      <c r="R2830" s="88">
        <f t="shared" ca="1" si="44"/>
        <v>0</v>
      </c>
      <c r="S2830" s="88">
        <f ca="1">COUNTIFS(Tableau3[PLAGE],R2830)</f>
        <v>0</v>
      </c>
      <c r="T2830" s="139">
        <f ca="1">INDEX(EXTRACT!DATE,MATCH(Tableau4[[#This Row],[Décalage]],D:D,0),0)</f>
        <v>0</v>
      </c>
      <c r="U2830" s="139">
        <f ca="1">VLOOKUP(Tableau4[[#This Row],[Décalage]],D:E,2,0)</f>
        <v>0</v>
      </c>
      <c r="V2830" s="139">
        <f ca="1">VLOOKUP(Tableau4[[#This Row],[Décalage]],D:G,4,0)</f>
        <v>0</v>
      </c>
      <c r="AY2830" s="88"/>
      <c r="AZ2830" s="88"/>
      <c r="BA2830" s="88"/>
      <c r="BB2830" s="88"/>
      <c r="BC2830" s="88"/>
    </row>
    <row r="2831" spans="1:55" ht="15" x14ac:dyDescent="0.2">
      <c r="A2831" s="100" t="s">
        <v>534</v>
      </c>
      <c r="B2831" s="95" t="s">
        <v>534</v>
      </c>
      <c r="C2831" s="95">
        <v>2828</v>
      </c>
      <c r="D2831" s="95" t="s">
        <v>534</v>
      </c>
      <c r="E2831" s="99" t="s">
        <v>534</v>
      </c>
      <c r="F2831" s="95" t="s">
        <v>534</v>
      </c>
      <c r="G2831" s="95" t="s">
        <v>534</v>
      </c>
      <c r="H2831" s="95">
        <v>0</v>
      </c>
      <c r="I2831" s="95">
        <v>1</v>
      </c>
      <c r="J2831" s="95">
        <v>2364</v>
      </c>
      <c r="K2831" s="95" t="s">
        <v>534</v>
      </c>
      <c r="L2831" s="98" t="s">
        <v>534</v>
      </c>
      <c r="M2831" s="98" t="s">
        <v>534</v>
      </c>
      <c r="N2831" s="97" t="s">
        <v>534</v>
      </c>
      <c r="Q2831" s="88" t="str">
        <f t="array" aca="1" ref="Q2831" ca="1">IFERROR(INDEX(Tableau3[Num DECAL],SMALL(IF(Tableau3[Num DECAL]&lt;&gt;"",ROW(INDIRECT("1:"&amp;ROWS(Tableau3[Num DECAL])))),ROWS($1:2820))),"")</f>
        <v/>
      </c>
      <c r="R2831" s="88">
        <f t="shared" ca="1" si="44"/>
        <v>0</v>
      </c>
      <c r="S2831" s="88">
        <f ca="1">COUNTIFS(Tableau3[PLAGE],R2831)</f>
        <v>0</v>
      </c>
      <c r="T2831" s="139">
        <f ca="1">INDEX(EXTRACT!DATE,MATCH(Tableau4[[#This Row],[Décalage]],D:D,0),0)</f>
        <v>0</v>
      </c>
      <c r="U2831" s="139">
        <f ca="1">VLOOKUP(Tableau4[[#This Row],[Décalage]],D:E,2,0)</f>
        <v>0</v>
      </c>
      <c r="V2831" s="139">
        <f ca="1">VLOOKUP(Tableau4[[#This Row],[Décalage]],D:G,4,0)</f>
        <v>0</v>
      </c>
      <c r="AY2831" s="88"/>
      <c r="AZ2831" s="88"/>
      <c r="BA2831" s="88"/>
      <c r="BB2831" s="88"/>
      <c r="BC2831" s="88"/>
    </row>
    <row r="2832" spans="1:55" ht="15" x14ac:dyDescent="0.2">
      <c r="A2832" s="100" t="s">
        <v>534</v>
      </c>
      <c r="B2832" s="95" t="s">
        <v>534</v>
      </c>
      <c r="C2832" s="95">
        <v>2829</v>
      </c>
      <c r="D2832" s="95" t="s">
        <v>534</v>
      </c>
      <c r="E2832" s="99" t="s">
        <v>534</v>
      </c>
      <c r="F2832" s="95" t="s">
        <v>534</v>
      </c>
      <c r="G2832" s="95" t="s">
        <v>534</v>
      </c>
      <c r="H2832" s="95">
        <v>0</v>
      </c>
      <c r="I2832" s="95">
        <v>1</v>
      </c>
      <c r="J2832" s="95">
        <v>2365</v>
      </c>
      <c r="K2832" s="95" t="s">
        <v>534</v>
      </c>
      <c r="L2832" s="98" t="s">
        <v>534</v>
      </c>
      <c r="M2832" s="98" t="s">
        <v>534</v>
      </c>
      <c r="N2832" s="97" t="s">
        <v>534</v>
      </c>
      <c r="Q2832" s="88" t="str">
        <f t="array" aca="1" ref="Q2832" ca="1">IFERROR(INDEX(Tableau3[Num DECAL],SMALL(IF(Tableau3[Num DECAL]&lt;&gt;"",ROW(INDIRECT("1:"&amp;ROWS(Tableau3[Num DECAL])))),ROWS($1:2821))),"")</f>
        <v/>
      </c>
      <c r="R2832" s="88">
        <f t="shared" ca="1" si="44"/>
        <v>0</v>
      </c>
      <c r="S2832" s="88">
        <f ca="1">COUNTIFS(Tableau3[PLAGE],R2832)</f>
        <v>0</v>
      </c>
      <c r="T2832" s="139">
        <f ca="1">INDEX(EXTRACT!DATE,MATCH(Tableau4[[#This Row],[Décalage]],D:D,0),0)</f>
        <v>0</v>
      </c>
      <c r="U2832" s="139">
        <f ca="1">VLOOKUP(Tableau4[[#This Row],[Décalage]],D:E,2,0)</f>
        <v>0</v>
      </c>
      <c r="V2832" s="139">
        <f ca="1">VLOOKUP(Tableau4[[#This Row],[Décalage]],D:G,4,0)</f>
        <v>0</v>
      </c>
      <c r="AY2832" s="88"/>
      <c r="AZ2832" s="88"/>
      <c r="BA2832" s="88"/>
      <c r="BB2832" s="88"/>
      <c r="BC2832" s="88"/>
    </row>
    <row r="2833" spans="1:55" ht="15" x14ac:dyDescent="0.2">
      <c r="A2833" s="100" t="s">
        <v>534</v>
      </c>
      <c r="B2833" s="95" t="s">
        <v>534</v>
      </c>
      <c r="C2833" s="95">
        <v>2830</v>
      </c>
      <c r="D2833" s="95" t="s">
        <v>534</v>
      </c>
      <c r="E2833" s="99" t="s">
        <v>534</v>
      </c>
      <c r="F2833" s="95" t="s">
        <v>534</v>
      </c>
      <c r="G2833" s="95" t="s">
        <v>534</v>
      </c>
      <c r="H2833" s="95">
        <v>0</v>
      </c>
      <c r="I2833" s="95">
        <v>1</v>
      </c>
      <c r="J2833" s="95">
        <v>2366</v>
      </c>
      <c r="K2833" s="95" t="s">
        <v>534</v>
      </c>
      <c r="L2833" s="98" t="s">
        <v>534</v>
      </c>
      <c r="M2833" s="98" t="s">
        <v>534</v>
      </c>
      <c r="N2833" s="97" t="s">
        <v>534</v>
      </c>
      <c r="Q2833" s="88" t="str">
        <f t="array" aca="1" ref="Q2833" ca="1">IFERROR(INDEX(Tableau3[Num DECAL],SMALL(IF(Tableau3[Num DECAL]&lt;&gt;"",ROW(INDIRECT("1:"&amp;ROWS(Tableau3[Num DECAL])))),ROWS($1:2822))),"")</f>
        <v/>
      </c>
      <c r="R2833" s="88">
        <f t="shared" ca="1" si="44"/>
        <v>0</v>
      </c>
      <c r="S2833" s="88">
        <f ca="1">COUNTIFS(Tableau3[PLAGE],R2833)</f>
        <v>0</v>
      </c>
      <c r="T2833" s="139">
        <f ca="1">INDEX(EXTRACT!DATE,MATCH(Tableau4[[#This Row],[Décalage]],D:D,0),0)</f>
        <v>0</v>
      </c>
      <c r="U2833" s="139">
        <f ca="1">VLOOKUP(Tableau4[[#This Row],[Décalage]],D:E,2,0)</f>
        <v>0</v>
      </c>
      <c r="V2833" s="139">
        <f ca="1">VLOOKUP(Tableau4[[#This Row],[Décalage]],D:G,4,0)</f>
        <v>0</v>
      </c>
      <c r="AY2833" s="88"/>
      <c r="AZ2833" s="88"/>
      <c r="BA2833" s="88"/>
      <c r="BB2833" s="88"/>
      <c r="BC2833" s="88"/>
    </row>
    <row r="2834" spans="1:55" ht="15" x14ac:dyDescent="0.2">
      <c r="A2834" s="100" t="s">
        <v>534</v>
      </c>
      <c r="B2834" s="95" t="s">
        <v>534</v>
      </c>
      <c r="C2834" s="95">
        <v>2831</v>
      </c>
      <c r="D2834" s="95" t="s">
        <v>534</v>
      </c>
      <c r="E2834" s="99" t="s">
        <v>534</v>
      </c>
      <c r="F2834" s="95" t="s">
        <v>534</v>
      </c>
      <c r="G2834" s="95" t="s">
        <v>534</v>
      </c>
      <c r="H2834" s="95">
        <v>0</v>
      </c>
      <c r="I2834" s="95">
        <v>1</v>
      </c>
      <c r="J2834" s="95">
        <v>2367</v>
      </c>
      <c r="K2834" s="95" t="s">
        <v>534</v>
      </c>
      <c r="L2834" s="98" t="s">
        <v>534</v>
      </c>
      <c r="M2834" s="98" t="s">
        <v>534</v>
      </c>
      <c r="N2834" s="97" t="s">
        <v>534</v>
      </c>
      <c r="Q2834" s="88" t="str">
        <f t="array" aca="1" ref="Q2834" ca="1">IFERROR(INDEX(Tableau3[Num DECAL],SMALL(IF(Tableau3[Num DECAL]&lt;&gt;"",ROW(INDIRECT("1:"&amp;ROWS(Tableau3[Num DECAL])))),ROWS($1:2823))),"")</f>
        <v/>
      </c>
      <c r="R2834" s="88">
        <f t="shared" ca="1" si="44"/>
        <v>0</v>
      </c>
      <c r="S2834" s="88">
        <f ca="1">COUNTIFS(Tableau3[PLAGE],R2834)</f>
        <v>0</v>
      </c>
      <c r="T2834" s="139">
        <f ca="1">INDEX(EXTRACT!DATE,MATCH(Tableau4[[#This Row],[Décalage]],D:D,0),0)</f>
        <v>0</v>
      </c>
      <c r="U2834" s="139">
        <f ca="1">VLOOKUP(Tableau4[[#This Row],[Décalage]],D:E,2,0)</f>
        <v>0</v>
      </c>
      <c r="V2834" s="139">
        <f ca="1">VLOOKUP(Tableau4[[#This Row],[Décalage]],D:G,4,0)</f>
        <v>0</v>
      </c>
      <c r="AY2834" s="88"/>
      <c r="AZ2834" s="88"/>
      <c r="BA2834" s="88"/>
      <c r="BB2834" s="88"/>
      <c r="BC2834" s="88"/>
    </row>
    <row r="2835" spans="1:55" ht="15" x14ac:dyDescent="0.2">
      <c r="A2835" s="100" t="s">
        <v>534</v>
      </c>
      <c r="B2835" s="95" t="s">
        <v>534</v>
      </c>
      <c r="C2835" s="95">
        <v>2832</v>
      </c>
      <c r="D2835" s="95" t="s">
        <v>534</v>
      </c>
      <c r="E2835" s="99" t="s">
        <v>534</v>
      </c>
      <c r="F2835" s="95" t="s">
        <v>534</v>
      </c>
      <c r="G2835" s="95" t="s">
        <v>534</v>
      </c>
      <c r="H2835" s="95">
        <v>0</v>
      </c>
      <c r="I2835" s="95">
        <v>1</v>
      </c>
      <c r="J2835" s="95">
        <v>2368</v>
      </c>
      <c r="K2835" s="95" t="s">
        <v>534</v>
      </c>
      <c r="L2835" s="98" t="s">
        <v>534</v>
      </c>
      <c r="M2835" s="98" t="s">
        <v>534</v>
      </c>
      <c r="N2835" s="97" t="s">
        <v>534</v>
      </c>
      <c r="Q2835" s="88" t="str">
        <f t="array" aca="1" ref="Q2835" ca="1">IFERROR(INDEX(Tableau3[Num DECAL],SMALL(IF(Tableau3[Num DECAL]&lt;&gt;"",ROW(INDIRECT("1:"&amp;ROWS(Tableau3[Num DECAL])))),ROWS($1:2824))),"")</f>
        <v/>
      </c>
      <c r="R2835" s="88">
        <f t="shared" ca="1" si="44"/>
        <v>0</v>
      </c>
      <c r="S2835" s="88">
        <f ca="1">COUNTIFS(Tableau3[PLAGE],R2835)</f>
        <v>0</v>
      </c>
      <c r="T2835" s="139">
        <f ca="1">INDEX(EXTRACT!DATE,MATCH(Tableau4[[#This Row],[Décalage]],D:D,0),0)</f>
        <v>0</v>
      </c>
      <c r="U2835" s="139">
        <f ca="1">VLOOKUP(Tableau4[[#This Row],[Décalage]],D:E,2,0)</f>
        <v>0</v>
      </c>
      <c r="V2835" s="139">
        <f ca="1">VLOOKUP(Tableau4[[#This Row],[Décalage]],D:G,4,0)</f>
        <v>0</v>
      </c>
      <c r="AY2835" s="88"/>
      <c r="AZ2835" s="88"/>
      <c r="BA2835" s="88"/>
      <c r="BB2835" s="88"/>
      <c r="BC2835" s="88"/>
    </row>
    <row r="2836" spans="1:55" ht="15" x14ac:dyDescent="0.2">
      <c r="A2836" s="100" t="s">
        <v>534</v>
      </c>
      <c r="B2836" s="95" t="s">
        <v>534</v>
      </c>
      <c r="C2836" s="95">
        <v>2833</v>
      </c>
      <c r="D2836" s="95" t="s">
        <v>534</v>
      </c>
      <c r="E2836" s="99" t="s">
        <v>534</v>
      </c>
      <c r="F2836" s="95" t="s">
        <v>534</v>
      </c>
      <c r="G2836" s="95" t="s">
        <v>534</v>
      </c>
      <c r="H2836" s="95">
        <v>0</v>
      </c>
      <c r="I2836" s="95">
        <v>1</v>
      </c>
      <c r="J2836" s="95">
        <v>2369</v>
      </c>
      <c r="K2836" s="95" t="s">
        <v>534</v>
      </c>
      <c r="L2836" s="98" t="s">
        <v>534</v>
      </c>
      <c r="M2836" s="98" t="s">
        <v>534</v>
      </c>
      <c r="N2836" s="97" t="s">
        <v>534</v>
      </c>
      <c r="Q2836" s="88" t="str">
        <f t="array" aca="1" ref="Q2836" ca="1">IFERROR(INDEX(Tableau3[Num DECAL],SMALL(IF(Tableau3[Num DECAL]&lt;&gt;"",ROW(INDIRECT("1:"&amp;ROWS(Tableau3[Num DECAL])))),ROWS($1:2825))),"")</f>
        <v/>
      </c>
      <c r="R2836" s="88">
        <f t="shared" ca="1" si="44"/>
        <v>0</v>
      </c>
      <c r="S2836" s="88">
        <f ca="1">COUNTIFS(Tableau3[PLAGE],R2836)</f>
        <v>0</v>
      </c>
      <c r="T2836" s="139">
        <f ca="1">INDEX(EXTRACT!DATE,MATCH(Tableau4[[#This Row],[Décalage]],D:D,0),0)</f>
        <v>0</v>
      </c>
      <c r="U2836" s="139">
        <f ca="1">VLOOKUP(Tableau4[[#This Row],[Décalage]],D:E,2,0)</f>
        <v>0</v>
      </c>
      <c r="V2836" s="139">
        <f ca="1">VLOOKUP(Tableau4[[#This Row],[Décalage]],D:G,4,0)</f>
        <v>0</v>
      </c>
      <c r="AY2836" s="88"/>
      <c r="AZ2836" s="88"/>
      <c r="BA2836" s="88"/>
      <c r="BB2836" s="88"/>
      <c r="BC2836" s="88"/>
    </row>
    <row r="2837" spans="1:55" ht="15" x14ac:dyDescent="0.2">
      <c r="A2837" s="100" t="s">
        <v>534</v>
      </c>
      <c r="B2837" s="95" t="s">
        <v>534</v>
      </c>
      <c r="C2837" s="95">
        <v>2834</v>
      </c>
      <c r="D2837" s="95" t="s">
        <v>534</v>
      </c>
      <c r="E2837" s="99" t="s">
        <v>534</v>
      </c>
      <c r="F2837" s="95" t="s">
        <v>534</v>
      </c>
      <c r="G2837" s="95" t="s">
        <v>534</v>
      </c>
      <c r="H2837" s="95">
        <v>0</v>
      </c>
      <c r="I2837" s="95">
        <v>1</v>
      </c>
      <c r="J2837" s="95">
        <v>2370</v>
      </c>
      <c r="K2837" s="95" t="s">
        <v>534</v>
      </c>
      <c r="L2837" s="98" t="s">
        <v>534</v>
      </c>
      <c r="M2837" s="98" t="s">
        <v>534</v>
      </c>
      <c r="N2837" s="97" t="s">
        <v>534</v>
      </c>
      <c r="Q2837" s="88" t="str">
        <f t="array" aca="1" ref="Q2837" ca="1">IFERROR(INDEX(Tableau3[Num DECAL],SMALL(IF(Tableau3[Num DECAL]&lt;&gt;"",ROW(INDIRECT("1:"&amp;ROWS(Tableau3[Num DECAL])))),ROWS($1:2826))),"")</f>
        <v/>
      </c>
      <c r="R2837" s="88">
        <f t="shared" ca="1" si="44"/>
        <v>0</v>
      </c>
      <c r="S2837" s="88">
        <f ca="1">COUNTIFS(Tableau3[PLAGE],R2837)</f>
        <v>0</v>
      </c>
      <c r="T2837" s="139">
        <f ca="1">INDEX(EXTRACT!DATE,MATCH(Tableau4[[#This Row],[Décalage]],D:D,0),0)</f>
        <v>0</v>
      </c>
      <c r="U2837" s="139">
        <f ca="1">VLOOKUP(Tableau4[[#This Row],[Décalage]],D:E,2,0)</f>
        <v>0</v>
      </c>
      <c r="V2837" s="139">
        <f ca="1">VLOOKUP(Tableau4[[#This Row],[Décalage]],D:G,4,0)</f>
        <v>0</v>
      </c>
      <c r="AY2837" s="88"/>
      <c r="AZ2837" s="88"/>
      <c r="BA2837" s="88"/>
      <c r="BB2837" s="88"/>
      <c r="BC2837" s="88"/>
    </row>
    <row r="2838" spans="1:55" ht="15" x14ac:dyDescent="0.2">
      <c r="A2838" s="100" t="s">
        <v>534</v>
      </c>
      <c r="B2838" s="95" t="s">
        <v>534</v>
      </c>
      <c r="C2838" s="95">
        <v>2835</v>
      </c>
      <c r="D2838" s="95" t="s">
        <v>534</v>
      </c>
      <c r="E2838" s="99" t="s">
        <v>534</v>
      </c>
      <c r="F2838" s="95" t="s">
        <v>534</v>
      </c>
      <c r="G2838" s="95" t="s">
        <v>534</v>
      </c>
      <c r="H2838" s="95">
        <v>0</v>
      </c>
      <c r="I2838" s="95">
        <v>1</v>
      </c>
      <c r="J2838" s="95">
        <v>2371</v>
      </c>
      <c r="K2838" s="95" t="s">
        <v>534</v>
      </c>
      <c r="L2838" s="98" t="s">
        <v>534</v>
      </c>
      <c r="M2838" s="98" t="s">
        <v>534</v>
      </c>
      <c r="N2838" s="97" t="s">
        <v>534</v>
      </c>
      <c r="Q2838" s="88" t="str">
        <f t="array" aca="1" ref="Q2838" ca="1">IFERROR(INDEX(Tableau3[Num DECAL],SMALL(IF(Tableau3[Num DECAL]&lt;&gt;"",ROW(INDIRECT("1:"&amp;ROWS(Tableau3[Num DECAL])))),ROWS($1:2827))),"")</f>
        <v/>
      </c>
      <c r="R2838" s="88">
        <f t="shared" ca="1" si="44"/>
        <v>0</v>
      </c>
      <c r="S2838" s="88">
        <f ca="1">COUNTIFS(Tableau3[PLAGE],R2838)</f>
        <v>0</v>
      </c>
      <c r="T2838" s="139">
        <f ca="1">INDEX(EXTRACT!DATE,MATCH(Tableau4[[#This Row],[Décalage]],D:D,0),0)</f>
        <v>0</v>
      </c>
      <c r="U2838" s="139">
        <f ca="1">VLOOKUP(Tableau4[[#This Row],[Décalage]],D:E,2,0)</f>
        <v>0</v>
      </c>
      <c r="V2838" s="139">
        <f ca="1">VLOOKUP(Tableau4[[#This Row],[Décalage]],D:G,4,0)</f>
        <v>0</v>
      </c>
      <c r="AY2838" s="88"/>
      <c r="AZ2838" s="88"/>
      <c r="BA2838" s="88"/>
      <c r="BB2838" s="88"/>
      <c r="BC2838" s="88"/>
    </row>
    <row r="2839" spans="1:55" ht="15" x14ac:dyDescent="0.2">
      <c r="A2839" s="100" t="s">
        <v>534</v>
      </c>
      <c r="B2839" s="95" t="s">
        <v>534</v>
      </c>
      <c r="C2839" s="95">
        <v>2836</v>
      </c>
      <c r="D2839" s="95" t="s">
        <v>534</v>
      </c>
      <c r="E2839" s="99" t="s">
        <v>534</v>
      </c>
      <c r="F2839" s="95" t="s">
        <v>534</v>
      </c>
      <c r="G2839" s="95" t="s">
        <v>534</v>
      </c>
      <c r="H2839" s="95">
        <v>0</v>
      </c>
      <c r="I2839" s="95">
        <v>1</v>
      </c>
      <c r="J2839" s="95">
        <v>2372</v>
      </c>
      <c r="K2839" s="95" t="s">
        <v>534</v>
      </c>
      <c r="L2839" s="98" t="s">
        <v>534</v>
      </c>
      <c r="M2839" s="98" t="s">
        <v>534</v>
      </c>
      <c r="N2839" s="97" t="s">
        <v>534</v>
      </c>
      <c r="Q2839" s="88" t="str">
        <f t="array" aca="1" ref="Q2839" ca="1">IFERROR(INDEX(Tableau3[Num DECAL],SMALL(IF(Tableau3[Num DECAL]&lt;&gt;"",ROW(INDIRECT("1:"&amp;ROWS(Tableau3[Num DECAL])))),ROWS($1:2828))),"")</f>
        <v/>
      </c>
      <c r="R2839" s="88">
        <f t="shared" ca="1" si="44"/>
        <v>0</v>
      </c>
      <c r="S2839" s="88">
        <f ca="1">COUNTIFS(Tableau3[PLAGE],R2839)</f>
        <v>0</v>
      </c>
      <c r="T2839" s="139">
        <f ca="1">INDEX(EXTRACT!DATE,MATCH(Tableau4[[#This Row],[Décalage]],D:D,0),0)</f>
        <v>0</v>
      </c>
      <c r="U2839" s="139">
        <f ca="1">VLOOKUP(Tableau4[[#This Row],[Décalage]],D:E,2,0)</f>
        <v>0</v>
      </c>
      <c r="V2839" s="139">
        <f ca="1">VLOOKUP(Tableau4[[#This Row],[Décalage]],D:G,4,0)</f>
        <v>0</v>
      </c>
      <c r="AY2839" s="88"/>
      <c r="AZ2839" s="88"/>
      <c r="BA2839" s="88"/>
      <c r="BB2839" s="88"/>
      <c r="BC2839" s="88"/>
    </row>
    <row r="2840" spans="1:55" ht="15" x14ac:dyDescent="0.2">
      <c r="A2840" s="100" t="s">
        <v>534</v>
      </c>
      <c r="B2840" s="95" t="s">
        <v>534</v>
      </c>
      <c r="C2840" s="95">
        <v>2837</v>
      </c>
      <c r="D2840" s="95" t="s">
        <v>534</v>
      </c>
      <c r="E2840" s="99" t="s">
        <v>534</v>
      </c>
      <c r="F2840" s="95" t="s">
        <v>534</v>
      </c>
      <c r="G2840" s="95" t="s">
        <v>534</v>
      </c>
      <c r="H2840" s="95">
        <v>0</v>
      </c>
      <c r="I2840" s="95">
        <v>1</v>
      </c>
      <c r="J2840" s="95">
        <v>2373</v>
      </c>
      <c r="K2840" s="95" t="s">
        <v>534</v>
      </c>
      <c r="L2840" s="98" t="s">
        <v>534</v>
      </c>
      <c r="M2840" s="98" t="s">
        <v>534</v>
      </c>
      <c r="N2840" s="97" t="s">
        <v>534</v>
      </c>
      <c r="Q2840" s="88" t="str">
        <f t="array" aca="1" ref="Q2840" ca="1">IFERROR(INDEX(Tableau3[Num DECAL],SMALL(IF(Tableau3[Num DECAL]&lt;&gt;"",ROW(INDIRECT("1:"&amp;ROWS(Tableau3[Num DECAL])))),ROWS($1:2829))),"")</f>
        <v/>
      </c>
      <c r="R2840" s="88">
        <f t="shared" ca="1" si="44"/>
        <v>0</v>
      </c>
      <c r="S2840" s="88">
        <f ca="1">COUNTIFS(Tableau3[PLAGE],R2840)</f>
        <v>0</v>
      </c>
      <c r="T2840" s="139">
        <f ca="1">INDEX(EXTRACT!DATE,MATCH(Tableau4[[#This Row],[Décalage]],D:D,0),0)</f>
        <v>0</v>
      </c>
      <c r="U2840" s="139">
        <f ca="1">VLOOKUP(Tableau4[[#This Row],[Décalage]],D:E,2,0)</f>
        <v>0</v>
      </c>
      <c r="V2840" s="139">
        <f ca="1">VLOOKUP(Tableau4[[#This Row],[Décalage]],D:G,4,0)</f>
        <v>0</v>
      </c>
      <c r="AY2840" s="88"/>
      <c r="AZ2840" s="88"/>
      <c r="BA2840" s="88"/>
      <c r="BB2840" s="88"/>
      <c r="BC2840" s="88"/>
    </row>
    <row r="2841" spans="1:55" ht="15" x14ac:dyDescent="0.2">
      <c r="A2841" s="100" t="s">
        <v>534</v>
      </c>
      <c r="B2841" s="95" t="s">
        <v>534</v>
      </c>
      <c r="C2841" s="95">
        <v>2838</v>
      </c>
      <c r="D2841" s="95" t="s">
        <v>534</v>
      </c>
      <c r="E2841" s="99" t="s">
        <v>534</v>
      </c>
      <c r="F2841" s="95" t="s">
        <v>534</v>
      </c>
      <c r="G2841" s="95" t="s">
        <v>534</v>
      </c>
      <c r="H2841" s="95">
        <v>0</v>
      </c>
      <c r="I2841" s="95">
        <v>1</v>
      </c>
      <c r="J2841" s="95">
        <v>2374</v>
      </c>
      <c r="K2841" s="95" t="s">
        <v>534</v>
      </c>
      <c r="L2841" s="98" t="s">
        <v>534</v>
      </c>
      <c r="M2841" s="98" t="s">
        <v>534</v>
      </c>
      <c r="N2841" s="97" t="s">
        <v>534</v>
      </c>
      <c r="Q2841" s="88" t="str">
        <f t="array" aca="1" ref="Q2841" ca="1">IFERROR(INDEX(Tableau3[Num DECAL],SMALL(IF(Tableau3[Num DECAL]&lt;&gt;"",ROW(INDIRECT("1:"&amp;ROWS(Tableau3[Num DECAL])))),ROWS($1:2830))),"")</f>
        <v/>
      </c>
      <c r="R2841" s="88">
        <f t="shared" ca="1" si="44"/>
        <v>0</v>
      </c>
      <c r="S2841" s="88">
        <f ca="1">COUNTIFS(Tableau3[PLAGE],R2841)</f>
        <v>0</v>
      </c>
      <c r="T2841" s="139">
        <f ca="1">INDEX(EXTRACT!DATE,MATCH(Tableau4[[#This Row],[Décalage]],D:D,0),0)</f>
        <v>0</v>
      </c>
      <c r="U2841" s="139">
        <f ca="1">VLOOKUP(Tableau4[[#This Row],[Décalage]],D:E,2,0)</f>
        <v>0</v>
      </c>
      <c r="V2841" s="139">
        <f ca="1">VLOOKUP(Tableau4[[#This Row],[Décalage]],D:G,4,0)</f>
        <v>0</v>
      </c>
      <c r="AY2841" s="88"/>
      <c r="AZ2841" s="88"/>
      <c r="BA2841" s="88"/>
      <c r="BB2841" s="88"/>
      <c r="BC2841" s="88"/>
    </row>
    <row r="2842" spans="1:55" ht="15" x14ac:dyDescent="0.2">
      <c r="A2842" s="100" t="s">
        <v>534</v>
      </c>
      <c r="B2842" s="95" t="s">
        <v>534</v>
      </c>
      <c r="C2842" s="95">
        <v>2839</v>
      </c>
      <c r="D2842" s="95" t="s">
        <v>534</v>
      </c>
      <c r="E2842" s="99" t="s">
        <v>534</v>
      </c>
      <c r="F2842" s="95" t="s">
        <v>534</v>
      </c>
      <c r="G2842" s="95" t="s">
        <v>534</v>
      </c>
      <c r="H2842" s="95">
        <v>0</v>
      </c>
      <c r="I2842" s="95">
        <v>1</v>
      </c>
      <c r="J2842" s="95">
        <v>2375</v>
      </c>
      <c r="K2842" s="95" t="s">
        <v>534</v>
      </c>
      <c r="L2842" s="98" t="s">
        <v>534</v>
      </c>
      <c r="M2842" s="98" t="s">
        <v>534</v>
      </c>
      <c r="N2842" s="97" t="s">
        <v>534</v>
      </c>
      <c r="Q2842" s="88" t="str">
        <f t="array" aca="1" ref="Q2842" ca="1">IFERROR(INDEX(Tableau3[Num DECAL],SMALL(IF(Tableau3[Num DECAL]&lt;&gt;"",ROW(INDIRECT("1:"&amp;ROWS(Tableau3[Num DECAL])))),ROWS($1:2831))),"")</f>
        <v/>
      </c>
      <c r="R2842" s="88">
        <f t="shared" ca="1" si="44"/>
        <v>0</v>
      </c>
      <c r="S2842" s="88">
        <f ca="1">COUNTIFS(Tableau3[PLAGE],R2842)</f>
        <v>0</v>
      </c>
      <c r="T2842" s="139">
        <f ca="1">INDEX(EXTRACT!DATE,MATCH(Tableau4[[#This Row],[Décalage]],D:D,0),0)</f>
        <v>0</v>
      </c>
      <c r="U2842" s="139">
        <f ca="1">VLOOKUP(Tableau4[[#This Row],[Décalage]],D:E,2,0)</f>
        <v>0</v>
      </c>
      <c r="V2842" s="139">
        <f ca="1">VLOOKUP(Tableau4[[#This Row],[Décalage]],D:G,4,0)</f>
        <v>0</v>
      </c>
      <c r="AY2842" s="88"/>
      <c r="AZ2842" s="88"/>
      <c r="BA2842" s="88"/>
      <c r="BB2842" s="88"/>
      <c r="BC2842" s="88"/>
    </row>
    <row r="2843" spans="1:55" ht="15" x14ac:dyDescent="0.2">
      <c r="A2843" s="100" t="s">
        <v>534</v>
      </c>
      <c r="B2843" s="95" t="s">
        <v>534</v>
      </c>
      <c r="C2843" s="95">
        <v>2840</v>
      </c>
      <c r="D2843" s="95" t="s">
        <v>534</v>
      </c>
      <c r="E2843" s="99" t="s">
        <v>534</v>
      </c>
      <c r="F2843" s="95" t="s">
        <v>534</v>
      </c>
      <c r="G2843" s="95" t="s">
        <v>534</v>
      </c>
      <c r="H2843" s="95">
        <v>0</v>
      </c>
      <c r="I2843" s="95">
        <v>1</v>
      </c>
      <c r="J2843" s="95">
        <v>2376</v>
      </c>
      <c r="K2843" s="95" t="s">
        <v>534</v>
      </c>
      <c r="L2843" s="98" t="s">
        <v>534</v>
      </c>
      <c r="M2843" s="98" t="s">
        <v>534</v>
      </c>
      <c r="N2843" s="97" t="s">
        <v>534</v>
      </c>
      <c r="Q2843" s="88" t="str">
        <f t="array" aca="1" ref="Q2843" ca="1">IFERROR(INDEX(Tableau3[Num DECAL],SMALL(IF(Tableau3[Num DECAL]&lt;&gt;"",ROW(INDIRECT("1:"&amp;ROWS(Tableau3[Num DECAL])))),ROWS($1:2832))),"")</f>
        <v/>
      </c>
      <c r="R2843" s="88">
        <f t="shared" ca="1" si="44"/>
        <v>0</v>
      </c>
      <c r="S2843" s="88">
        <f ca="1">COUNTIFS(Tableau3[PLAGE],R2843)</f>
        <v>0</v>
      </c>
      <c r="T2843" s="139">
        <f ca="1">INDEX(EXTRACT!DATE,MATCH(Tableau4[[#This Row],[Décalage]],D:D,0),0)</f>
        <v>0</v>
      </c>
      <c r="U2843" s="139">
        <f ca="1">VLOOKUP(Tableau4[[#This Row],[Décalage]],D:E,2,0)</f>
        <v>0</v>
      </c>
      <c r="V2843" s="139">
        <f ca="1">VLOOKUP(Tableau4[[#This Row],[Décalage]],D:G,4,0)</f>
        <v>0</v>
      </c>
      <c r="AY2843" s="88"/>
      <c r="AZ2843" s="88"/>
      <c r="BA2843" s="88"/>
      <c r="BB2843" s="88"/>
      <c r="BC2843" s="88"/>
    </row>
    <row r="2844" spans="1:55" ht="15" x14ac:dyDescent="0.2">
      <c r="A2844" s="100" t="s">
        <v>534</v>
      </c>
      <c r="B2844" s="95" t="s">
        <v>534</v>
      </c>
      <c r="C2844" s="95">
        <v>2841</v>
      </c>
      <c r="D2844" s="95" t="s">
        <v>534</v>
      </c>
      <c r="E2844" s="99" t="s">
        <v>534</v>
      </c>
      <c r="F2844" s="95" t="s">
        <v>534</v>
      </c>
      <c r="G2844" s="95" t="s">
        <v>534</v>
      </c>
      <c r="H2844" s="95">
        <v>0</v>
      </c>
      <c r="I2844" s="95">
        <v>1</v>
      </c>
      <c r="J2844" s="95">
        <v>2377</v>
      </c>
      <c r="K2844" s="95" t="s">
        <v>534</v>
      </c>
      <c r="L2844" s="98" t="s">
        <v>534</v>
      </c>
      <c r="M2844" s="98" t="s">
        <v>534</v>
      </c>
      <c r="N2844" s="97" t="s">
        <v>534</v>
      </c>
      <c r="Q2844" s="88" t="str">
        <f t="array" aca="1" ref="Q2844" ca="1">IFERROR(INDEX(Tableau3[Num DECAL],SMALL(IF(Tableau3[Num DECAL]&lt;&gt;"",ROW(INDIRECT("1:"&amp;ROWS(Tableau3[Num DECAL])))),ROWS($1:2833))),"")</f>
        <v/>
      </c>
      <c r="R2844" s="88">
        <f t="shared" ca="1" si="44"/>
        <v>0</v>
      </c>
      <c r="S2844" s="88">
        <f ca="1">COUNTIFS(Tableau3[PLAGE],R2844)</f>
        <v>0</v>
      </c>
      <c r="T2844" s="139">
        <f ca="1">INDEX(EXTRACT!DATE,MATCH(Tableau4[[#This Row],[Décalage]],D:D,0),0)</f>
        <v>0</v>
      </c>
      <c r="U2844" s="139">
        <f ca="1">VLOOKUP(Tableau4[[#This Row],[Décalage]],D:E,2,0)</f>
        <v>0</v>
      </c>
      <c r="V2844" s="139">
        <f ca="1">VLOOKUP(Tableau4[[#This Row],[Décalage]],D:G,4,0)</f>
        <v>0</v>
      </c>
      <c r="AY2844" s="88"/>
      <c r="AZ2844" s="88"/>
      <c r="BA2844" s="88"/>
      <c r="BB2844" s="88"/>
      <c r="BC2844" s="88"/>
    </row>
    <row r="2845" spans="1:55" ht="15" x14ac:dyDescent="0.2">
      <c r="A2845" s="100" t="s">
        <v>534</v>
      </c>
      <c r="B2845" s="95" t="s">
        <v>534</v>
      </c>
      <c r="C2845" s="95">
        <v>2842</v>
      </c>
      <c r="D2845" s="95" t="s">
        <v>534</v>
      </c>
      <c r="E2845" s="99" t="s">
        <v>534</v>
      </c>
      <c r="F2845" s="95" t="s">
        <v>534</v>
      </c>
      <c r="G2845" s="95" t="s">
        <v>534</v>
      </c>
      <c r="H2845" s="95">
        <v>0</v>
      </c>
      <c r="I2845" s="95">
        <v>1</v>
      </c>
      <c r="J2845" s="95">
        <v>2378</v>
      </c>
      <c r="K2845" s="95" t="s">
        <v>534</v>
      </c>
      <c r="L2845" s="98" t="s">
        <v>534</v>
      </c>
      <c r="M2845" s="98" t="s">
        <v>534</v>
      </c>
      <c r="N2845" s="97" t="s">
        <v>534</v>
      </c>
      <c r="Q2845" s="88" t="str">
        <f t="array" aca="1" ref="Q2845" ca="1">IFERROR(INDEX(Tableau3[Num DECAL],SMALL(IF(Tableau3[Num DECAL]&lt;&gt;"",ROW(INDIRECT("1:"&amp;ROWS(Tableau3[Num DECAL])))),ROWS($1:2834))),"")</f>
        <v/>
      </c>
      <c r="R2845" s="88">
        <f t="shared" ca="1" si="44"/>
        <v>0</v>
      </c>
      <c r="S2845" s="88">
        <f ca="1">COUNTIFS(Tableau3[PLAGE],R2845)</f>
        <v>0</v>
      </c>
      <c r="T2845" s="139">
        <f ca="1">INDEX(EXTRACT!DATE,MATCH(Tableau4[[#This Row],[Décalage]],D:D,0),0)</f>
        <v>0</v>
      </c>
      <c r="U2845" s="139">
        <f ca="1">VLOOKUP(Tableau4[[#This Row],[Décalage]],D:E,2,0)</f>
        <v>0</v>
      </c>
      <c r="V2845" s="139">
        <f ca="1">VLOOKUP(Tableau4[[#This Row],[Décalage]],D:G,4,0)</f>
        <v>0</v>
      </c>
      <c r="AY2845" s="88"/>
      <c r="AZ2845" s="88"/>
      <c r="BA2845" s="88"/>
      <c r="BB2845" s="88"/>
      <c r="BC2845" s="88"/>
    </row>
    <row r="2846" spans="1:55" ht="15" x14ac:dyDescent="0.2">
      <c r="A2846" s="100" t="s">
        <v>534</v>
      </c>
      <c r="B2846" s="95" t="s">
        <v>534</v>
      </c>
      <c r="C2846" s="95">
        <v>2843</v>
      </c>
      <c r="D2846" s="95" t="s">
        <v>534</v>
      </c>
      <c r="E2846" s="99" t="s">
        <v>534</v>
      </c>
      <c r="F2846" s="95" t="s">
        <v>534</v>
      </c>
      <c r="G2846" s="95" t="s">
        <v>534</v>
      </c>
      <c r="H2846" s="95">
        <v>0</v>
      </c>
      <c r="I2846" s="95">
        <v>1</v>
      </c>
      <c r="J2846" s="95">
        <v>2379</v>
      </c>
      <c r="K2846" s="95" t="s">
        <v>534</v>
      </c>
      <c r="L2846" s="98" t="s">
        <v>534</v>
      </c>
      <c r="M2846" s="98" t="s">
        <v>534</v>
      </c>
      <c r="N2846" s="97" t="s">
        <v>534</v>
      </c>
      <c r="Q2846" s="88" t="str">
        <f t="array" aca="1" ref="Q2846" ca="1">IFERROR(INDEX(Tableau3[Num DECAL],SMALL(IF(Tableau3[Num DECAL]&lt;&gt;"",ROW(INDIRECT("1:"&amp;ROWS(Tableau3[Num DECAL])))),ROWS($1:2835))),"")</f>
        <v/>
      </c>
      <c r="R2846" s="88">
        <f t="shared" ca="1" si="44"/>
        <v>0</v>
      </c>
      <c r="S2846" s="88">
        <f ca="1">COUNTIFS(Tableau3[PLAGE],R2846)</f>
        <v>0</v>
      </c>
      <c r="T2846" s="139">
        <f ca="1">INDEX(EXTRACT!DATE,MATCH(Tableau4[[#This Row],[Décalage]],D:D,0),0)</f>
        <v>0</v>
      </c>
      <c r="U2846" s="139">
        <f ca="1">VLOOKUP(Tableau4[[#This Row],[Décalage]],D:E,2,0)</f>
        <v>0</v>
      </c>
      <c r="V2846" s="139">
        <f ca="1">VLOOKUP(Tableau4[[#This Row],[Décalage]],D:G,4,0)</f>
        <v>0</v>
      </c>
      <c r="AY2846" s="88"/>
      <c r="AZ2846" s="88"/>
      <c r="BA2846" s="88"/>
      <c r="BB2846" s="88"/>
      <c r="BC2846" s="88"/>
    </row>
    <row r="2847" spans="1:55" ht="15" x14ac:dyDescent="0.2">
      <c r="A2847" s="100" t="s">
        <v>534</v>
      </c>
      <c r="B2847" s="95" t="s">
        <v>534</v>
      </c>
      <c r="C2847" s="95">
        <v>2844</v>
      </c>
      <c r="D2847" s="95" t="s">
        <v>534</v>
      </c>
      <c r="E2847" s="99" t="s">
        <v>534</v>
      </c>
      <c r="F2847" s="95" t="s">
        <v>534</v>
      </c>
      <c r="G2847" s="95" t="s">
        <v>534</v>
      </c>
      <c r="H2847" s="95">
        <v>0</v>
      </c>
      <c r="I2847" s="95">
        <v>1</v>
      </c>
      <c r="J2847" s="95">
        <v>2380</v>
      </c>
      <c r="K2847" s="95" t="s">
        <v>534</v>
      </c>
      <c r="L2847" s="98" t="s">
        <v>534</v>
      </c>
      <c r="M2847" s="98" t="s">
        <v>534</v>
      </c>
      <c r="N2847" s="97" t="s">
        <v>534</v>
      </c>
      <c r="Q2847" s="88" t="str">
        <f t="array" aca="1" ref="Q2847" ca="1">IFERROR(INDEX(Tableau3[Num DECAL],SMALL(IF(Tableau3[Num DECAL]&lt;&gt;"",ROW(INDIRECT("1:"&amp;ROWS(Tableau3[Num DECAL])))),ROWS($1:2836))),"")</f>
        <v/>
      </c>
      <c r="R2847" s="88">
        <f t="shared" ca="1" si="44"/>
        <v>0</v>
      </c>
      <c r="S2847" s="88">
        <f ca="1">COUNTIFS(Tableau3[PLAGE],R2847)</f>
        <v>0</v>
      </c>
      <c r="T2847" s="139">
        <f ca="1">INDEX(EXTRACT!DATE,MATCH(Tableau4[[#This Row],[Décalage]],D:D,0),0)</f>
        <v>0</v>
      </c>
      <c r="U2847" s="139">
        <f ca="1">VLOOKUP(Tableau4[[#This Row],[Décalage]],D:E,2,0)</f>
        <v>0</v>
      </c>
      <c r="V2847" s="139">
        <f ca="1">VLOOKUP(Tableau4[[#This Row],[Décalage]],D:G,4,0)</f>
        <v>0</v>
      </c>
      <c r="AY2847" s="88"/>
      <c r="AZ2847" s="88"/>
      <c r="BA2847" s="88"/>
      <c r="BB2847" s="88"/>
      <c r="BC2847" s="88"/>
    </row>
    <row r="2848" spans="1:55" ht="15" x14ac:dyDescent="0.2">
      <c r="A2848" s="100" t="s">
        <v>534</v>
      </c>
      <c r="B2848" s="95" t="s">
        <v>534</v>
      </c>
      <c r="C2848" s="95">
        <v>2845</v>
      </c>
      <c r="D2848" s="95" t="s">
        <v>534</v>
      </c>
      <c r="E2848" s="99" t="s">
        <v>534</v>
      </c>
      <c r="F2848" s="95" t="s">
        <v>534</v>
      </c>
      <c r="G2848" s="95" t="s">
        <v>534</v>
      </c>
      <c r="H2848" s="95">
        <v>0</v>
      </c>
      <c r="I2848" s="95">
        <v>1</v>
      </c>
      <c r="J2848" s="95">
        <v>2381</v>
      </c>
      <c r="K2848" s="95" t="s">
        <v>534</v>
      </c>
      <c r="L2848" s="98" t="s">
        <v>534</v>
      </c>
      <c r="M2848" s="98" t="s">
        <v>534</v>
      </c>
      <c r="N2848" s="97" t="s">
        <v>534</v>
      </c>
      <c r="Q2848" s="88" t="str">
        <f t="array" aca="1" ref="Q2848" ca="1">IFERROR(INDEX(Tableau3[Num DECAL],SMALL(IF(Tableau3[Num DECAL]&lt;&gt;"",ROW(INDIRECT("1:"&amp;ROWS(Tableau3[Num DECAL])))),ROWS($1:2837))),"")</f>
        <v/>
      </c>
      <c r="R2848" s="88">
        <f t="shared" ca="1" si="44"/>
        <v>0</v>
      </c>
      <c r="S2848" s="88">
        <f ca="1">COUNTIFS(Tableau3[PLAGE],R2848)</f>
        <v>0</v>
      </c>
      <c r="T2848" s="139">
        <f ca="1">INDEX(EXTRACT!DATE,MATCH(Tableau4[[#This Row],[Décalage]],D:D,0),0)</f>
        <v>0</v>
      </c>
      <c r="U2848" s="139">
        <f ca="1">VLOOKUP(Tableau4[[#This Row],[Décalage]],D:E,2,0)</f>
        <v>0</v>
      </c>
      <c r="V2848" s="139">
        <f ca="1">VLOOKUP(Tableau4[[#This Row],[Décalage]],D:G,4,0)</f>
        <v>0</v>
      </c>
      <c r="AY2848" s="88"/>
      <c r="AZ2848" s="88"/>
      <c r="BA2848" s="88"/>
      <c r="BB2848" s="88"/>
      <c r="BC2848" s="88"/>
    </row>
    <row r="2849" spans="1:55" ht="15" x14ac:dyDescent="0.2">
      <c r="A2849" s="100" t="s">
        <v>534</v>
      </c>
      <c r="B2849" s="95" t="s">
        <v>534</v>
      </c>
      <c r="C2849" s="95">
        <v>2846</v>
      </c>
      <c r="D2849" s="95" t="s">
        <v>534</v>
      </c>
      <c r="E2849" s="99" t="s">
        <v>534</v>
      </c>
      <c r="F2849" s="95" t="s">
        <v>534</v>
      </c>
      <c r="G2849" s="95" t="s">
        <v>534</v>
      </c>
      <c r="H2849" s="95">
        <v>0</v>
      </c>
      <c r="I2849" s="95">
        <v>1</v>
      </c>
      <c r="J2849" s="95">
        <v>2382</v>
      </c>
      <c r="K2849" s="95" t="s">
        <v>534</v>
      </c>
      <c r="L2849" s="98" t="s">
        <v>534</v>
      </c>
      <c r="M2849" s="98" t="s">
        <v>534</v>
      </c>
      <c r="N2849" s="97" t="s">
        <v>534</v>
      </c>
      <c r="Q2849" s="88" t="str">
        <f t="array" aca="1" ref="Q2849" ca="1">IFERROR(INDEX(Tableau3[Num DECAL],SMALL(IF(Tableau3[Num DECAL]&lt;&gt;"",ROW(INDIRECT("1:"&amp;ROWS(Tableau3[Num DECAL])))),ROWS($1:2838))),"")</f>
        <v/>
      </c>
      <c r="R2849" s="88">
        <f t="shared" ca="1" si="44"/>
        <v>0</v>
      </c>
      <c r="S2849" s="88">
        <f ca="1">COUNTIFS(Tableau3[PLAGE],R2849)</f>
        <v>0</v>
      </c>
      <c r="T2849" s="139">
        <f ca="1">INDEX(EXTRACT!DATE,MATCH(Tableau4[[#This Row],[Décalage]],D:D,0),0)</f>
        <v>0</v>
      </c>
      <c r="U2849" s="139">
        <f ca="1">VLOOKUP(Tableau4[[#This Row],[Décalage]],D:E,2,0)</f>
        <v>0</v>
      </c>
      <c r="V2849" s="139">
        <f ca="1">VLOOKUP(Tableau4[[#This Row],[Décalage]],D:G,4,0)</f>
        <v>0</v>
      </c>
      <c r="AY2849" s="88"/>
      <c r="AZ2849" s="88"/>
      <c r="BA2849" s="88"/>
      <c r="BB2849" s="88"/>
      <c r="BC2849" s="88"/>
    </row>
    <row r="2850" spans="1:55" ht="15" x14ac:dyDescent="0.2">
      <c r="A2850" s="100" t="s">
        <v>534</v>
      </c>
      <c r="B2850" s="95" t="s">
        <v>534</v>
      </c>
      <c r="C2850" s="95">
        <v>2847</v>
      </c>
      <c r="D2850" s="95" t="s">
        <v>534</v>
      </c>
      <c r="E2850" s="99" t="s">
        <v>534</v>
      </c>
      <c r="F2850" s="95" t="s">
        <v>534</v>
      </c>
      <c r="G2850" s="95" t="s">
        <v>534</v>
      </c>
      <c r="H2850" s="95">
        <v>0</v>
      </c>
      <c r="I2850" s="95">
        <v>1</v>
      </c>
      <c r="J2850" s="95">
        <v>2383</v>
      </c>
      <c r="K2850" s="95" t="s">
        <v>534</v>
      </c>
      <c r="L2850" s="98" t="s">
        <v>534</v>
      </c>
      <c r="M2850" s="98" t="s">
        <v>534</v>
      </c>
      <c r="N2850" s="97" t="s">
        <v>534</v>
      </c>
      <c r="Q2850" s="88" t="str">
        <f t="array" aca="1" ref="Q2850" ca="1">IFERROR(INDEX(Tableau3[Num DECAL],SMALL(IF(Tableau3[Num DECAL]&lt;&gt;"",ROW(INDIRECT("1:"&amp;ROWS(Tableau3[Num DECAL])))),ROWS($1:2839))),"")</f>
        <v/>
      </c>
      <c r="R2850" s="88">
        <f t="shared" ca="1" si="44"/>
        <v>0</v>
      </c>
      <c r="S2850" s="88">
        <f ca="1">COUNTIFS(Tableau3[PLAGE],R2850)</f>
        <v>0</v>
      </c>
      <c r="T2850" s="139">
        <f ca="1">INDEX(EXTRACT!DATE,MATCH(Tableau4[[#This Row],[Décalage]],D:D,0),0)</f>
        <v>0</v>
      </c>
      <c r="U2850" s="139">
        <f ca="1">VLOOKUP(Tableau4[[#This Row],[Décalage]],D:E,2,0)</f>
        <v>0</v>
      </c>
      <c r="V2850" s="139">
        <f ca="1">VLOOKUP(Tableau4[[#This Row],[Décalage]],D:G,4,0)</f>
        <v>0</v>
      </c>
      <c r="AY2850" s="88"/>
      <c r="AZ2850" s="88"/>
      <c r="BA2850" s="88"/>
      <c r="BB2850" s="88"/>
      <c r="BC2850" s="88"/>
    </row>
    <row r="2851" spans="1:55" ht="15" x14ac:dyDescent="0.2">
      <c r="A2851" s="100" t="s">
        <v>534</v>
      </c>
      <c r="B2851" s="95" t="s">
        <v>534</v>
      </c>
      <c r="C2851" s="95">
        <v>2848</v>
      </c>
      <c r="D2851" s="95" t="s">
        <v>534</v>
      </c>
      <c r="E2851" s="99" t="s">
        <v>534</v>
      </c>
      <c r="F2851" s="95" t="s">
        <v>534</v>
      </c>
      <c r="G2851" s="95" t="s">
        <v>534</v>
      </c>
      <c r="H2851" s="95">
        <v>0</v>
      </c>
      <c r="I2851" s="95">
        <v>1</v>
      </c>
      <c r="J2851" s="95">
        <v>2384</v>
      </c>
      <c r="K2851" s="95" t="s">
        <v>534</v>
      </c>
      <c r="L2851" s="98" t="s">
        <v>534</v>
      </c>
      <c r="M2851" s="98" t="s">
        <v>534</v>
      </c>
      <c r="N2851" s="97" t="s">
        <v>534</v>
      </c>
      <c r="Q2851" s="88" t="str">
        <f t="array" aca="1" ref="Q2851" ca="1">IFERROR(INDEX(Tableau3[Num DECAL],SMALL(IF(Tableau3[Num DECAL]&lt;&gt;"",ROW(INDIRECT("1:"&amp;ROWS(Tableau3[Num DECAL])))),ROWS($1:2840))),"")</f>
        <v/>
      </c>
      <c r="R2851" s="88">
        <f t="shared" ca="1" si="44"/>
        <v>0</v>
      </c>
      <c r="S2851" s="88">
        <f ca="1">COUNTIFS(Tableau3[PLAGE],R2851)</f>
        <v>0</v>
      </c>
      <c r="T2851" s="139">
        <f ca="1">INDEX(EXTRACT!DATE,MATCH(Tableau4[[#This Row],[Décalage]],D:D,0),0)</f>
        <v>0</v>
      </c>
      <c r="U2851" s="139">
        <f ca="1">VLOOKUP(Tableau4[[#This Row],[Décalage]],D:E,2,0)</f>
        <v>0</v>
      </c>
      <c r="V2851" s="139">
        <f ca="1">VLOOKUP(Tableau4[[#This Row],[Décalage]],D:G,4,0)</f>
        <v>0</v>
      </c>
      <c r="AY2851" s="88"/>
      <c r="AZ2851" s="88"/>
      <c r="BA2851" s="88"/>
      <c r="BB2851" s="88"/>
      <c r="BC2851" s="88"/>
    </row>
    <row r="2852" spans="1:55" ht="15" x14ac:dyDescent="0.2">
      <c r="A2852" s="100" t="s">
        <v>534</v>
      </c>
      <c r="B2852" s="95" t="s">
        <v>534</v>
      </c>
      <c r="C2852" s="95">
        <v>2849</v>
      </c>
      <c r="D2852" s="95" t="s">
        <v>534</v>
      </c>
      <c r="E2852" s="99" t="s">
        <v>534</v>
      </c>
      <c r="F2852" s="95" t="s">
        <v>534</v>
      </c>
      <c r="G2852" s="95" t="s">
        <v>534</v>
      </c>
      <c r="H2852" s="95">
        <v>0</v>
      </c>
      <c r="I2852" s="95">
        <v>1</v>
      </c>
      <c r="J2852" s="95">
        <v>2385</v>
      </c>
      <c r="K2852" s="95" t="s">
        <v>534</v>
      </c>
      <c r="L2852" s="98" t="s">
        <v>534</v>
      </c>
      <c r="M2852" s="98" t="s">
        <v>534</v>
      </c>
      <c r="N2852" s="97" t="s">
        <v>534</v>
      </c>
      <c r="Q2852" s="88" t="str">
        <f t="array" aca="1" ref="Q2852" ca="1">IFERROR(INDEX(Tableau3[Num DECAL],SMALL(IF(Tableau3[Num DECAL]&lt;&gt;"",ROW(INDIRECT("1:"&amp;ROWS(Tableau3[Num DECAL])))),ROWS($1:2841))),"")</f>
        <v/>
      </c>
      <c r="R2852" s="88">
        <f t="shared" ca="1" si="44"/>
        <v>0</v>
      </c>
      <c r="S2852" s="88">
        <f ca="1">COUNTIFS(Tableau3[PLAGE],R2852)</f>
        <v>0</v>
      </c>
      <c r="T2852" s="139">
        <f ca="1">INDEX(EXTRACT!DATE,MATCH(Tableau4[[#This Row],[Décalage]],D:D,0),0)</f>
        <v>0</v>
      </c>
      <c r="U2852" s="139">
        <f ca="1">VLOOKUP(Tableau4[[#This Row],[Décalage]],D:E,2,0)</f>
        <v>0</v>
      </c>
      <c r="V2852" s="139">
        <f ca="1">VLOOKUP(Tableau4[[#This Row],[Décalage]],D:G,4,0)</f>
        <v>0</v>
      </c>
      <c r="AY2852" s="88"/>
      <c r="AZ2852" s="88"/>
      <c r="BA2852" s="88"/>
      <c r="BB2852" s="88"/>
      <c r="BC2852" s="88"/>
    </row>
    <row r="2853" spans="1:55" ht="15" x14ac:dyDescent="0.2">
      <c r="A2853" s="100" t="s">
        <v>534</v>
      </c>
      <c r="B2853" s="95" t="s">
        <v>534</v>
      </c>
      <c r="C2853" s="95">
        <v>2850</v>
      </c>
      <c r="D2853" s="95" t="s">
        <v>534</v>
      </c>
      <c r="E2853" s="99" t="s">
        <v>534</v>
      </c>
      <c r="F2853" s="95" t="s">
        <v>534</v>
      </c>
      <c r="G2853" s="95" t="s">
        <v>534</v>
      </c>
      <c r="H2853" s="95">
        <v>0</v>
      </c>
      <c r="I2853" s="95">
        <v>1</v>
      </c>
      <c r="J2853" s="95">
        <v>2386</v>
      </c>
      <c r="K2853" s="95" t="s">
        <v>534</v>
      </c>
      <c r="L2853" s="98" t="s">
        <v>534</v>
      </c>
      <c r="M2853" s="98" t="s">
        <v>534</v>
      </c>
      <c r="N2853" s="97" t="s">
        <v>534</v>
      </c>
      <c r="Q2853" s="88" t="str">
        <f t="array" aca="1" ref="Q2853" ca="1">IFERROR(INDEX(Tableau3[Num DECAL],SMALL(IF(Tableau3[Num DECAL]&lt;&gt;"",ROW(INDIRECT("1:"&amp;ROWS(Tableau3[Num DECAL])))),ROWS($1:2842))),"")</f>
        <v/>
      </c>
      <c r="R2853" s="88">
        <f t="shared" ca="1" si="44"/>
        <v>0</v>
      </c>
      <c r="S2853" s="88">
        <f ca="1">COUNTIFS(Tableau3[PLAGE],R2853)</f>
        <v>0</v>
      </c>
      <c r="T2853" s="139">
        <f ca="1">INDEX(EXTRACT!DATE,MATCH(Tableau4[[#This Row],[Décalage]],D:D,0),0)</f>
        <v>0</v>
      </c>
      <c r="U2853" s="139">
        <f ca="1">VLOOKUP(Tableau4[[#This Row],[Décalage]],D:E,2,0)</f>
        <v>0</v>
      </c>
      <c r="V2853" s="139">
        <f ca="1">VLOOKUP(Tableau4[[#This Row],[Décalage]],D:G,4,0)</f>
        <v>0</v>
      </c>
      <c r="AY2853" s="88"/>
      <c r="AZ2853" s="88"/>
      <c r="BA2853" s="88"/>
      <c r="BB2853" s="88"/>
      <c r="BC2853" s="88"/>
    </row>
    <row r="2854" spans="1:55" ht="15" x14ac:dyDescent="0.2">
      <c r="A2854" s="100" t="s">
        <v>534</v>
      </c>
      <c r="B2854" s="95" t="s">
        <v>534</v>
      </c>
      <c r="C2854" s="95">
        <v>2851</v>
      </c>
      <c r="D2854" s="95" t="s">
        <v>534</v>
      </c>
      <c r="E2854" s="99" t="s">
        <v>534</v>
      </c>
      <c r="F2854" s="95" t="s">
        <v>534</v>
      </c>
      <c r="G2854" s="95" t="s">
        <v>534</v>
      </c>
      <c r="H2854" s="95">
        <v>0</v>
      </c>
      <c r="I2854" s="95">
        <v>1</v>
      </c>
      <c r="J2854" s="95">
        <v>2387</v>
      </c>
      <c r="K2854" s="95" t="s">
        <v>534</v>
      </c>
      <c r="L2854" s="98" t="s">
        <v>534</v>
      </c>
      <c r="M2854" s="98" t="s">
        <v>534</v>
      </c>
      <c r="N2854" s="97" t="s">
        <v>534</v>
      </c>
      <c r="Q2854" s="88" t="str">
        <f t="array" aca="1" ref="Q2854" ca="1">IFERROR(INDEX(Tableau3[Num DECAL],SMALL(IF(Tableau3[Num DECAL]&lt;&gt;"",ROW(INDIRECT("1:"&amp;ROWS(Tableau3[Num DECAL])))),ROWS($1:2843))),"")</f>
        <v/>
      </c>
      <c r="R2854" s="88">
        <f t="shared" ca="1" si="44"/>
        <v>0</v>
      </c>
      <c r="S2854" s="88">
        <f ca="1">COUNTIFS(Tableau3[PLAGE],R2854)</f>
        <v>0</v>
      </c>
      <c r="T2854" s="139">
        <f ca="1">INDEX(EXTRACT!DATE,MATCH(Tableau4[[#This Row],[Décalage]],D:D,0),0)</f>
        <v>0</v>
      </c>
      <c r="U2854" s="139">
        <f ca="1">VLOOKUP(Tableau4[[#This Row],[Décalage]],D:E,2,0)</f>
        <v>0</v>
      </c>
      <c r="V2854" s="139">
        <f ca="1">VLOOKUP(Tableau4[[#This Row],[Décalage]],D:G,4,0)</f>
        <v>0</v>
      </c>
      <c r="AY2854" s="88"/>
      <c r="AZ2854" s="88"/>
      <c r="BA2854" s="88"/>
      <c r="BB2854" s="88"/>
      <c r="BC2854" s="88"/>
    </row>
    <row r="2855" spans="1:55" ht="15" x14ac:dyDescent="0.2">
      <c r="A2855" s="100" t="s">
        <v>534</v>
      </c>
      <c r="B2855" s="95" t="s">
        <v>534</v>
      </c>
      <c r="C2855" s="95">
        <v>2852</v>
      </c>
      <c r="D2855" s="95" t="s">
        <v>534</v>
      </c>
      <c r="E2855" s="99" t="s">
        <v>534</v>
      </c>
      <c r="F2855" s="95" t="s">
        <v>534</v>
      </c>
      <c r="G2855" s="95" t="s">
        <v>534</v>
      </c>
      <c r="H2855" s="95">
        <v>0</v>
      </c>
      <c r="I2855" s="95">
        <v>1</v>
      </c>
      <c r="J2855" s="95">
        <v>2388</v>
      </c>
      <c r="K2855" s="95" t="s">
        <v>534</v>
      </c>
      <c r="L2855" s="98" t="s">
        <v>534</v>
      </c>
      <c r="M2855" s="98" t="s">
        <v>534</v>
      </c>
      <c r="N2855" s="97" t="s">
        <v>534</v>
      </c>
      <c r="Q2855" s="88" t="str">
        <f t="array" aca="1" ref="Q2855" ca="1">IFERROR(INDEX(Tableau3[Num DECAL],SMALL(IF(Tableau3[Num DECAL]&lt;&gt;"",ROW(INDIRECT("1:"&amp;ROWS(Tableau3[Num DECAL])))),ROWS($1:2844))),"")</f>
        <v/>
      </c>
      <c r="R2855" s="88">
        <f t="shared" ca="1" si="44"/>
        <v>0</v>
      </c>
      <c r="S2855" s="88">
        <f ca="1">COUNTIFS(Tableau3[PLAGE],R2855)</f>
        <v>0</v>
      </c>
      <c r="T2855" s="139">
        <f ca="1">INDEX(EXTRACT!DATE,MATCH(Tableau4[[#This Row],[Décalage]],D:D,0),0)</f>
        <v>0</v>
      </c>
      <c r="U2855" s="139">
        <f ca="1">VLOOKUP(Tableau4[[#This Row],[Décalage]],D:E,2,0)</f>
        <v>0</v>
      </c>
      <c r="V2855" s="139">
        <f ca="1">VLOOKUP(Tableau4[[#This Row],[Décalage]],D:G,4,0)</f>
        <v>0</v>
      </c>
      <c r="AY2855" s="88"/>
      <c r="AZ2855" s="88"/>
      <c r="BA2855" s="88"/>
      <c r="BB2855" s="88"/>
      <c r="BC2855" s="88"/>
    </row>
    <row r="2856" spans="1:55" ht="15" x14ac:dyDescent="0.2">
      <c r="A2856" s="100" t="s">
        <v>534</v>
      </c>
      <c r="B2856" s="95" t="s">
        <v>534</v>
      </c>
      <c r="C2856" s="95">
        <v>2853</v>
      </c>
      <c r="D2856" s="95" t="s">
        <v>534</v>
      </c>
      <c r="E2856" s="99" t="s">
        <v>534</v>
      </c>
      <c r="F2856" s="95" t="s">
        <v>534</v>
      </c>
      <c r="G2856" s="95" t="s">
        <v>534</v>
      </c>
      <c r="H2856" s="95">
        <v>0</v>
      </c>
      <c r="I2856" s="95">
        <v>1</v>
      </c>
      <c r="J2856" s="95">
        <v>2389</v>
      </c>
      <c r="K2856" s="95" t="s">
        <v>534</v>
      </c>
      <c r="L2856" s="98" t="s">
        <v>534</v>
      </c>
      <c r="M2856" s="98" t="s">
        <v>534</v>
      </c>
      <c r="N2856" s="97" t="s">
        <v>534</v>
      </c>
      <c r="Q2856" s="88" t="str">
        <f t="array" aca="1" ref="Q2856" ca="1">IFERROR(INDEX(Tableau3[Num DECAL],SMALL(IF(Tableau3[Num DECAL]&lt;&gt;"",ROW(INDIRECT("1:"&amp;ROWS(Tableau3[Num DECAL])))),ROWS($1:2845))),"")</f>
        <v/>
      </c>
      <c r="R2856" s="88">
        <f t="shared" ca="1" si="44"/>
        <v>0</v>
      </c>
      <c r="S2856" s="88">
        <f ca="1">COUNTIFS(Tableau3[PLAGE],R2856)</f>
        <v>0</v>
      </c>
      <c r="T2856" s="139">
        <f ca="1">INDEX(EXTRACT!DATE,MATCH(Tableau4[[#This Row],[Décalage]],D:D,0),0)</f>
        <v>0</v>
      </c>
      <c r="U2856" s="139">
        <f ca="1">VLOOKUP(Tableau4[[#This Row],[Décalage]],D:E,2,0)</f>
        <v>0</v>
      </c>
      <c r="V2856" s="139">
        <f ca="1">VLOOKUP(Tableau4[[#This Row],[Décalage]],D:G,4,0)</f>
        <v>0</v>
      </c>
      <c r="AY2856" s="88"/>
      <c r="AZ2856" s="88"/>
      <c r="BA2856" s="88"/>
      <c r="BB2856" s="88"/>
      <c r="BC2856" s="88"/>
    </row>
    <row r="2857" spans="1:55" ht="15" x14ac:dyDescent="0.2">
      <c r="A2857" s="100" t="s">
        <v>534</v>
      </c>
      <c r="B2857" s="95" t="s">
        <v>534</v>
      </c>
      <c r="C2857" s="95">
        <v>2854</v>
      </c>
      <c r="D2857" s="95" t="s">
        <v>534</v>
      </c>
      <c r="E2857" s="99" t="s">
        <v>534</v>
      </c>
      <c r="F2857" s="95" t="s">
        <v>534</v>
      </c>
      <c r="G2857" s="95" t="s">
        <v>534</v>
      </c>
      <c r="H2857" s="95">
        <v>0</v>
      </c>
      <c r="I2857" s="95">
        <v>1</v>
      </c>
      <c r="J2857" s="95">
        <v>2390</v>
      </c>
      <c r="K2857" s="95" t="s">
        <v>534</v>
      </c>
      <c r="L2857" s="98" t="s">
        <v>534</v>
      </c>
      <c r="M2857" s="98" t="s">
        <v>534</v>
      </c>
      <c r="N2857" s="97" t="s">
        <v>534</v>
      </c>
      <c r="Q2857" s="88" t="str">
        <f t="array" aca="1" ref="Q2857" ca="1">IFERROR(INDEX(Tableau3[Num DECAL],SMALL(IF(Tableau3[Num DECAL]&lt;&gt;"",ROW(INDIRECT("1:"&amp;ROWS(Tableau3[Num DECAL])))),ROWS($1:2846))),"")</f>
        <v/>
      </c>
      <c r="R2857" s="88">
        <f t="shared" ca="1" si="44"/>
        <v>0</v>
      </c>
      <c r="S2857" s="88">
        <f ca="1">COUNTIFS(Tableau3[PLAGE],R2857)</f>
        <v>0</v>
      </c>
      <c r="T2857" s="139">
        <f ca="1">INDEX(EXTRACT!DATE,MATCH(Tableau4[[#This Row],[Décalage]],D:D,0),0)</f>
        <v>0</v>
      </c>
      <c r="U2857" s="139">
        <f ca="1">VLOOKUP(Tableau4[[#This Row],[Décalage]],D:E,2,0)</f>
        <v>0</v>
      </c>
      <c r="V2857" s="139">
        <f ca="1">VLOOKUP(Tableau4[[#This Row],[Décalage]],D:G,4,0)</f>
        <v>0</v>
      </c>
      <c r="AY2857" s="88"/>
      <c r="AZ2857" s="88"/>
      <c r="BA2857" s="88"/>
      <c r="BB2857" s="88"/>
      <c r="BC2857" s="88"/>
    </row>
    <row r="2858" spans="1:55" ht="15" x14ac:dyDescent="0.2">
      <c r="A2858" s="100" t="s">
        <v>534</v>
      </c>
      <c r="B2858" s="95" t="s">
        <v>534</v>
      </c>
      <c r="C2858" s="95">
        <v>2855</v>
      </c>
      <c r="D2858" s="95" t="s">
        <v>534</v>
      </c>
      <c r="E2858" s="99" t="s">
        <v>534</v>
      </c>
      <c r="F2858" s="95" t="s">
        <v>534</v>
      </c>
      <c r="G2858" s="95" t="s">
        <v>534</v>
      </c>
      <c r="H2858" s="95">
        <v>0</v>
      </c>
      <c r="I2858" s="95">
        <v>1</v>
      </c>
      <c r="J2858" s="95">
        <v>2391</v>
      </c>
      <c r="K2858" s="95" t="s">
        <v>534</v>
      </c>
      <c r="L2858" s="98" t="s">
        <v>534</v>
      </c>
      <c r="M2858" s="98" t="s">
        <v>534</v>
      </c>
      <c r="N2858" s="97" t="s">
        <v>534</v>
      </c>
      <c r="Q2858" s="88" t="str">
        <f t="array" aca="1" ref="Q2858" ca="1">IFERROR(INDEX(Tableau3[Num DECAL],SMALL(IF(Tableau3[Num DECAL]&lt;&gt;"",ROW(INDIRECT("1:"&amp;ROWS(Tableau3[Num DECAL])))),ROWS($1:2847))),"")</f>
        <v/>
      </c>
      <c r="R2858" s="88">
        <f t="shared" ca="1" si="44"/>
        <v>0</v>
      </c>
      <c r="S2858" s="88">
        <f ca="1">COUNTIFS(Tableau3[PLAGE],R2858)</f>
        <v>0</v>
      </c>
      <c r="T2858" s="139">
        <f ca="1">INDEX(EXTRACT!DATE,MATCH(Tableau4[[#This Row],[Décalage]],D:D,0),0)</f>
        <v>0</v>
      </c>
      <c r="U2858" s="139">
        <f ca="1">VLOOKUP(Tableau4[[#This Row],[Décalage]],D:E,2,0)</f>
        <v>0</v>
      </c>
      <c r="V2858" s="139">
        <f ca="1">VLOOKUP(Tableau4[[#This Row],[Décalage]],D:G,4,0)</f>
        <v>0</v>
      </c>
      <c r="AY2858" s="88"/>
      <c r="AZ2858" s="88"/>
      <c r="BA2858" s="88"/>
      <c r="BB2858" s="88"/>
      <c r="BC2858" s="88"/>
    </row>
    <row r="2859" spans="1:55" ht="15" x14ac:dyDescent="0.2">
      <c r="A2859" s="100" t="s">
        <v>534</v>
      </c>
      <c r="B2859" s="95" t="s">
        <v>534</v>
      </c>
      <c r="C2859" s="95">
        <v>2856</v>
      </c>
      <c r="D2859" s="95" t="s">
        <v>534</v>
      </c>
      <c r="E2859" s="99" t="s">
        <v>534</v>
      </c>
      <c r="F2859" s="95" t="s">
        <v>534</v>
      </c>
      <c r="G2859" s="95" t="s">
        <v>534</v>
      </c>
      <c r="H2859" s="95">
        <v>0</v>
      </c>
      <c r="I2859" s="95">
        <v>1</v>
      </c>
      <c r="J2859" s="95">
        <v>2392</v>
      </c>
      <c r="K2859" s="95" t="s">
        <v>534</v>
      </c>
      <c r="L2859" s="98" t="s">
        <v>534</v>
      </c>
      <c r="M2859" s="98" t="s">
        <v>534</v>
      </c>
      <c r="N2859" s="97" t="s">
        <v>534</v>
      </c>
      <c r="Q2859" s="88" t="str">
        <f t="array" aca="1" ref="Q2859" ca="1">IFERROR(INDEX(Tableau3[Num DECAL],SMALL(IF(Tableau3[Num DECAL]&lt;&gt;"",ROW(INDIRECT("1:"&amp;ROWS(Tableau3[Num DECAL])))),ROWS($1:2848))),"")</f>
        <v/>
      </c>
      <c r="R2859" s="88">
        <f t="shared" ca="1" si="44"/>
        <v>0</v>
      </c>
      <c r="S2859" s="88">
        <f ca="1">COUNTIFS(Tableau3[PLAGE],R2859)</f>
        <v>0</v>
      </c>
      <c r="T2859" s="139">
        <f ca="1">INDEX(EXTRACT!DATE,MATCH(Tableau4[[#This Row],[Décalage]],D:D,0),0)</f>
        <v>0</v>
      </c>
      <c r="U2859" s="139">
        <f ca="1">VLOOKUP(Tableau4[[#This Row],[Décalage]],D:E,2,0)</f>
        <v>0</v>
      </c>
      <c r="V2859" s="139">
        <f ca="1">VLOOKUP(Tableau4[[#This Row],[Décalage]],D:G,4,0)</f>
        <v>0</v>
      </c>
      <c r="AY2859" s="88"/>
      <c r="AZ2859" s="88"/>
      <c r="BA2859" s="88"/>
      <c r="BB2859" s="88"/>
      <c r="BC2859" s="88"/>
    </row>
    <row r="2860" spans="1:55" ht="15" x14ac:dyDescent="0.2">
      <c r="A2860" s="100" t="s">
        <v>534</v>
      </c>
      <c r="B2860" s="95" t="s">
        <v>534</v>
      </c>
      <c r="C2860" s="95">
        <v>2857</v>
      </c>
      <c r="D2860" s="95" t="s">
        <v>534</v>
      </c>
      <c r="E2860" s="99" t="s">
        <v>534</v>
      </c>
      <c r="F2860" s="95" t="s">
        <v>534</v>
      </c>
      <c r="G2860" s="95" t="s">
        <v>534</v>
      </c>
      <c r="H2860" s="95">
        <v>0</v>
      </c>
      <c r="I2860" s="95">
        <v>1</v>
      </c>
      <c r="J2860" s="95">
        <v>2393</v>
      </c>
      <c r="K2860" s="95" t="s">
        <v>534</v>
      </c>
      <c r="L2860" s="98" t="s">
        <v>534</v>
      </c>
      <c r="M2860" s="98" t="s">
        <v>534</v>
      </c>
      <c r="N2860" s="97" t="s">
        <v>534</v>
      </c>
      <c r="Q2860" s="88" t="str">
        <f t="array" aca="1" ref="Q2860" ca="1">IFERROR(INDEX(Tableau3[Num DECAL],SMALL(IF(Tableau3[Num DECAL]&lt;&gt;"",ROW(INDIRECT("1:"&amp;ROWS(Tableau3[Num DECAL])))),ROWS($1:2849))),"")</f>
        <v/>
      </c>
      <c r="R2860" s="88">
        <f t="shared" ca="1" si="44"/>
        <v>0</v>
      </c>
      <c r="S2860" s="88">
        <f ca="1">COUNTIFS(Tableau3[PLAGE],R2860)</f>
        <v>0</v>
      </c>
      <c r="T2860" s="139">
        <f ca="1">INDEX(EXTRACT!DATE,MATCH(Tableau4[[#This Row],[Décalage]],D:D,0),0)</f>
        <v>0</v>
      </c>
      <c r="U2860" s="139">
        <f ca="1">VLOOKUP(Tableau4[[#This Row],[Décalage]],D:E,2,0)</f>
        <v>0</v>
      </c>
      <c r="V2860" s="139">
        <f ca="1">VLOOKUP(Tableau4[[#This Row],[Décalage]],D:G,4,0)</f>
        <v>0</v>
      </c>
      <c r="AY2860" s="88"/>
      <c r="AZ2860" s="88"/>
      <c r="BA2860" s="88"/>
      <c r="BB2860" s="88"/>
      <c r="BC2860" s="88"/>
    </row>
    <row r="2861" spans="1:55" ht="15" x14ac:dyDescent="0.2">
      <c r="A2861" s="100" t="s">
        <v>534</v>
      </c>
      <c r="B2861" s="95" t="s">
        <v>534</v>
      </c>
      <c r="C2861" s="95">
        <v>2858</v>
      </c>
      <c r="D2861" s="95" t="s">
        <v>534</v>
      </c>
      <c r="E2861" s="99" t="s">
        <v>534</v>
      </c>
      <c r="F2861" s="95" t="s">
        <v>534</v>
      </c>
      <c r="G2861" s="95" t="s">
        <v>534</v>
      </c>
      <c r="H2861" s="95">
        <v>0</v>
      </c>
      <c r="I2861" s="95">
        <v>1</v>
      </c>
      <c r="J2861" s="95">
        <v>2394</v>
      </c>
      <c r="K2861" s="95" t="s">
        <v>534</v>
      </c>
      <c r="L2861" s="98" t="s">
        <v>534</v>
      </c>
      <c r="M2861" s="98" t="s">
        <v>534</v>
      </c>
      <c r="N2861" s="97" t="s">
        <v>534</v>
      </c>
      <c r="Q2861" s="88" t="str">
        <f t="array" aca="1" ref="Q2861" ca="1">IFERROR(INDEX(Tableau3[Num DECAL],SMALL(IF(Tableau3[Num DECAL]&lt;&gt;"",ROW(INDIRECT("1:"&amp;ROWS(Tableau3[Num DECAL])))),ROWS($1:2850))),"")</f>
        <v/>
      </c>
      <c r="R2861" s="88">
        <f t="shared" ca="1" si="44"/>
        <v>0</v>
      </c>
      <c r="S2861" s="88">
        <f ca="1">COUNTIFS(Tableau3[PLAGE],R2861)</f>
        <v>0</v>
      </c>
      <c r="T2861" s="139">
        <f ca="1">INDEX(EXTRACT!DATE,MATCH(Tableau4[[#This Row],[Décalage]],D:D,0),0)</f>
        <v>0</v>
      </c>
      <c r="U2861" s="139">
        <f ca="1">VLOOKUP(Tableau4[[#This Row],[Décalage]],D:E,2,0)</f>
        <v>0</v>
      </c>
      <c r="V2861" s="139">
        <f ca="1">VLOOKUP(Tableau4[[#This Row],[Décalage]],D:G,4,0)</f>
        <v>0</v>
      </c>
      <c r="AY2861" s="88"/>
      <c r="AZ2861" s="88"/>
      <c r="BA2861" s="88"/>
      <c r="BB2861" s="88"/>
      <c r="BC2861" s="88"/>
    </row>
    <row r="2862" spans="1:55" ht="15" x14ac:dyDescent="0.2">
      <c r="A2862" s="100" t="s">
        <v>534</v>
      </c>
      <c r="B2862" s="95" t="s">
        <v>534</v>
      </c>
      <c r="C2862" s="95">
        <v>2859</v>
      </c>
      <c r="D2862" s="95" t="s">
        <v>534</v>
      </c>
      <c r="E2862" s="99" t="s">
        <v>534</v>
      </c>
      <c r="F2862" s="95" t="s">
        <v>534</v>
      </c>
      <c r="G2862" s="95" t="s">
        <v>534</v>
      </c>
      <c r="H2862" s="95">
        <v>0</v>
      </c>
      <c r="I2862" s="95">
        <v>1</v>
      </c>
      <c r="J2862" s="95">
        <v>2395</v>
      </c>
      <c r="K2862" s="95" t="s">
        <v>534</v>
      </c>
      <c r="L2862" s="98" t="s">
        <v>534</v>
      </c>
      <c r="M2862" s="98" t="s">
        <v>534</v>
      </c>
      <c r="N2862" s="97" t="s">
        <v>534</v>
      </c>
      <c r="Q2862" s="88" t="str">
        <f t="array" aca="1" ref="Q2862" ca="1">IFERROR(INDEX(Tableau3[Num DECAL],SMALL(IF(Tableau3[Num DECAL]&lt;&gt;"",ROW(INDIRECT("1:"&amp;ROWS(Tableau3[Num DECAL])))),ROWS($1:2851))),"")</f>
        <v/>
      </c>
      <c r="R2862" s="88">
        <f t="shared" ca="1" si="44"/>
        <v>0</v>
      </c>
      <c r="S2862" s="88">
        <f ca="1">COUNTIFS(Tableau3[PLAGE],R2862)</f>
        <v>0</v>
      </c>
      <c r="T2862" s="139">
        <f ca="1">INDEX(EXTRACT!DATE,MATCH(Tableau4[[#This Row],[Décalage]],D:D,0),0)</f>
        <v>0</v>
      </c>
      <c r="U2862" s="139">
        <f ca="1">VLOOKUP(Tableau4[[#This Row],[Décalage]],D:E,2,0)</f>
        <v>0</v>
      </c>
      <c r="V2862" s="139">
        <f ca="1">VLOOKUP(Tableau4[[#This Row],[Décalage]],D:G,4,0)</f>
        <v>0</v>
      </c>
      <c r="AY2862" s="88"/>
      <c r="AZ2862" s="88"/>
      <c r="BA2862" s="88"/>
      <c r="BB2862" s="88"/>
      <c r="BC2862" s="88"/>
    </row>
    <row r="2863" spans="1:55" ht="15" x14ac:dyDescent="0.2">
      <c r="A2863" s="100" t="s">
        <v>534</v>
      </c>
      <c r="B2863" s="95" t="s">
        <v>534</v>
      </c>
      <c r="C2863" s="95">
        <v>2860</v>
      </c>
      <c r="D2863" s="95" t="s">
        <v>534</v>
      </c>
      <c r="E2863" s="99" t="s">
        <v>534</v>
      </c>
      <c r="F2863" s="95" t="s">
        <v>534</v>
      </c>
      <c r="G2863" s="95" t="s">
        <v>534</v>
      </c>
      <c r="H2863" s="95">
        <v>0</v>
      </c>
      <c r="I2863" s="95">
        <v>1</v>
      </c>
      <c r="J2863" s="95">
        <v>2396</v>
      </c>
      <c r="K2863" s="95" t="s">
        <v>534</v>
      </c>
      <c r="L2863" s="98" t="s">
        <v>534</v>
      </c>
      <c r="M2863" s="98" t="s">
        <v>534</v>
      </c>
      <c r="N2863" s="97" t="s">
        <v>534</v>
      </c>
      <c r="Q2863" s="88" t="str">
        <f t="array" aca="1" ref="Q2863" ca="1">IFERROR(INDEX(Tableau3[Num DECAL],SMALL(IF(Tableau3[Num DECAL]&lt;&gt;"",ROW(INDIRECT("1:"&amp;ROWS(Tableau3[Num DECAL])))),ROWS($1:2852))),"")</f>
        <v/>
      </c>
      <c r="R2863" s="88">
        <f t="shared" ca="1" si="44"/>
        <v>0</v>
      </c>
      <c r="S2863" s="88">
        <f ca="1">COUNTIFS(Tableau3[PLAGE],R2863)</f>
        <v>0</v>
      </c>
      <c r="T2863" s="139">
        <f ca="1">INDEX(EXTRACT!DATE,MATCH(Tableau4[[#This Row],[Décalage]],D:D,0),0)</f>
        <v>0</v>
      </c>
      <c r="U2863" s="139">
        <f ca="1">VLOOKUP(Tableau4[[#This Row],[Décalage]],D:E,2,0)</f>
        <v>0</v>
      </c>
      <c r="V2863" s="139">
        <f ca="1">VLOOKUP(Tableau4[[#This Row],[Décalage]],D:G,4,0)</f>
        <v>0</v>
      </c>
      <c r="AY2863" s="88"/>
      <c r="AZ2863" s="88"/>
      <c r="BA2863" s="88"/>
      <c r="BB2863" s="88"/>
      <c r="BC2863" s="88"/>
    </row>
    <row r="2864" spans="1:55" ht="15" x14ac:dyDescent="0.2">
      <c r="A2864" s="100" t="s">
        <v>534</v>
      </c>
      <c r="B2864" s="95" t="s">
        <v>534</v>
      </c>
      <c r="C2864" s="95">
        <v>2861</v>
      </c>
      <c r="D2864" s="95" t="s">
        <v>534</v>
      </c>
      <c r="E2864" s="99" t="s">
        <v>534</v>
      </c>
      <c r="F2864" s="95" t="s">
        <v>534</v>
      </c>
      <c r="G2864" s="95" t="s">
        <v>534</v>
      </c>
      <c r="H2864" s="95">
        <v>0</v>
      </c>
      <c r="I2864" s="95">
        <v>1</v>
      </c>
      <c r="J2864" s="95">
        <v>2397</v>
      </c>
      <c r="K2864" s="95" t="s">
        <v>534</v>
      </c>
      <c r="L2864" s="98" t="s">
        <v>534</v>
      </c>
      <c r="M2864" s="98" t="s">
        <v>534</v>
      </c>
      <c r="N2864" s="97" t="s">
        <v>534</v>
      </c>
      <c r="Q2864" s="88" t="str">
        <f t="array" aca="1" ref="Q2864" ca="1">IFERROR(INDEX(Tableau3[Num DECAL],SMALL(IF(Tableau3[Num DECAL]&lt;&gt;"",ROW(INDIRECT("1:"&amp;ROWS(Tableau3[Num DECAL])))),ROWS($1:2853))),"")</f>
        <v/>
      </c>
      <c r="R2864" s="88">
        <f t="shared" ca="1" si="44"/>
        <v>0</v>
      </c>
      <c r="S2864" s="88">
        <f ca="1">COUNTIFS(Tableau3[PLAGE],R2864)</f>
        <v>0</v>
      </c>
      <c r="T2864" s="139">
        <f ca="1">INDEX(EXTRACT!DATE,MATCH(Tableau4[[#This Row],[Décalage]],D:D,0),0)</f>
        <v>0</v>
      </c>
      <c r="U2864" s="139">
        <f ca="1">VLOOKUP(Tableau4[[#This Row],[Décalage]],D:E,2,0)</f>
        <v>0</v>
      </c>
      <c r="V2864" s="139">
        <f ca="1">VLOOKUP(Tableau4[[#This Row],[Décalage]],D:G,4,0)</f>
        <v>0</v>
      </c>
      <c r="AY2864" s="88"/>
      <c r="AZ2864" s="88"/>
      <c r="BA2864" s="88"/>
      <c r="BB2864" s="88"/>
      <c r="BC2864" s="88"/>
    </row>
    <row r="2865" spans="1:55" ht="15" x14ac:dyDescent="0.2">
      <c r="A2865" s="100" t="s">
        <v>534</v>
      </c>
      <c r="B2865" s="95" t="s">
        <v>534</v>
      </c>
      <c r="C2865" s="95">
        <v>2862</v>
      </c>
      <c r="D2865" s="95" t="s">
        <v>534</v>
      </c>
      <c r="E2865" s="99" t="s">
        <v>534</v>
      </c>
      <c r="F2865" s="95" t="s">
        <v>534</v>
      </c>
      <c r="G2865" s="95" t="s">
        <v>534</v>
      </c>
      <c r="H2865" s="95">
        <v>0</v>
      </c>
      <c r="I2865" s="95">
        <v>1</v>
      </c>
      <c r="J2865" s="95">
        <v>2398</v>
      </c>
      <c r="K2865" s="95" t="s">
        <v>534</v>
      </c>
      <c r="L2865" s="98" t="s">
        <v>534</v>
      </c>
      <c r="M2865" s="98" t="s">
        <v>534</v>
      </c>
      <c r="N2865" s="97" t="s">
        <v>534</v>
      </c>
      <c r="Q2865" s="88" t="str">
        <f t="array" aca="1" ref="Q2865" ca="1">IFERROR(INDEX(Tableau3[Num DECAL],SMALL(IF(Tableau3[Num DECAL]&lt;&gt;"",ROW(INDIRECT("1:"&amp;ROWS(Tableau3[Num DECAL])))),ROWS($1:2854))),"")</f>
        <v/>
      </c>
      <c r="R2865" s="88">
        <f t="shared" ca="1" si="44"/>
        <v>0</v>
      </c>
      <c r="S2865" s="88">
        <f ca="1">COUNTIFS(Tableau3[PLAGE],R2865)</f>
        <v>0</v>
      </c>
      <c r="T2865" s="139">
        <f ca="1">INDEX(EXTRACT!DATE,MATCH(Tableau4[[#This Row],[Décalage]],D:D,0),0)</f>
        <v>0</v>
      </c>
      <c r="U2865" s="139">
        <f ca="1">VLOOKUP(Tableau4[[#This Row],[Décalage]],D:E,2,0)</f>
        <v>0</v>
      </c>
      <c r="V2865" s="139">
        <f ca="1">VLOOKUP(Tableau4[[#This Row],[Décalage]],D:G,4,0)</f>
        <v>0</v>
      </c>
      <c r="AY2865" s="88"/>
      <c r="AZ2865" s="88"/>
      <c r="BA2865" s="88"/>
      <c r="BB2865" s="88"/>
      <c r="BC2865" s="88"/>
    </row>
    <row r="2866" spans="1:55" ht="15" x14ac:dyDescent="0.2">
      <c r="A2866" s="100" t="s">
        <v>534</v>
      </c>
      <c r="B2866" s="95" t="s">
        <v>534</v>
      </c>
      <c r="C2866" s="95">
        <v>2863</v>
      </c>
      <c r="D2866" s="95" t="s">
        <v>534</v>
      </c>
      <c r="E2866" s="99" t="s">
        <v>534</v>
      </c>
      <c r="F2866" s="95" t="s">
        <v>534</v>
      </c>
      <c r="G2866" s="95" t="s">
        <v>534</v>
      </c>
      <c r="H2866" s="95">
        <v>0</v>
      </c>
      <c r="I2866" s="95">
        <v>1</v>
      </c>
      <c r="J2866" s="95">
        <v>2399</v>
      </c>
      <c r="K2866" s="95" t="s">
        <v>534</v>
      </c>
      <c r="L2866" s="98" t="s">
        <v>534</v>
      </c>
      <c r="M2866" s="98" t="s">
        <v>534</v>
      </c>
      <c r="N2866" s="97" t="s">
        <v>534</v>
      </c>
      <c r="Q2866" s="88" t="str">
        <f t="array" aca="1" ref="Q2866" ca="1">IFERROR(INDEX(Tableau3[Num DECAL],SMALL(IF(Tableau3[Num DECAL]&lt;&gt;"",ROW(INDIRECT("1:"&amp;ROWS(Tableau3[Num DECAL])))),ROWS($1:2855))),"")</f>
        <v/>
      </c>
      <c r="R2866" s="88">
        <f t="shared" ca="1" si="44"/>
        <v>0</v>
      </c>
      <c r="S2866" s="88">
        <f ca="1">COUNTIFS(Tableau3[PLAGE],R2866)</f>
        <v>0</v>
      </c>
      <c r="T2866" s="139">
        <f ca="1">INDEX(EXTRACT!DATE,MATCH(Tableau4[[#This Row],[Décalage]],D:D,0),0)</f>
        <v>0</v>
      </c>
      <c r="U2866" s="139">
        <f ca="1">VLOOKUP(Tableau4[[#This Row],[Décalage]],D:E,2,0)</f>
        <v>0</v>
      </c>
      <c r="V2866" s="139">
        <f ca="1">VLOOKUP(Tableau4[[#This Row],[Décalage]],D:G,4,0)</f>
        <v>0</v>
      </c>
      <c r="AY2866" s="88"/>
      <c r="AZ2866" s="88"/>
      <c r="BA2866" s="88"/>
      <c r="BB2866" s="88"/>
      <c r="BC2866" s="88"/>
    </row>
    <row r="2867" spans="1:55" ht="15" x14ac:dyDescent="0.2">
      <c r="A2867" s="100" t="s">
        <v>534</v>
      </c>
      <c r="B2867" s="95" t="s">
        <v>534</v>
      </c>
      <c r="C2867" s="95">
        <v>2864</v>
      </c>
      <c r="D2867" s="95" t="s">
        <v>534</v>
      </c>
      <c r="E2867" s="99" t="s">
        <v>534</v>
      </c>
      <c r="F2867" s="95" t="s">
        <v>534</v>
      </c>
      <c r="G2867" s="95" t="s">
        <v>534</v>
      </c>
      <c r="H2867" s="95">
        <v>0</v>
      </c>
      <c r="I2867" s="95">
        <v>1</v>
      </c>
      <c r="J2867" s="95">
        <v>2400</v>
      </c>
      <c r="K2867" s="95" t="s">
        <v>534</v>
      </c>
      <c r="L2867" s="98" t="s">
        <v>534</v>
      </c>
      <c r="M2867" s="98" t="s">
        <v>534</v>
      </c>
      <c r="N2867" s="97" t="s">
        <v>534</v>
      </c>
      <c r="Q2867" s="88" t="str">
        <f t="array" aca="1" ref="Q2867" ca="1">IFERROR(INDEX(Tableau3[Num DECAL],SMALL(IF(Tableau3[Num DECAL]&lt;&gt;"",ROW(INDIRECT("1:"&amp;ROWS(Tableau3[Num DECAL])))),ROWS($1:2856))),"")</f>
        <v/>
      </c>
      <c r="R2867" s="88">
        <f t="shared" ca="1" si="44"/>
        <v>0</v>
      </c>
      <c r="S2867" s="88">
        <f ca="1">COUNTIFS(Tableau3[PLAGE],R2867)</f>
        <v>0</v>
      </c>
      <c r="T2867" s="139">
        <f ca="1">INDEX(EXTRACT!DATE,MATCH(Tableau4[[#This Row],[Décalage]],D:D,0),0)</f>
        <v>0</v>
      </c>
      <c r="U2867" s="139">
        <f ca="1">VLOOKUP(Tableau4[[#This Row],[Décalage]],D:E,2,0)</f>
        <v>0</v>
      </c>
      <c r="V2867" s="139">
        <f ca="1">VLOOKUP(Tableau4[[#This Row],[Décalage]],D:G,4,0)</f>
        <v>0</v>
      </c>
      <c r="AY2867" s="88"/>
      <c r="AZ2867" s="88"/>
      <c r="BA2867" s="88"/>
      <c r="BB2867" s="88"/>
      <c r="BC2867" s="88"/>
    </row>
    <row r="2868" spans="1:55" ht="15" x14ac:dyDescent="0.2">
      <c r="A2868" s="100" t="s">
        <v>534</v>
      </c>
      <c r="B2868" s="95" t="s">
        <v>534</v>
      </c>
      <c r="C2868" s="95">
        <v>2865</v>
      </c>
      <c r="D2868" s="95" t="s">
        <v>534</v>
      </c>
      <c r="E2868" s="99" t="s">
        <v>534</v>
      </c>
      <c r="F2868" s="95" t="s">
        <v>534</v>
      </c>
      <c r="G2868" s="95" t="s">
        <v>534</v>
      </c>
      <c r="H2868" s="95">
        <v>0</v>
      </c>
      <c r="I2868" s="95">
        <v>1</v>
      </c>
      <c r="J2868" s="95">
        <v>2401</v>
      </c>
      <c r="K2868" s="95" t="s">
        <v>534</v>
      </c>
      <c r="L2868" s="98" t="s">
        <v>534</v>
      </c>
      <c r="M2868" s="98" t="s">
        <v>534</v>
      </c>
      <c r="N2868" s="97" t="s">
        <v>534</v>
      </c>
      <c r="Q2868" s="88" t="str">
        <f t="array" aca="1" ref="Q2868" ca="1">IFERROR(INDEX(Tableau3[Num DECAL],SMALL(IF(Tableau3[Num DECAL]&lt;&gt;"",ROW(INDIRECT("1:"&amp;ROWS(Tableau3[Num DECAL])))),ROWS($1:2857))),"")</f>
        <v/>
      </c>
      <c r="R2868" s="88">
        <f t="shared" ca="1" si="44"/>
        <v>0</v>
      </c>
      <c r="S2868" s="88">
        <f ca="1">COUNTIFS(Tableau3[PLAGE],R2868)</f>
        <v>0</v>
      </c>
      <c r="T2868" s="139">
        <f ca="1">INDEX(EXTRACT!DATE,MATCH(Tableau4[[#This Row],[Décalage]],D:D,0),0)</f>
        <v>0</v>
      </c>
      <c r="U2868" s="139">
        <f ca="1">VLOOKUP(Tableau4[[#This Row],[Décalage]],D:E,2,0)</f>
        <v>0</v>
      </c>
      <c r="V2868" s="139">
        <f ca="1">VLOOKUP(Tableau4[[#This Row],[Décalage]],D:G,4,0)</f>
        <v>0</v>
      </c>
      <c r="AY2868" s="88"/>
      <c r="AZ2868" s="88"/>
      <c r="BA2868" s="88"/>
      <c r="BB2868" s="88"/>
      <c r="BC2868" s="88"/>
    </row>
    <row r="2869" spans="1:55" ht="15" x14ac:dyDescent="0.2">
      <c r="A2869" s="100" t="s">
        <v>534</v>
      </c>
      <c r="B2869" s="95" t="s">
        <v>534</v>
      </c>
      <c r="C2869" s="95">
        <v>2866</v>
      </c>
      <c r="D2869" s="95" t="s">
        <v>534</v>
      </c>
      <c r="E2869" s="99" t="s">
        <v>534</v>
      </c>
      <c r="F2869" s="95" t="s">
        <v>534</v>
      </c>
      <c r="G2869" s="95" t="s">
        <v>534</v>
      </c>
      <c r="H2869" s="95">
        <v>0</v>
      </c>
      <c r="I2869" s="95">
        <v>1</v>
      </c>
      <c r="J2869" s="95">
        <v>2402</v>
      </c>
      <c r="K2869" s="95" t="s">
        <v>534</v>
      </c>
      <c r="L2869" s="98" t="s">
        <v>534</v>
      </c>
      <c r="M2869" s="98" t="s">
        <v>534</v>
      </c>
      <c r="N2869" s="97" t="s">
        <v>534</v>
      </c>
      <c r="Q2869" s="88" t="str">
        <f t="array" aca="1" ref="Q2869" ca="1">IFERROR(INDEX(Tableau3[Num DECAL],SMALL(IF(Tableau3[Num DECAL]&lt;&gt;"",ROW(INDIRECT("1:"&amp;ROWS(Tableau3[Num DECAL])))),ROWS($1:2858))),"")</f>
        <v/>
      </c>
      <c r="R2869" s="88">
        <f t="shared" ca="1" si="44"/>
        <v>0</v>
      </c>
      <c r="S2869" s="88">
        <f ca="1">COUNTIFS(Tableau3[PLAGE],R2869)</f>
        <v>0</v>
      </c>
      <c r="T2869" s="139">
        <f ca="1">INDEX(EXTRACT!DATE,MATCH(Tableau4[[#This Row],[Décalage]],D:D,0),0)</f>
        <v>0</v>
      </c>
      <c r="U2869" s="139">
        <f ca="1">VLOOKUP(Tableau4[[#This Row],[Décalage]],D:E,2,0)</f>
        <v>0</v>
      </c>
      <c r="V2869" s="139">
        <f ca="1">VLOOKUP(Tableau4[[#This Row],[Décalage]],D:G,4,0)</f>
        <v>0</v>
      </c>
      <c r="AY2869" s="88"/>
      <c r="AZ2869" s="88"/>
      <c r="BA2869" s="88"/>
      <c r="BB2869" s="88"/>
      <c r="BC2869" s="88"/>
    </row>
    <row r="2870" spans="1:55" ht="15" x14ac:dyDescent="0.2">
      <c r="A2870" s="100" t="s">
        <v>534</v>
      </c>
      <c r="B2870" s="95" t="s">
        <v>534</v>
      </c>
      <c r="C2870" s="95">
        <v>2867</v>
      </c>
      <c r="D2870" s="95" t="s">
        <v>534</v>
      </c>
      <c r="E2870" s="99" t="s">
        <v>534</v>
      </c>
      <c r="F2870" s="95" t="s">
        <v>534</v>
      </c>
      <c r="G2870" s="95" t="s">
        <v>534</v>
      </c>
      <c r="H2870" s="95">
        <v>0</v>
      </c>
      <c r="I2870" s="95">
        <v>1</v>
      </c>
      <c r="J2870" s="95">
        <v>2403</v>
      </c>
      <c r="K2870" s="95" t="s">
        <v>534</v>
      </c>
      <c r="L2870" s="98" t="s">
        <v>534</v>
      </c>
      <c r="M2870" s="98" t="s">
        <v>534</v>
      </c>
      <c r="N2870" s="97" t="s">
        <v>534</v>
      </c>
      <c r="Q2870" s="88" t="str">
        <f t="array" aca="1" ref="Q2870" ca="1">IFERROR(INDEX(Tableau3[Num DECAL],SMALL(IF(Tableau3[Num DECAL]&lt;&gt;"",ROW(INDIRECT("1:"&amp;ROWS(Tableau3[Num DECAL])))),ROWS($1:2859))),"")</f>
        <v/>
      </c>
      <c r="R2870" s="88">
        <f t="shared" ca="1" si="44"/>
        <v>0</v>
      </c>
      <c r="S2870" s="88">
        <f ca="1">COUNTIFS(Tableau3[PLAGE],R2870)</f>
        <v>0</v>
      </c>
      <c r="T2870" s="139">
        <f ca="1">INDEX(EXTRACT!DATE,MATCH(Tableau4[[#This Row],[Décalage]],D:D,0),0)</f>
        <v>0</v>
      </c>
      <c r="U2870" s="139">
        <f ca="1">VLOOKUP(Tableau4[[#This Row],[Décalage]],D:E,2,0)</f>
        <v>0</v>
      </c>
      <c r="V2870" s="139">
        <f ca="1">VLOOKUP(Tableau4[[#This Row],[Décalage]],D:G,4,0)</f>
        <v>0</v>
      </c>
      <c r="AY2870" s="88"/>
      <c r="AZ2870" s="88"/>
      <c r="BA2870" s="88"/>
      <c r="BB2870" s="88"/>
      <c r="BC2870" s="88"/>
    </row>
    <row r="2871" spans="1:55" ht="15" x14ac:dyDescent="0.2">
      <c r="A2871" s="100" t="s">
        <v>534</v>
      </c>
      <c r="B2871" s="95" t="s">
        <v>534</v>
      </c>
      <c r="C2871" s="95">
        <v>2868</v>
      </c>
      <c r="D2871" s="95" t="s">
        <v>534</v>
      </c>
      <c r="E2871" s="99" t="s">
        <v>534</v>
      </c>
      <c r="F2871" s="95" t="s">
        <v>534</v>
      </c>
      <c r="G2871" s="95" t="s">
        <v>534</v>
      </c>
      <c r="H2871" s="95">
        <v>0</v>
      </c>
      <c r="I2871" s="95">
        <v>1</v>
      </c>
      <c r="J2871" s="95">
        <v>2404</v>
      </c>
      <c r="K2871" s="95" t="s">
        <v>534</v>
      </c>
      <c r="L2871" s="98" t="s">
        <v>534</v>
      </c>
      <c r="M2871" s="98" t="s">
        <v>534</v>
      </c>
      <c r="N2871" s="97" t="s">
        <v>534</v>
      </c>
      <c r="Q2871" s="88" t="str">
        <f t="array" aca="1" ref="Q2871" ca="1">IFERROR(INDEX(Tableau3[Num DECAL],SMALL(IF(Tableau3[Num DECAL]&lt;&gt;"",ROW(INDIRECT("1:"&amp;ROWS(Tableau3[Num DECAL])))),ROWS($1:2860))),"")</f>
        <v/>
      </c>
      <c r="R2871" s="88">
        <f t="shared" ca="1" si="44"/>
        <v>0</v>
      </c>
      <c r="S2871" s="88">
        <f ca="1">COUNTIFS(Tableau3[PLAGE],R2871)</f>
        <v>0</v>
      </c>
      <c r="T2871" s="139">
        <f ca="1">INDEX(EXTRACT!DATE,MATCH(Tableau4[[#This Row],[Décalage]],D:D,0),0)</f>
        <v>0</v>
      </c>
      <c r="U2871" s="139">
        <f ca="1">VLOOKUP(Tableau4[[#This Row],[Décalage]],D:E,2,0)</f>
        <v>0</v>
      </c>
      <c r="V2871" s="139">
        <f ca="1">VLOOKUP(Tableau4[[#This Row],[Décalage]],D:G,4,0)</f>
        <v>0</v>
      </c>
      <c r="AY2871" s="88"/>
      <c r="AZ2871" s="88"/>
      <c r="BA2871" s="88"/>
      <c r="BB2871" s="88"/>
      <c r="BC2871" s="88"/>
    </row>
    <row r="2872" spans="1:55" ht="15" x14ac:dyDescent="0.2">
      <c r="A2872" s="100" t="s">
        <v>534</v>
      </c>
      <c r="B2872" s="95" t="s">
        <v>534</v>
      </c>
      <c r="C2872" s="95">
        <v>2869</v>
      </c>
      <c r="D2872" s="95" t="s">
        <v>534</v>
      </c>
      <c r="E2872" s="99" t="s">
        <v>534</v>
      </c>
      <c r="F2872" s="95" t="s">
        <v>534</v>
      </c>
      <c r="G2872" s="95" t="s">
        <v>534</v>
      </c>
      <c r="H2872" s="95">
        <v>0</v>
      </c>
      <c r="I2872" s="95">
        <v>1</v>
      </c>
      <c r="J2872" s="95">
        <v>2405</v>
      </c>
      <c r="K2872" s="95" t="s">
        <v>534</v>
      </c>
      <c r="L2872" s="98" t="s">
        <v>534</v>
      </c>
      <c r="M2872" s="98" t="s">
        <v>534</v>
      </c>
      <c r="N2872" s="97" t="s">
        <v>534</v>
      </c>
      <c r="Q2872" s="88" t="str">
        <f t="array" aca="1" ref="Q2872" ca="1">IFERROR(INDEX(Tableau3[Num DECAL],SMALL(IF(Tableau3[Num DECAL]&lt;&gt;"",ROW(INDIRECT("1:"&amp;ROWS(Tableau3[Num DECAL])))),ROWS($1:2861))),"")</f>
        <v/>
      </c>
      <c r="R2872" s="88">
        <f t="shared" ca="1" si="44"/>
        <v>0</v>
      </c>
      <c r="S2872" s="88">
        <f ca="1">COUNTIFS(Tableau3[PLAGE],R2872)</f>
        <v>0</v>
      </c>
      <c r="T2872" s="139">
        <f ca="1">INDEX(EXTRACT!DATE,MATCH(Tableau4[[#This Row],[Décalage]],D:D,0),0)</f>
        <v>0</v>
      </c>
      <c r="U2872" s="139">
        <f ca="1">VLOOKUP(Tableau4[[#This Row],[Décalage]],D:E,2,0)</f>
        <v>0</v>
      </c>
      <c r="V2872" s="139">
        <f ca="1">VLOOKUP(Tableau4[[#This Row],[Décalage]],D:G,4,0)</f>
        <v>0</v>
      </c>
      <c r="AY2872" s="88"/>
      <c r="AZ2872" s="88"/>
      <c r="BA2872" s="88"/>
      <c r="BB2872" s="88"/>
      <c r="BC2872" s="88"/>
    </row>
    <row r="2873" spans="1:55" ht="15" x14ac:dyDescent="0.2">
      <c r="A2873" s="100" t="s">
        <v>534</v>
      </c>
      <c r="B2873" s="95" t="s">
        <v>534</v>
      </c>
      <c r="C2873" s="95">
        <v>2870</v>
      </c>
      <c r="D2873" s="95" t="s">
        <v>534</v>
      </c>
      <c r="E2873" s="99" t="s">
        <v>534</v>
      </c>
      <c r="F2873" s="95" t="s">
        <v>534</v>
      </c>
      <c r="G2873" s="95" t="s">
        <v>534</v>
      </c>
      <c r="H2873" s="95">
        <v>0</v>
      </c>
      <c r="I2873" s="95">
        <v>1</v>
      </c>
      <c r="J2873" s="95">
        <v>2406</v>
      </c>
      <c r="K2873" s="95" t="s">
        <v>534</v>
      </c>
      <c r="L2873" s="98" t="s">
        <v>534</v>
      </c>
      <c r="M2873" s="98" t="s">
        <v>534</v>
      </c>
      <c r="N2873" s="97" t="s">
        <v>534</v>
      </c>
      <c r="Q2873" s="88" t="str">
        <f t="array" aca="1" ref="Q2873" ca="1">IFERROR(INDEX(Tableau3[Num DECAL],SMALL(IF(Tableau3[Num DECAL]&lt;&gt;"",ROW(INDIRECT("1:"&amp;ROWS(Tableau3[Num DECAL])))),ROWS($1:2862))),"")</f>
        <v/>
      </c>
      <c r="R2873" s="88">
        <f t="shared" ca="1" si="44"/>
        <v>0</v>
      </c>
      <c r="S2873" s="88">
        <f ca="1">COUNTIFS(Tableau3[PLAGE],R2873)</f>
        <v>0</v>
      </c>
      <c r="T2873" s="139">
        <f ca="1">INDEX(EXTRACT!DATE,MATCH(Tableau4[[#This Row],[Décalage]],D:D,0),0)</f>
        <v>0</v>
      </c>
      <c r="U2873" s="139">
        <f ca="1">VLOOKUP(Tableau4[[#This Row],[Décalage]],D:E,2,0)</f>
        <v>0</v>
      </c>
      <c r="V2873" s="139">
        <f ca="1">VLOOKUP(Tableau4[[#This Row],[Décalage]],D:G,4,0)</f>
        <v>0</v>
      </c>
      <c r="AY2873" s="88"/>
      <c r="AZ2873" s="88"/>
      <c r="BA2873" s="88"/>
      <c r="BB2873" s="88"/>
      <c r="BC2873" s="88"/>
    </row>
    <row r="2874" spans="1:55" ht="15" x14ac:dyDescent="0.2">
      <c r="A2874" s="100" t="s">
        <v>534</v>
      </c>
      <c r="B2874" s="95" t="s">
        <v>534</v>
      </c>
      <c r="C2874" s="95">
        <v>2871</v>
      </c>
      <c r="D2874" s="95" t="s">
        <v>534</v>
      </c>
      <c r="E2874" s="99" t="s">
        <v>534</v>
      </c>
      <c r="F2874" s="95" t="s">
        <v>534</v>
      </c>
      <c r="G2874" s="95" t="s">
        <v>534</v>
      </c>
      <c r="H2874" s="95">
        <v>0</v>
      </c>
      <c r="I2874" s="95">
        <v>1</v>
      </c>
      <c r="J2874" s="95">
        <v>2407</v>
      </c>
      <c r="K2874" s="95" t="s">
        <v>534</v>
      </c>
      <c r="L2874" s="98" t="s">
        <v>534</v>
      </c>
      <c r="M2874" s="98" t="s">
        <v>534</v>
      </c>
      <c r="N2874" s="97" t="s">
        <v>534</v>
      </c>
      <c r="Q2874" s="88" t="str">
        <f t="array" aca="1" ref="Q2874" ca="1">IFERROR(INDEX(Tableau3[Num DECAL],SMALL(IF(Tableau3[Num DECAL]&lt;&gt;"",ROW(INDIRECT("1:"&amp;ROWS(Tableau3[Num DECAL])))),ROWS($1:2863))),"")</f>
        <v/>
      </c>
      <c r="R2874" s="88">
        <f t="shared" ca="1" si="44"/>
        <v>0</v>
      </c>
      <c r="S2874" s="88">
        <f ca="1">COUNTIFS(Tableau3[PLAGE],R2874)</f>
        <v>0</v>
      </c>
      <c r="T2874" s="139">
        <f ca="1">INDEX(EXTRACT!DATE,MATCH(Tableau4[[#This Row],[Décalage]],D:D,0),0)</f>
        <v>0</v>
      </c>
      <c r="U2874" s="139">
        <f ca="1">VLOOKUP(Tableau4[[#This Row],[Décalage]],D:E,2,0)</f>
        <v>0</v>
      </c>
      <c r="V2874" s="139">
        <f ca="1">VLOOKUP(Tableau4[[#This Row],[Décalage]],D:G,4,0)</f>
        <v>0</v>
      </c>
      <c r="AY2874" s="88"/>
      <c r="AZ2874" s="88"/>
      <c r="BA2874" s="88"/>
      <c r="BB2874" s="88"/>
      <c r="BC2874" s="88"/>
    </row>
    <row r="2875" spans="1:55" ht="15" x14ac:dyDescent="0.2">
      <c r="A2875" s="100" t="s">
        <v>534</v>
      </c>
      <c r="B2875" s="95" t="s">
        <v>534</v>
      </c>
      <c r="C2875" s="95">
        <v>2872</v>
      </c>
      <c r="D2875" s="95" t="s">
        <v>534</v>
      </c>
      <c r="E2875" s="99" t="s">
        <v>534</v>
      </c>
      <c r="F2875" s="95" t="s">
        <v>534</v>
      </c>
      <c r="G2875" s="95" t="s">
        <v>534</v>
      </c>
      <c r="H2875" s="95">
        <v>0</v>
      </c>
      <c r="I2875" s="95">
        <v>1</v>
      </c>
      <c r="J2875" s="95">
        <v>2408</v>
      </c>
      <c r="K2875" s="95" t="s">
        <v>534</v>
      </c>
      <c r="L2875" s="98" t="s">
        <v>534</v>
      </c>
      <c r="M2875" s="98" t="s">
        <v>534</v>
      </c>
      <c r="N2875" s="97" t="s">
        <v>534</v>
      </c>
      <c r="Q2875" s="88" t="str">
        <f t="array" aca="1" ref="Q2875" ca="1">IFERROR(INDEX(Tableau3[Num DECAL],SMALL(IF(Tableau3[Num DECAL]&lt;&gt;"",ROW(INDIRECT("1:"&amp;ROWS(Tableau3[Num DECAL])))),ROWS($1:2864))),"")</f>
        <v/>
      </c>
      <c r="R2875" s="88">
        <f t="shared" ca="1" si="44"/>
        <v>0</v>
      </c>
      <c r="S2875" s="88">
        <f ca="1">COUNTIFS(Tableau3[PLAGE],R2875)</f>
        <v>0</v>
      </c>
      <c r="T2875" s="139">
        <f ca="1">INDEX(EXTRACT!DATE,MATCH(Tableau4[[#This Row],[Décalage]],D:D,0),0)</f>
        <v>0</v>
      </c>
      <c r="U2875" s="139">
        <f ca="1">VLOOKUP(Tableau4[[#This Row],[Décalage]],D:E,2,0)</f>
        <v>0</v>
      </c>
      <c r="V2875" s="139">
        <f ca="1">VLOOKUP(Tableau4[[#This Row],[Décalage]],D:G,4,0)</f>
        <v>0</v>
      </c>
      <c r="AY2875" s="88"/>
      <c r="AZ2875" s="88"/>
      <c r="BA2875" s="88"/>
      <c r="BB2875" s="88"/>
      <c r="BC2875" s="88"/>
    </row>
    <row r="2876" spans="1:55" ht="15" x14ac:dyDescent="0.2">
      <c r="A2876" s="100" t="s">
        <v>534</v>
      </c>
      <c r="B2876" s="95" t="s">
        <v>534</v>
      </c>
      <c r="C2876" s="95">
        <v>2873</v>
      </c>
      <c r="D2876" s="95" t="s">
        <v>534</v>
      </c>
      <c r="E2876" s="99" t="s">
        <v>534</v>
      </c>
      <c r="F2876" s="95" t="s">
        <v>534</v>
      </c>
      <c r="G2876" s="95" t="s">
        <v>534</v>
      </c>
      <c r="H2876" s="95">
        <v>0</v>
      </c>
      <c r="I2876" s="95">
        <v>1</v>
      </c>
      <c r="J2876" s="95">
        <v>2409</v>
      </c>
      <c r="K2876" s="95" t="s">
        <v>534</v>
      </c>
      <c r="L2876" s="98" t="s">
        <v>534</v>
      </c>
      <c r="M2876" s="98" t="s">
        <v>534</v>
      </c>
      <c r="N2876" s="97" t="s">
        <v>534</v>
      </c>
      <c r="Q2876" s="88" t="str">
        <f t="array" aca="1" ref="Q2876" ca="1">IFERROR(INDEX(Tableau3[Num DECAL],SMALL(IF(Tableau3[Num DECAL]&lt;&gt;"",ROW(INDIRECT("1:"&amp;ROWS(Tableau3[Num DECAL])))),ROWS($1:2865))),"")</f>
        <v/>
      </c>
      <c r="R2876" s="88">
        <f t="shared" ca="1" si="44"/>
        <v>0</v>
      </c>
      <c r="S2876" s="88">
        <f ca="1">COUNTIFS(Tableau3[PLAGE],R2876)</f>
        <v>0</v>
      </c>
      <c r="T2876" s="139">
        <f ca="1">INDEX(EXTRACT!DATE,MATCH(Tableau4[[#This Row],[Décalage]],D:D,0),0)</f>
        <v>0</v>
      </c>
      <c r="U2876" s="139">
        <f ca="1">VLOOKUP(Tableau4[[#This Row],[Décalage]],D:E,2,0)</f>
        <v>0</v>
      </c>
      <c r="V2876" s="139">
        <f ca="1">VLOOKUP(Tableau4[[#This Row],[Décalage]],D:G,4,0)</f>
        <v>0</v>
      </c>
      <c r="AY2876" s="88"/>
      <c r="AZ2876" s="88"/>
      <c r="BA2876" s="88"/>
      <c r="BB2876" s="88"/>
      <c r="BC2876" s="88"/>
    </row>
    <row r="2877" spans="1:55" ht="15" x14ac:dyDescent="0.2">
      <c r="A2877" s="100" t="s">
        <v>534</v>
      </c>
      <c r="B2877" s="95" t="s">
        <v>534</v>
      </c>
      <c r="C2877" s="95">
        <v>2874</v>
      </c>
      <c r="D2877" s="95" t="s">
        <v>534</v>
      </c>
      <c r="E2877" s="99" t="s">
        <v>534</v>
      </c>
      <c r="F2877" s="95" t="s">
        <v>534</v>
      </c>
      <c r="G2877" s="95" t="s">
        <v>534</v>
      </c>
      <c r="H2877" s="95">
        <v>0</v>
      </c>
      <c r="I2877" s="95">
        <v>1</v>
      </c>
      <c r="J2877" s="95">
        <v>2410</v>
      </c>
      <c r="K2877" s="95" t="s">
        <v>534</v>
      </c>
      <c r="L2877" s="98" t="s">
        <v>534</v>
      </c>
      <c r="M2877" s="98" t="s">
        <v>534</v>
      </c>
      <c r="N2877" s="97" t="s">
        <v>534</v>
      </c>
      <c r="Q2877" s="88" t="str">
        <f t="array" aca="1" ref="Q2877" ca="1">IFERROR(INDEX(Tableau3[Num DECAL],SMALL(IF(Tableau3[Num DECAL]&lt;&gt;"",ROW(INDIRECT("1:"&amp;ROWS(Tableau3[Num DECAL])))),ROWS($1:2866))),"")</f>
        <v/>
      </c>
      <c r="R2877" s="88">
        <f t="shared" ca="1" si="44"/>
        <v>0</v>
      </c>
      <c r="S2877" s="88">
        <f ca="1">COUNTIFS(Tableau3[PLAGE],R2877)</f>
        <v>0</v>
      </c>
      <c r="T2877" s="139">
        <f ca="1">INDEX(EXTRACT!DATE,MATCH(Tableau4[[#This Row],[Décalage]],D:D,0),0)</f>
        <v>0</v>
      </c>
      <c r="U2877" s="139">
        <f ca="1">VLOOKUP(Tableau4[[#This Row],[Décalage]],D:E,2,0)</f>
        <v>0</v>
      </c>
      <c r="V2877" s="139">
        <f ca="1">VLOOKUP(Tableau4[[#This Row],[Décalage]],D:G,4,0)</f>
        <v>0</v>
      </c>
      <c r="AY2877" s="88"/>
      <c r="AZ2877" s="88"/>
      <c r="BA2877" s="88"/>
      <c r="BB2877" s="88"/>
      <c r="BC2877" s="88"/>
    </row>
    <row r="2878" spans="1:55" ht="15" x14ac:dyDescent="0.2">
      <c r="A2878" s="100" t="s">
        <v>534</v>
      </c>
      <c r="B2878" s="95" t="s">
        <v>534</v>
      </c>
      <c r="C2878" s="95">
        <v>2875</v>
      </c>
      <c r="D2878" s="95" t="s">
        <v>534</v>
      </c>
      <c r="E2878" s="99" t="s">
        <v>534</v>
      </c>
      <c r="F2878" s="95" t="s">
        <v>534</v>
      </c>
      <c r="G2878" s="95" t="s">
        <v>534</v>
      </c>
      <c r="H2878" s="95">
        <v>0</v>
      </c>
      <c r="I2878" s="95">
        <v>1</v>
      </c>
      <c r="J2878" s="95">
        <v>2411</v>
      </c>
      <c r="K2878" s="95" t="s">
        <v>534</v>
      </c>
      <c r="L2878" s="98" t="s">
        <v>534</v>
      </c>
      <c r="M2878" s="98" t="s">
        <v>534</v>
      </c>
      <c r="N2878" s="97" t="s">
        <v>534</v>
      </c>
      <c r="Q2878" s="88" t="str">
        <f t="array" aca="1" ref="Q2878" ca="1">IFERROR(INDEX(Tableau3[Num DECAL],SMALL(IF(Tableau3[Num DECAL]&lt;&gt;"",ROW(INDIRECT("1:"&amp;ROWS(Tableau3[Num DECAL])))),ROWS($1:2867))),"")</f>
        <v/>
      </c>
      <c r="R2878" s="88">
        <f t="shared" ca="1" si="44"/>
        <v>0</v>
      </c>
      <c r="S2878" s="88">
        <f ca="1">COUNTIFS(Tableau3[PLAGE],R2878)</f>
        <v>0</v>
      </c>
      <c r="T2878" s="139">
        <f ca="1">INDEX(EXTRACT!DATE,MATCH(Tableau4[[#This Row],[Décalage]],D:D,0),0)</f>
        <v>0</v>
      </c>
      <c r="U2878" s="139">
        <f ca="1">VLOOKUP(Tableau4[[#This Row],[Décalage]],D:E,2,0)</f>
        <v>0</v>
      </c>
      <c r="V2878" s="139">
        <f ca="1">VLOOKUP(Tableau4[[#This Row],[Décalage]],D:G,4,0)</f>
        <v>0</v>
      </c>
      <c r="AY2878" s="88"/>
      <c r="AZ2878" s="88"/>
      <c r="BA2878" s="88"/>
      <c r="BB2878" s="88"/>
      <c r="BC2878" s="88"/>
    </row>
    <row r="2879" spans="1:55" ht="15" x14ac:dyDescent="0.2">
      <c r="A2879" s="100" t="s">
        <v>534</v>
      </c>
      <c r="B2879" s="95" t="s">
        <v>534</v>
      </c>
      <c r="C2879" s="95">
        <v>2876</v>
      </c>
      <c r="D2879" s="95" t="s">
        <v>534</v>
      </c>
      <c r="E2879" s="99" t="s">
        <v>534</v>
      </c>
      <c r="F2879" s="95" t="s">
        <v>534</v>
      </c>
      <c r="G2879" s="95" t="s">
        <v>534</v>
      </c>
      <c r="H2879" s="95">
        <v>0</v>
      </c>
      <c r="I2879" s="95">
        <v>1</v>
      </c>
      <c r="J2879" s="95">
        <v>2412</v>
      </c>
      <c r="K2879" s="95" t="s">
        <v>534</v>
      </c>
      <c r="L2879" s="98" t="s">
        <v>534</v>
      </c>
      <c r="M2879" s="98" t="s">
        <v>534</v>
      </c>
      <c r="N2879" s="97" t="s">
        <v>534</v>
      </c>
      <c r="Q2879" s="88" t="str">
        <f t="array" aca="1" ref="Q2879" ca="1">IFERROR(INDEX(Tableau3[Num DECAL],SMALL(IF(Tableau3[Num DECAL]&lt;&gt;"",ROW(INDIRECT("1:"&amp;ROWS(Tableau3[Num DECAL])))),ROWS($1:2868))),"")</f>
        <v/>
      </c>
      <c r="R2879" s="88">
        <f t="shared" ca="1" si="44"/>
        <v>0</v>
      </c>
      <c r="S2879" s="88">
        <f ca="1">COUNTIFS(Tableau3[PLAGE],R2879)</f>
        <v>0</v>
      </c>
      <c r="T2879" s="139">
        <f ca="1">INDEX(EXTRACT!DATE,MATCH(Tableau4[[#This Row],[Décalage]],D:D,0),0)</f>
        <v>0</v>
      </c>
      <c r="U2879" s="139">
        <f ca="1">VLOOKUP(Tableau4[[#This Row],[Décalage]],D:E,2,0)</f>
        <v>0</v>
      </c>
      <c r="V2879" s="139">
        <f ca="1">VLOOKUP(Tableau4[[#This Row],[Décalage]],D:G,4,0)</f>
        <v>0</v>
      </c>
      <c r="AY2879" s="88"/>
      <c r="AZ2879" s="88"/>
      <c r="BA2879" s="88"/>
      <c r="BB2879" s="88"/>
      <c r="BC2879" s="88"/>
    </row>
    <row r="2880" spans="1:55" ht="15" x14ac:dyDescent="0.2">
      <c r="A2880" s="100" t="s">
        <v>534</v>
      </c>
      <c r="B2880" s="95" t="s">
        <v>534</v>
      </c>
      <c r="C2880" s="95">
        <v>2877</v>
      </c>
      <c r="D2880" s="95" t="s">
        <v>534</v>
      </c>
      <c r="E2880" s="99" t="s">
        <v>534</v>
      </c>
      <c r="F2880" s="95" t="s">
        <v>534</v>
      </c>
      <c r="G2880" s="95" t="s">
        <v>534</v>
      </c>
      <c r="H2880" s="95">
        <v>0</v>
      </c>
      <c r="I2880" s="95">
        <v>1</v>
      </c>
      <c r="J2880" s="95">
        <v>2413</v>
      </c>
      <c r="K2880" s="95" t="s">
        <v>534</v>
      </c>
      <c r="L2880" s="98" t="s">
        <v>534</v>
      </c>
      <c r="M2880" s="98" t="s">
        <v>534</v>
      </c>
      <c r="N2880" s="97" t="s">
        <v>534</v>
      </c>
      <c r="Q2880" s="88" t="str">
        <f t="array" aca="1" ref="Q2880" ca="1">IFERROR(INDEX(Tableau3[Num DECAL],SMALL(IF(Tableau3[Num DECAL]&lt;&gt;"",ROW(INDIRECT("1:"&amp;ROWS(Tableau3[Num DECAL])))),ROWS($1:2869))),"")</f>
        <v/>
      </c>
      <c r="R2880" s="88">
        <f t="shared" ca="1" si="44"/>
        <v>0</v>
      </c>
      <c r="S2880" s="88">
        <f ca="1">COUNTIFS(Tableau3[PLAGE],R2880)</f>
        <v>0</v>
      </c>
      <c r="T2880" s="139">
        <f ca="1">INDEX(EXTRACT!DATE,MATCH(Tableau4[[#This Row],[Décalage]],D:D,0),0)</f>
        <v>0</v>
      </c>
      <c r="U2880" s="139">
        <f ca="1">VLOOKUP(Tableau4[[#This Row],[Décalage]],D:E,2,0)</f>
        <v>0</v>
      </c>
      <c r="V2880" s="139">
        <f ca="1">VLOOKUP(Tableau4[[#This Row],[Décalage]],D:G,4,0)</f>
        <v>0</v>
      </c>
      <c r="AY2880" s="88"/>
      <c r="AZ2880" s="88"/>
      <c r="BA2880" s="88"/>
      <c r="BB2880" s="88"/>
      <c r="BC2880" s="88"/>
    </row>
    <row r="2881" spans="1:55" ht="15" x14ac:dyDescent="0.2">
      <c r="A2881" s="100" t="s">
        <v>534</v>
      </c>
      <c r="B2881" s="95" t="s">
        <v>534</v>
      </c>
      <c r="C2881" s="95">
        <v>2878</v>
      </c>
      <c r="D2881" s="95" t="s">
        <v>534</v>
      </c>
      <c r="E2881" s="99" t="s">
        <v>534</v>
      </c>
      <c r="F2881" s="95" t="s">
        <v>534</v>
      </c>
      <c r="G2881" s="95" t="s">
        <v>534</v>
      </c>
      <c r="H2881" s="95">
        <v>0</v>
      </c>
      <c r="I2881" s="95">
        <v>1</v>
      </c>
      <c r="J2881" s="95">
        <v>2414</v>
      </c>
      <c r="K2881" s="95" t="s">
        <v>534</v>
      </c>
      <c r="L2881" s="98" t="s">
        <v>534</v>
      </c>
      <c r="M2881" s="98" t="s">
        <v>534</v>
      </c>
      <c r="N2881" s="97" t="s">
        <v>534</v>
      </c>
      <c r="Q2881" s="88" t="str">
        <f t="array" aca="1" ref="Q2881" ca="1">IFERROR(INDEX(Tableau3[Num DECAL],SMALL(IF(Tableau3[Num DECAL]&lt;&gt;"",ROW(INDIRECT("1:"&amp;ROWS(Tableau3[Num DECAL])))),ROWS($1:2870))),"")</f>
        <v/>
      </c>
      <c r="R2881" s="88">
        <f t="shared" ca="1" si="44"/>
        <v>0</v>
      </c>
      <c r="S2881" s="88">
        <f ca="1">COUNTIFS(Tableau3[PLAGE],R2881)</f>
        <v>0</v>
      </c>
      <c r="T2881" s="139">
        <f ca="1">INDEX(EXTRACT!DATE,MATCH(Tableau4[[#This Row],[Décalage]],D:D,0),0)</f>
        <v>0</v>
      </c>
      <c r="U2881" s="139">
        <f ca="1">VLOOKUP(Tableau4[[#This Row],[Décalage]],D:E,2,0)</f>
        <v>0</v>
      </c>
      <c r="V2881" s="139">
        <f ca="1">VLOOKUP(Tableau4[[#This Row],[Décalage]],D:G,4,0)</f>
        <v>0</v>
      </c>
      <c r="AY2881" s="88"/>
      <c r="AZ2881" s="88"/>
      <c r="BA2881" s="88"/>
      <c r="BB2881" s="88"/>
      <c r="BC2881" s="88"/>
    </row>
    <row r="2882" spans="1:55" ht="15" x14ac:dyDescent="0.2">
      <c r="A2882" s="100" t="s">
        <v>534</v>
      </c>
      <c r="B2882" s="95" t="s">
        <v>534</v>
      </c>
      <c r="C2882" s="95">
        <v>2879</v>
      </c>
      <c r="D2882" s="95" t="s">
        <v>534</v>
      </c>
      <c r="E2882" s="99" t="s">
        <v>534</v>
      </c>
      <c r="F2882" s="95" t="s">
        <v>534</v>
      </c>
      <c r="G2882" s="95" t="s">
        <v>534</v>
      </c>
      <c r="H2882" s="95">
        <v>0</v>
      </c>
      <c r="I2882" s="95">
        <v>1</v>
      </c>
      <c r="J2882" s="95">
        <v>2415</v>
      </c>
      <c r="K2882" s="95" t="s">
        <v>534</v>
      </c>
      <c r="L2882" s="98" t="s">
        <v>534</v>
      </c>
      <c r="M2882" s="98" t="s">
        <v>534</v>
      </c>
      <c r="N2882" s="97" t="s">
        <v>534</v>
      </c>
      <c r="Q2882" s="88" t="str">
        <f t="array" aca="1" ref="Q2882" ca="1">IFERROR(INDEX(Tableau3[Num DECAL],SMALL(IF(Tableau3[Num DECAL]&lt;&gt;"",ROW(INDIRECT("1:"&amp;ROWS(Tableau3[Num DECAL])))),ROWS($1:2871))),"")</f>
        <v/>
      </c>
      <c r="R2882" s="88">
        <f t="shared" ca="1" si="44"/>
        <v>0</v>
      </c>
      <c r="S2882" s="88">
        <f ca="1">COUNTIFS(Tableau3[PLAGE],R2882)</f>
        <v>0</v>
      </c>
      <c r="T2882" s="139">
        <f ca="1">INDEX(EXTRACT!DATE,MATCH(Tableau4[[#This Row],[Décalage]],D:D,0),0)</f>
        <v>0</v>
      </c>
      <c r="U2882" s="139">
        <f ca="1">VLOOKUP(Tableau4[[#This Row],[Décalage]],D:E,2,0)</f>
        <v>0</v>
      </c>
      <c r="V2882" s="139">
        <f ca="1">VLOOKUP(Tableau4[[#This Row],[Décalage]],D:G,4,0)</f>
        <v>0</v>
      </c>
      <c r="AY2882" s="88"/>
      <c r="AZ2882" s="88"/>
      <c r="BA2882" s="88"/>
      <c r="BB2882" s="88"/>
      <c r="BC2882" s="88"/>
    </row>
    <row r="2883" spans="1:55" ht="15" x14ac:dyDescent="0.2">
      <c r="A2883" s="100" t="s">
        <v>534</v>
      </c>
      <c r="B2883" s="95" t="s">
        <v>534</v>
      </c>
      <c r="C2883" s="95">
        <v>2880</v>
      </c>
      <c r="D2883" s="95" t="s">
        <v>534</v>
      </c>
      <c r="E2883" s="99" t="s">
        <v>534</v>
      </c>
      <c r="F2883" s="95" t="s">
        <v>534</v>
      </c>
      <c r="G2883" s="95" t="s">
        <v>534</v>
      </c>
      <c r="H2883" s="95">
        <v>0</v>
      </c>
      <c r="I2883" s="95">
        <v>1</v>
      </c>
      <c r="J2883" s="95">
        <v>2416</v>
      </c>
      <c r="K2883" s="95" t="s">
        <v>534</v>
      </c>
      <c r="L2883" s="98" t="s">
        <v>534</v>
      </c>
      <c r="M2883" s="98" t="s">
        <v>534</v>
      </c>
      <c r="N2883" s="97" t="s">
        <v>534</v>
      </c>
      <c r="Q2883" s="88" t="str">
        <f t="array" aca="1" ref="Q2883" ca="1">IFERROR(INDEX(Tableau3[Num DECAL],SMALL(IF(Tableau3[Num DECAL]&lt;&gt;"",ROW(INDIRECT("1:"&amp;ROWS(Tableau3[Num DECAL])))),ROWS($1:2872))),"")</f>
        <v/>
      </c>
      <c r="R2883" s="88">
        <f t="shared" ca="1" si="44"/>
        <v>0</v>
      </c>
      <c r="S2883" s="88">
        <f ca="1">COUNTIFS(Tableau3[PLAGE],R2883)</f>
        <v>0</v>
      </c>
      <c r="T2883" s="139">
        <f ca="1">INDEX(EXTRACT!DATE,MATCH(Tableau4[[#This Row],[Décalage]],D:D,0),0)</f>
        <v>0</v>
      </c>
      <c r="U2883" s="139">
        <f ca="1">VLOOKUP(Tableau4[[#This Row],[Décalage]],D:E,2,0)</f>
        <v>0</v>
      </c>
      <c r="V2883" s="139">
        <f ca="1">VLOOKUP(Tableau4[[#This Row],[Décalage]],D:G,4,0)</f>
        <v>0</v>
      </c>
      <c r="AY2883" s="88"/>
      <c r="AZ2883" s="88"/>
      <c r="BA2883" s="88"/>
      <c r="BB2883" s="88"/>
      <c r="BC2883" s="88"/>
    </row>
    <row r="2884" spans="1:55" ht="15" x14ac:dyDescent="0.2">
      <c r="A2884" s="100" t="s">
        <v>534</v>
      </c>
      <c r="B2884" s="95" t="s">
        <v>534</v>
      </c>
      <c r="C2884" s="95">
        <v>2881</v>
      </c>
      <c r="D2884" s="95" t="s">
        <v>534</v>
      </c>
      <c r="E2884" s="99" t="s">
        <v>534</v>
      </c>
      <c r="F2884" s="95" t="s">
        <v>534</v>
      </c>
      <c r="G2884" s="95" t="s">
        <v>534</v>
      </c>
      <c r="H2884" s="95">
        <v>0</v>
      </c>
      <c r="I2884" s="95">
        <v>1</v>
      </c>
      <c r="J2884" s="95">
        <v>2417</v>
      </c>
      <c r="K2884" s="95" t="s">
        <v>534</v>
      </c>
      <c r="L2884" s="98" t="s">
        <v>534</v>
      </c>
      <c r="M2884" s="98" t="s">
        <v>534</v>
      </c>
      <c r="N2884" s="97" t="s">
        <v>534</v>
      </c>
      <c r="Q2884" s="88" t="str">
        <f t="array" aca="1" ref="Q2884" ca="1">IFERROR(INDEX(Tableau3[Num DECAL],SMALL(IF(Tableau3[Num DECAL]&lt;&gt;"",ROW(INDIRECT("1:"&amp;ROWS(Tableau3[Num DECAL])))),ROWS($1:2873))),"")</f>
        <v/>
      </c>
      <c r="R2884" s="88">
        <f t="shared" ca="1" si="44"/>
        <v>0</v>
      </c>
      <c r="S2884" s="88">
        <f ca="1">COUNTIFS(Tableau3[PLAGE],R2884)</f>
        <v>0</v>
      </c>
      <c r="T2884" s="139">
        <f ca="1">INDEX(EXTRACT!DATE,MATCH(Tableau4[[#This Row],[Décalage]],D:D,0),0)</f>
        <v>0</v>
      </c>
      <c r="U2884" s="139">
        <f ca="1">VLOOKUP(Tableau4[[#This Row],[Décalage]],D:E,2,0)</f>
        <v>0</v>
      </c>
      <c r="V2884" s="139">
        <f ca="1">VLOOKUP(Tableau4[[#This Row],[Décalage]],D:G,4,0)</f>
        <v>0</v>
      </c>
      <c r="AY2884" s="88"/>
      <c r="AZ2884" s="88"/>
      <c r="BA2884" s="88"/>
      <c r="BB2884" s="88"/>
      <c r="BC2884" s="88"/>
    </row>
    <row r="2885" spans="1:55" ht="15" x14ac:dyDescent="0.2">
      <c r="A2885" s="100" t="s">
        <v>534</v>
      </c>
      <c r="B2885" s="95" t="s">
        <v>534</v>
      </c>
      <c r="C2885" s="95">
        <v>2882</v>
      </c>
      <c r="D2885" s="95" t="s">
        <v>534</v>
      </c>
      <c r="E2885" s="99" t="s">
        <v>534</v>
      </c>
      <c r="F2885" s="95" t="s">
        <v>534</v>
      </c>
      <c r="G2885" s="95" t="s">
        <v>534</v>
      </c>
      <c r="H2885" s="95">
        <v>0</v>
      </c>
      <c r="I2885" s="95">
        <v>1</v>
      </c>
      <c r="J2885" s="95">
        <v>2418</v>
      </c>
      <c r="K2885" s="95" t="s">
        <v>534</v>
      </c>
      <c r="L2885" s="98" t="s">
        <v>534</v>
      </c>
      <c r="M2885" s="98" t="s">
        <v>534</v>
      </c>
      <c r="N2885" s="97" t="s">
        <v>534</v>
      </c>
      <c r="Q2885" s="88" t="str">
        <f t="array" aca="1" ref="Q2885" ca="1">IFERROR(INDEX(Tableau3[Num DECAL],SMALL(IF(Tableau3[Num DECAL]&lt;&gt;"",ROW(INDIRECT("1:"&amp;ROWS(Tableau3[Num DECAL])))),ROWS($1:2874))),"")</f>
        <v/>
      </c>
      <c r="R2885" s="88">
        <f t="shared" ca="1" si="44"/>
        <v>0</v>
      </c>
      <c r="S2885" s="88">
        <f ca="1">COUNTIFS(Tableau3[PLAGE],R2885)</f>
        <v>0</v>
      </c>
      <c r="T2885" s="139">
        <f ca="1">INDEX(EXTRACT!DATE,MATCH(Tableau4[[#This Row],[Décalage]],D:D,0),0)</f>
        <v>0</v>
      </c>
      <c r="U2885" s="139">
        <f ca="1">VLOOKUP(Tableau4[[#This Row],[Décalage]],D:E,2,0)</f>
        <v>0</v>
      </c>
      <c r="V2885" s="139">
        <f ca="1">VLOOKUP(Tableau4[[#This Row],[Décalage]],D:G,4,0)</f>
        <v>0</v>
      </c>
      <c r="AY2885" s="88"/>
      <c r="AZ2885" s="88"/>
      <c r="BA2885" s="88"/>
      <c r="BB2885" s="88"/>
      <c r="BC2885" s="88"/>
    </row>
    <row r="2886" spans="1:55" ht="15" x14ac:dyDescent="0.2">
      <c r="A2886" s="100" t="s">
        <v>534</v>
      </c>
      <c r="B2886" s="95" t="s">
        <v>534</v>
      </c>
      <c r="C2886" s="95">
        <v>2883</v>
      </c>
      <c r="D2886" s="95" t="s">
        <v>534</v>
      </c>
      <c r="E2886" s="99" t="s">
        <v>534</v>
      </c>
      <c r="F2886" s="95" t="s">
        <v>534</v>
      </c>
      <c r="G2886" s="95" t="s">
        <v>534</v>
      </c>
      <c r="H2886" s="95">
        <v>0</v>
      </c>
      <c r="I2886" s="95">
        <v>1</v>
      </c>
      <c r="J2886" s="95">
        <v>2419</v>
      </c>
      <c r="K2886" s="95" t="s">
        <v>534</v>
      </c>
      <c r="L2886" s="98" t="s">
        <v>534</v>
      </c>
      <c r="M2886" s="98" t="s">
        <v>534</v>
      </c>
      <c r="N2886" s="97" t="s">
        <v>534</v>
      </c>
      <c r="Q2886" s="88" t="str">
        <f t="array" aca="1" ref="Q2886" ca="1">IFERROR(INDEX(Tableau3[Num DECAL],SMALL(IF(Tableau3[Num DECAL]&lt;&gt;"",ROW(INDIRECT("1:"&amp;ROWS(Tableau3[Num DECAL])))),ROWS($1:2875))),"")</f>
        <v/>
      </c>
      <c r="R2886" s="88">
        <f t="shared" ca="1" si="44"/>
        <v>0</v>
      </c>
      <c r="S2886" s="88">
        <f ca="1">COUNTIFS(Tableau3[PLAGE],R2886)</f>
        <v>0</v>
      </c>
      <c r="T2886" s="139">
        <f ca="1">INDEX(EXTRACT!DATE,MATCH(Tableau4[[#This Row],[Décalage]],D:D,0),0)</f>
        <v>0</v>
      </c>
      <c r="U2886" s="139">
        <f ca="1">VLOOKUP(Tableau4[[#This Row],[Décalage]],D:E,2,0)</f>
        <v>0</v>
      </c>
      <c r="V2886" s="139">
        <f ca="1">VLOOKUP(Tableau4[[#This Row],[Décalage]],D:G,4,0)</f>
        <v>0</v>
      </c>
      <c r="AY2886" s="88"/>
      <c r="AZ2886" s="88"/>
      <c r="BA2886" s="88"/>
      <c r="BB2886" s="88"/>
      <c r="BC2886" s="88"/>
    </row>
    <row r="2887" spans="1:55" ht="15" x14ac:dyDescent="0.2">
      <c r="A2887" s="100" t="s">
        <v>534</v>
      </c>
      <c r="B2887" s="95" t="s">
        <v>534</v>
      </c>
      <c r="C2887" s="95">
        <v>2884</v>
      </c>
      <c r="D2887" s="95" t="s">
        <v>534</v>
      </c>
      <c r="E2887" s="99" t="s">
        <v>534</v>
      </c>
      <c r="F2887" s="95" t="s">
        <v>534</v>
      </c>
      <c r="G2887" s="95" t="s">
        <v>534</v>
      </c>
      <c r="H2887" s="95">
        <v>0</v>
      </c>
      <c r="I2887" s="95">
        <v>1</v>
      </c>
      <c r="J2887" s="95">
        <v>2420</v>
      </c>
      <c r="K2887" s="95" t="s">
        <v>534</v>
      </c>
      <c r="L2887" s="98" t="s">
        <v>534</v>
      </c>
      <c r="M2887" s="98" t="s">
        <v>534</v>
      </c>
      <c r="N2887" s="97" t="s">
        <v>534</v>
      </c>
      <c r="Q2887" s="88" t="str">
        <f t="array" aca="1" ref="Q2887" ca="1">IFERROR(INDEX(Tableau3[Num DECAL],SMALL(IF(Tableau3[Num DECAL]&lt;&gt;"",ROW(INDIRECT("1:"&amp;ROWS(Tableau3[Num DECAL])))),ROWS($1:2876))),"")</f>
        <v/>
      </c>
      <c r="R2887" s="88">
        <f t="shared" ca="1" si="44"/>
        <v>0</v>
      </c>
      <c r="S2887" s="88">
        <f ca="1">COUNTIFS(Tableau3[PLAGE],R2887)</f>
        <v>0</v>
      </c>
      <c r="T2887" s="139">
        <f ca="1">INDEX(EXTRACT!DATE,MATCH(Tableau4[[#This Row],[Décalage]],D:D,0),0)</f>
        <v>0</v>
      </c>
      <c r="U2887" s="139">
        <f ca="1">VLOOKUP(Tableau4[[#This Row],[Décalage]],D:E,2,0)</f>
        <v>0</v>
      </c>
      <c r="V2887" s="139">
        <f ca="1">VLOOKUP(Tableau4[[#This Row],[Décalage]],D:G,4,0)</f>
        <v>0</v>
      </c>
      <c r="AY2887" s="88"/>
      <c r="AZ2887" s="88"/>
      <c r="BA2887" s="88"/>
      <c r="BB2887" s="88"/>
      <c r="BC2887" s="88"/>
    </row>
    <row r="2888" spans="1:55" ht="15" x14ac:dyDescent="0.2">
      <c r="A2888" s="100" t="s">
        <v>534</v>
      </c>
      <c r="B2888" s="95" t="s">
        <v>534</v>
      </c>
      <c r="C2888" s="95">
        <v>2885</v>
      </c>
      <c r="D2888" s="95" t="s">
        <v>534</v>
      </c>
      <c r="E2888" s="99" t="s">
        <v>534</v>
      </c>
      <c r="F2888" s="95" t="s">
        <v>534</v>
      </c>
      <c r="G2888" s="95" t="s">
        <v>534</v>
      </c>
      <c r="H2888" s="95">
        <v>0</v>
      </c>
      <c r="I2888" s="95">
        <v>1</v>
      </c>
      <c r="J2888" s="95">
        <v>2421</v>
      </c>
      <c r="K2888" s="95" t="s">
        <v>534</v>
      </c>
      <c r="L2888" s="98" t="s">
        <v>534</v>
      </c>
      <c r="M2888" s="98" t="s">
        <v>534</v>
      </c>
      <c r="N2888" s="97" t="s">
        <v>534</v>
      </c>
      <c r="Q2888" s="88" t="str">
        <f t="array" aca="1" ref="Q2888" ca="1">IFERROR(INDEX(Tableau3[Num DECAL],SMALL(IF(Tableau3[Num DECAL]&lt;&gt;"",ROW(INDIRECT("1:"&amp;ROWS(Tableau3[Num DECAL])))),ROWS($1:2877))),"")</f>
        <v/>
      </c>
      <c r="R2888" s="88">
        <f t="shared" ca="1" si="44"/>
        <v>0</v>
      </c>
      <c r="S2888" s="88">
        <f ca="1">COUNTIFS(Tableau3[PLAGE],R2888)</f>
        <v>0</v>
      </c>
      <c r="T2888" s="139">
        <f ca="1">INDEX(EXTRACT!DATE,MATCH(Tableau4[[#This Row],[Décalage]],D:D,0),0)</f>
        <v>0</v>
      </c>
      <c r="U2888" s="139">
        <f ca="1">VLOOKUP(Tableau4[[#This Row],[Décalage]],D:E,2,0)</f>
        <v>0</v>
      </c>
      <c r="V2888" s="139">
        <f ca="1">VLOOKUP(Tableau4[[#This Row],[Décalage]],D:G,4,0)</f>
        <v>0</v>
      </c>
      <c r="AY2888" s="88"/>
      <c r="AZ2888" s="88"/>
      <c r="BA2888" s="88"/>
      <c r="BB2888" s="88"/>
      <c r="BC2888" s="88"/>
    </row>
    <row r="2889" spans="1:55" ht="15" x14ac:dyDescent="0.2">
      <c r="A2889" s="100" t="s">
        <v>534</v>
      </c>
      <c r="B2889" s="95" t="s">
        <v>534</v>
      </c>
      <c r="C2889" s="95">
        <v>2886</v>
      </c>
      <c r="D2889" s="95" t="s">
        <v>534</v>
      </c>
      <c r="E2889" s="99" t="s">
        <v>534</v>
      </c>
      <c r="F2889" s="95" t="s">
        <v>534</v>
      </c>
      <c r="G2889" s="95" t="s">
        <v>534</v>
      </c>
      <c r="H2889" s="95">
        <v>0</v>
      </c>
      <c r="I2889" s="95">
        <v>1</v>
      </c>
      <c r="J2889" s="95">
        <v>2422</v>
      </c>
      <c r="K2889" s="95" t="s">
        <v>534</v>
      </c>
      <c r="L2889" s="98" t="s">
        <v>534</v>
      </c>
      <c r="M2889" s="98" t="s">
        <v>534</v>
      </c>
      <c r="N2889" s="97" t="s">
        <v>534</v>
      </c>
      <c r="Q2889" s="88" t="str">
        <f t="array" aca="1" ref="Q2889" ca="1">IFERROR(INDEX(Tableau3[Num DECAL],SMALL(IF(Tableau3[Num DECAL]&lt;&gt;"",ROW(INDIRECT("1:"&amp;ROWS(Tableau3[Num DECAL])))),ROWS($1:2878))),"")</f>
        <v/>
      </c>
      <c r="R2889" s="88">
        <f t="shared" ca="1" si="44"/>
        <v>0</v>
      </c>
      <c r="S2889" s="88">
        <f ca="1">COUNTIFS(Tableau3[PLAGE],R2889)</f>
        <v>0</v>
      </c>
      <c r="T2889" s="139">
        <f ca="1">INDEX(EXTRACT!DATE,MATCH(Tableau4[[#This Row],[Décalage]],D:D,0),0)</f>
        <v>0</v>
      </c>
      <c r="U2889" s="139">
        <f ca="1">VLOOKUP(Tableau4[[#This Row],[Décalage]],D:E,2,0)</f>
        <v>0</v>
      </c>
      <c r="V2889" s="139">
        <f ca="1">VLOOKUP(Tableau4[[#This Row],[Décalage]],D:G,4,0)</f>
        <v>0</v>
      </c>
      <c r="AY2889" s="88"/>
      <c r="AZ2889" s="88"/>
      <c r="BA2889" s="88"/>
      <c r="BB2889" s="88"/>
      <c r="BC2889" s="88"/>
    </row>
    <row r="2890" spans="1:55" ht="15" x14ac:dyDescent="0.2">
      <c r="A2890" s="100" t="s">
        <v>534</v>
      </c>
      <c r="B2890" s="95" t="s">
        <v>534</v>
      </c>
      <c r="C2890" s="95">
        <v>2887</v>
      </c>
      <c r="D2890" s="95" t="s">
        <v>534</v>
      </c>
      <c r="E2890" s="99" t="s">
        <v>534</v>
      </c>
      <c r="F2890" s="95" t="s">
        <v>534</v>
      </c>
      <c r="G2890" s="95" t="s">
        <v>534</v>
      </c>
      <c r="H2890" s="95">
        <v>0</v>
      </c>
      <c r="I2890" s="95">
        <v>1</v>
      </c>
      <c r="J2890" s="95">
        <v>2423</v>
      </c>
      <c r="K2890" s="95" t="s">
        <v>534</v>
      </c>
      <c r="L2890" s="98" t="s">
        <v>534</v>
      </c>
      <c r="M2890" s="98" t="s">
        <v>534</v>
      </c>
      <c r="N2890" s="97" t="s">
        <v>534</v>
      </c>
      <c r="Q2890" s="88" t="str">
        <f t="array" aca="1" ref="Q2890" ca="1">IFERROR(INDEX(Tableau3[Num DECAL],SMALL(IF(Tableau3[Num DECAL]&lt;&gt;"",ROW(INDIRECT("1:"&amp;ROWS(Tableau3[Num DECAL])))),ROWS($1:2879))),"")</f>
        <v/>
      </c>
      <c r="R2890" s="88">
        <f t="shared" ca="1" si="44"/>
        <v>0</v>
      </c>
      <c r="S2890" s="88">
        <f ca="1">COUNTIFS(Tableau3[PLAGE],R2890)</f>
        <v>0</v>
      </c>
      <c r="T2890" s="139">
        <f ca="1">INDEX(EXTRACT!DATE,MATCH(Tableau4[[#This Row],[Décalage]],D:D,0),0)</f>
        <v>0</v>
      </c>
      <c r="U2890" s="139">
        <f ca="1">VLOOKUP(Tableau4[[#This Row],[Décalage]],D:E,2,0)</f>
        <v>0</v>
      </c>
      <c r="V2890" s="139">
        <f ca="1">VLOOKUP(Tableau4[[#This Row],[Décalage]],D:G,4,0)</f>
        <v>0</v>
      </c>
      <c r="AY2890" s="88"/>
      <c r="AZ2890" s="88"/>
      <c r="BA2890" s="88"/>
      <c r="BB2890" s="88"/>
      <c r="BC2890" s="88"/>
    </row>
    <row r="2891" spans="1:55" ht="15" x14ac:dyDescent="0.2">
      <c r="A2891" s="100" t="s">
        <v>534</v>
      </c>
      <c r="B2891" s="95" t="s">
        <v>534</v>
      </c>
      <c r="C2891" s="95">
        <v>2888</v>
      </c>
      <c r="D2891" s="95" t="s">
        <v>534</v>
      </c>
      <c r="E2891" s="99" t="s">
        <v>534</v>
      </c>
      <c r="F2891" s="95" t="s">
        <v>534</v>
      </c>
      <c r="G2891" s="95" t="s">
        <v>534</v>
      </c>
      <c r="H2891" s="95">
        <v>0</v>
      </c>
      <c r="I2891" s="95">
        <v>1</v>
      </c>
      <c r="J2891" s="95">
        <v>2424</v>
      </c>
      <c r="K2891" s="95" t="s">
        <v>534</v>
      </c>
      <c r="L2891" s="98" t="s">
        <v>534</v>
      </c>
      <c r="M2891" s="98" t="s">
        <v>534</v>
      </c>
      <c r="N2891" s="97" t="s">
        <v>534</v>
      </c>
      <c r="Q2891" s="88" t="str">
        <f t="array" aca="1" ref="Q2891" ca="1">IFERROR(INDEX(Tableau3[Num DECAL],SMALL(IF(Tableau3[Num DECAL]&lt;&gt;"",ROW(INDIRECT("1:"&amp;ROWS(Tableau3[Num DECAL])))),ROWS($1:2880))),"")</f>
        <v/>
      </c>
      <c r="R2891" s="88">
        <f t="shared" ca="1" si="44"/>
        <v>0</v>
      </c>
      <c r="S2891" s="88">
        <f ca="1">COUNTIFS(Tableau3[PLAGE],R2891)</f>
        <v>0</v>
      </c>
      <c r="T2891" s="139">
        <f ca="1">INDEX(EXTRACT!DATE,MATCH(Tableau4[[#This Row],[Décalage]],D:D,0),0)</f>
        <v>0</v>
      </c>
      <c r="U2891" s="139">
        <f ca="1">VLOOKUP(Tableau4[[#This Row],[Décalage]],D:E,2,0)</f>
        <v>0</v>
      </c>
      <c r="V2891" s="139">
        <f ca="1">VLOOKUP(Tableau4[[#This Row],[Décalage]],D:G,4,0)</f>
        <v>0</v>
      </c>
      <c r="AY2891" s="88"/>
      <c r="AZ2891" s="88"/>
      <c r="BA2891" s="88"/>
      <c r="BB2891" s="88"/>
      <c r="BC2891" s="88"/>
    </row>
    <row r="2892" spans="1:55" ht="15" x14ac:dyDescent="0.2">
      <c r="A2892" s="100" t="s">
        <v>534</v>
      </c>
      <c r="B2892" s="95" t="s">
        <v>534</v>
      </c>
      <c r="C2892" s="95">
        <v>2889</v>
      </c>
      <c r="D2892" s="95" t="s">
        <v>534</v>
      </c>
      <c r="E2892" s="99" t="s">
        <v>534</v>
      </c>
      <c r="F2892" s="95" t="s">
        <v>534</v>
      </c>
      <c r="G2892" s="95" t="s">
        <v>534</v>
      </c>
      <c r="H2892" s="95">
        <v>0</v>
      </c>
      <c r="I2892" s="95">
        <v>1</v>
      </c>
      <c r="J2892" s="95">
        <v>2425</v>
      </c>
      <c r="K2892" s="95" t="s">
        <v>534</v>
      </c>
      <c r="L2892" s="98" t="s">
        <v>534</v>
      </c>
      <c r="M2892" s="98" t="s">
        <v>534</v>
      </c>
      <c r="N2892" s="97" t="s">
        <v>534</v>
      </c>
      <c r="Q2892" s="88" t="str">
        <f t="array" aca="1" ref="Q2892" ca="1">IFERROR(INDEX(Tableau3[Num DECAL],SMALL(IF(Tableau3[Num DECAL]&lt;&gt;"",ROW(INDIRECT("1:"&amp;ROWS(Tableau3[Num DECAL])))),ROWS($1:2881))),"")</f>
        <v/>
      </c>
      <c r="R2892" s="88">
        <f t="shared" ref="R2892:R2955" ca="1" si="45">VLOOKUP(Q2892,D:J,7,0)</f>
        <v>0</v>
      </c>
      <c r="S2892" s="88">
        <f ca="1">COUNTIFS(Tableau3[PLAGE],R2892)</f>
        <v>0</v>
      </c>
      <c r="T2892" s="139">
        <f ca="1">INDEX(EXTRACT!DATE,MATCH(Tableau4[[#This Row],[Décalage]],D:D,0),0)</f>
        <v>0</v>
      </c>
      <c r="U2892" s="139">
        <f ca="1">VLOOKUP(Tableau4[[#This Row],[Décalage]],D:E,2,0)</f>
        <v>0</v>
      </c>
      <c r="V2892" s="139">
        <f ca="1">VLOOKUP(Tableau4[[#This Row],[Décalage]],D:G,4,0)</f>
        <v>0</v>
      </c>
      <c r="AY2892" s="88"/>
      <c r="AZ2892" s="88"/>
      <c r="BA2892" s="88"/>
      <c r="BB2892" s="88"/>
      <c r="BC2892" s="88"/>
    </row>
    <row r="2893" spans="1:55" ht="15" x14ac:dyDescent="0.2">
      <c r="A2893" s="100" t="s">
        <v>534</v>
      </c>
      <c r="B2893" s="95" t="s">
        <v>534</v>
      </c>
      <c r="C2893" s="95">
        <v>2890</v>
      </c>
      <c r="D2893" s="95" t="s">
        <v>534</v>
      </c>
      <c r="E2893" s="99" t="s">
        <v>534</v>
      </c>
      <c r="F2893" s="95" t="s">
        <v>534</v>
      </c>
      <c r="G2893" s="95" t="s">
        <v>534</v>
      </c>
      <c r="H2893" s="95">
        <v>0</v>
      </c>
      <c r="I2893" s="95">
        <v>1</v>
      </c>
      <c r="J2893" s="95">
        <v>2426</v>
      </c>
      <c r="K2893" s="95" t="s">
        <v>534</v>
      </c>
      <c r="L2893" s="98" t="s">
        <v>534</v>
      </c>
      <c r="M2893" s="98" t="s">
        <v>534</v>
      </c>
      <c r="N2893" s="97" t="s">
        <v>534</v>
      </c>
      <c r="Q2893" s="88" t="str">
        <f t="array" aca="1" ref="Q2893" ca="1">IFERROR(INDEX(Tableau3[Num DECAL],SMALL(IF(Tableau3[Num DECAL]&lt;&gt;"",ROW(INDIRECT("1:"&amp;ROWS(Tableau3[Num DECAL])))),ROWS($1:2882))),"")</f>
        <v/>
      </c>
      <c r="R2893" s="88">
        <f t="shared" ca="1" si="45"/>
        <v>0</v>
      </c>
      <c r="S2893" s="88">
        <f ca="1">COUNTIFS(Tableau3[PLAGE],R2893)</f>
        <v>0</v>
      </c>
      <c r="T2893" s="139">
        <f ca="1">INDEX(EXTRACT!DATE,MATCH(Tableau4[[#This Row],[Décalage]],D:D,0),0)</f>
        <v>0</v>
      </c>
      <c r="U2893" s="139">
        <f ca="1">VLOOKUP(Tableau4[[#This Row],[Décalage]],D:E,2,0)</f>
        <v>0</v>
      </c>
      <c r="V2893" s="139">
        <f ca="1">VLOOKUP(Tableau4[[#This Row],[Décalage]],D:G,4,0)</f>
        <v>0</v>
      </c>
      <c r="AY2893" s="88"/>
      <c r="AZ2893" s="88"/>
      <c r="BA2893" s="88"/>
      <c r="BB2893" s="88"/>
      <c r="BC2893" s="88"/>
    </row>
    <row r="2894" spans="1:55" ht="15" x14ac:dyDescent="0.2">
      <c r="A2894" s="100" t="s">
        <v>534</v>
      </c>
      <c r="B2894" s="95" t="s">
        <v>534</v>
      </c>
      <c r="C2894" s="95">
        <v>2891</v>
      </c>
      <c r="D2894" s="95" t="s">
        <v>534</v>
      </c>
      <c r="E2894" s="99" t="s">
        <v>534</v>
      </c>
      <c r="F2894" s="95" t="s">
        <v>534</v>
      </c>
      <c r="G2894" s="95" t="s">
        <v>534</v>
      </c>
      <c r="H2894" s="95">
        <v>0</v>
      </c>
      <c r="I2894" s="95">
        <v>1</v>
      </c>
      <c r="J2894" s="95">
        <v>2427</v>
      </c>
      <c r="K2894" s="95" t="s">
        <v>534</v>
      </c>
      <c r="L2894" s="98" t="s">
        <v>534</v>
      </c>
      <c r="M2894" s="98" t="s">
        <v>534</v>
      </c>
      <c r="N2894" s="97" t="s">
        <v>534</v>
      </c>
      <c r="Q2894" s="88" t="str">
        <f t="array" aca="1" ref="Q2894" ca="1">IFERROR(INDEX(Tableau3[Num DECAL],SMALL(IF(Tableau3[Num DECAL]&lt;&gt;"",ROW(INDIRECT("1:"&amp;ROWS(Tableau3[Num DECAL])))),ROWS($1:2883))),"")</f>
        <v/>
      </c>
      <c r="R2894" s="88">
        <f t="shared" ca="1" si="45"/>
        <v>0</v>
      </c>
      <c r="S2894" s="88">
        <f ca="1">COUNTIFS(Tableau3[PLAGE],R2894)</f>
        <v>0</v>
      </c>
      <c r="T2894" s="139">
        <f ca="1">INDEX(EXTRACT!DATE,MATCH(Tableau4[[#This Row],[Décalage]],D:D,0),0)</f>
        <v>0</v>
      </c>
      <c r="U2894" s="139">
        <f ca="1">VLOOKUP(Tableau4[[#This Row],[Décalage]],D:E,2,0)</f>
        <v>0</v>
      </c>
      <c r="V2894" s="139">
        <f ca="1">VLOOKUP(Tableau4[[#This Row],[Décalage]],D:G,4,0)</f>
        <v>0</v>
      </c>
      <c r="AY2894" s="88"/>
      <c r="AZ2894" s="88"/>
      <c r="BA2894" s="88"/>
      <c r="BB2894" s="88"/>
      <c r="BC2894" s="88"/>
    </row>
    <row r="2895" spans="1:55" ht="15" x14ac:dyDescent="0.2">
      <c r="A2895" s="100" t="s">
        <v>534</v>
      </c>
      <c r="B2895" s="95" t="s">
        <v>534</v>
      </c>
      <c r="C2895" s="95">
        <v>2892</v>
      </c>
      <c r="D2895" s="95" t="s">
        <v>534</v>
      </c>
      <c r="E2895" s="99" t="s">
        <v>534</v>
      </c>
      <c r="F2895" s="95" t="s">
        <v>534</v>
      </c>
      <c r="G2895" s="95" t="s">
        <v>534</v>
      </c>
      <c r="H2895" s="95">
        <v>0</v>
      </c>
      <c r="I2895" s="95">
        <v>1</v>
      </c>
      <c r="J2895" s="95">
        <v>2428</v>
      </c>
      <c r="K2895" s="95" t="s">
        <v>534</v>
      </c>
      <c r="L2895" s="98" t="s">
        <v>534</v>
      </c>
      <c r="M2895" s="98" t="s">
        <v>534</v>
      </c>
      <c r="N2895" s="97" t="s">
        <v>534</v>
      </c>
      <c r="Q2895" s="88" t="str">
        <f t="array" aca="1" ref="Q2895" ca="1">IFERROR(INDEX(Tableau3[Num DECAL],SMALL(IF(Tableau3[Num DECAL]&lt;&gt;"",ROW(INDIRECT("1:"&amp;ROWS(Tableau3[Num DECAL])))),ROWS($1:2884))),"")</f>
        <v/>
      </c>
      <c r="R2895" s="88">
        <f t="shared" ca="1" si="45"/>
        <v>0</v>
      </c>
      <c r="S2895" s="88">
        <f ca="1">COUNTIFS(Tableau3[PLAGE],R2895)</f>
        <v>0</v>
      </c>
      <c r="T2895" s="139">
        <f ca="1">INDEX(EXTRACT!DATE,MATCH(Tableau4[[#This Row],[Décalage]],D:D,0),0)</f>
        <v>0</v>
      </c>
      <c r="U2895" s="139">
        <f ca="1">VLOOKUP(Tableau4[[#This Row],[Décalage]],D:E,2,0)</f>
        <v>0</v>
      </c>
      <c r="V2895" s="139">
        <f ca="1">VLOOKUP(Tableau4[[#This Row],[Décalage]],D:G,4,0)</f>
        <v>0</v>
      </c>
      <c r="AY2895" s="88"/>
      <c r="AZ2895" s="88"/>
      <c r="BA2895" s="88"/>
      <c r="BB2895" s="88"/>
      <c r="BC2895" s="88"/>
    </row>
    <row r="2896" spans="1:55" ht="15" x14ac:dyDescent="0.2">
      <c r="A2896" s="100" t="s">
        <v>534</v>
      </c>
      <c r="B2896" s="95" t="s">
        <v>534</v>
      </c>
      <c r="C2896" s="95">
        <v>2893</v>
      </c>
      <c r="D2896" s="95" t="s">
        <v>534</v>
      </c>
      <c r="E2896" s="99" t="s">
        <v>534</v>
      </c>
      <c r="F2896" s="95" t="s">
        <v>534</v>
      </c>
      <c r="G2896" s="95" t="s">
        <v>534</v>
      </c>
      <c r="H2896" s="95">
        <v>0</v>
      </c>
      <c r="I2896" s="95">
        <v>1</v>
      </c>
      <c r="J2896" s="95">
        <v>2429</v>
      </c>
      <c r="K2896" s="95" t="s">
        <v>534</v>
      </c>
      <c r="L2896" s="98" t="s">
        <v>534</v>
      </c>
      <c r="M2896" s="98" t="s">
        <v>534</v>
      </c>
      <c r="N2896" s="97" t="s">
        <v>534</v>
      </c>
      <c r="Q2896" s="88" t="str">
        <f t="array" aca="1" ref="Q2896" ca="1">IFERROR(INDEX(Tableau3[Num DECAL],SMALL(IF(Tableau3[Num DECAL]&lt;&gt;"",ROW(INDIRECT("1:"&amp;ROWS(Tableau3[Num DECAL])))),ROWS($1:2885))),"")</f>
        <v/>
      </c>
      <c r="R2896" s="88">
        <f t="shared" ca="1" si="45"/>
        <v>0</v>
      </c>
      <c r="S2896" s="88">
        <f ca="1">COUNTIFS(Tableau3[PLAGE],R2896)</f>
        <v>0</v>
      </c>
      <c r="T2896" s="139">
        <f ca="1">INDEX(EXTRACT!DATE,MATCH(Tableau4[[#This Row],[Décalage]],D:D,0),0)</f>
        <v>0</v>
      </c>
      <c r="U2896" s="139">
        <f ca="1">VLOOKUP(Tableau4[[#This Row],[Décalage]],D:E,2,0)</f>
        <v>0</v>
      </c>
      <c r="V2896" s="139">
        <f ca="1">VLOOKUP(Tableau4[[#This Row],[Décalage]],D:G,4,0)</f>
        <v>0</v>
      </c>
      <c r="AY2896" s="88"/>
      <c r="AZ2896" s="88"/>
      <c r="BA2896" s="88"/>
      <c r="BB2896" s="88"/>
      <c r="BC2896" s="88"/>
    </row>
    <row r="2897" spans="1:55" ht="15" x14ac:dyDescent="0.2">
      <c r="A2897" s="100" t="s">
        <v>534</v>
      </c>
      <c r="B2897" s="95" t="s">
        <v>534</v>
      </c>
      <c r="C2897" s="95">
        <v>2894</v>
      </c>
      <c r="D2897" s="95" t="s">
        <v>534</v>
      </c>
      <c r="E2897" s="99" t="s">
        <v>534</v>
      </c>
      <c r="F2897" s="95" t="s">
        <v>534</v>
      </c>
      <c r="G2897" s="95" t="s">
        <v>534</v>
      </c>
      <c r="H2897" s="95">
        <v>0</v>
      </c>
      <c r="I2897" s="95">
        <v>1</v>
      </c>
      <c r="J2897" s="95">
        <v>2430</v>
      </c>
      <c r="K2897" s="95" t="s">
        <v>534</v>
      </c>
      <c r="L2897" s="98" t="s">
        <v>534</v>
      </c>
      <c r="M2897" s="98" t="s">
        <v>534</v>
      </c>
      <c r="N2897" s="97" t="s">
        <v>534</v>
      </c>
      <c r="Q2897" s="88" t="str">
        <f t="array" aca="1" ref="Q2897" ca="1">IFERROR(INDEX(Tableau3[Num DECAL],SMALL(IF(Tableau3[Num DECAL]&lt;&gt;"",ROW(INDIRECT("1:"&amp;ROWS(Tableau3[Num DECAL])))),ROWS($1:2886))),"")</f>
        <v/>
      </c>
      <c r="R2897" s="88">
        <f t="shared" ca="1" si="45"/>
        <v>0</v>
      </c>
      <c r="S2897" s="88">
        <f ca="1">COUNTIFS(Tableau3[PLAGE],R2897)</f>
        <v>0</v>
      </c>
      <c r="T2897" s="139">
        <f ca="1">INDEX(EXTRACT!DATE,MATCH(Tableau4[[#This Row],[Décalage]],D:D,0),0)</f>
        <v>0</v>
      </c>
      <c r="U2897" s="139">
        <f ca="1">VLOOKUP(Tableau4[[#This Row],[Décalage]],D:E,2,0)</f>
        <v>0</v>
      </c>
      <c r="V2897" s="139">
        <f ca="1">VLOOKUP(Tableau4[[#This Row],[Décalage]],D:G,4,0)</f>
        <v>0</v>
      </c>
      <c r="AY2897" s="88"/>
      <c r="AZ2897" s="88"/>
      <c r="BA2897" s="88"/>
      <c r="BB2897" s="88"/>
      <c r="BC2897" s="88"/>
    </row>
    <row r="2898" spans="1:55" ht="15" x14ac:dyDescent="0.2">
      <c r="A2898" s="100" t="s">
        <v>534</v>
      </c>
      <c r="B2898" s="95" t="s">
        <v>534</v>
      </c>
      <c r="C2898" s="95">
        <v>2895</v>
      </c>
      <c r="D2898" s="95" t="s">
        <v>534</v>
      </c>
      <c r="E2898" s="99" t="s">
        <v>534</v>
      </c>
      <c r="F2898" s="95" t="s">
        <v>534</v>
      </c>
      <c r="G2898" s="95" t="s">
        <v>534</v>
      </c>
      <c r="H2898" s="95">
        <v>0</v>
      </c>
      <c r="I2898" s="95">
        <v>1</v>
      </c>
      <c r="J2898" s="95">
        <v>2431</v>
      </c>
      <c r="K2898" s="95" t="s">
        <v>534</v>
      </c>
      <c r="L2898" s="98" t="s">
        <v>534</v>
      </c>
      <c r="M2898" s="98" t="s">
        <v>534</v>
      </c>
      <c r="N2898" s="97" t="s">
        <v>534</v>
      </c>
      <c r="Q2898" s="88" t="str">
        <f t="array" aca="1" ref="Q2898" ca="1">IFERROR(INDEX(Tableau3[Num DECAL],SMALL(IF(Tableau3[Num DECAL]&lt;&gt;"",ROW(INDIRECT("1:"&amp;ROWS(Tableau3[Num DECAL])))),ROWS($1:2887))),"")</f>
        <v/>
      </c>
      <c r="R2898" s="88">
        <f t="shared" ca="1" si="45"/>
        <v>0</v>
      </c>
      <c r="S2898" s="88">
        <f ca="1">COUNTIFS(Tableau3[PLAGE],R2898)</f>
        <v>0</v>
      </c>
      <c r="T2898" s="139">
        <f ca="1">INDEX(EXTRACT!DATE,MATCH(Tableau4[[#This Row],[Décalage]],D:D,0),0)</f>
        <v>0</v>
      </c>
      <c r="U2898" s="139">
        <f ca="1">VLOOKUP(Tableau4[[#This Row],[Décalage]],D:E,2,0)</f>
        <v>0</v>
      </c>
      <c r="V2898" s="139">
        <f ca="1">VLOOKUP(Tableau4[[#This Row],[Décalage]],D:G,4,0)</f>
        <v>0</v>
      </c>
      <c r="AY2898" s="88"/>
      <c r="AZ2898" s="88"/>
      <c r="BA2898" s="88"/>
      <c r="BB2898" s="88"/>
      <c r="BC2898" s="88"/>
    </row>
    <row r="2899" spans="1:55" ht="15" x14ac:dyDescent="0.2">
      <c r="A2899" s="100" t="s">
        <v>534</v>
      </c>
      <c r="B2899" s="95" t="s">
        <v>534</v>
      </c>
      <c r="C2899" s="95">
        <v>2896</v>
      </c>
      <c r="D2899" s="95" t="s">
        <v>534</v>
      </c>
      <c r="E2899" s="99" t="s">
        <v>534</v>
      </c>
      <c r="F2899" s="95" t="s">
        <v>534</v>
      </c>
      <c r="G2899" s="95" t="s">
        <v>534</v>
      </c>
      <c r="H2899" s="95">
        <v>0</v>
      </c>
      <c r="I2899" s="95">
        <v>1</v>
      </c>
      <c r="J2899" s="95">
        <v>2432</v>
      </c>
      <c r="K2899" s="95" t="s">
        <v>534</v>
      </c>
      <c r="L2899" s="98" t="s">
        <v>534</v>
      </c>
      <c r="M2899" s="98" t="s">
        <v>534</v>
      </c>
      <c r="N2899" s="97" t="s">
        <v>534</v>
      </c>
      <c r="Q2899" s="88" t="str">
        <f t="array" aca="1" ref="Q2899" ca="1">IFERROR(INDEX(Tableau3[Num DECAL],SMALL(IF(Tableau3[Num DECAL]&lt;&gt;"",ROW(INDIRECT("1:"&amp;ROWS(Tableau3[Num DECAL])))),ROWS($1:2888))),"")</f>
        <v/>
      </c>
      <c r="R2899" s="88">
        <f t="shared" ca="1" si="45"/>
        <v>0</v>
      </c>
      <c r="S2899" s="88">
        <f ca="1">COUNTIFS(Tableau3[PLAGE],R2899)</f>
        <v>0</v>
      </c>
      <c r="T2899" s="139">
        <f ca="1">INDEX(EXTRACT!DATE,MATCH(Tableau4[[#This Row],[Décalage]],D:D,0),0)</f>
        <v>0</v>
      </c>
      <c r="U2899" s="139">
        <f ca="1">VLOOKUP(Tableau4[[#This Row],[Décalage]],D:E,2,0)</f>
        <v>0</v>
      </c>
      <c r="V2899" s="139">
        <f ca="1">VLOOKUP(Tableau4[[#This Row],[Décalage]],D:G,4,0)</f>
        <v>0</v>
      </c>
      <c r="AY2899" s="88"/>
      <c r="AZ2899" s="88"/>
      <c r="BA2899" s="88"/>
      <c r="BB2899" s="88"/>
      <c r="BC2899" s="88"/>
    </row>
    <row r="2900" spans="1:55" ht="15" x14ac:dyDescent="0.2">
      <c r="A2900" s="100" t="s">
        <v>534</v>
      </c>
      <c r="B2900" s="95" t="s">
        <v>534</v>
      </c>
      <c r="C2900" s="95">
        <v>2897</v>
      </c>
      <c r="D2900" s="95" t="s">
        <v>534</v>
      </c>
      <c r="E2900" s="99" t="s">
        <v>534</v>
      </c>
      <c r="F2900" s="95" t="s">
        <v>534</v>
      </c>
      <c r="G2900" s="95" t="s">
        <v>534</v>
      </c>
      <c r="H2900" s="95">
        <v>0</v>
      </c>
      <c r="I2900" s="95">
        <v>1</v>
      </c>
      <c r="J2900" s="95">
        <v>2433</v>
      </c>
      <c r="K2900" s="95" t="s">
        <v>534</v>
      </c>
      <c r="L2900" s="98" t="s">
        <v>534</v>
      </c>
      <c r="M2900" s="98" t="s">
        <v>534</v>
      </c>
      <c r="N2900" s="97" t="s">
        <v>534</v>
      </c>
      <c r="Q2900" s="88" t="str">
        <f t="array" aca="1" ref="Q2900" ca="1">IFERROR(INDEX(Tableau3[Num DECAL],SMALL(IF(Tableau3[Num DECAL]&lt;&gt;"",ROW(INDIRECT("1:"&amp;ROWS(Tableau3[Num DECAL])))),ROWS($1:2889))),"")</f>
        <v/>
      </c>
      <c r="R2900" s="88">
        <f t="shared" ca="1" si="45"/>
        <v>0</v>
      </c>
      <c r="S2900" s="88">
        <f ca="1">COUNTIFS(Tableau3[PLAGE],R2900)</f>
        <v>0</v>
      </c>
      <c r="T2900" s="139">
        <f ca="1">INDEX(EXTRACT!DATE,MATCH(Tableau4[[#This Row],[Décalage]],D:D,0),0)</f>
        <v>0</v>
      </c>
      <c r="U2900" s="139">
        <f ca="1">VLOOKUP(Tableau4[[#This Row],[Décalage]],D:E,2,0)</f>
        <v>0</v>
      </c>
      <c r="V2900" s="139">
        <f ca="1">VLOOKUP(Tableau4[[#This Row],[Décalage]],D:G,4,0)</f>
        <v>0</v>
      </c>
      <c r="AY2900" s="88"/>
      <c r="AZ2900" s="88"/>
      <c r="BA2900" s="88"/>
      <c r="BB2900" s="88"/>
      <c r="BC2900" s="88"/>
    </row>
    <row r="2901" spans="1:55" ht="15" x14ac:dyDescent="0.2">
      <c r="A2901" s="100" t="s">
        <v>534</v>
      </c>
      <c r="B2901" s="95" t="s">
        <v>534</v>
      </c>
      <c r="C2901" s="95">
        <v>2898</v>
      </c>
      <c r="D2901" s="95" t="s">
        <v>534</v>
      </c>
      <c r="E2901" s="99" t="s">
        <v>534</v>
      </c>
      <c r="F2901" s="95" t="s">
        <v>534</v>
      </c>
      <c r="G2901" s="95" t="s">
        <v>534</v>
      </c>
      <c r="H2901" s="95">
        <v>0</v>
      </c>
      <c r="I2901" s="95">
        <v>1</v>
      </c>
      <c r="J2901" s="95">
        <v>2434</v>
      </c>
      <c r="K2901" s="95" t="s">
        <v>534</v>
      </c>
      <c r="L2901" s="98" t="s">
        <v>534</v>
      </c>
      <c r="M2901" s="98" t="s">
        <v>534</v>
      </c>
      <c r="N2901" s="97" t="s">
        <v>534</v>
      </c>
      <c r="Q2901" s="88" t="str">
        <f t="array" aca="1" ref="Q2901" ca="1">IFERROR(INDEX(Tableau3[Num DECAL],SMALL(IF(Tableau3[Num DECAL]&lt;&gt;"",ROW(INDIRECT("1:"&amp;ROWS(Tableau3[Num DECAL])))),ROWS($1:2890))),"")</f>
        <v/>
      </c>
      <c r="R2901" s="88">
        <f t="shared" ca="1" si="45"/>
        <v>0</v>
      </c>
      <c r="S2901" s="88">
        <f ca="1">COUNTIFS(Tableau3[PLAGE],R2901)</f>
        <v>0</v>
      </c>
      <c r="T2901" s="139">
        <f ca="1">INDEX(EXTRACT!DATE,MATCH(Tableau4[[#This Row],[Décalage]],D:D,0),0)</f>
        <v>0</v>
      </c>
      <c r="U2901" s="139">
        <f ca="1">VLOOKUP(Tableau4[[#This Row],[Décalage]],D:E,2,0)</f>
        <v>0</v>
      </c>
      <c r="V2901" s="139">
        <f ca="1">VLOOKUP(Tableau4[[#This Row],[Décalage]],D:G,4,0)</f>
        <v>0</v>
      </c>
      <c r="AY2901" s="88"/>
      <c r="AZ2901" s="88"/>
      <c r="BA2901" s="88"/>
      <c r="BB2901" s="88"/>
      <c r="BC2901" s="88"/>
    </row>
    <row r="2902" spans="1:55" ht="15" x14ac:dyDescent="0.2">
      <c r="A2902" s="100" t="s">
        <v>534</v>
      </c>
      <c r="B2902" s="95" t="s">
        <v>534</v>
      </c>
      <c r="C2902" s="95">
        <v>2899</v>
      </c>
      <c r="D2902" s="95" t="s">
        <v>534</v>
      </c>
      <c r="E2902" s="99" t="s">
        <v>534</v>
      </c>
      <c r="F2902" s="95" t="s">
        <v>534</v>
      </c>
      <c r="G2902" s="95" t="s">
        <v>534</v>
      </c>
      <c r="H2902" s="95">
        <v>0</v>
      </c>
      <c r="I2902" s="95">
        <v>1</v>
      </c>
      <c r="J2902" s="95">
        <v>2435</v>
      </c>
      <c r="K2902" s="95" t="s">
        <v>534</v>
      </c>
      <c r="L2902" s="98" t="s">
        <v>534</v>
      </c>
      <c r="M2902" s="98" t="s">
        <v>534</v>
      </c>
      <c r="N2902" s="97" t="s">
        <v>534</v>
      </c>
      <c r="Q2902" s="88" t="str">
        <f t="array" aca="1" ref="Q2902" ca="1">IFERROR(INDEX(Tableau3[Num DECAL],SMALL(IF(Tableau3[Num DECAL]&lt;&gt;"",ROW(INDIRECT("1:"&amp;ROWS(Tableau3[Num DECAL])))),ROWS($1:2891))),"")</f>
        <v/>
      </c>
      <c r="R2902" s="88">
        <f t="shared" ca="1" si="45"/>
        <v>0</v>
      </c>
      <c r="S2902" s="88">
        <f ca="1">COUNTIFS(Tableau3[PLAGE],R2902)</f>
        <v>0</v>
      </c>
      <c r="T2902" s="139">
        <f ca="1">INDEX(EXTRACT!DATE,MATCH(Tableau4[[#This Row],[Décalage]],D:D,0),0)</f>
        <v>0</v>
      </c>
      <c r="U2902" s="139">
        <f ca="1">VLOOKUP(Tableau4[[#This Row],[Décalage]],D:E,2,0)</f>
        <v>0</v>
      </c>
      <c r="V2902" s="139">
        <f ca="1">VLOOKUP(Tableau4[[#This Row],[Décalage]],D:G,4,0)</f>
        <v>0</v>
      </c>
      <c r="AY2902" s="88"/>
      <c r="AZ2902" s="88"/>
      <c r="BA2902" s="88"/>
      <c r="BB2902" s="88"/>
      <c r="BC2902" s="88"/>
    </row>
    <row r="2903" spans="1:55" ht="15" x14ac:dyDescent="0.2">
      <c r="A2903" s="100" t="s">
        <v>534</v>
      </c>
      <c r="B2903" s="95" t="s">
        <v>534</v>
      </c>
      <c r="C2903" s="95">
        <v>2900</v>
      </c>
      <c r="D2903" s="95" t="s">
        <v>534</v>
      </c>
      <c r="E2903" s="99" t="s">
        <v>534</v>
      </c>
      <c r="F2903" s="95" t="s">
        <v>534</v>
      </c>
      <c r="G2903" s="95" t="s">
        <v>534</v>
      </c>
      <c r="H2903" s="95">
        <v>0</v>
      </c>
      <c r="I2903" s="95">
        <v>1</v>
      </c>
      <c r="J2903" s="95">
        <v>2436</v>
      </c>
      <c r="K2903" s="95" t="s">
        <v>534</v>
      </c>
      <c r="L2903" s="98" t="s">
        <v>534</v>
      </c>
      <c r="M2903" s="98" t="s">
        <v>534</v>
      </c>
      <c r="N2903" s="97" t="s">
        <v>534</v>
      </c>
      <c r="Q2903" s="88" t="str">
        <f t="array" aca="1" ref="Q2903" ca="1">IFERROR(INDEX(Tableau3[Num DECAL],SMALL(IF(Tableau3[Num DECAL]&lt;&gt;"",ROW(INDIRECT("1:"&amp;ROWS(Tableau3[Num DECAL])))),ROWS($1:2892))),"")</f>
        <v/>
      </c>
      <c r="R2903" s="88">
        <f t="shared" ca="1" si="45"/>
        <v>0</v>
      </c>
      <c r="S2903" s="88">
        <f ca="1">COUNTIFS(Tableau3[PLAGE],R2903)</f>
        <v>0</v>
      </c>
      <c r="T2903" s="139">
        <f ca="1">INDEX(EXTRACT!DATE,MATCH(Tableau4[[#This Row],[Décalage]],D:D,0),0)</f>
        <v>0</v>
      </c>
      <c r="U2903" s="139">
        <f ca="1">VLOOKUP(Tableau4[[#This Row],[Décalage]],D:E,2,0)</f>
        <v>0</v>
      </c>
      <c r="V2903" s="139">
        <f ca="1">VLOOKUP(Tableau4[[#This Row],[Décalage]],D:G,4,0)</f>
        <v>0</v>
      </c>
      <c r="AY2903" s="88"/>
      <c r="AZ2903" s="88"/>
      <c r="BA2903" s="88"/>
      <c r="BB2903" s="88"/>
      <c r="BC2903" s="88"/>
    </row>
    <row r="2904" spans="1:55" ht="15" x14ac:dyDescent="0.2">
      <c r="A2904" s="100" t="s">
        <v>534</v>
      </c>
      <c r="B2904" s="95" t="s">
        <v>534</v>
      </c>
      <c r="C2904" s="95">
        <v>2901</v>
      </c>
      <c r="D2904" s="95" t="s">
        <v>534</v>
      </c>
      <c r="E2904" s="99" t="s">
        <v>534</v>
      </c>
      <c r="F2904" s="95" t="s">
        <v>534</v>
      </c>
      <c r="G2904" s="95" t="s">
        <v>534</v>
      </c>
      <c r="H2904" s="95">
        <v>0</v>
      </c>
      <c r="I2904" s="95">
        <v>1</v>
      </c>
      <c r="J2904" s="95">
        <v>2437</v>
      </c>
      <c r="K2904" s="95" t="s">
        <v>534</v>
      </c>
      <c r="L2904" s="98" t="s">
        <v>534</v>
      </c>
      <c r="M2904" s="98" t="s">
        <v>534</v>
      </c>
      <c r="N2904" s="97" t="s">
        <v>534</v>
      </c>
      <c r="Q2904" s="88" t="str">
        <f t="array" aca="1" ref="Q2904" ca="1">IFERROR(INDEX(Tableau3[Num DECAL],SMALL(IF(Tableau3[Num DECAL]&lt;&gt;"",ROW(INDIRECT("1:"&amp;ROWS(Tableau3[Num DECAL])))),ROWS($1:2893))),"")</f>
        <v/>
      </c>
      <c r="R2904" s="88">
        <f t="shared" ca="1" si="45"/>
        <v>0</v>
      </c>
      <c r="S2904" s="88">
        <f ca="1">COUNTIFS(Tableau3[PLAGE],R2904)</f>
        <v>0</v>
      </c>
      <c r="T2904" s="139">
        <f ca="1">INDEX(EXTRACT!DATE,MATCH(Tableau4[[#This Row],[Décalage]],D:D,0),0)</f>
        <v>0</v>
      </c>
      <c r="U2904" s="139">
        <f ca="1">VLOOKUP(Tableau4[[#This Row],[Décalage]],D:E,2,0)</f>
        <v>0</v>
      </c>
      <c r="V2904" s="139">
        <f ca="1">VLOOKUP(Tableau4[[#This Row],[Décalage]],D:G,4,0)</f>
        <v>0</v>
      </c>
      <c r="AY2904" s="88"/>
      <c r="AZ2904" s="88"/>
      <c r="BA2904" s="88"/>
      <c r="BB2904" s="88"/>
      <c r="BC2904" s="88"/>
    </row>
    <row r="2905" spans="1:55" ht="15" x14ac:dyDescent="0.2">
      <c r="A2905" s="100" t="s">
        <v>534</v>
      </c>
      <c r="B2905" s="95" t="s">
        <v>534</v>
      </c>
      <c r="C2905" s="95">
        <v>2902</v>
      </c>
      <c r="D2905" s="95" t="s">
        <v>534</v>
      </c>
      <c r="E2905" s="99" t="s">
        <v>534</v>
      </c>
      <c r="F2905" s="95" t="s">
        <v>534</v>
      </c>
      <c r="G2905" s="95" t="s">
        <v>534</v>
      </c>
      <c r="H2905" s="95">
        <v>0</v>
      </c>
      <c r="I2905" s="95">
        <v>1</v>
      </c>
      <c r="J2905" s="95">
        <v>2438</v>
      </c>
      <c r="K2905" s="95" t="s">
        <v>534</v>
      </c>
      <c r="L2905" s="98" t="s">
        <v>534</v>
      </c>
      <c r="M2905" s="98" t="s">
        <v>534</v>
      </c>
      <c r="N2905" s="97" t="s">
        <v>534</v>
      </c>
      <c r="Q2905" s="88" t="str">
        <f t="array" aca="1" ref="Q2905" ca="1">IFERROR(INDEX(Tableau3[Num DECAL],SMALL(IF(Tableau3[Num DECAL]&lt;&gt;"",ROW(INDIRECT("1:"&amp;ROWS(Tableau3[Num DECAL])))),ROWS($1:2894))),"")</f>
        <v/>
      </c>
      <c r="R2905" s="88">
        <f t="shared" ca="1" si="45"/>
        <v>0</v>
      </c>
      <c r="S2905" s="88">
        <f ca="1">COUNTIFS(Tableau3[PLAGE],R2905)</f>
        <v>0</v>
      </c>
      <c r="T2905" s="139">
        <f ca="1">INDEX(EXTRACT!DATE,MATCH(Tableau4[[#This Row],[Décalage]],D:D,0),0)</f>
        <v>0</v>
      </c>
      <c r="U2905" s="139">
        <f ca="1">VLOOKUP(Tableau4[[#This Row],[Décalage]],D:E,2,0)</f>
        <v>0</v>
      </c>
      <c r="V2905" s="139">
        <f ca="1">VLOOKUP(Tableau4[[#This Row],[Décalage]],D:G,4,0)</f>
        <v>0</v>
      </c>
      <c r="AY2905" s="88"/>
      <c r="AZ2905" s="88"/>
      <c r="BA2905" s="88"/>
      <c r="BB2905" s="88"/>
      <c r="BC2905" s="88"/>
    </row>
    <row r="2906" spans="1:55" ht="15" x14ac:dyDescent="0.2">
      <c r="A2906" s="100" t="s">
        <v>534</v>
      </c>
      <c r="B2906" s="95" t="s">
        <v>534</v>
      </c>
      <c r="C2906" s="95">
        <v>2903</v>
      </c>
      <c r="D2906" s="95" t="s">
        <v>534</v>
      </c>
      <c r="E2906" s="99" t="s">
        <v>534</v>
      </c>
      <c r="F2906" s="95" t="s">
        <v>534</v>
      </c>
      <c r="G2906" s="95" t="s">
        <v>534</v>
      </c>
      <c r="H2906" s="95">
        <v>0</v>
      </c>
      <c r="I2906" s="95">
        <v>1</v>
      </c>
      <c r="J2906" s="95">
        <v>2439</v>
      </c>
      <c r="K2906" s="95" t="s">
        <v>534</v>
      </c>
      <c r="L2906" s="98" t="s">
        <v>534</v>
      </c>
      <c r="M2906" s="98" t="s">
        <v>534</v>
      </c>
      <c r="N2906" s="97" t="s">
        <v>534</v>
      </c>
      <c r="Q2906" s="88" t="str">
        <f t="array" aca="1" ref="Q2906" ca="1">IFERROR(INDEX(Tableau3[Num DECAL],SMALL(IF(Tableau3[Num DECAL]&lt;&gt;"",ROW(INDIRECT("1:"&amp;ROWS(Tableau3[Num DECAL])))),ROWS($1:2895))),"")</f>
        <v/>
      </c>
      <c r="R2906" s="88">
        <f t="shared" ca="1" si="45"/>
        <v>0</v>
      </c>
      <c r="S2906" s="88">
        <f ca="1">COUNTIFS(Tableau3[PLAGE],R2906)</f>
        <v>0</v>
      </c>
      <c r="T2906" s="139">
        <f ca="1">INDEX(EXTRACT!DATE,MATCH(Tableau4[[#This Row],[Décalage]],D:D,0),0)</f>
        <v>0</v>
      </c>
      <c r="U2906" s="139">
        <f ca="1">VLOOKUP(Tableau4[[#This Row],[Décalage]],D:E,2,0)</f>
        <v>0</v>
      </c>
      <c r="V2906" s="139">
        <f ca="1">VLOOKUP(Tableau4[[#This Row],[Décalage]],D:G,4,0)</f>
        <v>0</v>
      </c>
      <c r="AY2906" s="88"/>
      <c r="AZ2906" s="88"/>
      <c r="BA2906" s="88"/>
      <c r="BB2906" s="88"/>
      <c r="BC2906" s="88"/>
    </row>
    <row r="2907" spans="1:55" ht="15" x14ac:dyDescent="0.2">
      <c r="A2907" s="100" t="s">
        <v>534</v>
      </c>
      <c r="B2907" s="95" t="s">
        <v>534</v>
      </c>
      <c r="C2907" s="95">
        <v>2904</v>
      </c>
      <c r="D2907" s="95" t="s">
        <v>534</v>
      </c>
      <c r="E2907" s="99" t="s">
        <v>534</v>
      </c>
      <c r="F2907" s="95" t="s">
        <v>534</v>
      </c>
      <c r="G2907" s="95" t="s">
        <v>534</v>
      </c>
      <c r="H2907" s="95">
        <v>0</v>
      </c>
      <c r="I2907" s="95">
        <v>1</v>
      </c>
      <c r="J2907" s="95">
        <v>2440</v>
      </c>
      <c r="K2907" s="95" t="s">
        <v>534</v>
      </c>
      <c r="L2907" s="98" t="s">
        <v>534</v>
      </c>
      <c r="M2907" s="98" t="s">
        <v>534</v>
      </c>
      <c r="N2907" s="97" t="s">
        <v>534</v>
      </c>
      <c r="Q2907" s="88" t="str">
        <f t="array" aca="1" ref="Q2907" ca="1">IFERROR(INDEX(Tableau3[Num DECAL],SMALL(IF(Tableau3[Num DECAL]&lt;&gt;"",ROW(INDIRECT("1:"&amp;ROWS(Tableau3[Num DECAL])))),ROWS($1:2896))),"")</f>
        <v/>
      </c>
      <c r="R2907" s="88">
        <f t="shared" ca="1" si="45"/>
        <v>0</v>
      </c>
      <c r="S2907" s="88">
        <f ca="1">COUNTIFS(Tableau3[PLAGE],R2907)</f>
        <v>0</v>
      </c>
      <c r="T2907" s="139">
        <f ca="1">INDEX(EXTRACT!DATE,MATCH(Tableau4[[#This Row],[Décalage]],D:D,0),0)</f>
        <v>0</v>
      </c>
      <c r="U2907" s="139">
        <f ca="1">VLOOKUP(Tableau4[[#This Row],[Décalage]],D:E,2,0)</f>
        <v>0</v>
      </c>
      <c r="V2907" s="139">
        <f ca="1">VLOOKUP(Tableau4[[#This Row],[Décalage]],D:G,4,0)</f>
        <v>0</v>
      </c>
      <c r="AY2907" s="88"/>
      <c r="AZ2907" s="88"/>
      <c r="BA2907" s="88"/>
      <c r="BB2907" s="88"/>
      <c r="BC2907" s="88"/>
    </row>
    <row r="2908" spans="1:55" ht="15" x14ac:dyDescent="0.2">
      <c r="A2908" s="100" t="s">
        <v>534</v>
      </c>
      <c r="B2908" s="95" t="s">
        <v>534</v>
      </c>
      <c r="C2908" s="95">
        <v>2905</v>
      </c>
      <c r="D2908" s="95" t="s">
        <v>534</v>
      </c>
      <c r="E2908" s="99" t="s">
        <v>534</v>
      </c>
      <c r="F2908" s="95" t="s">
        <v>534</v>
      </c>
      <c r="G2908" s="95" t="s">
        <v>534</v>
      </c>
      <c r="H2908" s="95">
        <v>0</v>
      </c>
      <c r="I2908" s="95">
        <v>1</v>
      </c>
      <c r="J2908" s="95">
        <v>2441</v>
      </c>
      <c r="K2908" s="95" t="s">
        <v>534</v>
      </c>
      <c r="L2908" s="98" t="s">
        <v>534</v>
      </c>
      <c r="M2908" s="98" t="s">
        <v>534</v>
      </c>
      <c r="N2908" s="97" t="s">
        <v>534</v>
      </c>
      <c r="Q2908" s="88" t="str">
        <f t="array" aca="1" ref="Q2908" ca="1">IFERROR(INDEX(Tableau3[Num DECAL],SMALL(IF(Tableau3[Num DECAL]&lt;&gt;"",ROW(INDIRECT("1:"&amp;ROWS(Tableau3[Num DECAL])))),ROWS($1:2897))),"")</f>
        <v/>
      </c>
      <c r="R2908" s="88">
        <f t="shared" ca="1" si="45"/>
        <v>0</v>
      </c>
      <c r="S2908" s="88">
        <f ca="1">COUNTIFS(Tableau3[PLAGE],R2908)</f>
        <v>0</v>
      </c>
      <c r="T2908" s="139">
        <f ca="1">INDEX(EXTRACT!DATE,MATCH(Tableau4[[#This Row],[Décalage]],D:D,0),0)</f>
        <v>0</v>
      </c>
      <c r="U2908" s="139">
        <f ca="1">VLOOKUP(Tableau4[[#This Row],[Décalage]],D:E,2,0)</f>
        <v>0</v>
      </c>
      <c r="V2908" s="139">
        <f ca="1">VLOOKUP(Tableau4[[#This Row],[Décalage]],D:G,4,0)</f>
        <v>0</v>
      </c>
      <c r="AY2908" s="88"/>
      <c r="AZ2908" s="88"/>
      <c r="BA2908" s="88"/>
      <c r="BB2908" s="88"/>
      <c r="BC2908" s="88"/>
    </row>
    <row r="2909" spans="1:55" ht="15" x14ac:dyDescent="0.2">
      <c r="A2909" s="100" t="s">
        <v>534</v>
      </c>
      <c r="B2909" s="95" t="s">
        <v>534</v>
      </c>
      <c r="C2909" s="95">
        <v>2906</v>
      </c>
      <c r="D2909" s="95" t="s">
        <v>534</v>
      </c>
      <c r="E2909" s="99" t="s">
        <v>534</v>
      </c>
      <c r="F2909" s="95" t="s">
        <v>534</v>
      </c>
      <c r="G2909" s="95" t="s">
        <v>534</v>
      </c>
      <c r="H2909" s="95">
        <v>0</v>
      </c>
      <c r="I2909" s="95">
        <v>1</v>
      </c>
      <c r="J2909" s="95">
        <v>2442</v>
      </c>
      <c r="K2909" s="95" t="s">
        <v>534</v>
      </c>
      <c r="L2909" s="98" t="s">
        <v>534</v>
      </c>
      <c r="M2909" s="98" t="s">
        <v>534</v>
      </c>
      <c r="N2909" s="97" t="s">
        <v>534</v>
      </c>
      <c r="Q2909" s="88" t="str">
        <f t="array" aca="1" ref="Q2909" ca="1">IFERROR(INDEX(Tableau3[Num DECAL],SMALL(IF(Tableau3[Num DECAL]&lt;&gt;"",ROW(INDIRECT("1:"&amp;ROWS(Tableau3[Num DECAL])))),ROWS($1:2898))),"")</f>
        <v/>
      </c>
      <c r="R2909" s="88">
        <f t="shared" ca="1" si="45"/>
        <v>0</v>
      </c>
      <c r="S2909" s="88">
        <f ca="1">COUNTIFS(Tableau3[PLAGE],R2909)</f>
        <v>0</v>
      </c>
      <c r="T2909" s="139">
        <f ca="1">INDEX(EXTRACT!DATE,MATCH(Tableau4[[#This Row],[Décalage]],D:D,0),0)</f>
        <v>0</v>
      </c>
      <c r="U2909" s="139">
        <f ca="1">VLOOKUP(Tableau4[[#This Row],[Décalage]],D:E,2,0)</f>
        <v>0</v>
      </c>
      <c r="V2909" s="139">
        <f ca="1">VLOOKUP(Tableau4[[#This Row],[Décalage]],D:G,4,0)</f>
        <v>0</v>
      </c>
      <c r="AY2909" s="88"/>
      <c r="AZ2909" s="88"/>
      <c r="BA2909" s="88"/>
      <c r="BB2909" s="88"/>
      <c r="BC2909" s="88"/>
    </row>
    <row r="2910" spans="1:55" ht="15" x14ac:dyDescent="0.2">
      <c r="A2910" s="100" t="s">
        <v>534</v>
      </c>
      <c r="B2910" s="95" t="s">
        <v>534</v>
      </c>
      <c r="C2910" s="95">
        <v>2907</v>
      </c>
      <c r="D2910" s="95" t="s">
        <v>534</v>
      </c>
      <c r="E2910" s="99" t="s">
        <v>534</v>
      </c>
      <c r="F2910" s="95" t="s">
        <v>534</v>
      </c>
      <c r="G2910" s="95" t="s">
        <v>534</v>
      </c>
      <c r="H2910" s="95">
        <v>0</v>
      </c>
      <c r="I2910" s="95">
        <v>1</v>
      </c>
      <c r="J2910" s="95">
        <v>2443</v>
      </c>
      <c r="K2910" s="95" t="s">
        <v>534</v>
      </c>
      <c r="L2910" s="98" t="s">
        <v>534</v>
      </c>
      <c r="M2910" s="98" t="s">
        <v>534</v>
      </c>
      <c r="N2910" s="97" t="s">
        <v>534</v>
      </c>
      <c r="Q2910" s="88" t="str">
        <f t="array" aca="1" ref="Q2910" ca="1">IFERROR(INDEX(Tableau3[Num DECAL],SMALL(IF(Tableau3[Num DECAL]&lt;&gt;"",ROW(INDIRECT("1:"&amp;ROWS(Tableau3[Num DECAL])))),ROWS($1:2899))),"")</f>
        <v/>
      </c>
      <c r="R2910" s="88">
        <f t="shared" ca="1" si="45"/>
        <v>0</v>
      </c>
      <c r="S2910" s="88">
        <f ca="1">COUNTIFS(Tableau3[PLAGE],R2910)</f>
        <v>0</v>
      </c>
      <c r="T2910" s="139">
        <f ca="1">INDEX(EXTRACT!DATE,MATCH(Tableau4[[#This Row],[Décalage]],D:D,0),0)</f>
        <v>0</v>
      </c>
      <c r="U2910" s="139">
        <f ca="1">VLOOKUP(Tableau4[[#This Row],[Décalage]],D:E,2,0)</f>
        <v>0</v>
      </c>
      <c r="V2910" s="139">
        <f ca="1">VLOOKUP(Tableau4[[#This Row],[Décalage]],D:G,4,0)</f>
        <v>0</v>
      </c>
      <c r="AY2910" s="88"/>
      <c r="AZ2910" s="88"/>
      <c r="BA2910" s="88"/>
      <c r="BB2910" s="88"/>
      <c r="BC2910" s="88"/>
    </row>
    <row r="2911" spans="1:55" ht="15" x14ac:dyDescent="0.2">
      <c r="A2911" s="100" t="s">
        <v>534</v>
      </c>
      <c r="B2911" s="95" t="s">
        <v>534</v>
      </c>
      <c r="C2911" s="95">
        <v>2908</v>
      </c>
      <c r="D2911" s="95" t="s">
        <v>534</v>
      </c>
      <c r="E2911" s="99" t="s">
        <v>534</v>
      </c>
      <c r="F2911" s="95" t="s">
        <v>534</v>
      </c>
      <c r="G2911" s="95" t="s">
        <v>534</v>
      </c>
      <c r="H2911" s="95">
        <v>0</v>
      </c>
      <c r="I2911" s="95">
        <v>1</v>
      </c>
      <c r="J2911" s="95">
        <v>2444</v>
      </c>
      <c r="K2911" s="95" t="s">
        <v>534</v>
      </c>
      <c r="L2911" s="98" t="s">
        <v>534</v>
      </c>
      <c r="M2911" s="98" t="s">
        <v>534</v>
      </c>
      <c r="N2911" s="97" t="s">
        <v>534</v>
      </c>
      <c r="Q2911" s="88" t="str">
        <f t="array" aca="1" ref="Q2911" ca="1">IFERROR(INDEX(Tableau3[Num DECAL],SMALL(IF(Tableau3[Num DECAL]&lt;&gt;"",ROW(INDIRECT("1:"&amp;ROWS(Tableau3[Num DECAL])))),ROWS($1:2900))),"")</f>
        <v/>
      </c>
      <c r="R2911" s="88">
        <f t="shared" ca="1" si="45"/>
        <v>0</v>
      </c>
      <c r="S2911" s="88">
        <f ca="1">COUNTIFS(Tableau3[PLAGE],R2911)</f>
        <v>0</v>
      </c>
      <c r="T2911" s="139">
        <f ca="1">INDEX(EXTRACT!DATE,MATCH(Tableau4[[#This Row],[Décalage]],D:D,0),0)</f>
        <v>0</v>
      </c>
      <c r="U2911" s="139">
        <f ca="1">VLOOKUP(Tableau4[[#This Row],[Décalage]],D:E,2,0)</f>
        <v>0</v>
      </c>
      <c r="V2911" s="139">
        <f ca="1">VLOOKUP(Tableau4[[#This Row],[Décalage]],D:G,4,0)</f>
        <v>0</v>
      </c>
      <c r="AY2911" s="88"/>
      <c r="AZ2911" s="88"/>
      <c r="BA2911" s="88"/>
      <c r="BB2911" s="88"/>
      <c r="BC2911" s="88"/>
    </row>
    <row r="2912" spans="1:55" ht="15" x14ac:dyDescent="0.2">
      <c r="A2912" s="100" t="s">
        <v>534</v>
      </c>
      <c r="B2912" s="95" t="s">
        <v>534</v>
      </c>
      <c r="C2912" s="95">
        <v>2909</v>
      </c>
      <c r="D2912" s="95" t="s">
        <v>534</v>
      </c>
      <c r="E2912" s="99" t="s">
        <v>534</v>
      </c>
      <c r="F2912" s="95" t="s">
        <v>534</v>
      </c>
      <c r="G2912" s="95" t="s">
        <v>534</v>
      </c>
      <c r="H2912" s="95">
        <v>0</v>
      </c>
      <c r="I2912" s="95">
        <v>1</v>
      </c>
      <c r="J2912" s="95">
        <v>2445</v>
      </c>
      <c r="K2912" s="95" t="s">
        <v>534</v>
      </c>
      <c r="L2912" s="98" t="s">
        <v>534</v>
      </c>
      <c r="M2912" s="98" t="s">
        <v>534</v>
      </c>
      <c r="N2912" s="97" t="s">
        <v>534</v>
      </c>
      <c r="Q2912" s="88" t="str">
        <f t="array" aca="1" ref="Q2912" ca="1">IFERROR(INDEX(Tableau3[Num DECAL],SMALL(IF(Tableau3[Num DECAL]&lt;&gt;"",ROW(INDIRECT("1:"&amp;ROWS(Tableau3[Num DECAL])))),ROWS($1:2901))),"")</f>
        <v/>
      </c>
      <c r="R2912" s="88">
        <f t="shared" ca="1" si="45"/>
        <v>0</v>
      </c>
      <c r="S2912" s="88">
        <f ca="1">COUNTIFS(Tableau3[PLAGE],R2912)</f>
        <v>0</v>
      </c>
      <c r="T2912" s="139">
        <f ca="1">INDEX(EXTRACT!DATE,MATCH(Tableau4[[#This Row],[Décalage]],D:D,0),0)</f>
        <v>0</v>
      </c>
      <c r="U2912" s="139">
        <f ca="1">VLOOKUP(Tableau4[[#This Row],[Décalage]],D:E,2,0)</f>
        <v>0</v>
      </c>
      <c r="V2912" s="139">
        <f ca="1">VLOOKUP(Tableau4[[#This Row],[Décalage]],D:G,4,0)</f>
        <v>0</v>
      </c>
      <c r="AY2912" s="88"/>
      <c r="AZ2912" s="88"/>
      <c r="BA2912" s="88"/>
      <c r="BB2912" s="88"/>
      <c r="BC2912" s="88"/>
    </row>
    <row r="2913" spans="1:55" ht="15" x14ac:dyDescent="0.2">
      <c r="A2913" s="100" t="s">
        <v>534</v>
      </c>
      <c r="B2913" s="95" t="s">
        <v>534</v>
      </c>
      <c r="C2913" s="95">
        <v>2910</v>
      </c>
      <c r="D2913" s="95" t="s">
        <v>534</v>
      </c>
      <c r="E2913" s="99" t="s">
        <v>534</v>
      </c>
      <c r="F2913" s="95" t="s">
        <v>534</v>
      </c>
      <c r="G2913" s="95" t="s">
        <v>534</v>
      </c>
      <c r="H2913" s="95">
        <v>0</v>
      </c>
      <c r="I2913" s="95">
        <v>1</v>
      </c>
      <c r="J2913" s="95">
        <v>2446</v>
      </c>
      <c r="K2913" s="95" t="s">
        <v>534</v>
      </c>
      <c r="L2913" s="98" t="s">
        <v>534</v>
      </c>
      <c r="M2913" s="98" t="s">
        <v>534</v>
      </c>
      <c r="N2913" s="97" t="s">
        <v>534</v>
      </c>
      <c r="Q2913" s="88" t="str">
        <f t="array" aca="1" ref="Q2913" ca="1">IFERROR(INDEX(Tableau3[Num DECAL],SMALL(IF(Tableau3[Num DECAL]&lt;&gt;"",ROW(INDIRECT("1:"&amp;ROWS(Tableau3[Num DECAL])))),ROWS($1:2902))),"")</f>
        <v/>
      </c>
      <c r="R2913" s="88">
        <f t="shared" ca="1" si="45"/>
        <v>0</v>
      </c>
      <c r="S2913" s="88">
        <f ca="1">COUNTIFS(Tableau3[PLAGE],R2913)</f>
        <v>0</v>
      </c>
      <c r="T2913" s="139">
        <f ca="1">INDEX(EXTRACT!DATE,MATCH(Tableau4[[#This Row],[Décalage]],D:D,0),0)</f>
        <v>0</v>
      </c>
      <c r="U2913" s="139">
        <f ca="1">VLOOKUP(Tableau4[[#This Row],[Décalage]],D:E,2,0)</f>
        <v>0</v>
      </c>
      <c r="V2913" s="139">
        <f ca="1">VLOOKUP(Tableau4[[#This Row],[Décalage]],D:G,4,0)</f>
        <v>0</v>
      </c>
      <c r="AY2913" s="88"/>
      <c r="AZ2913" s="88"/>
      <c r="BA2913" s="88"/>
      <c r="BB2913" s="88"/>
      <c r="BC2913" s="88"/>
    </row>
    <row r="2914" spans="1:55" ht="15" x14ac:dyDescent="0.2">
      <c r="A2914" s="100" t="s">
        <v>534</v>
      </c>
      <c r="B2914" s="95" t="s">
        <v>534</v>
      </c>
      <c r="C2914" s="95">
        <v>2911</v>
      </c>
      <c r="D2914" s="95" t="s">
        <v>534</v>
      </c>
      <c r="E2914" s="99" t="s">
        <v>534</v>
      </c>
      <c r="F2914" s="95" t="s">
        <v>534</v>
      </c>
      <c r="G2914" s="95" t="s">
        <v>534</v>
      </c>
      <c r="H2914" s="95">
        <v>0</v>
      </c>
      <c r="I2914" s="95">
        <v>1</v>
      </c>
      <c r="J2914" s="95">
        <v>2447</v>
      </c>
      <c r="K2914" s="95" t="s">
        <v>534</v>
      </c>
      <c r="L2914" s="98" t="s">
        <v>534</v>
      </c>
      <c r="M2914" s="98" t="s">
        <v>534</v>
      </c>
      <c r="N2914" s="97" t="s">
        <v>534</v>
      </c>
      <c r="Q2914" s="88" t="str">
        <f t="array" aca="1" ref="Q2914" ca="1">IFERROR(INDEX(Tableau3[Num DECAL],SMALL(IF(Tableau3[Num DECAL]&lt;&gt;"",ROW(INDIRECT("1:"&amp;ROWS(Tableau3[Num DECAL])))),ROWS($1:2903))),"")</f>
        <v/>
      </c>
      <c r="R2914" s="88">
        <f t="shared" ca="1" si="45"/>
        <v>0</v>
      </c>
      <c r="S2914" s="88">
        <f ca="1">COUNTIFS(Tableau3[PLAGE],R2914)</f>
        <v>0</v>
      </c>
      <c r="T2914" s="139">
        <f ca="1">INDEX(EXTRACT!DATE,MATCH(Tableau4[[#This Row],[Décalage]],D:D,0),0)</f>
        <v>0</v>
      </c>
      <c r="U2914" s="139">
        <f ca="1">VLOOKUP(Tableau4[[#This Row],[Décalage]],D:E,2,0)</f>
        <v>0</v>
      </c>
      <c r="V2914" s="139">
        <f ca="1">VLOOKUP(Tableau4[[#This Row],[Décalage]],D:G,4,0)</f>
        <v>0</v>
      </c>
      <c r="AY2914" s="88"/>
      <c r="AZ2914" s="88"/>
      <c r="BA2914" s="88"/>
      <c r="BB2914" s="88"/>
      <c r="BC2914" s="88"/>
    </row>
    <row r="2915" spans="1:55" ht="15" x14ac:dyDescent="0.2">
      <c r="A2915" s="100" t="s">
        <v>534</v>
      </c>
      <c r="B2915" s="95" t="s">
        <v>534</v>
      </c>
      <c r="C2915" s="95">
        <v>2912</v>
      </c>
      <c r="D2915" s="95" t="s">
        <v>534</v>
      </c>
      <c r="E2915" s="99" t="s">
        <v>534</v>
      </c>
      <c r="F2915" s="95" t="s">
        <v>534</v>
      </c>
      <c r="G2915" s="95" t="s">
        <v>534</v>
      </c>
      <c r="H2915" s="95">
        <v>0</v>
      </c>
      <c r="I2915" s="95">
        <v>1</v>
      </c>
      <c r="J2915" s="95">
        <v>2448</v>
      </c>
      <c r="K2915" s="95" t="s">
        <v>534</v>
      </c>
      <c r="L2915" s="98" t="s">
        <v>534</v>
      </c>
      <c r="M2915" s="98" t="s">
        <v>534</v>
      </c>
      <c r="N2915" s="97" t="s">
        <v>534</v>
      </c>
      <c r="Q2915" s="88" t="str">
        <f t="array" aca="1" ref="Q2915" ca="1">IFERROR(INDEX(Tableau3[Num DECAL],SMALL(IF(Tableau3[Num DECAL]&lt;&gt;"",ROW(INDIRECT("1:"&amp;ROWS(Tableau3[Num DECAL])))),ROWS($1:2904))),"")</f>
        <v/>
      </c>
      <c r="R2915" s="88">
        <f t="shared" ca="1" si="45"/>
        <v>0</v>
      </c>
      <c r="S2915" s="88">
        <f ca="1">COUNTIFS(Tableau3[PLAGE],R2915)</f>
        <v>0</v>
      </c>
      <c r="T2915" s="139">
        <f ca="1">INDEX(EXTRACT!DATE,MATCH(Tableau4[[#This Row],[Décalage]],D:D,0),0)</f>
        <v>0</v>
      </c>
      <c r="U2915" s="139">
        <f ca="1">VLOOKUP(Tableau4[[#This Row],[Décalage]],D:E,2,0)</f>
        <v>0</v>
      </c>
      <c r="V2915" s="139">
        <f ca="1">VLOOKUP(Tableau4[[#This Row],[Décalage]],D:G,4,0)</f>
        <v>0</v>
      </c>
      <c r="AY2915" s="88"/>
      <c r="AZ2915" s="88"/>
      <c r="BA2915" s="88"/>
      <c r="BB2915" s="88"/>
      <c r="BC2915" s="88"/>
    </row>
    <row r="2916" spans="1:55" ht="15" x14ac:dyDescent="0.2">
      <c r="A2916" s="100" t="s">
        <v>534</v>
      </c>
      <c r="B2916" s="95" t="s">
        <v>534</v>
      </c>
      <c r="C2916" s="95">
        <v>2913</v>
      </c>
      <c r="D2916" s="95" t="s">
        <v>534</v>
      </c>
      <c r="E2916" s="99" t="s">
        <v>534</v>
      </c>
      <c r="F2916" s="95" t="s">
        <v>534</v>
      </c>
      <c r="G2916" s="95" t="s">
        <v>534</v>
      </c>
      <c r="H2916" s="95">
        <v>0</v>
      </c>
      <c r="I2916" s="95">
        <v>1</v>
      </c>
      <c r="J2916" s="95">
        <v>2449</v>
      </c>
      <c r="K2916" s="95" t="s">
        <v>534</v>
      </c>
      <c r="L2916" s="98" t="s">
        <v>534</v>
      </c>
      <c r="M2916" s="98" t="s">
        <v>534</v>
      </c>
      <c r="N2916" s="97" t="s">
        <v>534</v>
      </c>
      <c r="Q2916" s="88" t="str">
        <f t="array" aca="1" ref="Q2916" ca="1">IFERROR(INDEX(Tableau3[Num DECAL],SMALL(IF(Tableau3[Num DECAL]&lt;&gt;"",ROW(INDIRECT("1:"&amp;ROWS(Tableau3[Num DECAL])))),ROWS($1:2905))),"")</f>
        <v/>
      </c>
      <c r="R2916" s="88">
        <f t="shared" ca="1" si="45"/>
        <v>0</v>
      </c>
      <c r="S2916" s="88">
        <f ca="1">COUNTIFS(Tableau3[PLAGE],R2916)</f>
        <v>0</v>
      </c>
      <c r="T2916" s="139">
        <f ca="1">INDEX(EXTRACT!DATE,MATCH(Tableau4[[#This Row],[Décalage]],D:D,0),0)</f>
        <v>0</v>
      </c>
      <c r="U2916" s="139">
        <f ca="1">VLOOKUP(Tableau4[[#This Row],[Décalage]],D:E,2,0)</f>
        <v>0</v>
      </c>
      <c r="V2916" s="139">
        <f ca="1">VLOOKUP(Tableau4[[#This Row],[Décalage]],D:G,4,0)</f>
        <v>0</v>
      </c>
      <c r="AY2916" s="88"/>
      <c r="AZ2916" s="88"/>
      <c r="BA2916" s="88"/>
      <c r="BB2916" s="88"/>
      <c r="BC2916" s="88"/>
    </row>
    <row r="2917" spans="1:55" ht="15" x14ac:dyDescent="0.2">
      <c r="A2917" s="100" t="s">
        <v>534</v>
      </c>
      <c r="B2917" s="95" t="s">
        <v>534</v>
      </c>
      <c r="C2917" s="95">
        <v>2914</v>
      </c>
      <c r="D2917" s="95" t="s">
        <v>534</v>
      </c>
      <c r="E2917" s="99" t="s">
        <v>534</v>
      </c>
      <c r="F2917" s="95" t="s">
        <v>534</v>
      </c>
      <c r="G2917" s="95" t="s">
        <v>534</v>
      </c>
      <c r="H2917" s="95">
        <v>0</v>
      </c>
      <c r="I2917" s="95">
        <v>1</v>
      </c>
      <c r="J2917" s="95">
        <v>2450</v>
      </c>
      <c r="K2917" s="95" t="s">
        <v>534</v>
      </c>
      <c r="L2917" s="98" t="s">
        <v>534</v>
      </c>
      <c r="M2917" s="98" t="s">
        <v>534</v>
      </c>
      <c r="N2917" s="97" t="s">
        <v>534</v>
      </c>
      <c r="Q2917" s="88" t="str">
        <f t="array" aca="1" ref="Q2917" ca="1">IFERROR(INDEX(Tableau3[Num DECAL],SMALL(IF(Tableau3[Num DECAL]&lt;&gt;"",ROW(INDIRECT("1:"&amp;ROWS(Tableau3[Num DECAL])))),ROWS($1:2906))),"")</f>
        <v/>
      </c>
      <c r="R2917" s="88">
        <f t="shared" ca="1" si="45"/>
        <v>0</v>
      </c>
      <c r="S2917" s="88">
        <f ca="1">COUNTIFS(Tableau3[PLAGE],R2917)</f>
        <v>0</v>
      </c>
      <c r="T2917" s="139">
        <f ca="1">INDEX(EXTRACT!DATE,MATCH(Tableau4[[#This Row],[Décalage]],D:D,0),0)</f>
        <v>0</v>
      </c>
      <c r="U2917" s="139">
        <f ca="1">VLOOKUP(Tableau4[[#This Row],[Décalage]],D:E,2,0)</f>
        <v>0</v>
      </c>
      <c r="V2917" s="139">
        <f ca="1">VLOOKUP(Tableau4[[#This Row],[Décalage]],D:G,4,0)</f>
        <v>0</v>
      </c>
      <c r="AY2917" s="88"/>
      <c r="AZ2917" s="88"/>
      <c r="BA2917" s="88"/>
      <c r="BB2917" s="88"/>
      <c r="BC2917" s="88"/>
    </row>
    <row r="2918" spans="1:55" ht="15" x14ac:dyDescent="0.2">
      <c r="A2918" s="100" t="s">
        <v>534</v>
      </c>
      <c r="B2918" s="95" t="s">
        <v>534</v>
      </c>
      <c r="C2918" s="95">
        <v>2915</v>
      </c>
      <c r="D2918" s="95" t="s">
        <v>534</v>
      </c>
      <c r="E2918" s="99" t="s">
        <v>534</v>
      </c>
      <c r="F2918" s="95" t="s">
        <v>534</v>
      </c>
      <c r="G2918" s="95" t="s">
        <v>534</v>
      </c>
      <c r="H2918" s="95">
        <v>0</v>
      </c>
      <c r="I2918" s="95">
        <v>1</v>
      </c>
      <c r="J2918" s="95">
        <v>2451</v>
      </c>
      <c r="K2918" s="95" t="s">
        <v>534</v>
      </c>
      <c r="L2918" s="98" t="s">
        <v>534</v>
      </c>
      <c r="M2918" s="98" t="s">
        <v>534</v>
      </c>
      <c r="N2918" s="97" t="s">
        <v>534</v>
      </c>
      <c r="Q2918" s="88" t="str">
        <f t="array" aca="1" ref="Q2918" ca="1">IFERROR(INDEX(Tableau3[Num DECAL],SMALL(IF(Tableau3[Num DECAL]&lt;&gt;"",ROW(INDIRECT("1:"&amp;ROWS(Tableau3[Num DECAL])))),ROWS($1:2907))),"")</f>
        <v/>
      </c>
      <c r="R2918" s="88">
        <f t="shared" ca="1" si="45"/>
        <v>0</v>
      </c>
      <c r="S2918" s="88">
        <f ca="1">COUNTIFS(Tableau3[PLAGE],R2918)</f>
        <v>0</v>
      </c>
      <c r="T2918" s="139">
        <f ca="1">INDEX(EXTRACT!DATE,MATCH(Tableau4[[#This Row],[Décalage]],D:D,0),0)</f>
        <v>0</v>
      </c>
      <c r="U2918" s="139">
        <f ca="1">VLOOKUP(Tableau4[[#This Row],[Décalage]],D:E,2,0)</f>
        <v>0</v>
      </c>
      <c r="V2918" s="139">
        <f ca="1">VLOOKUP(Tableau4[[#This Row],[Décalage]],D:G,4,0)</f>
        <v>0</v>
      </c>
      <c r="AY2918" s="88"/>
      <c r="AZ2918" s="88"/>
      <c r="BA2918" s="88"/>
      <c r="BB2918" s="88"/>
      <c r="BC2918" s="88"/>
    </row>
    <row r="2919" spans="1:55" ht="15" x14ac:dyDescent="0.2">
      <c r="A2919" s="100" t="s">
        <v>534</v>
      </c>
      <c r="B2919" s="95" t="s">
        <v>534</v>
      </c>
      <c r="C2919" s="95">
        <v>2916</v>
      </c>
      <c r="D2919" s="95" t="s">
        <v>534</v>
      </c>
      <c r="E2919" s="99" t="s">
        <v>534</v>
      </c>
      <c r="F2919" s="95" t="s">
        <v>534</v>
      </c>
      <c r="G2919" s="95" t="s">
        <v>534</v>
      </c>
      <c r="H2919" s="95">
        <v>0</v>
      </c>
      <c r="I2919" s="95">
        <v>1</v>
      </c>
      <c r="J2919" s="95">
        <v>2452</v>
      </c>
      <c r="K2919" s="95" t="s">
        <v>534</v>
      </c>
      <c r="L2919" s="98" t="s">
        <v>534</v>
      </c>
      <c r="M2919" s="98" t="s">
        <v>534</v>
      </c>
      <c r="N2919" s="97" t="s">
        <v>534</v>
      </c>
      <c r="Q2919" s="88" t="str">
        <f t="array" aca="1" ref="Q2919" ca="1">IFERROR(INDEX(Tableau3[Num DECAL],SMALL(IF(Tableau3[Num DECAL]&lt;&gt;"",ROW(INDIRECT("1:"&amp;ROWS(Tableau3[Num DECAL])))),ROWS($1:2908))),"")</f>
        <v/>
      </c>
      <c r="R2919" s="88">
        <f t="shared" ca="1" si="45"/>
        <v>0</v>
      </c>
      <c r="S2919" s="88">
        <f ca="1">COUNTIFS(Tableau3[PLAGE],R2919)</f>
        <v>0</v>
      </c>
      <c r="T2919" s="139">
        <f ca="1">INDEX(EXTRACT!DATE,MATCH(Tableau4[[#This Row],[Décalage]],D:D,0),0)</f>
        <v>0</v>
      </c>
      <c r="U2919" s="139">
        <f ca="1">VLOOKUP(Tableau4[[#This Row],[Décalage]],D:E,2,0)</f>
        <v>0</v>
      </c>
      <c r="V2919" s="139">
        <f ca="1">VLOOKUP(Tableau4[[#This Row],[Décalage]],D:G,4,0)</f>
        <v>0</v>
      </c>
      <c r="AY2919" s="88"/>
      <c r="AZ2919" s="88"/>
      <c r="BA2919" s="88"/>
      <c r="BB2919" s="88"/>
      <c r="BC2919" s="88"/>
    </row>
    <row r="2920" spans="1:55" ht="15" x14ac:dyDescent="0.2">
      <c r="A2920" s="100" t="s">
        <v>534</v>
      </c>
      <c r="B2920" s="95" t="s">
        <v>534</v>
      </c>
      <c r="C2920" s="95">
        <v>2917</v>
      </c>
      <c r="D2920" s="95" t="s">
        <v>534</v>
      </c>
      <c r="E2920" s="99" t="s">
        <v>534</v>
      </c>
      <c r="F2920" s="95" t="s">
        <v>534</v>
      </c>
      <c r="G2920" s="95" t="s">
        <v>534</v>
      </c>
      <c r="H2920" s="95">
        <v>0</v>
      </c>
      <c r="I2920" s="95">
        <v>1</v>
      </c>
      <c r="J2920" s="95">
        <v>2453</v>
      </c>
      <c r="K2920" s="95" t="s">
        <v>534</v>
      </c>
      <c r="L2920" s="98" t="s">
        <v>534</v>
      </c>
      <c r="M2920" s="98" t="s">
        <v>534</v>
      </c>
      <c r="N2920" s="97" t="s">
        <v>534</v>
      </c>
      <c r="Q2920" s="88" t="str">
        <f t="array" aca="1" ref="Q2920" ca="1">IFERROR(INDEX(Tableau3[Num DECAL],SMALL(IF(Tableau3[Num DECAL]&lt;&gt;"",ROW(INDIRECT("1:"&amp;ROWS(Tableau3[Num DECAL])))),ROWS($1:2909))),"")</f>
        <v/>
      </c>
      <c r="R2920" s="88">
        <f t="shared" ca="1" si="45"/>
        <v>0</v>
      </c>
      <c r="S2920" s="88">
        <f ca="1">COUNTIFS(Tableau3[PLAGE],R2920)</f>
        <v>0</v>
      </c>
      <c r="T2920" s="139">
        <f ca="1">INDEX(EXTRACT!DATE,MATCH(Tableau4[[#This Row],[Décalage]],D:D,0),0)</f>
        <v>0</v>
      </c>
      <c r="U2920" s="139">
        <f ca="1">VLOOKUP(Tableau4[[#This Row],[Décalage]],D:E,2,0)</f>
        <v>0</v>
      </c>
      <c r="V2920" s="139">
        <f ca="1">VLOOKUP(Tableau4[[#This Row],[Décalage]],D:G,4,0)</f>
        <v>0</v>
      </c>
      <c r="AY2920" s="88"/>
      <c r="AZ2920" s="88"/>
      <c r="BA2920" s="88"/>
      <c r="BB2920" s="88"/>
      <c r="BC2920" s="88"/>
    </row>
    <row r="2921" spans="1:55" ht="15" x14ac:dyDescent="0.2">
      <c r="A2921" s="100" t="s">
        <v>534</v>
      </c>
      <c r="B2921" s="95" t="s">
        <v>534</v>
      </c>
      <c r="C2921" s="95">
        <v>2918</v>
      </c>
      <c r="D2921" s="95" t="s">
        <v>534</v>
      </c>
      <c r="E2921" s="99" t="s">
        <v>534</v>
      </c>
      <c r="F2921" s="95" t="s">
        <v>534</v>
      </c>
      <c r="G2921" s="95" t="s">
        <v>534</v>
      </c>
      <c r="H2921" s="95">
        <v>0</v>
      </c>
      <c r="I2921" s="95">
        <v>1</v>
      </c>
      <c r="J2921" s="95">
        <v>2454</v>
      </c>
      <c r="K2921" s="95" t="s">
        <v>534</v>
      </c>
      <c r="L2921" s="98" t="s">
        <v>534</v>
      </c>
      <c r="M2921" s="98" t="s">
        <v>534</v>
      </c>
      <c r="N2921" s="97" t="s">
        <v>534</v>
      </c>
      <c r="Q2921" s="88" t="str">
        <f t="array" aca="1" ref="Q2921" ca="1">IFERROR(INDEX(Tableau3[Num DECAL],SMALL(IF(Tableau3[Num DECAL]&lt;&gt;"",ROW(INDIRECT("1:"&amp;ROWS(Tableau3[Num DECAL])))),ROWS($1:2910))),"")</f>
        <v/>
      </c>
      <c r="R2921" s="88">
        <f t="shared" ca="1" si="45"/>
        <v>0</v>
      </c>
      <c r="S2921" s="88">
        <f ca="1">COUNTIFS(Tableau3[PLAGE],R2921)</f>
        <v>0</v>
      </c>
      <c r="T2921" s="139">
        <f ca="1">INDEX(EXTRACT!DATE,MATCH(Tableau4[[#This Row],[Décalage]],D:D,0),0)</f>
        <v>0</v>
      </c>
      <c r="U2921" s="139">
        <f ca="1">VLOOKUP(Tableau4[[#This Row],[Décalage]],D:E,2,0)</f>
        <v>0</v>
      </c>
      <c r="V2921" s="139">
        <f ca="1">VLOOKUP(Tableau4[[#This Row],[Décalage]],D:G,4,0)</f>
        <v>0</v>
      </c>
      <c r="AY2921" s="88"/>
      <c r="AZ2921" s="88"/>
      <c r="BA2921" s="88"/>
      <c r="BB2921" s="88"/>
      <c r="BC2921" s="88"/>
    </row>
    <row r="2922" spans="1:55" ht="15" x14ac:dyDescent="0.2">
      <c r="A2922" s="100" t="s">
        <v>534</v>
      </c>
      <c r="B2922" s="95" t="s">
        <v>534</v>
      </c>
      <c r="C2922" s="95">
        <v>2919</v>
      </c>
      <c r="D2922" s="95" t="s">
        <v>534</v>
      </c>
      <c r="E2922" s="99" t="s">
        <v>534</v>
      </c>
      <c r="F2922" s="95" t="s">
        <v>534</v>
      </c>
      <c r="G2922" s="95" t="s">
        <v>534</v>
      </c>
      <c r="H2922" s="95">
        <v>0</v>
      </c>
      <c r="I2922" s="95">
        <v>1</v>
      </c>
      <c r="J2922" s="95">
        <v>2455</v>
      </c>
      <c r="K2922" s="95" t="s">
        <v>534</v>
      </c>
      <c r="L2922" s="98" t="s">
        <v>534</v>
      </c>
      <c r="M2922" s="98" t="s">
        <v>534</v>
      </c>
      <c r="N2922" s="97" t="s">
        <v>534</v>
      </c>
      <c r="Q2922" s="88" t="str">
        <f t="array" aca="1" ref="Q2922" ca="1">IFERROR(INDEX(Tableau3[Num DECAL],SMALL(IF(Tableau3[Num DECAL]&lt;&gt;"",ROW(INDIRECT("1:"&amp;ROWS(Tableau3[Num DECAL])))),ROWS($1:2911))),"")</f>
        <v/>
      </c>
      <c r="R2922" s="88">
        <f t="shared" ca="1" si="45"/>
        <v>0</v>
      </c>
      <c r="S2922" s="88">
        <f ca="1">COUNTIFS(Tableau3[PLAGE],R2922)</f>
        <v>0</v>
      </c>
      <c r="T2922" s="139">
        <f ca="1">INDEX(EXTRACT!DATE,MATCH(Tableau4[[#This Row],[Décalage]],D:D,0),0)</f>
        <v>0</v>
      </c>
      <c r="U2922" s="139">
        <f ca="1">VLOOKUP(Tableau4[[#This Row],[Décalage]],D:E,2,0)</f>
        <v>0</v>
      </c>
      <c r="V2922" s="139">
        <f ca="1">VLOOKUP(Tableau4[[#This Row],[Décalage]],D:G,4,0)</f>
        <v>0</v>
      </c>
      <c r="AY2922" s="88"/>
      <c r="AZ2922" s="88"/>
      <c r="BA2922" s="88"/>
      <c r="BB2922" s="88"/>
      <c r="BC2922" s="88"/>
    </row>
    <row r="2923" spans="1:55" ht="15" x14ac:dyDescent="0.2">
      <c r="A2923" s="100" t="s">
        <v>534</v>
      </c>
      <c r="B2923" s="95" t="s">
        <v>534</v>
      </c>
      <c r="C2923" s="95">
        <v>2920</v>
      </c>
      <c r="D2923" s="95" t="s">
        <v>534</v>
      </c>
      <c r="E2923" s="99" t="s">
        <v>534</v>
      </c>
      <c r="F2923" s="95" t="s">
        <v>534</v>
      </c>
      <c r="G2923" s="95" t="s">
        <v>534</v>
      </c>
      <c r="H2923" s="95">
        <v>0</v>
      </c>
      <c r="I2923" s="95">
        <v>1</v>
      </c>
      <c r="J2923" s="95">
        <v>2456</v>
      </c>
      <c r="K2923" s="95" t="s">
        <v>534</v>
      </c>
      <c r="L2923" s="98" t="s">
        <v>534</v>
      </c>
      <c r="M2923" s="98" t="s">
        <v>534</v>
      </c>
      <c r="N2923" s="97" t="s">
        <v>534</v>
      </c>
      <c r="Q2923" s="88" t="str">
        <f t="array" aca="1" ref="Q2923" ca="1">IFERROR(INDEX(Tableau3[Num DECAL],SMALL(IF(Tableau3[Num DECAL]&lt;&gt;"",ROW(INDIRECT("1:"&amp;ROWS(Tableau3[Num DECAL])))),ROWS($1:2912))),"")</f>
        <v/>
      </c>
      <c r="R2923" s="88">
        <f t="shared" ca="1" si="45"/>
        <v>0</v>
      </c>
      <c r="S2923" s="88">
        <f ca="1">COUNTIFS(Tableau3[PLAGE],R2923)</f>
        <v>0</v>
      </c>
      <c r="T2923" s="139">
        <f ca="1">INDEX(EXTRACT!DATE,MATCH(Tableau4[[#This Row],[Décalage]],D:D,0),0)</f>
        <v>0</v>
      </c>
      <c r="U2923" s="139">
        <f ca="1">VLOOKUP(Tableau4[[#This Row],[Décalage]],D:E,2,0)</f>
        <v>0</v>
      </c>
      <c r="V2923" s="139">
        <f ca="1">VLOOKUP(Tableau4[[#This Row],[Décalage]],D:G,4,0)</f>
        <v>0</v>
      </c>
      <c r="AY2923" s="88"/>
      <c r="AZ2923" s="88"/>
      <c r="BA2923" s="88"/>
      <c r="BB2923" s="88"/>
      <c r="BC2923" s="88"/>
    </row>
    <row r="2924" spans="1:55" ht="15" x14ac:dyDescent="0.2">
      <c r="A2924" s="100" t="s">
        <v>534</v>
      </c>
      <c r="B2924" s="95" t="s">
        <v>534</v>
      </c>
      <c r="C2924" s="95">
        <v>2921</v>
      </c>
      <c r="D2924" s="95" t="s">
        <v>534</v>
      </c>
      <c r="E2924" s="99" t="s">
        <v>534</v>
      </c>
      <c r="F2924" s="95" t="s">
        <v>534</v>
      </c>
      <c r="G2924" s="95" t="s">
        <v>534</v>
      </c>
      <c r="H2924" s="95">
        <v>0</v>
      </c>
      <c r="I2924" s="95">
        <v>1</v>
      </c>
      <c r="J2924" s="95">
        <v>2457</v>
      </c>
      <c r="K2924" s="95" t="s">
        <v>534</v>
      </c>
      <c r="L2924" s="98" t="s">
        <v>534</v>
      </c>
      <c r="M2924" s="98" t="s">
        <v>534</v>
      </c>
      <c r="N2924" s="97" t="s">
        <v>534</v>
      </c>
      <c r="Q2924" s="88" t="str">
        <f t="array" aca="1" ref="Q2924" ca="1">IFERROR(INDEX(Tableau3[Num DECAL],SMALL(IF(Tableau3[Num DECAL]&lt;&gt;"",ROW(INDIRECT("1:"&amp;ROWS(Tableau3[Num DECAL])))),ROWS($1:2913))),"")</f>
        <v/>
      </c>
      <c r="R2924" s="88">
        <f t="shared" ca="1" si="45"/>
        <v>0</v>
      </c>
      <c r="S2924" s="88">
        <f ca="1">COUNTIFS(Tableau3[PLAGE],R2924)</f>
        <v>0</v>
      </c>
      <c r="T2924" s="139">
        <f ca="1">INDEX(EXTRACT!DATE,MATCH(Tableau4[[#This Row],[Décalage]],D:D,0),0)</f>
        <v>0</v>
      </c>
      <c r="U2924" s="139">
        <f ca="1">VLOOKUP(Tableau4[[#This Row],[Décalage]],D:E,2,0)</f>
        <v>0</v>
      </c>
      <c r="V2924" s="139">
        <f ca="1">VLOOKUP(Tableau4[[#This Row],[Décalage]],D:G,4,0)</f>
        <v>0</v>
      </c>
      <c r="AY2924" s="88"/>
      <c r="AZ2924" s="88"/>
      <c r="BA2924" s="88"/>
      <c r="BB2924" s="88"/>
      <c r="BC2924" s="88"/>
    </row>
    <row r="2925" spans="1:55" ht="15" x14ac:dyDescent="0.2">
      <c r="A2925" s="100" t="s">
        <v>534</v>
      </c>
      <c r="B2925" s="95" t="s">
        <v>534</v>
      </c>
      <c r="C2925" s="95">
        <v>2922</v>
      </c>
      <c r="D2925" s="95" t="s">
        <v>534</v>
      </c>
      <c r="E2925" s="99" t="s">
        <v>534</v>
      </c>
      <c r="F2925" s="95" t="s">
        <v>534</v>
      </c>
      <c r="G2925" s="95" t="s">
        <v>534</v>
      </c>
      <c r="H2925" s="95">
        <v>0</v>
      </c>
      <c r="I2925" s="95">
        <v>1</v>
      </c>
      <c r="J2925" s="95">
        <v>2458</v>
      </c>
      <c r="K2925" s="95" t="s">
        <v>534</v>
      </c>
      <c r="L2925" s="98" t="s">
        <v>534</v>
      </c>
      <c r="M2925" s="98" t="s">
        <v>534</v>
      </c>
      <c r="N2925" s="97" t="s">
        <v>534</v>
      </c>
      <c r="Q2925" s="88" t="str">
        <f t="array" aca="1" ref="Q2925" ca="1">IFERROR(INDEX(Tableau3[Num DECAL],SMALL(IF(Tableau3[Num DECAL]&lt;&gt;"",ROW(INDIRECT("1:"&amp;ROWS(Tableau3[Num DECAL])))),ROWS($1:2914))),"")</f>
        <v/>
      </c>
      <c r="R2925" s="88">
        <f t="shared" ca="1" si="45"/>
        <v>0</v>
      </c>
      <c r="S2925" s="88">
        <f ca="1">COUNTIFS(Tableau3[PLAGE],R2925)</f>
        <v>0</v>
      </c>
      <c r="T2925" s="139">
        <f ca="1">INDEX(EXTRACT!DATE,MATCH(Tableau4[[#This Row],[Décalage]],D:D,0),0)</f>
        <v>0</v>
      </c>
      <c r="U2925" s="139">
        <f ca="1">VLOOKUP(Tableau4[[#This Row],[Décalage]],D:E,2,0)</f>
        <v>0</v>
      </c>
      <c r="V2925" s="139">
        <f ca="1">VLOOKUP(Tableau4[[#This Row],[Décalage]],D:G,4,0)</f>
        <v>0</v>
      </c>
      <c r="AY2925" s="88"/>
      <c r="AZ2925" s="88"/>
      <c r="BA2925" s="88"/>
      <c r="BB2925" s="88"/>
      <c r="BC2925" s="88"/>
    </row>
    <row r="2926" spans="1:55" ht="15" x14ac:dyDescent="0.2">
      <c r="A2926" s="100" t="s">
        <v>534</v>
      </c>
      <c r="B2926" s="95" t="s">
        <v>534</v>
      </c>
      <c r="C2926" s="95">
        <v>2923</v>
      </c>
      <c r="D2926" s="95" t="s">
        <v>534</v>
      </c>
      <c r="E2926" s="99" t="s">
        <v>534</v>
      </c>
      <c r="F2926" s="95" t="s">
        <v>534</v>
      </c>
      <c r="G2926" s="95" t="s">
        <v>534</v>
      </c>
      <c r="H2926" s="95">
        <v>0</v>
      </c>
      <c r="I2926" s="95">
        <v>1</v>
      </c>
      <c r="J2926" s="95">
        <v>2459</v>
      </c>
      <c r="K2926" s="95" t="s">
        <v>534</v>
      </c>
      <c r="L2926" s="98" t="s">
        <v>534</v>
      </c>
      <c r="M2926" s="98" t="s">
        <v>534</v>
      </c>
      <c r="N2926" s="97" t="s">
        <v>534</v>
      </c>
      <c r="Q2926" s="88" t="str">
        <f t="array" aca="1" ref="Q2926" ca="1">IFERROR(INDEX(Tableau3[Num DECAL],SMALL(IF(Tableau3[Num DECAL]&lt;&gt;"",ROW(INDIRECT("1:"&amp;ROWS(Tableau3[Num DECAL])))),ROWS($1:2915))),"")</f>
        <v/>
      </c>
      <c r="R2926" s="88">
        <f t="shared" ca="1" si="45"/>
        <v>0</v>
      </c>
      <c r="S2926" s="88">
        <f ca="1">COUNTIFS(Tableau3[PLAGE],R2926)</f>
        <v>0</v>
      </c>
      <c r="T2926" s="139">
        <f ca="1">INDEX(EXTRACT!DATE,MATCH(Tableau4[[#This Row],[Décalage]],D:D,0),0)</f>
        <v>0</v>
      </c>
      <c r="U2926" s="139">
        <f ca="1">VLOOKUP(Tableau4[[#This Row],[Décalage]],D:E,2,0)</f>
        <v>0</v>
      </c>
      <c r="V2926" s="139">
        <f ca="1">VLOOKUP(Tableau4[[#This Row],[Décalage]],D:G,4,0)</f>
        <v>0</v>
      </c>
      <c r="AY2926" s="88"/>
      <c r="AZ2926" s="88"/>
      <c r="BA2926" s="88"/>
      <c r="BB2926" s="88"/>
      <c r="BC2926" s="88"/>
    </row>
    <row r="2927" spans="1:55" ht="15" x14ac:dyDescent="0.2">
      <c r="A2927" s="100" t="s">
        <v>534</v>
      </c>
      <c r="B2927" s="95" t="s">
        <v>534</v>
      </c>
      <c r="C2927" s="95">
        <v>2924</v>
      </c>
      <c r="D2927" s="95" t="s">
        <v>534</v>
      </c>
      <c r="E2927" s="99" t="s">
        <v>534</v>
      </c>
      <c r="F2927" s="95" t="s">
        <v>534</v>
      </c>
      <c r="G2927" s="95" t="s">
        <v>534</v>
      </c>
      <c r="H2927" s="95">
        <v>0</v>
      </c>
      <c r="I2927" s="95">
        <v>1</v>
      </c>
      <c r="J2927" s="95">
        <v>2460</v>
      </c>
      <c r="K2927" s="95" t="s">
        <v>534</v>
      </c>
      <c r="L2927" s="98" t="s">
        <v>534</v>
      </c>
      <c r="M2927" s="98" t="s">
        <v>534</v>
      </c>
      <c r="N2927" s="97" t="s">
        <v>534</v>
      </c>
      <c r="Q2927" s="88" t="str">
        <f t="array" aca="1" ref="Q2927" ca="1">IFERROR(INDEX(Tableau3[Num DECAL],SMALL(IF(Tableau3[Num DECAL]&lt;&gt;"",ROW(INDIRECT("1:"&amp;ROWS(Tableau3[Num DECAL])))),ROWS($1:2916))),"")</f>
        <v/>
      </c>
      <c r="R2927" s="88">
        <f t="shared" ca="1" si="45"/>
        <v>0</v>
      </c>
      <c r="S2927" s="88">
        <f ca="1">COUNTIFS(Tableau3[PLAGE],R2927)</f>
        <v>0</v>
      </c>
      <c r="T2927" s="139">
        <f ca="1">INDEX(EXTRACT!DATE,MATCH(Tableau4[[#This Row],[Décalage]],D:D,0),0)</f>
        <v>0</v>
      </c>
      <c r="U2927" s="139">
        <f ca="1">VLOOKUP(Tableau4[[#This Row],[Décalage]],D:E,2,0)</f>
        <v>0</v>
      </c>
      <c r="V2927" s="139">
        <f ca="1">VLOOKUP(Tableau4[[#This Row],[Décalage]],D:G,4,0)</f>
        <v>0</v>
      </c>
      <c r="AY2927" s="88"/>
      <c r="AZ2927" s="88"/>
      <c r="BA2927" s="88"/>
      <c r="BB2927" s="88"/>
      <c r="BC2927" s="88"/>
    </row>
    <row r="2928" spans="1:55" ht="15" x14ac:dyDescent="0.2">
      <c r="A2928" s="100" t="s">
        <v>534</v>
      </c>
      <c r="B2928" s="95" t="s">
        <v>534</v>
      </c>
      <c r="C2928" s="95">
        <v>2925</v>
      </c>
      <c r="D2928" s="95" t="s">
        <v>534</v>
      </c>
      <c r="E2928" s="99" t="s">
        <v>534</v>
      </c>
      <c r="F2928" s="95" t="s">
        <v>534</v>
      </c>
      <c r="G2928" s="95" t="s">
        <v>534</v>
      </c>
      <c r="H2928" s="95">
        <v>0</v>
      </c>
      <c r="I2928" s="95">
        <v>1</v>
      </c>
      <c r="J2928" s="95">
        <v>2461</v>
      </c>
      <c r="K2928" s="95" t="s">
        <v>534</v>
      </c>
      <c r="L2928" s="98" t="s">
        <v>534</v>
      </c>
      <c r="M2928" s="98" t="s">
        <v>534</v>
      </c>
      <c r="N2928" s="97" t="s">
        <v>534</v>
      </c>
      <c r="Q2928" s="88" t="str">
        <f t="array" aca="1" ref="Q2928" ca="1">IFERROR(INDEX(Tableau3[Num DECAL],SMALL(IF(Tableau3[Num DECAL]&lt;&gt;"",ROW(INDIRECT("1:"&amp;ROWS(Tableau3[Num DECAL])))),ROWS($1:2917))),"")</f>
        <v/>
      </c>
      <c r="R2928" s="88">
        <f t="shared" ca="1" si="45"/>
        <v>0</v>
      </c>
      <c r="S2928" s="88">
        <f ca="1">COUNTIFS(Tableau3[PLAGE],R2928)</f>
        <v>0</v>
      </c>
      <c r="T2928" s="139">
        <f ca="1">INDEX(EXTRACT!DATE,MATCH(Tableau4[[#This Row],[Décalage]],D:D,0),0)</f>
        <v>0</v>
      </c>
      <c r="U2928" s="139">
        <f ca="1">VLOOKUP(Tableau4[[#This Row],[Décalage]],D:E,2,0)</f>
        <v>0</v>
      </c>
      <c r="V2928" s="139">
        <f ca="1">VLOOKUP(Tableau4[[#This Row],[Décalage]],D:G,4,0)</f>
        <v>0</v>
      </c>
      <c r="AY2928" s="88"/>
      <c r="AZ2928" s="88"/>
      <c r="BA2928" s="88"/>
      <c r="BB2928" s="88"/>
      <c r="BC2928" s="88"/>
    </row>
    <row r="2929" spans="1:55" ht="15" x14ac:dyDescent="0.2">
      <c r="A2929" s="100" t="s">
        <v>534</v>
      </c>
      <c r="B2929" s="95" t="s">
        <v>534</v>
      </c>
      <c r="C2929" s="95">
        <v>2926</v>
      </c>
      <c r="D2929" s="95" t="s">
        <v>534</v>
      </c>
      <c r="E2929" s="99" t="s">
        <v>534</v>
      </c>
      <c r="F2929" s="95" t="s">
        <v>534</v>
      </c>
      <c r="G2929" s="95" t="s">
        <v>534</v>
      </c>
      <c r="H2929" s="95">
        <v>0</v>
      </c>
      <c r="I2929" s="95">
        <v>1</v>
      </c>
      <c r="J2929" s="95">
        <v>2462</v>
      </c>
      <c r="K2929" s="95" t="s">
        <v>534</v>
      </c>
      <c r="L2929" s="98" t="s">
        <v>534</v>
      </c>
      <c r="M2929" s="98" t="s">
        <v>534</v>
      </c>
      <c r="N2929" s="97" t="s">
        <v>534</v>
      </c>
      <c r="Q2929" s="88" t="str">
        <f t="array" aca="1" ref="Q2929" ca="1">IFERROR(INDEX(Tableau3[Num DECAL],SMALL(IF(Tableau3[Num DECAL]&lt;&gt;"",ROW(INDIRECT("1:"&amp;ROWS(Tableau3[Num DECAL])))),ROWS($1:2918))),"")</f>
        <v/>
      </c>
      <c r="R2929" s="88">
        <f t="shared" ca="1" si="45"/>
        <v>0</v>
      </c>
      <c r="S2929" s="88">
        <f ca="1">COUNTIFS(Tableau3[PLAGE],R2929)</f>
        <v>0</v>
      </c>
      <c r="T2929" s="139">
        <f ca="1">INDEX(EXTRACT!DATE,MATCH(Tableau4[[#This Row],[Décalage]],D:D,0),0)</f>
        <v>0</v>
      </c>
      <c r="U2929" s="139">
        <f ca="1">VLOOKUP(Tableau4[[#This Row],[Décalage]],D:E,2,0)</f>
        <v>0</v>
      </c>
      <c r="V2929" s="139">
        <f ca="1">VLOOKUP(Tableau4[[#This Row],[Décalage]],D:G,4,0)</f>
        <v>0</v>
      </c>
      <c r="AY2929" s="88"/>
      <c r="AZ2929" s="88"/>
      <c r="BA2929" s="88"/>
      <c r="BB2929" s="88"/>
      <c r="BC2929" s="88"/>
    </row>
    <row r="2930" spans="1:55" ht="15" x14ac:dyDescent="0.2">
      <c r="A2930" s="100" t="s">
        <v>534</v>
      </c>
      <c r="B2930" s="95" t="s">
        <v>534</v>
      </c>
      <c r="C2930" s="95">
        <v>2927</v>
      </c>
      <c r="D2930" s="95" t="s">
        <v>534</v>
      </c>
      <c r="E2930" s="99" t="s">
        <v>534</v>
      </c>
      <c r="F2930" s="95" t="s">
        <v>534</v>
      </c>
      <c r="G2930" s="95" t="s">
        <v>534</v>
      </c>
      <c r="H2930" s="95">
        <v>0</v>
      </c>
      <c r="I2930" s="95">
        <v>1</v>
      </c>
      <c r="J2930" s="95">
        <v>2463</v>
      </c>
      <c r="K2930" s="95" t="s">
        <v>534</v>
      </c>
      <c r="L2930" s="98" t="s">
        <v>534</v>
      </c>
      <c r="M2930" s="98" t="s">
        <v>534</v>
      </c>
      <c r="N2930" s="97" t="s">
        <v>534</v>
      </c>
      <c r="Q2930" s="88" t="str">
        <f t="array" aca="1" ref="Q2930" ca="1">IFERROR(INDEX(Tableau3[Num DECAL],SMALL(IF(Tableau3[Num DECAL]&lt;&gt;"",ROW(INDIRECT("1:"&amp;ROWS(Tableau3[Num DECAL])))),ROWS($1:2919))),"")</f>
        <v/>
      </c>
      <c r="R2930" s="88">
        <f t="shared" ca="1" si="45"/>
        <v>0</v>
      </c>
      <c r="S2930" s="88">
        <f ca="1">COUNTIFS(Tableau3[PLAGE],R2930)</f>
        <v>0</v>
      </c>
      <c r="T2930" s="139">
        <f ca="1">INDEX(EXTRACT!DATE,MATCH(Tableau4[[#This Row],[Décalage]],D:D,0),0)</f>
        <v>0</v>
      </c>
      <c r="U2930" s="139">
        <f ca="1">VLOOKUP(Tableau4[[#This Row],[Décalage]],D:E,2,0)</f>
        <v>0</v>
      </c>
      <c r="V2930" s="139">
        <f ca="1">VLOOKUP(Tableau4[[#This Row],[Décalage]],D:G,4,0)</f>
        <v>0</v>
      </c>
      <c r="AY2930" s="88"/>
      <c r="AZ2930" s="88"/>
      <c r="BA2930" s="88"/>
      <c r="BB2930" s="88"/>
      <c r="BC2930" s="88"/>
    </row>
    <row r="2931" spans="1:55" ht="15" x14ac:dyDescent="0.2">
      <c r="A2931" s="100" t="s">
        <v>534</v>
      </c>
      <c r="B2931" s="95" t="s">
        <v>534</v>
      </c>
      <c r="C2931" s="95">
        <v>2928</v>
      </c>
      <c r="D2931" s="95" t="s">
        <v>534</v>
      </c>
      <c r="E2931" s="99" t="s">
        <v>534</v>
      </c>
      <c r="F2931" s="95" t="s">
        <v>534</v>
      </c>
      <c r="G2931" s="95" t="s">
        <v>534</v>
      </c>
      <c r="H2931" s="95">
        <v>0</v>
      </c>
      <c r="I2931" s="95">
        <v>1</v>
      </c>
      <c r="J2931" s="95">
        <v>2464</v>
      </c>
      <c r="K2931" s="95" t="s">
        <v>534</v>
      </c>
      <c r="L2931" s="98" t="s">
        <v>534</v>
      </c>
      <c r="M2931" s="98" t="s">
        <v>534</v>
      </c>
      <c r="N2931" s="97" t="s">
        <v>534</v>
      </c>
      <c r="Q2931" s="88" t="str">
        <f t="array" aca="1" ref="Q2931" ca="1">IFERROR(INDEX(Tableau3[Num DECAL],SMALL(IF(Tableau3[Num DECAL]&lt;&gt;"",ROW(INDIRECT("1:"&amp;ROWS(Tableau3[Num DECAL])))),ROWS($1:2920))),"")</f>
        <v/>
      </c>
      <c r="R2931" s="88">
        <f t="shared" ca="1" si="45"/>
        <v>0</v>
      </c>
      <c r="S2931" s="88">
        <f ca="1">COUNTIFS(Tableau3[PLAGE],R2931)</f>
        <v>0</v>
      </c>
      <c r="T2931" s="139">
        <f ca="1">INDEX(EXTRACT!DATE,MATCH(Tableau4[[#This Row],[Décalage]],D:D,0),0)</f>
        <v>0</v>
      </c>
      <c r="U2931" s="139">
        <f ca="1">VLOOKUP(Tableau4[[#This Row],[Décalage]],D:E,2,0)</f>
        <v>0</v>
      </c>
      <c r="V2931" s="139">
        <f ca="1">VLOOKUP(Tableau4[[#This Row],[Décalage]],D:G,4,0)</f>
        <v>0</v>
      </c>
      <c r="AY2931" s="88"/>
      <c r="AZ2931" s="88"/>
      <c r="BA2931" s="88"/>
      <c r="BB2931" s="88"/>
      <c r="BC2931" s="88"/>
    </row>
    <row r="2932" spans="1:55" ht="15" x14ac:dyDescent="0.2">
      <c r="A2932" s="100" t="s">
        <v>534</v>
      </c>
      <c r="B2932" s="95" t="s">
        <v>534</v>
      </c>
      <c r="C2932" s="95">
        <v>2929</v>
      </c>
      <c r="D2932" s="95" t="s">
        <v>534</v>
      </c>
      <c r="E2932" s="99" t="s">
        <v>534</v>
      </c>
      <c r="F2932" s="95" t="s">
        <v>534</v>
      </c>
      <c r="G2932" s="95" t="s">
        <v>534</v>
      </c>
      <c r="H2932" s="95">
        <v>0</v>
      </c>
      <c r="I2932" s="95">
        <v>1</v>
      </c>
      <c r="J2932" s="95">
        <v>2465</v>
      </c>
      <c r="K2932" s="95" t="s">
        <v>534</v>
      </c>
      <c r="L2932" s="98" t="s">
        <v>534</v>
      </c>
      <c r="M2932" s="98" t="s">
        <v>534</v>
      </c>
      <c r="N2932" s="97" t="s">
        <v>534</v>
      </c>
      <c r="Q2932" s="88" t="str">
        <f t="array" aca="1" ref="Q2932" ca="1">IFERROR(INDEX(Tableau3[Num DECAL],SMALL(IF(Tableau3[Num DECAL]&lt;&gt;"",ROW(INDIRECT("1:"&amp;ROWS(Tableau3[Num DECAL])))),ROWS($1:2921))),"")</f>
        <v/>
      </c>
      <c r="R2932" s="88">
        <f t="shared" ca="1" si="45"/>
        <v>0</v>
      </c>
      <c r="S2932" s="88">
        <f ca="1">COUNTIFS(Tableau3[PLAGE],R2932)</f>
        <v>0</v>
      </c>
      <c r="T2932" s="139">
        <f ca="1">INDEX(EXTRACT!DATE,MATCH(Tableau4[[#This Row],[Décalage]],D:D,0),0)</f>
        <v>0</v>
      </c>
      <c r="U2932" s="139">
        <f ca="1">VLOOKUP(Tableau4[[#This Row],[Décalage]],D:E,2,0)</f>
        <v>0</v>
      </c>
      <c r="V2932" s="139">
        <f ca="1">VLOOKUP(Tableau4[[#This Row],[Décalage]],D:G,4,0)</f>
        <v>0</v>
      </c>
      <c r="AY2932" s="88"/>
      <c r="AZ2932" s="88"/>
      <c r="BA2932" s="88"/>
      <c r="BB2932" s="88"/>
      <c r="BC2932" s="88"/>
    </row>
    <row r="2933" spans="1:55" ht="15" x14ac:dyDescent="0.2">
      <c r="A2933" s="100" t="s">
        <v>534</v>
      </c>
      <c r="B2933" s="95" t="s">
        <v>534</v>
      </c>
      <c r="C2933" s="95">
        <v>2930</v>
      </c>
      <c r="D2933" s="95" t="s">
        <v>534</v>
      </c>
      <c r="E2933" s="99" t="s">
        <v>534</v>
      </c>
      <c r="F2933" s="95" t="s">
        <v>534</v>
      </c>
      <c r="G2933" s="95" t="s">
        <v>534</v>
      </c>
      <c r="H2933" s="95">
        <v>0</v>
      </c>
      <c r="I2933" s="95">
        <v>1</v>
      </c>
      <c r="J2933" s="95">
        <v>2466</v>
      </c>
      <c r="K2933" s="95" t="s">
        <v>534</v>
      </c>
      <c r="L2933" s="98" t="s">
        <v>534</v>
      </c>
      <c r="M2933" s="98" t="s">
        <v>534</v>
      </c>
      <c r="N2933" s="97" t="s">
        <v>534</v>
      </c>
      <c r="Q2933" s="88" t="str">
        <f t="array" aca="1" ref="Q2933" ca="1">IFERROR(INDEX(Tableau3[Num DECAL],SMALL(IF(Tableau3[Num DECAL]&lt;&gt;"",ROW(INDIRECT("1:"&amp;ROWS(Tableau3[Num DECAL])))),ROWS($1:2922))),"")</f>
        <v/>
      </c>
      <c r="R2933" s="88">
        <f t="shared" ca="1" si="45"/>
        <v>0</v>
      </c>
      <c r="S2933" s="88">
        <f ca="1">COUNTIFS(Tableau3[PLAGE],R2933)</f>
        <v>0</v>
      </c>
      <c r="T2933" s="139">
        <f ca="1">INDEX(EXTRACT!DATE,MATCH(Tableau4[[#This Row],[Décalage]],D:D,0),0)</f>
        <v>0</v>
      </c>
      <c r="U2933" s="139">
        <f ca="1">VLOOKUP(Tableau4[[#This Row],[Décalage]],D:E,2,0)</f>
        <v>0</v>
      </c>
      <c r="V2933" s="139">
        <f ca="1">VLOOKUP(Tableau4[[#This Row],[Décalage]],D:G,4,0)</f>
        <v>0</v>
      </c>
      <c r="AY2933" s="88"/>
      <c r="AZ2933" s="88"/>
      <c r="BA2933" s="88"/>
      <c r="BB2933" s="88"/>
      <c r="BC2933" s="88"/>
    </row>
    <row r="2934" spans="1:55" ht="15" x14ac:dyDescent="0.2">
      <c r="A2934" s="100" t="s">
        <v>534</v>
      </c>
      <c r="B2934" s="95" t="s">
        <v>534</v>
      </c>
      <c r="C2934" s="95">
        <v>2931</v>
      </c>
      <c r="D2934" s="95" t="s">
        <v>534</v>
      </c>
      <c r="E2934" s="99" t="s">
        <v>534</v>
      </c>
      <c r="F2934" s="95" t="s">
        <v>534</v>
      </c>
      <c r="G2934" s="95" t="s">
        <v>534</v>
      </c>
      <c r="H2934" s="95">
        <v>0</v>
      </c>
      <c r="I2934" s="95">
        <v>1</v>
      </c>
      <c r="J2934" s="95">
        <v>2467</v>
      </c>
      <c r="K2934" s="95" t="s">
        <v>534</v>
      </c>
      <c r="L2934" s="98" t="s">
        <v>534</v>
      </c>
      <c r="M2934" s="98" t="s">
        <v>534</v>
      </c>
      <c r="N2934" s="97" t="s">
        <v>534</v>
      </c>
      <c r="Q2934" s="88" t="str">
        <f t="array" aca="1" ref="Q2934" ca="1">IFERROR(INDEX(Tableau3[Num DECAL],SMALL(IF(Tableau3[Num DECAL]&lt;&gt;"",ROW(INDIRECT("1:"&amp;ROWS(Tableau3[Num DECAL])))),ROWS($1:2923))),"")</f>
        <v/>
      </c>
      <c r="R2934" s="88">
        <f t="shared" ca="1" si="45"/>
        <v>0</v>
      </c>
      <c r="S2934" s="88">
        <f ca="1">COUNTIFS(Tableau3[PLAGE],R2934)</f>
        <v>0</v>
      </c>
      <c r="T2934" s="139">
        <f ca="1">INDEX(EXTRACT!DATE,MATCH(Tableau4[[#This Row],[Décalage]],D:D,0),0)</f>
        <v>0</v>
      </c>
      <c r="U2934" s="139">
        <f ca="1">VLOOKUP(Tableau4[[#This Row],[Décalage]],D:E,2,0)</f>
        <v>0</v>
      </c>
      <c r="V2934" s="139">
        <f ca="1">VLOOKUP(Tableau4[[#This Row],[Décalage]],D:G,4,0)</f>
        <v>0</v>
      </c>
      <c r="AY2934" s="88"/>
      <c r="AZ2934" s="88"/>
      <c r="BA2934" s="88"/>
      <c r="BB2934" s="88"/>
      <c r="BC2934" s="88"/>
    </row>
    <row r="2935" spans="1:55" ht="15" x14ac:dyDescent="0.2">
      <c r="A2935" s="100" t="s">
        <v>534</v>
      </c>
      <c r="B2935" s="95" t="s">
        <v>534</v>
      </c>
      <c r="C2935" s="95">
        <v>2932</v>
      </c>
      <c r="D2935" s="95" t="s">
        <v>534</v>
      </c>
      <c r="E2935" s="99" t="s">
        <v>534</v>
      </c>
      <c r="F2935" s="95" t="s">
        <v>534</v>
      </c>
      <c r="G2935" s="95" t="s">
        <v>534</v>
      </c>
      <c r="H2935" s="95">
        <v>0</v>
      </c>
      <c r="I2935" s="95">
        <v>1</v>
      </c>
      <c r="J2935" s="95">
        <v>2468</v>
      </c>
      <c r="K2935" s="95" t="s">
        <v>534</v>
      </c>
      <c r="L2935" s="98" t="s">
        <v>534</v>
      </c>
      <c r="M2935" s="98" t="s">
        <v>534</v>
      </c>
      <c r="N2935" s="97" t="s">
        <v>534</v>
      </c>
      <c r="Q2935" s="88" t="str">
        <f t="array" aca="1" ref="Q2935" ca="1">IFERROR(INDEX(Tableau3[Num DECAL],SMALL(IF(Tableau3[Num DECAL]&lt;&gt;"",ROW(INDIRECT("1:"&amp;ROWS(Tableau3[Num DECAL])))),ROWS($1:2924))),"")</f>
        <v/>
      </c>
      <c r="R2935" s="88">
        <f t="shared" ca="1" si="45"/>
        <v>0</v>
      </c>
      <c r="S2935" s="88">
        <f ca="1">COUNTIFS(Tableau3[PLAGE],R2935)</f>
        <v>0</v>
      </c>
      <c r="T2935" s="139">
        <f ca="1">INDEX(EXTRACT!DATE,MATCH(Tableau4[[#This Row],[Décalage]],D:D,0),0)</f>
        <v>0</v>
      </c>
      <c r="U2935" s="139">
        <f ca="1">VLOOKUP(Tableau4[[#This Row],[Décalage]],D:E,2,0)</f>
        <v>0</v>
      </c>
      <c r="V2935" s="139">
        <f ca="1">VLOOKUP(Tableau4[[#This Row],[Décalage]],D:G,4,0)</f>
        <v>0</v>
      </c>
      <c r="AY2935" s="88"/>
      <c r="AZ2935" s="88"/>
      <c r="BA2935" s="88"/>
      <c r="BB2935" s="88"/>
      <c r="BC2935" s="88"/>
    </row>
    <row r="2936" spans="1:55" ht="15" x14ac:dyDescent="0.2">
      <c r="A2936" s="100" t="s">
        <v>534</v>
      </c>
      <c r="B2936" s="95" t="s">
        <v>534</v>
      </c>
      <c r="C2936" s="95">
        <v>2933</v>
      </c>
      <c r="D2936" s="95" t="s">
        <v>534</v>
      </c>
      <c r="E2936" s="99" t="s">
        <v>534</v>
      </c>
      <c r="F2936" s="95" t="s">
        <v>534</v>
      </c>
      <c r="G2936" s="95" t="s">
        <v>534</v>
      </c>
      <c r="H2936" s="95">
        <v>0</v>
      </c>
      <c r="I2936" s="95">
        <v>1</v>
      </c>
      <c r="J2936" s="95">
        <v>2469</v>
      </c>
      <c r="K2936" s="95" t="s">
        <v>534</v>
      </c>
      <c r="L2936" s="98" t="s">
        <v>534</v>
      </c>
      <c r="M2936" s="98" t="s">
        <v>534</v>
      </c>
      <c r="N2936" s="97" t="s">
        <v>534</v>
      </c>
      <c r="Q2936" s="88" t="str">
        <f t="array" aca="1" ref="Q2936" ca="1">IFERROR(INDEX(Tableau3[Num DECAL],SMALL(IF(Tableau3[Num DECAL]&lt;&gt;"",ROW(INDIRECT("1:"&amp;ROWS(Tableau3[Num DECAL])))),ROWS($1:2925))),"")</f>
        <v/>
      </c>
      <c r="R2936" s="88">
        <f t="shared" ca="1" si="45"/>
        <v>0</v>
      </c>
      <c r="S2936" s="88">
        <f ca="1">COUNTIFS(Tableau3[PLAGE],R2936)</f>
        <v>0</v>
      </c>
      <c r="T2936" s="139">
        <f ca="1">INDEX(EXTRACT!DATE,MATCH(Tableau4[[#This Row],[Décalage]],D:D,0),0)</f>
        <v>0</v>
      </c>
      <c r="U2936" s="139">
        <f ca="1">VLOOKUP(Tableau4[[#This Row],[Décalage]],D:E,2,0)</f>
        <v>0</v>
      </c>
      <c r="V2936" s="139">
        <f ca="1">VLOOKUP(Tableau4[[#This Row],[Décalage]],D:G,4,0)</f>
        <v>0</v>
      </c>
      <c r="AY2936" s="88"/>
      <c r="AZ2936" s="88"/>
      <c r="BA2936" s="88"/>
      <c r="BB2936" s="88"/>
      <c r="BC2936" s="88"/>
    </row>
    <row r="2937" spans="1:55" ht="15" x14ac:dyDescent="0.2">
      <c r="A2937" s="100" t="s">
        <v>534</v>
      </c>
      <c r="B2937" s="95" t="s">
        <v>534</v>
      </c>
      <c r="C2937" s="95">
        <v>2934</v>
      </c>
      <c r="D2937" s="95" t="s">
        <v>534</v>
      </c>
      <c r="E2937" s="99" t="s">
        <v>534</v>
      </c>
      <c r="F2937" s="95" t="s">
        <v>534</v>
      </c>
      <c r="G2937" s="95" t="s">
        <v>534</v>
      </c>
      <c r="H2937" s="95">
        <v>0</v>
      </c>
      <c r="I2937" s="95">
        <v>1</v>
      </c>
      <c r="J2937" s="95">
        <v>2470</v>
      </c>
      <c r="K2937" s="95" t="s">
        <v>534</v>
      </c>
      <c r="L2937" s="98" t="s">
        <v>534</v>
      </c>
      <c r="M2937" s="98" t="s">
        <v>534</v>
      </c>
      <c r="N2937" s="97" t="s">
        <v>534</v>
      </c>
      <c r="Q2937" s="88" t="str">
        <f t="array" aca="1" ref="Q2937" ca="1">IFERROR(INDEX(Tableau3[Num DECAL],SMALL(IF(Tableau3[Num DECAL]&lt;&gt;"",ROW(INDIRECT("1:"&amp;ROWS(Tableau3[Num DECAL])))),ROWS($1:2926))),"")</f>
        <v/>
      </c>
      <c r="R2937" s="88">
        <f t="shared" ca="1" si="45"/>
        <v>0</v>
      </c>
      <c r="S2937" s="88">
        <f ca="1">COUNTIFS(Tableau3[PLAGE],R2937)</f>
        <v>0</v>
      </c>
      <c r="T2937" s="139">
        <f ca="1">INDEX(EXTRACT!DATE,MATCH(Tableau4[[#This Row],[Décalage]],D:D,0),0)</f>
        <v>0</v>
      </c>
      <c r="U2937" s="139">
        <f ca="1">VLOOKUP(Tableau4[[#This Row],[Décalage]],D:E,2,0)</f>
        <v>0</v>
      </c>
      <c r="V2937" s="139">
        <f ca="1">VLOOKUP(Tableau4[[#This Row],[Décalage]],D:G,4,0)</f>
        <v>0</v>
      </c>
      <c r="AY2937" s="88"/>
      <c r="AZ2937" s="88"/>
      <c r="BA2937" s="88"/>
      <c r="BB2937" s="88"/>
      <c r="BC2937" s="88"/>
    </row>
    <row r="2938" spans="1:55" ht="15" x14ac:dyDescent="0.2">
      <c r="A2938" s="100" t="s">
        <v>534</v>
      </c>
      <c r="B2938" s="95" t="s">
        <v>534</v>
      </c>
      <c r="C2938" s="95">
        <v>2935</v>
      </c>
      <c r="D2938" s="95" t="s">
        <v>534</v>
      </c>
      <c r="E2938" s="99" t="s">
        <v>534</v>
      </c>
      <c r="F2938" s="95" t="s">
        <v>534</v>
      </c>
      <c r="G2938" s="95" t="s">
        <v>534</v>
      </c>
      <c r="H2938" s="95">
        <v>0</v>
      </c>
      <c r="I2938" s="95">
        <v>1</v>
      </c>
      <c r="J2938" s="95">
        <v>2471</v>
      </c>
      <c r="K2938" s="95" t="s">
        <v>534</v>
      </c>
      <c r="L2938" s="98" t="s">
        <v>534</v>
      </c>
      <c r="M2938" s="98" t="s">
        <v>534</v>
      </c>
      <c r="N2938" s="97" t="s">
        <v>534</v>
      </c>
      <c r="Q2938" s="88" t="str">
        <f t="array" aca="1" ref="Q2938" ca="1">IFERROR(INDEX(Tableau3[Num DECAL],SMALL(IF(Tableau3[Num DECAL]&lt;&gt;"",ROW(INDIRECT("1:"&amp;ROWS(Tableau3[Num DECAL])))),ROWS($1:2927))),"")</f>
        <v/>
      </c>
      <c r="R2938" s="88">
        <f t="shared" ca="1" si="45"/>
        <v>0</v>
      </c>
      <c r="S2938" s="88">
        <f ca="1">COUNTIFS(Tableau3[PLAGE],R2938)</f>
        <v>0</v>
      </c>
      <c r="T2938" s="139">
        <f ca="1">INDEX(EXTRACT!DATE,MATCH(Tableau4[[#This Row],[Décalage]],D:D,0),0)</f>
        <v>0</v>
      </c>
      <c r="U2938" s="139">
        <f ca="1">VLOOKUP(Tableau4[[#This Row],[Décalage]],D:E,2,0)</f>
        <v>0</v>
      </c>
      <c r="V2938" s="139">
        <f ca="1">VLOOKUP(Tableau4[[#This Row],[Décalage]],D:G,4,0)</f>
        <v>0</v>
      </c>
      <c r="AY2938" s="88"/>
      <c r="AZ2938" s="88"/>
      <c r="BA2938" s="88"/>
      <c r="BB2938" s="88"/>
      <c r="BC2938" s="88"/>
    </row>
    <row r="2939" spans="1:55" ht="15" x14ac:dyDescent="0.2">
      <c r="A2939" s="100" t="s">
        <v>534</v>
      </c>
      <c r="B2939" s="95" t="s">
        <v>534</v>
      </c>
      <c r="C2939" s="95">
        <v>2936</v>
      </c>
      <c r="D2939" s="95" t="s">
        <v>534</v>
      </c>
      <c r="E2939" s="99" t="s">
        <v>534</v>
      </c>
      <c r="F2939" s="95" t="s">
        <v>534</v>
      </c>
      <c r="G2939" s="95" t="s">
        <v>534</v>
      </c>
      <c r="H2939" s="95">
        <v>0</v>
      </c>
      <c r="I2939" s="95">
        <v>1</v>
      </c>
      <c r="J2939" s="95">
        <v>2472</v>
      </c>
      <c r="K2939" s="95" t="s">
        <v>534</v>
      </c>
      <c r="L2939" s="98" t="s">
        <v>534</v>
      </c>
      <c r="M2939" s="98" t="s">
        <v>534</v>
      </c>
      <c r="N2939" s="97" t="s">
        <v>534</v>
      </c>
      <c r="Q2939" s="88" t="str">
        <f t="array" aca="1" ref="Q2939" ca="1">IFERROR(INDEX(Tableau3[Num DECAL],SMALL(IF(Tableau3[Num DECAL]&lt;&gt;"",ROW(INDIRECT("1:"&amp;ROWS(Tableau3[Num DECAL])))),ROWS($1:2928))),"")</f>
        <v/>
      </c>
      <c r="R2939" s="88">
        <f t="shared" ca="1" si="45"/>
        <v>0</v>
      </c>
      <c r="S2939" s="88">
        <f ca="1">COUNTIFS(Tableau3[PLAGE],R2939)</f>
        <v>0</v>
      </c>
      <c r="T2939" s="139">
        <f ca="1">INDEX(EXTRACT!DATE,MATCH(Tableau4[[#This Row],[Décalage]],D:D,0),0)</f>
        <v>0</v>
      </c>
      <c r="U2939" s="139">
        <f ca="1">VLOOKUP(Tableau4[[#This Row],[Décalage]],D:E,2,0)</f>
        <v>0</v>
      </c>
      <c r="V2939" s="139">
        <f ca="1">VLOOKUP(Tableau4[[#This Row],[Décalage]],D:G,4,0)</f>
        <v>0</v>
      </c>
      <c r="AY2939" s="88"/>
      <c r="AZ2939" s="88"/>
      <c r="BA2939" s="88"/>
      <c r="BB2939" s="88"/>
      <c r="BC2939" s="88"/>
    </row>
    <row r="2940" spans="1:55" ht="15" x14ac:dyDescent="0.2">
      <c r="A2940" s="100" t="s">
        <v>534</v>
      </c>
      <c r="B2940" s="95" t="s">
        <v>534</v>
      </c>
      <c r="C2940" s="95">
        <v>2937</v>
      </c>
      <c r="D2940" s="95" t="s">
        <v>534</v>
      </c>
      <c r="E2940" s="99" t="s">
        <v>534</v>
      </c>
      <c r="F2940" s="95" t="s">
        <v>534</v>
      </c>
      <c r="G2940" s="95" t="s">
        <v>534</v>
      </c>
      <c r="H2940" s="95">
        <v>0</v>
      </c>
      <c r="I2940" s="95">
        <v>1</v>
      </c>
      <c r="J2940" s="95">
        <v>2473</v>
      </c>
      <c r="K2940" s="95" t="s">
        <v>534</v>
      </c>
      <c r="L2940" s="98" t="s">
        <v>534</v>
      </c>
      <c r="M2940" s="98" t="s">
        <v>534</v>
      </c>
      <c r="N2940" s="97" t="s">
        <v>534</v>
      </c>
      <c r="Q2940" s="88" t="str">
        <f t="array" aca="1" ref="Q2940" ca="1">IFERROR(INDEX(Tableau3[Num DECAL],SMALL(IF(Tableau3[Num DECAL]&lt;&gt;"",ROW(INDIRECT("1:"&amp;ROWS(Tableau3[Num DECAL])))),ROWS($1:2929))),"")</f>
        <v/>
      </c>
      <c r="R2940" s="88">
        <f t="shared" ca="1" si="45"/>
        <v>0</v>
      </c>
      <c r="S2940" s="88">
        <f ca="1">COUNTIFS(Tableau3[PLAGE],R2940)</f>
        <v>0</v>
      </c>
      <c r="T2940" s="139">
        <f ca="1">INDEX(EXTRACT!DATE,MATCH(Tableau4[[#This Row],[Décalage]],D:D,0),0)</f>
        <v>0</v>
      </c>
      <c r="U2940" s="139">
        <f ca="1">VLOOKUP(Tableau4[[#This Row],[Décalage]],D:E,2,0)</f>
        <v>0</v>
      </c>
      <c r="V2940" s="139">
        <f ca="1">VLOOKUP(Tableau4[[#This Row],[Décalage]],D:G,4,0)</f>
        <v>0</v>
      </c>
      <c r="AY2940" s="88"/>
      <c r="AZ2940" s="88"/>
      <c r="BA2940" s="88"/>
      <c r="BB2940" s="88"/>
      <c r="BC2940" s="88"/>
    </row>
    <row r="2941" spans="1:55" ht="15" x14ac:dyDescent="0.2">
      <c r="A2941" s="100" t="s">
        <v>534</v>
      </c>
      <c r="B2941" s="95" t="s">
        <v>534</v>
      </c>
      <c r="C2941" s="95">
        <v>2938</v>
      </c>
      <c r="D2941" s="95" t="s">
        <v>534</v>
      </c>
      <c r="E2941" s="99" t="s">
        <v>534</v>
      </c>
      <c r="F2941" s="95" t="s">
        <v>534</v>
      </c>
      <c r="G2941" s="95" t="s">
        <v>534</v>
      </c>
      <c r="H2941" s="95">
        <v>0</v>
      </c>
      <c r="I2941" s="95">
        <v>1</v>
      </c>
      <c r="J2941" s="95">
        <v>2474</v>
      </c>
      <c r="K2941" s="95" t="s">
        <v>534</v>
      </c>
      <c r="L2941" s="98" t="s">
        <v>534</v>
      </c>
      <c r="M2941" s="98" t="s">
        <v>534</v>
      </c>
      <c r="N2941" s="97" t="s">
        <v>534</v>
      </c>
      <c r="Q2941" s="88" t="str">
        <f t="array" aca="1" ref="Q2941" ca="1">IFERROR(INDEX(Tableau3[Num DECAL],SMALL(IF(Tableau3[Num DECAL]&lt;&gt;"",ROW(INDIRECT("1:"&amp;ROWS(Tableau3[Num DECAL])))),ROWS($1:2930))),"")</f>
        <v/>
      </c>
      <c r="R2941" s="88">
        <f t="shared" ca="1" si="45"/>
        <v>0</v>
      </c>
      <c r="S2941" s="88">
        <f ca="1">COUNTIFS(Tableau3[PLAGE],R2941)</f>
        <v>0</v>
      </c>
      <c r="T2941" s="139">
        <f ca="1">INDEX(EXTRACT!DATE,MATCH(Tableau4[[#This Row],[Décalage]],D:D,0),0)</f>
        <v>0</v>
      </c>
      <c r="U2941" s="139">
        <f ca="1">VLOOKUP(Tableau4[[#This Row],[Décalage]],D:E,2,0)</f>
        <v>0</v>
      </c>
      <c r="V2941" s="139">
        <f ca="1">VLOOKUP(Tableau4[[#This Row],[Décalage]],D:G,4,0)</f>
        <v>0</v>
      </c>
      <c r="AY2941" s="88"/>
      <c r="AZ2941" s="88"/>
      <c r="BA2941" s="88"/>
      <c r="BB2941" s="88"/>
      <c r="BC2941" s="88"/>
    </row>
    <row r="2942" spans="1:55" ht="15" x14ac:dyDescent="0.2">
      <c r="A2942" s="100" t="s">
        <v>534</v>
      </c>
      <c r="B2942" s="95" t="s">
        <v>534</v>
      </c>
      <c r="C2942" s="95">
        <v>2939</v>
      </c>
      <c r="D2942" s="95" t="s">
        <v>534</v>
      </c>
      <c r="E2942" s="99" t="s">
        <v>534</v>
      </c>
      <c r="F2942" s="95" t="s">
        <v>534</v>
      </c>
      <c r="G2942" s="95" t="s">
        <v>534</v>
      </c>
      <c r="H2942" s="95">
        <v>0</v>
      </c>
      <c r="I2942" s="95">
        <v>1</v>
      </c>
      <c r="J2942" s="95">
        <v>2475</v>
      </c>
      <c r="K2942" s="95" t="s">
        <v>534</v>
      </c>
      <c r="L2942" s="98" t="s">
        <v>534</v>
      </c>
      <c r="M2942" s="98" t="s">
        <v>534</v>
      </c>
      <c r="N2942" s="97" t="s">
        <v>534</v>
      </c>
      <c r="Q2942" s="88" t="str">
        <f t="array" aca="1" ref="Q2942" ca="1">IFERROR(INDEX(Tableau3[Num DECAL],SMALL(IF(Tableau3[Num DECAL]&lt;&gt;"",ROW(INDIRECT("1:"&amp;ROWS(Tableau3[Num DECAL])))),ROWS($1:2931))),"")</f>
        <v/>
      </c>
      <c r="R2942" s="88">
        <f t="shared" ca="1" si="45"/>
        <v>0</v>
      </c>
      <c r="S2942" s="88">
        <f ca="1">COUNTIFS(Tableau3[PLAGE],R2942)</f>
        <v>0</v>
      </c>
      <c r="T2942" s="139">
        <f ca="1">INDEX(EXTRACT!DATE,MATCH(Tableau4[[#This Row],[Décalage]],D:D,0),0)</f>
        <v>0</v>
      </c>
      <c r="U2942" s="139">
        <f ca="1">VLOOKUP(Tableau4[[#This Row],[Décalage]],D:E,2,0)</f>
        <v>0</v>
      </c>
      <c r="V2942" s="139">
        <f ca="1">VLOOKUP(Tableau4[[#This Row],[Décalage]],D:G,4,0)</f>
        <v>0</v>
      </c>
      <c r="AY2942" s="88"/>
      <c r="AZ2942" s="88"/>
      <c r="BA2942" s="88"/>
      <c r="BB2942" s="88"/>
      <c r="BC2942" s="88"/>
    </row>
    <row r="2943" spans="1:55" ht="15" x14ac:dyDescent="0.2">
      <c r="A2943" s="100" t="s">
        <v>534</v>
      </c>
      <c r="B2943" s="95" t="s">
        <v>534</v>
      </c>
      <c r="C2943" s="95">
        <v>2940</v>
      </c>
      <c r="D2943" s="95" t="s">
        <v>534</v>
      </c>
      <c r="E2943" s="99" t="s">
        <v>534</v>
      </c>
      <c r="F2943" s="95" t="s">
        <v>534</v>
      </c>
      <c r="G2943" s="95" t="s">
        <v>534</v>
      </c>
      <c r="H2943" s="95">
        <v>0</v>
      </c>
      <c r="I2943" s="95">
        <v>1</v>
      </c>
      <c r="J2943" s="95">
        <v>2476</v>
      </c>
      <c r="K2943" s="95" t="s">
        <v>534</v>
      </c>
      <c r="L2943" s="98" t="s">
        <v>534</v>
      </c>
      <c r="M2943" s="98" t="s">
        <v>534</v>
      </c>
      <c r="N2943" s="97" t="s">
        <v>534</v>
      </c>
      <c r="Q2943" s="88" t="str">
        <f t="array" aca="1" ref="Q2943" ca="1">IFERROR(INDEX(Tableau3[Num DECAL],SMALL(IF(Tableau3[Num DECAL]&lt;&gt;"",ROW(INDIRECT("1:"&amp;ROWS(Tableau3[Num DECAL])))),ROWS($1:2932))),"")</f>
        <v/>
      </c>
      <c r="R2943" s="88">
        <f t="shared" ca="1" si="45"/>
        <v>0</v>
      </c>
      <c r="S2943" s="88">
        <f ca="1">COUNTIFS(Tableau3[PLAGE],R2943)</f>
        <v>0</v>
      </c>
      <c r="T2943" s="139">
        <f ca="1">INDEX(EXTRACT!DATE,MATCH(Tableau4[[#This Row],[Décalage]],D:D,0),0)</f>
        <v>0</v>
      </c>
      <c r="U2943" s="139">
        <f ca="1">VLOOKUP(Tableau4[[#This Row],[Décalage]],D:E,2,0)</f>
        <v>0</v>
      </c>
      <c r="V2943" s="139">
        <f ca="1">VLOOKUP(Tableau4[[#This Row],[Décalage]],D:G,4,0)</f>
        <v>0</v>
      </c>
      <c r="AY2943" s="88"/>
      <c r="AZ2943" s="88"/>
      <c r="BA2943" s="88"/>
      <c r="BB2943" s="88"/>
      <c r="BC2943" s="88"/>
    </row>
    <row r="2944" spans="1:55" ht="15" x14ac:dyDescent="0.2">
      <c r="A2944" s="100" t="s">
        <v>534</v>
      </c>
      <c r="B2944" s="95" t="s">
        <v>534</v>
      </c>
      <c r="C2944" s="95">
        <v>2941</v>
      </c>
      <c r="D2944" s="95" t="s">
        <v>534</v>
      </c>
      <c r="E2944" s="99" t="s">
        <v>534</v>
      </c>
      <c r="F2944" s="95" t="s">
        <v>534</v>
      </c>
      <c r="G2944" s="95" t="s">
        <v>534</v>
      </c>
      <c r="H2944" s="95">
        <v>0</v>
      </c>
      <c r="I2944" s="95">
        <v>1</v>
      </c>
      <c r="J2944" s="95">
        <v>2477</v>
      </c>
      <c r="K2944" s="95" t="s">
        <v>534</v>
      </c>
      <c r="L2944" s="98" t="s">
        <v>534</v>
      </c>
      <c r="M2944" s="98" t="s">
        <v>534</v>
      </c>
      <c r="N2944" s="97" t="s">
        <v>534</v>
      </c>
      <c r="Q2944" s="88" t="str">
        <f t="array" aca="1" ref="Q2944" ca="1">IFERROR(INDEX(Tableau3[Num DECAL],SMALL(IF(Tableau3[Num DECAL]&lt;&gt;"",ROW(INDIRECT("1:"&amp;ROWS(Tableau3[Num DECAL])))),ROWS($1:2933))),"")</f>
        <v/>
      </c>
      <c r="R2944" s="88">
        <f t="shared" ca="1" si="45"/>
        <v>0</v>
      </c>
      <c r="S2944" s="88">
        <f ca="1">COUNTIFS(Tableau3[PLAGE],R2944)</f>
        <v>0</v>
      </c>
      <c r="T2944" s="139">
        <f ca="1">INDEX(EXTRACT!DATE,MATCH(Tableau4[[#This Row],[Décalage]],D:D,0),0)</f>
        <v>0</v>
      </c>
      <c r="U2944" s="139">
        <f ca="1">VLOOKUP(Tableau4[[#This Row],[Décalage]],D:E,2,0)</f>
        <v>0</v>
      </c>
      <c r="V2944" s="139">
        <f ca="1">VLOOKUP(Tableau4[[#This Row],[Décalage]],D:G,4,0)</f>
        <v>0</v>
      </c>
      <c r="AY2944" s="88"/>
      <c r="AZ2944" s="88"/>
      <c r="BA2944" s="88"/>
      <c r="BB2944" s="88"/>
      <c r="BC2944" s="88"/>
    </row>
    <row r="2945" spans="1:55" ht="15" x14ac:dyDescent="0.2">
      <c r="A2945" s="100" t="s">
        <v>534</v>
      </c>
      <c r="B2945" s="95" t="s">
        <v>534</v>
      </c>
      <c r="C2945" s="95">
        <v>2942</v>
      </c>
      <c r="D2945" s="95" t="s">
        <v>534</v>
      </c>
      <c r="E2945" s="99" t="s">
        <v>534</v>
      </c>
      <c r="F2945" s="95" t="s">
        <v>534</v>
      </c>
      <c r="G2945" s="95" t="s">
        <v>534</v>
      </c>
      <c r="H2945" s="95">
        <v>0</v>
      </c>
      <c r="I2945" s="95">
        <v>1</v>
      </c>
      <c r="J2945" s="95">
        <v>2478</v>
      </c>
      <c r="K2945" s="95" t="s">
        <v>534</v>
      </c>
      <c r="L2945" s="98" t="s">
        <v>534</v>
      </c>
      <c r="M2945" s="98" t="s">
        <v>534</v>
      </c>
      <c r="N2945" s="97" t="s">
        <v>534</v>
      </c>
      <c r="Q2945" s="88" t="str">
        <f t="array" aca="1" ref="Q2945" ca="1">IFERROR(INDEX(Tableau3[Num DECAL],SMALL(IF(Tableau3[Num DECAL]&lt;&gt;"",ROW(INDIRECT("1:"&amp;ROWS(Tableau3[Num DECAL])))),ROWS($1:2934))),"")</f>
        <v/>
      </c>
      <c r="R2945" s="88">
        <f t="shared" ca="1" si="45"/>
        <v>0</v>
      </c>
      <c r="S2945" s="88">
        <f ca="1">COUNTIFS(Tableau3[PLAGE],R2945)</f>
        <v>0</v>
      </c>
      <c r="T2945" s="139">
        <f ca="1">INDEX(EXTRACT!DATE,MATCH(Tableau4[[#This Row],[Décalage]],D:D,0),0)</f>
        <v>0</v>
      </c>
      <c r="U2945" s="139">
        <f ca="1">VLOOKUP(Tableau4[[#This Row],[Décalage]],D:E,2,0)</f>
        <v>0</v>
      </c>
      <c r="V2945" s="139">
        <f ca="1">VLOOKUP(Tableau4[[#This Row],[Décalage]],D:G,4,0)</f>
        <v>0</v>
      </c>
      <c r="AY2945" s="88"/>
      <c r="AZ2945" s="88"/>
      <c r="BA2945" s="88"/>
      <c r="BB2945" s="88"/>
      <c r="BC2945" s="88"/>
    </row>
    <row r="2946" spans="1:55" ht="15" x14ac:dyDescent="0.2">
      <c r="A2946" s="100" t="s">
        <v>534</v>
      </c>
      <c r="B2946" s="95" t="s">
        <v>534</v>
      </c>
      <c r="C2946" s="95">
        <v>2943</v>
      </c>
      <c r="D2946" s="95" t="s">
        <v>534</v>
      </c>
      <c r="E2946" s="99" t="s">
        <v>534</v>
      </c>
      <c r="F2946" s="95" t="s">
        <v>534</v>
      </c>
      <c r="G2946" s="95" t="s">
        <v>534</v>
      </c>
      <c r="H2946" s="95">
        <v>0</v>
      </c>
      <c r="I2946" s="95">
        <v>1</v>
      </c>
      <c r="J2946" s="95">
        <v>2479</v>
      </c>
      <c r="K2946" s="95" t="s">
        <v>534</v>
      </c>
      <c r="L2946" s="98" t="s">
        <v>534</v>
      </c>
      <c r="M2946" s="98" t="s">
        <v>534</v>
      </c>
      <c r="N2946" s="97" t="s">
        <v>534</v>
      </c>
      <c r="Q2946" s="88" t="str">
        <f t="array" aca="1" ref="Q2946" ca="1">IFERROR(INDEX(Tableau3[Num DECAL],SMALL(IF(Tableau3[Num DECAL]&lt;&gt;"",ROW(INDIRECT("1:"&amp;ROWS(Tableau3[Num DECAL])))),ROWS($1:2935))),"")</f>
        <v/>
      </c>
      <c r="R2946" s="88">
        <f t="shared" ca="1" si="45"/>
        <v>0</v>
      </c>
      <c r="S2946" s="88">
        <f ca="1">COUNTIFS(Tableau3[PLAGE],R2946)</f>
        <v>0</v>
      </c>
      <c r="T2946" s="139">
        <f ca="1">INDEX(EXTRACT!DATE,MATCH(Tableau4[[#This Row],[Décalage]],D:D,0),0)</f>
        <v>0</v>
      </c>
      <c r="U2946" s="139">
        <f ca="1">VLOOKUP(Tableau4[[#This Row],[Décalage]],D:E,2,0)</f>
        <v>0</v>
      </c>
      <c r="V2946" s="139">
        <f ca="1">VLOOKUP(Tableau4[[#This Row],[Décalage]],D:G,4,0)</f>
        <v>0</v>
      </c>
      <c r="AY2946" s="88"/>
      <c r="AZ2946" s="88"/>
      <c r="BA2946" s="88"/>
      <c r="BB2946" s="88"/>
      <c r="BC2946" s="88"/>
    </row>
    <row r="2947" spans="1:55" ht="15" x14ac:dyDescent="0.2">
      <c r="A2947" s="100" t="s">
        <v>534</v>
      </c>
      <c r="B2947" s="95" t="s">
        <v>534</v>
      </c>
      <c r="C2947" s="95">
        <v>2944</v>
      </c>
      <c r="D2947" s="95" t="s">
        <v>534</v>
      </c>
      <c r="E2947" s="99" t="s">
        <v>534</v>
      </c>
      <c r="F2947" s="95" t="s">
        <v>534</v>
      </c>
      <c r="G2947" s="95" t="s">
        <v>534</v>
      </c>
      <c r="H2947" s="95">
        <v>0</v>
      </c>
      <c r="I2947" s="95">
        <v>1</v>
      </c>
      <c r="J2947" s="95">
        <v>2480</v>
      </c>
      <c r="K2947" s="95" t="s">
        <v>534</v>
      </c>
      <c r="L2947" s="98" t="s">
        <v>534</v>
      </c>
      <c r="M2947" s="98" t="s">
        <v>534</v>
      </c>
      <c r="N2947" s="97" t="s">
        <v>534</v>
      </c>
      <c r="Q2947" s="88" t="str">
        <f t="array" aca="1" ref="Q2947" ca="1">IFERROR(INDEX(Tableau3[Num DECAL],SMALL(IF(Tableau3[Num DECAL]&lt;&gt;"",ROW(INDIRECT("1:"&amp;ROWS(Tableau3[Num DECAL])))),ROWS($1:2936))),"")</f>
        <v/>
      </c>
      <c r="R2947" s="88">
        <f t="shared" ca="1" si="45"/>
        <v>0</v>
      </c>
      <c r="S2947" s="88">
        <f ca="1">COUNTIFS(Tableau3[PLAGE],R2947)</f>
        <v>0</v>
      </c>
      <c r="T2947" s="139">
        <f ca="1">INDEX(EXTRACT!DATE,MATCH(Tableau4[[#This Row],[Décalage]],D:D,0),0)</f>
        <v>0</v>
      </c>
      <c r="U2947" s="139">
        <f ca="1">VLOOKUP(Tableau4[[#This Row],[Décalage]],D:E,2,0)</f>
        <v>0</v>
      </c>
      <c r="V2947" s="139">
        <f ca="1">VLOOKUP(Tableau4[[#This Row],[Décalage]],D:G,4,0)</f>
        <v>0</v>
      </c>
      <c r="AY2947" s="88"/>
      <c r="AZ2947" s="88"/>
      <c r="BA2947" s="88"/>
      <c r="BB2947" s="88"/>
      <c r="BC2947" s="88"/>
    </row>
    <row r="2948" spans="1:55" ht="15" x14ac:dyDescent="0.2">
      <c r="A2948" s="100" t="s">
        <v>534</v>
      </c>
      <c r="B2948" s="95" t="s">
        <v>534</v>
      </c>
      <c r="C2948" s="95">
        <v>2945</v>
      </c>
      <c r="D2948" s="95" t="s">
        <v>534</v>
      </c>
      <c r="E2948" s="99" t="s">
        <v>534</v>
      </c>
      <c r="F2948" s="95" t="s">
        <v>534</v>
      </c>
      <c r="G2948" s="95" t="s">
        <v>534</v>
      </c>
      <c r="H2948" s="95">
        <v>0</v>
      </c>
      <c r="I2948" s="95">
        <v>1</v>
      </c>
      <c r="J2948" s="95">
        <v>2481</v>
      </c>
      <c r="K2948" s="95" t="s">
        <v>534</v>
      </c>
      <c r="L2948" s="98" t="s">
        <v>534</v>
      </c>
      <c r="M2948" s="98" t="s">
        <v>534</v>
      </c>
      <c r="N2948" s="97" t="s">
        <v>534</v>
      </c>
      <c r="Q2948" s="88" t="str">
        <f t="array" aca="1" ref="Q2948" ca="1">IFERROR(INDEX(Tableau3[Num DECAL],SMALL(IF(Tableau3[Num DECAL]&lt;&gt;"",ROW(INDIRECT("1:"&amp;ROWS(Tableau3[Num DECAL])))),ROWS($1:2937))),"")</f>
        <v/>
      </c>
      <c r="R2948" s="88">
        <f t="shared" ca="1" si="45"/>
        <v>0</v>
      </c>
      <c r="S2948" s="88">
        <f ca="1">COUNTIFS(Tableau3[PLAGE],R2948)</f>
        <v>0</v>
      </c>
      <c r="T2948" s="139">
        <f ca="1">INDEX(EXTRACT!DATE,MATCH(Tableau4[[#This Row],[Décalage]],D:D,0),0)</f>
        <v>0</v>
      </c>
      <c r="U2948" s="139">
        <f ca="1">VLOOKUP(Tableau4[[#This Row],[Décalage]],D:E,2,0)</f>
        <v>0</v>
      </c>
      <c r="V2948" s="139">
        <f ca="1">VLOOKUP(Tableau4[[#This Row],[Décalage]],D:G,4,0)</f>
        <v>0</v>
      </c>
      <c r="AY2948" s="88"/>
      <c r="AZ2948" s="88"/>
      <c r="BA2948" s="88"/>
      <c r="BB2948" s="88"/>
      <c r="BC2948" s="88"/>
    </row>
    <row r="2949" spans="1:55" ht="15" x14ac:dyDescent="0.2">
      <c r="A2949" s="100" t="s">
        <v>534</v>
      </c>
      <c r="B2949" s="95" t="s">
        <v>534</v>
      </c>
      <c r="C2949" s="95">
        <v>2946</v>
      </c>
      <c r="D2949" s="95" t="s">
        <v>534</v>
      </c>
      <c r="E2949" s="99" t="s">
        <v>534</v>
      </c>
      <c r="F2949" s="95" t="s">
        <v>534</v>
      </c>
      <c r="G2949" s="95" t="s">
        <v>534</v>
      </c>
      <c r="H2949" s="95">
        <v>0</v>
      </c>
      <c r="I2949" s="95">
        <v>1</v>
      </c>
      <c r="J2949" s="95">
        <v>2482</v>
      </c>
      <c r="K2949" s="95" t="s">
        <v>534</v>
      </c>
      <c r="L2949" s="98" t="s">
        <v>534</v>
      </c>
      <c r="M2949" s="98" t="s">
        <v>534</v>
      </c>
      <c r="N2949" s="97" t="s">
        <v>534</v>
      </c>
      <c r="Q2949" s="88" t="str">
        <f t="array" aca="1" ref="Q2949" ca="1">IFERROR(INDEX(Tableau3[Num DECAL],SMALL(IF(Tableau3[Num DECAL]&lt;&gt;"",ROW(INDIRECT("1:"&amp;ROWS(Tableau3[Num DECAL])))),ROWS($1:2938))),"")</f>
        <v/>
      </c>
      <c r="R2949" s="88">
        <f t="shared" ca="1" si="45"/>
        <v>0</v>
      </c>
      <c r="S2949" s="88">
        <f ca="1">COUNTIFS(Tableau3[PLAGE],R2949)</f>
        <v>0</v>
      </c>
      <c r="T2949" s="139">
        <f ca="1">INDEX(EXTRACT!DATE,MATCH(Tableau4[[#This Row],[Décalage]],D:D,0),0)</f>
        <v>0</v>
      </c>
      <c r="U2949" s="139">
        <f ca="1">VLOOKUP(Tableau4[[#This Row],[Décalage]],D:E,2,0)</f>
        <v>0</v>
      </c>
      <c r="V2949" s="139">
        <f ca="1">VLOOKUP(Tableau4[[#This Row],[Décalage]],D:G,4,0)</f>
        <v>0</v>
      </c>
      <c r="AY2949" s="88"/>
      <c r="AZ2949" s="88"/>
      <c r="BA2949" s="88"/>
      <c r="BB2949" s="88"/>
      <c r="BC2949" s="88"/>
    </row>
    <row r="2950" spans="1:55" ht="15" x14ac:dyDescent="0.2">
      <c r="A2950" s="100" t="s">
        <v>534</v>
      </c>
      <c r="B2950" s="95" t="s">
        <v>534</v>
      </c>
      <c r="C2950" s="95">
        <v>2947</v>
      </c>
      <c r="D2950" s="95" t="s">
        <v>534</v>
      </c>
      <c r="E2950" s="99" t="s">
        <v>534</v>
      </c>
      <c r="F2950" s="95" t="s">
        <v>534</v>
      </c>
      <c r="G2950" s="95" t="s">
        <v>534</v>
      </c>
      <c r="H2950" s="95">
        <v>0</v>
      </c>
      <c r="I2950" s="95">
        <v>1</v>
      </c>
      <c r="J2950" s="95">
        <v>2483</v>
      </c>
      <c r="K2950" s="95" t="s">
        <v>534</v>
      </c>
      <c r="L2950" s="98" t="s">
        <v>534</v>
      </c>
      <c r="M2950" s="98" t="s">
        <v>534</v>
      </c>
      <c r="N2950" s="97" t="s">
        <v>534</v>
      </c>
      <c r="Q2950" s="88" t="str">
        <f t="array" aca="1" ref="Q2950" ca="1">IFERROR(INDEX(Tableau3[Num DECAL],SMALL(IF(Tableau3[Num DECAL]&lt;&gt;"",ROW(INDIRECT("1:"&amp;ROWS(Tableau3[Num DECAL])))),ROWS($1:2939))),"")</f>
        <v/>
      </c>
      <c r="R2950" s="88">
        <f t="shared" ca="1" si="45"/>
        <v>0</v>
      </c>
      <c r="S2950" s="88">
        <f ca="1">COUNTIFS(Tableau3[PLAGE],R2950)</f>
        <v>0</v>
      </c>
      <c r="T2950" s="139">
        <f ca="1">INDEX(EXTRACT!DATE,MATCH(Tableau4[[#This Row],[Décalage]],D:D,0),0)</f>
        <v>0</v>
      </c>
      <c r="U2950" s="139">
        <f ca="1">VLOOKUP(Tableau4[[#This Row],[Décalage]],D:E,2,0)</f>
        <v>0</v>
      </c>
      <c r="V2950" s="139">
        <f ca="1">VLOOKUP(Tableau4[[#This Row],[Décalage]],D:G,4,0)</f>
        <v>0</v>
      </c>
      <c r="AY2950" s="88"/>
      <c r="AZ2950" s="88"/>
      <c r="BA2950" s="88"/>
      <c r="BB2950" s="88"/>
      <c r="BC2950" s="88"/>
    </row>
    <row r="2951" spans="1:55" ht="15" x14ac:dyDescent="0.2">
      <c r="A2951" s="100" t="s">
        <v>534</v>
      </c>
      <c r="B2951" s="95" t="s">
        <v>534</v>
      </c>
      <c r="C2951" s="95">
        <v>2948</v>
      </c>
      <c r="D2951" s="95" t="s">
        <v>534</v>
      </c>
      <c r="E2951" s="99" t="s">
        <v>534</v>
      </c>
      <c r="F2951" s="95" t="s">
        <v>534</v>
      </c>
      <c r="G2951" s="95" t="s">
        <v>534</v>
      </c>
      <c r="H2951" s="95">
        <v>0</v>
      </c>
      <c r="I2951" s="95">
        <v>1</v>
      </c>
      <c r="J2951" s="95">
        <v>2484</v>
      </c>
      <c r="K2951" s="95" t="s">
        <v>534</v>
      </c>
      <c r="L2951" s="98" t="s">
        <v>534</v>
      </c>
      <c r="M2951" s="98" t="s">
        <v>534</v>
      </c>
      <c r="N2951" s="97" t="s">
        <v>534</v>
      </c>
      <c r="Q2951" s="88" t="str">
        <f t="array" aca="1" ref="Q2951" ca="1">IFERROR(INDEX(Tableau3[Num DECAL],SMALL(IF(Tableau3[Num DECAL]&lt;&gt;"",ROW(INDIRECT("1:"&amp;ROWS(Tableau3[Num DECAL])))),ROWS($1:2940))),"")</f>
        <v/>
      </c>
      <c r="R2951" s="88">
        <f t="shared" ca="1" si="45"/>
        <v>0</v>
      </c>
      <c r="S2951" s="88">
        <f ca="1">COUNTIFS(Tableau3[PLAGE],R2951)</f>
        <v>0</v>
      </c>
      <c r="T2951" s="139">
        <f ca="1">INDEX(EXTRACT!DATE,MATCH(Tableau4[[#This Row],[Décalage]],D:D,0),0)</f>
        <v>0</v>
      </c>
      <c r="U2951" s="139">
        <f ca="1">VLOOKUP(Tableau4[[#This Row],[Décalage]],D:E,2,0)</f>
        <v>0</v>
      </c>
      <c r="V2951" s="139">
        <f ca="1">VLOOKUP(Tableau4[[#This Row],[Décalage]],D:G,4,0)</f>
        <v>0</v>
      </c>
      <c r="AY2951" s="88"/>
      <c r="AZ2951" s="88"/>
      <c r="BA2951" s="88"/>
      <c r="BB2951" s="88"/>
      <c r="BC2951" s="88"/>
    </row>
    <row r="2952" spans="1:55" ht="15" x14ac:dyDescent="0.2">
      <c r="A2952" s="100" t="s">
        <v>534</v>
      </c>
      <c r="B2952" s="95" t="s">
        <v>534</v>
      </c>
      <c r="C2952" s="95">
        <v>2949</v>
      </c>
      <c r="D2952" s="95" t="s">
        <v>534</v>
      </c>
      <c r="E2952" s="99" t="s">
        <v>534</v>
      </c>
      <c r="F2952" s="95" t="s">
        <v>534</v>
      </c>
      <c r="G2952" s="95" t="s">
        <v>534</v>
      </c>
      <c r="H2952" s="95">
        <v>0</v>
      </c>
      <c r="I2952" s="95">
        <v>1</v>
      </c>
      <c r="J2952" s="95">
        <v>2485</v>
      </c>
      <c r="K2952" s="95" t="s">
        <v>534</v>
      </c>
      <c r="L2952" s="98" t="s">
        <v>534</v>
      </c>
      <c r="M2952" s="98" t="s">
        <v>534</v>
      </c>
      <c r="N2952" s="97" t="s">
        <v>534</v>
      </c>
      <c r="Q2952" s="88" t="str">
        <f t="array" aca="1" ref="Q2952" ca="1">IFERROR(INDEX(Tableau3[Num DECAL],SMALL(IF(Tableau3[Num DECAL]&lt;&gt;"",ROW(INDIRECT("1:"&amp;ROWS(Tableau3[Num DECAL])))),ROWS($1:2941))),"")</f>
        <v/>
      </c>
      <c r="R2952" s="88">
        <f t="shared" ca="1" si="45"/>
        <v>0</v>
      </c>
      <c r="S2952" s="88">
        <f ca="1">COUNTIFS(Tableau3[PLAGE],R2952)</f>
        <v>0</v>
      </c>
      <c r="T2952" s="139">
        <f ca="1">INDEX(EXTRACT!DATE,MATCH(Tableau4[[#This Row],[Décalage]],D:D,0),0)</f>
        <v>0</v>
      </c>
      <c r="U2952" s="139">
        <f ca="1">VLOOKUP(Tableau4[[#This Row],[Décalage]],D:E,2,0)</f>
        <v>0</v>
      </c>
      <c r="V2952" s="139">
        <f ca="1">VLOOKUP(Tableau4[[#This Row],[Décalage]],D:G,4,0)</f>
        <v>0</v>
      </c>
      <c r="AY2952" s="88"/>
      <c r="AZ2952" s="88"/>
      <c r="BA2952" s="88"/>
      <c r="BB2952" s="88"/>
      <c r="BC2952" s="88"/>
    </row>
    <row r="2953" spans="1:55" ht="15" x14ac:dyDescent="0.2">
      <c r="A2953" s="100" t="s">
        <v>534</v>
      </c>
      <c r="B2953" s="95" t="s">
        <v>534</v>
      </c>
      <c r="C2953" s="95">
        <v>2950</v>
      </c>
      <c r="D2953" s="95" t="s">
        <v>534</v>
      </c>
      <c r="E2953" s="99" t="s">
        <v>534</v>
      </c>
      <c r="F2953" s="95" t="s">
        <v>534</v>
      </c>
      <c r="G2953" s="95" t="s">
        <v>534</v>
      </c>
      <c r="H2953" s="95">
        <v>0</v>
      </c>
      <c r="I2953" s="95">
        <v>1</v>
      </c>
      <c r="J2953" s="95">
        <v>2486</v>
      </c>
      <c r="K2953" s="95" t="s">
        <v>534</v>
      </c>
      <c r="L2953" s="98" t="s">
        <v>534</v>
      </c>
      <c r="M2953" s="98" t="s">
        <v>534</v>
      </c>
      <c r="N2953" s="97" t="s">
        <v>534</v>
      </c>
      <c r="Q2953" s="88" t="str">
        <f t="array" aca="1" ref="Q2953" ca="1">IFERROR(INDEX(Tableau3[Num DECAL],SMALL(IF(Tableau3[Num DECAL]&lt;&gt;"",ROW(INDIRECT("1:"&amp;ROWS(Tableau3[Num DECAL])))),ROWS($1:2942))),"")</f>
        <v/>
      </c>
      <c r="R2953" s="88">
        <f t="shared" ca="1" si="45"/>
        <v>0</v>
      </c>
      <c r="S2953" s="88">
        <f ca="1">COUNTIFS(Tableau3[PLAGE],R2953)</f>
        <v>0</v>
      </c>
      <c r="T2953" s="139">
        <f ca="1">INDEX(EXTRACT!DATE,MATCH(Tableau4[[#This Row],[Décalage]],D:D,0),0)</f>
        <v>0</v>
      </c>
      <c r="U2953" s="139">
        <f ca="1">VLOOKUP(Tableau4[[#This Row],[Décalage]],D:E,2,0)</f>
        <v>0</v>
      </c>
      <c r="V2953" s="139">
        <f ca="1">VLOOKUP(Tableau4[[#This Row],[Décalage]],D:G,4,0)</f>
        <v>0</v>
      </c>
      <c r="AY2953" s="88"/>
      <c r="AZ2953" s="88"/>
      <c r="BA2953" s="88"/>
      <c r="BB2953" s="88"/>
      <c r="BC2953" s="88"/>
    </row>
    <row r="2954" spans="1:55" ht="15" x14ac:dyDescent="0.2">
      <c r="A2954" s="100" t="s">
        <v>534</v>
      </c>
      <c r="B2954" s="95" t="s">
        <v>534</v>
      </c>
      <c r="C2954" s="95">
        <v>2951</v>
      </c>
      <c r="D2954" s="95" t="s">
        <v>534</v>
      </c>
      <c r="E2954" s="99" t="s">
        <v>534</v>
      </c>
      <c r="F2954" s="95" t="s">
        <v>534</v>
      </c>
      <c r="G2954" s="95" t="s">
        <v>534</v>
      </c>
      <c r="H2954" s="95">
        <v>0</v>
      </c>
      <c r="I2954" s="95">
        <v>1</v>
      </c>
      <c r="J2954" s="95">
        <v>2487</v>
      </c>
      <c r="K2954" s="95" t="s">
        <v>534</v>
      </c>
      <c r="L2954" s="98" t="s">
        <v>534</v>
      </c>
      <c r="M2954" s="98" t="s">
        <v>534</v>
      </c>
      <c r="N2954" s="97" t="s">
        <v>534</v>
      </c>
      <c r="Q2954" s="88" t="str">
        <f t="array" aca="1" ref="Q2954" ca="1">IFERROR(INDEX(Tableau3[Num DECAL],SMALL(IF(Tableau3[Num DECAL]&lt;&gt;"",ROW(INDIRECT("1:"&amp;ROWS(Tableau3[Num DECAL])))),ROWS($1:2943))),"")</f>
        <v/>
      </c>
      <c r="R2954" s="88">
        <f t="shared" ca="1" si="45"/>
        <v>0</v>
      </c>
      <c r="S2954" s="88">
        <f ca="1">COUNTIFS(Tableau3[PLAGE],R2954)</f>
        <v>0</v>
      </c>
      <c r="T2954" s="139">
        <f ca="1">INDEX(EXTRACT!DATE,MATCH(Tableau4[[#This Row],[Décalage]],D:D,0),0)</f>
        <v>0</v>
      </c>
      <c r="U2954" s="139">
        <f ca="1">VLOOKUP(Tableau4[[#This Row],[Décalage]],D:E,2,0)</f>
        <v>0</v>
      </c>
      <c r="V2954" s="139">
        <f ca="1">VLOOKUP(Tableau4[[#This Row],[Décalage]],D:G,4,0)</f>
        <v>0</v>
      </c>
      <c r="AY2954" s="88"/>
      <c r="AZ2954" s="88"/>
      <c r="BA2954" s="88"/>
      <c r="BB2954" s="88"/>
      <c r="BC2954" s="88"/>
    </row>
    <row r="2955" spans="1:55" ht="15" x14ac:dyDescent="0.2">
      <c r="A2955" s="100" t="s">
        <v>534</v>
      </c>
      <c r="B2955" s="95" t="s">
        <v>534</v>
      </c>
      <c r="C2955" s="95">
        <v>2952</v>
      </c>
      <c r="D2955" s="95" t="s">
        <v>534</v>
      </c>
      <c r="E2955" s="99" t="s">
        <v>534</v>
      </c>
      <c r="F2955" s="95" t="s">
        <v>534</v>
      </c>
      <c r="G2955" s="95" t="s">
        <v>534</v>
      </c>
      <c r="H2955" s="95">
        <v>0</v>
      </c>
      <c r="I2955" s="95">
        <v>1</v>
      </c>
      <c r="J2955" s="95">
        <v>2488</v>
      </c>
      <c r="K2955" s="95" t="s">
        <v>534</v>
      </c>
      <c r="L2955" s="98" t="s">
        <v>534</v>
      </c>
      <c r="M2955" s="98" t="s">
        <v>534</v>
      </c>
      <c r="N2955" s="97" t="s">
        <v>534</v>
      </c>
      <c r="Q2955" s="88" t="str">
        <f t="array" aca="1" ref="Q2955" ca="1">IFERROR(INDEX(Tableau3[Num DECAL],SMALL(IF(Tableau3[Num DECAL]&lt;&gt;"",ROW(INDIRECT("1:"&amp;ROWS(Tableau3[Num DECAL])))),ROWS($1:2944))),"")</f>
        <v/>
      </c>
      <c r="R2955" s="88">
        <f t="shared" ca="1" si="45"/>
        <v>0</v>
      </c>
      <c r="S2955" s="88">
        <f ca="1">COUNTIFS(Tableau3[PLAGE],R2955)</f>
        <v>0</v>
      </c>
      <c r="T2955" s="139">
        <f ca="1">INDEX(EXTRACT!DATE,MATCH(Tableau4[[#This Row],[Décalage]],D:D,0),0)</f>
        <v>0</v>
      </c>
      <c r="U2955" s="139">
        <f ca="1">VLOOKUP(Tableau4[[#This Row],[Décalage]],D:E,2,0)</f>
        <v>0</v>
      </c>
      <c r="V2955" s="139">
        <f ca="1">VLOOKUP(Tableau4[[#This Row],[Décalage]],D:G,4,0)</f>
        <v>0</v>
      </c>
      <c r="AY2955" s="88"/>
      <c r="AZ2955" s="88"/>
      <c r="BA2955" s="88"/>
      <c r="BB2955" s="88"/>
      <c r="BC2955" s="88"/>
    </row>
    <row r="2956" spans="1:55" ht="15" x14ac:dyDescent="0.2">
      <c r="A2956" s="100" t="s">
        <v>534</v>
      </c>
      <c r="B2956" s="95" t="s">
        <v>534</v>
      </c>
      <c r="C2956" s="95">
        <v>2953</v>
      </c>
      <c r="D2956" s="95" t="s">
        <v>534</v>
      </c>
      <c r="E2956" s="99" t="s">
        <v>534</v>
      </c>
      <c r="F2956" s="95" t="s">
        <v>534</v>
      </c>
      <c r="G2956" s="95" t="s">
        <v>534</v>
      </c>
      <c r="H2956" s="95">
        <v>0</v>
      </c>
      <c r="I2956" s="95">
        <v>1</v>
      </c>
      <c r="J2956" s="95">
        <v>2489</v>
      </c>
      <c r="K2956" s="95" t="s">
        <v>534</v>
      </c>
      <c r="L2956" s="98" t="s">
        <v>534</v>
      </c>
      <c r="M2956" s="98" t="s">
        <v>534</v>
      </c>
      <c r="N2956" s="97" t="s">
        <v>534</v>
      </c>
      <c r="Q2956" s="88" t="str">
        <f t="array" aca="1" ref="Q2956" ca="1">IFERROR(INDEX(Tableau3[Num DECAL],SMALL(IF(Tableau3[Num DECAL]&lt;&gt;"",ROW(INDIRECT("1:"&amp;ROWS(Tableau3[Num DECAL])))),ROWS($1:2945))),"")</f>
        <v/>
      </c>
      <c r="R2956" s="88">
        <f t="shared" ref="R2956:R3019" ca="1" si="46">VLOOKUP(Q2956,D:J,7,0)</f>
        <v>0</v>
      </c>
      <c r="S2956" s="88">
        <f ca="1">COUNTIFS(Tableau3[PLAGE],R2956)</f>
        <v>0</v>
      </c>
      <c r="T2956" s="139">
        <f ca="1">INDEX(EXTRACT!DATE,MATCH(Tableau4[[#This Row],[Décalage]],D:D,0),0)</f>
        <v>0</v>
      </c>
      <c r="U2956" s="139">
        <f ca="1">VLOOKUP(Tableau4[[#This Row],[Décalage]],D:E,2,0)</f>
        <v>0</v>
      </c>
      <c r="V2956" s="139">
        <f ca="1">VLOOKUP(Tableau4[[#This Row],[Décalage]],D:G,4,0)</f>
        <v>0</v>
      </c>
      <c r="AY2956" s="88"/>
      <c r="AZ2956" s="88"/>
      <c r="BA2956" s="88"/>
      <c r="BB2956" s="88"/>
      <c r="BC2956" s="88"/>
    </row>
    <row r="2957" spans="1:55" ht="15" x14ac:dyDescent="0.2">
      <c r="A2957" s="100" t="s">
        <v>534</v>
      </c>
      <c r="B2957" s="95" t="s">
        <v>534</v>
      </c>
      <c r="C2957" s="95">
        <v>2954</v>
      </c>
      <c r="D2957" s="95" t="s">
        <v>534</v>
      </c>
      <c r="E2957" s="99" t="s">
        <v>534</v>
      </c>
      <c r="F2957" s="95" t="s">
        <v>534</v>
      </c>
      <c r="G2957" s="95" t="s">
        <v>534</v>
      </c>
      <c r="H2957" s="95">
        <v>0</v>
      </c>
      <c r="I2957" s="95">
        <v>1</v>
      </c>
      <c r="J2957" s="95">
        <v>2490</v>
      </c>
      <c r="K2957" s="95" t="s">
        <v>534</v>
      </c>
      <c r="L2957" s="98" t="s">
        <v>534</v>
      </c>
      <c r="M2957" s="98" t="s">
        <v>534</v>
      </c>
      <c r="N2957" s="97" t="s">
        <v>534</v>
      </c>
      <c r="Q2957" s="88" t="str">
        <f t="array" aca="1" ref="Q2957" ca="1">IFERROR(INDEX(Tableau3[Num DECAL],SMALL(IF(Tableau3[Num DECAL]&lt;&gt;"",ROW(INDIRECT("1:"&amp;ROWS(Tableau3[Num DECAL])))),ROWS($1:2946))),"")</f>
        <v/>
      </c>
      <c r="R2957" s="88">
        <f t="shared" ca="1" si="46"/>
        <v>0</v>
      </c>
      <c r="S2957" s="88">
        <f ca="1">COUNTIFS(Tableau3[PLAGE],R2957)</f>
        <v>0</v>
      </c>
      <c r="T2957" s="139">
        <f ca="1">INDEX(EXTRACT!DATE,MATCH(Tableau4[[#This Row],[Décalage]],D:D,0),0)</f>
        <v>0</v>
      </c>
      <c r="U2957" s="139">
        <f ca="1">VLOOKUP(Tableau4[[#This Row],[Décalage]],D:E,2,0)</f>
        <v>0</v>
      </c>
      <c r="V2957" s="139">
        <f ca="1">VLOOKUP(Tableau4[[#This Row],[Décalage]],D:G,4,0)</f>
        <v>0</v>
      </c>
      <c r="AY2957" s="88"/>
      <c r="AZ2957" s="88"/>
      <c r="BA2957" s="88"/>
      <c r="BB2957" s="88"/>
      <c r="BC2957" s="88"/>
    </row>
    <row r="2958" spans="1:55" ht="15" x14ac:dyDescent="0.2">
      <c r="A2958" s="100" t="s">
        <v>534</v>
      </c>
      <c r="B2958" s="95" t="s">
        <v>534</v>
      </c>
      <c r="C2958" s="95">
        <v>2955</v>
      </c>
      <c r="D2958" s="95" t="s">
        <v>534</v>
      </c>
      <c r="E2958" s="99" t="s">
        <v>534</v>
      </c>
      <c r="F2958" s="95" t="s">
        <v>534</v>
      </c>
      <c r="G2958" s="95" t="s">
        <v>534</v>
      </c>
      <c r="H2958" s="95">
        <v>0</v>
      </c>
      <c r="I2958" s="95">
        <v>1</v>
      </c>
      <c r="J2958" s="95">
        <v>2491</v>
      </c>
      <c r="K2958" s="95" t="s">
        <v>534</v>
      </c>
      <c r="L2958" s="98" t="s">
        <v>534</v>
      </c>
      <c r="M2958" s="98" t="s">
        <v>534</v>
      </c>
      <c r="N2958" s="97" t="s">
        <v>534</v>
      </c>
      <c r="Q2958" s="88" t="str">
        <f t="array" aca="1" ref="Q2958" ca="1">IFERROR(INDEX(Tableau3[Num DECAL],SMALL(IF(Tableau3[Num DECAL]&lt;&gt;"",ROW(INDIRECT("1:"&amp;ROWS(Tableau3[Num DECAL])))),ROWS($1:2947))),"")</f>
        <v/>
      </c>
      <c r="R2958" s="88">
        <f t="shared" ca="1" si="46"/>
        <v>0</v>
      </c>
      <c r="S2958" s="88">
        <f ca="1">COUNTIFS(Tableau3[PLAGE],R2958)</f>
        <v>0</v>
      </c>
      <c r="T2958" s="139">
        <f ca="1">INDEX(EXTRACT!DATE,MATCH(Tableau4[[#This Row],[Décalage]],D:D,0),0)</f>
        <v>0</v>
      </c>
      <c r="U2958" s="139">
        <f ca="1">VLOOKUP(Tableau4[[#This Row],[Décalage]],D:E,2,0)</f>
        <v>0</v>
      </c>
      <c r="V2958" s="139">
        <f ca="1">VLOOKUP(Tableau4[[#This Row],[Décalage]],D:G,4,0)</f>
        <v>0</v>
      </c>
      <c r="AY2958" s="88"/>
      <c r="AZ2958" s="88"/>
      <c r="BA2958" s="88"/>
      <c r="BB2958" s="88"/>
      <c r="BC2958" s="88"/>
    </row>
    <row r="2959" spans="1:55" ht="15" x14ac:dyDescent="0.2">
      <c r="A2959" s="100" t="s">
        <v>534</v>
      </c>
      <c r="B2959" s="95" t="s">
        <v>534</v>
      </c>
      <c r="C2959" s="95">
        <v>2956</v>
      </c>
      <c r="D2959" s="95" t="s">
        <v>534</v>
      </c>
      <c r="E2959" s="99" t="s">
        <v>534</v>
      </c>
      <c r="F2959" s="95" t="s">
        <v>534</v>
      </c>
      <c r="G2959" s="95" t="s">
        <v>534</v>
      </c>
      <c r="H2959" s="95">
        <v>0</v>
      </c>
      <c r="I2959" s="95">
        <v>1</v>
      </c>
      <c r="J2959" s="95">
        <v>2492</v>
      </c>
      <c r="K2959" s="95" t="s">
        <v>534</v>
      </c>
      <c r="L2959" s="98" t="s">
        <v>534</v>
      </c>
      <c r="M2959" s="98" t="s">
        <v>534</v>
      </c>
      <c r="N2959" s="97" t="s">
        <v>534</v>
      </c>
      <c r="Q2959" s="88" t="str">
        <f t="array" aca="1" ref="Q2959" ca="1">IFERROR(INDEX(Tableau3[Num DECAL],SMALL(IF(Tableau3[Num DECAL]&lt;&gt;"",ROW(INDIRECT("1:"&amp;ROWS(Tableau3[Num DECAL])))),ROWS($1:2948))),"")</f>
        <v/>
      </c>
      <c r="R2959" s="88">
        <f t="shared" ca="1" si="46"/>
        <v>0</v>
      </c>
      <c r="S2959" s="88">
        <f ca="1">COUNTIFS(Tableau3[PLAGE],R2959)</f>
        <v>0</v>
      </c>
      <c r="T2959" s="139">
        <f ca="1">INDEX(EXTRACT!DATE,MATCH(Tableau4[[#This Row],[Décalage]],D:D,0),0)</f>
        <v>0</v>
      </c>
      <c r="U2959" s="139">
        <f ca="1">VLOOKUP(Tableau4[[#This Row],[Décalage]],D:E,2,0)</f>
        <v>0</v>
      </c>
      <c r="V2959" s="139">
        <f ca="1">VLOOKUP(Tableau4[[#This Row],[Décalage]],D:G,4,0)</f>
        <v>0</v>
      </c>
      <c r="AY2959" s="88"/>
      <c r="AZ2959" s="88"/>
      <c r="BA2959" s="88"/>
      <c r="BB2959" s="88"/>
      <c r="BC2959" s="88"/>
    </row>
    <row r="2960" spans="1:55" ht="15" x14ac:dyDescent="0.2">
      <c r="A2960" s="100" t="s">
        <v>534</v>
      </c>
      <c r="B2960" s="95" t="s">
        <v>534</v>
      </c>
      <c r="C2960" s="95">
        <v>2957</v>
      </c>
      <c r="D2960" s="95" t="s">
        <v>534</v>
      </c>
      <c r="E2960" s="99" t="s">
        <v>534</v>
      </c>
      <c r="F2960" s="95" t="s">
        <v>534</v>
      </c>
      <c r="G2960" s="95" t="s">
        <v>534</v>
      </c>
      <c r="H2960" s="95">
        <v>0</v>
      </c>
      <c r="I2960" s="95">
        <v>1</v>
      </c>
      <c r="J2960" s="95">
        <v>2493</v>
      </c>
      <c r="K2960" s="95" t="s">
        <v>534</v>
      </c>
      <c r="L2960" s="98" t="s">
        <v>534</v>
      </c>
      <c r="M2960" s="98" t="s">
        <v>534</v>
      </c>
      <c r="N2960" s="97" t="s">
        <v>534</v>
      </c>
      <c r="Q2960" s="88" t="str">
        <f t="array" aca="1" ref="Q2960" ca="1">IFERROR(INDEX(Tableau3[Num DECAL],SMALL(IF(Tableau3[Num DECAL]&lt;&gt;"",ROW(INDIRECT("1:"&amp;ROWS(Tableau3[Num DECAL])))),ROWS($1:2949))),"")</f>
        <v/>
      </c>
      <c r="R2960" s="88">
        <f t="shared" ca="1" si="46"/>
        <v>0</v>
      </c>
      <c r="S2960" s="88">
        <f ca="1">COUNTIFS(Tableau3[PLAGE],R2960)</f>
        <v>0</v>
      </c>
      <c r="T2960" s="139">
        <f ca="1">INDEX(EXTRACT!DATE,MATCH(Tableau4[[#This Row],[Décalage]],D:D,0),0)</f>
        <v>0</v>
      </c>
      <c r="U2960" s="139">
        <f ca="1">VLOOKUP(Tableau4[[#This Row],[Décalage]],D:E,2,0)</f>
        <v>0</v>
      </c>
      <c r="V2960" s="139">
        <f ca="1">VLOOKUP(Tableau4[[#This Row],[Décalage]],D:G,4,0)</f>
        <v>0</v>
      </c>
      <c r="AY2960" s="88"/>
      <c r="AZ2960" s="88"/>
      <c r="BA2960" s="88"/>
      <c r="BB2960" s="88"/>
      <c r="BC2960" s="88"/>
    </row>
    <row r="2961" spans="1:55" ht="15" x14ac:dyDescent="0.2">
      <c r="A2961" s="100" t="s">
        <v>534</v>
      </c>
      <c r="B2961" s="95" t="s">
        <v>534</v>
      </c>
      <c r="C2961" s="95">
        <v>2958</v>
      </c>
      <c r="D2961" s="95" t="s">
        <v>534</v>
      </c>
      <c r="E2961" s="99" t="s">
        <v>534</v>
      </c>
      <c r="F2961" s="95" t="s">
        <v>534</v>
      </c>
      <c r="G2961" s="95" t="s">
        <v>534</v>
      </c>
      <c r="H2961" s="95">
        <v>0</v>
      </c>
      <c r="I2961" s="95">
        <v>1</v>
      </c>
      <c r="J2961" s="95">
        <v>2494</v>
      </c>
      <c r="K2961" s="95" t="s">
        <v>534</v>
      </c>
      <c r="L2961" s="98" t="s">
        <v>534</v>
      </c>
      <c r="M2961" s="98" t="s">
        <v>534</v>
      </c>
      <c r="N2961" s="97" t="s">
        <v>534</v>
      </c>
      <c r="Q2961" s="88" t="str">
        <f t="array" aca="1" ref="Q2961" ca="1">IFERROR(INDEX(Tableau3[Num DECAL],SMALL(IF(Tableau3[Num DECAL]&lt;&gt;"",ROW(INDIRECT("1:"&amp;ROWS(Tableau3[Num DECAL])))),ROWS($1:2950))),"")</f>
        <v/>
      </c>
      <c r="R2961" s="88">
        <f t="shared" ca="1" si="46"/>
        <v>0</v>
      </c>
      <c r="S2961" s="88">
        <f ca="1">COUNTIFS(Tableau3[PLAGE],R2961)</f>
        <v>0</v>
      </c>
      <c r="T2961" s="139">
        <f ca="1">INDEX(EXTRACT!DATE,MATCH(Tableau4[[#This Row],[Décalage]],D:D,0),0)</f>
        <v>0</v>
      </c>
      <c r="U2961" s="139">
        <f ca="1">VLOOKUP(Tableau4[[#This Row],[Décalage]],D:E,2,0)</f>
        <v>0</v>
      </c>
      <c r="V2961" s="139">
        <f ca="1">VLOOKUP(Tableau4[[#This Row],[Décalage]],D:G,4,0)</f>
        <v>0</v>
      </c>
      <c r="AY2961" s="88"/>
      <c r="AZ2961" s="88"/>
      <c r="BA2961" s="88"/>
      <c r="BB2961" s="88"/>
      <c r="BC2961" s="88"/>
    </row>
    <row r="2962" spans="1:55" ht="15" x14ac:dyDescent="0.2">
      <c r="A2962" s="100" t="s">
        <v>534</v>
      </c>
      <c r="B2962" s="95" t="s">
        <v>534</v>
      </c>
      <c r="C2962" s="95">
        <v>2959</v>
      </c>
      <c r="D2962" s="95" t="s">
        <v>534</v>
      </c>
      <c r="E2962" s="99" t="s">
        <v>534</v>
      </c>
      <c r="F2962" s="95" t="s">
        <v>534</v>
      </c>
      <c r="G2962" s="95" t="s">
        <v>534</v>
      </c>
      <c r="H2962" s="95">
        <v>0</v>
      </c>
      <c r="I2962" s="95">
        <v>1</v>
      </c>
      <c r="J2962" s="95">
        <v>2495</v>
      </c>
      <c r="K2962" s="95" t="s">
        <v>534</v>
      </c>
      <c r="L2962" s="98" t="s">
        <v>534</v>
      </c>
      <c r="M2962" s="98" t="s">
        <v>534</v>
      </c>
      <c r="N2962" s="97" t="s">
        <v>534</v>
      </c>
      <c r="Q2962" s="88" t="str">
        <f t="array" aca="1" ref="Q2962" ca="1">IFERROR(INDEX(Tableau3[Num DECAL],SMALL(IF(Tableau3[Num DECAL]&lt;&gt;"",ROW(INDIRECT("1:"&amp;ROWS(Tableau3[Num DECAL])))),ROWS($1:2951))),"")</f>
        <v/>
      </c>
      <c r="R2962" s="88">
        <f t="shared" ca="1" si="46"/>
        <v>0</v>
      </c>
      <c r="S2962" s="88">
        <f ca="1">COUNTIFS(Tableau3[PLAGE],R2962)</f>
        <v>0</v>
      </c>
      <c r="T2962" s="139">
        <f ca="1">INDEX(EXTRACT!DATE,MATCH(Tableau4[[#This Row],[Décalage]],D:D,0),0)</f>
        <v>0</v>
      </c>
      <c r="U2962" s="139">
        <f ca="1">VLOOKUP(Tableau4[[#This Row],[Décalage]],D:E,2,0)</f>
        <v>0</v>
      </c>
      <c r="V2962" s="139">
        <f ca="1">VLOOKUP(Tableau4[[#This Row],[Décalage]],D:G,4,0)</f>
        <v>0</v>
      </c>
      <c r="AY2962" s="88"/>
      <c r="AZ2962" s="88"/>
      <c r="BA2962" s="88"/>
      <c r="BB2962" s="88"/>
      <c r="BC2962" s="88"/>
    </row>
    <row r="2963" spans="1:55" ht="15" x14ac:dyDescent="0.2">
      <c r="A2963" s="100" t="s">
        <v>534</v>
      </c>
      <c r="B2963" s="95" t="s">
        <v>534</v>
      </c>
      <c r="C2963" s="95">
        <v>2960</v>
      </c>
      <c r="D2963" s="95" t="s">
        <v>534</v>
      </c>
      <c r="E2963" s="99" t="s">
        <v>534</v>
      </c>
      <c r="F2963" s="95" t="s">
        <v>534</v>
      </c>
      <c r="G2963" s="95" t="s">
        <v>534</v>
      </c>
      <c r="H2963" s="95">
        <v>0</v>
      </c>
      <c r="I2963" s="95">
        <v>1</v>
      </c>
      <c r="J2963" s="95">
        <v>2496</v>
      </c>
      <c r="K2963" s="95" t="s">
        <v>534</v>
      </c>
      <c r="L2963" s="98" t="s">
        <v>534</v>
      </c>
      <c r="M2963" s="98" t="s">
        <v>534</v>
      </c>
      <c r="N2963" s="97" t="s">
        <v>534</v>
      </c>
      <c r="Q2963" s="88" t="str">
        <f t="array" aca="1" ref="Q2963" ca="1">IFERROR(INDEX(Tableau3[Num DECAL],SMALL(IF(Tableau3[Num DECAL]&lt;&gt;"",ROW(INDIRECT("1:"&amp;ROWS(Tableau3[Num DECAL])))),ROWS($1:2952))),"")</f>
        <v/>
      </c>
      <c r="R2963" s="88">
        <f t="shared" ca="1" si="46"/>
        <v>0</v>
      </c>
      <c r="S2963" s="88">
        <f ca="1">COUNTIFS(Tableau3[PLAGE],R2963)</f>
        <v>0</v>
      </c>
      <c r="T2963" s="139">
        <f ca="1">INDEX(EXTRACT!DATE,MATCH(Tableau4[[#This Row],[Décalage]],D:D,0),0)</f>
        <v>0</v>
      </c>
      <c r="U2963" s="139">
        <f ca="1">VLOOKUP(Tableau4[[#This Row],[Décalage]],D:E,2,0)</f>
        <v>0</v>
      </c>
      <c r="V2963" s="139">
        <f ca="1">VLOOKUP(Tableau4[[#This Row],[Décalage]],D:G,4,0)</f>
        <v>0</v>
      </c>
      <c r="AY2963" s="88"/>
      <c r="AZ2963" s="88"/>
      <c r="BA2963" s="88"/>
      <c r="BB2963" s="88"/>
      <c r="BC2963" s="88"/>
    </row>
    <row r="2964" spans="1:55" ht="15" x14ac:dyDescent="0.2">
      <c r="A2964" s="100" t="s">
        <v>534</v>
      </c>
      <c r="B2964" s="95" t="s">
        <v>534</v>
      </c>
      <c r="C2964" s="95">
        <v>2961</v>
      </c>
      <c r="D2964" s="95" t="s">
        <v>534</v>
      </c>
      <c r="E2964" s="99" t="s">
        <v>534</v>
      </c>
      <c r="F2964" s="95" t="s">
        <v>534</v>
      </c>
      <c r="G2964" s="95" t="s">
        <v>534</v>
      </c>
      <c r="H2964" s="95">
        <v>0</v>
      </c>
      <c r="I2964" s="95">
        <v>1</v>
      </c>
      <c r="J2964" s="95">
        <v>2497</v>
      </c>
      <c r="K2964" s="95" t="s">
        <v>534</v>
      </c>
      <c r="L2964" s="98" t="s">
        <v>534</v>
      </c>
      <c r="M2964" s="98" t="s">
        <v>534</v>
      </c>
      <c r="N2964" s="97" t="s">
        <v>534</v>
      </c>
      <c r="Q2964" s="88" t="str">
        <f t="array" aca="1" ref="Q2964" ca="1">IFERROR(INDEX(Tableau3[Num DECAL],SMALL(IF(Tableau3[Num DECAL]&lt;&gt;"",ROW(INDIRECT("1:"&amp;ROWS(Tableau3[Num DECAL])))),ROWS($1:2953))),"")</f>
        <v/>
      </c>
      <c r="R2964" s="88">
        <f t="shared" ca="1" si="46"/>
        <v>0</v>
      </c>
      <c r="S2964" s="88">
        <f ca="1">COUNTIFS(Tableau3[PLAGE],R2964)</f>
        <v>0</v>
      </c>
      <c r="T2964" s="139">
        <f ca="1">INDEX(EXTRACT!DATE,MATCH(Tableau4[[#This Row],[Décalage]],D:D,0),0)</f>
        <v>0</v>
      </c>
      <c r="U2964" s="139">
        <f ca="1">VLOOKUP(Tableau4[[#This Row],[Décalage]],D:E,2,0)</f>
        <v>0</v>
      </c>
      <c r="V2964" s="139">
        <f ca="1">VLOOKUP(Tableau4[[#This Row],[Décalage]],D:G,4,0)</f>
        <v>0</v>
      </c>
      <c r="AY2964" s="88"/>
      <c r="AZ2964" s="88"/>
      <c r="BA2964" s="88"/>
      <c r="BB2964" s="88"/>
      <c r="BC2964" s="88"/>
    </row>
    <row r="2965" spans="1:55" ht="15" x14ac:dyDescent="0.2">
      <c r="A2965" s="100" t="s">
        <v>534</v>
      </c>
      <c r="B2965" s="95" t="s">
        <v>534</v>
      </c>
      <c r="C2965" s="95">
        <v>2962</v>
      </c>
      <c r="D2965" s="95" t="s">
        <v>534</v>
      </c>
      <c r="E2965" s="99" t="s">
        <v>534</v>
      </c>
      <c r="F2965" s="95" t="s">
        <v>534</v>
      </c>
      <c r="G2965" s="95" t="s">
        <v>534</v>
      </c>
      <c r="H2965" s="95">
        <v>0</v>
      </c>
      <c r="I2965" s="95">
        <v>1</v>
      </c>
      <c r="J2965" s="95">
        <v>2498</v>
      </c>
      <c r="K2965" s="95" t="s">
        <v>534</v>
      </c>
      <c r="L2965" s="98" t="s">
        <v>534</v>
      </c>
      <c r="M2965" s="98" t="s">
        <v>534</v>
      </c>
      <c r="N2965" s="97" t="s">
        <v>534</v>
      </c>
      <c r="Q2965" s="88" t="str">
        <f t="array" aca="1" ref="Q2965" ca="1">IFERROR(INDEX(Tableau3[Num DECAL],SMALL(IF(Tableau3[Num DECAL]&lt;&gt;"",ROW(INDIRECT("1:"&amp;ROWS(Tableau3[Num DECAL])))),ROWS($1:2954))),"")</f>
        <v/>
      </c>
      <c r="R2965" s="88">
        <f t="shared" ca="1" si="46"/>
        <v>0</v>
      </c>
      <c r="S2965" s="88">
        <f ca="1">COUNTIFS(Tableau3[PLAGE],R2965)</f>
        <v>0</v>
      </c>
      <c r="T2965" s="139">
        <f ca="1">INDEX(EXTRACT!DATE,MATCH(Tableau4[[#This Row],[Décalage]],D:D,0),0)</f>
        <v>0</v>
      </c>
      <c r="U2965" s="139">
        <f ca="1">VLOOKUP(Tableau4[[#This Row],[Décalage]],D:E,2,0)</f>
        <v>0</v>
      </c>
      <c r="V2965" s="139">
        <f ca="1">VLOOKUP(Tableau4[[#This Row],[Décalage]],D:G,4,0)</f>
        <v>0</v>
      </c>
      <c r="AY2965" s="88"/>
      <c r="AZ2965" s="88"/>
      <c r="BA2965" s="88"/>
      <c r="BB2965" s="88"/>
      <c r="BC2965" s="88"/>
    </row>
    <row r="2966" spans="1:55" ht="15" x14ac:dyDescent="0.2">
      <c r="A2966" s="100" t="s">
        <v>534</v>
      </c>
      <c r="B2966" s="95" t="s">
        <v>534</v>
      </c>
      <c r="C2966" s="95">
        <v>2963</v>
      </c>
      <c r="D2966" s="95" t="s">
        <v>534</v>
      </c>
      <c r="E2966" s="99" t="s">
        <v>534</v>
      </c>
      <c r="F2966" s="95" t="s">
        <v>534</v>
      </c>
      <c r="G2966" s="95" t="s">
        <v>534</v>
      </c>
      <c r="H2966" s="95">
        <v>0</v>
      </c>
      <c r="I2966" s="95">
        <v>1</v>
      </c>
      <c r="J2966" s="95">
        <v>2499</v>
      </c>
      <c r="K2966" s="95" t="s">
        <v>534</v>
      </c>
      <c r="L2966" s="98" t="s">
        <v>534</v>
      </c>
      <c r="M2966" s="98" t="s">
        <v>534</v>
      </c>
      <c r="N2966" s="97" t="s">
        <v>534</v>
      </c>
      <c r="Q2966" s="88" t="str">
        <f t="array" aca="1" ref="Q2966" ca="1">IFERROR(INDEX(Tableau3[Num DECAL],SMALL(IF(Tableau3[Num DECAL]&lt;&gt;"",ROW(INDIRECT("1:"&amp;ROWS(Tableau3[Num DECAL])))),ROWS($1:2955))),"")</f>
        <v/>
      </c>
      <c r="R2966" s="88">
        <f t="shared" ca="1" si="46"/>
        <v>0</v>
      </c>
      <c r="S2966" s="88">
        <f ca="1">COUNTIFS(Tableau3[PLAGE],R2966)</f>
        <v>0</v>
      </c>
      <c r="T2966" s="139">
        <f ca="1">INDEX(EXTRACT!DATE,MATCH(Tableau4[[#This Row],[Décalage]],D:D,0),0)</f>
        <v>0</v>
      </c>
      <c r="U2966" s="139">
        <f ca="1">VLOOKUP(Tableau4[[#This Row],[Décalage]],D:E,2,0)</f>
        <v>0</v>
      </c>
      <c r="V2966" s="139">
        <f ca="1">VLOOKUP(Tableau4[[#This Row],[Décalage]],D:G,4,0)</f>
        <v>0</v>
      </c>
      <c r="AY2966" s="88"/>
      <c r="AZ2966" s="88"/>
      <c r="BA2966" s="88"/>
      <c r="BB2966" s="88"/>
      <c r="BC2966" s="88"/>
    </row>
    <row r="2967" spans="1:55" ht="15" x14ac:dyDescent="0.2">
      <c r="A2967" s="100" t="s">
        <v>534</v>
      </c>
      <c r="B2967" s="95" t="s">
        <v>534</v>
      </c>
      <c r="C2967" s="95">
        <v>2964</v>
      </c>
      <c r="D2967" s="95" t="s">
        <v>534</v>
      </c>
      <c r="E2967" s="99" t="s">
        <v>534</v>
      </c>
      <c r="F2967" s="95" t="s">
        <v>534</v>
      </c>
      <c r="G2967" s="95" t="s">
        <v>534</v>
      </c>
      <c r="H2967" s="95">
        <v>0</v>
      </c>
      <c r="I2967" s="95">
        <v>1</v>
      </c>
      <c r="J2967" s="95">
        <v>2500</v>
      </c>
      <c r="K2967" s="95" t="s">
        <v>534</v>
      </c>
      <c r="L2967" s="98" t="s">
        <v>534</v>
      </c>
      <c r="M2967" s="98" t="s">
        <v>534</v>
      </c>
      <c r="N2967" s="97" t="s">
        <v>534</v>
      </c>
      <c r="Q2967" s="88" t="str">
        <f t="array" aca="1" ref="Q2967" ca="1">IFERROR(INDEX(Tableau3[Num DECAL],SMALL(IF(Tableau3[Num DECAL]&lt;&gt;"",ROW(INDIRECT("1:"&amp;ROWS(Tableau3[Num DECAL])))),ROWS($1:2956))),"")</f>
        <v/>
      </c>
      <c r="R2967" s="88">
        <f t="shared" ca="1" si="46"/>
        <v>0</v>
      </c>
      <c r="S2967" s="88">
        <f ca="1">COUNTIFS(Tableau3[PLAGE],R2967)</f>
        <v>0</v>
      </c>
      <c r="T2967" s="139">
        <f ca="1">INDEX(EXTRACT!DATE,MATCH(Tableau4[[#This Row],[Décalage]],D:D,0),0)</f>
        <v>0</v>
      </c>
      <c r="U2967" s="139">
        <f ca="1">VLOOKUP(Tableau4[[#This Row],[Décalage]],D:E,2,0)</f>
        <v>0</v>
      </c>
      <c r="V2967" s="139">
        <f ca="1">VLOOKUP(Tableau4[[#This Row],[Décalage]],D:G,4,0)</f>
        <v>0</v>
      </c>
      <c r="AY2967" s="88"/>
      <c r="AZ2967" s="88"/>
      <c r="BA2967" s="88"/>
      <c r="BB2967" s="88"/>
      <c r="BC2967" s="88"/>
    </row>
    <row r="2968" spans="1:55" ht="15" x14ac:dyDescent="0.2">
      <c r="A2968" s="100" t="s">
        <v>534</v>
      </c>
      <c r="B2968" s="95" t="s">
        <v>534</v>
      </c>
      <c r="C2968" s="95">
        <v>2965</v>
      </c>
      <c r="D2968" s="95" t="s">
        <v>534</v>
      </c>
      <c r="E2968" s="99" t="s">
        <v>534</v>
      </c>
      <c r="F2968" s="95" t="s">
        <v>534</v>
      </c>
      <c r="G2968" s="95" t="s">
        <v>534</v>
      </c>
      <c r="H2968" s="95">
        <v>0</v>
      </c>
      <c r="I2968" s="95">
        <v>1</v>
      </c>
      <c r="J2968" s="95">
        <v>2501</v>
      </c>
      <c r="K2968" s="95" t="s">
        <v>534</v>
      </c>
      <c r="L2968" s="98" t="s">
        <v>534</v>
      </c>
      <c r="M2968" s="98" t="s">
        <v>534</v>
      </c>
      <c r="N2968" s="97" t="s">
        <v>534</v>
      </c>
      <c r="Q2968" s="88" t="str">
        <f t="array" aca="1" ref="Q2968" ca="1">IFERROR(INDEX(Tableau3[Num DECAL],SMALL(IF(Tableau3[Num DECAL]&lt;&gt;"",ROW(INDIRECT("1:"&amp;ROWS(Tableau3[Num DECAL])))),ROWS($1:2957))),"")</f>
        <v/>
      </c>
      <c r="R2968" s="88">
        <f t="shared" ca="1" si="46"/>
        <v>0</v>
      </c>
      <c r="S2968" s="88">
        <f ca="1">COUNTIFS(Tableau3[PLAGE],R2968)</f>
        <v>0</v>
      </c>
      <c r="T2968" s="139">
        <f ca="1">INDEX(EXTRACT!DATE,MATCH(Tableau4[[#This Row],[Décalage]],D:D,0),0)</f>
        <v>0</v>
      </c>
      <c r="U2968" s="139">
        <f ca="1">VLOOKUP(Tableau4[[#This Row],[Décalage]],D:E,2,0)</f>
        <v>0</v>
      </c>
      <c r="V2968" s="139">
        <f ca="1">VLOOKUP(Tableau4[[#This Row],[Décalage]],D:G,4,0)</f>
        <v>0</v>
      </c>
      <c r="AY2968" s="88"/>
      <c r="AZ2968" s="88"/>
      <c r="BA2968" s="88"/>
      <c r="BB2968" s="88"/>
      <c r="BC2968" s="88"/>
    </row>
    <row r="2969" spans="1:55" ht="15" x14ac:dyDescent="0.2">
      <c r="A2969" s="100" t="s">
        <v>534</v>
      </c>
      <c r="B2969" s="95" t="s">
        <v>534</v>
      </c>
      <c r="C2969" s="95">
        <v>2966</v>
      </c>
      <c r="D2969" s="95" t="s">
        <v>534</v>
      </c>
      <c r="E2969" s="99" t="s">
        <v>534</v>
      </c>
      <c r="F2969" s="95" t="s">
        <v>534</v>
      </c>
      <c r="G2969" s="95" t="s">
        <v>534</v>
      </c>
      <c r="H2969" s="95">
        <v>0</v>
      </c>
      <c r="I2969" s="95">
        <v>1</v>
      </c>
      <c r="J2969" s="95">
        <v>2502</v>
      </c>
      <c r="K2969" s="95" t="s">
        <v>534</v>
      </c>
      <c r="L2969" s="98" t="s">
        <v>534</v>
      </c>
      <c r="M2969" s="98" t="s">
        <v>534</v>
      </c>
      <c r="N2969" s="97" t="s">
        <v>534</v>
      </c>
      <c r="Q2969" s="88" t="str">
        <f t="array" aca="1" ref="Q2969" ca="1">IFERROR(INDEX(Tableau3[Num DECAL],SMALL(IF(Tableau3[Num DECAL]&lt;&gt;"",ROW(INDIRECT("1:"&amp;ROWS(Tableau3[Num DECAL])))),ROWS($1:2958))),"")</f>
        <v/>
      </c>
      <c r="R2969" s="88">
        <f t="shared" ca="1" si="46"/>
        <v>0</v>
      </c>
      <c r="S2969" s="88">
        <f ca="1">COUNTIFS(Tableau3[PLAGE],R2969)</f>
        <v>0</v>
      </c>
      <c r="T2969" s="139">
        <f ca="1">INDEX(EXTRACT!DATE,MATCH(Tableau4[[#This Row],[Décalage]],D:D,0),0)</f>
        <v>0</v>
      </c>
      <c r="U2969" s="139">
        <f ca="1">VLOOKUP(Tableau4[[#This Row],[Décalage]],D:E,2,0)</f>
        <v>0</v>
      </c>
      <c r="V2969" s="139">
        <f ca="1">VLOOKUP(Tableau4[[#This Row],[Décalage]],D:G,4,0)</f>
        <v>0</v>
      </c>
      <c r="AY2969" s="88"/>
      <c r="AZ2969" s="88"/>
      <c r="BA2969" s="88"/>
      <c r="BB2969" s="88"/>
      <c r="BC2969" s="88"/>
    </row>
    <row r="2970" spans="1:55" ht="15" x14ac:dyDescent="0.2">
      <c r="A2970" s="100" t="s">
        <v>534</v>
      </c>
      <c r="B2970" s="95" t="s">
        <v>534</v>
      </c>
      <c r="C2970" s="95">
        <v>2967</v>
      </c>
      <c r="D2970" s="95" t="s">
        <v>534</v>
      </c>
      <c r="E2970" s="99" t="s">
        <v>534</v>
      </c>
      <c r="F2970" s="95" t="s">
        <v>534</v>
      </c>
      <c r="G2970" s="95" t="s">
        <v>534</v>
      </c>
      <c r="H2970" s="95">
        <v>0</v>
      </c>
      <c r="I2970" s="95">
        <v>1</v>
      </c>
      <c r="J2970" s="95">
        <v>2503</v>
      </c>
      <c r="K2970" s="95" t="s">
        <v>534</v>
      </c>
      <c r="L2970" s="98" t="s">
        <v>534</v>
      </c>
      <c r="M2970" s="98" t="s">
        <v>534</v>
      </c>
      <c r="N2970" s="97" t="s">
        <v>534</v>
      </c>
      <c r="Q2970" s="88" t="str">
        <f t="array" aca="1" ref="Q2970" ca="1">IFERROR(INDEX(Tableau3[Num DECAL],SMALL(IF(Tableau3[Num DECAL]&lt;&gt;"",ROW(INDIRECT("1:"&amp;ROWS(Tableau3[Num DECAL])))),ROWS($1:2959))),"")</f>
        <v/>
      </c>
      <c r="R2970" s="88">
        <f t="shared" ca="1" si="46"/>
        <v>0</v>
      </c>
      <c r="S2970" s="88">
        <f ca="1">COUNTIFS(Tableau3[PLAGE],R2970)</f>
        <v>0</v>
      </c>
      <c r="T2970" s="139">
        <f ca="1">INDEX(EXTRACT!DATE,MATCH(Tableau4[[#This Row],[Décalage]],D:D,0),0)</f>
        <v>0</v>
      </c>
      <c r="U2970" s="139">
        <f ca="1">VLOOKUP(Tableau4[[#This Row],[Décalage]],D:E,2,0)</f>
        <v>0</v>
      </c>
      <c r="V2970" s="139">
        <f ca="1">VLOOKUP(Tableau4[[#This Row],[Décalage]],D:G,4,0)</f>
        <v>0</v>
      </c>
      <c r="AY2970" s="88"/>
      <c r="AZ2970" s="88"/>
      <c r="BA2970" s="88"/>
      <c r="BB2970" s="88"/>
      <c r="BC2970" s="88"/>
    </row>
    <row r="2971" spans="1:55" ht="15" x14ac:dyDescent="0.2">
      <c r="A2971" s="100" t="s">
        <v>534</v>
      </c>
      <c r="B2971" s="95" t="s">
        <v>534</v>
      </c>
      <c r="C2971" s="95">
        <v>2968</v>
      </c>
      <c r="D2971" s="95" t="s">
        <v>534</v>
      </c>
      <c r="E2971" s="99" t="s">
        <v>534</v>
      </c>
      <c r="F2971" s="95" t="s">
        <v>534</v>
      </c>
      <c r="G2971" s="95" t="s">
        <v>534</v>
      </c>
      <c r="H2971" s="95">
        <v>0</v>
      </c>
      <c r="I2971" s="95">
        <v>1</v>
      </c>
      <c r="J2971" s="95">
        <v>2504</v>
      </c>
      <c r="K2971" s="95" t="s">
        <v>534</v>
      </c>
      <c r="L2971" s="98" t="s">
        <v>534</v>
      </c>
      <c r="M2971" s="98" t="s">
        <v>534</v>
      </c>
      <c r="N2971" s="97" t="s">
        <v>534</v>
      </c>
      <c r="Q2971" s="88" t="str">
        <f t="array" aca="1" ref="Q2971" ca="1">IFERROR(INDEX(Tableau3[Num DECAL],SMALL(IF(Tableau3[Num DECAL]&lt;&gt;"",ROW(INDIRECT("1:"&amp;ROWS(Tableau3[Num DECAL])))),ROWS($1:2960))),"")</f>
        <v/>
      </c>
      <c r="R2971" s="88">
        <f t="shared" ca="1" si="46"/>
        <v>0</v>
      </c>
      <c r="S2971" s="88">
        <f ca="1">COUNTIFS(Tableau3[PLAGE],R2971)</f>
        <v>0</v>
      </c>
      <c r="T2971" s="139">
        <f ca="1">INDEX(EXTRACT!DATE,MATCH(Tableau4[[#This Row],[Décalage]],D:D,0),0)</f>
        <v>0</v>
      </c>
      <c r="U2971" s="139">
        <f ca="1">VLOOKUP(Tableau4[[#This Row],[Décalage]],D:E,2,0)</f>
        <v>0</v>
      </c>
      <c r="V2971" s="139">
        <f ca="1">VLOOKUP(Tableau4[[#This Row],[Décalage]],D:G,4,0)</f>
        <v>0</v>
      </c>
      <c r="AY2971" s="88"/>
      <c r="AZ2971" s="88"/>
      <c r="BA2971" s="88"/>
      <c r="BB2971" s="88"/>
      <c r="BC2971" s="88"/>
    </row>
    <row r="2972" spans="1:55" ht="15" x14ac:dyDescent="0.2">
      <c r="A2972" s="100" t="s">
        <v>534</v>
      </c>
      <c r="B2972" s="95" t="s">
        <v>534</v>
      </c>
      <c r="C2972" s="95">
        <v>2969</v>
      </c>
      <c r="D2972" s="95" t="s">
        <v>534</v>
      </c>
      <c r="E2972" s="99" t="s">
        <v>534</v>
      </c>
      <c r="F2972" s="95" t="s">
        <v>534</v>
      </c>
      <c r="G2972" s="95" t="s">
        <v>534</v>
      </c>
      <c r="H2972" s="95">
        <v>0</v>
      </c>
      <c r="I2972" s="95">
        <v>1</v>
      </c>
      <c r="J2972" s="95">
        <v>2505</v>
      </c>
      <c r="K2972" s="95" t="s">
        <v>534</v>
      </c>
      <c r="L2972" s="98" t="s">
        <v>534</v>
      </c>
      <c r="M2972" s="98" t="s">
        <v>534</v>
      </c>
      <c r="N2972" s="97" t="s">
        <v>534</v>
      </c>
      <c r="Q2972" s="88" t="str">
        <f t="array" aca="1" ref="Q2972" ca="1">IFERROR(INDEX(Tableau3[Num DECAL],SMALL(IF(Tableau3[Num DECAL]&lt;&gt;"",ROW(INDIRECT("1:"&amp;ROWS(Tableau3[Num DECAL])))),ROWS($1:2961))),"")</f>
        <v/>
      </c>
      <c r="R2972" s="88">
        <f t="shared" ca="1" si="46"/>
        <v>0</v>
      </c>
      <c r="S2972" s="88">
        <f ca="1">COUNTIFS(Tableau3[PLAGE],R2972)</f>
        <v>0</v>
      </c>
      <c r="T2972" s="139">
        <f ca="1">INDEX(EXTRACT!DATE,MATCH(Tableau4[[#This Row],[Décalage]],D:D,0),0)</f>
        <v>0</v>
      </c>
      <c r="U2972" s="139">
        <f ca="1">VLOOKUP(Tableau4[[#This Row],[Décalage]],D:E,2,0)</f>
        <v>0</v>
      </c>
      <c r="V2972" s="139">
        <f ca="1">VLOOKUP(Tableau4[[#This Row],[Décalage]],D:G,4,0)</f>
        <v>0</v>
      </c>
      <c r="AY2972" s="88"/>
      <c r="AZ2972" s="88"/>
      <c r="BA2972" s="88"/>
      <c r="BB2972" s="88"/>
      <c r="BC2972" s="88"/>
    </row>
    <row r="2973" spans="1:55" ht="15" x14ac:dyDescent="0.2">
      <c r="A2973" s="100" t="s">
        <v>534</v>
      </c>
      <c r="B2973" s="95" t="s">
        <v>534</v>
      </c>
      <c r="C2973" s="95">
        <v>2970</v>
      </c>
      <c r="D2973" s="95" t="s">
        <v>534</v>
      </c>
      <c r="E2973" s="99" t="s">
        <v>534</v>
      </c>
      <c r="F2973" s="95" t="s">
        <v>534</v>
      </c>
      <c r="G2973" s="95" t="s">
        <v>534</v>
      </c>
      <c r="H2973" s="95">
        <v>0</v>
      </c>
      <c r="I2973" s="95">
        <v>1</v>
      </c>
      <c r="J2973" s="95">
        <v>2506</v>
      </c>
      <c r="K2973" s="95" t="s">
        <v>534</v>
      </c>
      <c r="L2973" s="98" t="s">
        <v>534</v>
      </c>
      <c r="M2973" s="98" t="s">
        <v>534</v>
      </c>
      <c r="N2973" s="97" t="s">
        <v>534</v>
      </c>
      <c r="Q2973" s="88" t="str">
        <f t="array" aca="1" ref="Q2973" ca="1">IFERROR(INDEX(Tableau3[Num DECAL],SMALL(IF(Tableau3[Num DECAL]&lt;&gt;"",ROW(INDIRECT("1:"&amp;ROWS(Tableau3[Num DECAL])))),ROWS($1:2962))),"")</f>
        <v/>
      </c>
      <c r="R2973" s="88">
        <f t="shared" ca="1" si="46"/>
        <v>0</v>
      </c>
      <c r="S2973" s="88">
        <f ca="1">COUNTIFS(Tableau3[PLAGE],R2973)</f>
        <v>0</v>
      </c>
      <c r="T2973" s="139">
        <f ca="1">INDEX(EXTRACT!DATE,MATCH(Tableau4[[#This Row],[Décalage]],D:D,0),0)</f>
        <v>0</v>
      </c>
      <c r="U2973" s="139">
        <f ca="1">VLOOKUP(Tableau4[[#This Row],[Décalage]],D:E,2,0)</f>
        <v>0</v>
      </c>
      <c r="V2973" s="139">
        <f ca="1">VLOOKUP(Tableau4[[#This Row],[Décalage]],D:G,4,0)</f>
        <v>0</v>
      </c>
      <c r="AY2973" s="88"/>
      <c r="AZ2973" s="88"/>
      <c r="BA2973" s="88"/>
      <c r="BB2973" s="88"/>
      <c r="BC2973" s="88"/>
    </row>
    <row r="2974" spans="1:55" ht="15" x14ac:dyDescent="0.2">
      <c r="A2974" s="100" t="s">
        <v>534</v>
      </c>
      <c r="B2974" s="95" t="s">
        <v>534</v>
      </c>
      <c r="C2974" s="95">
        <v>2971</v>
      </c>
      <c r="D2974" s="95" t="s">
        <v>534</v>
      </c>
      <c r="E2974" s="99" t="s">
        <v>534</v>
      </c>
      <c r="F2974" s="95" t="s">
        <v>534</v>
      </c>
      <c r="G2974" s="95" t="s">
        <v>534</v>
      </c>
      <c r="H2974" s="95">
        <v>0</v>
      </c>
      <c r="I2974" s="95">
        <v>1</v>
      </c>
      <c r="J2974" s="95">
        <v>2507</v>
      </c>
      <c r="K2974" s="95" t="s">
        <v>534</v>
      </c>
      <c r="L2974" s="98" t="s">
        <v>534</v>
      </c>
      <c r="M2974" s="98" t="s">
        <v>534</v>
      </c>
      <c r="N2974" s="97" t="s">
        <v>534</v>
      </c>
      <c r="Q2974" s="88" t="str">
        <f t="array" aca="1" ref="Q2974" ca="1">IFERROR(INDEX(Tableau3[Num DECAL],SMALL(IF(Tableau3[Num DECAL]&lt;&gt;"",ROW(INDIRECT("1:"&amp;ROWS(Tableau3[Num DECAL])))),ROWS($1:2963))),"")</f>
        <v/>
      </c>
      <c r="R2974" s="88">
        <f t="shared" ca="1" si="46"/>
        <v>0</v>
      </c>
      <c r="S2974" s="88">
        <f ca="1">COUNTIFS(Tableau3[PLAGE],R2974)</f>
        <v>0</v>
      </c>
      <c r="T2974" s="139">
        <f ca="1">INDEX(EXTRACT!DATE,MATCH(Tableau4[[#This Row],[Décalage]],D:D,0),0)</f>
        <v>0</v>
      </c>
      <c r="U2974" s="139">
        <f ca="1">VLOOKUP(Tableau4[[#This Row],[Décalage]],D:E,2,0)</f>
        <v>0</v>
      </c>
      <c r="V2974" s="139">
        <f ca="1">VLOOKUP(Tableau4[[#This Row],[Décalage]],D:G,4,0)</f>
        <v>0</v>
      </c>
      <c r="AY2974" s="88"/>
      <c r="AZ2974" s="88"/>
      <c r="BA2974" s="88"/>
      <c r="BB2974" s="88"/>
      <c r="BC2974" s="88"/>
    </row>
    <row r="2975" spans="1:55" ht="15" x14ac:dyDescent="0.2">
      <c r="A2975" s="100" t="s">
        <v>534</v>
      </c>
      <c r="B2975" s="95" t="s">
        <v>534</v>
      </c>
      <c r="C2975" s="95">
        <v>2972</v>
      </c>
      <c r="D2975" s="95" t="s">
        <v>534</v>
      </c>
      <c r="E2975" s="99" t="s">
        <v>534</v>
      </c>
      <c r="F2975" s="95" t="s">
        <v>534</v>
      </c>
      <c r="G2975" s="95" t="s">
        <v>534</v>
      </c>
      <c r="H2975" s="95">
        <v>0</v>
      </c>
      <c r="I2975" s="95">
        <v>1</v>
      </c>
      <c r="J2975" s="95">
        <v>2508</v>
      </c>
      <c r="K2975" s="95" t="s">
        <v>534</v>
      </c>
      <c r="L2975" s="98" t="s">
        <v>534</v>
      </c>
      <c r="M2975" s="98" t="s">
        <v>534</v>
      </c>
      <c r="N2975" s="97" t="s">
        <v>534</v>
      </c>
      <c r="Q2975" s="88" t="str">
        <f t="array" aca="1" ref="Q2975" ca="1">IFERROR(INDEX(Tableau3[Num DECAL],SMALL(IF(Tableau3[Num DECAL]&lt;&gt;"",ROW(INDIRECT("1:"&amp;ROWS(Tableau3[Num DECAL])))),ROWS($1:2964))),"")</f>
        <v/>
      </c>
      <c r="R2975" s="88">
        <f t="shared" ca="1" si="46"/>
        <v>0</v>
      </c>
      <c r="S2975" s="88">
        <f ca="1">COUNTIFS(Tableau3[PLAGE],R2975)</f>
        <v>0</v>
      </c>
      <c r="T2975" s="139">
        <f ca="1">INDEX(EXTRACT!DATE,MATCH(Tableau4[[#This Row],[Décalage]],D:D,0),0)</f>
        <v>0</v>
      </c>
      <c r="U2975" s="139">
        <f ca="1">VLOOKUP(Tableau4[[#This Row],[Décalage]],D:E,2,0)</f>
        <v>0</v>
      </c>
      <c r="V2975" s="139">
        <f ca="1">VLOOKUP(Tableau4[[#This Row],[Décalage]],D:G,4,0)</f>
        <v>0</v>
      </c>
      <c r="AY2975" s="88"/>
      <c r="AZ2975" s="88"/>
      <c r="BA2975" s="88"/>
      <c r="BB2975" s="88"/>
      <c r="BC2975" s="88"/>
    </row>
    <row r="2976" spans="1:55" ht="15" x14ac:dyDescent="0.2">
      <c r="A2976" s="100" t="s">
        <v>534</v>
      </c>
      <c r="B2976" s="95" t="s">
        <v>534</v>
      </c>
      <c r="C2976" s="95">
        <v>2973</v>
      </c>
      <c r="D2976" s="95" t="s">
        <v>534</v>
      </c>
      <c r="E2976" s="99" t="s">
        <v>534</v>
      </c>
      <c r="F2976" s="95" t="s">
        <v>534</v>
      </c>
      <c r="G2976" s="95" t="s">
        <v>534</v>
      </c>
      <c r="H2976" s="95">
        <v>0</v>
      </c>
      <c r="I2976" s="95">
        <v>1</v>
      </c>
      <c r="J2976" s="95">
        <v>2509</v>
      </c>
      <c r="K2976" s="95" t="s">
        <v>534</v>
      </c>
      <c r="L2976" s="98" t="s">
        <v>534</v>
      </c>
      <c r="M2976" s="98" t="s">
        <v>534</v>
      </c>
      <c r="N2976" s="97" t="s">
        <v>534</v>
      </c>
      <c r="Q2976" s="88" t="str">
        <f t="array" aca="1" ref="Q2976" ca="1">IFERROR(INDEX(Tableau3[Num DECAL],SMALL(IF(Tableau3[Num DECAL]&lt;&gt;"",ROW(INDIRECT("1:"&amp;ROWS(Tableau3[Num DECAL])))),ROWS($1:2965))),"")</f>
        <v/>
      </c>
      <c r="R2976" s="88">
        <f t="shared" ca="1" si="46"/>
        <v>0</v>
      </c>
      <c r="S2976" s="88">
        <f ca="1">COUNTIFS(Tableau3[PLAGE],R2976)</f>
        <v>0</v>
      </c>
      <c r="T2976" s="139">
        <f ca="1">INDEX(EXTRACT!DATE,MATCH(Tableau4[[#This Row],[Décalage]],D:D,0),0)</f>
        <v>0</v>
      </c>
      <c r="U2976" s="139">
        <f ca="1">VLOOKUP(Tableau4[[#This Row],[Décalage]],D:E,2,0)</f>
        <v>0</v>
      </c>
      <c r="V2976" s="139">
        <f ca="1">VLOOKUP(Tableau4[[#This Row],[Décalage]],D:G,4,0)</f>
        <v>0</v>
      </c>
      <c r="AY2976" s="88"/>
      <c r="AZ2976" s="88"/>
      <c r="BA2976" s="88"/>
      <c r="BB2976" s="88"/>
      <c r="BC2976" s="88"/>
    </row>
    <row r="2977" spans="1:55" ht="15" x14ac:dyDescent="0.2">
      <c r="A2977" s="100" t="s">
        <v>534</v>
      </c>
      <c r="B2977" s="95" t="s">
        <v>534</v>
      </c>
      <c r="C2977" s="95">
        <v>2974</v>
      </c>
      <c r="D2977" s="95" t="s">
        <v>534</v>
      </c>
      <c r="E2977" s="99" t="s">
        <v>534</v>
      </c>
      <c r="F2977" s="95" t="s">
        <v>534</v>
      </c>
      <c r="G2977" s="95" t="s">
        <v>534</v>
      </c>
      <c r="H2977" s="95">
        <v>0</v>
      </c>
      <c r="I2977" s="95">
        <v>1</v>
      </c>
      <c r="J2977" s="95">
        <v>2510</v>
      </c>
      <c r="K2977" s="95">
        <v>1</v>
      </c>
      <c r="L2977" s="98" t="s">
        <v>534</v>
      </c>
      <c r="M2977" s="98" t="s">
        <v>534</v>
      </c>
      <c r="N2977" s="97" t="s">
        <v>534</v>
      </c>
      <c r="Q2977" s="88" t="str">
        <f t="array" aca="1" ref="Q2977" ca="1">IFERROR(INDEX(Tableau3[Num DECAL],SMALL(IF(Tableau3[Num DECAL]&lt;&gt;"",ROW(INDIRECT("1:"&amp;ROWS(Tableau3[Num DECAL])))),ROWS($1:2966))),"")</f>
        <v/>
      </c>
      <c r="R2977" s="88">
        <f t="shared" ca="1" si="46"/>
        <v>0</v>
      </c>
      <c r="S2977" s="88">
        <f ca="1">COUNTIFS(Tableau3[PLAGE],R2977)</f>
        <v>0</v>
      </c>
      <c r="T2977" s="139">
        <f ca="1">INDEX(EXTRACT!DATE,MATCH(Tableau4[[#This Row],[Décalage]],D:D,0),0)</f>
        <v>0</v>
      </c>
      <c r="U2977" s="139">
        <f ca="1">VLOOKUP(Tableau4[[#This Row],[Décalage]],D:E,2,0)</f>
        <v>0</v>
      </c>
      <c r="V2977" s="139">
        <f ca="1">VLOOKUP(Tableau4[[#This Row],[Décalage]],D:G,4,0)</f>
        <v>0</v>
      </c>
      <c r="AY2977" s="88"/>
      <c r="AZ2977" s="88"/>
      <c r="BA2977" s="88"/>
      <c r="BB2977" s="88"/>
      <c r="BC2977" s="88"/>
    </row>
    <row r="2978" spans="1:55" ht="15" x14ac:dyDescent="0.2">
      <c r="A2978" s="100" t="s">
        <v>534</v>
      </c>
      <c r="B2978" s="95" t="s">
        <v>534</v>
      </c>
      <c r="C2978" s="95">
        <v>2975</v>
      </c>
      <c r="D2978" s="95" t="s">
        <v>534</v>
      </c>
      <c r="E2978" s="99" t="s">
        <v>534</v>
      </c>
      <c r="F2978" s="95" t="s">
        <v>534</v>
      </c>
      <c r="G2978" s="95" t="s">
        <v>534</v>
      </c>
      <c r="H2978" s="95">
        <v>0</v>
      </c>
      <c r="I2978" s="95">
        <v>1</v>
      </c>
      <c r="J2978" s="95">
        <v>2511</v>
      </c>
      <c r="K2978" s="95" t="s">
        <v>534</v>
      </c>
      <c r="L2978" s="98" t="s">
        <v>534</v>
      </c>
      <c r="M2978" s="98" t="s">
        <v>534</v>
      </c>
      <c r="N2978" s="97" t="s">
        <v>534</v>
      </c>
      <c r="Q2978" s="88" t="str">
        <f t="array" aca="1" ref="Q2978" ca="1">IFERROR(INDEX(Tableau3[Num DECAL],SMALL(IF(Tableau3[Num DECAL]&lt;&gt;"",ROW(INDIRECT("1:"&amp;ROWS(Tableau3[Num DECAL])))),ROWS($1:2967))),"")</f>
        <v/>
      </c>
      <c r="R2978" s="88">
        <f t="shared" ca="1" si="46"/>
        <v>0</v>
      </c>
      <c r="S2978" s="88">
        <f ca="1">COUNTIFS(Tableau3[PLAGE],R2978)</f>
        <v>0</v>
      </c>
      <c r="T2978" s="139">
        <f ca="1">INDEX(EXTRACT!DATE,MATCH(Tableau4[[#This Row],[Décalage]],D:D,0),0)</f>
        <v>0</v>
      </c>
      <c r="U2978" s="139">
        <f ca="1">VLOOKUP(Tableau4[[#This Row],[Décalage]],D:E,2,0)</f>
        <v>0</v>
      </c>
      <c r="V2978" s="139">
        <f ca="1">VLOOKUP(Tableau4[[#This Row],[Décalage]],D:G,4,0)</f>
        <v>0</v>
      </c>
      <c r="AY2978" s="88"/>
      <c r="AZ2978" s="88"/>
      <c r="BA2978" s="88"/>
      <c r="BB2978" s="88"/>
      <c r="BC2978" s="88"/>
    </row>
    <row r="2979" spans="1:55" ht="15" x14ac:dyDescent="0.2">
      <c r="A2979" s="100" t="s">
        <v>534</v>
      </c>
      <c r="B2979" s="95" t="s">
        <v>534</v>
      </c>
      <c r="C2979" s="95">
        <v>2976</v>
      </c>
      <c r="D2979" s="95" t="s">
        <v>534</v>
      </c>
      <c r="E2979" s="99" t="s">
        <v>534</v>
      </c>
      <c r="F2979" s="95" t="s">
        <v>534</v>
      </c>
      <c r="G2979" s="95" t="s">
        <v>534</v>
      </c>
      <c r="H2979" s="95">
        <v>0</v>
      </c>
      <c r="I2979" s="95">
        <v>1</v>
      </c>
      <c r="J2979" s="95">
        <v>2512</v>
      </c>
      <c r="K2979" s="95" t="s">
        <v>534</v>
      </c>
      <c r="L2979" s="98" t="s">
        <v>534</v>
      </c>
      <c r="M2979" s="98" t="s">
        <v>534</v>
      </c>
      <c r="N2979" s="97" t="s">
        <v>534</v>
      </c>
      <c r="Q2979" s="88" t="str">
        <f t="array" aca="1" ref="Q2979" ca="1">IFERROR(INDEX(Tableau3[Num DECAL],SMALL(IF(Tableau3[Num DECAL]&lt;&gt;"",ROW(INDIRECT("1:"&amp;ROWS(Tableau3[Num DECAL])))),ROWS($1:2968))),"")</f>
        <v/>
      </c>
      <c r="R2979" s="88">
        <f t="shared" ca="1" si="46"/>
        <v>0</v>
      </c>
      <c r="S2979" s="88">
        <f ca="1">COUNTIFS(Tableau3[PLAGE],R2979)</f>
        <v>0</v>
      </c>
      <c r="T2979" s="139">
        <f ca="1">INDEX(EXTRACT!DATE,MATCH(Tableau4[[#This Row],[Décalage]],D:D,0),0)</f>
        <v>0</v>
      </c>
      <c r="U2979" s="139">
        <f ca="1">VLOOKUP(Tableau4[[#This Row],[Décalage]],D:E,2,0)</f>
        <v>0</v>
      </c>
      <c r="V2979" s="139">
        <f ca="1">VLOOKUP(Tableau4[[#This Row],[Décalage]],D:G,4,0)</f>
        <v>0</v>
      </c>
      <c r="AY2979" s="88"/>
      <c r="AZ2979" s="88"/>
      <c r="BA2979" s="88"/>
      <c r="BB2979" s="88"/>
      <c r="BC2979" s="88"/>
    </row>
    <row r="2980" spans="1:55" ht="15" x14ac:dyDescent="0.2">
      <c r="A2980" s="100" t="s">
        <v>534</v>
      </c>
      <c r="B2980" s="95" t="s">
        <v>534</v>
      </c>
      <c r="C2980" s="95">
        <v>2977</v>
      </c>
      <c r="D2980" s="95" t="s">
        <v>534</v>
      </c>
      <c r="E2980" s="99" t="s">
        <v>534</v>
      </c>
      <c r="F2980" s="95" t="s">
        <v>534</v>
      </c>
      <c r="G2980" s="95" t="s">
        <v>534</v>
      </c>
      <c r="H2980" s="95">
        <v>0</v>
      </c>
      <c r="I2980" s="95">
        <v>1</v>
      </c>
      <c r="J2980" s="95">
        <v>2513</v>
      </c>
      <c r="K2980" s="95" t="s">
        <v>534</v>
      </c>
      <c r="L2980" s="98" t="s">
        <v>534</v>
      </c>
      <c r="M2980" s="98" t="s">
        <v>534</v>
      </c>
      <c r="N2980" s="97" t="s">
        <v>534</v>
      </c>
      <c r="Q2980" s="88" t="str">
        <f t="array" aca="1" ref="Q2980" ca="1">IFERROR(INDEX(Tableau3[Num DECAL],SMALL(IF(Tableau3[Num DECAL]&lt;&gt;"",ROW(INDIRECT("1:"&amp;ROWS(Tableau3[Num DECAL])))),ROWS($1:2969))),"")</f>
        <v/>
      </c>
      <c r="R2980" s="88">
        <f t="shared" ca="1" si="46"/>
        <v>0</v>
      </c>
      <c r="S2980" s="88">
        <f ca="1">COUNTIFS(Tableau3[PLAGE],R2980)</f>
        <v>0</v>
      </c>
      <c r="T2980" s="139">
        <f ca="1">INDEX(EXTRACT!DATE,MATCH(Tableau4[[#This Row],[Décalage]],D:D,0),0)</f>
        <v>0</v>
      </c>
      <c r="U2980" s="139">
        <f ca="1">VLOOKUP(Tableau4[[#This Row],[Décalage]],D:E,2,0)</f>
        <v>0</v>
      </c>
      <c r="V2980" s="139">
        <f ca="1">VLOOKUP(Tableau4[[#This Row],[Décalage]],D:G,4,0)</f>
        <v>0</v>
      </c>
      <c r="AY2980" s="88"/>
      <c r="AZ2980" s="88"/>
      <c r="BA2980" s="88"/>
      <c r="BB2980" s="88"/>
      <c r="BC2980" s="88"/>
    </row>
    <row r="2981" spans="1:55" ht="15" x14ac:dyDescent="0.2">
      <c r="A2981" s="100" t="s">
        <v>534</v>
      </c>
      <c r="B2981" s="95" t="s">
        <v>534</v>
      </c>
      <c r="C2981" s="95">
        <v>2978</v>
      </c>
      <c r="D2981" s="95" t="s">
        <v>534</v>
      </c>
      <c r="E2981" s="99" t="s">
        <v>534</v>
      </c>
      <c r="F2981" s="95" t="s">
        <v>534</v>
      </c>
      <c r="G2981" s="95" t="s">
        <v>534</v>
      </c>
      <c r="H2981" s="95">
        <v>0</v>
      </c>
      <c r="I2981" s="95">
        <v>1</v>
      </c>
      <c r="J2981" s="95">
        <v>2514</v>
      </c>
      <c r="K2981" s="95" t="s">
        <v>534</v>
      </c>
      <c r="L2981" s="98" t="s">
        <v>534</v>
      </c>
      <c r="M2981" s="98" t="s">
        <v>534</v>
      </c>
      <c r="N2981" s="97" t="s">
        <v>534</v>
      </c>
      <c r="Q2981" s="88" t="str">
        <f t="array" aca="1" ref="Q2981" ca="1">IFERROR(INDEX(Tableau3[Num DECAL],SMALL(IF(Tableau3[Num DECAL]&lt;&gt;"",ROW(INDIRECT("1:"&amp;ROWS(Tableau3[Num DECAL])))),ROWS($1:2970))),"")</f>
        <v/>
      </c>
      <c r="R2981" s="88">
        <f t="shared" ca="1" si="46"/>
        <v>0</v>
      </c>
      <c r="S2981" s="88">
        <f ca="1">COUNTIFS(Tableau3[PLAGE],R2981)</f>
        <v>0</v>
      </c>
      <c r="T2981" s="139">
        <f ca="1">INDEX(EXTRACT!DATE,MATCH(Tableau4[[#This Row],[Décalage]],D:D,0),0)</f>
        <v>0</v>
      </c>
      <c r="U2981" s="139">
        <f ca="1">VLOOKUP(Tableau4[[#This Row],[Décalage]],D:E,2,0)</f>
        <v>0</v>
      </c>
      <c r="V2981" s="139">
        <f ca="1">VLOOKUP(Tableau4[[#This Row],[Décalage]],D:G,4,0)</f>
        <v>0</v>
      </c>
      <c r="AY2981" s="88"/>
      <c r="AZ2981" s="88"/>
      <c r="BA2981" s="88"/>
      <c r="BB2981" s="88"/>
      <c r="BC2981" s="88"/>
    </row>
    <row r="2982" spans="1:55" ht="15" x14ac:dyDescent="0.2">
      <c r="A2982" s="100" t="s">
        <v>534</v>
      </c>
      <c r="B2982" s="95" t="s">
        <v>534</v>
      </c>
      <c r="C2982" s="95">
        <v>2979</v>
      </c>
      <c r="D2982" s="95" t="s">
        <v>534</v>
      </c>
      <c r="E2982" s="99" t="s">
        <v>534</v>
      </c>
      <c r="F2982" s="95" t="s">
        <v>534</v>
      </c>
      <c r="G2982" s="95" t="s">
        <v>534</v>
      </c>
      <c r="H2982" s="95">
        <v>0</v>
      </c>
      <c r="I2982" s="95">
        <v>1</v>
      </c>
      <c r="J2982" s="95">
        <v>2515</v>
      </c>
      <c r="K2982" s="95" t="s">
        <v>534</v>
      </c>
      <c r="L2982" s="98" t="s">
        <v>534</v>
      </c>
      <c r="M2982" s="98" t="s">
        <v>534</v>
      </c>
      <c r="N2982" s="97" t="s">
        <v>534</v>
      </c>
      <c r="Q2982" s="88" t="str">
        <f t="array" aca="1" ref="Q2982" ca="1">IFERROR(INDEX(Tableau3[Num DECAL],SMALL(IF(Tableau3[Num DECAL]&lt;&gt;"",ROW(INDIRECT("1:"&amp;ROWS(Tableau3[Num DECAL])))),ROWS($1:2971))),"")</f>
        <v/>
      </c>
      <c r="R2982" s="88">
        <f t="shared" ca="1" si="46"/>
        <v>0</v>
      </c>
      <c r="S2982" s="88">
        <f ca="1">COUNTIFS(Tableau3[PLAGE],R2982)</f>
        <v>0</v>
      </c>
      <c r="T2982" s="139">
        <f ca="1">INDEX(EXTRACT!DATE,MATCH(Tableau4[[#This Row],[Décalage]],D:D,0),0)</f>
        <v>0</v>
      </c>
      <c r="U2982" s="139">
        <f ca="1">VLOOKUP(Tableau4[[#This Row],[Décalage]],D:E,2,0)</f>
        <v>0</v>
      </c>
      <c r="V2982" s="139">
        <f ca="1">VLOOKUP(Tableau4[[#This Row],[Décalage]],D:G,4,0)</f>
        <v>0</v>
      </c>
      <c r="AY2982" s="88"/>
      <c r="AZ2982" s="88"/>
      <c r="BA2982" s="88"/>
      <c r="BB2982" s="88"/>
      <c r="BC2982" s="88"/>
    </row>
    <row r="2983" spans="1:55" ht="15" x14ac:dyDescent="0.2">
      <c r="A2983" s="100" t="s">
        <v>534</v>
      </c>
      <c r="B2983" s="95" t="s">
        <v>534</v>
      </c>
      <c r="C2983" s="95">
        <v>2980</v>
      </c>
      <c r="D2983" s="95" t="s">
        <v>534</v>
      </c>
      <c r="E2983" s="99" t="s">
        <v>534</v>
      </c>
      <c r="F2983" s="95" t="s">
        <v>534</v>
      </c>
      <c r="G2983" s="95" t="s">
        <v>534</v>
      </c>
      <c r="H2983" s="95">
        <v>0</v>
      </c>
      <c r="I2983" s="95">
        <v>1</v>
      </c>
      <c r="J2983" s="95">
        <v>2516</v>
      </c>
      <c r="K2983" s="95" t="s">
        <v>534</v>
      </c>
      <c r="L2983" s="98" t="s">
        <v>534</v>
      </c>
      <c r="M2983" s="98" t="s">
        <v>534</v>
      </c>
      <c r="N2983" s="97" t="s">
        <v>534</v>
      </c>
      <c r="Q2983" s="88" t="str">
        <f t="array" aca="1" ref="Q2983" ca="1">IFERROR(INDEX(Tableau3[Num DECAL],SMALL(IF(Tableau3[Num DECAL]&lt;&gt;"",ROW(INDIRECT("1:"&amp;ROWS(Tableau3[Num DECAL])))),ROWS($1:2972))),"")</f>
        <v/>
      </c>
      <c r="R2983" s="88">
        <f t="shared" ca="1" si="46"/>
        <v>0</v>
      </c>
      <c r="S2983" s="88">
        <f ca="1">COUNTIFS(Tableau3[PLAGE],R2983)</f>
        <v>0</v>
      </c>
      <c r="T2983" s="139">
        <f ca="1">INDEX(EXTRACT!DATE,MATCH(Tableau4[[#This Row],[Décalage]],D:D,0),0)</f>
        <v>0</v>
      </c>
      <c r="U2983" s="139">
        <f ca="1">VLOOKUP(Tableau4[[#This Row],[Décalage]],D:E,2,0)</f>
        <v>0</v>
      </c>
      <c r="V2983" s="139">
        <f ca="1">VLOOKUP(Tableau4[[#This Row],[Décalage]],D:G,4,0)</f>
        <v>0</v>
      </c>
      <c r="AY2983" s="88"/>
      <c r="AZ2983" s="88"/>
      <c r="BA2983" s="88"/>
      <c r="BB2983" s="88"/>
      <c r="BC2983" s="88"/>
    </row>
    <row r="2984" spans="1:55" ht="15" x14ac:dyDescent="0.2">
      <c r="A2984" s="100" t="s">
        <v>534</v>
      </c>
      <c r="B2984" s="95" t="s">
        <v>534</v>
      </c>
      <c r="C2984" s="95">
        <v>2981</v>
      </c>
      <c r="D2984" s="95" t="s">
        <v>534</v>
      </c>
      <c r="E2984" s="99" t="s">
        <v>534</v>
      </c>
      <c r="F2984" s="95" t="s">
        <v>534</v>
      </c>
      <c r="G2984" s="95" t="s">
        <v>534</v>
      </c>
      <c r="H2984" s="95">
        <v>0</v>
      </c>
      <c r="I2984" s="95">
        <v>1</v>
      </c>
      <c r="J2984" s="95">
        <v>2517</v>
      </c>
      <c r="K2984" s="95" t="s">
        <v>534</v>
      </c>
      <c r="L2984" s="98" t="s">
        <v>534</v>
      </c>
      <c r="M2984" s="98" t="s">
        <v>534</v>
      </c>
      <c r="N2984" s="97" t="s">
        <v>534</v>
      </c>
      <c r="Q2984" s="88" t="str">
        <f t="array" aca="1" ref="Q2984" ca="1">IFERROR(INDEX(Tableau3[Num DECAL],SMALL(IF(Tableau3[Num DECAL]&lt;&gt;"",ROW(INDIRECT("1:"&amp;ROWS(Tableau3[Num DECAL])))),ROWS($1:2973))),"")</f>
        <v/>
      </c>
      <c r="R2984" s="88">
        <f t="shared" ca="1" si="46"/>
        <v>0</v>
      </c>
      <c r="S2984" s="88">
        <f ca="1">COUNTIFS(Tableau3[PLAGE],R2984)</f>
        <v>0</v>
      </c>
      <c r="T2984" s="139">
        <f ca="1">INDEX(EXTRACT!DATE,MATCH(Tableau4[[#This Row],[Décalage]],D:D,0),0)</f>
        <v>0</v>
      </c>
      <c r="U2984" s="139">
        <f ca="1">VLOOKUP(Tableau4[[#This Row],[Décalage]],D:E,2,0)</f>
        <v>0</v>
      </c>
      <c r="V2984" s="139">
        <f ca="1">VLOOKUP(Tableau4[[#This Row],[Décalage]],D:G,4,0)</f>
        <v>0</v>
      </c>
      <c r="AY2984" s="88"/>
      <c r="AZ2984" s="88"/>
      <c r="BA2984" s="88"/>
      <c r="BB2984" s="88"/>
      <c r="BC2984" s="88"/>
    </row>
    <row r="2985" spans="1:55" ht="15" x14ac:dyDescent="0.2">
      <c r="A2985" s="100" t="s">
        <v>534</v>
      </c>
      <c r="B2985" s="95" t="s">
        <v>534</v>
      </c>
      <c r="C2985" s="95">
        <v>2982</v>
      </c>
      <c r="D2985" s="95" t="s">
        <v>534</v>
      </c>
      <c r="E2985" s="99" t="s">
        <v>534</v>
      </c>
      <c r="F2985" s="95" t="s">
        <v>534</v>
      </c>
      <c r="G2985" s="95" t="s">
        <v>534</v>
      </c>
      <c r="H2985" s="95">
        <v>0</v>
      </c>
      <c r="I2985" s="95">
        <v>1</v>
      </c>
      <c r="J2985" s="95">
        <v>2518</v>
      </c>
      <c r="K2985" s="95" t="s">
        <v>534</v>
      </c>
      <c r="L2985" s="98" t="s">
        <v>534</v>
      </c>
      <c r="M2985" s="98" t="s">
        <v>534</v>
      </c>
      <c r="N2985" s="97" t="s">
        <v>534</v>
      </c>
      <c r="Q2985" s="88" t="str">
        <f t="array" aca="1" ref="Q2985" ca="1">IFERROR(INDEX(Tableau3[Num DECAL],SMALL(IF(Tableau3[Num DECAL]&lt;&gt;"",ROW(INDIRECT("1:"&amp;ROWS(Tableau3[Num DECAL])))),ROWS($1:2974))),"")</f>
        <v/>
      </c>
      <c r="R2985" s="88">
        <f t="shared" ca="1" si="46"/>
        <v>0</v>
      </c>
      <c r="S2985" s="88">
        <f ca="1">COUNTIFS(Tableau3[PLAGE],R2985)</f>
        <v>0</v>
      </c>
      <c r="T2985" s="139">
        <f ca="1">INDEX(EXTRACT!DATE,MATCH(Tableau4[[#This Row],[Décalage]],D:D,0),0)</f>
        <v>0</v>
      </c>
      <c r="U2985" s="139">
        <f ca="1">VLOOKUP(Tableau4[[#This Row],[Décalage]],D:E,2,0)</f>
        <v>0</v>
      </c>
      <c r="V2985" s="139">
        <f ca="1">VLOOKUP(Tableau4[[#This Row],[Décalage]],D:G,4,0)</f>
        <v>0</v>
      </c>
      <c r="AY2985" s="88"/>
      <c r="AZ2985" s="88"/>
      <c r="BA2985" s="88"/>
      <c r="BB2985" s="88"/>
      <c r="BC2985" s="88"/>
    </row>
    <row r="2986" spans="1:55" ht="15" x14ac:dyDescent="0.2">
      <c r="A2986" s="100" t="s">
        <v>534</v>
      </c>
      <c r="B2986" s="95" t="s">
        <v>534</v>
      </c>
      <c r="C2986" s="95">
        <v>2983</v>
      </c>
      <c r="D2986" s="95" t="s">
        <v>534</v>
      </c>
      <c r="E2986" s="99" t="s">
        <v>534</v>
      </c>
      <c r="F2986" s="95" t="s">
        <v>534</v>
      </c>
      <c r="G2986" s="95" t="s">
        <v>534</v>
      </c>
      <c r="H2986" s="95">
        <v>0</v>
      </c>
      <c r="I2986" s="95">
        <v>1</v>
      </c>
      <c r="J2986" s="95">
        <v>2519</v>
      </c>
      <c r="K2986" s="95" t="s">
        <v>534</v>
      </c>
      <c r="L2986" s="98" t="s">
        <v>534</v>
      </c>
      <c r="M2986" s="98" t="s">
        <v>534</v>
      </c>
      <c r="N2986" s="97" t="s">
        <v>534</v>
      </c>
      <c r="Q2986" s="88" t="str">
        <f t="array" aca="1" ref="Q2986" ca="1">IFERROR(INDEX(Tableau3[Num DECAL],SMALL(IF(Tableau3[Num DECAL]&lt;&gt;"",ROW(INDIRECT("1:"&amp;ROWS(Tableau3[Num DECAL])))),ROWS($1:2975))),"")</f>
        <v/>
      </c>
      <c r="R2986" s="88">
        <f t="shared" ca="1" si="46"/>
        <v>0</v>
      </c>
      <c r="S2986" s="88">
        <f ca="1">COUNTIFS(Tableau3[PLAGE],R2986)</f>
        <v>0</v>
      </c>
      <c r="T2986" s="139">
        <f ca="1">INDEX(EXTRACT!DATE,MATCH(Tableau4[[#This Row],[Décalage]],D:D,0),0)</f>
        <v>0</v>
      </c>
      <c r="U2986" s="139">
        <f ca="1">VLOOKUP(Tableau4[[#This Row],[Décalage]],D:E,2,0)</f>
        <v>0</v>
      </c>
      <c r="V2986" s="139">
        <f ca="1">VLOOKUP(Tableau4[[#This Row],[Décalage]],D:G,4,0)</f>
        <v>0</v>
      </c>
      <c r="AY2986" s="88"/>
      <c r="AZ2986" s="88"/>
      <c r="BA2986" s="88"/>
      <c r="BB2986" s="88"/>
      <c r="BC2986" s="88"/>
    </row>
    <row r="2987" spans="1:55" ht="15" x14ac:dyDescent="0.2">
      <c r="A2987" s="100" t="s">
        <v>534</v>
      </c>
      <c r="B2987" s="95" t="s">
        <v>534</v>
      </c>
      <c r="C2987" s="95">
        <v>2984</v>
      </c>
      <c r="D2987" s="95" t="s">
        <v>534</v>
      </c>
      <c r="E2987" s="99" t="s">
        <v>534</v>
      </c>
      <c r="F2987" s="95" t="s">
        <v>534</v>
      </c>
      <c r="G2987" s="95" t="s">
        <v>534</v>
      </c>
      <c r="H2987" s="95">
        <v>0</v>
      </c>
      <c r="I2987" s="95">
        <v>1</v>
      </c>
      <c r="J2987" s="95">
        <v>2520</v>
      </c>
      <c r="K2987" s="95" t="s">
        <v>534</v>
      </c>
      <c r="L2987" s="98" t="s">
        <v>534</v>
      </c>
      <c r="M2987" s="98" t="s">
        <v>534</v>
      </c>
      <c r="N2987" s="97" t="s">
        <v>534</v>
      </c>
      <c r="Q2987" s="88" t="str">
        <f t="array" aca="1" ref="Q2987" ca="1">IFERROR(INDEX(Tableau3[Num DECAL],SMALL(IF(Tableau3[Num DECAL]&lt;&gt;"",ROW(INDIRECT("1:"&amp;ROWS(Tableau3[Num DECAL])))),ROWS($1:2976))),"")</f>
        <v/>
      </c>
      <c r="R2987" s="88">
        <f t="shared" ca="1" si="46"/>
        <v>0</v>
      </c>
      <c r="S2987" s="88">
        <f ca="1">COUNTIFS(Tableau3[PLAGE],R2987)</f>
        <v>0</v>
      </c>
      <c r="T2987" s="139">
        <f ca="1">INDEX(EXTRACT!DATE,MATCH(Tableau4[[#This Row],[Décalage]],D:D,0),0)</f>
        <v>0</v>
      </c>
      <c r="U2987" s="139">
        <f ca="1">VLOOKUP(Tableau4[[#This Row],[Décalage]],D:E,2,0)</f>
        <v>0</v>
      </c>
      <c r="V2987" s="139">
        <f ca="1">VLOOKUP(Tableau4[[#This Row],[Décalage]],D:G,4,0)</f>
        <v>0</v>
      </c>
      <c r="AY2987" s="88"/>
      <c r="AZ2987" s="88"/>
      <c r="BA2987" s="88"/>
      <c r="BB2987" s="88"/>
      <c r="BC2987" s="88"/>
    </row>
    <row r="2988" spans="1:55" ht="15" x14ac:dyDescent="0.2">
      <c r="A2988" s="100" t="s">
        <v>534</v>
      </c>
      <c r="B2988" s="95" t="s">
        <v>534</v>
      </c>
      <c r="C2988" s="95">
        <v>2985</v>
      </c>
      <c r="D2988" s="95" t="s">
        <v>534</v>
      </c>
      <c r="E2988" s="99" t="s">
        <v>534</v>
      </c>
      <c r="F2988" s="95" t="s">
        <v>534</v>
      </c>
      <c r="G2988" s="95" t="s">
        <v>534</v>
      </c>
      <c r="H2988" s="95">
        <v>0</v>
      </c>
      <c r="I2988" s="95">
        <v>1</v>
      </c>
      <c r="J2988" s="95">
        <v>2521</v>
      </c>
      <c r="K2988" s="95" t="s">
        <v>534</v>
      </c>
      <c r="L2988" s="98" t="s">
        <v>534</v>
      </c>
      <c r="M2988" s="98" t="s">
        <v>534</v>
      </c>
      <c r="N2988" s="97" t="s">
        <v>534</v>
      </c>
      <c r="Q2988" s="88" t="str">
        <f t="array" aca="1" ref="Q2988" ca="1">IFERROR(INDEX(Tableau3[Num DECAL],SMALL(IF(Tableau3[Num DECAL]&lt;&gt;"",ROW(INDIRECT("1:"&amp;ROWS(Tableau3[Num DECAL])))),ROWS($1:2977))),"")</f>
        <v/>
      </c>
      <c r="R2988" s="88">
        <f t="shared" ca="1" si="46"/>
        <v>0</v>
      </c>
      <c r="S2988" s="88">
        <f ca="1">COUNTIFS(Tableau3[PLAGE],R2988)</f>
        <v>0</v>
      </c>
      <c r="T2988" s="139">
        <f ca="1">INDEX(EXTRACT!DATE,MATCH(Tableau4[[#This Row],[Décalage]],D:D,0),0)</f>
        <v>0</v>
      </c>
      <c r="U2988" s="139">
        <f ca="1">VLOOKUP(Tableau4[[#This Row],[Décalage]],D:E,2,0)</f>
        <v>0</v>
      </c>
      <c r="V2988" s="139">
        <f ca="1">VLOOKUP(Tableau4[[#This Row],[Décalage]],D:G,4,0)</f>
        <v>0</v>
      </c>
      <c r="AY2988" s="88"/>
      <c r="AZ2988" s="88"/>
      <c r="BA2988" s="88"/>
      <c r="BB2988" s="88"/>
      <c r="BC2988" s="88"/>
    </row>
    <row r="2989" spans="1:55" ht="15" x14ac:dyDescent="0.2">
      <c r="A2989" s="100" t="s">
        <v>534</v>
      </c>
      <c r="B2989" s="95" t="s">
        <v>534</v>
      </c>
      <c r="C2989" s="95">
        <v>2986</v>
      </c>
      <c r="D2989" s="95" t="s">
        <v>534</v>
      </c>
      <c r="E2989" s="99" t="s">
        <v>534</v>
      </c>
      <c r="F2989" s="95" t="s">
        <v>534</v>
      </c>
      <c r="G2989" s="95" t="s">
        <v>534</v>
      </c>
      <c r="H2989" s="95">
        <v>0</v>
      </c>
      <c r="I2989" s="95">
        <v>1</v>
      </c>
      <c r="J2989" s="95">
        <v>2522</v>
      </c>
      <c r="K2989" s="95" t="s">
        <v>534</v>
      </c>
      <c r="L2989" s="98" t="s">
        <v>534</v>
      </c>
      <c r="M2989" s="98" t="s">
        <v>534</v>
      </c>
      <c r="N2989" s="97" t="s">
        <v>534</v>
      </c>
      <c r="Q2989" s="88" t="str">
        <f t="array" aca="1" ref="Q2989" ca="1">IFERROR(INDEX(Tableau3[Num DECAL],SMALL(IF(Tableau3[Num DECAL]&lt;&gt;"",ROW(INDIRECT("1:"&amp;ROWS(Tableau3[Num DECAL])))),ROWS($1:2978))),"")</f>
        <v/>
      </c>
      <c r="R2989" s="88">
        <f t="shared" ca="1" si="46"/>
        <v>0</v>
      </c>
      <c r="S2989" s="88">
        <f ca="1">COUNTIFS(Tableau3[PLAGE],R2989)</f>
        <v>0</v>
      </c>
      <c r="T2989" s="139">
        <f ca="1">INDEX(EXTRACT!DATE,MATCH(Tableau4[[#This Row],[Décalage]],D:D,0),0)</f>
        <v>0</v>
      </c>
      <c r="U2989" s="139">
        <f ca="1">VLOOKUP(Tableau4[[#This Row],[Décalage]],D:E,2,0)</f>
        <v>0</v>
      </c>
      <c r="V2989" s="139">
        <f ca="1">VLOOKUP(Tableau4[[#This Row],[Décalage]],D:G,4,0)</f>
        <v>0</v>
      </c>
      <c r="AY2989" s="88"/>
      <c r="AZ2989" s="88"/>
      <c r="BA2989" s="88"/>
      <c r="BB2989" s="88"/>
      <c r="BC2989" s="88"/>
    </row>
    <row r="2990" spans="1:55" ht="15" x14ac:dyDescent="0.2">
      <c r="A2990" s="100" t="s">
        <v>534</v>
      </c>
      <c r="B2990" s="95" t="s">
        <v>534</v>
      </c>
      <c r="C2990" s="95">
        <v>2987</v>
      </c>
      <c r="D2990" s="95" t="s">
        <v>534</v>
      </c>
      <c r="E2990" s="99" t="s">
        <v>534</v>
      </c>
      <c r="F2990" s="95" t="s">
        <v>534</v>
      </c>
      <c r="G2990" s="95" t="s">
        <v>534</v>
      </c>
      <c r="H2990" s="95">
        <v>0</v>
      </c>
      <c r="I2990" s="95">
        <v>1</v>
      </c>
      <c r="J2990" s="95">
        <v>2523</v>
      </c>
      <c r="K2990" s="95" t="s">
        <v>534</v>
      </c>
      <c r="L2990" s="98" t="s">
        <v>534</v>
      </c>
      <c r="M2990" s="98" t="s">
        <v>534</v>
      </c>
      <c r="N2990" s="97" t="s">
        <v>534</v>
      </c>
      <c r="Q2990" s="88" t="str">
        <f t="array" aca="1" ref="Q2990" ca="1">IFERROR(INDEX(Tableau3[Num DECAL],SMALL(IF(Tableau3[Num DECAL]&lt;&gt;"",ROW(INDIRECT("1:"&amp;ROWS(Tableau3[Num DECAL])))),ROWS($1:2979))),"")</f>
        <v/>
      </c>
      <c r="R2990" s="88">
        <f t="shared" ca="1" si="46"/>
        <v>0</v>
      </c>
      <c r="S2990" s="88">
        <f ca="1">COUNTIFS(Tableau3[PLAGE],R2990)</f>
        <v>0</v>
      </c>
      <c r="T2990" s="139">
        <f ca="1">INDEX(EXTRACT!DATE,MATCH(Tableau4[[#This Row],[Décalage]],D:D,0),0)</f>
        <v>0</v>
      </c>
      <c r="U2990" s="139">
        <f ca="1">VLOOKUP(Tableau4[[#This Row],[Décalage]],D:E,2,0)</f>
        <v>0</v>
      </c>
      <c r="V2990" s="139">
        <f ca="1">VLOOKUP(Tableau4[[#This Row],[Décalage]],D:G,4,0)</f>
        <v>0</v>
      </c>
      <c r="AY2990" s="88"/>
      <c r="AZ2990" s="88"/>
      <c r="BA2990" s="88"/>
      <c r="BB2990" s="88"/>
      <c r="BC2990" s="88"/>
    </row>
    <row r="2991" spans="1:55" ht="15" x14ac:dyDescent="0.2">
      <c r="A2991" s="100" t="s">
        <v>534</v>
      </c>
      <c r="B2991" s="95" t="s">
        <v>534</v>
      </c>
      <c r="C2991" s="95">
        <v>2988</v>
      </c>
      <c r="D2991" s="95" t="s">
        <v>534</v>
      </c>
      <c r="E2991" s="99" t="s">
        <v>534</v>
      </c>
      <c r="F2991" s="95" t="s">
        <v>534</v>
      </c>
      <c r="G2991" s="95" t="s">
        <v>534</v>
      </c>
      <c r="H2991" s="95">
        <v>0</v>
      </c>
      <c r="I2991" s="95">
        <v>1</v>
      </c>
      <c r="J2991" s="95">
        <v>2524</v>
      </c>
      <c r="K2991" s="95" t="s">
        <v>534</v>
      </c>
      <c r="L2991" s="98" t="s">
        <v>534</v>
      </c>
      <c r="M2991" s="98" t="s">
        <v>534</v>
      </c>
      <c r="N2991" s="97" t="s">
        <v>534</v>
      </c>
      <c r="Q2991" s="88" t="str">
        <f t="array" aca="1" ref="Q2991" ca="1">IFERROR(INDEX(Tableau3[Num DECAL],SMALL(IF(Tableau3[Num DECAL]&lt;&gt;"",ROW(INDIRECT("1:"&amp;ROWS(Tableau3[Num DECAL])))),ROWS($1:2980))),"")</f>
        <v/>
      </c>
      <c r="R2991" s="88">
        <f t="shared" ca="1" si="46"/>
        <v>0</v>
      </c>
      <c r="S2991" s="88">
        <f ca="1">COUNTIFS(Tableau3[PLAGE],R2991)</f>
        <v>0</v>
      </c>
      <c r="T2991" s="139">
        <f ca="1">INDEX(EXTRACT!DATE,MATCH(Tableau4[[#This Row],[Décalage]],D:D,0),0)</f>
        <v>0</v>
      </c>
      <c r="U2991" s="139">
        <f ca="1">VLOOKUP(Tableau4[[#This Row],[Décalage]],D:E,2,0)</f>
        <v>0</v>
      </c>
      <c r="V2991" s="139">
        <f ca="1">VLOOKUP(Tableau4[[#This Row],[Décalage]],D:G,4,0)</f>
        <v>0</v>
      </c>
      <c r="AY2991" s="88"/>
      <c r="AZ2991" s="88"/>
      <c r="BA2991" s="88"/>
      <c r="BB2991" s="88"/>
      <c r="BC2991" s="88"/>
    </row>
    <row r="2992" spans="1:55" ht="15" x14ac:dyDescent="0.2">
      <c r="A2992" s="100" t="s">
        <v>534</v>
      </c>
      <c r="B2992" s="95" t="s">
        <v>534</v>
      </c>
      <c r="C2992" s="95">
        <v>2989</v>
      </c>
      <c r="D2992" s="95" t="s">
        <v>534</v>
      </c>
      <c r="E2992" s="99" t="s">
        <v>534</v>
      </c>
      <c r="F2992" s="95" t="s">
        <v>534</v>
      </c>
      <c r="G2992" s="95" t="s">
        <v>534</v>
      </c>
      <c r="H2992" s="95">
        <v>0</v>
      </c>
      <c r="I2992" s="95">
        <v>1</v>
      </c>
      <c r="J2992" s="95">
        <v>2525</v>
      </c>
      <c r="K2992" s="95" t="s">
        <v>534</v>
      </c>
      <c r="L2992" s="98" t="s">
        <v>534</v>
      </c>
      <c r="M2992" s="98" t="s">
        <v>534</v>
      </c>
      <c r="N2992" s="97" t="s">
        <v>534</v>
      </c>
      <c r="Q2992" s="88" t="str">
        <f t="array" aca="1" ref="Q2992" ca="1">IFERROR(INDEX(Tableau3[Num DECAL],SMALL(IF(Tableau3[Num DECAL]&lt;&gt;"",ROW(INDIRECT("1:"&amp;ROWS(Tableau3[Num DECAL])))),ROWS($1:2981))),"")</f>
        <v/>
      </c>
      <c r="R2992" s="88">
        <f t="shared" ca="1" si="46"/>
        <v>0</v>
      </c>
      <c r="S2992" s="88">
        <f ca="1">COUNTIFS(Tableau3[PLAGE],R2992)</f>
        <v>0</v>
      </c>
      <c r="T2992" s="139">
        <f ca="1">INDEX(EXTRACT!DATE,MATCH(Tableau4[[#This Row],[Décalage]],D:D,0),0)</f>
        <v>0</v>
      </c>
      <c r="U2992" s="139">
        <f ca="1">VLOOKUP(Tableau4[[#This Row],[Décalage]],D:E,2,0)</f>
        <v>0</v>
      </c>
      <c r="V2992" s="139">
        <f ca="1">VLOOKUP(Tableau4[[#This Row],[Décalage]],D:G,4,0)</f>
        <v>0</v>
      </c>
      <c r="AY2992" s="88"/>
      <c r="AZ2992" s="88"/>
      <c r="BA2992" s="88"/>
      <c r="BB2992" s="88"/>
      <c r="BC2992" s="88"/>
    </row>
    <row r="2993" spans="1:55" ht="15" x14ac:dyDescent="0.2">
      <c r="A2993" s="100" t="s">
        <v>534</v>
      </c>
      <c r="B2993" s="95" t="s">
        <v>534</v>
      </c>
      <c r="C2993" s="95">
        <v>2990</v>
      </c>
      <c r="D2993" s="95" t="s">
        <v>534</v>
      </c>
      <c r="E2993" s="99" t="s">
        <v>534</v>
      </c>
      <c r="F2993" s="95" t="s">
        <v>534</v>
      </c>
      <c r="G2993" s="95" t="s">
        <v>534</v>
      </c>
      <c r="H2993" s="95">
        <v>0</v>
      </c>
      <c r="I2993" s="95">
        <v>1</v>
      </c>
      <c r="J2993" s="95">
        <v>2526</v>
      </c>
      <c r="K2993" s="95" t="s">
        <v>534</v>
      </c>
      <c r="L2993" s="98" t="s">
        <v>534</v>
      </c>
      <c r="M2993" s="98" t="s">
        <v>534</v>
      </c>
      <c r="N2993" s="97" t="s">
        <v>534</v>
      </c>
      <c r="Q2993" s="88" t="str">
        <f t="array" aca="1" ref="Q2993" ca="1">IFERROR(INDEX(Tableau3[Num DECAL],SMALL(IF(Tableau3[Num DECAL]&lt;&gt;"",ROW(INDIRECT("1:"&amp;ROWS(Tableau3[Num DECAL])))),ROWS($1:2982))),"")</f>
        <v/>
      </c>
      <c r="R2993" s="88">
        <f t="shared" ca="1" si="46"/>
        <v>0</v>
      </c>
      <c r="S2993" s="88">
        <f ca="1">COUNTIFS(Tableau3[PLAGE],R2993)</f>
        <v>0</v>
      </c>
      <c r="T2993" s="139">
        <f ca="1">INDEX(EXTRACT!DATE,MATCH(Tableau4[[#This Row],[Décalage]],D:D,0),0)</f>
        <v>0</v>
      </c>
      <c r="U2993" s="139">
        <f ca="1">VLOOKUP(Tableau4[[#This Row],[Décalage]],D:E,2,0)</f>
        <v>0</v>
      </c>
      <c r="V2993" s="139">
        <f ca="1">VLOOKUP(Tableau4[[#This Row],[Décalage]],D:G,4,0)</f>
        <v>0</v>
      </c>
      <c r="AY2993" s="88"/>
      <c r="AZ2993" s="88"/>
      <c r="BA2993" s="88"/>
      <c r="BB2993" s="88"/>
      <c r="BC2993" s="88"/>
    </row>
    <row r="2994" spans="1:55" ht="15" x14ac:dyDescent="0.2">
      <c r="A2994" s="100" t="s">
        <v>534</v>
      </c>
      <c r="B2994" s="95" t="s">
        <v>534</v>
      </c>
      <c r="C2994" s="95">
        <v>2991</v>
      </c>
      <c r="D2994" s="95" t="s">
        <v>534</v>
      </c>
      <c r="E2994" s="99" t="s">
        <v>534</v>
      </c>
      <c r="F2994" s="95" t="s">
        <v>534</v>
      </c>
      <c r="G2994" s="95" t="s">
        <v>534</v>
      </c>
      <c r="H2994" s="95">
        <v>0</v>
      </c>
      <c r="I2994" s="95">
        <v>1</v>
      </c>
      <c r="J2994" s="95">
        <v>2527</v>
      </c>
      <c r="K2994" s="95" t="s">
        <v>534</v>
      </c>
      <c r="L2994" s="98" t="s">
        <v>534</v>
      </c>
      <c r="M2994" s="98" t="s">
        <v>534</v>
      </c>
      <c r="N2994" s="97" t="s">
        <v>534</v>
      </c>
      <c r="Q2994" s="88" t="str">
        <f t="array" aca="1" ref="Q2994" ca="1">IFERROR(INDEX(Tableau3[Num DECAL],SMALL(IF(Tableau3[Num DECAL]&lt;&gt;"",ROW(INDIRECT("1:"&amp;ROWS(Tableau3[Num DECAL])))),ROWS($1:2983))),"")</f>
        <v/>
      </c>
      <c r="R2994" s="88">
        <f t="shared" ca="1" si="46"/>
        <v>0</v>
      </c>
      <c r="S2994" s="88">
        <f ca="1">COUNTIFS(Tableau3[PLAGE],R2994)</f>
        <v>0</v>
      </c>
      <c r="T2994" s="139">
        <f ca="1">INDEX(EXTRACT!DATE,MATCH(Tableau4[[#This Row],[Décalage]],D:D,0),0)</f>
        <v>0</v>
      </c>
      <c r="U2994" s="139">
        <f ca="1">VLOOKUP(Tableau4[[#This Row],[Décalage]],D:E,2,0)</f>
        <v>0</v>
      </c>
      <c r="V2994" s="139">
        <f ca="1">VLOOKUP(Tableau4[[#This Row],[Décalage]],D:G,4,0)</f>
        <v>0</v>
      </c>
      <c r="AY2994" s="88"/>
      <c r="AZ2994" s="88"/>
      <c r="BA2994" s="88"/>
      <c r="BB2994" s="88"/>
      <c r="BC2994" s="88"/>
    </row>
    <row r="2995" spans="1:55" ht="15" x14ac:dyDescent="0.2">
      <c r="A2995" s="100" t="s">
        <v>534</v>
      </c>
      <c r="B2995" s="95" t="s">
        <v>534</v>
      </c>
      <c r="C2995" s="95">
        <v>2992</v>
      </c>
      <c r="D2995" s="95" t="s">
        <v>534</v>
      </c>
      <c r="E2995" s="99" t="s">
        <v>534</v>
      </c>
      <c r="F2995" s="95" t="s">
        <v>534</v>
      </c>
      <c r="G2995" s="95" t="s">
        <v>534</v>
      </c>
      <c r="H2995" s="95">
        <v>0</v>
      </c>
      <c r="I2995" s="95">
        <v>1</v>
      </c>
      <c r="J2995" s="95">
        <v>2528</v>
      </c>
      <c r="K2995" s="95" t="s">
        <v>534</v>
      </c>
      <c r="L2995" s="98" t="s">
        <v>534</v>
      </c>
      <c r="M2995" s="98" t="s">
        <v>534</v>
      </c>
      <c r="N2995" s="97" t="s">
        <v>534</v>
      </c>
      <c r="Q2995" s="88" t="str">
        <f t="array" aca="1" ref="Q2995" ca="1">IFERROR(INDEX(Tableau3[Num DECAL],SMALL(IF(Tableau3[Num DECAL]&lt;&gt;"",ROW(INDIRECT("1:"&amp;ROWS(Tableau3[Num DECAL])))),ROWS($1:2984))),"")</f>
        <v/>
      </c>
      <c r="R2995" s="88">
        <f t="shared" ca="1" si="46"/>
        <v>0</v>
      </c>
      <c r="S2995" s="88">
        <f ca="1">COUNTIFS(Tableau3[PLAGE],R2995)</f>
        <v>0</v>
      </c>
      <c r="T2995" s="139">
        <f ca="1">INDEX(EXTRACT!DATE,MATCH(Tableau4[[#This Row],[Décalage]],D:D,0),0)</f>
        <v>0</v>
      </c>
      <c r="U2995" s="139">
        <f ca="1">VLOOKUP(Tableau4[[#This Row],[Décalage]],D:E,2,0)</f>
        <v>0</v>
      </c>
      <c r="V2995" s="139">
        <f ca="1">VLOOKUP(Tableau4[[#This Row],[Décalage]],D:G,4,0)</f>
        <v>0</v>
      </c>
      <c r="AY2995" s="88"/>
      <c r="AZ2995" s="88"/>
      <c r="BA2995" s="88"/>
      <c r="BB2995" s="88"/>
      <c r="BC2995" s="88"/>
    </row>
    <row r="2996" spans="1:55" ht="15" x14ac:dyDescent="0.2">
      <c r="A2996" s="100" t="s">
        <v>534</v>
      </c>
      <c r="B2996" s="95" t="s">
        <v>534</v>
      </c>
      <c r="C2996" s="95">
        <v>2993</v>
      </c>
      <c r="D2996" s="95" t="s">
        <v>534</v>
      </c>
      <c r="E2996" s="99" t="s">
        <v>534</v>
      </c>
      <c r="F2996" s="95" t="s">
        <v>534</v>
      </c>
      <c r="G2996" s="95" t="s">
        <v>534</v>
      </c>
      <c r="H2996" s="95">
        <v>0</v>
      </c>
      <c r="I2996" s="95">
        <v>1</v>
      </c>
      <c r="J2996" s="95">
        <v>2529</v>
      </c>
      <c r="K2996" s="95" t="s">
        <v>534</v>
      </c>
      <c r="L2996" s="98" t="s">
        <v>534</v>
      </c>
      <c r="M2996" s="98" t="s">
        <v>534</v>
      </c>
      <c r="N2996" s="97" t="s">
        <v>534</v>
      </c>
      <c r="Q2996" s="88" t="str">
        <f t="array" aca="1" ref="Q2996" ca="1">IFERROR(INDEX(Tableau3[Num DECAL],SMALL(IF(Tableau3[Num DECAL]&lt;&gt;"",ROW(INDIRECT("1:"&amp;ROWS(Tableau3[Num DECAL])))),ROWS($1:2985))),"")</f>
        <v/>
      </c>
      <c r="R2996" s="88">
        <f t="shared" ca="1" si="46"/>
        <v>0</v>
      </c>
      <c r="S2996" s="88">
        <f ca="1">COUNTIFS(Tableau3[PLAGE],R2996)</f>
        <v>0</v>
      </c>
      <c r="T2996" s="139">
        <f ca="1">INDEX(EXTRACT!DATE,MATCH(Tableau4[[#This Row],[Décalage]],D:D,0),0)</f>
        <v>0</v>
      </c>
      <c r="U2996" s="139">
        <f ca="1">VLOOKUP(Tableau4[[#This Row],[Décalage]],D:E,2,0)</f>
        <v>0</v>
      </c>
      <c r="V2996" s="139">
        <f ca="1">VLOOKUP(Tableau4[[#This Row],[Décalage]],D:G,4,0)</f>
        <v>0</v>
      </c>
      <c r="AY2996" s="88"/>
      <c r="AZ2996" s="88"/>
      <c r="BA2996" s="88"/>
      <c r="BB2996" s="88"/>
      <c r="BC2996" s="88"/>
    </row>
    <row r="2997" spans="1:55" ht="15" x14ac:dyDescent="0.2">
      <c r="A2997" s="100" t="s">
        <v>534</v>
      </c>
      <c r="B2997" s="95" t="s">
        <v>534</v>
      </c>
      <c r="C2997" s="95">
        <v>2994</v>
      </c>
      <c r="D2997" s="95" t="s">
        <v>534</v>
      </c>
      <c r="E2997" s="99" t="s">
        <v>534</v>
      </c>
      <c r="F2997" s="95" t="s">
        <v>534</v>
      </c>
      <c r="G2997" s="95" t="s">
        <v>534</v>
      </c>
      <c r="H2997" s="95">
        <v>0</v>
      </c>
      <c r="I2997" s="95">
        <v>1</v>
      </c>
      <c r="J2997" s="95">
        <v>2530</v>
      </c>
      <c r="K2997" s="95" t="s">
        <v>534</v>
      </c>
      <c r="L2997" s="98" t="s">
        <v>534</v>
      </c>
      <c r="M2997" s="98" t="s">
        <v>534</v>
      </c>
      <c r="N2997" s="97" t="s">
        <v>534</v>
      </c>
      <c r="Q2997" s="88" t="str">
        <f t="array" aca="1" ref="Q2997" ca="1">IFERROR(INDEX(Tableau3[Num DECAL],SMALL(IF(Tableau3[Num DECAL]&lt;&gt;"",ROW(INDIRECT("1:"&amp;ROWS(Tableau3[Num DECAL])))),ROWS($1:2986))),"")</f>
        <v/>
      </c>
      <c r="R2997" s="88">
        <f t="shared" ca="1" si="46"/>
        <v>0</v>
      </c>
      <c r="S2997" s="88">
        <f ca="1">COUNTIFS(Tableau3[PLAGE],R2997)</f>
        <v>0</v>
      </c>
      <c r="T2997" s="139">
        <f ca="1">INDEX(EXTRACT!DATE,MATCH(Tableau4[[#This Row],[Décalage]],D:D,0),0)</f>
        <v>0</v>
      </c>
      <c r="U2997" s="139">
        <f ca="1">VLOOKUP(Tableau4[[#This Row],[Décalage]],D:E,2,0)</f>
        <v>0</v>
      </c>
      <c r="V2997" s="139">
        <f ca="1">VLOOKUP(Tableau4[[#This Row],[Décalage]],D:G,4,0)</f>
        <v>0</v>
      </c>
      <c r="AY2997" s="88"/>
      <c r="AZ2997" s="88"/>
      <c r="BA2997" s="88"/>
      <c r="BB2997" s="88"/>
      <c r="BC2997" s="88"/>
    </row>
    <row r="2998" spans="1:55" ht="15" x14ac:dyDescent="0.2">
      <c r="A2998" s="100" t="s">
        <v>534</v>
      </c>
      <c r="B2998" s="95" t="s">
        <v>534</v>
      </c>
      <c r="C2998" s="95">
        <v>2995</v>
      </c>
      <c r="D2998" s="95" t="s">
        <v>534</v>
      </c>
      <c r="E2998" s="99" t="s">
        <v>534</v>
      </c>
      <c r="F2998" s="95" t="s">
        <v>534</v>
      </c>
      <c r="G2998" s="95" t="s">
        <v>534</v>
      </c>
      <c r="H2998" s="95">
        <v>0</v>
      </c>
      <c r="I2998" s="95">
        <v>1</v>
      </c>
      <c r="J2998" s="95">
        <v>2531</v>
      </c>
      <c r="K2998" s="95" t="s">
        <v>534</v>
      </c>
      <c r="L2998" s="98" t="s">
        <v>534</v>
      </c>
      <c r="M2998" s="98" t="s">
        <v>534</v>
      </c>
      <c r="N2998" s="97" t="s">
        <v>534</v>
      </c>
      <c r="Q2998" s="88" t="str">
        <f t="array" aca="1" ref="Q2998" ca="1">IFERROR(INDEX(Tableau3[Num DECAL],SMALL(IF(Tableau3[Num DECAL]&lt;&gt;"",ROW(INDIRECT("1:"&amp;ROWS(Tableau3[Num DECAL])))),ROWS($1:2987))),"")</f>
        <v/>
      </c>
      <c r="R2998" s="88">
        <f t="shared" ca="1" si="46"/>
        <v>0</v>
      </c>
      <c r="S2998" s="88">
        <f ca="1">COUNTIFS(Tableau3[PLAGE],R2998)</f>
        <v>0</v>
      </c>
      <c r="T2998" s="139">
        <f ca="1">INDEX(EXTRACT!DATE,MATCH(Tableau4[[#This Row],[Décalage]],D:D,0),0)</f>
        <v>0</v>
      </c>
      <c r="U2998" s="139">
        <f ca="1">VLOOKUP(Tableau4[[#This Row],[Décalage]],D:E,2,0)</f>
        <v>0</v>
      </c>
      <c r="V2998" s="139">
        <f ca="1">VLOOKUP(Tableau4[[#This Row],[Décalage]],D:G,4,0)</f>
        <v>0</v>
      </c>
      <c r="AY2998" s="88"/>
      <c r="AZ2998" s="88"/>
      <c r="BA2998" s="88"/>
      <c r="BB2998" s="88"/>
      <c r="BC2998" s="88"/>
    </row>
    <row r="2999" spans="1:55" ht="15" x14ac:dyDescent="0.2">
      <c r="A2999" s="100" t="s">
        <v>534</v>
      </c>
      <c r="B2999" s="95" t="s">
        <v>534</v>
      </c>
      <c r="C2999" s="95">
        <v>2996</v>
      </c>
      <c r="D2999" s="95" t="s">
        <v>534</v>
      </c>
      <c r="E2999" s="99" t="s">
        <v>534</v>
      </c>
      <c r="F2999" s="95" t="s">
        <v>534</v>
      </c>
      <c r="G2999" s="95" t="s">
        <v>534</v>
      </c>
      <c r="H2999" s="95">
        <v>0</v>
      </c>
      <c r="I2999" s="95">
        <v>1</v>
      </c>
      <c r="J2999" s="95">
        <v>2532</v>
      </c>
      <c r="K2999" s="95" t="s">
        <v>534</v>
      </c>
      <c r="L2999" s="98" t="s">
        <v>534</v>
      </c>
      <c r="M2999" s="98" t="s">
        <v>534</v>
      </c>
      <c r="N2999" s="97" t="s">
        <v>534</v>
      </c>
      <c r="Q2999" s="88" t="str">
        <f t="array" aca="1" ref="Q2999" ca="1">IFERROR(INDEX(Tableau3[Num DECAL],SMALL(IF(Tableau3[Num DECAL]&lt;&gt;"",ROW(INDIRECT("1:"&amp;ROWS(Tableau3[Num DECAL])))),ROWS($1:2988))),"")</f>
        <v/>
      </c>
      <c r="R2999" s="88">
        <f t="shared" ca="1" si="46"/>
        <v>0</v>
      </c>
      <c r="S2999" s="88">
        <f ca="1">COUNTIFS(Tableau3[PLAGE],R2999)</f>
        <v>0</v>
      </c>
      <c r="T2999" s="139">
        <f ca="1">INDEX(EXTRACT!DATE,MATCH(Tableau4[[#This Row],[Décalage]],D:D,0),0)</f>
        <v>0</v>
      </c>
      <c r="U2999" s="139">
        <f ca="1">VLOOKUP(Tableau4[[#This Row],[Décalage]],D:E,2,0)</f>
        <v>0</v>
      </c>
      <c r="V2999" s="139">
        <f ca="1">VLOOKUP(Tableau4[[#This Row],[Décalage]],D:G,4,0)</f>
        <v>0</v>
      </c>
      <c r="AY2999" s="88"/>
      <c r="AZ2999" s="88"/>
      <c r="BA2999" s="88"/>
      <c r="BB2999" s="88"/>
      <c r="BC2999" s="88"/>
    </row>
    <row r="3000" spans="1:55" ht="15" x14ac:dyDescent="0.2">
      <c r="A3000" s="100" t="s">
        <v>534</v>
      </c>
      <c r="B3000" s="95" t="s">
        <v>534</v>
      </c>
      <c r="C3000" s="95">
        <v>2997</v>
      </c>
      <c r="D3000" s="95" t="s">
        <v>534</v>
      </c>
      <c r="E3000" s="99" t="s">
        <v>534</v>
      </c>
      <c r="F3000" s="95" t="s">
        <v>534</v>
      </c>
      <c r="G3000" s="95" t="s">
        <v>534</v>
      </c>
      <c r="H3000" s="95">
        <v>0</v>
      </c>
      <c r="I3000" s="95">
        <v>1</v>
      </c>
      <c r="J3000" s="95">
        <v>2533</v>
      </c>
      <c r="K3000" s="95" t="s">
        <v>534</v>
      </c>
      <c r="L3000" s="98" t="s">
        <v>534</v>
      </c>
      <c r="M3000" s="98" t="s">
        <v>534</v>
      </c>
      <c r="N3000" s="97" t="s">
        <v>534</v>
      </c>
      <c r="Q3000" s="88" t="str">
        <f t="array" aca="1" ref="Q3000" ca="1">IFERROR(INDEX(Tableau3[Num DECAL],SMALL(IF(Tableau3[Num DECAL]&lt;&gt;"",ROW(INDIRECT("1:"&amp;ROWS(Tableau3[Num DECAL])))),ROWS($1:2989))),"")</f>
        <v/>
      </c>
      <c r="R3000" s="88">
        <f t="shared" ca="1" si="46"/>
        <v>0</v>
      </c>
      <c r="S3000" s="88">
        <f ca="1">COUNTIFS(Tableau3[PLAGE],R3000)</f>
        <v>0</v>
      </c>
      <c r="T3000" s="139">
        <f ca="1">INDEX(EXTRACT!DATE,MATCH(Tableau4[[#This Row],[Décalage]],D:D,0),0)</f>
        <v>0</v>
      </c>
      <c r="U3000" s="139">
        <f ca="1">VLOOKUP(Tableau4[[#This Row],[Décalage]],D:E,2,0)</f>
        <v>0</v>
      </c>
      <c r="V3000" s="139">
        <f ca="1">VLOOKUP(Tableau4[[#This Row],[Décalage]],D:G,4,0)</f>
        <v>0</v>
      </c>
      <c r="AY3000" s="88"/>
      <c r="AZ3000" s="88"/>
      <c r="BA3000" s="88"/>
      <c r="BB3000" s="88"/>
      <c r="BC3000" s="88"/>
    </row>
    <row r="3001" spans="1:55" ht="15" x14ac:dyDescent="0.2">
      <c r="A3001" s="100" t="s">
        <v>534</v>
      </c>
      <c r="B3001" s="95" t="s">
        <v>534</v>
      </c>
      <c r="C3001" s="95">
        <v>2998</v>
      </c>
      <c r="D3001" s="95" t="s">
        <v>534</v>
      </c>
      <c r="E3001" s="99" t="s">
        <v>534</v>
      </c>
      <c r="F3001" s="95" t="s">
        <v>534</v>
      </c>
      <c r="G3001" s="95" t="s">
        <v>534</v>
      </c>
      <c r="H3001" s="95">
        <v>0</v>
      </c>
      <c r="I3001" s="95">
        <v>1</v>
      </c>
      <c r="J3001" s="95">
        <v>2534</v>
      </c>
      <c r="K3001" s="95" t="s">
        <v>534</v>
      </c>
      <c r="L3001" s="98" t="s">
        <v>534</v>
      </c>
      <c r="M3001" s="98" t="s">
        <v>534</v>
      </c>
      <c r="N3001" s="97" t="s">
        <v>534</v>
      </c>
      <c r="Q3001" s="88" t="str">
        <f t="array" aca="1" ref="Q3001" ca="1">IFERROR(INDEX(Tableau3[Num DECAL],SMALL(IF(Tableau3[Num DECAL]&lt;&gt;"",ROW(INDIRECT("1:"&amp;ROWS(Tableau3[Num DECAL])))),ROWS($1:2990))),"")</f>
        <v/>
      </c>
      <c r="R3001" s="88">
        <f t="shared" ca="1" si="46"/>
        <v>0</v>
      </c>
      <c r="S3001" s="88">
        <f ca="1">COUNTIFS(Tableau3[PLAGE],R3001)</f>
        <v>0</v>
      </c>
      <c r="T3001" s="139">
        <f ca="1">INDEX(EXTRACT!DATE,MATCH(Tableau4[[#This Row],[Décalage]],D:D,0),0)</f>
        <v>0</v>
      </c>
      <c r="U3001" s="139">
        <f ca="1">VLOOKUP(Tableau4[[#This Row],[Décalage]],D:E,2,0)</f>
        <v>0</v>
      </c>
      <c r="V3001" s="139">
        <f ca="1">VLOOKUP(Tableau4[[#This Row],[Décalage]],D:G,4,0)</f>
        <v>0</v>
      </c>
      <c r="AY3001" s="88"/>
      <c r="AZ3001" s="88"/>
      <c r="BA3001" s="88"/>
      <c r="BB3001" s="88"/>
      <c r="BC3001" s="88"/>
    </row>
    <row r="3002" spans="1:55" ht="15" x14ac:dyDescent="0.2">
      <c r="A3002" s="100" t="s">
        <v>534</v>
      </c>
      <c r="B3002" s="95" t="s">
        <v>534</v>
      </c>
      <c r="C3002" s="95">
        <v>2999</v>
      </c>
      <c r="D3002" s="95" t="s">
        <v>534</v>
      </c>
      <c r="E3002" s="99" t="s">
        <v>534</v>
      </c>
      <c r="F3002" s="95" t="s">
        <v>534</v>
      </c>
      <c r="G3002" s="95" t="s">
        <v>534</v>
      </c>
      <c r="H3002" s="95">
        <v>0</v>
      </c>
      <c r="I3002" s="95">
        <v>1</v>
      </c>
      <c r="J3002" s="95">
        <v>2535</v>
      </c>
      <c r="K3002" s="95" t="s">
        <v>534</v>
      </c>
      <c r="L3002" s="98" t="s">
        <v>534</v>
      </c>
      <c r="M3002" s="98" t="s">
        <v>534</v>
      </c>
      <c r="N3002" s="97" t="s">
        <v>534</v>
      </c>
      <c r="Q3002" s="88" t="str">
        <f t="array" aca="1" ref="Q3002" ca="1">IFERROR(INDEX(Tableau3[Num DECAL],SMALL(IF(Tableau3[Num DECAL]&lt;&gt;"",ROW(INDIRECT("1:"&amp;ROWS(Tableau3[Num DECAL])))),ROWS($1:2991))),"")</f>
        <v/>
      </c>
      <c r="R3002" s="88">
        <f t="shared" ca="1" si="46"/>
        <v>0</v>
      </c>
      <c r="S3002" s="88">
        <f ca="1">COUNTIFS(Tableau3[PLAGE],R3002)</f>
        <v>0</v>
      </c>
      <c r="T3002" s="139">
        <f ca="1">INDEX(EXTRACT!DATE,MATCH(Tableau4[[#This Row],[Décalage]],D:D,0),0)</f>
        <v>0</v>
      </c>
      <c r="U3002" s="139">
        <f ca="1">VLOOKUP(Tableau4[[#This Row],[Décalage]],D:E,2,0)</f>
        <v>0</v>
      </c>
      <c r="V3002" s="139">
        <f ca="1">VLOOKUP(Tableau4[[#This Row],[Décalage]],D:G,4,0)</f>
        <v>0</v>
      </c>
      <c r="AY3002" s="88"/>
      <c r="AZ3002" s="88"/>
      <c r="BA3002" s="88"/>
      <c r="BB3002" s="88"/>
      <c r="BC3002" s="88"/>
    </row>
    <row r="3003" spans="1:55" ht="15" x14ac:dyDescent="0.2">
      <c r="A3003" s="100" t="s">
        <v>534</v>
      </c>
      <c r="B3003" s="95" t="s">
        <v>534</v>
      </c>
      <c r="C3003" s="95">
        <v>3000</v>
      </c>
      <c r="D3003" s="95" t="s">
        <v>534</v>
      </c>
      <c r="E3003" s="99" t="s">
        <v>534</v>
      </c>
      <c r="F3003" s="95" t="s">
        <v>534</v>
      </c>
      <c r="G3003" s="95" t="s">
        <v>534</v>
      </c>
      <c r="H3003" s="95">
        <v>0</v>
      </c>
      <c r="I3003" s="95">
        <v>1</v>
      </c>
      <c r="J3003" s="95">
        <v>2536</v>
      </c>
      <c r="K3003" s="95" t="s">
        <v>534</v>
      </c>
      <c r="L3003" s="98" t="s">
        <v>534</v>
      </c>
      <c r="M3003" s="98" t="s">
        <v>534</v>
      </c>
      <c r="N3003" s="97" t="s">
        <v>534</v>
      </c>
      <c r="Q3003" s="88" t="str">
        <f t="array" aca="1" ref="Q3003" ca="1">IFERROR(INDEX(Tableau3[Num DECAL],SMALL(IF(Tableau3[Num DECAL]&lt;&gt;"",ROW(INDIRECT("1:"&amp;ROWS(Tableau3[Num DECAL])))),ROWS($1:2992))),"")</f>
        <v/>
      </c>
      <c r="R3003" s="88">
        <f t="shared" ca="1" si="46"/>
        <v>0</v>
      </c>
      <c r="S3003" s="88">
        <f ca="1">COUNTIFS(Tableau3[PLAGE],R3003)</f>
        <v>0</v>
      </c>
      <c r="T3003" s="139">
        <f ca="1">INDEX(EXTRACT!DATE,MATCH(Tableau4[[#This Row],[Décalage]],D:D,0),0)</f>
        <v>0</v>
      </c>
      <c r="U3003" s="139">
        <f ca="1">VLOOKUP(Tableau4[[#This Row],[Décalage]],D:E,2,0)</f>
        <v>0</v>
      </c>
      <c r="V3003" s="139">
        <f ca="1">VLOOKUP(Tableau4[[#This Row],[Décalage]],D:G,4,0)</f>
        <v>0</v>
      </c>
      <c r="AY3003" s="88"/>
      <c r="AZ3003" s="88"/>
      <c r="BA3003" s="88"/>
      <c r="BB3003" s="88"/>
      <c r="BC3003" s="88"/>
    </row>
    <row r="3004" spans="1:55" ht="15" x14ac:dyDescent="0.2">
      <c r="A3004" s="100" t="s">
        <v>534</v>
      </c>
      <c r="B3004" s="95" t="s">
        <v>534</v>
      </c>
      <c r="C3004" s="95">
        <v>3001</v>
      </c>
      <c r="D3004" s="95" t="s">
        <v>534</v>
      </c>
      <c r="E3004" s="99" t="s">
        <v>534</v>
      </c>
      <c r="F3004" s="95" t="s">
        <v>534</v>
      </c>
      <c r="G3004" s="95" t="s">
        <v>534</v>
      </c>
      <c r="H3004" s="95">
        <v>0</v>
      </c>
      <c r="I3004" s="95">
        <v>1</v>
      </c>
      <c r="J3004" s="95">
        <v>2537</v>
      </c>
      <c r="K3004" s="95" t="s">
        <v>534</v>
      </c>
      <c r="L3004" s="98" t="s">
        <v>534</v>
      </c>
      <c r="M3004" s="98" t="s">
        <v>534</v>
      </c>
      <c r="N3004" s="97" t="s">
        <v>534</v>
      </c>
      <c r="Q3004" s="88" t="str">
        <f t="array" aca="1" ref="Q3004" ca="1">IFERROR(INDEX(Tableau3[Num DECAL],SMALL(IF(Tableau3[Num DECAL]&lt;&gt;"",ROW(INDIRECT("1:"&amp;ROWS(Tableau3[Num DECAL])))),ROWS($1:2993))),"")</f>
        <v/>
      </c>
      <c r="R3004" s="88">
        <f t="shared" ca="1" si="46"/>
        <v>0</v>
      </c>
      <c r="S3004" s="88">
        <f ca="1">COUNTIFS(Tableau3[PLAGE],R3004)</f>
        <v>0</v>
      </c>
      <c r="T3004" s="139">
        <f ca="1">INDEX(EXTRACT!DATE,MATCH(Tableau4[[#This Row],[Décalage]],D:D,0),0)</f>
        <v>0</v>
      </c>
      <c r="U3004" s="139">
        <f ca="1">VLOOKUP(Tableau4[[#This Row],[Décalage]],D:E,2,0)</f>
        <v>0</v>
      </c>
      <c r="V3004" s="139">
        <f ca="1">VLOOKUP(Tableau4[[#This Row],[Décalage]],D:G,4,0)</f>
        <v>0</v>
      </c>
      <c r="AY3004" s="88"/>
      <c r="AZ3004" s="88"/>
      <c r="BA3004" s="88"/>
      <c r="BB3004" s="88"/>
      <c r="BC3004" s="88"/>
    </row>
    <row r="3005" spans="1:55" ht="15" x14ac:dyDescent="0.2">
      <c r="A3005" s="100" t="s">
        <v>534</v>
      </c>
      <c r="B3005" s="95" t="s">
        <v>534</v>
      </c>
      <c r="C3005" s="95">
        <v>3002</v>
      </c>
      <c r="D3005" s="95" t="s">
        <v>534</v>
      </c>
      <c r="E3005" s="99" t="s">
        <v>534</v>
      </c>
      <c r="F3005" s="95" t="s">
        <v>534</v>
      </c>
      <c r="G3005" s="95" t="s">
        <v>534</v>
      </c>
      <c r="H3005" s="95">
        <v>0</v>
      </c>
      <c r="I3005" s="95">
        <v>1</v>
      </c>
      <c r="J3005" s="95">
        <v>2538</v>
      </c>
      <c r="K3005" s="95" t="s">
        <v>534</v>
      </c>
      <c r="L3005" s="98" t="s">
        <v>534</v>
      </c>
      <c r="M3005" s="98" t="s">
        <v>534</v>
      </c>
      <c r="N3005" s="97" t="s">
        <v>534</v>
      </c>
      <c r="Q3005" s="88" t="str">
        <f t="array" aca="1" ref="Q3005" ca="1">IFERROR(INDEX(Tableau3[Num DECAL],SMALL(IF(Tableau3[Num DECAL]&lt;&gt;"",ROW(INDIRECT("1:"&amp;ROWS(Tableau3[Num DECAL])))),ROWS($1:2994))),"")</f>
        <v/>
      </c>
      <c r="R3005" s="88">
        <f t="shared" ca="1" si="46"/>
        <v>0</v>
      </c>
      <c r="S3005" s="88">
        <f ca="1">COUNTIFS(Tableau3[PLAGE],R3005)</f>
        <v>0</v>
      </c>
      <c r="T3005" s="139">
        <f ca="1">INDEX(EXTRACT!DATE,MATCH(Tableau4[[#This Row],[Décalage]],D:D,0),0)</f>
        <v>0</v>
      </c>
      <c r="U3005" s="139">
        <f ca="1">VLOOKUP(Tableau4[[#This Row],[Décalage]],D:E,2,0)</f>
        <v>0</v>
      </c>
      <c r="V3005" s="139">
        <f ca="1">VLOOKUP(Tableau4[[#This Row],[Décalage]],D:G,4,0)</f>
        <v>0</v>
      </c>
      <c r="AY3005" s="88"/>
      <c r="AZ3005" s="88"/>
      <c r="BA3005" s="88"/>
      <c r="BB3005" s="88"/>
      <c r="BC3005" s="88"/>
    </row>
    <row r="3006" spans="1:55" ht="15" x14ac:dyDescent="0.2">
      <c r="A3006" s="100" t="s">
        <v>534</v>
      </c>
      <c r="B3006" s="95" t="s">
        <v>534</v>
      </c>
      <c r="C3006" s="95">
        <v>3003</v>
      </c>
      <c r="D3006" s="95" t="s">
        <v>534</v>
      </c>
      <c r="E3006" s="99" t="s">
        <v>534</v>
      </c>
      <c r="F3006" s="95" t="s">
        <v>534</v>
      </c>
      <c r="G3006" s="95" t="s">
        <v>534</v>
      </c>
      <c r="H3006" s="95">
        <v>0</v>
      </c>
      <c r="I3006" s="95">
        <v>1</v>
      </c>
      <c r="J3006" s="95">
        <v>2539</v>
      </c>
      <c r="K3006" s="95" t="s">
        <v>534</v>
      </c>
      <c r="L3006" s="98" t="s">
        <v>534</v>
      </c>
      <c r="M3006" s="98" t="s">
        <v>534</v>
      </c>
      <c r="N3006" s="97" t="s">
        <v>534</v>
      </c>
      <c r="Q3006" s="88" t="str">
        <f t="array" aca="1" ref="Q3006" ca="1">IFERROR(INDEX(Tableau3[Num DECAL],SMALL(IF(Tableau3[Num DECAL]&lt;&gt;"",ROW(INDIRECT("1:"&amp;ROWS(Tableau3[Num DECAL])))),ROWS($1:2995))),"")</f>
        <v/>
      </c>
      <c r="R3006" s="88">
        <f t="shared" ca="1" si="46"/>
        <v>0</v>
      </c>
      <c r="S3006" s="88">
        <f ca="1">COUNTIFS(Tableau3[PLAGE],R3006)</f>
        <v>0</v>
      </c>
      <c r="T3006" s="139">
        <f ca="1">INDEX(EXTRACT!DATE,MATCH(Tableau4[[#This Row],[Décalage]],D:D,0),0)</f>
        <v>0</v>
      </c>
      <c r="U3006" s="139">
        <f ca="1">VLOOKUP(Tableau4[[#This Row],[Décalage]],D:E,2,0)</f>
        <v>0</v>
      </c>
      <c r="V3006" s="139">
        <f ca="1">VLOOKUP(Tableau4[[#This Row],[Décalage]],D:G,4,0)</f>
        <v>0</v>
      </c>
      <c r="AY3006" s="88"/>
      <c r="AZ3006" s="88"/>
      <c r="BA3006" s="88"/>
      <c r="BB3006" s="88"/>
      <c r="BC3006" s="88"/>
    </row>
    <row r="3007" spans="1:55" ht="15" x14ac:dyDescent="0.2">
      <c r="A3007" s="100" t="s">
        <v>534</v>
      </c>
      <c r="B3007" s="95" t="s">
        <v>534</v>
      </c>
      <c r="C3007" s="95">
        <v>3004</v>
      </c>
      <c r="D3007" s="95" t="s">
        <v>534</v>
      </c>
      <c r="E3007" s="99" t="s">
        <v>534</v>
      </c>
      <c r="F3007" s="95" t="s">
        <v>534</v>
      </c>
      <c r="G3007" s="95" t="s">
        <v>534</v>
      </c>
      <c r="H3007" s="95">
        <v>0</v>
      </c>
      <c r="I3007" s="95">
        <v>1</v>
      </c>
      <c r="J3007" s="95">
        <v>2540</v>
      </c>
      <c r="K3007" s="95" t="s">
        <v>534</v>
      </c>
      <c r="L3007" s="98" t="s">
        <v>534</v>
      </c>
      <c r="M3007" s="98" t="s">
        <v>534</v>
      </c>
      <c r="N3007" s="97" t="s">
        <v>534</v>
      </c>
      <c r="Q3007" s="88" t="str">
        <f t="array" aca="1" ref="Q3007" ca="1">IFERROR(INDEX(Tableau3[Num DECAL],SMALL(IF(Tableau3[Num DECAL]&lt;&gt;"",ROW(INDIRECT("1:"&amp;ROWS(Tableau3[Num DECAL])))),ROWS($1:2996))),"")</f>
        <v/>
      </c>
      <c r="R3007" s="88">
        <f t="shared" ca="1" si="46"/>
        <v>0</v>
      </c>
      <c r="S3007" s="88">
        <f ca="1">COUNTIFS(Tableau3[PLAGE],R3007)</f>
        <v>0</v>
      </c>
      <c r="T3007" s="139">
        <f ca="1">INDEX(EXTRACT!DATE,MATCH(Tableau4[[#This Row],[Décalage]],D:D,0),0)</f>
        <v>0</v>
      </c>
      <c r="U3007" s="139">
        <f ca="1">VLOOKUP(Tableau4[[#This Row],[Décalage]],D:E,2,0)</f>
        <v>0</v>
      </c>
      <c r="V3007" s="139">
        <f ca="1">VLOOKUP(Tableau4[[#This Row],[Décalage]],D:G,4,0)</f>
        <v>0</v>
      </c>
      <c r="AY3007" s="88"/>
      <c r="AZ3007" s="88"/>
      <c r="BA3007" s="88"/>
      <c r="BB3007" s="88"/>
      <c r="BC3007" s="88"/>
    </row>
    <row r="3008" spans="1:55" ht="15" x14ac:dyDescent="0.2">
      <c r="A3008" s="100" t="s">
        <v>534</v>
      </c>
      <c r="B3008" s="95" t="s">
        <v>534</v>
      </c>
      <c r="C3008" s="95">
        <v>3005</v>
      </c>
      <c r="D3008" s="95" t="s">
        <v>534</v>
      </c>
      <c r="E3008" s="99" t="s">
        <v>534</v>
      </c>
      <c r="F3008" s="95" t="s">
        <v>534</v>
      </c>
      <c r="G3008" s="95" t="s">
        <v>534</v>
      </c>
      <c r="H3008" s="95">
        <v>0</v>
      </c>
      <c r="I3008" s="95">
        <v>1</v>
      </c>
      <c r="J3008" s="95">
        <v>2541</v>
      </c>
      <c r="K3008" s="95" t="s">
        <v>534</v>
      </c>
      <c r="L3008" s="98" t="s">
        <v>534</v>
      </c>
      <c r="M3008" s="98" t="s">
        <v>534</v>
      </c>
      <c r="N3008" s="97" t="s">
        <v>534</v>
      </c>
      <c r="Q3008" s="88" t="str">
        <f t="array" aca="1" ref="Q3008" ca="1">IFERROR(INDEX(Tableau3[Num DECAL],SMALL(IF(Tableau3[Num DECAL]&lt;&gt;"",ROW(INDIRECT("1:"&amp;ROWS(Tableau3[Num DECAL])))),ROWS($1:2997))),"")</f>
        <v/>
      </c>
      <c r="R3008" s="88">
        <f t="shared" ca="1" si="46"/>
        <v>0</v>
      </c>
      <c r="S3008" s="88">
        <f ca="1">COUNTIFS(Tableau3[PLAGE],R3008)</f>
        <v>0</v>
      </c>
      <c r="T3008" s="139">
        <f ca="1">INDEX(EXTRACT!DATE,MATCH(Tableau4[[#This Row],[Décalage]],D:D,0),0)</f>
        <v>0</v>
      </c>
      <c r="U3008" s="139">
        <f ca="1">VLOOKUP(Tableau4[[#This Row],[Décalage]],D:E,2,0)</f>
        <v>0</v>
      </c>
      <c r="V3008" s="139">
        <f ca="1">VLOOKUP(Tableau4[[#This Row],[Décalage]],D:G,4,0)</f>
        <v>0</v>
      </c>
      <c r="AY3008" s="88"/>
      <c r="AZ3008" s="88"/>
      <c r="BA3008" s="88"/>
      <c r="BB3008" s="88"/>
      <c r="BC3008" s="88"/>
    </row>
    <row r="3009" spans="1:55" ht="15" x14ac:dyDescent="0.2">
      <c r="A3009" s="100" t="s">
        <v>534</v>
      </c>
      <c r="B3009" s="95" t="s">
        <v>534</v>
      </c>
      <c r="C3009" s="95">
        <v>3006</v>
      </c>
      <c r="D3009" s="95" t="s">
        <v>534</v>
      </c>
      <c r="E3009" s="99" t="s">
        <v>534</v>
      </c>
      <c r="F3009" s="95" t="s">
        <v>534</v>
      </c>
      <c r="G3009" s="95" t="s">
        <v>534</v>
      </c>
      <c r="H3009" s="95">
        <v>0</v>
      </c>
      <c r="I3009" s="95">
        <v>1</v>
      </c>
      <c r="J3009" s="95">
        <v>2542</v>
      </c>
      <c r="K3009" s="95" t="s">
        <v>534</v>
      </c>
      <c r="L3009" s="98" t="s">
        <v>534</v>
      </c>
      <c r="M3009" s="98" t="s">
        <v>534</v>
      </c>
      <c r="N3009" s="97" t="s">
        <v>534</v>
      </c>
      <c r="Q3009" s="88" t="str">
        <f t="array" aca="1" ref="Q3009" ca="1">IFERROR(INDEX(Tableau3[Num DECAL],SMALL(IF(Tableau3[Num DECAL]&lt;&gt;"",ROW(INDIRECT("1:"&amp;ROWS(Tableau3[Num DECAL])))),ROWS($1:2998))),"")</f>
        <v/>
      </c>
      <c r="R3009" s="88">
        <f t="shared" ca="1" si="46"/>
        <v>0</v>
      </c>
      <c r="S3009" s="88">
        <f ca="1">COUNTIFS(Tableau3[PLAGE],R3009)</f>
        <v>0</v>
      </c>
      <c r="T3009" s="139">
        <f ca="1">INDEX(EXTRACT!DATE,MATCH(Tableau4[[#This Row],[Décalage]],D:D,0),0)</f>
        <v>0</v>
      </c>
      <c r="U3009" s="139">
        <f ca="1">VLOOKUP(Tableau4[[#This Row],[Décalage]],D:E,2,0)</f>
        <v>0</v>
      </c>
      <c r="V3009" s="139">
        <f ca="1">VLOOKUP(Tableau4[[#This Row],[Décalage]],D:G,4,0)</f>
        <v>0</v>
      </c>
      <c r="AY3009" s="88"/>
      <c r="AZ3009" s="88"/>
      <c r="BA3009" s="88"/>
      <c r="BB3009" s="88"/>
      <c r="BC3009" s="88"/>
    </row>
    <row r="3010" spans="1:55" ht="15" x14ac:dyDescent="0.2">
      <c r="A3010" s="100" t="s">
        <v>534</v>
      </c>
      <c r="B3010" s="95" t="s">
        <v>534</v>
      </c>
      <c r="C3010" s="95">
        <v>3007</v>
      </c>
      <c r="D3010" s="95" t="s">
        <v>534</v>
      </c>
      <c r="E3010" s="99" t="s">
        <v>534</v>
      </c>
      <c r="F3010" s="95" t="s">
        <v>534</v>
      </c>
      <c r="G3010" s="95" t="s">
        <v>534</v>
      </c>
      <c r="H3010" s="95">
        <v>0</v>
      </c>
      <c r="I3010" s="95">
        <v>1</v>
      </c>
      <c r="J3010" s="95">
        <v>2543</v>
      </c>
      <c r="K3010" s="95" t="s">
        <v>534</v>
      </c>
      <c r="L3010" s="98" t="s">
        <v>534</v>
      </c>
      <c r="M3010" s="98" t="s">
        <v>534</v>
      </c>
      <c r="N3010" s="97" t="s">
        <v>534</v>
      </c>
      <c r="Q3010" s="88" t="str">
        <f t="array" aca="1" ref="Q3010" ca="1">IFERROR(INDEX(Tableau3[Num DECAL],SMALL(IF(Tableau3[Num DECAL]&lt;&gt;"",ROW(INDIRECT("1:"&amp;ROWS(Tableau3[Num DECAL])))),ROWS($1:2999))),"")</f>
        <v/>
      </c>
      <c r="R3010" s="88">
        <f t="shared" ca="1" si="46"/>
        <v>0</v>
      </c>
      <c r="S3010" s="88">
        <f ca="1">COUNTIFS(Tableau3[PLAGE],R3010)</f>
        <v>0</v>
      </c>
      <c r="T3010" s="139">
        <f ca="1">INDEX(EXTRACT!DATE,MATCH(Tableau4[[#This Row],[Décalage]],D:D,0),0)</f>
        <v>0</v>
      </c>
      <c r="U3010" s="139">
        <f ca="1">VLOOKUP(Tableau4[[#This Row],[Décalage]],D:E,2,0)</f>
        <v>0</v>
      </c>
      <c r="V3010" s="139">
        <f ca="1">VLOOKUP(Tableau4[[#This Row],[Décalage]],D:G,4,0)</f>
        <v>0</v>
      </c>
      <c r="AY3010" s="88"/>
      <c r="AZ3010" s="88"/>
      <c r="BA3010" s="88"/>
      <c r="BB3010" s="88"/>
      <c r="BC3010" s="88"/>
    </row>
    <row r="3011" spans="1:55" ht="15" x14ac:dyDescent="0.2">
      <c r="A3011" s="100" t="s">
        <v>534</v>
      </c>
      <c r="B3011" s="95" t="s">
        <v>534</v>
      </c>
      <c r="C3011" s="95">
        <v>3008</v>
      </c>
      <c r="D3011" s="95" t="s">
        <v>534</v>
      </c>
      <c r="E3011" s="99" t="s">
        <v>534</v>
      </c>
      <c r="F3011" s="95" t="s">
        <v>534</v>
      </c>
      <c r="G3011" s="95" t="s">
        <v>534</v>
      </c>
      <c r="H3011" s="95">
        <v>0</v>
      </c>
      <c r="I3011" s="95">
        <v>1</v>
      </c>
      <c r="J3011" s="95">
        <v>2544</v>
      </c>
      <c r="K3011" s="95" t="s">
        <v>534</v>
      </c>
      <c r="L3011" s="98" t="s">
        <v>534</v>
      </c>
      <c r="M3011" s="98" t="s">
        <v>534</v>
      </c>
      <c r="N3011" s="97" t="s">
        <v>534</v>
      </c>
      <c r="Q3011" s="88" t="str">
        <f t="array" aca="1" ref="Q3011" ca="1">IFERROR(INDEX(Tableau3[Num DECAL],SMALL(IF(Tableau3[Num DECAL]&lt;&gt;"",ROW(INDIRECT("1:"&amp;ROWS(Tableau3[Num DECAL])))),ROWS($1:3000))),"")</f>
        <v/>
      </c>
      <c r="R3011" s="88">
        <f t="shared" ca="1" si="46"/>
        <v>0</v>
      </c>
      <c r="S3011" s="88">
        <f ca="1">COUNTIFS(Tableau3[PLAGE],R3011)</f>
        <v>0</v>
      </c>
      <c r="T3011" s="139">
        <f ca="1">INDEX(EXTRACT!DATE,MATCH(Tableau4[[#This Row],[Décalage]],D:D,0),0)</f>
        <v>0</v>
      </c>
      <c r="U3011" s="139">
        <f ca="1">VLOOKUP(Tableau4[[#This Row],[Décalage]],D:E,2,0)</f>
        <v>0</v>
      </c>
      <c r="V3011" s="139">
        <f ca="1">VLOOKUP(Tableau4[[#This Row],[Décalage]],D:G,4,0)</f>
        <v>0</v>
      </c>
      <c r="AY3011" s="88"/>
      <c r="AZ3011" s="88"/>
      <c r="BA3011" s="88"/>
      <c r="BB3011" s="88"/>
      <c r="BC3011" s="88"/>
    </row>
    <row r="3012" spans="1:55" ht="15" x14ac:dyDescent="0.2">
      <c r="A3012" s="100" t="s">
        <v>534</v>
      </c>
      <c r="B3012" s="95" t="s">
        <v>534</v>
      </c>
      <c r="C3012" s="95">
        <v>3009</v>
      </c>
      <c r="D3012" s="95" t="s">
        <v>534</v>
      </c>
      <c r="E3012" s="99" t="s">
        <v>534</v>
      </c>
      <c r="F3012" s="95" t="s">
        <v>534</v>
      </c>
      <c r="G3012" s="95" t="s">
        <v>534</v>
      </c>
      <c r="H3012" s="95">
        <v>0</v>
      </c>
      <c r="I3012" s="95">
        <v>1</v>
      </c>
      <c r="J3012" s="95">
        <v>2545</v>
      </c>
      <c r="K3012" s="95" t="s">
        <v>534</v>
      </c>
      <c r="L3012" s="98" t="s">
        <v>534</v>
      </c>
      <c r="M3012" s="98" t="s">
        <v>534</v>
      </c>
      <c r="N3012" s="97" t="s">
        <v>534</v>
      </c>
      <c r="Q3012" s="88" t="str">
        <f t="array" aca="1" ref="Q3012" ca="1">IFERROR(INDEX(Tableau3[Num DECAL],SMALL(IF(Tableau3[Num DECAL]&lt;&gt;"",ROW(INDIRECT("1:"&amp;ROWS(Tableau3[Num DECAL])))),ROWS($1:3001))),"")</f>
        <v/>
      </c>
      <c r="R3012" s="88">
        <f t="shared" ca="1" si="46"/>
        <v>0</v>
      </c>
      <c r="S3012" s="88">
        <f ca="1">COUNTIFS(Tableau3[PLAGE],R3012)</f>
        <v>0</v>
      </c>
      <c r="T3012" s="139">
        <f ca="1">INDEX(EXTRACT!DATE,MATCH(Tableau4[[#This Row],[Décalage]],D:D,0),0)</f>
        <v>0</v>
      </c>
      <c r="U3012" s="139">
        <f ca="1">VLOOKUP(Tableau4[[#This Row],[Décalage]],D:E,2,0)</f>
        <v>0</v>
      </c>
      <c r="V3012" s="139">
        <f ca="1">VLOOKUP(Tableau4[[#This Row],[Décalage]],D:G,4,0)</f>
        <v>0</v>
      </c>
      <c r="AY3012" s="88"/>
      <c r="AZ3012" s="88"/>
      <c r="BA3012" s="88"/>
      <c r="BB3012" s="88"/>
      <c r="BC3012" s="88"/>
    </row>
    <row r="3013" spans="1:55" ht="15" x14ac:dyDescent="0.2">
      <c r="A3013" s="100" t="s">
        <v>534</v>
      </c>
      <c r="B3013" s="95" t="s">
        <v>534</v>
      </c>
      <c r="C3013" s="95">
        <v>3010</v>
      </c>
      <c r="D3013" s="95" t="s">
        <v>534</v>
      </c>
      <c r="E3013" s="99" t="s">
        <v>534</v>
      </c>
      <c r="F3013" s="95" t="s">
        <v>534</v>
      </c>
      <c r="G3013" s="95" t="s">
        <v>534</v>
      </c>
      <c r="H3013" s="95">
        <v>0</v>
      </c>
      <c r="I3013" s="95">
        <v>1</v>
      </c>
      <c r="J3013" s="95">
        <v>2546</v>
      </c>
      <c r="K3013" s="95" t="s">
        <v>534</v>
      </c>
      <c r="L3013" s="98" t="s">
        <v>534</v>
      </c>
      <c r="M3013" s="98" t="s">
        <v>534</v>
      </c>
      <c r="N3013" s="97" t="s">
        <v>534</v>
      </c>
      <c r="Q3013" s="88" t="str">
        <f t="array" aca="1" ref="Q3013" ca="1">IFERROR(INDEX(Tableau3[Num DECAL],SMALL(IF(Tableau3[Num DECAL]&lt;&gt;"",ROW(INDIRECT("1:"&amp;ROWS(Tableau3[Num DECAL])))),ROWS($1:3002))),"")</f>
        <v/>
      </c>
      <c r="R3013" s="88">
        <f t="shared" ca="1" si="46"/>
        <v>0</v>
      </c>
      <c r="S3013" s="88">
        <f ca="1">COUNTIFS(Tableau3[PLAGE],R3013)</f>
        <v>0</v>
      </c>
      <c r="T3013" s="139">
        <f ca="1">INDEX(EXTRACT!DATE,MATCH(Tableau4[[#This Row],[Décalage]],D:D,0),0)</f>
        <v>0</v>
      </c>
      <c r="U3013" s="139">
        <f ca="1">VLOOKUP(Tableau4[[#This Row],[Décalage]],D:E,2,0)</f>
        <v>0</v>
      </c>
      <c r="V3013" s="139">
        <f ca="1">VLOOKUP(Tableau4[[#This Row],[Décalage]],D:G,4,0)</f>
        <v>0</v>
      </c>
      <c r="AY3013" s="88"/>
      <c r="AZ3013" s="88"/>
      <c r="BA3013" s="88"/>
      <c r="BB3013" s="88"/>
      <c r="BC3013" s="88"/>
    </row>
    <row r="3014" spans="1:55" ht="15" x14ac:dyDescent="0.2">
      <c r="A3014" s="100" t="s">
        <v>534</v>
      </c>
      <c r="B3014" s="95" t="s">
        <v>534</v>
      </c>
      <c r="C3014" s="95">
        <v>3011</v>
      </c>
      <c r="D3014" s="95" t="s">
        <v>534</v>
      </c>
      <c r="E3014" s="99" t="s">
        <v>534</v>
      </c>
      <c r="F3014" s="95" t="s">
        <v>534</v>
      </c>
      <c r="G3014" s="95" t="s">
        <v>534</v>
      </c>
      <c r="H3014" s="95">
        <v>0</v>
      </c>
      <c r="I3014" s="95">
        <v>1</v>
      </c>
      <c r="J3014" s="95">
        <v>2547</v>
      </c>
      <c r="K3014" s="95" t="s">
        <v>534</v>
      </c>
      <c r="L3014" s="98" t="s">
        <v>534</v>
      </c>
      <c r="M3014" s="98" t="s">
        <v>534</v>
      </c>
      <c r="N3014" s="97" t="s">
        <v>534</v>
      </c>
      <c r="Q3014" s="88" t="str">
        <f t="array" aca="1" ref="Q3014" ca="1">IFERROR(INDEX(Tableau3[Num DECAL],SMALL(IF(Tableau3[Num DECAL]&lt;&gt;"",ROW(INDIRECT("1:"&amp;ROWS(Tableau3[Num DECAL])))),ROWS($1:3003))),"")</f>
        <v/>
      </c>
      <c r="R3014" s="88">
        <f t="shared" ca="1" si="46"/>
        <v>0</v>
      </c>
      <c r="S3014" s="88">
        <f ca="1">COUNTIFS(Tableau3[PLAGE],R3014)</f>
        <v>0</v>
      </c>
      <c r="T3014" s="139">
        <f ca="1">INDEX(EXTRACT!DATE,MATCH(Tableau4[[#This Row],[Décalage]],D:D,0),0)</f>
        <v>0</v>
      </c>
      <c r="U3014" s="139">
        <f ca="1">VLOOKUP(Tableau4[[#This Row],[Décalage]],D:E,2,0)</f>
        <v>0</v>
      </c>
      <c r="V3014" s="139">
        <f ca="1">VLOOKUP(Tableau4[[#This Row],[Décalage]],D:G,4,0)</f>
        <v>0</v>
      </c>
      <c r="AY3014" s="88"/>
      <c r="AZ3014" s="88"/>
      <c r="BA3014" s="88"/>
      <c r="BB3014" s="88"/>
      <c r="BC3014" s="88"/>
    </row>
    <row r="3015" spans="1:55" ht="15" x14ac:dyDescent="0.2">
      <c r="A3015" s="100" t="s">
        <v>534</v>
      </c>
      <c r="B3015" s="95" t="s">
        <v>534</v>
      </c>
      <c r="C3015" s="95">
        <v>3012</v>
      </c>
      <c r="D3015" s="95" t="s">
        <v>534</v>
      </c>
      <c r="E3015" s="99" t="s">
        <v>534</v>
      </c>
      <c r="F3015" s="95" t="s">
        <v>534</v>
      </c>
      <c r="G3015" s="95" t="s">
        <v>534</v>
      </c>
      <c r="H3015" s="95">
        <v>0</v>
      </c>
      <c r="I3015" s="95">
        <v>1</v>
      </c>
      <c r="J3015" s="95">
        <v>2548</v>
      </c>
      <c r="K3015" s="95" t="s">
        <v>534</v>
      </c>
      <c r="L3015" s="98" t="s">
        <v>534</v>
      </c>
      <c r="M3015" s="98" t="s">
        <v>534</v>
      </c>
      <c r="N3015" s="97" t="s">
        <v>534</v>
      </c>
      <c r="Q3015" s="88" t="str">
        <f t="array" aca="1" ref="Q3015" ca="1">IFERROR(INDEX(Tableau3[Num DECAL],SMALL(IF(Tableau3[Num DECAL]&lt;&gt;"",ROW(INDIRECT("1:"&amp;ROWS(Tableau3[Num DECAL])))),ROWS($1:3004))),"")</f>
        <v/>
      </c>
      <c r="R3015" s="88">
        <f t="shared" ca="1" si="46"/>
        <v>0</v>
      </c>
      <c r="S3015" s="88">
        <f ca="1">COUNTIFS(Tableau3[PLAGE],R3015)</f>
        <v>0</v>
      </c>
      <c r="T3015" s="139">
        <f ca="1">INDEX(EXTRACT!DATE,MATCH(Tableau4[[#This Row],[Décalage]],D:D,0),0)</f>
        <v>0</v>
      </c>
      <c r="U3015" s="139">
        <f ca="1">VLOOKUP(Tableau4[[#This Row],[Décalage]],D:E,2,0)</f>
        <v>0</v>
      </c>
      <c r="V3015" s="139">
        <f ca="1">VLOOKUP(Tableau4[[#This Row],[Décalage]],D:G,4,0)</f>
        <v>0</v>
      </c>
      <c r="AY3015" s="88"/>
      <c r="AZ3015" s="88"/>
      <c r="BA3015" s="88"/>
      <c r="BB3015" s="88"/>
      <c r="BC3015" s="88"/>
    </row>
    <row r="3016" spans="1:55" ht="15" x14ac:dyDescent="0.2">
      <c r="A3016" s="100" t="s">
        <v>534</v>
      </c>
      <c r="B3016" s="95" t="s">
        <v>534</v>
      </c>
      <c r="C3016" s="95">
        <v>3013</v>
      </c>
      <c r="D3016" s="95" t="s">
        <v>534</v>
      </c>
      <c r="E3016" s="99" t="s">
        <v>534</v>
      </c>
      <c r="F3016" s="95" t="s">
        <v>534</v>
      </c>
      <c r="G3016" s="95" t="s">
        <v>534</v>
      </c>
      <c r="H3016" s="95">
        <v>0</v>
      </c>
      <c r="I3016" s="95">
        <v>1</v>
      </c>
      <c r="J3016" s="95">
        <v>2549</v>
      </c>
      <c r="K3016" s="95" t="s">
        <v>534</v>
      </c>
      <c r="L3016" s="98" t="s">
        <v>534</v>
      </c>
      <c r="M3016" s="98" t="s">
        <v>534</v>
      </c>
      <c r="N3016" s="97" t="s">
        <v>534</v>
      </c>
      <c r="Q3016" s="88" t="str">
        <f t="array" aca="1" ref="Q3016" ca="1">IFERROR(INDEX(Tableau3[Num DECAL],SMALL(IF(Tableau3[Num DECAL]&lt;&gt;"",ROW(INDIRECT("1:"&amp;ROWS(Tableau3[Num DECAL])))),ROWS($1:3005))),"")</f>
        <v/>
      </c>
      <c r="R3016" s="88">
        <f t="shared" ca="1" si="46"/>
        <v>0</v>
      </c>
      <c r="S3016" s="88">
        <f ca="1">COUNTIFS(Tableau3[PLAGE],R3016)</f>
        <v>0</v>
      </c>
      <c r="T3016" s="139">
        <f ca="1">INDEX(EXTRACT!DATE,MATCH(Tableau4[[#This Row],[Décalage]],D:D,0),0)</f>
        <v>0</v>
      </c>
      <c r="U3016" s="139">
        <f ca="1">VLOOKUP(Tableau4[[#This Row],[Décalage]],D:E,2,0)</f>
        <v>0</v>
      </c>
      <c r="V3016" s="139">
        <f ca="1">VLOOKUP(Tableau4[[#This Row],[Décalage]],D:G,4,0)</f>
        <v>0</v>
      </c>
      <c r="AY3016" s="88"/>
      <c r="AZ3016" s="88"/>
      <c r="BA3016" s="88"/>
      <c r="BB3016" s="88"/>
      <c r="BC3016" s="88"/>
    </row>
    <row r="3017" spans="1:55" ht="15" x14ac:dyDescent="0.2">
      <c r="A3017" s="100" t="s">
        <v>534</v>
      </c>
      <c r="B3017" s="95" t="s">
        <v>534</v>
      </c>
      <c r="C3017" s="95">
        <v>3014</v>
      </c>
      <c r="D3017" s="95" t="s">
        <v>534</v>
      </c>
      <c r="E3017" s="99" t="s">
        <v>534</v>
      </c>
      <c r="F3017" s="95" t="s">
        <v>534</v>
      </c>
      <c r="G3017" s="95" t="s">
        <v>534</v>
      </c>
      <c r="H3017" s="95">
        <v>0</v>
      </c>
      <c r="I3017" s="95">
        <v>1</v>
      </c>
      <c r="J3017" s="95">
        <v>2550</v>
      </c>
      <c r="K3017" s="95" t="s">
        <v>534</v>
      </c>
      <c r="L3017" s="98" t="s">
        <v>534</v>
      </c>
      <c r="M3017" s="98" t="s">
        <v>534</v>
      </c>
      <c r="N3017" s="97" t="s">
        <v>534</v>
      </c>
      <c r="Q3017" s="88" t="str">
        <f t="array" aca="1" ref="Q3017" ca="1">IFERROR(INDEX(Tableau3[Num DECAL],SMALL(IF(Tableau3[Num DECAL]&lt;&gt;"",ROW(INDIRECT("1:"&amp;ROWS(Tableau3[Num DECAL])))),ROWS($1:3006))),"")</f>
        <v/>
      </c>
      <c r="R3017" s="88">
        <f t="shared" ca="1" si="46"/>
        <v>0</v>
      </c>
      <c r="S3017" s="88">
        <f ca="1">COUNTIFS(Tableau3[PLAGE],R3017)</f>
        <v>0</v>
      </c>
      <c r="T3017" s="139">
        <f ca="1">INDEX(EXTRACT!DATE,MATCH(Tableau4[[#This Row],[Décalage]],D:D,0),0)</f>
        <v>0</v>
      </c>
      <c r="U3017" s="139">
        <f ca="1">VLOOKUP(Tableau4[[#This Row],[Décalage]],D:E,2,0)</f>
        <v>0</v>
      </c>
      <c r="V3017" s="139">
        <f ca="1">VLOOKUP(Tableau4[[#This Row],[Décalage]],D:G,4,0)</f>
        <v>0</v>
      </c>
      <c r="AY3017" s="88"/>
      <c r="AZ3017" s="88"/>
      <c r="BA3017" s="88"/>
      <c r="BB3017" s="88"/>
      <c r="BC3017" s="88"/>
    </row>
    <row r="3018" spans="1:55" ht="15" x14ac:dyDescent="0.2">
      <c r="A3018" s="100" t="s">
        <v>534</v>
      </c>
      <c r="B3018" s="95" t="s">
        <v>534</v>
      </c>
      <c r="C3018" s="95">
        <v>3015</v>
      </c>
      <c r="D3018" s="95" t="s">
        <v>534</v>
      </c>
      <c r="E3018" s="99" t="s">
        <v>534</v>
      </c>
      <c r="F3018" s="95" t="s">
        <v>534</v>
      </c>
      <c r="G3018" s="95" t="s">
        <v>534</v>
      </c>
      <c r="H3018" s="95">
        <v>0</v>
      </c>
      <c r="I3018" s="95">
        <v>1</v>
      </c>
      <c r="J3018" s="95">
        <v>2551</v>
      </c>
      <c r="K3018" s="95" t="s">
        <v>534</v>
      </c>
      <c r="L3018" s="98" t="s">
        <v>534</v>
      </c>
      <c r="M3018" s="98" t="s">
        <v>534</v>
      </c>
      <c r="N3018" s="97" t="s">
        <v>534</v>
      </c>
      <c r="Q3018" s="88" t="str">
        <f t="array" aca="1" ref="Q3018" ca="1">IFERROR(INDEX(Tableau3[Num DECAL],SMALL(IF(Tableau3[Num DECAL]&lt;&gt;"",ROW(INDIRECT("1:"&amp;ROWS(Tableau3[Num DECAL])))),ROWS($1:3007))),"")</f>
        <v/>
      </c>
      <c r="R3018" s="88">
        <f t="shared" ca="1" si="46"/>
        <v>0</v>
      </c>
      <c r="S3018" s="88">
        <f ca="1">COUNTIFS(Tableau3[PLAGE],R3018)</f>
        <v>0</v>
      </c>
      <c r="T3018" s="139">
        <f ca="1">INDEX(EXTRACT!DATE,MATCH(Tableau4[[#This Row],[Décalage]],D:D,0),0)</f>
        <v>0</v>
      </c>
      <c r="U3018" s="139">
        <f ca="1">VLOOKUP(Tableau4[[#This Row],[Décalage]],D:E,2,0)</f>
        <v>0</v>
      </c>
      <c r="V3018" s="139">
        <f ca="1">VLOOKUP(Tableau4[[#This Row],[Décalage]],D:G,4,0)</f>
        <v>0</v>
      </c>
      <c r="AY3018" s="88"/>
      <c r="AZ3018" s="88"/>
      <c r="BA3018" s="88"/>
      <c r="BB3018" s="88"/>
      <c r="BC3018" s="88"/>
    </row>
    <row r="3019" spans="1:55" ht="15" x14ac:dyDescent="0.2">
      <c r="A3019" s="100" t="s">
        <v>534</v>
      </c>
      <c r="B3019" s="95" t="s">
        <v>534</v>
      </c>
      <c r="C3019" s="95">
        <v>3016</v>
      </c>
      <c r="D3019" s="95" t="s">
        <v>534</v>
      </c>
      <c r="E3019" s="99" t="s">
        <v>534</v>
      </c>
      <c r="F3019" s="95" t="s">
        <v>534</v>
      </c>
      <c r="G3019" s="95" t="s">
        <v>534</v>
      </c>
      <c r="H3019" s="95">
        <v>0</v>
      </c>
      <c r="I3019" s="95">
        <v>1</v>
      </c>
      <c r="J3019" s="95">
        <v>2552</v>
      </c>
      <c r="K3019" s="95" t="s">
        <v>534</v>
      </c>
      <c r="L3019" s="98" t="s">
        <v>534</v>
      </c>
      <c r="M3019" s="98" t="s">
        <v>534</v>
      </c>
      <c r="N3019" s="97" t="s">
        <v>534</v>
      </c>
      <c r="Q3019" s="88" t="str">
        <f t="array" aca="1" ref="Q3019" ca="1">IFERROR(INDEX(Tableau3[Num DECAL],SMALL(IF(Tableau3[Num DECAL]&lt;&gt;"",ROW(INDIRECT("1:"&amp;ROWS(Tableau3[Num DECAL])))),ROWS($1:3008))),"")</f>
        <v/>
      </c>
      <c r="R3019" s="88">
        <f t="shared" ca="1" si="46"/>
        <v>0</v>
      </c>
      <c r="S3019" s="88">
        <f ca="1">COUNTIFS(Tableau3[PLAGE],R3019)</f>
        <v>0</v>
      </c>
      <c r="T3019" s="139">
        <f ca="1">INDEX(EXTRACT!DATE,MATCH(Tableau4[[#This Row],[Décalage]],D:D,0),0)</f>
        <v>0</v>
      </c>
      <c r="U3019" s="139">
        <f ca="1">VLOOKUP(Tableau4[[#This Row],[Décalage]],D:E,2,0)</f>
        <v>0</v>
      </c>
      <c r="V3019" s="139">
        <f ca="1">VLOOKUP(Tableau4[[#This Row],[Décalage]],D:G,4,0)</f>
        <v>0</v>
      </c>
      <c r="AY3019" s="88"/>
      <c r="AZ3019" s="88"/>
      <c r="BA3019" s="88"/>
      <c r="BB3019" s="88"/>
      <c r="BC3019" s="88"/>
    </row>
    <row r="3020" spans="1:55" ht="15" x14ac:dyDescent="0.2">
      <c r="A3020" s="100" t="s">
        <v>534</v>
      </c>
      <c r="B3020" s="95" t="s">
        <v>534</v>
      </c>
      <c r="C3020" s="95">
        <v>3017</v>
      </c>
      <c r="D3020" s="95" t="s">
        <v>534</v>
      </c>
      <c r="E3020" s="99" t="s">
        <v>534</v>
      </c>
      <c r="F3020" s="95" t="s">
        <v>534</v>
      </c>
      <c r="G3020" s="95" t="s">
        <v>534</v>
      </c>
      <c r="H3020" s="95">
        <v>0</v>
      </c>
      <c r="I3020" s="95">
        <v>1</v>
      </c>
      <c r="J3020" s="95">
        <v>2553</v>
      </c>
      <c r="K3020" s="95" t="s">
        <v>534</v>
      </c>
      <c r="L3020" s="98" t="s">
        <v>534</v>
      </c>
      <c r="M3020" s="98" t="s">
        <v>534</v>
      </c>
      <c r="N3020" s="97" t="s">
        <v>534</v>
      </c>
      <c r="Q3020" s="88" t="str">
        <f t="array" aca="1" ref="Q3020" ca="1">IFERROR(INDEX(Tableau3[Num DECAL],SMALL(IF(Tableau3[Num DECAL]&lt;&gt;"",ROW(INDIRECT("1:"&amp;ROWS(Tableau3[Num DECAL])))),ROWS($1:3009))),"")</f>
        <v/>
      </c>
      <c r="R3020" s="88">
        <f t="shared" ref="R3020:R3083" ca="1" si="47">VLOOKUP(Q3020,D:J,7,0)</f>
        <v>0</v>
      </c>
      <c r="S3020" s="88">
        <f ca="1">COUNTIFS(Tableau3[PLAGE],R3020)</f>
        <v>0</v>
      </c>
      <c r="T3020" s="139">
        <f ca="1">INDEX(EXTRACT!DATE,MATCH(Tableau4[[#This Row],[Décalage]],D:D,0),0)</f>
        <v>0</v>
      </c>
      <c r="U3020" s="139">
        <f ca="1">VLOOKUP(Tableau4[[#This Row],[Décalage]],D:E,2,0)</f>
        <v>0</v>
      </c>
      <c r="V3020" s="139">
        <f ca="1">VLOOKUP(Tableau4[[#This Row],[Décalage]],D:G,4,0)</f>
        <v>0</v>
      </c>
      <c r="AY3020" s="88"/>
      <c r="AZ3020" s="88"/>
      <c r="BA3020" s="88"/>
      <c r="BB3020" s="88"/>
      <c r="BC3020" s="88"/>
    </row>
    <row r="3021" spans="1:55" ht="15" x14ac:dyDescent="0.2">
      <c r="A3021" s="100" t="s">
        <v>534</v>
      </c>
      <c r="B3021" s="95" t="s">
        <v>534</v>
      </c>
      <c r="C3021" s="95">
        <v>3018</v>
      </c>
      <c r="D3021" s="95" t="s">
        <v>534</v>
      </c>
      <c r="E3021" s="99" t="s">
        <v>534</v>
      </c>
      <c r="F3021" s="95" t="s">
        <v>534</v>
      </c>
      <c r="G3021" s="95" t="s">
        <v>534</v>
      </c>
      <c r="H3021" s="95">
        <v>0</v>
      </c>
      <c r="I3021" s="95">
        <v>1</v>
      </c>
      <c r="J3021" s="95">
        <v>2554</v>
      </c>
      <c r="K3021" s="95" t="s">
        <v>534</v>
      </c>
      <c r="L3021" s="98" t="s">
        <v>534</v>
      </c>
      <c r="M3021" s="98" t="s">
        <v>534</v>
      </c>
      <c r="N3021" s="97" t="s">
        <v>534</v>
      </c>
      <c r="Q3021" s="88" t="str">
        <f t="array" aca="1" ref="Q3021" ca="1">IFERROR(INDEX(Tableau3[Num DECAL],SMALL(IF(Tableau3[Num DECAL]&lt;&gt;"",ROW(INDIRECT("1:"&amp;ROWS(Tableau3[Num DECAL])))),ROWS($1:3010))),"")</f>
        <v/>
      </c>
      <c r="R3021" s="88">
        <f t="shared" ca="1" si="47"/>
        <v>0</v>
      </c>
      <c r="S3021" s="88">
        <f ca="1">COUNTIFS(Tableau3[PLAGE],R3021)</f>
        <v>0</v>
      </c>
      <c r="T3021" s="139">
        <f ca="1">INDEX(EXTRACT!DATE,MATCH(Tableau4[[#This Row],[Décalage]],D:D,0),0)</f>
        <v>0</v>
      </c>
      <c r="U3021" s="139">
        <f ca="1">VLOOKUP(Tableau4[[#This Row],[Décalage]],D:E,2,0)</f>
        <v>0</v>
      </c>
      <c r="V3021" s="139">
        <f ca="1">VLOOKUP(Tableau4[[#This Row],[Décalage]],D:G,4,0)</f>
        <v>0</v>
      </c>
      <c r="AY3021" s="88"/>
      <c r="AZ3021" s="88"/>
      <c r="BA3021" s="88"/>
      <c r="BB3021" s="88"/>
      <c r="BC3021" s="88"/>
    </row>
    <row r="3022" spans="1:55" ht="15" x14ac:dyDescent="0.2">
      <c r="A3022" s="100" t="s">
        <v>534</v>
      </c>
      <c r="B3022" s="95" t="s">
        <v>534</v>
      </c>
      <c r="C3022" s="95">
        <v>3019</v>
      </c>
      <c r="D3022" s="95" t="s">
        <v>534</v>
      </c>
      <c r="E3022" s="99" t="s">
        <v>534</v>
      </c>
      <c r="F3022" s="95" t="s">
        <v>534</v>
      </c>
      <c r="G3022" s="95" t="s">
        <v>534</v>
      </c>
      <c r="H3022" s="95">
        <v>0</v>
      </c>
      <c r="I3022" s="95">
        <v>1</v>
      </c>
      <c r="J3022" s="95">
        <v>2555</v>
      </c>
      <c r="K3022" s="95" t="s">
        <v>534</v>
      </c>
      <c r="L3022" s="98" t="s">
        <v>534</v>
      </c>
      <c r="M3022" s="98" t="s">
        <v>534</v>
      </c>
      <c r="N3022" s="97" t="s">
        <v>534</v>
      </c>
      <c r="Q3022" s="88" t="str">
        <f t="array" aca="1" ref="Q3022" ca="1">IFERROR(INDEX(Tableau3[Num DECAL],SMALL(IF(Tableau3[Num DECAL]&lt;&gt;"",ROW(INDIRECT("1:"&amp;ROWS(Tableau3[Num DECAL])))),ROWS($1:3011))),"")</f>
        <v/>
      </c>
      <c r="R3022" s="88">
        <f t="shared" ca="1" si="47"/>
        <v>0</v>
      </c>
      <c r="S3022" s="88">
        <f ca="1">COUNTIFS(Tableau3[PLAGE],R3022)</f>
        <v>0</v>
      </c>
      <c r="T3022" s="139">
        <f ca="1">INDEX(EXTRACT!DATE,MATCH(Tableau4[[#This Row],[Décalage]],D:D,0),0)</f>
        <v>0</v>
      </c>
      <c r="U3022" s="139">
        <f ca="1">VLOOKUP(Tableau4[[#This Row],[Décalage]],D:E,2,0)</f>
        <v>0</v>
      </c>
      <c r="V3022" s="139">
        <f ca="1">VLOOKUP(Tableau4[[#This Row],[Décalage]],D:G,4,0)</f>
        <v>0</v>
      </c>
      <c r="AY3022" s="88"/>
      <c r="AZ3022" s="88"/>
      <c r="BA3022" s="88"/>
      <c r="BB3022" s="88"/>
      <c r="BC3022" s="88"/>
    </row>
    <row r="3023" spans="1:55" ht="15" x14ac:dyDescent="0.2">
      <c r="A3023" s="100" t="s">
        <v>534</v>
      </c>
      <c r="B3023" s="95" t="s">
        <v>534</v>
      </c>
      <c r="C3023" s="95">
        <v>3020</v>
      </c>
      <c r="D3023" s="95" t="s">
        <v>534</v>
      </c>
      <c r="E3023" s="99" t="s">
        <v>534</v>
      </c>
      <c r="F3023" s="95" t="s">
        <v>534</v>
      </c>
      <c r="G3023" s="95" t="s">
        <v>534</v>
      </c>
      <c r="H3023" s="95">
        <v>0</v>
      </c>
      <c r="I3023" s="95">
        <v>1</v>
      </c>
      <c r="J3023" s="95">
        <v>2556</v>
      </c>
      <c r="K3023" s="95" t="s">
        <v>534</v>
      </c>
      <c r="L3023" s="98" t="s">
        <v>534</v>
      </c>
      <c r="M3023" s="98" t="s">
        <v>534</v>
      </c>
      <c r="N3023" s="97" t="s">
        <v>534</v>
      </c>
      <c r="Q3023" s="88" t="str">
        <f t="array" aca="1" ref="Q3023" ca="1">IFERROR(INDEX(Tableau3[Num DECAL],SMALL(IF(Tableau3[Num DECAL]&lt;&gt;"",ROW(INDIRECT("1:"&amp;ROWS(Tableau3[Num DECAL])))),ROWS($1:3012))),"")</f>
        <v/>
      </c>
      <c r="R3023" s="88">
        <f t="shared" ca="1" si="47"/>
        <v>0</v>
      </c>
      <c r="S3023" s="88">
        <f ca="1">COUNTIFS(Tableau3[PLAGE],R3023)</f>
        <v>0</v>
      </c>
      <c r="T3023" s="139">
        <f ca="1">INDEX(EXTRACT!DATE,MATCH(Tableau4[[#This Row],[Décalage]],D:D,0),0)</f>
        <v>0</v>
      </c>
      <c r="U3023" s="139">
        <f ca="1">VLOOKUP(Tableau4[[#This Row],[Décalage]],D:E,2,0)</f>
        <v>0</v>
      </c>
      <c r="V3023" s="139">
        <f ca="1">VLOOKUP(Tableau4[[#This Row],[Décalage]],D:G,4,0)</f>
        <v>0</v>
      </c>
      <c r="AY3023" s="88"/>
      <c r="AZ3023" s="88"/>
      <c r="BA3023" s="88"/>
      <c r="BB3023" s="88"/>
      <c r="BC3023" s="88"/>
    </row>
    <row r="3024" spans="1:55" ht="15" x14ac:dyDescent="0.2">
      <c r="A3024" s="100" t="s">
        <v>534</v>
      </c>
      <c r="B3024" s="95" t="s">
        <v>534</v>
      </c>
      <c r="C3024" s="95">
        <v>3021</v>
      </c>
      <c r="D3024" s="95" t="s">
        <v>534</v>
      </c>
      <c r="E3024" s="99" t="s">
        <v>534</v>
      </c>
      <c r="F3024" s="95" t="s">
        <v>534</v>
      </c>
      <c r="G3024" s="95" t="s">
        <v>534</v>
      </c>
      <c r="H3024" s="95">
        <v>0</v>
      </c>
      <c r="I3024" s="95">
        <v>1</v>
      </c>
      <c r="J3024" s="95">
        <v>2557</v>
      </c>
      <c r="K3024" s="95" t="s">
        <v>534</v>
      </c>
      <c r="L3024" s="98" t="s">
        <v>534</v>
      </c>
      <c r="M3024" s="98" t="s">
        <v>534</v>
      </c>
      <c r="N3024" s="97" t="s">
        <v>534</v>
      </c>
      <c r="Q3024" s="88" t="str">
        <f t="array" aca="1" ref="Q3024" ca="1">IFERROR(INDEX(Tableau3[Num DECAL],SMALL(IF(Tableau3[Num DECAL]&lt;&gt;"",ROW(INDIRECT("1:"&amp;ROWS(Tableau3[Num DECAL])))),ROWS($1:3013))),"")</f>
        <v/>
      </c>
      <c r="R3024" s="88">
        <f t="shared" ca="1" si="47"/>
        <v>0</v>
      </c>
      <c r="S3024" s="88">
        <f ca="1">COUNTIFS(Tableau3[PLAGE],R3024)</f>
        <v>0</v>
      </c>
      <c r="T3024" s="139">
        <f ca="1">INDEX(EXTRACT!DATE,MATCH(Tableau4[[#This Row],[Décalage]],D:D,0),0)</f>
        <v>0</v>
      </c>
      <c r="U3024" s="139">
        <f ca="1">VLOOKUP(Tableau4[[#This Row],[Décalage]],D:E,2,0)</f>
        <v>0</v>
      </c>
      <c r="V3024" s="139">
        <f ca="1">VLOOKUP(Tableau4[[#This Row],[Décalage]],D:G,4,0)</f>
        <v>0</v>
      </c>
      <c r="AY3024" s="88"/>
      <c r="AZ3024" s="88"/>
      <c r="BA3024" s="88"/>
      <c r="BB3024" s="88"/>
      <c r="BC3024" s="88"/>
    </row>
    <row r="3025" spans="1:55" ht="15" x14ac:dyDescent="0.2">
      <c r="A3025" s="100" t="s">
        <v>534</v>
      </c>
      <c r="B3025" s="95" t="s">
        <v>534</v>
      </c>
      <c r="C3025" s="95">
        <v>3022</v>
      </c>
      <c r="D3025" s="95" t="s">
        <v>534</v>
      </c>
      <c r="E3025" s="99" t="s">
        <v>534</v>
      </c>
      <c r="F3025" s="95" t="s">
        <v>534</v>
      </c>
      <c r="G3025" s="95" t="s">
        <v>534</v>
      </c>
      <c r="H3025" s="95">
        <v>0</v>
      </c>
      <c r="I3025" s="95">
        <v>1</v>
      </c>
      <c r="J3025" s="95">
        <v>2558</v>
      </c>
      <c r="K3025" s="95" t="s">
        <v>534</v>
      </c>
      <c r="L3025" s="98" t="s">
        <v>534</v>
      </c>
      <c r="M3025" s="98" t="s">
        <v>534</v>
      </c>
      <c r="N3025" s="97" t="s">
        <v>534</v>
      </c>
      <c r="Q3025" s="88" t="str">
        <f t="array" aca="1" ref="Q3025" ca="1">IFERROR(INDEX(Tableau3[Num DECAL],SMALL(IF(Tableau3[Num DECAL]&lt;&gt;"",ROW(INDIRECT("1:"&amp;ROWS(Tableau3[Num DECAL])))),ROWS($1:3014))),"")</f>
        <v/>
      </c>
      <c r="R3025" s="88">
        <f t="shared" ca="1" si="47"/>
        <v>0</v>
      </c>
      <c r="S3025" s="88">
        <f ca="1">COUNTIFS(Tableau3[PLAGE],R3025)</f>
        <v>0</v>
      </c>
      <c r="T3025" s="139">
        <f ca="1">INDEX(EXTRACT!DATE,MATCH(Tableau4[[#This Row],[Décalage]],D:D,0),0)</f>
        <v>0</v>
      </c>
      <c r="U3025" s="139">
        <f ca="1">VLOOKUP(Tableau4[[#This Row],[Décalage]],D:E,2,0)</f>
        <v>0</v>
      </c>
      <c r="V3025" s="139">
        <f ca="1">VLOOKUP(Tableau4[[#This Row],[Décalage]],D:G,4,0)</f>
        <v>0</v>
      </c>
      <c r="AY3025" s="88"/>
      <c r="AZ3025" s="88"/>
      <c r="BA3025" s="88"/>
      <c r="BB3025" s="88"/>
      <c r="BC3025" s="88"/>
    </row>
    <row r="3026" spans="1:55" ht="15" x14ac:dyDescent="0.2">
      <c r="A3026" s="100" t="s">
        <v>534</v>
      </c>
      <c r="B3026" s="95" t="s">
        <v>534</v>
      </c>
      <c r="C3026" s="95">
        <v>3023</v>
      </c>
      <c r="D3026" s="95" t="s">
        <v>534</v>
      </c>
      <c r="E3026" s="99" t="s">
        <v>534</v>
      </c>
      <c r="F3026" s="95" t="s">
        <v>534</v>
      </c>
      <c r="G3026" s="95" t="s">
        <v>534</v>
      </c>
      <c r="H3026" s="95">
        <v>0</v>
      </c>
      <c r="I3026" s="95">
        <v>1</v>
      </c>
      <c r="J3026" s="95">
        <v>2559</v>
      </c>
      <c r="K3026" s="95" t="s">
        <v>534</v>
      </c>
      <c r="L3026" s="98" t="s">
        <v>534</v>
      </c>
      <c r="M3026" s="98" t="s">
        <v>534</v>
      </c>
      <c r="N3026" s="97" t="s">
        <v>534</v>
      </c>
      <c r="Q3026" s="88" t="str">
        <f t="array" aca="1" ref="Q3026" ca="1">IFERROR(INDEX(Tableau3[Num DECAL],SMALL(IF(Tableau3[Num DECAL]&lt;&gt;"",ROW(INDIRECT("1:"&amp;ROWS(Tableau3[Num DECAL])))),ROWS($1:3015))),"")</f>
        <v/>
      </c>
      <c r="R3026" s="88">
        <f t="shared" ca="1" si="47"/>
        <v>0</v>
      </c>
      <c r="S3026" s="88">
        <f ca="1">COUNTIFS(Tableau3[PLAGE],R3026)</f>
        <v>0</v>
      </c>
      <c r="T3026" s="139">
        <f ca="1">INDEX(EXTRACT!DATE,MATCH(Tableau4[[#This Row],[Décalage]],D:D,0),0)</f>
        <v>0</v>
      </c>
      <c r="U3026" s="139">
        <f ca="1">VLOOKUP(Tableau4[[#This Row],[Décalage]],D:E,2,0)</f>
        <v>0</v>
      </c>
      <c r="V3026" s="139">
        <f ca="1">VLOOKUP(Tableau4[[#This Row],[Décalage]],D:G,4,0)</f>
        <v>0</v>
      </c>
      <c r="AY3026" s="88"/>
      <c r="AZ3026" s="88"/>
      <c r="BA3026" s="88"/>
      <c r="BB3026" s="88"/>
      <c r="BC3026" s="88"/>
    </row>
    <row r="3027" spans="1:55" ht="15" x14ac:dyDescent="0.2">
      <c r="A3027" s="100" t="s">
        <v>534</v>
      </c>
      <c r="B3027" s="95" t="s">
        <v>534</v>
      </c>
      <c r="C3027" s="95">
        <v>3024</v>
      </c>
      <c r="D3027" s="95" t="s">
        <v>534</v>
      </c>
      <c r="E3027" s="99" t="s">
        <v>534</v>
      </c>
      <c r="F3027" s="95" t="s">
        <v>534</v>
      </c>
      <c r="G3027" s="95" t="s">
        <v>534</v>
      </c>
      <c r="H3027" s="95">
        <v>0</v>
      </c>
      <c r="I3027" s="95">
        <v>1</v>
      </c>
      <c r="J3027" s="95">
        <v>2560</v>
      </c>
      <c r="K3027" s="95" t="s">
        <v>534</v>
      </c>
      <c r="L3027" s="98" t="s">
        <v>534</v>
      </c>
      <c r="M3027" s="98" t="s">
        <v>534</v>
      </c>
      <c r="N3027" s="97" t="s">
        <v>534</v>
      </c>
      <c r="Q3027" s="88" t="str">
        <f t="array" aca="1" ref="Q3027" ca="1">IFERROR(INDEX(Tableau3[Num DECAL],SMALL(IF(Tableau3[Num DECAL]&lt;&gt;"",ROW(INDIRECT("1:"&amp;ROWS(Tableau3[Num DECAL])))),ROWS($1:3016))),"")</f>
        <v/>
      </c>
      <c r="R3027" s="88">
        <f t="shared" ca="1" si="47"/>
        <v>0</v>
      </c>
      <c r="S3027" s="88">
        <f ca="1">COUNTIFS(Tableau3[PLAGE],R3027)</f>
        <v>0</v>
      </c>
      <c r="T3027" s="139">
        <f ca="1">INDEX(EXTRACT!DATE,MATCH(Tableau4[[#This Row],[Décalage]],D:D,0),0)</f>
        <v>0</v>
      </c>
      <c r="U3027" s="139">
        <f ca="1">VLOOKUP(Tableau4[[#This Row],[Décalage]],D:E,2,0)</f>
        <v>0</v>
      </c>
      <c r="V3027" s="139">
        <f ca="1">VLOOKUP(Tableau4[[#This Row],[Décalage]],D:G,4,0)</f>
        <v>0</v>
      </c>
      <c r="AY3027" s="88"/>
      <c r="AZ3027" s="88"/>
      <c r="BA3027" s="88"/>
      <c r="BB3027" s="88"/>
      <c r="BC3027" s="88"/>
    </row>
    <row r="3028" spans="1:55" ht="15" x14ac:dyDescent="0.2">
      <c r="A3028" s="100" t="s">
        <v>534</v>
      </c>
      <c r="B3028" s="95" t="s">
        <v>534</v>
      </c>
      <c r="C3028" s="95">
        <v>3025</v>
      </c>
      <c r="D3028" s="95" t="s">
        <v>534</v>
      </c>
      <c r="E3028" s="99" t="s">
        <v>534</v>
      </c>
      <c r="F3028" s="95" t="s">
        <v>534</v>
      </c>
      <c r="G3028" s="95" t="s">
        <v>534</v>
      </c>
      <c r="H3028" s="95">
        <v>0</v>
      </c>
      <c r="I3028" s="95">
        <v>1</v>
      </c>
      <c r="J3028" s="95">
        <v>2561</v>
      </c>
      <c r="K3028" s="95" t="s">
        <v>534</v>
      </c>
      <c r="L3028" s="98" t="s">
        <v>534</v>
      </c>
      <c r="M3028" s="98" t="s">
        <v>534</v>
      </c>
      <c r="N3028" s="97" t="s">
        <v>534</v>
      </c>
      <c r="Q3028" s="88" t="str">
        <f t="array" aca="1" ref="Q3028" ca="1">IFERROR(INDEX(Tableau3[Num DECAL],SMALL(IF(Tableau3[Num DECAL]&lt;&gt;"",ROW(INDIRECT("1:"&amp;ROWS(Tableau3[Num DECAL])))),ROWS($1:3017))),"")</f>
        <v/>
      </c>
      <c r="R3028" s="88">
        <f t="shared" ca="1" si="47"/>
        <v>0</v>
      </c>
      <c r="S3028" s="88">
        <f ca="1">COUNTIFS(Tableau3[PLAGE],R3028)</f>
        <v>0</v>
      </c>
      <c r="T3028" s="139">
        <f ca="1">INDEX(EXTRACT!DATE,MATCH(Tableau4[[#This Row],[Décalage]],D:D,0),0)</f>
        <v>0</v>
      </c>
      <c r="U3028" s="139">
        <f ca="1">VLOOKUP(Tableau4[[#This Row],[Décalage]],D:E,2,0)</f>
        <v>0</v>
      </c>
      <c r="V3028" s="139">
        <f ca="1">VLOOKUP(Tableau4[[#This Row],[Décalage]],D:G,4,0)</f>
        <v>0</v>
      </c>
      <c r="AY3028" s="88"/>
      <c r="AZ3028" s="88"/>
      <c r="BA3028" s="88"/>
      <c r="BB3028" s="88"/>
      <c r="BC3028" s="88"/>
    </row>
    <row r="3029" spans="1:55" ht="15" x14ac:dyDescent="0.2">
      <c r="A3029" s="100" t="s">
        <v>534</v>
      </c>
      <c r="B3029" s="95" t="s">
        <v>534</v>
      </c>
      <c r="C3029" s="95">
        <v>3026</v>
      </c>
      <c r="D3029" s="95" t="s">
        <v>534</v>
      </c>
      <c r="E3029" s="99" t="s">
        <v>534</v>
      </c>
      <c r="F3029" s="95" t="s">
        <v>534</v>
      </c>
      <c r="G3029" s="95" t="s">
        <v>534</v>
      </c>
      <c r="H3029" s="95">
        <v>0</v>
      </c>
      <c r="I3029" s="95">
        <v>1</v>
      </c>
      <c r="J3029" s="95">
        <v>2562</v>
      </c>
      <c r="K3029" s="95" t="s">
        <v>534</v>
      </c>
      <c r="L3029" s="98" t="s">
        <v>534</v>
      </c>
      <c r="M3029" s="98" t="s">
        <v>534</v>
      </c>
      <c r="N3029" s="97" t="s">
        <v>534</v>
      </c>
      <c r="Q3029" s="88" t="str">
        <f t="array" aca="1" ref="Q3029" ca="1">IFERROR(INDEX(Tableau3[Num DECAL],SMALL(IF(Tableau3[Num DECAL]&lt;&gt;"",ROW(INDIRECT("1:"&amp;ROWS(Tableau3[Num DECAL])))),ROWS($1:3018))),"")</f>
        <v/>
      </c>
      <c r="R3029" s="88">
        <f t="shared" ca="1" si="47"/>
        <v>0</v>
      </c>
      <c r="S3029" s="88">
        <f ca="1">COUNTIFS(Tableau3[PLAGE],R3029)</f>
        <v>0</v>
      </c>
      <c r="T3029" s="139">
        <f ca="1">INDEX(EXTRACT!DATE,MATCH(Tableau4[[#This Row],[Décalage]],D:D,0),0)</f>
        <v>0</v>
      </c>
      <c r="U3029" s="139">
        <f ca="1">VLOOKUP(Tableau4[[#This Row],[Décalage]],D:E,2,0)</f>
        <v>0</v>
      </c>
      <c r="V3029" s="139">
        <f ca="1">VLOOKUP(Tableau4[[#This Row],[Décalage]],D:G,4,0)</f>
        <v>0</v>
      </c>
      <c r="AY3029" s="88"/>
      <c r="AZ3029" s="88"/>
      <c r="BA3029" s="88"/>
      <c r="BB3029" s="88"/>
      <c r="BC3029" s="88"/>
    </row>
    <row r="3030" spans="1:55" ht="15" x14ac:dyDescent="0.2">
      <c r="A3030" s="100" t="s">
        <v>534</v>
      </c>
      <c r="B3030" s="95" t="s">
        <v>534</v>
      </c>
      <c r="C3030" s="95">
        <v>3027</v>
      </c>
      <c r="D3030" s="95" t="s">
        <v>534</v>
      </c>
      <c r="E3030" s="99" t="s">
        <v>534</v>
      </c>
      <c r="F3030" s="95" t="s">
        <v>534</v>
      </c>
      <c r="G3030" s="95" t="s">
        <v>534</v>
      </c>
      <c r="H3030" s="95">
        <v>0</v>
      </c>
      <c r="I3030" s="95">
        <v>1</v>
      </c>
      <c r="J3030" s="95">
        <v>2563</v>
      </c>
      <c r="K3030" s="95" t="s">
        <v>534</v>
      </c>
      <c r="L3030" s="98" t="s">
        <v>534</v>
      </c>
      <c r="M3030" s="98" t="s">
        <v>534</v>
      </c>
      <c r="N3030" s="97" t="s">
        <v>534</v>
      </c>
      <c r="Q3030" s="88" t="str">
        <f t="array" aca="1" ref="Q3030" ca="1">IFERROR(INDEX(Tableau3[Num DECAL],SMALL(IF(Tableau3[Num DECAL]&lt;&gt;"",ROW(INDIRECT("1:"&amp;ROWS(Tableau3[Num DECAL])))),ROWS($1:3019))),"")</f>
        <v/>
      </c>
      <c r="R3030" s="88">
        <f t="shared" ca="1" si="47"/>
        <v>0</v>
      </c>
      <c r="S3030" s="88">
        <f ca="1">COUNTIFS(Tableau3[PLAGE],R3030)</f>
        <v>0</v>
      </c>
      <c r="T3030" s="139">
        <f ca="1">INDEX(EXTRACT!DATE,MATCH(Tableau4[[#This Row],[Décalage]],D:D,0),0)</f>
        <v>0</v>
      </c>
      <c r="U3030" s="139">
        <f ca="1">VLOOKUP(Tableau4[[#This Row],[Décalage]],D:E,2,0)</f>
        <v>0</v>
      </c>
      <c r="V3030" s="139">
        <f ca="1">VLOOKUP(Tableau4[[#This Row],[Décalage]],D:G,4,0)</f>
        <v>0</v>
      </c>
      <c r="AY3030" s="88"/>
      <c r="AZ3030" s="88"/>
      <c r="BA3030" s="88"/>
      <c r="BB3030" s="88"/>
      <c r="BC3030" s="88"/>
    </row>
    <row r="3031" spans="1:55" ht="15" x14ac:dyDescent="0.2">
      <c r="A3031" s="100" t="s">
        <v>534</v>
      </c>
      <c r="B3031" s="95" t="s">
        <v>534</v>
      </c>
      <c r="C3031" s="95">
        <v>3028</v>
      </c>
      <c r="D3031" s="95" t="s">
        <v>534</v>
      </c>
      <c r="E3031" s="99" t="s">
        <v>534</v>
      </c>
      <c r="F3031" s="95" t="s">
        <v>534</v>
      </c>
      <c r="G3031" s="95" t="s">
        <v>534</v>
      </c>
      <c r="H3031" s="95">
        <v>0</v>
      </c>
      <c r="I3031" s="95">
        <v>1</v>
      </c>
      <c r="J3031" s="95">
        <v>2564</v>
      </c>
      <c r="K3031" s="95" t="s">
        <v>534</v>
      </c>
      <c r="L3031" s="98" t="s">
        <v>534</v>
      </c>
      <c r="M3031" s="98" t="s">
        <v>534</v>
      </c>
      <c r="N3031" s="97" t="s">
        <v>534</v>
      </c>
      <c r="Q3031" s="88" t="str">
        <f t="array" aca="1" ref="Q3031" ca="1">IFERROR(INDEX(Tableau3[Num DECAL],SMALL(IF(Tableau3[Num DECAL]&lt;&gt;"",ROW(INDIRECT("1:"&amp;ROWS(Tableau3[Num DECAL])))),ROWS($1:3020))),"")</f>
        <v/>
      </c>
      <c r="R3031" s="88">
        <f t="shared" ca="1" si="47"/>
        <v>0</v>
      </c>
      <c r="S3031" s="88">
        <f ca="1">COUNTIFS(Tableau3[PLAGE],R3031)</f>
        <v>0</v>
      </c>
      <c r="T3031" s="139">
        <f ca="1">INDEX(EXTRACT!DATE,MATCH(Tableau4[[#This Row],[Décalage]],D:D,0),0)</f>
        <v>0</v>
      </c>
      <c r="U3031" s="139">
        <f ca="1">VLOOKUP(Tableau4[[#This Row],[Décalage]],D:E,2,0)</f>
        <v>0</v>
      </c>
      <c r="V3031" s="139">
        <f ca="1">VLOOKUP(Tableau4[[#This Row],[Décalage]],D:G,4,0)</f>
        <v>0</v>
      </c>
      <c r="AY3031" s="88"/>
      <c r="AZ3031" s="88"/>
      <c r="BA3031" s="88"/>
      <c r="BB3031" s="88"/>
      <c r="BC3031" s="88"/>
    </row>
    <row r="3032" spans="1:55" ht="15" x14ac:dyDescent="0.2">
      <c r="A3032" s="100" t="s">
        <v>534</v>
      </c>
      <c r="B3032" s="95" t="s">
        <v>534</v>
      </c>
      <c r="C3032" s="95">
        <v>3029</v>
      </c>
      <c r="D3032" s="95" t="s">
        <v>534</v>
      </c>
      <c r="E3032" s="99" t="s">
        <v>534</v>
      </c>
      <c r="F3032" s="95" t="s">
        <v>534</v>
      </c>
      <c r="G3032" s="95" t="s">
        <v>534</v>
      </c>
      <c r="H3032" s="95">
        <v>0</v>
      </c>
      <c r="I3032" s="95">
        <v>1</v>
      </c>
      <c r="J3032" s="95">
        <v>2565</v>
      </c>
      <c r="K3032" s="95" t="s">
        <v>534</v>
      </c>
      <c r="L3032" s="98" t="s">
        <v>534</v>
      </c>
      <c r="M3032" s="98" t="s">
        <v>534</v>
      </c>
      <c r="N3032" s="97" t="s">
        <v>534</v>
      </c>
      <c r="Q3032" s="88" t="str">
        <f t="array" aca="1" ref="Q3032" ca="1">IFERROR(INDEX(Tableau3[Num DECAL],SMALL(IF(Tableau3[Num DECAL]&lt;&gt;"",ROW(INDIRECT("1:"&amp;ROWS(Tableau3[Num DECAL])))),ROWS($1:3021))),"")</f>
        <v/>
      </c>
      <c r="R3032" s="88">
        <f t="shared" ca="1" si="47"/>
        <v>0</v>
      </c>
      <c r="S3032" s="88">
        <f ca="1">COUNTIFS(Tableau3[PLAGE],R3032)</f>
        <v>0</v>
      </c>
      <c r="T3032" s="139">
        <f ca="1">INDEX(EXTRACT!DATE,MATCH(Tableau4[[#This Row],[Décalage]],D:D,0),0)</f>
        <v>0</v>
      </c>
      <c r="U3032" s="139">
        <f ca="1">VLOOKUP(Tableau4[[#This Row],[Décalage]],D:E,2,0)</f>
        <v>0</v>
      </c>
      <c r="V3032" s="139">
        <f ca="1">VLOOKUP(Tableau4[[#This Row],[Décalage]],D:G,4,0)</f>
        <v>0</v>
      </c>
      <c r="AY3032" s="88"/>
      <c r="AZ3032" s="88"/>
      <c r="BA3032" s="88"/>
      <c r="BB3032" s="88"/>
      <c r="BC3032" s="88"/>
    </row>
    <row r="3033" spans="1:55" ht="15" x14ac:dyDescent="0.2">
      <c r="A3033" s="100" t="s">
        <v>534</v>
      </c>
      <c r="B3033" s="95" t="s">
        <v>534</v>
      </c>
      <c r="C3033" s="95">
        <v>3030</v>
      </c>
      <c r="D3033" s="95" t="s">
        <v>534</v>
      </c>
      <c r="E3033" s="99" t="s">
        <v>534</v>
      </c>
      <c r="F3033" s="95" t="s">
        <v>534</v>
      </c>
      <c r="G3033" s="95" t="s">
        <v>534</v>
      </c>
      <c r="H3033" s="95">
        <v>0</v>
      </c>
      <c r="I3033" s="95">
        <v>1</v>
      </c>
      <c r="J3033" s="95">
        <v>2566</v>
      </c>
      <c r="K3033" s="95" t="s">
        <v>534</v>
      </c>
      <c r="L3033" s="98" t="s">
        <v>534</v>
      </c>
      <c r="M3033" s="98" t="s">
        <v>534</v>
      </c>
      <c r="N3033" s="97" t="s">
        <v>534</v>
      </c>
      <c r="Q3033" s="88" t="str">
        <f t="array" aca="1" ref="Q3033" ca="1">IFERROR(INDEX(Tableau3[Num DECAL],SMALL(IF(Tableau3[Num DECAL]&lt;&gt;"",ROW(INDIRECT("1:"&amp;ROWS(Tableau3[Num DECAL])))),ROWS($1:3022))),"")</f>
        <v/>
      </c>
      <c r="R3033" s="88">
        <f t="shared" ca="1" si="47"/>
        <v>0</v>
      </c>
      <c r="S3033" s="88">
        <f ca="1">COUNTIFS(Tableau3[PLAGE],R3033)</f>
        <v>0</v>
      </c>
      <c r="T3033" s="139">
        <f ca="1">INDEX(EXTRACT!DATE,MATCH(Tableau4[[#This Row],[Décalage]],D:D,0),0)</f>
        <v>0</v>
      </c>
      <c r="U3033" s="139">
        <f ca="1">VLOOKUP(Tableau4[[#This Row],[Décalage]],D:E,2,0)</f>
        <v>0</v>
      </c>
      <c r="V3033" s="139">
        <f ca="1">VLOOKUP(Tableau4[[#This Row],[Décalage]],D:G,4,0)</f>
        <v>0</v>
      </c>
      <c r="AY3033" s="88"/>
      <c r="AZ3033" s="88"/>
      <c r="BA3033" s="88"/>
      <c r="BB3033" s="88"/>
      <c r="BC3033" s="88"/>
    </row>
    <row r="3034" spans="1:55" ht="15" x14ac:dyDescent="0.2">
      <c r="A3034" s="100" t="s">
        <v>534</v>
      </c>
      <c r="B3034" s="95" t="s">
        <v>534</v>
      </c>
      <c r="C3034" s="95">
        <v>3031</v>
      </c>
      <c r="D3034" s="95" t="s">
        <v>534</v>
      </c>
      <c r="E3034" s="99" t="s">
        <v>534</v>
      </c>
      <c r="F3034" s="95" t="s">
        <v>534</v>
      </c>
      <c r="G3034" s="95" t="s">
        <v>534</v>
      </c>
      <c r="H3034" s="95">
        <v>0</v>
      </c>
      <c r="I3034" s="95">
        <v>1</v>
      </c>
      <c r="J3034" s="95">
        <v>2567</v>
      </c>
      <c r="K3034" s="95" t="s">
        <v>534</v>
      </c>
      <c r="L3034" s="98" t="s">
        <v>534</v>
      </c>
      <c r="M3034" s="98" t="s">
        <v>534</v>
      </c>
      <c r="N3034" s="97" t="s">
        <v>534</v>
      </c>
      <c r="Q3034" s="88" t="str">
        <f t="array" aca="1" ref="Q3034" ca="1">IFERROR(INDEX(Tableau3[Num DECAL],SMALL(IF(Tableau3[Num DECAL]&lt;&gt;"",ROW(INDIRECT("1:"&amp;ROWS(Tableau3[Num DECAL])))),ROWS($1:3023))),"")</f>
        <v/>
      </c>
      <c r="R3034" s="88">
        <f t="shared" ca="1" si="47"/>
        <v>0</v>
      </c>
      <c r="S3034" s="88">
        <f ca="1">COUNTIFS(Tableau3[PLAGE],R3034)</f>
        <v>0</v>
      </c>
      <c r="T3034" s="139">
        <f ca="1">INDEX(EXTRACT!DATE,MATCH(Tableau4[[#This Row],[Décalage]],D:D,0),0)</f>
        <v>0</v>
      </c>
      <c r="U3034" s="139">
        <f ca="1">VLOOKUP(Tableau4[[#This Row],[Décalage]],D:E,2,0)</f>
        <v>0</v>
      </c>
      <c r="V3034" s="139">
        <f ca="1">VLOOKUP(Tableau4[[#This Row],[Décalage]],D:G,4,0)</f>
        <v>0</v>
      </c>
      <c r="AY3034" s="88"/>
      <c r="AZ3034" s="88"/>
      <c r="BA3034" s="88"/>
      <c r="BB3034" s="88"/>
      <c r="BC3034" s="88"/>
    </row>
    <row r="3035" spans="1:55" ht="15" x14ac:dyDescent="0.2">
      <c r="A3035" s="100" t="s">
        <v>534</v>
      </c>
      <c r="B3035" s="95" t="s">
        <v>534</v>
      </c>
      <c r="C3035" s="95">
        <v>3032</v>
      </c>
      <c r="D3035" s="95" t="s">
        <v>534</v>
      </c>
      <c r="E3035" s="99" t="s">
        <v>534</v>
      </c>
      <c r="F3035" s="95" t="s">
        <v>534</v>
      </c>
      <c r="G3035" s="95" t="s">
        <v>534</v>
      </c>
      <c r="H3035" s="95">
        <v>0</v>
      </c>
      <c r="I3035" s="95">
        <v>1</v>
      </c>
      <c r="J3035" s="95">
        <v>2568</v>
      </c>
      <c r="K3035" s="95" t="s">
        <v>534</v>
      </c>
      <c r="L3035" s="98" t="s">
        <v>534</v>
      </c>
      <c r="M3035" s="98" t="s">
        <v>534</v>
      </c>
      <c r="N3035" s="97" t="s">
        <v>534</v>
      </c>
      <c r="Q3035" s="88" t="str">
        <f t="array" aca="1" ref="Q3035" ca="1">IFERROR(INDEX(Tableau3[Num DECAL],SMALL(IF(Tableau3[Num DECAL]&lt;&gt;"",ROW(INDIRECT("1:"&amp;ROWS(Tableau3[Num DECAL])))),ROWS($1:3024))),"")</f>
        <v/>
      </c>
      <c r="R3035" s="88">
        <f t="shared" ca="1" si="47"/>
        <v>0</v>
      </c>
      <c r="S3035" s="88">
        <f ca="1">COUNTIFS(Tableau3[PLAGE],R3035)</f>
        <v>0</v>
      </c>
      <c r="T3035" s="139">
        <f ca="1">INDEX(EXTRACT!DATE,MATCH(Tableau4[[#This Row],[Décalage]],D:D,0),0)</f>
        <v>0</v>
      </c>
      <c r="U3035" s="139">
        <f ca="1">VLOOKUP(Tableau4[[#This Row],[Décalage]],D:E,2,0)</f>
        <v>0</v>
      </c>
      <c r="V3035" s="139">
        <f ca="1">VLOOKUP(Tableau4[[#This Row],[Décalage]],D:G,4,0)</f>
        <v>0</v>
      </c>
      <c r="AY3035" s="88"/>
      <c r="AZ3035" s="88"/>
      <c r="BA3035" s="88"/>
      <c r="BB3035" s="88"/>
      <c r="BC3035" s="88"/>
    </row>
    <row r="3036" spans="1:55" ht="15" x14ac:dyDescent="0.2">
      <c r="A3036" s="100" t="s">
        <v>534</v>
      </c>
      <c r="B3036" s="95" t="s">
        <v>534</v>
      </c>
      <c r="C3036" s="95">
        <v>3033</v>
      </c>
      <c r="D3036" s="95" t="s">
        <v>534</v>
      </c>
      <c r="E3036" s="99" t="s">
        <v>534</v>
      </c>
      <c r="F3036" s="95" t="s">
        <v>534</v>
      </c>
      <c r="G3036" s="95" t="s">
        <v>534</v>
      </c>
      <c r="H3036" s="95">
        <v>0</v>
      </c>
      <c r="I3036" s="95">
        <v>1</v>
      </c>
      <c r="J3036" s="95">
        <v>2569</v>
      </c>
      <c r="K3036" s="95" t="s">
        <v>534</v>
      </c>
      <c r="L3036" s="98" t="s">
        <v>534</v>
      </c>
      <c r="M3036" s="98" t="s">
        <v>534</v>
      </c>
      <c r="N3036" s="97" t="s">
        <v>534</v>
      </c>
      <c r="Q3036" s="88" t="str">
        <f t="array" aca="1" ref="Q3036" ca="1">IFERROR(INDEX(Tableau3[Num DECAL],SMALL(IF(Tableau3[Num DECAL]&lt;&gt;"",ROW(INDIRECT("1:"&amp;ROWS(Tableau3[Num DECAL])))),ROWS($1:3025))),"")</f>
        <v/>
      </c>
      <c r="R3036" s="88">
        <f t="shared" ca="1" si="47"/>
        <v>0</v>
      </c>
      <c r="S3036" s="88">
        <f ca="1">COUNTIFS(Tableau3[PLAGE],R3036)</f>
        <v>0</v>
      </c>
      <c r="T3036" s="139">
        <f ca="1">INDEX(EXTRACT!DATE,MATCH(Tableau4[[#This Row],[Décalage]],D:D,0),0)</f>
        <v>0</v>
      </c>
      <c r="U3036" s="139">
        <f ca="1">VLOOKUP(Tableau4[[#This Row],[Décalage]],D:E,2,0)</f>
        <v>0</v>
      </c>
      <c r="V3036" s="139">
        <f ca="1">VLOOKUP(Tableau4[[#This Row],[Décalage]],D:G,4,0)</f>
        <v>0</v>
      </c>
      <c r="AY3036" s="88"/>
      <c r="AZ3036" s="88"/>
      <c r="BA3036" s="88"/>
      <c r="BB3036" s="88"/>
      <c r="BC3036" s="88"/>
    </row>
    <row r="3037" spans="1:55" ht="15" x14ac:dyDescent="0.2">
      <c r="A3037" s="100" t="s">
        <v>534</v>
      </c>
      <c r="B3037" s="95" t="s">
        <v>534</v>
      </c>
      <c r="C3037" s="95">
        <v>3034</v>
      </c>
      <c r="D3037" s="95" t="s">
        <v>534</v>
      </c>
      <c r="E3037" s="99" t="s">
        <v>534</v>
      </c>
      <c r="F3037" s="95" t="s">
        <v>534</v>
      </c>
      <c r="G3037" s="95" t="s">
        <v>534</v>
      </c>
      <c r="H3037" s="95">
        <v>0</v>
      </c>
      <c r="I3037" s="95">
        <v>1</v>
      </c>
      <c r="J3037" s="95">
        <v>2570</v>
      </c>
      <c r="K3037" s="95" t="s">
        <v>534</v>
      </c>
      <c r="L3037" s="98" t="s">
        <v>534</v>
      </c>
      <c r="M3037" s="98" t="s">
        <v>534</v>
      </c>
      <c r="N3037" s="97" t="s">
        <v>534</v>
      </c>
      <c r="Q3037" s="88" t="str">
        <f t="array" aca="1" ref="Q3037" ca="1">IFERROR(INDEX(Tableau3[Num DECAL],SMALL(IF(Tableau3[Num DECAL]&lt;&gt;"",ROW(INDIRECT("1:"&amp;ROWS(Tableau3[Num DECAL])))),ROWS($1:3026))),"")</f>
        <v/>
      </c>
      <c r="R3037" s="88">
        <f t="shared" ca="1" si="47"/>
        <v>0</v>
      </c>
      <c r="S3037" s="88">
        <f ca="1">COUNTIFS(Tableau3[PLAGE],R3037)</f>
        <v>0</v>
      </c>
      <c r="T3037" s="139">
        <f ca="1">INDEX(EXTRACT!DATE,MATCH(Tableau4[[#This Row],[Décalage]],D:D,0),0)</f>
        <v>0</v>
      </c>
      <c r="U3037" s="139">
        <f ca="1">VLOOKUP(Tableau4[[#This Row],[Décalage]],D:E,2,0)</f>
        <v>0</v>
      </c>
      <c r="V3037" s="139">
        <f ca="1">VLOOKUP(Tableau4[[#This Row],[Décalage]],D:G,4,0)</f>
        <v>0</v>
      </c>
      <c r="AY3037" s="88"/>
      <c r="AZ3037" s="88"/>
      <c r="BA3037" s="88"/>
      <c r="BB3037" s="88"/>
      <c r="BC3037" s="88"/>
    </row>
    <row r="3038" spans="1:55" ht="15" x14ac:dyDescent="0.2">
      <c r="A3038" s="100" t="s">
        <v>534</v>
      </c>
      <c r="B3038" s="95" t="s">
        <v>534</v>
      </c>
      <c r="C3038" s="95">
        <v>3035</v>
      </c>
      <c r="D3038" s="95" t="s">
        <v>534</v>
      </c>
      <c r="E3038" s="99" t="s">
        <v>534</v>
      </c>
      <c r="F3038" s="95" t="s">
        <v>534</v>
      </c>
      <c r="G3038" s="95" t="s">
        <v>534</v>
      </c>
      <c r="H3038" s="95">
        <v>0</v>
      </c>
      <c r="I3038" s="95">
        <v>1</v>
      </c>
      <c r="J3038" s="95">
        <v>2571</v>
      </c>
      <c r="K3038" s="95" t="s">
        <v>534</v>
      </c>
      <c r="L3038" s="98" t="s">
        <v>534</v>
      </c>
      <c r="M3038" s="98" t="s">
        <v>534</v>
      </c>
      <c r="N3038" s="97" t="s">
        <v>534</v>
      </c>
      <c r="Q3038" s="88" t="str">
        <f t="array" aca="1" ref="Q3038" ca="1">IFERROR(INDEX(Tableau3[Num DECAL],SMALL(IF(Tableau3[Num DECAL]&lt;&gt;"",ROW(INDIRECT("1:"&amp;ROWS(Tableau3[Num DECAL])))),ROWS($1:3027))),"")</f>
        <v/>
      </c>
      <c r="R3038" s="88">
        <f t="shared" ca="1" si="47"/>
        <v>0</v>
      </c>
      <c r="S3038" s="88">
        <f ca="1">COUNTIFS(Tableau3[PLAGE],R3038)</f>
        <v>0</v>
      </c>
      <c r="T3038" s="139">
        <f ca="1">INDEX(EXTRACT!DATE,MATCH(Tableau4[[#This Row],[Décalage]],D:D,0),0)</f>
        <v>0</v>
      </c>
      <c r="U3038" s="139">
        <f ca="1">VLOOKUP(Tableau4[[#This Row],[Décalage]],D:E,2,0)</f>
        <v>0</v>
      </c>
      <c r="V3038" s="139">
        <f ca="1">VLOOKUP(Tableau4[[#This Row],[Décalage]],D:G,4,0)</f>
        <v>0</v>
      </c>
      <c r="AY3038" s="88"/>
      <c r="AZ3038" s="88"/>
      <c r="BA3038" s="88"/>
      <c r="BB3038" s="88"/>
      <c r="BC3038" s="88"/>
    </row>
    <row r="3039" spans="1:55" ht="15" x14ac:dyDescent="0.2">
      <c r="A3039" s="100" t="s">
        <v>534</v>
      </c>
      <c r="B3039" s="95" t="s">
        <v>534</v>
      </c>
      <c r="C3039" s="95">
        <v>3036</v>
      </c>
      <c r="D3039" s="95" t="s">
        <v>534</v>
      </c>
      <c r="E3039" s="99" t="s">
        <v>534</v>
      </c>
      <c r="F3039" s="95" t="s">
        <v>534</v>
      </c>
      <c r="G3039" s="95" t="s">
        <v>534</v>
      </c>
      <c r="H3039" s="95">
        <v>0</v>
      </c>
      <c r="I3039" s="95">
        <v>1</v>
      </c>
      <c r="J3039" s="95">
        <v>2572</v>
      </c>
      <c r="K3039" s="95" t="s">
        <v>534</v>
      </c>
      <c r="L3039" s="98" t="s">
        <v>534</v>
      </c>
      <c r="M3039" s="98" t="s">
        <v>534</v>
      </c>
      <c r="N3039" s="97" t="s">
        <v>534</v>
      </c>
      <c r="Q3039" s="88" t="str">
        <f t="array" aca="1" ref="Q3039" ca="1">IFERROR(INDEX(Tableau3[Num DECAL],SMALL(IF(Tableau3[Num DECAL]&lt;&gt;"",ROW(INDIRECT("1:"&amp;ROWS(Tableau3[Num DECAL])))),ROWS($1:3028))),"")</f>
        <v/>
      </c>
      <c r="R3039" s="88">
        <f t="shared" ca="1" si="47"/>
        <v>0</v>
      </c>
      <c r="S3039" s="88">
        <f ca="1">COUNTIFS(Tableau3[PLAGE],R3039)</f>
        <v>0</v>
      </c>
      <c r="T3039" s="139">
        <f ca="1">INDEX(EXTRACT!DATE,MATCH(Tableau4[[#This Row],[Décalage]],D:D,0),0)</f>
        <v>0</v>
      </c>
      <c r="U3039" s="139">
        <f ca="1">VLOOKUP(Tableau4[[#This Row],[Décalage]],D:E,2,0)</f>
        <v>0</v>
      </c>
      <c r="V3039" s="139">
        <f ca="1">VLOOKUP(Tableau4[[#This Row],[Décalage]],D:G,4,0)</f>
        <v>0</v>
      </c>
      <c r="AY3039" s="88"/>
      <c r="AZ3039" s="88"/>
      <c r="BA3039" s="88"/>
      <c r="BB3039" s="88"/>
      <c r="BC3039" s="88"/>
    </row>
    <row r="3040" spans="1:55" ht="15" x14ac:dyDescent="0.2">
      <c r="A3040" s="100" t="s">
        <v>534</v>
      </c>
      <c r="B3040" s="95" t="s">
        <v>534</v>
      </c>
      <c r="C3040" s="95">
        <v>3037</v>
      </c>
      <c r="D3040" s="95" t="s">
        <v>534</v>
      </c>
      <c r="E3040" s="99" t="s">
        <v>534</v>
      </c>
      <c r="F3040" s="95" t="s">
        <v>534</v>
      </c>
      <c r="G3040" s="95" t="s">
        <v>534</v>
      </c>
      <c r="H3040" s="95">
        <v>0</v>
      </c>
      <c r="I3040" s="95">
        <v>1</v>
      </c>
      <c r="J3040" s="95">
        <v>2573</v>
      </c>
      <c r="K3040" s="95" t="s">
        <v>534</v>
      </c>
      <c r="L3040" s="98" t="s">
        <v>534</v>
      </c>
      <c r="M3040" s="98" t="s">
        <v>534</v>
      </c>
      <c r="N3040" s="97" t="s">
        <v>534</v>
      </c>
      <c r="Q3040" s="88" t="str">
        <f t="array" aca="1" ref="Q3040" ca="1">IFERROR(INDEX(Tableau3[Num DECAL],SMALL(IF(Tableau3[Num DECAL]&lt;&gt;"",ROW(INDIRECT("1:"&amp;ROWS(Tableau3[Num DECAL])))),ROWS($1:3029))),"")</f>
        <v/>
      </c>
      <c r="R3040" s="88">
        <f t="shared" ca="1" si="47"/>
        <v>0</v>
      </c>
      <c r="S3040" s="88">
        <f ca="1">COUNTIFS(Tableau3[PLAGE],R3040)</f>
        <v>0</v>
      </c>
      <c r="T3040" s="139">
        <f ca="1">INDEX(EXTRACT!DATE,MATCH(Tableau4[[#This Row],[Décalage]],D:D,0),0)</f>
        <v>0</v>
      </c>
      <c r="U3040" s="139">
        <f ca="1">VLOOKUP(Tableau4[[#This Row],[Décalage]],D:E,2,0)</f>
        <v>0</v>
      </c>
      <c r="V3040" s="139">
        <f ca="1">VLOOKUP(Tableau4[[#This Row],[Décalage]],D:G,4,0)</f>
        <v>0</v>
      </c>
      <c r="AY3040" s="88"/>
      <c r="AZ3040" s="88"/>
      <c r="BA3040" s="88"/>
      <c r="BB3040" s="88"/>
      <c r="BC3040" s="88"/>
    </row>
    <row r="3041" spans="1:55" ht="15" x14ac:dyDescent="0.2">
      <c r="A3041" s="100" t="s">
        <v>534</v>
      </c>
      <c r="B3041" s="95" t="s">
        <v>534</v>
      </c>
      <c r="C3041" s="95">
        <v>3038</v>
      </c>
      <c r="D3041" s="95" t="s">
        <v>534</v>
      </c>
      <c r="E3041" s="99" t="s">
        <v>534</v>
      </c>
      <c r="F3041" s="95" t="s">
        <v>534</v>
      </c>
      <c r="G3041" s="95" t="s">
        <v>534</v>
      </c>
      <c r="H3041" s="95">
        <v>0</v>
      </c>
      <c r="I3041" s="95">
        <v>1</v>
      </c>
      <c r="J3041" s="95">
        <v>2574</v>
      </c>
      <c r="K3041" s="95" t="s">
        <v>534</v>
      </c>
      <c r="L3041" s="98" t="s">
        <v>534</v>
      </c>
      <c r="M3041" s="98" t="s">
        <v>534</v>
      </c>
      <c r="N3041" s="97" t="s">
        <v>534</v>
      </c>
      <c r="Q3041" s="88" t="str">
        <f t="array" aca="1" ref="Q3041" ca="1">IFERROR(INDEX(Tableau3[Num DECAL],SMALL(IF(Tableau3[Num DECAL]&lt;&gt;"",ROW(INDIRECT("1:"&amp;ROWS(Tableau3[Num DECAL])))),ROWS($1:3030))),"")</f>
        <v/>
      </c>
      <c r="R3041" s="88">
        <f t="shared" ca="1" si="47"/>
        <v>0</v>
      </c>
      <c r="S3041" s="88">
        <f ca="1">COUNTIFS(Tableau3[PLAGE],R3041)</f>
        <v>0</v>
      </c>
      <c r="T3041" s="139">
        <f ca="1">INDEX(EXTRACT!DATE,MATCH(Tableau4[[#This Row],[Décalage]],D:D,0),0)</f>
        <v>0</v>
      </c>
      <c r="U3041" s="139">
        <f ca="1">VLOOKUP(Tableau4[[#This Row],[Décalage]],D:E,2,0)</f>
        <v>0</v>
      </c>
      <c r="V3041" s="139">
        <f ca="1">VLOOKUP(Tableau4[[#This Row],[Décalage]],D:G,4,0)</f>
        <v>0</v>
      </c>
      <c r="AY3041" s="88"/>
      <c r="AZ3041" s="88"/>
      <c r="BA3041" s="88"/>
      <c r="BB3041" s="88"/>
      <c r="BC3041" s="88"/>
    </row>
    <row r="3042" spans="1:55" ht="15" x14ac:dyDescent="0.2">
      <c r="A3042" s="100" t="s">
        <v>534</v>
      </c>
      <c r="B3042" s="95" t="s">
        <v>534</v>
      </c>
      <c r="C3042" s="95">
        <v>3039</v>
      </c>
      <c r="D3042" s="95" t="s">
        <v>534</v>
      </c>
      <c r="E3042" s="99" t="s">
        <v>534</v>
      </c>
      <c r="F3042" s="95" t="s">
        <v>534</v>
      </c>
      <c r="G3042" s="95" t="s">
        <v>534</v>
      </c>
      <c r="H3042" s="95">
        <v>0</v>
      </c>
      <c r="I3042" s="95">
        <v>1</v>
      </c>
      <c r="J3042" s="95">
        <v>2575</v>
      </c>
      <c r="K3042" s="95" t="s">
        <v>534</v>
      </c>
      <c r="L3042" s="98" t="s">
        <v>534</v>
      </c>
      <c r="M3042" s="98" t="s">
        <v>534</v>
      </c>
      <c r="N3042" s="97" t="s">
        <v>534</v>
      </c>
      <c r="Q3042" s="88" t="str">
        <f t="array" aca="1" ref="Q3042" ca="1">IFERROR(INDEX(Tableau3[Num DECAL],SMALL(IF(Tableau3[Num DECAL]&lt;&gt;"",ROW(INDIRECT("1:"&amp;ROWS(Tableau3[Num DECAL])))),ROWS($1:3031))),"")</f>
        <v/>
      </c>
      <c r="R3042" s="88">
        <f t="shared" ca="1" si="47"/>
        <v>0</v>
      </c>
      <c r="S3042" s="88">
        <f ca="1">COUNTIFS(Tableau3[PLAGE],R3042)</f>
        <v>0</v>
      </c>
      <c r="T3042" s="139">
        <f ca="1">INDEX(EXTRACT!DATE,MATCH(Tableau4[[#This Row],[Décalage]],D:D,0),0)</f>
        <v>0</v>
      </c>
      <c r="U3042" s="139">
        <f ca="1">VLOOKUP(Tableau4[[#This Row],[Décalage]],D:E,2,0)</f>
        <v>0</v>
      </c>
      <c r="V3042" s="139">
        <f ca="1">VLOOKUP(Tableau4[[#This Row],[Décalage]],D:G,4,0)</f>
        <v>0</v>
      </c>
      <c r="AY3042" s="88"/>
      <c r="AZ3042" s="88"/>
      <c r="BA3042" s="88"/>
      <c r="BB3042" s="88"/>
      <c r="BC3042" s="88"/>
    </row>
    <row r="3043" spans="1:55" ht="15" x14ac:dyDescent="0.2">
      <c r="A3043" s="100" t="s">
        <v>534</v>
      </c>
      <c r="B3043" s="95" t="s">
        <v>534</v>
      </c>
      <c r="C3043" s="95">
        <v>3040</v>
      </c>
      <c r="D3043" s="95" t="s">
        <v>534</v>
      </c>
      <c r="E3043" s="99" t="s">
        <v>534</v>
      </c>
      <c r="F3043" s="95" t="s">
        <v>534</v>
      </c>
      <c r="G3043" s="95" t="s">
        <v>534</v>
      </c>
      <c r="H3043" s="95">
        <v>0</v>
      </c>
      <c r="I3043" s="95">
        <v>1</v>
      </c>
      <c r="J3043" s="95">
        <v>2576</v>
      </c>
      <c r="K3043" s="95" t="s">
        <v>534</v>
      </c>
      <c r="L3043" s="98" t="s">
        <v>534</v>
      </c>
      <c r="M3043" s="98" t="s">
        <v>534</v>
      </c>
      <c r="N3043" s="97" t="s">
        <v>534</v>
      </c>
      <c r="Q3043" s="88" t="str">
        <f t="array" aca="1" ref="Q3043" ca="1">IFERROR(INDEX(Tableau3[Num DECAL],SMALL(IF(Tableau3[Num DECAL]&lt;&gt;"",ROW(INDIRECT("1:"&amp;ROWS(Tableau3[Num DECAL])))),ROWS($1:3032))),"")</f>
        <v/>
      </c>
      <c r="R3043" s="88">
        <f t="shared" ca="1" si="47"/>
        <v>0</v>
      </c>
      <c r="S3043" s="88">
        <f ca="1">COUNTIFS(Tableau3[PLAGE],R3043)</f>
        <v>0</v>
      </c>
      <c r="T3043" s="139">
        <f ca="1">INDEX(EXTRACT!DATE,MATCH(Tableau4[[#This Row],[Décalage]],D:D,0),0)</f>
        <v>0</v>
      </c>
      <c r="U3043" s="139">
        <f ca="1">VLOOKUP(Tableau4[[#This Row],[Décalage]],D:E,2,0)</f>
        <v>0</v>
      </c>
      <c r="V3043" s="139">
        <f ca="1">VLOOKUP(Tableau4[[#This Row],[Décalage]],D:G,4,0)</f>
        <v>0</v>
      </c>
      <c r="AY3043" s="88"/>
      <c r="AZ3043" s="88"/>
      <c r="BA3043" s="88"/>
      <c r="BB3043" s="88"/>
      <c r="BC3043" s="88"/>
    </row>
    <row r="3044" spans="1:55" ht="15" x14ac:dyDescent="0.2">
      <c r="A3044" s="100" t="s">
        <v>534</v>
      </c>
      <c r="B3044" s="95" t="s">
        <v>534</v>
      </c>
      <c r="C3044" s="95">
        <v>3041</v>
      </c>
      <c r="D3044" s="95" t="s">
        <v>534</v>
      </c>
      <c r="E3044" s="99" t="s">
        <v>534</v>
      </c>
      <c r="F3044" s="95" t="s">
        <v>534</v>
      </c>
      <c r="G3044" s="95" t="s">
        <v>534</v>
      </c>
      <c r="H3044" s="95">
        <v>0</v>
      </c>
      <c r="I3044" s="95">
        <v>1</v>
      </c>
      <c r="J3044" s="95">
        <v>2577</v>
      </c>
      <c r="K3044" s="95" t="s">
        <v>534</v>
      </c>
      <c r="L3044" s="98" t="s">
        <v>534</v>
      </c>
      <c r="M3044" s="98" t="s">
        <v>534</v>
      </c>
      <c r="N3044" s="97" t="s">
        <v>534</v>
      </c>
      <c r="Q3044" s="88" t="str">
        <f t="array" aca="1" ref="Q3044" ca="1">IFERROR(INDEX(Tableau3[Num DECAL],SMALL(IF(Tableau3[Num DECAL]&lt;&gt;"",ROW(INDIRECT("1:"&amp;ROWS(Tableau3[Num DECAL])))),ROWS($1:3033))),"")</f>
        <v/>
      </c>
      <c r="R3044" s="88">
        <f t="shared" ca="1" si="47"/>
        <v>0</v>
      </c>
      <c r="S3044" s="88">
        <f ca="1">COUNTIFS(Tableau3[PLAGE],R3044)</f>
        <v>0</v>
      </c>
      <c r="T3044" s="139">
        <f ca="1">INDEX(EXTRACT!DATE,MATCH(Tableau4[[#This Row],[Décalage]],D:D,0),0)</f>
        <v>0</v>
      </c>
      <c r="U3044" s="139">
        <f ca="1">VLOOKUP(Tableau4[[#This Row],[Décalage]],D:E,2,0)</f>
        <v>0</v>
      </c>
      <c r="V3044" s="139">
        <f ca="1">VLOOKUP(Tableau4[[#This Row],[Décalage]],D:G,4,0)</f>
        <v>0</v>
      </c>
      <c r="AY3044" s="88"/>
      <c r="AZ3044" s="88"/>
      <c r="BA3044" s="88"/>
      <c r="BB3044" s="88"/>
      <c r="BC3044" s="88"/>
    </row>
    <row r="3045" spans="1:55" ht="15" x14ac:dyDescent="0.2">
      <c r="A3045" s="100" t="s">
        <v>534</v>
      </c>
      <c r="B3045" s="95" t="s">
        <v>534</v>
      </c>
      <c r="C3045" s="95">
        <v>3042</v>
      </c>
      <c r="D3045" s="95" t="s">
        <v>534</v>
      </c>
      <c r="E3045" s="99" t="s">
        <v>534</v>
      </c>
      <c r="F3045" s="95" t="s">
        <v>534</v>
      </c>
      <c r="G3045" s="95" t="s">
        <v>534</v>
      </c>
      <c r="H3045" s="95">
        <v>0</v>
      </c>
      <c r="I3045" s="95">
        <v>1</v>
      </c>
      <c r="J3045" s="95">
        <v>2578</v>
      </c>
      <c r="K3045" s="95" t="s">
        <v>534</v>
      </c>
      <c r="L3045" s="98" t="s">
        <v>534</v>
      </c>
      <c r="M3045" s="98" t="s">
        <v>534</v>
      </c>
      <c r="N3045" s="97" t="s">
        <v>534</v>
      </c>
      <c r="Q3045" s="88" t="str">
        <f t="array" aca="1" ref="Q3045" ca="1">IFERROR(INDEX(Tableau3[Num DECAL],SMALL(IF(Tableau3[Num DECAL]&lt;&gt;"",ROW(INDIRECT("1:"&amp;ROWS(Tableau3[Num DECAL])))),ROWS($1:3034))),"")</f>
        <v/>
      </c>
      <c r="R3045" s="88">
        <f t="shared" ca="1" si="47"/>
        <v>0</v>
      </c>
      <c r="S3045" s="88">
        <f ca="1">COUNTIFS(Tableau3[PLAGE],R3045)</f>
        <v>0</v>
      </c>
      <c r="T3045" s="139">
        <f ca="1">INDEX(EXTRACT!DATE,MATCH(Tableau4[[#This Row],[Décalage]],D:D,0),0)</f>
        <v>0</v>
      </c>
      <c r="U3045" s="139">
        <f ca="1">VLOOKUP(Tableau4[[#This Row],[Décalage]],D:E,2,0)</f>
        <v>0</v>
      </c>
      <c r="V3045" s="139">
        <f ca="1">VLOOKUP(Tableau4[[#This Row],[Décalage]],D:G,4,0)</f>
        <v>0</v>
      </c>
      <c r="AY3045" s="88"/>
      <c r="AZ3045" s="88"/>
      <c r="BA3045" s="88"/>
      <c r="BB3045" s="88"/>
      <c r="BC3045" s="88"/>
    </row>
    <row r="3046" spans="1:55" ht="15" x14ac:dyDescent="0.2">
      <c r="A3046" s="100" t="s">
        <v>534</v>
      </c>
      <c r="B3046" s="95" t="s">
        <v>534</v>
      </c>
      <c r="C3046" s="95">
        <v>3043</v>
      </c>
      <c r="D3046" s="95" t="s">
        <v>534</v>
      </c>
      <c r="E3046" s="99" t="s">
        <v>534</v>
      </c>
      <c r="F3046" s="95" t="s">
        <v>534</v>
      </c>
      <c r="G3046" s="95" t="s">
        <v>534</v>
      </c>
      <c r="H3046" s="95">
        <v>0</v>
      </c>
      <c r="I3046" s="95">
        <v>1</v>
      </c>
      <c r="J3046" s="95">
        <v>2579</v>
      </c>
      <c r="K3046" s="95" t="s">
        <v>534</v>
      </c>
      <c r="L3046" s="98" t="s">
        <v>534</v>
      </c>
      <c r="M3046" s="98" t="s">
        <v>534</v>
      </c>
      <c r="N3046" s="97" t="s">
        <v>534</v>
      </c>
      <c r="Q3046" s="88" t="str">
        <f t="array" aca="1" ref="Q3046" ca="1">IFERROR(INDEX(Tableau3[Num DECAL],SMALL(IF(Tableau3[Num DECAL]&lt;&gt;"",ROW(INDIRECT("1:"&amp;ROWS(Tableau3[Num DECAL])))),ROWS($1:3035))),"")</f>
        <v/>
      </c>
      <c r="R3046" s="88">
        <f t="shared" ca="1" si="47"/>
        <v>0</v>
      </c>
      <c r="S3046" s="88">
        <f ca="1">COUNTIFS(Tableau3[PLAGE],R3046)</f>
        <v>0</v>
      </c>
      <c r="T3046" s="139">
        <f ca="1">INDEX(EXTRACT!DATE,MATCH(Tableau4[[#This Row],[Décalage]],D:D,0),0)</f>
        <v>0</v>
      </c>
      <c r="U3046" s="139">
        <f ca="1">VLOOKUP(Tableau4[[#This Row],[Décalage]],D:E,2,0)</f>
        <v>0</v>
      </c>
      <c r="V3046" s="139">
        <f ca="1">VLOOKUP(Tableau4[[#This Row],[Décalage]],D:G,4,0)</f>
        <v>0</v>
      </c>
      <c r="AY3046" s="88"/>
      <c r="AZ3046" s="88"/>
      <c r="BA3046" s="88"/>
      <c r="BB3046" s="88"/>
      <c r="BC3046" s="88"/>
    </row>
    <row r="3047" spans="1:55" ht="15" x14ac:dyDescent="0.2">
      <c r="A3047" s="100" t="s">
        <v>534</v>
      </c>
      <c r="B3047" s="95" t="s">
        <v>534</v>
      </c>
      <c r="C3047" s="95">
        <v>3044</v>
      </c>
      <c r="D3047" s="95" t="s">
        <v>534</v>
      </c>
      <c r="E3047" s="99" t="s">
        <v>534</v>
      </c>
      <c r="F3047" s="95" t="s">
        <v>534</v>
      </c>
      <c r="G3047" s="95" t="s">
        <v>534</v>
      </c>
      <c r="H3047" s="95">
        <v>0</v>
      </c>
      <c r="I3047" s="95">
        <v>1</v>
      </c>
      <c r="J3047" s="95">
        <v>2580</v>
      </c>
      <c r="K3047" s="95" t="s">
        <v>534</v>
      </c>
      <c r="L3047" s="98" t="s">
        <v>534</v>
      </c>
      <c r="M3047" s="98" t="s">
        <v>534</v>
      </c>
      <c r="N3047" s="97" t="s">
        <v>534</v>
      </c>
      <c r="Q3047" s="88" t="str">
        <f t="array" aca="1" ref="Q3047" ca="1">IFERROR(INDEX(Tableau3[Num DECAL],SMALL(IF(Tableau3[Num DECAL]&lt;&gt;"",ROW(INDIRECT("1:"&amp;ROWS(Tableau3[Num DECAL])))),ROWS($1:3036))),"")</f>
        <v/>
      </c>
      <c r="R3047" s="88">
        <f t="shared" ca="1" si="47"/>
        <v>0</v>
      </c>
      <c r="S3047" s="88">
        <f ca="1">COUNTIFS(Tableau3[PLAGE],R3047)</f>
        <v>0</v>
      </c>
      <c r="T3047" s="139">
        <f ca="1">INDEX(EXTRACT!DATE,MATCH(Tableau4[[#This Row],[Décalage]],D:D,0),0)</f>
        <v>0</v>
      </c>
      <c r="U3047" s="139">
        <f ca="1">VLOOKUP(Tableau4[[#This Row],[Décalage]],D:E,2,0)</f>
        <v>0</v>
      </c>
      <c r="V3047" s="139">
        <f ca="1">VLOOKUP(Tableau4[[#This Row],[Décalage]],D:G,4,0)</f>
        <v>0</v>
      </c>
      <c r="AY3047" s="88"/>
      <c r="AZ3047" s="88"/>
      <c r="BA3047" s="88"/>
      <c r="BB3047" s="88"/>
      <c r="BC3047" s="88"/>
    </row>
    <row r="3048" spans="1:55" ht="15" x14ac:dyDescent="0.2">
      <c r="A3048" s="100" t="s">
        <v>534</v>
      </c>
      <c r="B3048" s="95" t="s">
        <v>534</v>
      </c>
      <c r="C3048" s="95">
        <v>3045</v>
      </c>
      <c r="D3048" s="95" t="s">
        <v>534</v>
      </c>
      <c r="E3048" s="99" t="s">
        <v>534</v>
      </c>
      <c r="F3048" s="95" t="s">
        <v>534</v>
      </c>
      <c r="G3048" s="95" t="s">
        <v>534</v>
      </c>
      <c r="H3048" s="95">
        <v>0</v>
      </c>
      <c r="I3048" s="95">
        <v>1</v>
      </c>
      <c r="J3048" s="95">
        <v>2581</v>
      </c>
      <c r="K3048" s="95" t="s">
        <v>534</v>
      </c>
      <c r="L3048" s="98" t="s">
        <v>534</v>
      </c>
      <c r="M3048" s="98" t="s">
        <v>534</v>
      </c>
      <c r="N3048" s="97" t="s">
        <v>534</v>
      </c>
      <c r="Q3048" s="88" t="str">
        <f t="array" aca="1" ref="Q3048" ca="1">IFERROR(INDEX(Tableau3[Num DECAL],SMALL(IF(Tableau3[Num DECAL]&lt;&gt;"",ROW(INDIRECT("1:"&amp;ROWS(Tableau3[Num DECAL])))),ROWS($1:3037))),"")</f>
        <v/>
      </c>
      <c r="R3048" s="88">
        <f t="shared" ca="1" si="47"/>
        <v>0</v>
      </c>
      <c r="S3048" s="88">
        <f ca="1">COUNTIFS(Tableau3[PLAGE],R3048)</f>
        <v>0</v>
      </c>
      <c r="T3048" s="139">
        <f ca="1">INDEX(EXTRACT!DATE,MATCH(Tableau4[[#This Row],[Décalage]],D:D,0),0)</f>
        <v>0</v>
      </c>
      <c r="U3048" s="139">
        <f ca="1">VLOOKUP(Tableau4[[#This Row],[Décalage]],D:E,2,0)</f>
        <v>0</v>
      </c>
      <c r="V3048" s="139">
        <f ca="1">VLOOKUP(Tableau4[[#This Row],[Décalage]],D:G,4,0)</f>
        <v>0</v>
      </c>
      <c r="AY3048" s="88"/>
      <c r="AZ3048" s="88"/>
      <c r="BA3048" s="88"/>
      <c r="BB3048" s="88"/>
      <c r="BC3048" s="88"/>
    </row>
    <row r="3049" spans="1:55" ht="15" x14ac:dyDescent="0.2">
      <c r="A3049" s="100" t="s">
        <v>534</v>
      </c>
      <c r="B3049" s="95" t="s">
        <v>534</v>
      </c>
      <c r="C3049" s="95">
        <v>3046</v>
      </c>
      <c r="D3049" s="95" t="s">
        <v>534</v>
      </c>
      <c r="E3049" s="99" t="s">
        <v>534</v>
      </c>
      <c r="F3049" s="95" t="s">
        <v>534</v>
      </c>
      <c r="G3049" s="95" t="s">
        <v>534</v>
      </c>
      <c r="H3049" s="95">
        <v>0</v>
      </c>
      <c r="I3049" s="95">
        <v>1</v>
      </c>
      <c r="J3049" s="95">
        <v>2582</v>
      </c>
      <c r="K3049" s="95" t="s">
        <v>534</v>
      </c>
      <c r="L3049" s="98" t="s">
        <v>534</v>
      </c>
      <c r="M3049" s="98" t="s">
        <v>534</v>
      </c>
      <c r="N3049" s="97" t="s">
        <v>534</v>
      </c>
      <c r="Q3049" s="88" t="str">
        <f t="array" aca="1" ref="Q3049" ca="1">IFERROR(INDEX(Tableau3[Num DECAL],SMALL(IF(Tableau3[Num DECAL]&lt;&gt;"",ROW(INDIRECT("1:"&amp;ROWS(Tableau3[Num DECAL])))),ROWS($1:3038))),"")</f>
        <v/>
      </c>
      <c r="R3049" s="88">
        <f t="shared" ca="1" si="47"/>
        <v>0</v>
      </c>
      <c r="S3049" s="88">
        <f ca="1">COUNTIFS(Tableau3[PLAGE],R3049)</f>
        <v>0</v>
      </c>
      <c r="T3049" s="139">
        <f ca="1">INDEX(EXTRACT!DATE,MATCH(Tableau4[[#This Row],[Décalage]],D:D,0),0)</f>
        <v>0</v>
      </c>
      <c r="U3049" s="139">
        <f ca="1">VLOOKUP(Tableau4[[#This Row],[Décalage]],D:E,2,0)</f>
        <v>0</v>
      </c>
      <c r="V3049" s="139">
        <f ca="1">VLOOKUP(Tableau4[[#This Row],[Décalage]],D:G,4,0)</f>
        <v>0</v>
      </c>
      <c r="AY3049" s="88"/>
      <c r="AZ3049" s="88"/>
      <c r="BA3049" s="88"/>
      <c r="BB3049" s="88"/>
      <c r="BC3049" s="88"/>
    </row>
    <row r="3050" spans="1:55" ht="15" x14ac:dyDescent="0.2">
      <c r="A3050" s="100" t="s">
        <v>534</v>
      </c>
      <c r="B3050" s="95" t="s">
        <v>534</v>
      </c>
      <c r="C3050" s="95">
        <v>3047</v>
      </c>
      <c r="D3050" s="95" t="s">
        <v>534</v>
      </c>
      <c r="E3050" s="99" t="s">
        <v>534</v>
      </c>
      <c r="F3050" s="95" t="s">
        <v>534</v>
      </c>
      <c r="G3050" s="95" t="s">
        <v>534</v>
      </c>
      <c r="H3050" s="95">
        <v>0</v>
      </c>
      <c r="I3050" s="95">
        <v>1</v>
      </c>
      <c r="J3050" s="95">
        <v>2583</v>
      </c>
      <c r="K3050" s="95" t="s">
        <v>534</v>
      </c>
      <c r="L3050" s="98" t="s">
        <v>534</v>
      </c>
      <c r="M3050" s="98" t="s">
        <v>534</v>
      </c>
      <c r="N3050" s="97" t="s">
        <v>534</v>
      </c>
      <c r="Q3050" s="88" t="str">
        <f t="array" aca="1" ref="Q3050" ca="1">IFERROR(INDEX(Tableau3[Num DECAL],SMALL(IF(Tableau3[Num DECAL]&lt;&gt;"",ROW(INDIRECT("1:"&amp;ROWS(Tableau3[Num DECAL])))),ROWS($1:3039))),"")</f>
        <v/>
      </c>
      <c r="R3050" s="88">
        <f t="shared" ca="1" si="47"/>
        <v>0</v>
      </c>
      <c r="S3050" s="88">
        <f ca="1">COUNTIFS(Tableau3[PLAGE],R3050)</f>
        <v>0</v>
      </c>
      <c r="T3050" s="139">
        <f ca="1">INDEX(EXTRACT!DATE,MATCH(Tableau4[[#This Row],[Décalage]],D:D,0),0)</f>
        <v>0</v>
      </c>
      <c r="U3050" s="139">
        <f ca="1">VLOOKUP(Tableau4[[#This Row],[Décalage]],D:E,2,0)</f>
        <v>0</v>
      </c>
      <c r="V3050" s="139">
        <f ca="1">VLOOKUP(Tableau4[[#This Row],[Décalage]],D:G,4,0)</f>
        <v>0</v>
      </c>
      <c r="AY3050" s="88"/>
      <c r="AZ3050" s="88"/>
      <c r="BA3050" s="88"/>
      <c r="BB3050" s="88"/>
      <c r="BC3050" s="88"/>
    </row>
    <row r="3051" spans="1:55" ht="15" x14ac:dyDescent="0.2">
      <c r="A3051" s="100" t="s">
        <v>534</v>
      </c>
      <c r="B3051" s="95" t="s">
        <v>534</v>
      </c>
      <c r="C3051" s="95">
        <v>3048</v>
      </c>
      <c r="D3051" s="95" t="s">
        <v>534</v>
      </c>
      <c r="E3051" s="99" t="s">
        <v>534</v>
      </c>
      <c r="F3051" s="95" t="s">
        <v>534</v>
      </c>
      <c r="G3051" s="95" t="s">
        <v>534</v>
      </c>
      <c r="H3051" s="95">
        <v>0</v>
      </c>
      <c r="I3051" s="95">
        <v>1</v>
      </c>
      <c r="J3051" s="95">
        <v>2584</v>
      </c>
      <c r="K3051" s="95" t="s">
        <v>534</v>
      </c>
      <c r="L3051" s="98" t="s">
        <v>534</v>
      </c>
      <c r="M3051" s="98" t="s">
        <v>534</v>
      </c>
      <c r="N3051" s="97" t="s">
        <v>534</v>
      </c>
      <c r="Q3051" s="88" t="str">
        <f t="array" aca="1" ref="Q3051" ca="1">IFERROR(INDEX(Tableau3[Num DECAL],SMALL(IF(Tableau3[Num DECAL]&lt;&gt;"",ROW(INDIRECT("1:"&amp;ROWS(Tableau3[Num DECAL])))),ROWS($1:3040))),"")</f>
        <v/>
      </c>
      <c r="R3051" s="88">
        <f t="shared" ca="1" si="47"/>
        <v>0</v>
      </c>
      <c r="S3051" s="88">
        <f ca="1">COUNTIFS(Tableau3[PLAGE],R3051)</f>
        <v>0</v>
      </c>
      <c r="T3051" s="139">
        <f ca="1">INDEX(EXTRACT!DATE,MATCH(Tableau4[[#This Row],[Décalage]],D:D,0),0)</f>
        <v>0</v>
      </c>
      <c r="U3051" s="139">
        <f ca="1">VLOOKUP(Tableau4[[#This Row],[Décalage]],D:E,2,0)</f>
        <v>0</v>
      </c>
      <c r="V3051" s="139">
        <f ca="1">VLOOKUP(Tableau4[[#This Row],[Décalage]],D:G,4,0)</f>
        <v>0</v>
      </c>
      <c r="AY3051" s="88"/>
      <c r="AZ3051" s="88"/>
      <c r="BA3051" s="88"/>
      <c r="BB3051" s="88"/>
      <c r="BC3051" s="88"/>
    </row>
    <row r="3052" spans="1:55" ht="15" x14ac:dyDescent="0.2">
      <c r="A3052" s="100" t="s">
        <v>534</v>
      </c>
      <c r="B3052" s="95" t="s">
        <v>534</v>
      </c>
      <c r="C3052" s="95">
        <v>3049</v>
      </c>
      <c r="D3052" s="95" t="s">
        <v>534</v>
      </c>
      <c r="E3052" s="99" t="s">
        <v>534</v>
      </c>
      <c r="F3052" s="95" t="s">
        <v>534</v>
      </c>
      <c r="G3052" s="95" t="s">
        <v>534</v>
      </c>
      <c r="H3052" s="95">
        <v>0</v>
      </c>
      <c r="I3052" s="95">
        <v>1</v>
      </c>
      <c r="J3052" s="95">
        <v>2585</v>
      </c>
      <c r="K3052" s="95" t="s">
        <v>534</v>
      </c>
      <c r="L3052" s="98" t="s">
        <v>534</v>
      </c>
      <c r="M3052" s="98" t="s">
        <v>534</v>
      </c>
      <c r="N3052" s="97" t="s">
        <v>534</v>
      </c>
      <c r="Q3052" s="88" t="str">
        <f t="array" aca="1" ref="Q3052" ca="1">IFERROR(INDEX(Tableau3[Num DECAL],SMALL(IF(Tableau3[Num DECAL]&lt;&gt;"",ROW(INDIRECT("1:"&amp;ROWS(Tableau3[Num DECAL])))),ROWS($1:3041))),"")</f>
        <v/>
      </c>
      <c r="R3052" s="88">
        <f t="shared" ca="1" si="47"/>
        <v>0</v>
      </c>
      <c r="S3052" s="88">
        <f ca="1">COUNTIFS(Tableau3[PLAGE],R3052)</f>
        <v>0</v>
      </c>
      <c r="T3052" s="139">
        <f ca="1">INDEX(EXTRACT!DATE,MATCH(Tableau4[[#This Row],[Décalage]],D:D,0),0)</f>
        <v>0</v>
      </c>
      <c r="U3052" s="139">
        <f ca="1">VLOOKUP(Tableau4[[#This Row],[Décalage]],D:E,2,0)</f>
        <v>0</v>
      </c>
      <c r="V3052" s="139">
        <f ca="1">VLOOKUP(Tableau4[[#This Row],[Décalage]],D:G,4,0)</f>
        <v>0</v>
      </c>
      <c r="AY3052" s="88"/>
      <c r="AZ3052" s="88"/>
      <c r="BA3052" s="88"/>
      <c r="BB3052" s="88"/>
      <c r="BC3052" s="88"/>
    </row>
    <row r="3053" spans="1:55" ht="15" x14ac:dyDescent="0.2">
      <c r="A3053" s="100" t="s">
        <v>534</v>
      </c>
      <c r="B3053" s="95" t="s">
        <v>534</v>
      </c>
      <c r="C3053" s="95">
        <v>3050</v>
      </c>
      <c r="D3053" s="95" t="s">
        <v>534</v>
      </c>
      <c r="E3053" s="99" t="s">
        <v>534</v>
      </c>
      <c r="F3053" s="95" t="s">
        <v>534</v>
      </c>
      <c r="G3053" s="95" t="s">
        <v>534</v>
      </c>
      <c r="H3053" s="95">
        <v>0</v>
      </c>
      <c r="I3053" s="95">
        <v>1</v>
      </c>
      <c r="J3053" s="95">
        <v>2586</v>
      </c>
      <c r="K3053" s="95" t="s">
        <v>534</v>
      </c>
      <c r="L3053" s="98" t="s">
        <v>534</v>
      </c>
      <c r="M3053" s="98" t="s">
        <v>534</v>
      </c>
      <c r="N3053" s="97" t="s">
        <v>534</v>
      </c>
      <c r="Q3053" s="88" t="str">
        <f t="array" aca="1" ref="Q3053" ca="1">IFERROR(INDEX(Tableau3[Num DECAL],SMALL(IF(Tableau3[Num DECAL]&lt;&gt;"",ROW(INDIRECT("1:"&amp;ROWS(Tableau3[Num DECAL])))),ROWS($1:3042))),"")</f>
        <v/>
      </c>
      <c r="R3053" s="88">
        <f t="shared" ca="1" si="47"/>
        <v>0</v>
      </c>
      <c r="S3053" s="88">
        <f ca="1">COUNTIFS(Tableau3[PLAGE],R3053)</f>
        <v>0</v>
      </c>
      <c r="T3053" s="139">
        <f ca="1">INDEX(EXTRACT!DATE,MATCH(Tableau4[[#This Row],[Décalage]],D:D,0),0)</f>
        <v>0</v>
      </c>
      <c r="U3053" s="139">
        <f ca="1">VLOOKUP(Tableau4[[#This Row],[Décalage]],D:E,2,0)</f>
        <v>0</v>
      </c>
      <c r="V3053" s="139">
        <f ca="1">VLOOKUP(Tableau4[[#This Row],[Décalage]],D:G,4,0)</f>
        <v>0</v>
      </c>
      <c r="AY3053" s="88"/>
      <c r="AZ3053" s="88"/>
      <c r="BA3053" s="88"/>
      <c r="BB3053" s="88"/>
      <c r="BC3053" s="88"/>
    </row>
    <row r="3054" spans="1:55" ht="15" x14ac:dyDescent="0.2">
      <c r="A3054" s="100" t="s">
        <v>534</v>
      </c>
      <c r="B3054" s="95" t="s">
        <v>534</v>
      </c>
      <c r="C3054" s="95">
        <v>3051</v>
      </c>
      <c r="D3054" s="95" t="s">
        <v>534</v>
      </c>
      <c r="E3054" s="99" t="s">
        <v>534</v>
      </c>
      <c r="F3054" s="95" t="s">
        <v>534</v>
      </c>
      <c r="G3054" s="95" t="s">
        <v>534</v>
      </c>
      <c r="H3054" s="95">
        <v>0</v>
      </c>
      <c r="I3054" s="95">
        <v>1</v>
      </c>
      <c r="J3054" s="95">
        <v>2587</v>
      </c>
      <c r="K3054" s="95" t="s">
        <v>534</v>
      </c>
      <c r="L3054" s="98" t="s">
        <v>534</v>
      </c>
      <c r="M3054" s="98" t="s">
        <v>534</v>
      </c>
      <c r="N3054" s="97" t="s">
        <v>534</v>
      </c>
      <c r="Q3054" s="88" t="str">
        <f t="array" aca="1" ref="Q3054" ca="1">IFERROR(INDEX(Tableau3[Num DECAL],SMALL(IF(Tableau3[Num DECAL]&lt;&gt;"",ROW(INDIRECT("1:"&amp;ROWS(Tableau3[Num DECAL])))),ROWS($1:3043))),"")</f>
        <v/>
      </c>
      <c r="R3054" s="88">
        <f t="shared" ca="1" si="47"/>
        <v>0</v>
      </c>
      <c r="S3054" s="88">
        <f ca="1">COUNTIFS(Tableau3[PLAGE],R3054)</f>
        <v>0</v>
      </c>
      <c r="T3054" s="139">
        <f ca="1">INDEX(EXTRACT!DATE,MATCH(Tableau4[[#This Row],[Décalage]],D:D,0),0)</f>
        <v>0</v>
      </c>
      <c r="U3054" s="139">
        <f ca="1">VLOOKUP(Tableau4[[#This Row],[Décalage]],D:E,2,0)</f>
        <v>0</v>
      </c>
      <c r="V3054" s="139">
        <f ca="1">VLOOKUP(Tableau4[[#This Row],[Décalage]],D:G,4,0)</f>
        <v>0</v>
      </c>
      <c r="AY3054" s="88"/>
      <c r="AZ3054" s="88"/>
      <c r="BA3054" s="88"/>
      <c r="BB3054" s="88"/>
      <c r="BC3054" s="88"/>
    </row>
    <row r="3055" spans="1:55" ht="15" x14ac:dyDescent="0.2">
      <c r="A3055" s="100" t="s">
        <v>534</v>
      </c>
      <c r="B3055" s="95" t="s">
        <v>534</v>
      </c>
      <c r="C3055" s="95">
        <v>3052</v>
      </c>
      <c r="D3055" s="95" t="s">
        <v>534</v>
      </c>
      <c r="E3055" s="99" t="s">
        <v>534</v>
      </c>
      <c r="F3055" s="95" t="s">
        <v>534</v>
      </c>
      <c r="G3055" s="95" t="s">
        <v>534</v>
      </c>
      <c r="H3055" s="95">
        <v>0</v>
      </c>
      <c r="I3055" s="95">
        <v>1</v>
      </c>
      <c r="J3055" s="95">
        <v>2588</v>
      </c>
      <c r="K3055" s="95" t="s">
        <v>534</v>
      </c>
      <c r="L3055" s="98" t="s">
        <v>534</v>
      </c>
      <c r="M3055" s="98" t="s">
        <v>534</v>
      </c>
      <c r="N3055" s="97" t="s">
        <v>534</v>
      </c>
      <c r="Q3055" s="88" t="str">
        <f t="array" aca="1" ref="Q3055" ca="1">IFERROR(INDEX(Tableau3[Num DECAL],SMALL(IF(Tableau3[Num DECAL]&lt;&gt;"",ROW(INDIRECT("1:"&amp;ROWS(Tableau3[Num DECAL])))),ROWS($1:3044))),"")</f>
        <v/>
      </c>
      <c r="R3055" s="88">
        <f t="shared" ca="1" si="47"/>
        <v>0</v>
      </c>
      <c r="S3055" s="88">
        <f ca="1">COUNTIFS(Tableau3[PLAGE],R3055)</f>
        <v>0</v>
      </c>
      <c r="T3055" s="139">
        <f ca="1">INDEX(EXTRACT!DATE,MATCH(Tableau4[[#This Row],[Décalage]],D:D,0),0)</f>
        <v>0</v>
      </c>
      <c r="U3055" s="139">
        <f ca="1">VLOOKUP(Tableau4[[#This Row],[Décalage]],D:E,2,0)</f>
        <v>0</v>
      </c>
      <c r="V3055" s="139">
        <f ca="1">VLOOKUP(Tableau4[[#This Row],[Décalage]],D:G,4,0)</f>
        <v>0</v>
      </c>
      <c r="AY3055" s="88"/>
      <c r="AZ3055" s="88"/>
      <c r="BA3055" s="88"/>
      <c r="BB3055" s="88"/>
      <c r="BC3055" s="88"/>
    </row>
    <row r="3056" spans="1:55" ht="15" x14ac:dyDescent="0.2">
      <c r="A3056" s="100" t="s">
        <v>534</v>
      </c>
      <c r="B3056" s="95" t="s">
        <v>534</v>
      </c>
      <c r="C3056" s="95">
        <v>3053</v>
      </c>
      <c r="D3056" s="95" t="s">
        <v>534</v>
      </c>
      <c r="E3056" s="99" t="s">
        <v>534</v>
      </c>
      <c r="F3056" s="95" t="s">
        <v>534</v>
      </c>
      <c r="G3056" s="95" t="s">
        <v>534</v>
      </c>
      <c r="H3056" s="95">
        <v>0</v>
      </c>
      <c r="I3056" s="95">
        <v>1</v>
      </c>
      <c r="J3056" s="95">
        <v>2589</v>
      </c>
      <c r="K3056" s="95" t="s">
        <v>534</v>
      </c>
      <c r="L3056" s="98" t="s">
        <v>534</v>
      </c>
      <c r="M3056" s="98" t="s">
        <v>534</v>
      </c>
      <c r="N3056" s="97" t="s">
        <v>534</v>
      </c>
      <c r="Q3056" s="88" t="str">
        <f t="array" aca="1" ref="Q3056" ca="1">IFERROR(INDEX(Tableau3[Num DECAL],SMALL(IF(Tableau3[Num DECAL]&lt;&gt;"",ROW(INDIRECT("1:"&amp;ROWS(Tableau3[Num DECAL])))),ROWS($1:3045))),"")</f>
        <v/>
      </c>
      <c r="R3056" s="88">
        <f t="shared" ca="1" si="47"/>
        <v>0</v>
      </c>
      <c r="S3056" s="88">
        <f ca="1">COUNTIFS(Tableau3[PLAGE],R3056)</f>
        <v>0</v>
      </c>
      <c r="T3056" s="139">
        <f ca="1">INDEX(EXTRACT!DATE,MATCH(Tableau4[[#This Row],[Décalage]],D:D,0),0)</f>
        <v>0</v>
      </c>
      <c r="U3056" s="139">
        <f ca="1">VLOOKUP(Tableau4[[#This Row],[Décalage]],D:E,2,0)</f>
        <v>0</v>
      </c>
      <c r="V3056" s="139">
        <f ca="1">VLOOKUP(Tableau4[[#This Row],[Décalage]],D:G,4,0)</f>
        <v>0</v>
      </c>
      <c r="AY3056" s="88"/>
      <c r="AZ3056" s="88"/>
      <c r="BA3056" s="88"/>
      <c r="BB3056" s="88"/>
      <c r="BC3056" s="88"/>
    </row>
    <row r="3057" spans="1:55" ht="15" x14ac:dyDescent="0.2">
      <c r="A3057" s="100" t="s">
        <v>534</v>
      </c>
      <c r="B3057" s="95" t="s">
        <v>534</v>
      </c>
      <c r="C3057" s="95">
        <v>3054</v>
      </c>
      <c r="D3057" s="95" t="s">
        <v>534</v>
      </c>
      <c r="E3057" s="99" t="s">
        <v>534</v>
      </c>
      <c r="F3057" s="95" t="s">
        <v>534</v>
      </c>
      <c r="G3057" s="95" t="s">
        <v>534</v>
      </c>
      <c r="H3057" s="95">
        <v>0</v>
      </c>
      <c r="I3057" s="95">
        <v>1</v>
      </c>
      <c r="J3057" s="95">
        <v>2590</v>
      </c>
      <c r="K3057" s="95" t="s">
        <v>534</v>
      </c>
      <c r="L3057" s="98" t="s">
        <v>534</v>
      </c>
      <c r="M3057" s="98" t="s">
        <v>534</v>
      </c>
      <c r="N3057" s="97" t="s">
        <v>534</v>
      </c>
      <c r="Q3057" s="88" t="str">
        <f t="array" aca="1" ref="Q3057" ca="1">IFERROR(INDEX(Tableau3[Num DECAL],SMALL(IF(Tableau3[Num DECAL]&lt;&gt;"",ROW(INDIRECT("1:"&amp;ROWS(Tableau3[Num DECAL])))),ROWS($1:3046))),"")</f>
        <v/>
      </c>
      <c r="R3057" s="88">
        <f t="shared" ca="1" si="47"/>
        <v>0</v>
      </c>
      <c r="S3057" s="88">
        <f ca="1">COUNTIFS(Tableau3[PLAGE],R3057)</f>
        <v>0</v>
      </c>
      <c r="T3057" s="139">
        <f ca="1">INDEX(EXTRACT!DATE,MATCH(Tableau4[[#This Row],[Décalage]],D:D,0),0)</f>
        <v>0</v>
      </c>
      <c r="U3057" s="139">
        <f ca="1">VLOOKUP(Tableau4[[#This Row],[Décalage]],D:E,2,0)</f>
        <v>0</v>
      </c>
      <c r="V3057" s="139">
        <f ca="1">VLOOKUP(Tableau4[[#This Row],[Décalage]],D:G,4,0)</f>
        <v>0</v>
      </c>
      <c r="AY3057" s="88"/>
      <c r="AZ3057" s="88"/>
      <c r="BA3057" s="88"/>
      <c r="BB3057" s="88"/>
      <c r="BC3057" s="88"/>
    </row>
    <row r="3058" spans="1:55" ht="15" x14ac:dyDescent="0.2">
      <c r="A3058" s="100" t="s">
        <v>534</v>
      </c>
      <c r="B3058" s="95" t="s">
        <v>534</v>
      </c>
      <c r="C3058" s="95">
        <v>3055</v>
      </c>
      <c r="D3058" s="95" t="s">
        <v>534</v>
      </c>
      <c r="E3058" s="99" t="s">
        <v>534</v>
      </c>
      <c r="F3058" s="95" t="s">
        <v>534</v>
      </c>
      <c r="G3058" s="95" t="s">
        <v>534</v>
      </c>
      <c r="H3058" s="95">
        <v>0</v>
      </c>
      <c r="I3058" s="95">
        <v>1</v>
      </c>
      <c r="J3058" s="95">
        <v>2591</v>
      </c>
      <c r="K3058" s="95" t="s">
        <v>534</v>
      </c>
      <c r="L3058" s="98" t="s">
        <v>534</v>
      </c>
      <c r="M3058" s="98" t="s">
        <v>534</v>
      </c>
      <c r="N3058" s="97" t="s">
        <v>534</v>
      </c>
      <c r="Q3058" s="88" t="str">
        <f t="array" aca="1" ref="Q3058" ca="1">IFERROR(INDEX(Tableau3[Num DECAL],SMALL(IF(Tableau3[Num DECAL]&lt;&gt;"",ROW(INDIRECT("1:"&amp;ROWS(Tableau3[Num DECAL])))),ROWS($1:3047))),"")</f>
        <v/>
      </c>
      <c r="R3058" s="88">
        <f t="shared" ca="1" si="47"/>
        <v>0</v>
      </c>
      <c r="S3058" s="88">
        <f ca="1">COUNTIFS(Tableau3[PLAGE],R3058)</f>
        <v>0</v>
      </c>
      <c r="T3058" s="139">
        <f ca="1">INDEX(EXTRACT!DATE,MATCH(Tableau4[[#This Row],[Décalage]],D:D,0),0)</f>
        <v>0</v>
      </c>
      <c r="U3058" s="139">
        <f ca="1">VLOOKUP(Tableau4[[#This Row],[Décalage]],D:E,2,0)</f>
        <v>0</v>
      </c>
      <c r="V3058" s="139">
        <f ca="1">VLOOKUP(Tableau4[[#This Row],[Décalage]],D:G,4,0)</f>
        <v>0</v>
      </c>
      <c r="AY3058" s="88"/>
      <c r="AZ3058" s="88"/>
      <c r="BA3058" s="88"/>
      <c r="BB3058" s="88"/>
      <c r="BC3058" s="88"/>
    </row>
    <row r="3059" spans="1:55" ht="15" x14ac:dyDescent="0.2">
      <c r="A3059" s="100" t="s">
        <v>534</v>
      </c>
      <c r="B3059" s="95" t="s">
        <v>534</v>
      </c>
      <c r="C3059" s="95">
        <v>3056</v>
      </c>
      <c r="D3059" s="95" t="s">
        <v>534</v>
      </c>
      <c r="E3059" s="99" t="s">
        <v>534</v>
      </c>
      <c r="F3059" s="95" t="s">
        <v>534</v>
      </c>
      <c r="G3059" s="95" t="s">
        <v>534</v>
      </c>
      <c r="H3059" s="95">
        <v>0</v>
      </c>
      <c r="I3059" s="95">
        <v>1</v>
      </c>
      <c r="J3059" s="95">
        <v>2592</v>
      </c>
      <c r="K3059" s="95" t="s">
        <v>534</v>
      </c>
      <c r="L3059" s="98" t="s">
        <v>534</v>
      </c>
      <c r="M3059" s="98" t="s">
        <v>534</v>
      </c>
      <c r="N3059" s="97" t="s">
        <v>534</v>
      </c>
      <c r="Q3059" s="88" t="str">
        <f t="array" aca="1" ref="Q3059" ca="1">IFERROR(INDEX(Tableau3[Num DECAL],SMALL(IF(Tableau3[Num DECAL]&lt;&gt;"",ROW(INDIRECT("1:"&amp;ROWS(Tableau3[Num DECAL])))),ROWS($1:3048))),"")</f>
        <v/>
      </c>
      <c r="R3059" s="88">
        <f t="shared" ca="1" si="47"/>
        <v>0</v>
      </c>
      <c r="S3059" s="88">
        <f ca="1">COUNTIFS(Tableau3[PLAGE],R3059)</f>
        <v>0</v>
      </c>
      <c r="T3059" s="139">
        <f ca="1">INDEX(EXTRACT!DATE,MATCH(Tableau4[[#This Row],[Décalage]],D:D,0),0)</f>
        <v>0</v>
      </c>
      <c r="U3059" s="139">
        <f ca="1">VLOOKUP(Tableau4[[#This Row],[Décalage]],D:E,2,0)</f>
        <v>0</v>
      </c>
      <c r="V3059" s="139">
        <f ca="1">VLOOKUP(Tableau4[[#This Row],[Décalage]],D:G,4,0)</f>
        <v>0</v>
      </c>
      <c r="AY3059" s="88"/>
      <c r="AZ3059" s="88"/>
      <c r="BA3059" s="88"/>
      <c r="BB3059" s="88"/>
      <c r="BC3059" s="88"/>
    </row>
    <row r="3060" spans="1:55" ht="15" x14ac:dyDescent="0.2">
      <c r="A3060" s="100" t="s">
        <v>534</v>
      </c>
      <c r="B3060" s="95" t="s">
        <v>534</v>
      </c>
      <c r="C3060" s="95">
        <v>3057</v>
      </c>
      <c r="D3060" s="95" t="s">
        <v>534</v>
      </c>
      <c r="E3060" s="99" t="s">
        <v>534</v>
      </c>
      <c r="F3060" s="95" t="s">
        <v>534</v>
      </c>
      <c r="G3060" s="95" t="s">
        <v>534</v>
      </c>
      <c r="H3060" s="95">
        <v>0</v>
      </c>
      <c r="I3060" s="95">
        <v>1</v>
      </c>
      <c r="J3060" s="95">
        <v>2593</v>
      </c>
      <c r="K3060" s="95" t="s">
        <v>534</v>
      </c>
      <c r="L3060" s="98" t="s">
        <v>534</v>
      </c>
      <c r="M3060" s="98" t="s">
        <v>534</v>
      </c>
      <c r="N3060" s="97" t="s">
        <v>534</v>
      </c>
      <c r="Q3060" s="88" t="str">
        <f t="array" aca="1" ref="Q3060" ca="1">IFERROR(INDEX(Tableau3[Num DECAL],SMALL(IF(Tableau3[Num DECAL]&lt;&gt;"",ROW(INDIRECT("1:"&amp;ROWS(Tableau3[Num DECAL])))),ROWS($1:3049))),"")</f>
        <v/>
      </c>
      <c r="R3060" s="88">
        <f t="shared" ca="1" si="47"/>
        <v>0</v>
      </c>
      <c r="S3060" s="88">
        <f ca="1">COUNTIFS(Tableau3[PLAGE],R3060)</f>
        <v>0</v>
      </c>
      <c r="T3060" s="139">
        <f ca="1">INDEX(EXTRACT!DATE,MATCH(Tableau4[[#This Row],[Décalage]],D:D,0),0)</f>
        <v>0</v>
      </c>
      <c r="U3060" s="139">
        <f ca="1">VLOOKUP(Tableau4[[#This Row],[Décalage]],D:E,2,0)</f>
        <v>0</v>
      </c>
      <c r="V3060" s="139">
        <f ca="1">VLOOKUP(Tableau4[[#This Row],[Décalage]],D:G,4,0)</f>
        <v>0</v>
      </c>
      <c r="AY3060" s="88"/>
      <c r="AZ3060" s="88"/>
      <c r="BA3060" s="88"/>
      <c r="BB3060" s="88"/>
      <c r="BC3060" s="88"/>
    </row>
    <row r="3061" spans="1:55" ht="15" x14ac:dyDescent="0.2">
      <c r="A3061" s="100" t="s">
        <v>534</v>
      </c>
      <c r="B3061" s="95" t="s">
        <v>534</v>
      </c>
      <c r="C3061" s="95">
        <v>3058</v>
      </c>
      <c r="D3061" s="95" t="s">
        <v>534</v>
      </c>
      <c r="E3061" s="99" t="s">
        <v>534</v>
      </c>
      <c r="F3061" s="95" t="s">
        <v>534</v>
      </c>
      <c r="G3061" s="95" t="s">
        <v>534</v>
      </c>
      <c r="H3061" s="95">
        <v>0</v>
      </c>
      <c r="I3061" s="95">
        <v>1</v>
      </c>
      <c r="J3061" s="95">
        <v>2594</v>
      </c>
      <c r="K3061" s="95" t="s">
        <v>534</v>
      </c>
      <c r="L3061" s="98" t="s">
        <v>534</v>
      </c>
      <c r="M3061" s="98" t="s">
        <v>534</v>
      </c>
      <c r="N3061" s="97" t="s">
        <v>534</v>
      </c>
      <c r="Q3061" s="88" t="str">
        <f t="array" aca="1" ref="Q3061" ca="1">IFERROR(INDEX(Tableau3[Num DECAL],SMALL(IF(Tableau3[Num DECAL]&lt;&gt;"",ROW(INDIRECT("1:"&amp;ROWS(Tableau3[Num DECAL])))),ROWS($1:3050))),"")</f>
        <v/>
      </c>
      <c r="R3061" s="88">
        <f t="shared" ca="1" si="47"/>
        <v>0</v>
      </c>
      <c r="S3061" s="88">
        <f ca="1">COUNTIFS(Tableau3[PLAGE],R3061)</f>
        <v>0</v>
      </c>
      <c r="T3061" s="139">
        <f ca="1">INDEX(EXTRACT!DATE,MATCH(Tableau4[[#This Row],[Décalage]],D:D,0),0)</f>
        <v>0</v>
      </c>
      <c r="U3061" s="139">
        <f ca="1">VLOOKUP(Tableau4[[#This Row],[Décalage]],D:E,2,0)</f>
        <v>0</v>
      </c>
      <c r="V3061" s="139">
        <f ca="1">VLOOKUP(Tableau4[[#This Row],[Décalage]],D:G,4,0)</f>
        <v>0</v>
      </c>
      <c r="AY3061" s="88"/>
      <c r="AZ3061" s="88"/>
      <c r="BA3061" s="88"/>
      <c r="BB3061" s="88"/>
      <c r="BC3061" s="88"/>
    </row>
    <row r="3062" spans="1:55" ht="15" x14ac:dyDescent="0.2">
      <c r="A3062" s="100" t="s">
        <v>534</v>
      </c>
      <c r="B3062" s="95" t="s">
        <v>534</v>
      </c>
      <c r="C3062" s="95">
        <v>3059</v>
      </c>
      <c r="D3062" s="95" t="s">
        <v>534</v>
      </c>
      <c r="E3062" s="99" t="s">
        <v>534</v>
      </c>
      <c r="F3062" s="95" t="s">
        <v>534</v>
      </c>
      <c r="G3062" s="95" t="s">
        <v>534</v>
      </c>
      <c r="H3062" s="95">
        <v>0</v>
      </c>
      <c r="I3062" s="95">
        <v>1</v>
      </c>
      <c r="J3062" s="95">
        <v>2595</v>
      </c>
      <c r="K3062" s="95" t="s">
        <v>534</v>
      </c>
      <c r="L3062" s="98" t="s">
        <v>534</v>
      </c>
      <c r="M3062" s="98" t="s">
        <v>534</v>
      </c>
      <c r="N3062" s="97" t="s">
        <v>534</v>
      </c>
      <c r="Q3062" s="88" t="str">
        <f t="array" aca="1" ref="Q3062" ca="1">IFERROR(INDEX(Tableau3[Num DECAL],SMALL(IF(Tableau3[Num DECAL]&lt;&gt;"",ROW(INDIRECT("1:"&amp;ROWS(Tableau3[Num DECAL])))),ROWS($1:3051))),"")</f>
        <v/>
      </c>
      <c r="R3062" s="88">
        <f t="shared" ca="1" si="47"/>
        <v>0</v>
      </c>
      <c r="S3062" s="88">
        <f ca="1">COUNTIFS(Tableau3[PLAGE],R3062)</f>
        <v>0</v>
      </c>
      <c r="T3062" s="139">
        <f ca="1">INDEX(EXTRACT!DATE,MATCH(Tableau4[[#This Row],[Décalage]],D:D,0),0)</f>
        <v>0</v>
      </c>
      <c r="U3062" s="139">
        <f ca="1">VLOOKUP(Tableau4[[#This Row],[Décalage]],D:E,2,0)</f>
        <v>0</v>
      </c>
      <c r="V3062" s="139">
        <f ca="1">VLOOKUP(Tableau4[[#This Row],[Décalage]],D:G,4,0)</f>
        <v>0</v>
      </c>
      <c r="AY3062" s="88"/>
      <c r="AZ3062" s="88"/>
      <c r="BA3062" s="88"/>
      <c r="BB3062" s="88"/>
      <c r="BC3062" s="88"/>
    </row>
    <row r="3063" spans="1:55" ht="15" x14ac:dyDescent="0.2">
      <c r="A3063" s="100" t="s">
        <v>534</v>
      </c>
      <c r="B3063" s="95" t="s">
        <v>534</v>
      </c>
      <c r="C3063" s="95">
        <v>3060</v>
      </c>
      <c r="D3063" s="95" t="s">
        <v>534</v>
      </c>
      <c r="E3063" s="99" t="s">
        <v>534</v>
      </c>
      <c r="F3063" s="95" t="s">
        <v>534</v>
      </c>
      <c r="G3063" s="95" t="s">
        <v>534</v>
      </c>
      <c r="H3063" s="95">
        <v>0</v>
      </c>
      <c r="I3063" s="95">
        <v>1</v>
      </c>
      <c r="J3063" s="95">
        <v>2596</v>
      </c>
      <c r="K3063" s="95" t="s">
        <v>534</v>
      </c>
      <c r="L3063" s="98" t="s">
        <v>534</v>
      </c>
      <c r="M3063" s="98" t="s">
        <v>534</v>
      </c>
      <c r="N3063" s="97" t="s">
        <v>534</v>
      </c>
      <c r="Q3063" s="88" t="str">
        <f t="array" aca="1" ref="Q3063" ca="1">IFERROR(INDEX(Tableau3[Num DECAL],SMALL(IF(Tableau3[Num DECAL]&lt;&gt;"",ROW(INDIRECT("1:"&amp;ROWS(Tableau3[Num DECAL])))),ROWS($1:3052))),"")</f>
        <v/>
      </c>
      <c r="R3063" s="88">
        <f t="shared" ca="1" si="47"/>
        <v>0</v>
      </c>
      <c r="S3063" s="88">
        <f ca="1">COUNTIFS(Tableau3[PLAGE],R3063)</f>
        <v>0</v>
      </c>
      <c r="T3063" s="139">
        <f ca="1">INDEX(EXTRACT!DATE,MATCH(Tableau4[[#This Row],[Décalage]],D:D,0),0)</f>
        <v>0</v>
      </c>
      <c r="U3063" s="139">
        <f ca="1">VLOOKUP(Tableau4[[#This Row],[Décalage]],D:E,2,0)</f>
        <v>0</v>
      </c>
      <c r="V3063" s="139">
        <f ca="1">VLOOKUP(Tableau4[[#This Row],[Décalage]],D:G,4,0)</f>
        <v>0</v>
      </c>
      <c r="AY3063" s="88"/>
      <c r="AZ3063" s="88"/>
      <c r="BA3063" s="88"/>
      <c r="BB3063" s="88"/>
      <c r="BC3063" s="88"/>
    </row>
    <row r="3064" spans="1:55" ht="15" x14ac:dyDescent="0.2">
      <c r="A3064" s="100" t="s">
        <v>534</v>
      </c>
      <c r="B3064" s="95" t="s">
        <v>534</v>
      </c>
      <c r="C3064" s="95">
        <v>3061</v>
      </c>
      <c r="D3064" s="95" t="s">
        <v>534</v>
      </c>
      <c r="E3064" s="99" t="s">
        <v>534</v>
      </c>
      <c r="F3064" s="95" t="s">
        <v>534</v>
      </c>
      <c r="G3064" s="95" t="s">
        <v>534</v>
      </c>
      <c r="H3064" s="95">
        <v>0</v>
      </c>
      <c r="I3064" s="95">
        <v>1</v>
      </c>
      <c r="J3064" s="95">
        <v>2597</v>
      </c>
      <c r="K3064" s="95" t="s">
        <v>534</v>
      </c>
      <c r="L3064" s="98" t="s">
        <v>534</v>
      </c>
      <c r="M3064" s="98" t="s">
        <v>534</v>
      </c>
      <c r="N3064" s="97" t="s">
        <v>534</v>
      </c>
      <c r="Q3064" s="88" t="str">
        <f t="array" aca="1" ref="Q3064" ca="1">IFERROR(INDEX(Tableau3[Num DECAL],SMALL(IF(Tableau3[Num DECAL]&lt;&gt;"",ROW(INDIRECT("1:"&amp;ROWS(Tableau3[Num DECAL])))),ROWS($1:3053))),"")</f>
        <v/>
      </c>
      <c r="R3064" s="88">
        <f t="shared" ca="1" si="47"/>
        <v>0</v>
      </c>
      <c r="S3064" s="88">
        <f ca="1">COUNTIFS(Tableau3[PLAGE],R3064)</f>
        <v>0</v>
      </c>
      <c r="T3064" s="139">
        <f ca="1">INDEX(EXTRACT!DATE,MATCH(Tableau4[[#This Row],[Décalage]],D:D,0),0)</f>
        <v>0</v>
      </c>
      <c r="U3064" s="139">
        <f ca="1">VLOOKUP(Tableau4[[#This Row],[Décalage]],D:E,2,0)</f>
        <v>0</v>
      </c>
      <c r="V3064" s="139">
        <f ca="1">VLOOKUP(Tableau4[[#This Row],[Décalage]],D:G,4,0)</f>
        <v>0</v>
      </c>
      <c r="AY3064" s="88"/>
      <c r="AZ3064" s="88"/>
      <c r="BA3064" s="88"/>
      <c r="BB3064" s="88"/>
      <c r="BC3064" s="88"/>
    </row>
    <row r="3065" spans="1:55" ht="15" x14ac:dyDescent="0.2">
      <c r="A3065" s="100" t="s">
        <v>534</v>
      </c>
      <c r="B3065" s="95" t="s">
        <v>534</v>
      </c>
      <c r="C3065" s="95">
        <v>3062</v>
      </c>
      <c r="D3065" s="95" t="s">
        <v>534</v>
      </c>
      <c r="E3065" s="99" t="s">
        <v>534</v>
      </c>
      <c r="F3065" s="95" t="s">
        <v>534</v>
      </c>
      <c r="G3065" s="95" t="s">
        <v>534</v>
      </c>
      <c r="H3065" s="95">
        <v>0</v>
      </c>
      <c r="I3065" s="95">
        <v>1</v>
      </c>
      <c r="J3065" s="95">
        <v>2598</v>
      </c>
      <c r="K3065" s="95" t="s">
        <v>534</v>
      </c>
      <c r="L3065" s="98" t="s">
        <v>534</v>
      </c>
      <c r="M3065" s="98" t="s">
        <v>534</v>
      </c>
      <c r="N3065" s="97" t="s">
        <v>534</v>
      </c>
      <c r="Q3065" s="88" t="str">
        <f t="array" aca="1" ref="Q3065" ca="1">IFERROR(INDEX(Tableau3[Num DECAL],SMALL(IF(Tableau3[Num DECAL]&lt;&gt;"",ROW(INDIRECT("1:"&amp;ROWS(Tableau3[Num DECAL])))),ROWS($1:3054))),"")</f>
        <v/>
      </c>
      <c r="R3065" s="88">
        <f t="shared" ca="1" si="47"/>
        <v>0</v>
      </c>
      <c r="S3065" s="88">
        <f ca="1">COUNTIFS(Tableau3[PLAGE],R3065)</f>
        <v>0</v>
      </c>
      <c r="T3065" s="139">
        <f ca="1">INDEX(EXTRACT!DATE,MATCH(Tableau4[[#This Row],[Décalage]],D:D,0),0)</f>
        <v>0</v>
      </c>
      <c r="U3065" s="139">
        <f ca="1">VLOOKUP(Tableau4[[#This Row],[Décalage]],D:E,2,0)</f>
        <v>0</v>
      </c>
      <c r="V3065" s="139">
        <f ca="1">VLOOKUP(Tableau4[[#This Row],[Décalage]],D:G,4,0)</f>
        <v>0</v>
      </c>
      <c r="AY3065" s="88"/>
      <c r="AZ3065" s="88"/>
      <c r="BA3065" s="88"/>
      <c r="BB3065" s="88"/>
      <c r="BC3065" s="88"/>
    </row>
    <row r="3066" spans="1:55" ht="15" x14ac:dyDescent="0.2">
      <c r="A3066" s="100" t="s">
        <v>534</v>
      </c>
      <c r="B3066" s="95" t="s">
        <v>534</v>
      </c>
      <c r="C3066" s="95">
        <v>3063</v>
      </c>
      <c r="D3066" s="95" t="s">
        <v>534</v>
      </c>
      <c r="E3066" s="99" t="s">
        <v>534</v>
      </c>
      <c r="F3066" s="95" t="s">
        <v>534</v>
      </c>
      <c r="G3066" s="95" t="s">
        <v>534</v>
      </c>
      <c r="H3066" s="95">
        <v>0</v>
      </c>
      <c r="I3066" s="95">
        <v>1</v>
      </c>
      <c r="J3066" s="95">
        <v>2599</v>
      </c>
      <c r="K3066" s="95" t="s">
        <v>534</v>
      </c>
      <c r="L3066" s="98" t="s">
        <v>534</v>
      </c>
      <c r="M3066" s="98" t="s">
        <v>534</v>
      </c>
      <c r="N3066" s="97" t="s">
        <v>534</v>
      </c>
      <c r="Q3066" s="88" t="str">
        <f t="array" aca="1" ref="Q3066" ca="1">IFERROR(INDEX(Tableau3[Num DECAL],SMALL(IF(Tableau3[Num DECAL]&lt;&gt;"",ROW(INDIRECT("1:"&amp;ROWS(Tableau3[Num DECAL])))),ROWS($1:3055))),"")</f>
        <v/>
      </c>
      <c r="R3066" s="88">
        <f t="shared" ca="1" si="47"/>
        <v>0</v>
      </c>
      <c r="S3066" s="88">
        <f ca="1">COUNTIFS(Tableau3[PLAGE],R3066)</f>
        <v>0</v>
      </c>
      <c r="T3066" s="139">
        <f ca="1">INDEX(EXTRACT!DATE,MATCH(Tableau4[[#This Row],[Décalage]],D:D,0),0)</f>
        <v>0</v>
      </c>
      <c r="U3066" s="139">
        <f ca="1">VLOOKUP(Tableau4[[#This Row],[Décalage]],D:E,2,0)</f>
        <v>0</v>
      </c>
      <c r="V3066" s="139">
        <f ca="1">VLOOKUP(Tableau4[[#This Row],[Décalage]],D:G,4,0)</f>
        <v>0</v>
      </c>
      <c r="AY3066" s="88"/>
      <c r="AZ3066" s="88"/>
      <c r="BA3066" s="88"/>
      <c r="BB3066" s="88"/>
      <c r="BC3066" s="88"/>
    </row>
    <row r="3067" spans="1:55" ht="15" x14ac:dyDescent="0.2">
      <c r="A3067" s="100" t="s">
        <v>534</v>
      </c>
      <c r="B3067" s="95" t="s">
        <v>534</v>
      </c>
      <c r="C3067" s="95">
        <v>3064</v>
      </c>
      <c r="D3067" s="95" t="s">
        <v>534</v>
      </c>
      <c r="E3067" s="99" t="s">
        <v>534</v>
      </c>
      <c r="F3067" s="95" t="s">
        <v>534</v>
      </c>
      <c r="G3067" s="95" t="s">
        <v>534</v>
      </c>
      <c r="H3067" s="95">
        <v>0</v>
      </c>
      <c r="I3067" s="95">
        <v>1</v>
      </c>
      <c r="J3067" s="95">
        <v>2600</v>
      </c>
      <c r="K3067" s="95" t="s">
        <v>534</v>
      </c>
      <c r="L3067" s="98" t="s">
        <v>534</v>
      </c>
      <c r="M3067" s="98" t="s">
        <v>534</v>
      </c>
      <c r="N3067" s="97" t="s">
        <v>534</v>
      </c>
      <c r="Q3067" s="88" t="str">
        <f t="array" aca="1" ref="Q3067" ca="1">IFERROR(INDEX(Tableau3[Num DECAL],SMALL(IF(Tableau3[Num DECAL]&lt;&gt;"",ROW(INDIRECT("1:"&amp;ROWS(Tableau3[Num DECAL])))),ROWS($1:3056))),"")</f>
        <v/>
      </c>
      <c r="R3067" s="88">
        <f t="shared" ca="1" si="47"/>
        <v>0</v>
      </c>
      <c r="S3067" s="88">
        <f ca="1">COUNTIFS(Tableau3[PLAGE],R3067)</f>
        <v>0</v>
      </c>
      <c r="T3067" s="139">
        <f ca="1">INDEX(EXTRACT!DATE,MATCH(Tableau4[[#This Row],[Décalage]],D:D,0),0)</f>
        <v>0</v>
      </c>
      <c r="U3067" s="139">
        <f ca="1">VLOOKUP(Tableau4[[#This Row],[Décalage]],D:E,2,0)</f>
        <v>0</v>
      </c>
      <c r="V3067" s="139">
        <f ca="1">VLOOKUP(Tableau4[[#This Row],[Décalage]],D:G,4,0)</f>
        <v>0</v>
      </c>
      <c r="AY3067" s="88"/>
      <c r="AZ3067" s="88"/>
      <c r="BA3067" s="88"/>
      <c r="BB3067" s="88"/>
      <c r="BC3067" s="88"/>
    </row>
    <row r="3068" spans="1:55" ht="15" x14ac:dyDescent="0.2">
      <c r="A3068" s="100" t="s">
        <v>534</v>
      </c>
      <c r="B3068" s="95" t="s">
        <v>534</v>
      </c>
      <c r="C3068" s="95">
        <v>3065</v>
      </c>
      <c r="D3068" s="95" t="s">
        <v>534</v>
      </c>
      <c r="E3068" s="99" t="s">
        <v>534</v>
      </c>
      <c r="F3068" s="95" t="s">
        <v>534</v>
      </c>
      <c r="G3068" s="95" t="s">
        <v>534</v>
      </c>
      <c r="H3068" s="95">
        <v>0</v>
      </c>
      <c r="I3068" s="95">
        <v>1</v>
      </c>
      <c r="J3068" s="95">
        <v>2601</v>
      </c>
      <c r="K3068" s="95" t="s">
        <v>534</v>
      </c>
      <c r="L3068" s="98" t="s">
        <v>534</v>
      </c>
      <c r="M3068" s="98" t="s">
        <v>534</v>
      </c>
      <c r="N3068" s="97" t="s">
        <v>534</v>
      </c>
      <c r="Q3068" s="88" t="str">
        <f t="array" aca="1" ref="Q3068" ca="1">IFERROR(INDEX(Tableau3[Num DECAL],SMALL(IF(Tableau3[Num DECAL]&lt;&gt;"",ROW(INDIRECT("1:"&amp;ROWS(Tableau3[Num DECAL])))),ROWS($1:3057))),"")</f>
        <v/>
      </c>
      <c r="R3068" s="88">
        <f t="shared" ca="1" si="47"/>
        <v>0</v>
      </c>
      <c r="S3068" s="88">
        <f ca="1">COUNTIFS(Tableau3[PLAGE],R3068)</f>
        <v>0</v>
      </c>
      <c r="T3068" s="139">
        <f ca="1">INDEX(EXTRACT!DATE,MATCH(Tableau4[[#This Row],[Décalage]],D:D,0),0)</f>
        <v>0</v>
      </c>
      <c r="U3068" s="139">
        <f ca="1">VLOOKUP(Tableau4[[#This Row],[Décalage]],D:E,2,0)</f>
        <v>0</v>
      </c>
      <c r="V3068" s="139">
        <f ca="1">VLOOKUP(Tableau4[[#This Row],[Décalage]],D:G,4,0)</f>
        <v>0</v>
      </c>
      <c r="AY3068" s="88"/>
      <c r="AZ3068" s="88"/>
      <c r="BA3068" s="88"/>
      <c r="BB3068" s="88"/>
      <c r="BC3068" s="88"/>
    </row>
    <row r="3069" spans="1:55" ht="15" x14ac:dyDescent="0.2">
      <c r="A3069" s="100" t="s">
        <v>534</v>
      </c>
      <c r="B3069" s="95" t="s">
        <v>534</v>
      </c>
      <c r="C3069" s="95">
        <v>3066</v>
      </c>
      <c r="D3069" s="95" t="s">
        <v>534</v>
      </c>
      <c r="E3069" s="99" t="s">
        <v>534</v>
      </c>
      <c r="F3069" s="95" t="s">
        <v>534</v>
      </c>
      <c r="G3069" s="95" t="s">
        <v>534</v>
      </c>
      <c r="H3069" s="95">
        <v>0</v>
      </c>
      <c r="I3069" s="95">
        <v>1</v>
      </c>
      <c r="J3069" s="95">
        <v>2602</v>
      </c>
      <c r="K3069" s="95" t="s">
        <v>534</v>
      </c>
      <c r="L3069" s="98" t="s">
        <v>534</v>
      </c>
      <c r="M3069" s="98" t="s">
        <v>534</v>
      </c>
      <c r="N3069" s="97" t="s">
        <v>534</v>
      </c>
      <c r="Q3069" s="88" t="str">
        <f t="array" aca="1" ref="Q3069" ca="1">IFERROR(INDEX(Tableau3[Num DECAL],SMALL(IF(Tableau3[Num DECAL]&lt;&gt;"",ROW(INDIRECT("1:"&amp;ROWS(Tableau3[Num DECAL])))),ROWS($1:3058))),"")</f>
        <v/>
      </c>
      <c r="R3069" s="88">
        <f t="shared" ca="1" si="47"/>
        <v>0</v>
      </c>
      <c r="S3069" s="88">
        <f ca="1">COUNTIFS(Tableau3[PLAGE],R3069)</f>
        <v>0</v>
      </c>
      <c r="T3069" s="139">
        <f ca="1">INDEX(EXTRACT!DATE,MATCH(Tableau4[[#This Row],[Décalage]],D:D,0),0)</f>
        <v>0</v>
      </c>
      <c r="U3069" s="139">
        <f ca="1">VLOOKUP(Tableau4[[#This Row],[Décalage]],D:E,2,0)</f>
        <v>0</v>
      </c>
      <c r="V3069" s="139">
        <f ca="1">VLOOKUP(Tableau4[[#This Row],[Décalage]],D:G,4,0)</f>
        <v>0</v>
      </c>
      <c r="AY3069" s="88"/>
      <c r="AZ3069" s="88"/>
      <c r="BA3069" s="88"/>
      <c r="BB3069" s="88"/>
      <c r="BC3069" s="88"/>
    </row>
    <row r="3070" spans="1:55" ht="15" x14ac:dyDescent="0.2">
      <c r="A3070" s="100" t="s">
        <v>534</v>
      </c>
      <c r="B3070" s="95" t="s">
        <v>534</v>
      </c>
      <c r="C3070" s="95">
        <v>3067</v>
      </c>
      <c r="D3070" s="95" t="s">
        <v>534</v>
      </c>
      <c r="E3070" s="99" t="s">
        <v>534</v>
      </c>
      <c r="F3070" s="95" t="s">
        <v>534</v>
      </c>
      <c r="G3070" s="95" t="s">
        <v>534</v>
      </c>
      <c r="H3070" s="95">
        <v>0</v>
      </c>
      <c r="I3070" s="95">
        <v>1</v>
      </c>
      <c r="J3070" s="95">
        <v>2603</v>
      </c>
      <c r="K3070" s="95" t="s">
        <v>534</v>
      </c>
      <c r="L3070" s="98" t="s">
        <v>534</v>
      </c>
      <c r="M3070" s="98" t="s">
        <v>534</v>
      </c>
      <c r="N3070" s="97" t="s">
        <v>534</v>
      </c>
      <c r="Q3070" s="88" t="str">
        <f t="array" aca="1" ref="Q3070" ca="1">IFERROR(INDEX(Tableau3[Num DECAL],SMALL(IF(Tableau3[Num DECAL]&lt;&gt;"",ROW(INDIRECT("1:"&amp;ROWS(Tableau3[Num DECAL])))),ROWS($1:3059))),"")</f>
        <v/>
      </c>
      <c r="R3070" s="88">
        <f t="shared" ca="1" si="47"/>
        <v>0</v>
      </c>
      <c r="S3070" s="88">
        <f ca="1">COUNTIFS(Tableau3[PLAGE],R3070)</f>
        <v>0</v>
      </c>
      <c r="T3070" s="139">
        <f ca="1">INDEX(EXTRACT!DATE,MATCH(Tableau4[[#This Row],[Décalage]],D:D,0),0)</f>
        <v>0</v>
      </c>
      <c r="U3070" s="139">
        <f ca="1">VLOOKUP(Tableau4[[#This Row],[Décalage]],D:E,2,0)</f>
        <v>0</v>
      </c>
      <c r="V3070" s="139">
        <f ca="1">VLOOKUP(Tableau4[[#This Row],[Décalage]],D:G,4,0)</f>
        <v>0</v>
      </c>
      <c r="AY3070" s="88"/>
      <c r="AZ3070" s="88"/>
      <c r="BA3070" s="88"/>
      <c r="BB3070" s="88"/>
      <c r="BC3070" s="88"/>
    </row>
    <row r="3071" spans="1:55" ht="15" x14ac:dyDescent="0.2">
      <c r="A3071" s="100" t="s">
        <v>534</v>
      </c>
      <c r="B3071" s="95" t="s">
        <v>534</v>
      </c>
      <c r="C3071" s="95">
        <v>3068</v>
      </c>
      <c r="D3071" s="95" t="s">
        <v>534</v>
      </c>
      <c r="E3071" s="99" t="s">
        <v>534</v>
      </c>
      <c r="F3071" s="95" t="s">
        <v>534</v>
      </c>
      <c r="G3071" s="95" t="s">
        <v>534</v>
      </c>
      <c r="H3071" s="95">
        <v>0</v>
      </c>
      <c r="I3071" s="95">
        <v>1</v>
      </c>
      <c r="J3071" s="95">
        <v>2604</v>
      </c>
      <c r="K3071" s="95" t="s">
        <v>534</v>
      </c>
      <c r="L3071" s="98" t="s">
        <v>534</v>
      </c>
      <c r="M3071" s="98" t="s">
        <v>534</v>
      </c>
      <c r="N3071" s="97" t="s">
        <v>534</v>
      </c>
      <c r="Q3071" s="88" t="str">
        <f t="array" aca="1" ref="Q3071" ca="1">IFERROR(INDEX(Tableau3[Num DECAL],SMALL(IF(Tableau3[Num DECAL]&lt;&gt;"",ROW(INDIRECT("1:"&amp;ROWS(Tableau3[Num DECAL])))),ROWS($1:3060))),"")</f>
        <v/>
      </c>
      <c r="R3071" s="88">
        <f t="shared" ca="1" si="47"/>
        <v>0</v>
      </c>
      <c r="S3071" s="88">
        <f ca="1">COUNTIFS(Tableau3[PLAGE],R3071)</f>
        <v>0</v>
      </c>
      <c r="T3071" s="139">
        <f ca="1">INDEX(EXTRACT!DATE,MATCH(Tableau4[[#This Row],[Décalage]],D:D,0),0)</f>
        <v>0</v>
      </c>
      <c r="U3071" s="139">
        <f ca="1">VLOOKUP(Tableau4[[#This Row],[Décalage]],D:E,2,0)</f>
        <v>0</v>
      </c>
      <c r="V3071" s="139">
        <f ca="1">VLOOKUP(Tableau4[[#This Row],[Décalage]],D:G,4,0)</f>
        <v>0</v>
      </c>
      <c r="AY3071" s="88"/>
      <c r="AZ3071" s="88"/>
      <c r="BA3071" s="88"/>
      <c r="BB3071" s="88"/>
      <c r="BC3071" s="88"/>
    </row>
    <row r="3072" spans="1:55" ht="15" x14ac:dyDescent="0.2">
      <c r="A3072" s="100" t="s">
        <v>534</v>
      </c>
      <c r="B3072" s="95" t="s">
        <v>534</v>
      </c>
      <c r="C3072" s="95">
        <v>3069</v>
      </c>
      <c r="D3072" s="95" t="s">
        <v>534</v>
      </c>
      <c r="E3072" s="99" t="s">
        <v>534</v>
      </c>
      <c r="F3072" s="95" t="s">
        <v>534</v>
      </c>
      <c r="G3072" s="95" t="s">
        <v>534</v>
      </c>
      <c r="H3072" s="95">
        <v>0</v>
      </c>
      <c r="I3072" s="95">
        <v>1</v>
      </c>
      <c r="J3072" s="95">
        <v>2605</v>
      </c>
      <c r="K3072" s="95" t="s">
        <v>534</v>
      </c>
      <c r="L3072" s="98" t="s">
        <v>534</v>
      </c>
      <c r="M3072" s="98" t="s">
        <v>534</v>
      </c>
      <c r="N3072" s="97" t="s">
        <v>534</v>
      </c>
      <c r="Q3072" s="88" t="str">
        <f t="array" aca="1" ref="Q3072" ca="1">IFERROR(INDEX(Tableau3[Num DECAL],SMALL(IF(Tableau3[Num DECAL]&lt;&gt;"",ROW(INDIRECT("1:"&amp;ROWS(Tableau3[Num DECAL])))),ROWS($1:3061))),"")</f>
        <v/>
      </c>
      <c r="R3072" s="88">
        <f t="shared" ca="1" si="47"/>
        <v>0</v>
      </c>
      <c r="S3072" s="88">
        <f ca="1">COUNTIFS(Tableau3[PLAGE],R3072)</f>
        <v>0</v>
      </c>
      <c r="T3072" s="139">
        <f ca="1">INDEX(EXTRACT!DATE,MATCH(Tableau4[[#This Row],[Décalage]],D:D,0),0)</f>
        <v>0</v>
      </c>
      <c r="U3072" s="139">
        <f ca="1">VLOOKUP(Tableau4[[#This Row],[Décalage]],D:E,2,0)</f>
        <v>0</v>
      </c>
      <c r="V3072" s="139">
        <f ca="1">VLOOKUP(Tableau4[[#This Row],[Décalage]],D:G,4,0)</f>
        <v>0</v>
      </c>
      <c r="AY3072" s="88"/>
      <c r="AZ3072" s="88"/>
      <c r="BA3072" s="88"/>
      <c r="BB3072" s="88"/>
      <c r="BC3072" s="88"/>
    </row>
    <row r="3073" spans="1:55" ht="15" x14ac:dyDescent="0.2">
      <c r="A3073" s="100" t="s">
        <v>534</v>
      </c>
      <c r="B3073" s="95" t="s">
        <v>534</v>
      </c>
      <c r="C3073" s="95">
        <v>3070</v>
      </c>
      <c r="D3073" s="95" t="s">
        <v>534</v>
      </c>
      <c r="E3073" s="99" t="s">
        <v>534</v>
      </c>
      <c r="F3073" s="95" t="s">
        <v>534</v>
      </c>
      <c r="G3073" s="95" t="s">
        <v>534</v>
      </c>
      <c r="H3073" s="95">
        <v>0</v>
      </c>
      <c r="I3073" s="95">
        <v>1</v>
      </c>
      <c r="J3073" s="95">
        <v>2606</v>
      </c>
      <c r="K3073" s="95" t="s">
        <v>534</v>
      </c>
      <c r="L3073" s="98" t="s">
        <v>534</v>
      </c>
      <c r="M3073" s="98" t="s">
        <v>534</v>
      </c>
      <c r="N3073" s="97" t="s">
        <v>534</v>
      </c>
      <c r="Q3073" s="88" t="str">
        <f t="array" aca="1" ref="Q3073" ca="1">IFERROR(INDEX(Tableau3[Num DECAL],SMALL(IF(Tableau3[Num DECAL]&lt;&gt;"",ROW(INDIRECT("1:"&amp;ROWS(Tableau3[Num DECAL])))),ROWS($1:3062))),"")</f>
        <v/>
      </c>
      <c r="R3073" s="88">
        <f t="shared" ca="1" si="47"/>
        <v>0</v>
      </c>
      <c r="S3073" s="88">
        <f ca="1">COUNTIFS(Tableau3[PLAGE],R3073)</f>
        <v>0</v>
      </c>
      <c r="T3073" s="139">
        <f ca="1">INDEX(EXTRACT!DATE,MATCH(Tableau4[[#This Row],[Décalage]],D:D,0),0)</f>
        <v>0</v>
      </c>
      <c r="U3073" s="139">
        <f ca="1">VLOOKUP(Tableau4[[#This Row],[Décalage]],D:E,2,0)</f>
        <v>0</v>
      </c>
      <c r="V3073" s="139">
        <f ca="1">VLOOKUP(Tableau4[[#This Row],[Décalage]],D:G,4,0)</f>
        <v>0</v>
      </c>
      <c r="AY3073" s="88"/>
      <c r="AZ3073" s="88"/>
      <c r="BA3073" s="88"/>
      <c r="BB3073" s="88"/>
      <c r="BC3073" s="88"/>
    </row>
    <row r="3074" spans="1:55" ht="15" x14ac:dyDescent="0.2">
      <c r="A3074" s="100" t="s">
        <v>534</v>
      </c>
      <c r="B3074" s="95" t="s">
        <v>534</v>
      </c>
      <c r="C3074" s="95">
        <v>3071</v>
      </c>
      <c r="D3074" s="95" t="s">
        <v>534</v>
      </c>
      <c r="E3074" s="99" t="s">
        <v>534</v>
      </c>
      <c r="F3074" s="95" t="s">
        <v>534</v>
      </c>
      <c r="G3074" s="95" t="s">
        <v>534</v>
      </c>
      <c r="H3074" s="95">
        <v>0</v>
      </c>
      <c r="I3074" s="95">
        <v>1</v>
      </c>
      <c r="J3074" s="95">
        <v>2607</v>
      </c>
      <c r="K3074" s="95" t="s">
        <v>534</v>
      </c>
      <c r="L3074" s="98" t="s">
        <v>534</v>
      </c>
      <c r="M3074" s="98" t="s">
        <v>534</v>
      </c>
      <c r="N3074" s="97" t="s">
        <v>534</v>
      </c>
      <c r="Q3074" s="88" t="str">
        <f t="array" aca="1" ref="Q3074" ca="1">IFERROR(INDEX(Tableau3[Num DECAL],SMALL(IF(Tableau3[Num DECAL]&lt;&gt;"",ROW(INDIRECT("1:"&amp;ROWS(Tableau3[Num DECAL])))),ROWS($1:3063))),"")</f>
        <v/>
      </c>
      <c r="R3074" s="88">
        <f t="shared" ca="1" si="47"/>
        <v>0</v>
      </c>
      <c r="S3074" s="88">
        <f ca="1">COUNTIFS(Tableau3[PLAGE],R3074)</f>
        <v>0</v>
      </c>
      <c r="T3074" s="139">
        <f ca="1">INDEX(EXTRACT!DATE,MATCH(Tableau4[[#This Row],[Décalage]],D:D,0),0)</f>
        <v>0</v>
      </c>
      <c r="U3074" s="139">
        <f ca="1">VLOOKUP(Tableau4[[#This Row],[Décalage]],D:E,2,0)</f>
        <v>0</v>
      </c>
      <c r="V3074" s="139">
        <f ca="1">VLOOKUP(Tableau4[[#This Row],[Décalage]],D:G,4,0)</f>
        <v>0</v>
      </c>
      <c r="AY3074" s="88"/>
      <c r="AZ3074" s="88"/>
      <c r="BA3074" s="88"/>
      <c r="BB3074" s="88"/>
      <c r="BC3074" s="88"/>
    </row>
    <row r="3075" spans="1:55" ht="15" x14ac:dyDescent="0.2">
      <c r="A3075" s="100" t="s">
        <v>534</v>
      </c>
      <c r="B3075" s="95" t="s">
        <v>534</v>
      </c>
      <c r="C3075" s="95">
        <v>3072</v>
      </c>
      <c r="D3075" s="95" t="s">
        <v>534</v>
      </c>
      <c r="E3075" s="99" t="s">
        <v>534</v>
      </c>
      <c r="F3075" s="95" t="s">
        <v>534</v>
      </c>
      <c r="G3075" s="95" t="s">
        <v>534</v>
      </c>
      <c r="H3075" s="95">
        <v>0</v>
      </c>
      <c r="I3075" s="95">
        <v>1</v>
      </c>
      <c r="J3075" s="95">
        <v>2608</v>
      </c>
      <c r="K3075" s="95" t="s">
        <v>534</v>
      </c>
      <c r="L3075" s="98" t="s">
        <v>534</v>
      </c>
      <c r="M3075" s="98" t="s">
        <v>534</v>
      </c>
      <c r="N3075" s="97" t="s">
        <v>534</v>
      </c>
      <c r="Q3075" s="88" t="str">
        <f t="array" aca="1" ref="Q3075" ca="1">IFERROR(INDEX(Tableau3[Num DECAL],SMALL(IF(Tableau3[Num DECAL]&lt;&gt;"",ROW(INDIRECT("1:"&amp;ROWS(Tableau3[Num DECAL])))),ROWS($1:3064))),"")</f>
        <v/>
      </c>
      <c r="R3075" s="88">
        <f t="shared" ca="1" si="47"/>
        <v>0</v>
      </c>
      <c r="S3075" s="88">
        <f ca="1">COUNTIFS(Tableau3[PLAGE],R3075)</f>
        <v>0</v>
      </c>
      <c r="T3075" s="139">
        <f ca="1">INDEX(EXTRACT!DATE,MATCH(Tableau4[[#This Row],[Décalage]],D:D,0),0)</f>
        <v>0</v>
      </c>
      <c r="U3075" s="139">
        <f ca="1">VLOOKUP(Tableau4[[#This Row],[Décalage]],D:E,2,0)</f>
        <v>0</v>
      </c>
      <c r="V3075" s="139">
        <f ca="1">VLOOKUP(Tableau4[[#This Row],[Décalage]],D:G,4,0)</f>
        <v>0</v>
      </c>
      <c r="AY3075" s="88"/>
      <c r="AZ3075" s="88"/>
      <c r="BA3075" s="88"/>
      <c r="BB3075" s="88"/>
      <c r="BC3075" s="88"/>
    </row>
    <row r="3076" spans="1:55" ht="15" x14ac:dyDescent="0.2">
      <c r="A3076" s="100" t="s">
        <v>534</v>
      </c>
      <c r="B3076" s="95" t="s">
        <v>534</v>
      </c>
      <c r="C3076" s="95">
        <v>3073</v>
      </c>
      <c r="D3076" s="95" t="s">
        <v>534</v>
      </c>
      <c r="E3076" s="99" t="s">
        <v>534</v>
      </c>
      <c r="F3076" s="95" t="s">
        <v>534</v>
      </c>
      <c r="G3076" s="95" t="s">
        <v>534</v>
      </c>
      <c r="H3076" s="95">
        <v>0</v>
      </c>
      <c r="I3076" s="95">
        <v>1</v>
      </c>
      <c r="J3076" s="95">
        <v>2609</v>
      </c>
      <c r="K3076" s="95" t="s">
        <v>534</v>
      </c>
      <c r="L3076" s="98" t="s">
        <v>534</v>
      </c>
      <c r="M3076" s="98" t="s">
        <v>534</v>
      </c>
      <c r="N3076" s="97" t="s">
        <v>534</v>
      </c>
      <c r="Q3076" s="88" t="str">
        <f t="array" aca="1" ref="Q3076" ca="1">IFERROR(INDEX(Tableau3[Num DECAL],SMALL(IF(Tableau3[Num DECAL]&lt;&gt;"",ROW(INDIRECT("1:"&amp;ROWS(Tableau3[Num DECAL])))),ROWS($1:3065))),"")</f>
        <v/>
      </c>
      <c r="R3076" s="88">
        <f t="shared" ca="1" si="47"/>
        <v>0</v>
      </c>
      <c r="S3076" s="88">
        <f ca="1">COUNTIFS(Tableau3[PLAGE],R3076)</f>
        <v>0</v>
      </c>
      <c r="T3076" s="139">
        <f ca="1">INDEX(EXTRACT!DATE,MATCH(Tableau4[[#This Row],[Décalage]],D:D,0),0)</f>
        <v>0</v>
      </c>
      <c r="U3076" s="139">
        <f ca="1">VLOOKUP(Tableau4[[#This Row],[Décalage]],D:E,2,0)</f>
        <v>0</v>
      </c>
      <c r="V3076" s="139">
        <f ca="1">VLOOKUP(Tableau4[[#This Row],[Décalage]],D:G,4,0)</f>
        <v>0</v>
      </c>
      <c r="AY3076" s="88"/>
      <c r="AZ3076" s="88"/>
      <c r="BA3076" s="88"/>
      <c r="BB3076" s="88"/>
      <c r="BC3076" s="88"/>
    </row>
    <row r="3077" spans="1:55" ht="15" x14ac:dyDescent="0.2">
      <c r="A3077" s="100" t="s">
        <v>534</v>
      </c>
      <c r="B3077" s="95" t="s">
        <v>534</v>
      </c>
      <c r="C3077" s="95">
        <v>3074</v>
      </c>
      <c r="D3077" s="95" t="s">
        <v>534</v>
      </c>
      <c r="E3077" s="99" t="s">
        <v>534</v>
      </c>
      <c r="F3077" s="95" t="s">
        <v>534</v>
      </c>
      <c r="G3077" s="95" t="s">
        <v>534</v>
      </c>
      <c r="H3077" s="95">
        <v>0</v>
      </c>
      <c r="I3077" s="95">
        <v>1</v>
      </c>
      <c r="J3077" s="95">
        <v>2610</v>
      </c>
      <c r="K3077" s="95" t="s">
        <v>534</v>
      </c>
      <c r="L3077" s="98" t="s">
        <v>534</v>
      </c>
      <c r="M3077" s="98" t="s">
        <v>534</v>
      </c>
      <c r="N3077" s="97" t="s">
        <v>534</v>
      </c>
      <c r="Q3077" s="88" t="str">
        <f t="array" aca="1" ref="Q3077" ca="1">IFERROR(INDEX(Tableau3[Num DECAL],SMALL(IF(Tableau3[Num DECAL]&lt;&gt;"",ROW(INDIRECT("1:"&amp;ROWS(Tableau3[Num DECAL])))),ROWS($1:3066))),"")</f>
        <v/>
      </c>
      <c r="R3077" s="88">
        <f t="shared" ca="1" si="47"/>
        <v>0</v>
      </c>
      <c r="S3077" s="88">
        <f ca="1">COUNTIFS(Tableau3[PLAGE],R3077)</f>
        <v>0</v>
      </c>
      <c r="T3077" s="139">
        <f ca="1">INDEX(EXTRACT!DATE,MATCH(Tableau4[[#This Row],[Décalage]],D:D,0),0)</f>
        <v>0</v>
      </c>
      <c r="U3077" s="139">
        <f ca="1">VLOOKUP(Tableau4[[#This Row],[Décalage]],D:E,2,0)</f>
        <v>0</v>
      </c>
      <c r="V3077" s="139">
        <f ca="1">VLOOKUP(Tableau4[[#This Row],[Décalage]],D:G,4,0)</f>
        <v>0</v>
      </c>
      <c r="AY3077" s="88"/>
      <c r="AZ3077" s="88"/>
      <c r="BA3077" s="88"/>
      <c r="BB3077" s="88"/>
      <c r="BC3077" s="88"/>
    </row>
    <row r="3078" spans="1:55" ht="15" x14ac:dyDescent="0.2">
      <c r="A3078" s="100" t="s">
        <v>534</v>
      </c>
      <c r="B3078" s="95" t="s">
        <v>534</v>
      </c>
      <c r="C3078" s="95">
        <v>3075</v>
      </c>
      <c r="D3078" s="95" t="s">
        <v>534</v>
      </c>
      <c r="E3078" s="99" t="s">
        <v>534</v>
      </c>
      <c r="F3078" s="95" t="s">
        <v>534</v>
      </c>
      <c r="G3078" s="95" t="s">
        <v>534</v>
      </c>
      <c r="H3078" s="95">
        <v>0</v>
      </c>
      <c r="I3078" s="95">
        <v>1</v>
      </c>
      <c r="J3078" s="95">
        <v>2611</v>
      </c>
      <c r="K3078" s="95">
        <v>1</v>
      </c>
      <c r="L3078" s="98" t="s">
        <v>534</v>
      </c>
      <c r="M3078" s="98" t="s">
        <v>534</v>
      </c>
      <c r="N3078" s="97" t="s">
        <v>534</v>
      </c>
      <c r="Q3078" s="88" t="str">
        <f t="array" aca="1" ref="Q3078" ca="1">IFERROR(INDEX(Tableau3[Num DECAL],SMALL(IF(Tableau3[Num DECAL]&lt;&gt;"",ROW(INDIRECT("1:"&amp;ROWS(Tableau3[Num DECAL])))),ROWS($1:3067))),"")</f>
        <v/>
      </c>
      <c r="R3078" s="88">
        <f t="shared" ca="1" si="47"/>
        <v>0</v>
      </c>
      <c r="S3078" s="88">
        <f ca="1">COUNTIFS(Tableau3[PLAGE],R3078)</f>
        <v>0</v>
      </c>
      <c r="T3078" s="139">
        <f ca="1">INDEX(EXTRACT!DATE,MATCH(Tableau4[[#This Row],[Décalage]],D:D,0),0)</f>
        <v>0</v>
      </c>
      <c r="U3078" s="139">
        <f ca="1">VLOOKUP(Tableau4[[#This Row],[Décalage]],D:E,2,0)</f>
        <v>0</v>
      </c>
      <c r="V3078" s="139">
        <f ca="1">VLOOKUP(Tableau4[[#This Row],[Décalage]],D:G,4,0)</f>
        <v>0</v>
      </c>
      <c r="AY3078" s="88"/>
      <c r="AZ3078" s="88"/>
      <c r="BA3078" s="88"/>
      <c r="BB3078" s="88"/>
      <c r="BC3078" s="88"/>
    </row>
    <row r="3079" spans="1:55" ht="15" x14ac:dyDescent="0.2">
      <c r="A3079" s="100" t="s">
        <v>534</v>
      </c>
      <c r="B3079" s="95" t="s">
        <v>534</v>
      </c>
      <c r="C3079" s="95">
        <v>3076</v>
      </c>
      <c r="D3079" s="95" t="s">
        <v>534</v>
      </c>
      <c r="E3079" s="99" t="s">
        <v>534</v>
      </c>
      <c r="F3079" s="95" t="s">
        <v>534</v>
      </c>
      <c r="G3079" s="95" t="s">
        <v>534</v>
      </c>
      <c r="H3079" s="95">
        <v>0</v>
      </c>
      <c r="I3079" s="95">
        <v>1</v>
      </c>
      <c r="J3079" s="95">
        <v>2612</v>
      </c>
      <c r="K3079" s="95" t="s">
        <v>534</v>
      </c>
      <c r="L3079" s="98" t="s">
        <v>534</v>
      </c>
      <c r="M3079" s="98" t="s">
        <v>534</v>
      </c>
      <c r="N3079" s="97" t="s">
        <v>534</v>
      </c>
      <c r="Q3079" s="88" t="str">
        <f t="array" aca="1" ref="Q3079" ca="1">IFERROR(INDEX(Tableau3[Num DECAL],SMALL(IF(Tableau3[Num DECAL]&lt;&gt;"",ROW(INDIRECT("1:"&amp;ROWS(Tableau3[Num DECAL])))),ROWS($1:3068))),"")</f>
        <v/>
      </c>
      <c r="R3079" s="88">
        <f t="shared" ca="1" si="47"/>
        <v>0</v>
      </c>
      <c r="S3079" s="88">
        <f ca="1">COUNTIFS(Tableau3[PLAGE],R3079)</f>
        <v>0</v>
      </c>
      <c r="T3079" s="139">
        <f ca="1">INDEX(EXTRACT!DATE,MATCH(Tableau4[[#This Row],[Décalage]],D:D,0),0)</f>
        <v>0</v>
      </c>
      <c r="U3079" s="139">
        <f ca="1">VLOOKUP(Tableau4[[#This Row],[Décalage]],D:E,2,0)</f>
        <v>0</v>
      </c>
      <c r="V3079" s="139">
        <f ca="1">VLOOKUP(Tableau4[[#This Row],[Décalage]],D:G,4,0)</f>
        <v>0</v>
      </c>
      <c r="AY3079" s="88"/>
      <c r="AZ3079" s="88"/>
      <c r="BA3079" s="88"/>
      <c r="BB3079" s="88"/>
      <c r="BC3079" s="88"/>
    </row>
    <row r="3080" spans="1:55" ht="15" x14ac:dyDescent="0.2">
      <c r="A3080" s="100" t="s">
        <v>534</v>
      </c>
      <c r="B3080" s="95" t="s">
        <v>534</v>
      </c>
      <c r="C3080" s="95">
        <v>3077</v>
      </c>
      <c r="D3080" s="95" t="s">
        <v>534</v>
      </c>
      <c r="E3080" s="99" t="s">
        <v>534</v>
      </c>
      <c r="F3080" s="95" t="s">
        <v>534</v>
      </c>
      <c r="G3080" s="95" t="s">
        <v>534</v>
      </c>
      <c r="H3080" s="95">
        <v>0</v>
      </c>
      <c r="I3080" s="95">
        <v>1</v>
      </c>
      <c r="J3080" s="95">
        <v>2613</v>
      </c>
      <c r="K3080" s="95" t="s">
        <v>534</v>
      </c>
      <c r="L3080" s="98" t="s">
        <v>534</v>
      </c>
      <c r="M3080" s="98" t="s">
        <v>534</v>
      </c>
      <c r="N3080" s="97" t="s">
        <v>534</v>
      </c>
      <c r="Q3080" s="88" t="str">
        <f t="array" aca="1" ref="Q3080" ca="1">IFERROR(INDEX(Tableau3[Num DECAL],SMALL(IF(Tableau3[Num DECAL]&lt;&gt;"",ROW(INDIRECT("1:"&amp;ROWS(Tableau3[Num DECAL])))),ROWS($1:3069))),"")</f>
        <v/>
      </c>
      <c r="R3080" s="88">
        <f t="shared" ca="1" si="47"/>
        <v>0</v>
      </c>
      <c r="S3080" s="88">
        <f ca="1">COUNTIFS(Tableau3[PLAGE],R3080)</f>
        <v>0</v>
      </c>
      <c r="T3080" s="139">
        <f ca="1">INDEX(EXTRACT!DATE,MATCH(Tableau4[[#This Row],[Décalage]],D:D,0),0)</f>
        <v>0</v>
      </c>
      <c r="U3080" s="139">
        <f ca="1">VLOOKUP(Tableau4[[#This Row],[Décalage]],D:E,2,0)</f>
        <v>0</v>
      </c>
      <c r="V3080" s="139">
        <f ca="1">VLOOKUP(Tableau4[[#This Row],[Décalage]],D:G,4,0)</f>
        <v>0</v>
      </c>
      <c r="AY3080" s="88"/>
      <c r="AZ3080" s="88"/>
      <c r="BA3080" s="88"/>
      <c r="BB3080" s="88"/>
      <c r="BC3080" s="88"/>
    </row>
    <row r="3081" spans="1:55" ht="15" x14ac:dyDescent="0.2">
      <c r="A3081" s="100" t="s">
        <v>534</v>
      </c>
      <c r="B3081" s="95" t="s">
        <v>534</v>
      </c>
      <c r="C3081" s="95">
        <v>3078</v>
      </c>
      <c r="D3081" s="95" t="s">
        <v>534</v>
      </c>
      <c r="E3081" s="99" t="s">
        <v>534</v>
      </c>
      <c r="F3081" s="95" t="s">
        <v>534</v>
      </c>
      <c r="G3081" s="95" t="s">
        <v>534</v>
      </c>
      <c r="H3081" s="95">
        <v>0</v>
      </c>
      <c r="I3081" s="95">
        <v>1</v>
      </c>
      <c r="J3081" s="95">
        <v>2614</v>
      </c>
      <c r="K3081" s="95" t="s">
        <v>534</v>
      </c>
      <c r="L3081" s="98" t="s">
        <v>534</v>
      </c>
      <c r="M3081" s="98" t="s">
        <v>534</v>
      </c>
      <c r="N3081" s="97" t="s">
        <v>534</v>
      </c>
      <c r="Q3081" s="88" t="str">
        <f t="array" aca="1" ref="Q3081" ca="1">IFERROR(INDEX(Tableau3[Num DECAL],SMALL(IF(Tableau3[Num DECAL]&lt;&gt;"",ROW(INDIRECT("1:"&amp;ROWS(Tableau3[Num DECAL])))),ROWS($1:3070))),"")</f>
        <v/>
      </c>
      <c r="R3081" s="88">
        <f t="shared" ca="1" si="47"/>
        <v>0</v>
      </c>
      <c r="S3081" s="88">
        <f ca="1">COUNTIFS(Tableau3[PLAGE],R3081)</f>
        <v>0</v>
      </c>
      <c r="T3081" s="139">
        <f ca="1">INDEX(EXTRACT!DATE,MATCH(Tableau4[[#This Row],[Décalage]],D:D,0),0)</f>
        <v>0</v>
      </c>
      <c r="U3081" s="139">
        <f ca="1">VLOOKUP(Tableau4[[#This Row],[Décalage]],D:E,2,0)</f>
        <v>0</v>
      </c>
      <c r="V3081" s="139">
        <f ca="1">VLOOKUP(Tableau4[[#This Row],[Décalage]],D:G,4,0)</f>
        <v>0</v>
      </c>
      <c r="AY3081" s="88"/>
      <c r="AZ3081" s="88"/>
      <c r="BA3081" s="88"/>
      <c r="BB3081" s="88"/>
      <c r="BC3081" s="88"/>
    </row>
    <row r="3082" spans="1:55" ht="15" x14ac:dyDescent="0.2">
      <c r="A3082" s="100" t="s">
        <v>534</v>
      </c>
      <c r="B3082" s="95" t="s">
        <v>534</v>
      </c>
      <c r="C3082" s="95">
        <v>3079</v>
      </c>
      <c r="D3082" s="95" t="s">
        <v>534</v>
      </c>
      <c r="E3082" s="99" t="s">
        <v>534</v>
      </c>
      <c r="F3082" s="95" t="s">
        <v>534</v>
      </c>
      <c r="G3082" s="95" t="s">
        <v>534</v>
      </c>
      <c r="H3082" s="95">
        <v>0</v>
      </c>
      <c r="I3082" s="95">
        <v>1</v>
      </c>
      <c r="J3082" s="95">
        <v>2615</v>
      </c>
      <c r="K3082" s="95" t="s">
        <v>534</v>
      </c>
      <c r="L3082" s="98" t="s">
        <v>534</v>
      </c>
      <c r="M3082" s="98" t="s">
        <v>534</v>
      </c>
      <c r="N3082" s="97" t="s">
        <v>534</v>
      </c>
      <c r="Q3082" s="88" t="str">
        <f t="array" aca="1" ref="Q3082" ca="1">IFERROR(INDEX(Tableau3[Num DECAL],SMALL(IF(Tableau3[Num DECAL]&lt;&gt;"",ROW(INDIRECT("1:"&amp;ROWS(Tableau3[Num DECAL])))),ROWS($1:3071))),"")</f>
        <v/>
      </c>
      <c r="R3082" s="88">
        <f t="shared" ca="1" si="47"/>
        <v>0</v>
      </c>
      <c r="S3082" s="88">
        <f ca="1">COUNTIFS(Tableau3[PLAGE],R3082)</f>
        <v>0</v>
      </c>
      <c r="T3082" s="139">
        <f ca="1">INDEX(EXTRACT!DATE,MATCH(Tableau4[[#This Row],[Décalage]],D:D,0),0)</f>
        <v>0</v>
      </c>
      <c r="U3082" s="139">
        <f ca="1">VLOOKUP(Tableau4[[#This Row],[Décalage]],D:E,2,0)</f>
        <v>0</v>
      </c>
      <c r="V3082" s="139">
        <f ca="1">VLOOKUP(Tableau4[[#This Row],[Décalage]],D:G,4,0)</f>
        <v>0</v>
      </c>
      <c r="AY3082" s="88"/>
      <c r="AZ3082" s="88"/>
      <c r="BA3082" s="88"/>
      <c r="BB3082" s="88"/>
      <c r="BC3082" s="88"/>
    </row>
    <row r="3083" spans="1:55" ht="15" x14ac:dyDescent="0.2">
      <c r="A3083" s="100" t="s">
        <v>534</v>
      </c>
      <c r="B3083" s="95" t="s">
        <v>534</v>
      </c>
      <c r="C3083" s="95">
        <v>3080</v>
      </c>
      <c r="D3083" s="95" t="s">
        <v>534</v>
      </c>
      <c r="E3083" s="99" t="s">
        <v>534</v>
      </c>
      <c r="F3083" s="95" t="s">
        <v>534</v>
      </c>
      <c r="G3083" s="95" t="s">
        <v>534</v>
      </c>
      <c r="H3083" s="95">
        <v>0</v>
      </c>
      <c r="I3083" s="95">
        <v>1</v>
      </c>
      <c r="J3083" s="95">
        <v>2616</v>
      </c>
      <c r="K3083" s="95" t="s">
        <v>534</v>
      </c>
      <c r="L3083" s="98" t="s">
        <v>534</v>
      </c>
      <c r="M3083" s="98" t="s">
        <v>534</v>
      </c>
      <c r="N3083" s="97" t="s">
        <v>534</v>
      </c>
      <c r="Q3083" s="88" t="str">
        <f t="array" aca="1" ref="Q3083" ca="1">IFERROR(INDEX(Tableau3[Num DECAL],SMALL(IF(Tableau3[Num DECAL]&lt;&gt;"",ROW(INDIRECT("1:"&amp;ROWS(Tableau3[Num DECAL])))),ROWS($1:3072))),"")</f>
        <v/>
      </c>
      <c r="R3083" s="88">
        <f t="shared" ca="1" si="47"/>
        <v>0</v>
      </c>
      <c r="S3083" s="88">
        <f ca="1">COUNTIFS(Tableau3[PLAGE],R3083)</f>
        <v>0</v>
      </c>
      <c r="T3083" s="139">
        <f ca="1">INDEX(EXTRACT!DATE,MATCH(Tableau4[[#This Row],[Décalage]],D:D,0),0)</f>
        <v>0</v>
      </c>
      <c r="U3083" s="139">
        <f ca="1">VLOOKUP(Tableau4[[#This Row],[Décalage]],D:E,2,0)</f>
        <v>0</v>
      </c>
      <c r="V3083" s="139">
        <f ca="1">VLOOKUP(Tableau4[[#This Row],[Décalage]],D:G,4,0)</f>
        <v>0</v>
      </c>
      <c r="AY3083" s="88"/>
      <c r="AZ3083" s="88"/>
      <c r="BA3083" s="88"/>
      <c r="BB3083" s="88"/>
      <c r="BC3083" s="88"/>
    </row>
    <row r="3084" spans="1:55" ht="15" x14ac:dyDescent="0.2">
      <c r="A3084" s="100" t="s">
        <v>534</v>
      </c>
      <c r="B3084" s="95" t="s">
        <v>534</v>
      </c>
      <c r="C3084" s="95">
        <v>3081</v>
      </c>
      <c r="D3084" s="95" t="s">
        <v>534</v>
      </c>
      <c r="E3084" s="99" t="s">
        <v>534</v>
      </c>
      <c r="F3084" s="95" t="s">
        <v>534</v>
      </c>
      <c r="G3084" s="95" t="s">
        <v>534</v>
      </c>
      <c r="H3084" s="95">
        <v>0</v>
      </c>
      <c r="I3084" s="95">
        <v>1</v>
      </c>
      <c r="J3084" s="95">
        <v>2617</v>
      </c>
      <c r="K3084" s="95" t="s">
        <v>534</v>
      </c>
      <c r="L3084" s="98" t="s">
        <v>534</v>
      </c>
      <c r="M3084" s="98" t="s">
        <v>534</v>
      </c>
      <c r="N3084" s="97" t="s">
        <v>534</v>
      </c>
      <c r="Q3084" s="88" t="str">
        <f t="array" aca="1" ref="Q3084" ca="1">IFERROR(INDEX(Tableau3[Num DECAL],SMALL(IF(Tableau3[Num DECAL]&lt;&gt;"",ROW(INDIRECT("1:"&amp;ROWS(Tableau3[Num DECAL])))),ROWS($1:3073))),"")</f>
        <v/>
      </c>
      <c r="R3084" s="88">
        <f t="shared" ref="R3084:R3147" ca="1" si="48">VLOOKUP(Q3084,D:J,7,0)</f>
        <v>0</v>
      </c>
      <c r="S3084" s="88">
        <f ca="1">COUNTIFS(Tableau3[PLAGE],R3084)</f>
        <v>0</v>
      </c>
      <c r="T3084" s="139">
        <f ca="1">INDEX(EXTRACT!DATE,MATCH(Tableau4[[#This Row],[Décalage]],D:D,0),0)</f>
        <v>0</v>
      </c>
      <c r="U3084" s="139">
        <f ca="1">VLOOKUP(Tableau4[[#This Row],[Décalage]],D:E,2,0)</f>
        <v>0</v>
      </c>
      <c r="V3084" s="139">
        <f ca="1">VLOOKUP(Tableau4[[#This Row],[Décalage]],D:G,4,0)</f>
        <v>0</v>
      </c>
      <c r="AY3084" s="88"/>
      <c r="AZ3084" s="88"/>
      <c r="BA3084" s="88"/>
      <c r="BB3084" s="88"/>
      <c r="BC3084" s="88"/>
    </row>
    <row r="3085" spans="1:55" ht="15" x14ac:dyDescent="0.2">
      <c r="A3085" s="100" t="s">
        <v>534</v>
      </c>
      <c r="B3085" s="95" t="s">
        <v>534</v>
      </c>
      <c r="C3085" s="95">
        <v>3082</v>
      </c>
      <c r="D3085" s="95" t="s">
        <v>534</v>
      </c>
      <c r="E3085" s="99" t="s">
        <v>534</v>
      </c>
      <c r="F3085" s="95" t="s">
        <v>534</v>
      </c>
      <c r="G3085" s="95" t="s">
        <v>534</v>
      </c>
      <c r="H3085" s="95">
        <v>0</v>
      </c>
      <c r="I3085" s="95">
        <v>1</v>
      </c>
      <c r="J3085" s="95">
        <v>2618</v>
      </c>
      <c r="K3085" s="95" t="s">
        <v>534</v>
      </c>
      <c r="L3085" s="98" t="s">
        <v>534</v>
      </c>
      <c r="M3085" s="98" t="s">
        <v>534</v>
      </c>
      <c r="N3085" s="97" t="s">
        <v>534</v>
      </c>
      <c r="Q3085" s="88" t="str">
        <f t="array" aca="1" ref="Q3085" ca="1">IFERROR(INDEX(Tableau3[Num DECAL],SMALL(IF(Tableau3[Num DECAL]&lt;&gt;"",ROW(INDIRECT("1:"&amp;ROWS(Tableau3[Num DECAL])))),ROWS($1:3074))),"")</f>
        <v/>
      </c>
      <c r="R3085" s="88">
        <f t="shared" ca="1" si="48"/>
        <v>0</v>
      </c>
      <c r="S3085" s="88">
        <f ca="1">COUNTIFS(Tableau3[PLAGE],R3085)</f>
        <v>0</v>
      </c>
      <c r="T3085" s="139">
        <f ca="1">INDEX(EXTRACT!DATE,MATCH(Tableau4[[#This Row],[Décalage]],D:D,0),0)</f>
        <v>0</v>
      </c>
      <c r="U3085" s="139">
        <f ca="1">VLOOKUP(Tableau4[[#This Row],[Décalage]],D:E,2,0)</f>
        <v>0</v>
      </c>
      <c r="V3085" s="139">
        <f ca="1">VLOOKUP(Tableau4[[#This Row],[Décalage]],D:G,4,0)</f>
        <v>0</v>
      </c>
      <c r="AY3085" s="88"/>
      <c r="AZ3085" s="88"/>
      <c r="BA3085" s="88"/>
      <c r="BB3085" s="88"/>
      <c r="BC3085" s="88"/>
    </row>
    <row r="3086" spans="1:55" ht="15" x14ac:dyDescent="0.2">
      <c r="A3086" s="100" t="s">
        <v>534</v>
      </c>
      <c r="B3086" s="95" t="s">
        <v>534</v>
      </c>
      <c r="C3086" s="95">
        <v>3083</v>
      </c>
      <c r="D3086" s="95" t="s">
        <v>534</v>
      </c>
      <c r="E3086" s="99" t="s">
        <v>534</v>
      </c>
      <c r="F3086" s="95" t="s">
        <v>534</v>
      </c>
      <c r="G3086" s="95" t="s">
        <v>534</v>
      </c>
      <c r="H3086" s="95">
        <v>0</v>
      </c>
      <c r="I3086" s="95">
        <v>1</v>
      </c>
      <c r="J3086" s="95">
        <v>2619</v>
      </c>
      <c r="K3086" s="95" t="s">
        <v>534</v>
      </c>
      <c r="L3086" s="98" t="s">
        <v>534</v>
      </c>
      <c r="M3086" s="98" t="s">
        <v>534</v>
      </c>
      <c r="N3086" s="97" t="s">
        <v>534</v>
      </c>
      <c r="Q3086" s="88" t="str">
        <f t="array" aca="1" ref="Q3086" ca="1">IFERROR(INDEX(Tableau3[Num DECAL],SMALL(IF(Tableau3[Num DECAL]&lt;&gt;"",ROW(INDIRECT("1:"&amp;ROWS(Tableau3[Num DECAL])))),ROWS($1:3075))),"")</f>
        <v/>
      </c>
      <c r="R3086" s="88">
        <f t="shared" ca="1" si="48"/>
        <v>0</v>
      </c>
      <c r="S3086" s="88">
        <f ca="1">COUNTIFS(Tableau3[PLAGE],R3086)</f>
        <v>0</v>
      </c>
      <c r="T3086" s="139">
        <f ca="1">INDEX(EXTRACT!DATE,MATCH(Tableau4[[#This Row],[Décalage]],D:D,0),0)</f>
        <v>0</v>
      </c>
      <c r="U3086" s="139">
        <f ca="1">VLOOKUP(Tableau4[[#This Row],[Décalage]],D:E,2,0)</f>
        <v>0</v>
      </c>
      <c r="V3086" s="139">
        <f ca="1">VLOOKUP(Tableau4[[#This Row],[Décalage]],D:G,4,0)</f>
        <v>0</v>
      </c>
      <c r="AY3086" s="88"/>
      <c r="AZ3086" s="88"/>
      <c r="BA3086" s="88"/>
      <c r="BB3086" s="88"/>
      <c r="BC3086" s="88"/>
    </row>
    <row r="3087" spans="1:55" ht="15" x14ac:dyDescent="0.2">
      <c r="A3087" s="100" t="s">
        <v>534</v>
      </c>
      <c r="B3087" s="95" t="s">
        <v>534</v>
      </c>
      <c r="C3087" s="95">
        <v>3084</v>
      </c>
      <c r="D3087" s="95" t="s">
        <v>534</v>
      </c>
      <c r="E3087" s="99" t="s">
        <v>534</v>
      </c>
      <c r="F3087" s="95" t="s">
        <v>534</v>
      </c>
      <c r="G3087" s="95" t="s">
        <v>534</v>
      </c>
      <c r="H3087" s="95">
        <v>0</v>
      </c>
      <c r="I3087" s="95">
        <v>1</v>
      </c>
      <c r="J3087" s="95">
        <v>2620</v>
      </c>
      <c r="K3087" s="95" t="s">
        <v>534</v>
      </c>
      <c r="L3087" s="98" t="s">
        <v>534</v>
      </c>
      <c r="M3087" s="98" t="s">
        <v>534</v>
      </c>
      <c r="N3087" s="97" t="s">
        <v>534</v>
      </c>
      <c r="Q3087" s="88" t="str">
        <f t="array" aca="1" ref="Q3087" ca="1">IFERROR(INDEX(Tableau3[Num DECAL],SMALL(IF(Tableau3[Num DECAL]&lt;&gt;"",ROW(INDIRECT("1:"&amp;ROWS(Tableau3[Num DECAL])))),ROWS($1:3076))),"")</f>
        <v/>
      </c>
      <c r="R3087" s="88">
        <f t="shared" ca="1" si="48"/>
        <v>0</v>
      </c>
      <c r="S3087" s="88">
        <f ca="1">COUNTIFS(Tableau3[PLAGE],R3087)</f>
        <v>0</v>
      </c>
      <c r="T3087" s="139">
        <f ca="1">INDEX(EXTRACT!DATE,MATCH(Tableau4[[#This Row],[Décalage]],D:D,0),0)</f>
        <v>0</v>
      </c>
      <c r="U3087" s="139">
        <f ca="1">VLOOKUP(Tableau4[[#This Row],[Décalage]],D:E,2,0)</f>
        <v>0</v>
      </c>
      <c r="V3087" s="139">
        <f ca="1">VLOOKUP(Tableau4[[#This Row],[Décalage]],D:G,4,0)</f>
        <v>0</v>
      </c>
      <c r="AY3087" s="88"/>
      <c r="AZ3087" s="88"/>
      <c r="BA3087" s="88"/>
      <c r="BB3087" s="88"/>
      <c r="BC3087" s="88"/>
    </row>
    <row r="3088" spans="1:55" ht="15" x14ac:dyDescent="0.2">
      <c r="A3088" s="100" t="s">
        <v>534</v>
      </c>
      <c r="B3088" s="95" t="s">
        <v>534</v>
      </c>
      <c r="C3088" s="95">
        <v>3085</v>
      </c>
      <c r="D3088" s="95" t="s">
        <v>534</v>
      </c>
      <c r="E3088" s="99" t="s">
        <v>534</v>
      </c>
      <c r="F3088" s="95" t="s">
        <v>534</v>
      </c>
      <c r="G3088" s="95" t="s">
        <v>534</v>
      </c>
      <c r="H3088" s="95">
        <v>0</v>
      </c>
      <c r="I3088" s="95">
        <v>1</v>
      </c>
      <c r="J3088" s="95">
        <v>2621</v>
      </c>
      <c r="K3088" s="95" t="s">
        <v>534</v>
      </c>
      <c r="L3088" s="98" t="s">
        <v>534</v>
      </c>
      <c r="M3088" s="98" t="s">
        <v>534</v>
      </c>
      <c r="N3088" s="97" t="s">
        <v>534</v>
      </c>
      <c r="Q3088" s="88" t="str">
        <f t="array" aca="1" ref="Q3088" ca="1">IFERROR(INDEX(Tableau3[Num DECAL],SMALL(IF(Tableau3[Num DECAL]&lt;&gt;"",ROW(INDIRECT("1:"&amp;ROWS(Tableau3[Num DECAL])))),ROWS($1:3077))),"")</f>
        <v/>
      </c>
      <c r="R3088" s="88">
        <f t="shared" ca="1" si="48"/>
        <v>0</v>
      </c>
      <c r="S3088" s="88">
        <f ca="1">COUNTIFS(Tableau3[PLAGE],R3088)</f>
        <v>0</v>
      </c>
      <c r="T3088" s="139">
        <f ca="1">INDEX(EXTRACT!DATE,MATCH(Tableau4[[#This Row],[Décalage]],D:D,0),0)</f>
        <v>0</v>
      </c>
      <c r="U3088" s="139">
        <f ca="1">VLOOKUP(Tableau4[[#This Row],[Décalage]],D:E,2,0)</f>
        <v>0</v>
      </c>
      <c r="V3088" s="139">
        <f ca="1">VLOOKUP(Tableau4[[#This Row],[Décalage]],D:G,4,0)</f>
        <v>0</v>
      </c>
      <c r="AY3088" s="88"/>
      <c r="AZ3088" s="88"/>
      <c r="BA3088" s="88"/>
      <c r="BB3088" s="88"/>
      <c r="BC3088" s="88"/>
    </row>
    <row r="3089" spans="1:55" ht="15" x14ac:dyDescent="0.2">
      <c r="A3089" s="100" t="s">
        <v>534</v>
      </c>
      <c r="B3089" s="95" t="s">
        <v>534</v>
      </c>
      <c r="C3089" s="95">
        <v>3086</v>
      </c>
      <c r="D3089" s="95" t="s">
        <v>534</v>
      </c>
      <c r="E3089" s="99" t="s">
        <v>534</v>
      </c>
      <c r="F3089" s="95" t="s">
        <v>534</v>
      </c>
      <c r="G3089" s="95" t="s">
        <v>534</v>
      </c>
      <c r="H3089" s="95">
        <v>0</v>
      </c>
      <c r="I3089" s="95">
        <v>1</v>
      </c>
      <c r="J3089" s="95">
        <v>2622</v>
      </c>
      <c r="K3089" s="95" t="s">
        <v>534</v>
      </c>
      <c r="L3089" s="98" t="s">
        <v>534</v>
      </c>
      <c r="M3089" s="98" t="s">
        <v>534</v>
      </c>
      <c r="N3089" s="97" t="s">
        <v>534</v>
      </c>
      <c r="Q3089" s="88" t="str">
        <f t="array" aca="1" ref="Q3089" ca="1">IFERROR(INDEX(Tableau3[Num DECAL],SMALL(IF(Tableau3[Num DECAL]&lt;&gt;"",ROW(INDIRECT("1:"&amp;ROWS(Tableau3[Num DECAL])))),ROWS($1:3078))),"")</f>
        <v/>
      </c>
      <c r="R3089" s="88">
        <f t="shared" ca="1" si="48"/>
        <v>0</v>
      </c>
      <c r="S3089" s="88">
        <f ca="1">COUNTIFS(Tableau3[PLAGE],R3089)</f>
        <v>0</v>
      </c>
      <c r="T3089" s="139">
        <f ca="1">INDEX(EXTRACT!DATE,MATCH(Tableau4[[#This Row],[Décalage]],D:D,0),0)</f>
        <v>0</v>
      </c>
      <c r="U3089" s="139">
        <f ca="1">VLOOKUP(Tableau4[[#This Row],[Décalage]],D:E,2,0)</f>
        <v>0</v>
      </c>
      <c r="V3089" s="139">
        <f ca="1">VLOOKUP(Tableau4[[#This Row],[Décalage]],D:G,4,0)</f>
        <v>0</v>
      </c>
      <c r="AY3089" s="88"/>
      <c r="AZ3089" s="88"/>
      <c r="BA3089" s="88"/>
      <c r="BB3089" s="88"/>
      <c r="BC3089" s="88"/>
    </row>
    <row r="3090" spans="1:55" ht="15" x14ac:dyDescent="0.2">
      <c r="A3090" s="100" t="s">
        <v>534</v>
      </c>
      <c r="B3090" s="95" t="s">
        <v>534</v>
      </c>
      <c r="C3090" s="95">
        <v>3087</v>
      </c>
      <c r="D3090" s="95" t="s">
        <v>534</v>
      </c>
      <c r="E3090" s="99" t="s">
        <v>534</v>
      </c>
      <c r="F3090" s="95" t="s">
        <v>534</v>
      </c>
      <c r="G3090" s="95" t="s">
        <v>534</v>
      </c>
      <c r="H3090" s="95">
        <v>0</v>
      </c>
      <c r="I3090" s="95">
        <v>1</v>
      </c>
      <c r="J3090" s="95">
        <v>2623</v>
      </c>
      <c r="K3090" s="95" t="s">
        <v>534</v>
      </c>
      <c r="L3090" s="98" t="s">
        <v>534</v>
      </c>
      <c r="M3090" s="98" t="s">
        <v>534</v>
      </c>
      <c r="N3090" s="97" t="s">
        <v>534</v>
      </c>
      <c r="Q3090" s="88" t="str">
        <f t="array" aca="1" ref="Q3090" ca="1">IFERROR(INDEX(Tableau3[Num DECAL],SMALL(IF(Tableau3[Num DECAL]&lt;&gt;"",ROW(INDIRECT("1:"&amp;ROWS(Tableau3[Num DECAL])))),ROWS($1:3079))),"")</f>
        <v/>
      </c>
      <c r="R3090" s="88">
        <f t="shared" ca="1" si="48"/>
        <v>0</v>
      </c>
      <c r="S3090" s="88">
        <f ca="1">COUNTIFS(Tableau3[PLAGE],R3090)</f>
        <v>0</v>
      </c>
      <c r="T3090" s="139">
        <f ca="1">INDEX(EXTRACT!DATE,MATCH(Tableau4[[#This Row],[Décalage]],D:D,0),0)</f>
        <v>0</v>
      </c>
      <c r="U3090" s="139">
        <f ca="1">VLOOKUP(Tableau4[[#This Row],[Décalage]],D:E,2,0)</f>
        <v>0</v>
      </c>
      <c r="V3090" s="139">
        <f ca="1">VLOOKUP(Tableau4[[#This Row],[Décalage]],D:G,4,0)</f>
        <v>0</v>
      </c>
      <c r="AY3090" s="88"/>
      <c r="AZ3090" s="88"/>
      <c r="BA3090" s="88"/>
      <c r="BB3090" s="88"/>
      <c r="BC3090" s="88"/>
    </row>
    <row r="3091" spans="1:55" ht="15" x14ac:dyDescent="0.2">
      <c r="A3091" s="100" t="s">
        <v>534</v>
      </c>
      <c r="B3091" s="95" t="s">
        <v>534</v>
      </c>
      <c r="C3091" s="95">
        <v>3088</v>
      </c>
      <c r="D3091" s="95" t="s">
        <v>534</v>
      </c>
      <c r="E3091" s="99" t="s">
        <v>534</v>
      </c>
      <c r="F3091" s="95" t="s">
        <v>534</v>
      </c>
      <c r="G3091" s="95" t="s">
        <v>534</v>
      </c>
      <c r="H3091" s="95">
        <v>0</v>
      </c>
      <c r="I3091" s="95">
        <v>1</v>
      </c>
      <c r="J3091" s="95">
        <v>2624</v>
      </c>
      <c r="K3091" s="95" t="s">
        <v>534</v>
      </c>
      <c r="L3091" s="98" t="s">
        <v>534</v>
      </c>
      <c r="M3091" s="98" t="s">
        <v>534</v>
      </c>
      <c r="N3091" s="97" t="s">
        <v>534</v>
      </c>
      <c r="Q3091" s="88" t="str">
        <f t="array" aca="1" ref="Q3091" ca="1">IFERROR(INDEX(Tableau3[Num DECAL],SMALL(IF(Tableau3[Num DECAL]&lt;&gt;"",ROW(INDIRECT("1:"&amp;ROWS(Tableau3[Num DECAL])))),ROWS($1:3080))),"")</f>
        <v/>
      </c>
      <c r="R3091" s="88">
        <f t="shared" ca="1" si="48"/>
        <v>0</v>
      </c>
      <c r="S3091" s="88">
        <f ca="1">COUNTIFS(Tableau3[PLAGE],R3091)</f>
        <v>0</v>
      </c>
      <c r="T3091" s="139">
        <f ca="1">INDEX(EXTRACT!DATE,MATCH(Tableau4[[#This Row],[Décalage]],D:D,0),0)</f>
        <v>0</v>
      </c>
      <c r="U3091" s="139">
        <f ca="1">VLOOKUP(Tableau4[[#This Row],[Décalage]],D:E,2,0)</f>
        <v>0</v>
      </c>
      <c r="V3091" s="139">
        <f ca="1">VLOOKUP(Tableau4[[#This Row],[Décalage]],D:G,4,0)</f>
        <v>0</v>
      </c>
      <c r="AY3091" s="88"/>
      <c r="AZ3091" s="88"/>
      <c r="BA3091" s="88"/>
      <c r="BB3091" s="88"/>
      <c r="BC3091" s="88"/>
    </row>
    <row r="3092" spans="1:55" ht="15" x14ac:dyDescent="0.2">
      <c r="A3092" s="100" t="s">
        <v>534</v>
      </c>
      <c r="B3092" s="95" t="s">
        <v>534</v>
      </c>
      <c r="C3092" s="95">
        <v>3089</v>
      </c>
      <c r="D3092" s="95" t="s">
        <v>534</v>
      </c>
      <c r="E3092" s="99" t="s">
        <v>534</v>
      </c>
      <c r="F3092" s="95" t="s">
        <v>534</v>
      </c>
      <c r="G3092" s="95" t="s">
        <v>534</v>
      </c>
      <c r="H3092" s="95">
        <v>0</v>
      </c>
      <c r="I3092" s="95">
        <v>1</v>
      </c>
      <c r="J3092" s="95">
        <v>2625</v>
      </c>
      <c r="K3092" s="95" t="s">
        <v>534</v>
      </c>
      <c r="L3092" s="98" t="s">
        <v>534</v>
      </c>
      <c r="M3092" s="98" t="s">
        <v>534</v>
      </c>
      <c r="N3092" s="97" t="s">
        <v>534</v>
      </c>
      <c r="Q3092" s="88" t="str">
        <f t="array" aca="1" ref="Q3092" ca="1">IFERROR(INDEX(Tableau3[Num DECAL],SMALL(IF(Tableau3[Num DECAL]&lt;&gt;"",ROW(INDIRECT("1:"&amp;ROWS(Tableau3[Num DECAL])))),ROWS($1:3081))),"")</f>
        <v/>
      </c>
      <c r="R3092" s="88">
        <f t="shared" ca="1" si="48"/>
        <v>0</v>
      </c>
      <c r="S3092" s="88">
        <f ca="1">COUNTIFS(Tableau3[PLAGE],R3092)</f>
        <v>0</v>
      </c>
      <c r="T3092" s="139">
        <f ca="1">INDEX(EXTRACT!DATE,MATCH(Tableau4[[#This Row],[Décalage]],D:D,0),0)</f>
        <v>0</v>
      </c>
      <c r="U3092" s="139">
        <f ca="1">VLOOKUP(Tableau4[[#This Row],[Décalage]],D:E,2,0)</f>
        <v>0</v>
      </c>
      <c r="V3092" s="139">
        <f ca="1">VLOOKUP(Tableau4[[#This Row],[Décalage]],D:G,4,0)</f>
        <v>0</v>
      </c>
      <c r="AY3092" s="88"/>
      <c r="AZ3092" s="88"/>
      <c r="BA3092" s="88"/>
      <c r="BB3092" s="88"/>
      <c r="BC3092" s="88"/>
    </row>
    <row r="3093" spans="1:55" ht="15" x14ac:dyDescent="0.2">
      <c r="A3093" s="100" t="s">
        <v>534</v>
      </c>
      <c r="B3093" s="95" t="s">
        <v>534</v>
      </c>
      <c r="C3093" s="95">
        <v>3090</v>
      </c>
      <c r="D3093" s="95" t="s">
        <v>534</v>
      </c>
      <c r="E3093" s="99" t="s">
        <v>534</v>
      </c>
      <c r="F3093" s="95" t="s">
        <v>534</v>
      </c>
      <c r="G3093" s="95" t="s">
        <v>534</v>
      </c>
      <c r="H3093" s="95">
        <v>0</v>
      </c>
      <c r="I3093" s="95">
        <v>1</v>
      </c>
      <c r="J3093" s="95">
        <v>2626</v>
      </c>
      <c r="K3093" s="95" t="s">
        <v>534</v>
      </c>
      <c r="L3093" s="98" t="s">
        <v>534</v>
      </c>
      <c r="M3093" s="98" t="s">
        <v>534</v>
      </c>
      <c r="N3093" s="97" t="s">
        <v>534</v>
      </c>
      <c r="Q3093" s="88" t="str">
        <f t="array" aca="1" ref="Q3093" ca="1">IFERROR(INDEX(Tableau3[Num DECAL],SMALL(IF(Tableau3[Num DECAL]&lt;&gt;"",ROW(INDIRECT("1:"&amp;ROWS(Tableau3[Num DECAL])))),ROWS($1:3082))),"")</f>
        <v/>
      </c>
      <c r="R3093" s="88">
        <f t="shared" ca="1" si="48"/>
        <v>0</v>
      </c>
      <c r="S3093" s="88">
        <f ca="1">COUNTIFS(Tableau3[PLAGE],R3093)</f>
        <v>0</v>
      </c>
      <c r="T3093" s="139">
        <f ca="1">INDEX(EXTRACT!DATE,MATCH(Tableau4[[#This Row],[Décalage]],D:D,0),0)</f>
        <v>0</v>
      </c>
      <c r="U3093" s="139">
        <f ca="1">VLOOKUP(Tableau4[[#This Row],[Décalage]],D:E,2,0)</f>
        <v>0</v>
      </c>
      <c r="V3093" s="139">
        <f ca="1">VLOOKUP(Tableau4[[#This Row],[Décalage]],D:G,4,0)</f>
        <v>0</v>
      </c>
      <c r="AY3093" s="88"/>
      <c r="AZ3093" s="88"/>
      <c r="BA3093" s="88"/>
      <c r="BB3093" s="88"/>
      <c r="BC3093" s="88"/>
    </row>
    <row r="3094" spans="1:55" ht="15" x14ac:dyDescent="0.2">
      <c r="A3094" s="100" t="s">
        <v>534</v>
      </c>
      <c r="B3094" s="95" t="s">
        <v>534</v>
      </c>
      <c r="C3094" s="95">
        <v>3091</v>
      </c>
      <c r="D3094" s="95" t="s">
        <v>534</v>
      </c>
      <c r="E3094" s="99" t="s">
        <v>534</v>
      </c>
      <c r="F3094" s="95" t="s">
        <v>534</v>
      </c>
      <c r="G3094" s="95" t="s">
        <v>534</v>
      </c>
      <c r="H3094" s="95">
        <v>0</v>
      </c>
      <c r="I3094" s="95">
        <v>1</v>
      </c>
      <c r="J3094" s="95">
        <v>2627</v>
      </c>
      <c r="K3094" s="95" t="s">
        <v>534</v>
      </c>
      <c r="L3094" s="98" t="s">
        <v>534</v>
      </c>
      <c r="M3094" s="98" t="s">
        <v>534</v>
      </c>
      <c r="N3094" s="97" t="s">
        <v>534</v>
      </c>
      <c r="Q3094" s="88" t="str">
        <f t="array" aca="1" ref="Q3094" ca="1">IFERROR(INDEX(Tableau3[Num DECAL],SMALL(IF(Tableau3[Num DECAL]&lt;&gt;"",ROW(INDIRECT("1:"&amp;ROWS(Tableau3[Num DECAL])))),ROWS($1:3083))),"")</f>
        <v/>
      </c>
      <c r="R3094" s="88">
        <f t="shared" ca="1" si="48"/>
        <v>0</v>
      </c>
      <c r="S3094" s="88">
        <f ca="1">COUNTIFS(Tableau3[PLAGE],R3094)</f>
        <v>0</v>
      </c>
      <c r="T3094" s="139">
        <f ca="1">INDEX(EXTRACT!DATE,MATCH(Tableau4[[#This Row],[Décalage]],D:D,0),0)</f>
        <v>0</v>
      </c>
      <c r="U3094" s="139">
        <f ca="1">VLOOKUP(Tableau4[[#This Row],[Décalage]],D:E,2,0)</f>
        <v>0</v>
      </c>
      <c r="V3094" s="139">
        <f ca="1">VLOOKUP(Tableau4[[#This Row],[Décalage]],D:G,4,0)</f>
        <v>0</v>
      </c>
      <c r="AY3094" s="88"/>
      <c r="AZ3094" s="88"/>
      <c r="BA3094" s="88"/>
      <c r="BB3094" s="88"/>
      <c r="BC3094" s="88"/>
    </row>
    <row r="3095" spans="1:55" ht="15" x14ac:dyDescent="0.2">
      <c r="A3095" s="100" t="s">
        <v>534</v>
      </c>
      <c r="B3095" s="95" t="s">
        <v>534</v>
      </c>
      <c r="C3095" s="95">
        <v>3092</v>
      </c>
      <c r="D3095" s="95" t="s">
        <v>534</v>
      </c>
      <c r="E3095" s="99" t="s">
        <v>534</v>
      </c>
      <c r="F3095" s="95" t="s">
        <v>534</v>
      </c>
      <c r="G3095" s="95" t="s">
        <v>534</v>
      </c>
      <c r="H3095" s="95">
        <v>0</v>
      </c>
      <c r="I3095" s="95">
        <v>1</v>
      </c>
      <c r="J3095" s="95">
        <v>2628</v>
      </c>
      <c r="K3095" s="95" t="s">
        <v>534</v>
      </c>
      <c r="L3095" s="98" t="s">
        <v>534</v>
      </c>
      <c r="M3095" s="98" t="s">
        <v>534</v>
      </c>
      <c r="N3095" s="97" t="s">
        <v>534</v>
      </c>
      <c r="Q3095" s="88" t="str">
        <f t="array" aca="1" ref="Q3095" ca="1">IFERROR(INDEX(Tableau3[Num DECAL],SMALL(IF(Tableau3[Num DECAL]&lt;&gt;"",ROW(INDIRECT("1:"&amp;ROWS(Tableau3[Num DECAL])))),ROWS($1:3084))),"")</f>
        <v/>
      </c>
      <c r="R3095" s="88">
        <f t="shared" ca="1" si="48"/>
        <v>0</v>
      </c>
      <c r="S3095" s="88">
        <f ca="1">COUNTIFS(Tableau3[PLAGE],R3095)</f>
        <v>0</v>
      </c>
      <c r="T3095" s="139">
        <f ca="1">INDEX(EXTRACT!DATE,MATCH(Tableau4[[#This Row],[Décalage]],D:D,0),0)</f>
        <v>0</v>
      </c>
      <c r="U3095" s="139">
        <f ca="1">VLOOKUP(Tableau4[[#This Row],[Décalage]],D:E,2,0)</f>
        <v>0</v>
      </c>
      <c r="V3095" s="139">
        <f ca="1">VLOOKUP(Tableau4[[#This Row],[Décalage]],D:G,4,0)</f>
        <v>0</v>
      </c>
      <c r="AY3095" s="88"/>
      <c r="AZ3095" s="88"/>
      <c r="BA3095" s="88"/>
      <c r="BB3095" s="88"/>
      <c r="BC3095" s="88"/>
    </row>
    <row r="3096" spans="1:55" ht="15" x14ac:dyDescent="0.2">
      <c r="A3096" s="100" t="s">
        <v>534</v>
      </c>
      <c r="B3096" s="95" t="s">
        <v>534</v>
      </c>
      <c r="C3096" s="95">
        <v>3093</v>
      </c>
      <c r="D3096" s="95" t="s">
        <v>534</v>
      </c>
      <c r="E3096" s="99" t="s">
        <v>534</v>
      </c>
      <c r="F3096" s="95" t="s">
        <v>534</v>
      </c>
      <c r="G3096" s="95" t="s">
        <v>534</v>
      </c>
      <c r="H3096" s="95">
        <v>0</v>
      </c>
      <c r="I3096" s="95">
        <v>1</v>
      </c>
      <c r="J3096" s="95">
        <v>2629</v>
      </c>
      <c r="K3096" s="95" t="s">
        <v>534</v>
      </c>
      <c r="L3096" s="98" t="s">
        <v>534</v>
      </c>
      <c r="M3096" s="98" t="s">
        <v>534</v>
      </c>
      <c r="N3096" s="97" t="s">
        <v>534</v>
      </c>
      <c r="Q3096" s="88" t="str">
        <f t="array" aca="1" ref="Q3096" ca="1">IFERROR(INDEX(Tableau3[Num DECAL],SMALL(IF(Tableau3[Num DECAL]&lt;&gt;"",ROW(INDIRECT("1:"&amp;ROWS(Tableau3[Num DECAL])))),ROWS($1:3085))),"")</f>
        <v/>
      </c>
      <c r="R3096" s="88">
        <f t="shared" ca="1" si="48"/>
        <v>0</v>
      </c>
      <c r="S3096" s="88">
        <f ca="1">COUNTIFS(Tableau3[PLAGE],R3096)</f>
        <v>0</v>
      </c>
      <c r="T3096" s="139">
        <f ca="1">INDEX(EXTRACT!DATE,MATCH(Tableau4[[#This Row],[Décalage]],D:D,0),0)</f>
        <v>0</v>
      </c>
      <c r="U3096" s="139">
        <f ca="1">VLOOKUP(Tableau4[[#This Row],[Décalage]],D:E,2,0)</f>
        <v>0</v>
      </c>
      <c r="V3096" s="139">
        <f ca="1">VLOOKUP(Tableau4[[#This Row],[Décalage]],D:G,4,0)</f>
        <v>0</v>
      </c>
      <c r="AY3096" s="88"/>
      <c r="AZ3096" s="88"/>
      <c r="BA3096" s="88"/>
      <c r="BB3096" s="88"/>
      <c r="BC3096" s="88"/>
    </row>
    <row r="3097" spans="1:55" ht="15" x14ac:dyDescent="0.2">
      <c r="A3097" s="100" t="s">
        <v>534</v>
      </c>
      <c r="B3097" s="95" t="s">
        <v>534</v>
      </c>
      <c r="C3097" s="95">
        <v>3094</v>
      </c>
      <c r="D3097" s="95" t="s">
        <v>534</v>
      </c>
      <c r="E3097" s="99" t="s">
        <v>534</v>
      </c>
      <c r="F3097" s="95" t="s">
        <v>534</v>
      </c>
      <c r="G3097" s="95" t="s">
        <v>534</v>
      </c>
      <c r="H3097" s="95">
        <v>0</v>
      </c>
      <c r="I3097" s="95">
        <v>1</v>
      </c>
      <c r="J3097" s="95">
        <v>2630</v>
      </c>
      <c r="K3097" s="95" t="s">
        <v>534</v>
      </c>
      <c r="L3097" s="98" t="s">
        <v>534</v>
      </c>
      <c r="M3097" s="98" t="s">
        <v>534</v>
      </c>
      <c r="N3097" s="97" t="s">
        <v>534</v>
      </c>
      <c r="Q3097" s="88" t="str">
        <f t="array" aca="1" ref="Q3097" ca="1">IFERROR(INDEX(Tableau3[Num DECAL],SMALL(IF(Tableau3[Num DECAL]&lt;&gt;"",ROW(INDIRECT("1:"&amp;ROWS(Tableau3[Num DECAL])))),ROWS($1:3086))),"")</f>
        <v/>
      </c>
      <c r="R3097" s="88">
        <f t="shared" ca="1" si="48"/>
        <v>0</v>
      </c>
      <c r="S3097" s="88">
        <f ca="1">COUNTIFS(Tableau3[PLAGE],R3097)</f>
        <v>0</v>
      </c>
      <c r="T3097" s="139">
        <f ca="1">INDEX(EXTRACT!DATE,MATCH(Tableau4[[#This Row],[Décalage]],D:D,0),0)</f>
        <v>0</v>
      </c>
      <c r="U3097" s="139">
        <f ca="1">VLOOKUP(Tableau4[[#This Row],[Décalage]],D:E,2,0)</f>
        <v>0</v>
      </c>
      <c r="V3097" s="139">
        <f ca="1">VLOOKUP(Tableau4[[#This Row],[Décalage]],D:G,4,0)</f>
        <v>0</v>
      </c>
      <c r="AY3097" s="88"/>
      <c r="AZ3097" s="88"/>
      <c r="BA3097" s="88"/>
      <c r="BB3097" s="88"/>
      <c r="BC3097" s="88"/>
    </row>
    <row r="3098" spans="1:55" ht="15" x14ac:dyDescent="0.2">
      <c r="A3098" s="100" t="s">
        <v>534</v>
      </c>
      <c r="B3098" s="95" t="s">
        <v>534</v>
      </c>
      <c r="C3098" s="95">
        <v>3095</v>
      </c>
      <c r="D3098" s="95" t="s">
        <v>534</v>
      </c>
      <c r="E3098" s="99" t="s">
        <v>534</v>
      </c>
      <c r="F3098" s="95" t="s">
        <v>534</v>
      </c>
      <c r="G3098" s="95" t="s">
        <v>534</v>
      </c>
      <c r="H3098" s="95">
        <v>0</v>
      </c>
      <c r="I3098" s="95">
        <v>1</v>
      </c>
      <c r="J3098" s="95">
        <v>2631</v>
      </c>
      <c r="K3098" s="95" t="s">
        <v>534</v>
      </c>
      <c r="L3098" s="98" t="s">
        <v>534</v>
      </c>
      <c r="M3098" s="98" t="s">
        <v>534</v>
      </c>
      <c r="N3098" s="97" t="s">
        <v>534</v>
      </c>
      <c r="Q3098" s="88" t="str">
        <f t="array" aca="1" ref="Q3098" ca="1">IFERROR(INDEX(Tableau3[Num DECAL],SMALL(IF(Tableau3[Num DECAL]&lt;&gt;"",ROW(INDIRECT("1:"&amp;ROWS(Tableau3[Num DECAL])))),ROWS($1:3087))),"")</f>
        <v/>
      </c>
      <c r="R3098" s="88">
        <f t="shared" ca="1" si="48"/>
        <v>0</v>
      </c>
      <c r="S3098" s="88">
        <f ca="1">COUNTIFS(Tableau3[PLAGE],R3098)</f>
        <v>0</v>
      </c>
      <c r="T3098" s="139">
        <f ca="1">INDEX(EXTRACT!DATE,MATCH(Tableau4[[#This Row],[Décalage]],D:D,0),0)</f>
        <v>0</v>
      </c>
      <c r="U3098" s="139">
        <f ca="1">VLOOKUP(Tableau4[[#This Row],[Décalage]],D:E,2,0)</f>
        <v>0</v>
      </c>
      <c r="V3098" s="139">
        <f ca="1">VLOOKUP(Tableau4[[#This Row],[Décalage]],D:G,4,0)</f>
        <v>0</v>
      </c>
      <c r="AY3098" s="88"/>
      <c r="AZ3098" s="88"/>
      <c r="BA3098" s="88"/>
      <c r="BB3098" s="88"/>
      <c r="BC3098" s="88"/>
    </row>
    <row r="3099" spans="1:55" ht="15" x14ac:dyDescent="0.2">
      <c r="A3099" s="100" t="s">
        <v>534</v>
      </c>
      <c r="B3099" s="95" t="s">
        <v>534</v>
      </c>
      <c r="C3099" s="95">
        <v>3096</v>
      </c>
      <c r="D3099" s="95" t="s">
        <v>534</v>
      </c>
      <c r="E3099" s="99" t="s">
        <v>534</v>
      </c>
      <c r="F3099" s="95" t="s">
        <v>534</v>
      </c>
      <c r="G3099" s="95" t="s">
        <v>534</v>
      </c>
      <c r="H3099" s="95">
        <v>0</v>
      </c>
      <c r="I3099" s="95">
        <v>1</v>
      </c>
      <c r="J3099" s="95">
        <v>2632</v>
      </c>
      <c r="K3099" s="95" t="s">
        <v>534</v>
      </c>
      <c r="L3099" s="98" t="s">
        <v>534</v>
      </c>
      <c r="M3099" s="98" t="s">
        <v>534</v>
      </c>
      <c r="N3099" s="97" t="s">
        <v>534</v>
      </c>
      <c r="Q3099" s="88" t="str">
        <f t="array" aca="1" ref="Q3099" ca="1">IFERROR(INDEX(Tableau3[Num DECAL],SMALL(IF(Tableau3[Num DECAL]&lt;&gt;"",ROW(INDIRECT("1:"&amp;ROWS(Tableau3[Num DECAL])))),ROWS($1:3088))),"")</f>
        <v/>
      </c>
      <c r="R3099" s="88">
        <f t="shared" ca="1" si="48"/>
        <v>0</v>
      </c>
      <c r="S3099" s="88">
        <f ca="1">COUNTIFS(Tableau3[PLAGE],R3099)</f>
        <v>0</v>
      </c>
      <c r="T3099" s="139">
        <f ca="1">INDEX(EXTRACT!DATE,MATCH(Tableau4[[#This Row],[Décalage]],D:D,0),0)</f>
        <v>0</v>
      </c>
      <c r="U3099" s="139">
        <f ca="1">VLOOKUP(Tableau4[[#This Row],[Décalage]],D:E,2,0)</f>
        <v>0</v>
      </c>
      <c r="V3099" s="139">
        <f ca="1">VLOOKUP(Tableau4[[#This Row],[Décalage]],D:G,4,0)</f>
        <v>0</v>
      </c>
      <c r="AY3099" s="88"/>
      <c r="AZ3099" s="88"/>
      <c r="BA3099" s="88"/>
      <c r="BB3099" s="88"/>
      <c r="BC3099" s="88"/>
    </row>
    <row r="3100" spans="1:55" ht="15" x14ac:dyDescent="0.2">
      <c r="A3100" s="100" t="s">
        <v>534</v>
      </c>
      <c r="B3100" s="95" t="s">
        <v>534</v>
      </c>
      <c r="C3100" s="95">
        <v>3097</v>
      </c>
      <c r="D3100" s="95" t="s">
        <v>534</v>
      </c>
      <c r="E3100" s="99" t="s">
        <v>534</v>
      </c>
      <c r="F3100" s="95" t="s">
        <v>534</v>
      </c>
      <c r="G3100" s="95" t="s">
        <v>534</v>
      </c>
      <c r="H3100" s="95">
        <v>0</v>
      </c>
      <c r="I3100" s="95">
        <v>1</v>
      </c>
      <c r="J3100" s="95">
        <v>2633</v>
      </c>
      <c r="K3100" s="95" t="s">
        <v>534</v>
      </c>
      <c r="L3100" s="98" t="s">
        <v>534</v>
      </c>
      <c r="M3100" s="98" t="s">
        <v>534</v>
      </c>
      <c r="N3100" s="97" t="s">
        <v>534</v>
      </c>
      <c r="Q3100" s="88" t="str">
        <f t="array" aca="1" ref="Q3100" ca="1">IFERROR(INDEX(Tableau3[Num DECAL],SMALL(IF(Tableau3[Num DECAL]&lt;&gt;"",ROW(INDIRECT("1:"&amp;ROWS(Tableau3[Num DECAL])))),ROWS($1:3089))),"")</f>
        <v/>
      </c>
      <c r="R3100" s="88">
        <f t="shared" ca="1" si="48"/>
        <v>0</v>
      </c>
      <c r="S3100" s="88">
        <f ca="1">COUNTIFS(Tableau3[PLAGE],R3100)</f>
        <v>0</v>
      </c>
      <c r="T3100" s="139">
        <f ca="1">INDEX(EXTRACT!DATE,MATCH(Tableau4[[#This Row],[Décalage]],D:D,0),0)</f>
        <v>0</v>
      </c>
      <c r="U3100" s="139">
        <f ca="1">VLOOKUP(Tableau4[[#This Row],[Décalage]],D:E,2,0)</f>
        <v>0</v>
      </c>
      <c r="V3100" s="139">
        <f ca="1">VLOOKUP(Tableau4[[#This Row],[Décalage]],D:G,4,0)</f>
        <v>0</v>
      </c>
      <c r="AY3100" s="88"/>
      <c r="AZ3100" s="88"/>
      <c r="BA3100" s="88"/>
      <c r="BB3100" s="88"/>
      <c r="BC3100" s="88"/>
    </row>
    <row r="3101" spans="1:55" ht="15" x14ac:dyDescent="0.2">
      <c r="A3101" s="100" t="s">
        <v>534</v>
      </c>
      <c r="B3101" s="95" t="s">
        <v>534</v>
      </c>
      <c r="C3101" s="95">
        <v>3098</v>
      </c>
      <c r="D3101" s="95" t="s">
        <v>534</v>
      </c>
      <c r="E3101" s="99" t="s">
        <v>534</v>
      </c>
      <c r="F3101" s="95" t="s">
        <v>534</v>
      </c>
      <c r="G3101" s="95" t="s">
        <v>534</v>
      </c>
      <c r="H3101" s="95">
        <v>0</v>
      </c>
      <c r="I3101" s="95">
        <v>1</v>
      </c>
      <c r="J3101" s="95">
        <v>2634</v>
      </c>
      <c r="K3101" s="95" t="s">
        <v>534</v>
      </c>
      <c r="L3101" s="98" t="s">
        <v>534</v>
      </c>
      <c r="M3101" s="98" t="s">
        <v>534</v>
      </c>
      <c r="N3101" s="97" t="s">
        <v>534</v>
      </c>
      <c r="Q3101" s="88" t="str">
        <f t="array" aca="1" ref="Q3101" ca="1">IFERROR(INDEX(Tableau3[Num DECAL],SMALL(IF(Tableau3[Num DECAL]&lt;&gt;"",ROW(INDIRECT("1:"&amp;ROWS(Tableau3[Num DECAL])))),ROWS($1:3090))),"")</f>
        <v/>
      </c>
      <c r="R3101" s="88">
        <f t="shared" ca="1" si="48"/>
        <v>0</v>
      </c>
      <c r="S3101" s="88">
        <f ca="1">COUNTIFS(Tableau3[PLAGE],R3101)</f>
        <v>0</v>
      </c>
      <c r="T3101" s="139">
        <f ca="1">INDEX(EXTRACT!DATE,MATCH(Tableau4[[#This Row],[Décalage]],D:D,0),0)</f>
        <v>0</v>
      </c>
      <c r="U3101" s="139">
        <f ca="1">VLOOKUP(Tableau4[[#This Row],[Décalage]],D:E,2,0)</f>
        <v>0</v>
      </c>
      <c r="V3101" s="139">
        <f ca="1">VLOOKUP(Tableau4[[#This Row],[Décalage]],D:G,4,0)</f>
        <v>0</v>
      </c>
      <c r="AY3101" s="88"/>
      <c r="AZ3101" s="88"/>
      <c r="BA3101" s="88"/>
      <c r="BB3101" s="88"/>
      <c r="BC3101" s="88"/>
    </row>
    <row r="3102" spans="1:55" ht="15" x14ac:dyDescent="0.2">
      <c r="A3102" s="100" t="s">
        <v>534</v>
      </c>
      <c r="B3102" s="95" t="s">
        <v>534</v>
      </c>
      <c r="C3102" s="95">
        <v>3099</v>
      </c>
      <c r="D3102" s="95" t="s">
        <v>534</v>
      </c>
      <c r="E3102" s="99" t="s">
        <v>534</v>
      </c>
      <c r="F3102" s="95" t="s">
        <v>534</v>
      </c>
      <c r="G3102" s="95" t="s">
        <v>534</v>
      </c>
      <c r="H3102" s="95">
        <v>0</v>
      </c>
      <c r="I3102" s="95">
        <v>1</v>
      </c>
      <c r="J3102" s="95">
        <v>2635</v>
      </c>
      <c r="K3102" s="95" t="s">
        <v>534</v>
      </c>
      <c r="L3102" s="98" t="s">
        <v>534</v>
      </c>
      <c r="M3102" s="98" t="s">
        <v>534</v>
      </c>
      <c r="N3102" s="97" t="s">
        <v>534</v>
      </c>
      <c r="Q3102" s="88" t="str">
        <f t="array" aca="1" ref="Q3102" ca="1">IFERROR(INDEX(Tableau3[Num DECAL],SMALL(IF(Tableau3[Num DECAL]&lt;&gt;"",ROW(INDIRECT("1:"&amp;ROWS(Tableau3[Num DECAL])))),ROWS($1:3091))),"")</f>
        <v/>
      </c>
      <c r="R3102" s="88">
        <f t="shared" ca="1" si="48"/>
        <v>0</v>
      </c>
      <c r="S3102" s="88">
        <f ca="1">COUNTIFS(Tableau3[PLAGE],R3102)</f>
        <v>0</v>
      </c>
      <c r="T3102" s="139">
        <f ca="1">INDEX(EXTRACT!DATE,MATCH(Tableau4[[#This Row],[Décalage]],D:D,0),0)</f>
        <v>0</v>
      </c>
      <c r="U3102" s="139">
        <f ca="1">VLOOKUP(Tableau4[[#This Row],[Décalage]],D:E,2,0)</f>
        <v>0</v>
      </c>
      <c r="V3102" s="139">
        <f ca="1">VLOOKUP(Tableau4[[#This Row],[Décalage]],D:G,4,0)</f>
        <v>0</v>
      </c>
      <c r="AY3102" s="88"/>
      <c r="AZ3102" s="88"/>
      <c r="BA3102" s="88"/>
      <c r="BB3102" s="88"/>
      <c r="BC3102" s="88"/>
    </row>
    <row r="3103" spans="1:55" ht="15" x14ac:dyDescent="0.2">
      <c r="A3103" s="100" t="s">
        <v>534</v>
      </c>
      <c r="B3103" s="95" t="s">
        <v>534</v>
      </c>
      <c r="C3103" s="95">
        <v>3100</v>
      </c>
      <c r="D3103" s="95" t="s">
        <v>534</v>
      </c>
      <c r="E3103" s="99" t="s">
        <v>534</v>
      </c>
      <c r="F3103" s="95" t="s">
        <v>534</v>
      </c>
      <c r="G3103" s="95" t="s">
        <v>534</v>
      </c>
      <c r="H3103" s="95">
        <v>0</v>
      </c>
      <c r="I3103" s="95">
        <v>1</v>
      </c>
      <c r="J3103" s="95">
        <v>2636</v>
      </c>
      <c r="K3103" s="95" t="s">
        <v>534</v>
      </c>
      <c r="L3103" s="98" t="s">
        <v>534</v>
      </c>
      <c r="M3103" s="98" t="s">
        <v>534</v>
      </c>
      <c r="N3103" s="97" t="s">
        <v>534</v>
      </c>
      <c r="Q3103" s="88" t="str">
        <f t="array" aca="1" ref="Q3103" ca="1">IFERROR(INDEX(Tableau3[Num DECAL],SMALL(IF(Tableau3[Num DECAL]&lt;&gt;"",ROW(INDIRECT("1:"&amp;ROWS(Tableau3[Num DECAL])))),ROWS($1:3092))),"")</f>
        <v/>
      </c>
      <c r="R3103" s="88">
        <f t="shared" ca="1" si="48"/>
        <v>0</v>
      </c>
      <c r="S3103" s="88">
        <f ca="1">COUNTIFS(Tableau3[PLAGE],R3103)</f>
        <v>0</v>
      </c>
      <c r="T3103" s="139">
        <f ca="1">INDEX(EXTRACT!DATE,MATCH(Tableau4[[#This Row],[Décalage]],D:D,0),0)</f>
        <v>0</v>
      </c>
      <c r="U3103" s="139">
        <f ca="1">VLOOKUP(Tableau4[[#This Row],[Décalage]],D:E,2,0)</f>
        <v>0</v>
      </c>
      <c r="V3103" s="139">
        <f ca="1">VLOOKUP(Tableau4[[#This Row],[Décalage]],D:G,4,0)</f>
        <v>0</v>
      </c>
      <c r="AY3103" s="88"/>
      <c r="AZ3103" s="88"/>
      <c r="BA3103" s="88"/>
      <c r="BB3103" s="88"/>
      <c r="BC3103" s="88"/>
    </row>
    <row r="3104" spans="1:55" ht="15" x14ac:dyDescent="0.2">
      <c r="A3104" s="100" t="s">
        <v>534</v>
      </c>
      <c r="B3104" s="95" t="s">
        <v>534</v>
      </c>
      <c r="C3104" s="95">
        <v>3101</v>
      </c>
      <c r="D3104" s="95" t="s">
        <v>534</v>
      </c>
      <c r="E3104" s="99" t="s">
        <v>534</v>
      </c>
      <c r="F3104" s="95" t="s">
        <v>534</v>
      </c>
      <c r="G3104" s="95" t="s">
        <v>534</v>
      </c>
      <c r="H3104" s="95">
        <v>0</v>
      </c>
      <c r="I3104" s="95">
        <v>1</v>
      </c>
      <c r="J3104" s="95">
        <v>2637</v>
      </c>
      <c r="K3104" s="95" t="s">
        <v>534</v>
      </c>
      <c r="L3104" s="98" t="s">
        <v>534</v>
      </c>
      <c r="M3104" s="98" t="s">
        <v>534</v>
      </c>
      <c r="N3104" s="97" t="s">
        <v>534</v>
      </c>
      <c r="Q3104" s="88" t="str">
        <f t="array" aca="1" ref="Q3104" ca="1">IFERROR(INDEX(Tableau3[Num DECAL],SMALL(IF(Tableau3[Num DECAL]&lt;&gt;"",ROW(INDIRECT("1:"&amp;ROWS(Tableau3[Num DECAL])))),ROWS($1:3093))),"")</f>
        <v/>
      </c>
      <c r="R3104" s="88">
        <f t="shared" ca="1" si="48"/>
        <v>0</v>
      </c>
      <c r="S3104" s="88">
        <f ca="1">COUNTIFS(Tableau3[PLAGE],R3104)</f>
        <v>0</v>
      </c>
      <c r="T3104" s="139">
        <f ca="1">INDEX(EXTRACT!DATE,MATCH(Tableau4[[#This Row],[Décalage]],D:D,0),0)</f>
        <v>0</v>
      </c>
      <c r="U3104" s="139">
        <f ca="1">VLOOKUP(Tableau4[[#This Row],[Décalage]],D:E,2,0)</f>
        <v>0</v>
      </c>
      <c r="V3104" s="139">
        <f ca="1">VLOOKUP(Tableau4[[#This Row],[Décalage]],D:G,4,0)</f>
        <v>0</v>
      </c>
      <c r="AY3104" s="88"/>
      <c r="AZ3104" s="88"/>
      <c r="BA3104" s="88"/>
      <c r="BB3104" s="88"/>
      <c r="BC3104" s="88"/>
    </row>
    <row r="3105" spans="1:55" ht="15" x14ac:dyDescent="0.2">
      <c r="A3105" s="100" t="s">
        <v>534</v>
      </c>
      <c r="B3105" s="95" t="s">
        <v>534</v>
      </c>
      <c r="C3105" s="95">
        <v>3102</v>
      </c>
      <c r="D3105" s="95" t="s">
        <v>534</v>
      </c>
      <c r="E3105" s="99" t="s">
        <v>534</v>
      </c>
      <c r="F3105" s="95" t="s">
        <v>534</v>
      </c>
      <c r="G3105" s="95" t="s">
        <v>534</v>
      </c>
      <c r="H3105" s="95">
        <v>0</v>
      </c>
      <c r="I3105" s="95">
        <v>1</v>
      </c>
      <c r="J3105" s="95">
        <v>2638</v>
      </c>
      <c r="K3105" s="95" t="s">
        <v>534</v>
      </c>
      <c r="L3105" s="98" t="s">
        <v>534</v>
      </c>
      <c r="M3105" s="98" t="s">
        <v>534</v>
      </c>
      <c r="N3105" s="97" t="s">
        <v>534</v>
      </c>
      <c r="Q3105" s="88" t="str">
        <f t="array" aca="1" ref="Q3105" ca="1">IFERROR(INDEX(Tableau3[Num DECAL],SMALL(IF(Tableau3[Num DECAL]&lt;&gt;"",ROW(INDIRECT("1:"&amp;ROWS(Tableau3[Num DECAL])))),ROWS($1:3094))),"")</f>
        <v/>
      </c>
      <c r="R3105" s="88">
        <f t="shared" ca="1" si="48"/>
        <v>0</v>
      </c>
      <c r="S3105" s="88">
        <f ca="1">COUNTIFS(Tableau3[PLAGE],R3105)</f>
        <v>0</v>
      </c>
      <c r="T3105" s="139">
        <f ca="1">INDEX(EXTRACT!DATE,MATCH(Tableau4[[#This Row],[Décalage]],D:D,0),0)</f>
        <v>0</v>
      </c>
      <c r="U3105" s="139">
        <f ca="1">VLOOKUP(Tableau4[[#This Row],[Décalage]],D:E,2,0)</f>
        <v>0</v>
      </c>
      <c r="V3105" s="139">
        <f ca="1">VLOOKUP(Tableau4[[#This Row],[Décalage]],D:G,4,0)</f>
        <v>0</v>
      </c>
      <c r="AY3105" s="88"/>
      <c r="AZ3105" s="88"/>
      <c r="BA3105" s="88"/>
      <c r="BB3105" s="88"/>
      <c r="BC3105" s="88"/>
    </row>
    <row r="3106" spans="1:55" ht="15" x14ac:dyDescent="0.2">
      <c r="A3106" s="100" t="s">
        <v>534</v>
      </c>
      <c r="B3106" s="95" t="s">
        <v>534</v>
      </c>
      <c r="C3106" s="95">
        <v>3103</v>
      </c>
      <c r="D3106" s="95" t="s">
        <v>534</v>
      </c>
      <c r="E3106" s="99" t="s">
        <v>534</v>
      </c>
      <c r="F3106" s="95" t="s">
        <v>534</v>
      </c>
      <c r="G3106" s="95" t="s">
        <v>534</v>
      </c>
      <c r="H3106" s="95">
        <v>0</v>
      </c>
      <c r="I3106" s="95">
        <v>1</v>
      </c>
      <c r="J3106" s="95">
        <v>2639</v>
      </c>
      <c r="K3106" s="95" t="s">
        <v>534</v>
      </c>
      <c r="L3106" s="98" t="s">
        <v>534</v>
      </c>
      <c r="M3106" s="98" t="s">
        <v>534</v>
      </c>
      <c r="N3106" s="97" t="s">
        <v>534</v>
      </c>
      <c r="Q3106" s="88" t="str">
        <f t="array" aca="1" ref="Q3106" ca="1">IFERROR(INDEX(Tableau3[Num DECAL],SMALL(IF(Tableau3[Num DECAL]&lt;&gt;"",ROW(INDIRECT("1:"&amp;ROWS(Tableau3[Num DECAL])))),ROWS($1:3095))),"")</f>
        <v/>
      </c>
      <c r="R3106" s="88">
        <f t="shared" ca="1" si="48"/>
        <v>0</v>
      </c>
      <c r="S3106" s="88">
        <f ca="1">COUNTIFS(Tableau3[PLAGE],R3106)</f>
        <v>0</v>
      </c>
      <c r="T3106" s="139">
        <f ca="1">INDEX(EXTRACT!DATE,MATCH(Tableau4[[#This Row],[Décalage]],D:D,0),0)</f>
        <v>0</v>
      </c>
      <c r="U3106" s="139">
        <f ca="1">VLOOKUP(Tableau4[[#This Row],[Décalage]],D:E,2,0)</f>
        <v>0</v>
      </c>
      <c r="V3106" s="139">
        <f ca="1">VLOOKUP(Tableau4[[#This Row],[Décalage]],D:G,4,0)</f>
        <v>0</v>
      </c>
      <c r="AY3106" s="88"/>
      <c r="AZ3106" s="88"/>
      <c r="BA3106" s="88"/>
      <c r="BB3106" s="88"/>
      <c r="BC3106" s="88"/>
    </row>
    <row r="3107" spans="1:55" ht="15" x14ac:dyDescent="0.2">
      <c r="A3107" s="100" t="s">
        <v>534</v>
      </c>
      <c r="B3107" s="95" t="s">
        <v>534</v>
      </c>
      <c r="C3107" s="95">
        <v>3104</v>
      </c>
      <c r="D3107" s="95" t="s">
        <v>534</v>
      </c>
      <c r="E3107" s="99" t="s">
        <v>534</v>
      </c>
      <c r="F3107" s="95" t="s">
        <v>534</v>
      </c>
      <c r="G3107" s="95" t="s">
        <v>534</v>
      </c>
      <c r="H3107" s="95">
        <v>0</v>
      </c>
      <c r="I3107" s="95">
        <v>1</v>
      </c>
      <c r="J3107" s="95">
        <v>2640</v>
      </c>
      <c r="K3107" s="95" t="s">
        <v>534</v>
      </c>
      <c r="L3107" s="98" t="s">
        <v>534</v>
      </c>
      <c r="M3107" s="98" t="s">
        <v>534</v>
      </c>
      <c r="N3107" s="97" t="s">
        <v>534</v>
      </c>
      <c r="Q3107" s="88" t="str">
        <f t="array" aca="1" ref="Q3107" ca="1">IFERROR(INDEX(Tableau3[Num DECAL],SMALL(IF(Tableau3[Num DECAL]&lt;&gt;"",ROW(INDIRECT("1:"&amp;ROWS(Tableau3[Num DECAL])))),ROWS($1:3096))),"")</f>
        <v/>
      </c>
      <c r="R3107" s="88">
        <f t="shared" ca="1" si="48"/>
        <v>0</v>
      </c>
      <c r="S3107" s="88">
        <f ca="1">COUNTIFS(Tableau3[PLAGE],R3107)</f>
        <v>0</v>
      </c>
      <c r="T3107" s="139">
        <f ca="1">INDEX(EXTRACT!DATE,MATCH(Tableau4[[#This Row],[Décalage]],D:D,0),0)</f>
        <v>0</v>
      </c>
      <c r="U3107" s="139">
        <f ca="1">VLOOKUP(Tableau4[[#This Row],[Décalage]],D:E,2,0)</f>
        <v>0</v>
      </c>
      <c r="V3107" s="139">
        <f ca="1">VLOOKUP(Tableau4[[#This Row],[Décalage]],D:G,4,0)</f>
        <v>0</v>
      </c>
      <c r="AY3107" s="88"/>
      <c r="AZ3107" s="88"/>
      <c r="BA3107" s="88"/>
      <c r="BB3107" s="88"/>
      <c r="BC3107" s="88"/>
    </row>
    <row r="3108" spans="1:55" ht="15" x14ac:dyDescent="0.2">
      <c r="A3108" s="100" t="s">
        <v>534</v>
      </c>
      <c r="B3108" s="95" t="s">
        <v>534</v>
      </c>
      <c r="C3108" s="95">
        <v>3105</v>
      </c>
      <c r="D3108" s="95" t="s">
        <v>534</v>
      </c>
      <c r="E3108" s="99" t="s">
        <v>534</v>
      </c>
      <c r="F3108" s="95" t="s">
        <v>534</v>
      </c>
      <c r="G3108" s="95" t="s">
        <v>534</v>
      </c>
      <c r="H3108" s="95">
        <v>0</v>
      </c>
      <c r="I3108" s="95">
        <v>1</v>
      </c>
      <c r="J3108" s="95">
        <v>2641</v>
      </c>
      <c r="K3108" s="95" t="s">
        <v>534</v>
      </c>
      <c r="L3108" s="98" t="s">
        <v>534</v>
      </c>
      <c r="M3108" s="98" t="s">
        <v>534</v>
      </c>
      <c r="N3108" s="97" t="s">
        <v>534</v>
      </c>
      <c r="Q3108" s="88" t="str">
        <f t="array" aca="1" ref="Q3108" ca="1">IFERROR(INDEX(Tableau3[Num DECAL],SMALL(IF(Tableau3[Num DECAL]&lt;&gt;"",ROW(INDIRECT("1:"&amp;ROWS(Tableau3[Num DECAL])))),ROWS($1:3097))),"")</f>
        <v/>
      </c>
      <c r="R3108" s="88">
        <f t="shared" ca="1" si="48"/>
        <v>0</v>
      </c>
      <c r="S3108" s="88">
        <f ca="1">COUNTIFS(Tableau3[PLAGE],R3108)</f>
        <v>0</v>
      </c>
      <c r="T3108" s="139">
        <f ca="1">INDEX(EXTRACT!DATE,MATCH(Tableau4[[#This Row],[Décalage]],D:D,0),0)</f>
        <v>0</v>
      </c>
      <c r="U3108" s="139">
        <f ca="1">VLOOKUP(Tableau4[[#This Row],[Décalage]],D:E,2,0)</f>
        <v>0</v>
      </c>
      <c r="V3108" s="139">
        <f ca="1">VLOOKUP(Tableau4[[#This Row],[Décalage]],D:G,4,0)</f>
        <v>0</v>
      </c>
      <c r="AY3108" s="88"/>
      <c r="AZ3108" s="88"/>
      <c r="BA3108" s="88"/>
      <c r="BB3108" s="88"/>
      <c r="BC3108" s="88"/>
    </row>
    <row r="3109" spans="1:55" ht="15" x14ac:dyDescent="0.2">
      <c r="A3109" s="100" t="s">
        <v>534</v>
      </c>
      <c r="B3109" s="95" t="s">
        <v>534</v>
      </c>
      <c r="C3109" s="95">
        <v>3106</v>
      </c>
      <c r="D3109" s="95" t="s">
        <v>534</v>
      </c>
      <c r="E3109" s="99" t="s">
        <v>534</v>
      </c>
      <c r="F3109" s="95" t="s">
        <v>534</v>
      </c>
      <c r="G3109" s="95" t="s">
        <v>534</v>
      </c>
      <c r="H3109" s="95">
        <v>0</v>
      </c>
      <c r="I3109" s="95">
        <v>1</v>
      </c>
      <c r="J3109" s="95">
        <v>2642</v>
      </c>
      <c r="K3109" s="95" t="s">
        <v>534</v>
      </c>
      <c r="L3109" s="98" t="s">
        <v>534</v>
      </c>
      <c r="M3109" s="98" t="s">
        <v>534</v>
      </c>
      <c r="N3109" s="97" t="s">
        <v>534</v>
      </c>
      <c r="Q3109" s="88" t="str">
        <f t="array" aca="1" ref="Q3109" ca="1">IFERROR(INDEX(Tableau3[Num DECAL],SMALL(IF(Tableau3[Num DECAL]&lt;&gt;"",ROW(INDIRECT("1:"&amp;ROWS(Tableau3[Num DECAL])))),ROWS($1:3098))),"")</f>
        <v/>
      </c>
      <c r="R3109" s="88">
        <f t="shared" ca="1" si="48"/>
        <v>0</v>
      </c>
      <c r="S3109" s="88">
        <f ca="1">COUNTIFS(Tableau3[PLAGE],R3109)</f>
        <v>0</v>
      </c>
      <c r="T3109" s="139">
        <f ca="1">INDEX(EXTRACT!DATE,MATCH(Tableau4[[#This Row],[Décalage]],D:D,0),0)</f>
        <v>0</v>
      </c>
      <c r="U3109" s="139">
        <f ca="1">VLOOKUP(Tableau4[[#This Row],[Décalage]],D:E,2,0)</f>
        <v>0</v>
      </c>
      <c r="V3109" s="139">
        <f ca="1">VLOOKUP(Tableau4[[#This Row],[Décalage]],D:G,4,0)</f>
        <v>0</v>
      </c>
      <c r="AY3109" s="88"/>
      <c r="AZ3109" s="88"/>
      <c r="BA3109" s="88"/>
      <c r="BB3109" s="88"/>
      <c r="BC3109" s="88"/>
    </row>
    <row r="3110" spans="1:55" ht="15" x14ac:dyDescent="0.2">
      <c r="A3110" s="100" t="s">
        <v>534</v>
      </c>
      <c r="B3110" s="95" t="s">
        <v>534</v>
      </c>
      <c r="C3110" s="95">
        <v>3107</v>
      </c>
      <c r="D3110" s="95" t="s">
        <v>534</v>
      </c>
      <c r="E3110" s="99" t="s">
        <v>534</v>
      </c>
      <c r="F3110" s="95" t="s">
        <v>534</v>
      </c>
      <c r="G3110" s="95" t="s">
        <v>534</v>
      </c>
      <c r="H3110" s="95">
        <v>0</v>
      </c>
      <c r="I3110" s="95">
        <v>1</v>
      </c>
      <c r="J3110" s="95">
        <v>2643</v>
      </c>
      <c r="K3110" s="95" t="s">
        <v>534</v>
      </c>
      <c r="L3110" s="98" t="s">
        <v>534</v>
      </c>
      <c r="M3110" s="98" t="s">
        <v>534</v>
      </c>
      <c r="N3110" s="97" t="s">
        <v>534</v>
      </c>
      <c r="Q3110" s="88" t="str">
        <f t="array" aca="1" ref="Q3110" ca="1">IFERROR(INDEX(Tableau3[Num DECAL],SMALL(IF(Tableau3[Num DECAL]&lt;&gt;"",ROW(INDIRECT("1:"&amp;ROWS(Tableau3[Num DECAL])))),ROWS($1:3099))),"")</f>
        <v/>
      </c>
      <c r="R3110" s="88">
        <f t="shared" ca="1" si="48"/>
        <v>0</v>
      </c>
      <c r="S3110" s="88">
        <f ca="1">COUNTIFS(Tableau3[PLAGE],R3110)</f>
        <v>0</v>
      </c>
      <c r="T3110" s="139">
        <f ca="1">INDEX(EXTRACT!DATE,MATCH(Tableau4[[#This Row],[Décalage]],D:D,0),0)</f>
        <v>0</v>
      </c>
      <c r="U3110" s="139">
        <f ca="1">VLOOKUP(Tableau4[[#This Row],[Décalage]],D:E,2,0)</f>
        <v>0</v>
      </c>
      <c r="V3110" s="139">
        <f ca="1">VLOOKUP(Tableau4[[#This Row],[Décalage]],D:G,4,0)</f>
        <v>0</v>
      </c>
      <c r="AY3110" s="88"/>
      <c r="AZ3110" s="88"/>
      <c r="BA3110" s="88"/>
      <c r="BB3110" s="88"/>
      <c r="BC3110" s="88"/>
    </row>
    <row r="3111" spans="1:55" ht="15" x14ac:dyDescent="0.2">
      <c r="A3111" s="100" t="s">
        <v>534</v>
      </c>
      <c r="B3111" s="95" t="s">
        <v>534</v>
      </c>
      <c r="C3111" s="95">
        <v>3108</v>
      </c>
      <c r="D3111" s="95" t="s">
        <v>534</v>
      </c>
      <c r="E3111" s="99" t="s">
        <v>534</v>
      </c>
      <c r="F3111" s="95" t="s">
        <v>534</v>
      </c>
      <c r="G3111" s="95" t="s">
        <v>534</v>
      </c>
      <c r="H3111" s="95">
        <v>0</v>
      </c>
      <c r="I3111" s="95">
        <v>1</v>
      </c>
      <c r="J3111" s="95">
        <v>2644</v>
      </c>
      <c r="K3111" s="95" t="s">
        <v>534</v>
      </c>
      <c r="L3111" s="98" t="s">
        <v>534</v>
      </c>
      <c r="M3111" s="98" t="s">
        <v>534</v>
      </c>
      <c r="N3111" s="97" t="s">
        <v>534</v>
      </c>
      <c r="Q3111" s="88" t="str">
        <f t="array" aca="1" ref="Q3111" ca="1">IFERROR(INDEX(Tableau3[Num DECAL],SMALL(IF(Tableau3[Num DECAL]&lt;&gt;"",ROW(INDIRECT("1:"&amp;ROWS(Tableau3[Num DECAL])))),ROWS($1:3100))),"")</f>
        <v/>
      </c>
      <c r="R3111" s="88">
        <f t="shared" ca="1" si="48"/>
        <v>0</v>
      </c>
      <c r="S3111" s="88">
        <f ca="1">COUNTIFS(Tableau3[PLAGE],R3111)</f>
        <v>0</v>
      </c>
      <c r="T3111" s="139">
        <f ca="1">INDEX(EXTRACT!DATE,MATCH(Tableau4[[#This Row],[Décalage]],D:D,0),0)</f>
        <v>0</v>
      </c>
      <c r="U3111" s="139">
        <f ca="1">VLOOKUP(Tableau4[[#This Row],[Décalage]],D:E,2,0)</f>
        <v>0</v>
      </c>
      <c r="V3111" s="139">
        <f ca="1">VLOOKUP(Tableau4[[#This Row],[Décalage]],D:G,4,0)</f>
        <v>0</v>
      </c>
      <c r="AY3111" s="88"/>
      <c r="AZ3111" s="88"/>
      <c r="BA3111" s="88"/>
      <c r="BB3111" s="88"/>
      <c r="BC3111" s="88"/>
    </row>
    <row r="3112" spans="1:55" ht="15" x14ac:dyDescent="0.2">
      <c r="A3112" s="100" t="s">
        <v>534</v>
      </c>
      <c r="B3112" s="95" t="s">
        <v>534</v>
      </c>
      <c r="C3112" s="95">
        <v>3109</v>
      </c>
      <c r="D3112" s="95" t="s">
        <v>534</v>
      </c>
      <c r="E3112" s="99" t="s">
        <v>534</v>
      </c>
      <c r="F3112" s="95" t="s">
        <v>534</v>
      </c>
      <c r="G3112" s="95" t="s">
        <v>534</v>
      </c>
      <c r="H3112" s="95">
        <v>0</v>
      </c>
      <c r="I3112" s="95">
        <v>1</v>
      </c>
      <c r="J3112" s="95">
        <v>2645</v>
      </c>
      <c r="K3112" s="95" t="s">
        <v>534</v>
      </c>
      <c r="L3112" s="98" t="s">
        <v>534</v>
      </c>
      <c r="M3112" s="98" t="s">
        <v>534</v>
      </c>
      <c r="N3112" s="97" t="s">
        <v>534</v>
      </c>
      <c r="Q3112" s="88" t="str">
        <f t="array" aca="1" ref="Q3112" ca="1">IFERROR(INDEX(Tableau3[Num DECAL],SMALL(IF(Tableau3[Num DECAL]&lt;&gt;"",ROW(INDIRECT("1:"&amp;ROWS(Tableau3[Num DECAL])))),ROWS($1:3101))),"")</f>
        <v/>
      </c>
      <c r="R3112" s="88">
        <f t="shared" ca="1" si="48"/>
        <v>0</v>
      </c>
      <c r="S3112" s="88">
        <f ca="1">COUNTIFS(Tableau3[PLAGE],R3112)</f>
        <v>0</v>
      </c>
      <c r="T3112" s="139">
        <f ca="1">INDEX(EXTRACT!DATE,MATCH(Tableau4[[#This Row],[Décalage]],D:D,0),0)</f>
        <v>0</v>
      </c>
      <c r="U3112" s="139">
        <f ca="1">VLOOKUP(Tableau4[[#This Row],[Décalage]],D:E,2,0)</f>
        <v>0</v>
      </c>
      <c r="V3112" s="139">
        <f ca="1">VLOOKUP(Tableau4[[#This Row],[Décalage]],D:G,4,0)</f>
        <v>0</v>
      </c>
      <c r="AY3112" s="88"/>
      <c r="AZ3112" s="88"/>
      <c r="BA3112" s="88"/>
      <c r="BB3112" s="88"/>
      <c r="BC3112" s="88"/>
    </row>
    <row r="3113" spans="1:55" ht="15" x14ac:dyDescent="0.2">
      <c r="A3113" s="100" t="s">
        <v>534</v>
      </c>
      <c r="B3113" s="95" t="s">
        <v>534</v>
      </c>
      <c r="C3113" s="95">
        <v>3110</v>
      </c>
      <c r="D3113" s="95" t="s">
        <v>534</v>
      </c>
      <c r="E3113" s="99" t="s">
        <v>534</v>
      </c>
      <c r="F3113" s="95" t="s">
        <v>534</v>
      </c>
      <c r="G3113" s="95" t="s">
        <v>534</v>
      </c>
      <c r="H3113" s="95">
        <v>0</v>
      </c>
      <c r="I3113" s="95">
        <v>1</v>
      </c>
      <c r="J3113" s="95">
        <v>2646</v>
      </c>
      <c r="K3113" s="95" t="s">
        <v>534</v>
      </c>
      <c r="L3113" s="98" t="s">
        <v>534</v>
      </c>
      <c r="M3113" s="98" t="s">
        <v>534</v>
      </c>
      <c r="N3113" s="97" t="s">
        <v>534</v>
      </c>
      <c r="Q3113" s="88" t="str">
        <f t="array" aca="1" ref="Q3113" ca="1">IFERROR(INDEX(Tableau3[Num DECAL],SMALL(IF(Tableau3[Num DECAL]&lt;&gt;"",ROW(INDIRECT("1:"&amp;ROWS(Tableau3[Num DECAL])))),ROWS($1:3102))),"")</f>
        <v/>
      </c>
      <c r="R3113" s="88">
        <f t="shared" ca="1" si="48"/>
        <v>0</v>
      </c>
      <c r="S3113" s="88">
        <f ca="1">COUNTIFS(Tableau3[PLAGE],R3113)</f>
        <v>0</v>
      </c>
      <c r="T3113" s="139">
        <f ca="1">INDEX(EXTRACT!DATE,MATCH(Tableau4[[#This Row],[Décalage]],D:D,0),0)</f>
        <v>0</v>
      </c>
      <c r="U3113" s="139">
        <f ca="1">VLOOKUP(Tableau4[[#This Row],[Décalage]],D:E,2,0)</f>
        <v>0</v>
      </c>
      <c r="V3113" s="139">
        <f ca="1">VLOOKUP(Tableau4[[#This Row],[Décalage]],D:G,4,0)</f>
        <v>0</v>
      </c>
      <c r="AY3113" s="88"/>
      <c r="AZ3113" s="88"/>
      <c r="BA3113" s="88"/>
      <c r="BB3113" s="88"/>
      <c r="BC3113" s="88"/>
    </row>
    <row r="3114" spans="1:55" ht="15" x14ac:dyDescent="0.2">
      <c r="A3114" s="100" t="s">
        <v>534</v>
      </c>
      <c r="B3114" s="95" t="s">
        <v>534</v>
      </c>
      <c r="C3114" s="95">
        <v>3111</v>
      </c>
      <c r="D3114" s="95" t="s">
        <v>534</v>
      </c>
      <c r="E3114" s="99" t="s">
        <v>534</v>
      </c>
      <c r="F3114" s="95" t="s">
        <v>534</v>
      </c>
      <c r="G3114" s="95" t="s">
        <v>534</v>
      </c>
      <c r="H3114" s="95">
        <v>0</v>
      </c>
      <c r="I3114" s="95">
        <v>1</v>
      </c>
      <c r="J3114" s="95">
        <v>2647</v>
      </c>
      <c r="K3114" s="95" t="s">
        <v>534</v>
      </c>
      <c r="L3114" s="98" t="s">
        <v>534</v>
      </c>
      <c r="M3114" s="98" t="s">
        <v>534</v>
      </c>
      <c r="N3114" s="97" t="s">
        <v>534</v>
      </c>
      <c r="Q3114" s="88" t="str">
        <f t="array" aca="1" ref="Q3114" ca="1">IFERROR(INDEX(Tableau3[Num DECAL],SMALL(IF(Tableau3[Num DECAL]&lt;&gt;"",ROW(INDIRECT("1:"&amp;ROWS(Tableau3[Num DECAL])))),ROWS($1:3103))),"")</f>
        <v/>
      </c>
      <c r="R3114" s="88">
        <f t="shared" ca="1" si="48"/>
        <v>0</v>
      </c>
      <c r="S3114" s="88">
        <f ca="1">COUNTIFS(Tableau3[PLAGE],R3114)</f>
        <v>0</v>
      </c>
      <c r="T3114" s="139">
        <f ca="1">INDEX(EXTRACT!DATE,MATCH(Tableau4[[#This Row],[Décalage]],D:D,0),0)</f>
        <v>0</v>
      </c>
      <c r="U3114" s="139">
        <f ca="1">VLOOKUP(Tableau4[[#This Row],[Décalage]],D:E,2,0)</f>
        <v>0</v>
      </c>
      <c r="V3114" s="139">
        <f ca="1">VLOOKUP(Tableau4[[#This Row],[Décalage]],D:G,4,0)</f>
        <v>0</v>
      </c>
      <c r="AY3114" s="88"/>
      <c r="AZ3114" s="88"/>
      <c r="BA3114" s="88"/>
      <c r="BB3114" s="88"/>
      <c r="BC3114" s="88"/>
    </row>
    <row r="3115" spans="1:55" ht="15" x14ac:dyDescent="0.2">
      <c r="A3115" s="100" t="s">
        <v>534</v>
      </c>
      <c r="B3115" s="95" t="s">
        <v>534</v>
      </c>
      <c r="C3115" s="95">
        <v>3112</v>
      </c>
      <c r="D3115" s="95" t="s">
        <v>534</v>
      </c>
      <c r="E3115" s="99" t="s">
        <v>534</v>
      </c>
      <c r="F3115" s="95" t="s">
        <v>534</v>
      </c>
      <c r="G3115" s="95" t="s">
        <v>534</v>
      </c>
      <c r="H3115" s="95">
        <v>0</v>
      </c>
      <c r="I3115" s="95">
        <v>1</v>
      </c>
      <c r="J3115" s="95">
        <v>2648</v>
      </c>
      <c r="K3115" s="95" t="s">
        <v>534</v>
      </c>
      <c r="L3115" s="98" t="s">
        <v>534</v>
      </c>
      <c r="M3115" s="98" t="s">
        <v>534</v>
      </c>
      <c r="N3115" s="97" t="s">
        <v>534</v>
      </c>
      <c r="Q3115" s="88" t="str">
        <f t="array" aca="1" ref="Q3115" ca="1">IFERROR(INDEX(Tableau3[Num DECAL],SMALL(IF(Tableau3[Num DECAL]&lt;&gt;"",ROW(INDIRECT("1:"&amp;ROWS(Tableau3[Num DECAL])))),ROWS($1:3104))),"")</f>
        <v/>
      </c>
      <c r="R3115" s="88">
        <f t="shared" ca="1" si="48"/>
        <v>0</v>
      </c>
      <c r="S3115" s="88">
        <f ca="1">COUNTIFS(Tableau3[PLAGE],R3115)</f>
        <v>0</v>
      </c>
      <c r="T3115" s="139">
        <f ca="1">INDEX(EXTRACT!DATE,MATCH(Tableau4[[#This Row],[Décalage]],D:D,0),0)</f>
        <v>0</v>
      </c>
      <c r="U3115" s="139">
        <f ca="1">VLOOKUP(Tableau4[[#This Row],[Décalage]],D:E,2,0)</f>
        <v>0</v>
      </c>
      <c r="V3115" s="139">
        <f ca="1">VLOOKUP(Tableau4[[#This Row],[Décalage]],D:G,4,0)</f>
        <v>0</v>
      </c>
      <c r="AY3115" s="88"/>
      <c r="AZ3115" s="88"/>
      <c r="BA3115" s="88"/>
      <c r="BB3115" s="88"/>
      <c r="BC3115" s="88"/>
    </row>
    <row r="3116" spans="1:55" ht="15" x14ac:dyDescent="0.2">
      <c r="A3116" s="100" t="s">
        <v>534</v>
      </c>
      <c r="B3116" s="95" t="s">
        <v>534</v>
      </c>
      <c r="C3116" s="95">
        <v>3113</v>
      </c>
      <c r="D3116" s="95" t="s">
        <v>534</v>
      </c>
      <c r="E3116" s="99" t="s">
        <v>534</v>
      </c>
      <c r="F3116" s="95" t="s">
        <v>534</v>
      </c>
      <c r="G3116" s="95" t="s">
        <v>534</v>
      </c>
      <c r="H3116" s="95">
        <v>0</v>
      </c>
      <c r="I3116" s="95">
        <v>1</v>
      </c>
      <c r="J3116" s="95">
        <v>2649</v>
      </c>
      <c r="K3116" s="95" t="s">
        <v>534</v>
      </c>
      <c r="L3116" s="98" t="s">
        <v>534</v>
      </c>
      <c r="M3116" s="98" t="s">
        <v>534</v>
      </c>
      <c r="N3116" s="97" t="s">
        <v>534</v>
      </c>
      <c r="Q3116" s="88" t="str">
        <f t="array" aca="1" ref="Q3116" ca="1">IFERROR(INDEX(Tableau3[Num DECAL],SMALL(IF(Tableau3[Num DECAL]&lt;&gt;"",ROW(INDIRECT("1:"&amp;ROWS(Tableau3[Num DECAL])))),ROWS($1:3105))),"")</f>
        <v/>
      </c>
      <c r="R3116" s="88">
        <f t="shared" ca="1" si="48"/>
        <v>0</v>
      </c>
      <c r="S3116" s="88">
        <f ca="1">COUNTIFS(Tableau3[PLAGE],R3116)</f>
        <v>0</v>
      </c>
      <c r="T3116" s="139">
        <f ca="1">INDEX(EXTRACT!DATE,MATCH(Tableau4[[#This Row],[Décalage]],D:D,0),0)</f>
        <v>0</v>
      </c>
      <c r="U3116" s="139">
        <f ca="1">VLOOKUP(Tableau4[[#This Row],[Décalage]],D:E,2,0)</f>
        <v>0</v>
      </c>
      <c r="V3116" s="139">
        <f ca="1">VLOOKUP(Tableau4[[#This Row],[Décalage]],D:G,4,0)</f>
        <v>0</v>
      </c>
      <c r="AY3116" s="88"/>
      <c r="AZ3116" s="88"/>
      <c r="BA3116" s="88"/>
      <c r="BB3116" s="88"/>
      <c r="BC3116" s="88"/>
    </row>
    <row r="3117" spans="1:55" ht="15" x14ac:dyDescent="0.2">
      <c r="A3117" s="100" t="s">
        <v>534</v>
      </c>
      <c r="B3117" s="95" t="s">
        <v>534</v>
      </c>
      <c r="C3117" s="95">
        <v>3114</v>
      </c>
      <c r="D3117" s="95" t="s">
        <v>534</v>
      </c>
      <c r="E3117" s="99" t="s">
        <v>534</v>
      </c>
      <c r="F3117" s="95" t="s">
        <v>534</v>
      </c>
      <c r="G3117" s="95" t="s">
        <v>534</v>
      </c>
      <c r="H3117" s="95">
        <v>0</v>
      </c>
      <c r="I3117" s="95">
        <v>1</v>
      </c>
      <c r="J3117" s="95">
        <v>2650</v>
      </c>
      <c r="K3117" s="95" t="s">
        <v>534</v>
      </c>
      <c r="L3117" s="98" t="s">
        <v>534</v>
      </c>
      <c r="M3117" s="98" t="s">
        <v>534</v>
      </c>
      <c r="N3117" s="97" t="s">
        <v>534</v>
      </c>
      <c r="Q3117" s="88" t="str">
        <f t="array" aca="1" ref="Q3117" ca="1">IFERROR(INDEX(Tableau3[Num DECAL],SMALL(IF(Tableau3[Num DECAL]&lt;&gt;"",ROW(INDIRECT("1:"&amp;ROWS(Tableau3[Num DECAL])))),ROWS($1:3106))),"")</f>
        <v/>
      </c>
      <c r="R3117" s="88">
        <f t="shared" ca="1" si="48"/>
        <v>0</v>
      </c>
      <c r="S3117" s="88">
        <f ca="1">COUNTIFS(Tableau3[PLAGE],R3117)</f>
        <v>0</v>
      </c>
      <c r="T3117" s="139">
        <f ca="1">INDEX(EXTRACT!DATE,MATCH(Tableau4[[#This Row],[Décalage]],D:D,0),0)</f>
        <v>0</v>
      </c>
      <c r="U3117" s="139">
        <f ca="1">VLOOKUP(Tableau4[[#This Row],[Décalage]],D:E,2,0)</f>
        <v>0</v>
      </c>
      <c r="V3117" s="139">
        <f ca="1">VLOOKUP(Tableau4[[#This Row],[Décalage]],D:G,4,0)</f>
        <v>0</v>
      </c>
      <c r="AY3117" s="88"/>
      <c r="AZ3117" s="88"/>
      <c r="BA3117" s="88"/>
      <c r="BB3117" s="88"/>
      <c r="BC3117" s="88"/>
    </row>
    <row r="3118" spans="1:55" ht="15" x14ac:dyDescent="0.2">
      <c r="A3118" s="100" t="s">
        <v>534</v>
      </c>
      <c r="B3118" s="95" t="s">
        <v>534</v>
      </c>
      <c r="C3118" s="95">
        <v>3115</v>
      </c>
      <c r="D3118" s="95" t="s">
        <v>534</v>
      </c>
      <c r="E3118" s="99" t="s">
        <v>534</v>
      </c>
      <c r="F3118" s="95" t="s">
        <v>534</v>
      </c>
      <c r="G3118" s="95" t="s">
        <v>534</v>
      </c>
      <c r="H3118" s="95">
        <v>0</v>
      </c>
      <c r="I3118" s="95">
        <v>1</v>
      </c>
      <c r="J3118" s="95">
        <v>2651</v>
      </c>
      <c r="K3118" s="95" t="s">
        <v>534</v>
      </c>
      <c r="L3118" s="98" t="s">
        <v>534</v>
      </c>
      <c r="M3118" s="98" t="s">
        <v>534</v>
      </c>
      <c r="N3118" s="97" t="s">
        <v>534</v>
      </c>
      <c r="Q3118" s="88" t="str">
        <f t="array" aca="1" ref="Q3118" ca="1">IFERROR(INDEX(Tableau3[Num DECAL],SMALL(IF(Tableau3[Num DECAL]&lt;&gt;"",ROW(INDIRECT("1:"&amp;ROWS(Tableau3[Num DECAL])))),ROWS($1:3107))),"")</f>
        <v/>
      </c>
      <c r="R3118" s="88">
        <f t="shared" ca="1" si="48"/>
        <v>0</v>
      </c>
      <c r="S3118" s="88">
        <f ca="1">COUNTIFS(Tableau3[PLAGE],R3118)</f>
        <v>0</v>
      </c>
      <c r="T3118" s="139">
        <f ca="1">INDEX(EXTRACT!DATE,MATCH(Tableau4[[#This Row],[Décalage]],D:D,0),0)</f>
        <v>0</v>
      </c>
      <c r="U3118" s="139">
        <f ca="1">VLOOKUP(Tableau4[[#This Row],[Décalage]],D:E,2,0)</f>
        <v>0</v>
      </c>
      <c r="V3118" s="139">
        <f ca="1">VLOOKUP(Tableau4[[#This Row],[Décalage]],D:G,4,0)</f>
        <v>0</v>
      </c>
      <c r="AY3118" s="88"/>
      <c r="AZ3118" s="88"/>
      <c r="BA3118" s="88"/>
      <c r="BB3118" s="88"/>
      <c r="BC3118" s="88"/>
    </row>
    <row r="3119" spans="1:55" ht="15" x14ac:dyDescent="0.2">
      <c r="A3119" s="100" t="s">
        <v>534</v>
      </c>
      <c r="B3119" s="95" t="s">
        <v>534</v>
      </c>
      <c r="C3119" s="95">
        <v>3116</v>
      </c>
      <c r="D3119" s="95" t="s">
        <v>534</v>
      </c>
      <c r="E3119" s="99" t="s">
        <v>534</v>
      </c>
      <c r="F3119" s="95" t="s">
        <v>534</v>
      </c>
      <c r="G3119" s="95" t="s">
        <v>534</v>
      </c>
      <c r="H3119" s="95">
        <v>0</v>
      </c>
      <c r="I3119" s="95">
        <v>1</v>
      </c>
      <c r="J3119" s="95">
        <v>2652</v>
      </c>
      <c r="K3119" s="95" t="s">
        <v>534</v>
      </c>
      <c r="L3119" s="98" t="s">
        <v>534</v>
      </c>
      <c r="M3119" s="98" t="s">
        <v>534</v>
      </c>
      <c r="N3119" s="97" t="s">
        <v>534</v>
      </c>
      <c r="Q3119" s="88" t="str">
        <f t="array" aca="1" ref="Q3119" ca="1">IFERROR(INDEX(Tableau3[Num DECAL],SMALL(IF(Tableau3[Num DECAL]&lt;&gt;"",ROW(INDIRECT("1:"&amp;ROWS(Tableau3[Num DECAL])))),ROWS($1:3108))),"")</f>
        <v/>
      </c>
      <c r="R3119" s="88">
        <f t="shared" ca="1" si="48"/>
        <v>0</v>
      </c>
      <c r="S3119" s="88">
        <f ca="1">COUNTIFS(Tableau3[PLAGE],R3119)</f>
        <v>0</v>
      </c>
      <c r="T3119" s="139">
        <f ca="1">INDEX(EXTRACT!DATE,MATCH(Tableau4[[#This Row],[Décalage]],D:D,0),0)</f>
        <v>0</v>
      </c>
      <c r="U3119" s="139">
        <f ca="1">VLOOKUP(Tableau4[[#This Row],[Décalage]],D:E,2,0)</f>
        <v>0</v>
      </c>
      <c r="V3119" s="139">
        <f ca="1">VLOOKUP(Tableau4[[#This Row],[Décalage]],D:G,4,0)</f>
        <v>0</v>
      </c>
      <c r="AY3119" s="88"/>
      <c r="AZ3119" s="88"/>
      <c r="BA3119" s="88"/>
      <c r="BB3119" s="88"/>
      <c r="BC3119" s="88"/>
    </row>
    <row r="3120" spans="1:55" ht="15" x14ac:dyDescent="0.2">
      <c r="A3120" s="100" t="s">
        <v>534</v>
      </c>
      <c r="B3120" s="95" t="s">
        <v>534</v>
      </c>
      <c r="C3120" s="95">
        <v>3117</v>
      </c>
      <c r="D3120" s="95" t="s">
        <v>534</v>
      </c>
      <c r="E3120" s="99" t="s">
        <v>534</v>
      </c>
      <c r="F3120" s="95" t="s">
        <v>534</v>
      </c>
      <c r="G3120" s="95" t="s">
        <v>534</v>
      </c>
      <c r="H3120" s="95">
        <v>0</v>
      </c>
      <c r="I3120" s="95">
        <v>1</v>
      </c>
      <c r="J3120" s="95">
        <v>2653</v>
      </c>
      <c r="K3120" s="95" t="s">
        <v>534</v>
      </c>
      <c r="L3120" s="98" t="s">
        <v>534</v>
      </c>
      <c r="M3120" s="98" t="s">
        <v>534</v>
      </c>
      <c r="N3120" s="97" t="s">
        <v>534</v>
      </c>
      <c r="Q3120" s="88" t="str">
        <f t="array" aca="1" ref="Q3120" ca="1">IFERROR(INDEX(Tableau3[Num DECAL],SMALL(IF(Tableau3[Num DECAL]&lt;&gt;"",ROW(INDIRECT("1:"&amp;ROWS(Tableau3[Num DECAL])))),ROWS($1:3109))),"")</f>
        <v/>
      </c>
      <c r="R3120" s="88">
        <f t="shared" ca="1" si="48"/>
        <v>0</v>
      </c>
      <c r="S3120" s="88">
        <f ca="1">COUNTIFS(Tableau3[PLAGE],R3120)</f>
        <v>0</v>
      </c>
      <c r="T3120" s="139">
        <f ca="1">INDEX(EXTRACT!DATE,MATCH(Tableau4[[#This Row],[Décalage]],D:D,0),0)</f>
        <v>0</v>
      </c>
      <c r="U3120" s="139">
        <f ca="1">VLOOKUP(Tableau4[[#This Row],[Décalage]],D:E,2,0)</f>
        <v>0</v>
      </c>
      <c r="V3120" s="139">
        <f ca="1">VLOOKUP(Tableau4[[#This Row],[Décalage]],D:G,4,0)</f>
        <v>0</v>
      </c>
      <c r="AY3120" s="88"/>
      <c r="AZ3120" s="88"/>
      <c r="BA3120" s="88"/>
      <c r="BB3120" s="88"/>
      <c r="BC3120" s="88"/>
    </row>
    <row r="3121" spans="1:55" ht="15" x14ac:dyDescent="0.2">
      <c r="A3121" s="100" t="s">
        <v>534</v>
      </c>
      <c r="B3121" s="95" t="s">
        <v>534</v>
      </c>
      <c r="C3121" s="95">
        <v>3118</v>
      </c>
      <c r="D3121" s="95" t="s">
        <v>534</v>
      </c>
      <c r="E3121" s="99" t="s">
        <v>534</v>
      </c>
      <c r="F3121" s="95" t="s">
        <v>534</v>
      </c>
      <c r="G3121" s="95" t="s">
        <v>534</v>
      </c>
      <c r="H3121" s="95">
        <v>0</v>
      </c>
      <c r="I3121" s="95">
        <v>1</v>
      </c>
      <c r="J3121" s="95">
        <v>2654</v>
      </c>
      <c r="K3121" s="95" t="s">
        <v>534</v>
      </c>
      <c r="L3121" s="98" t="s">
        <v>534</v>
      </c>
      <c r="M3121" s="98" t="s">
        <v>534</v>
      </c>
      <c r="N3121" s="97" t="s">
        <v>534</v>
      </c>
      <c r="Q3121" s="88" t="str">
        <f t="array" aca="1" ref="Q3121" ca="1">IFERROR(INDEX(Tableau3[Num DECAL],SMALL(IF(Tableau3[Num DECAL]&lt;&gt;"",ROW(INDIRECT("1:"&amp;ROWS(Tableau3[Num DECAL])))),ROWS($1:3110))),"")</f>
        <v/>
      </c>
      <c r="R3121" s="88">
        <f t="shared" ca="1" si="48"/>
        <v>0</v>
      </c>
      <c r="S3121" s="88">
        <f ca="1">COUNTIFS(Tableau3[PLAGE],R3121)</f>
        <v>0</v>
      </c>
      <c r="T3121" s="139">
        <f ca="1">INDEX(EXTRACT!DATE,MATCH(Tableau4[[#This Row],[Décalage]],D:D,0),0)</f>
        <v>0</v>
      </c>
      <c r="U3121" s="139">
        <f ca="1">VLOOKUP(Tableau4[[#This Row],[Décalage]],D:E,2,0)</f>
        <v>0</v>
      </c>
      <c r="V3121" s="139">
        <f ca="1">VLOOKUP(Tableau4[[#This Row],[Décalage]],D:G,4,0)</f>
        <v>0</v>
      </c>
      <c r="AY3121" s="88"/>
      <c r="AZ3121" s="88"/>
      <c r="BA3121" s="88"/>
      <c r="BB3121" s="88"/>
      <c r="BC3121" s="88"/>
    </row>
    <row r="3122" spans="1:55" ht="15" x14ac:dyDescent="0.2">
      <c r="A3122" s="100" t="s">
        <v>534</v>
      </c>
      <c r="B3122" s="95" t="s">
        <v>534</v>
      </c>
      <c r="C3122" s="95">
        <v>3119</v>
      </c>
      <c r="D3122" s="95" t="s">
        <v>534</v>
      </c>
      <c r="E3122" s="99" t="s">
        <v>534</v>
      </c>
      <c r="F3122" s="95" t="s">
        <v>534</v>
      </c>
      <c r="G3122" s="95" t="s">
        <v>534</v>
      </c>
      <c r="H3122" s="95">
        <v>0</v>
      </c>
      <c r="I3122" s="95">
        <v>1</v>
      </c>
      <c r="J3122" s="95">
        <v>2655</v>
      </c>
      <c r="K3122" s="95" t="s">
        <v>534</v>
      </c>
      <c r="L3122" s="98" t="s">
        <v>534</v>
      </c>
      <c r="M3122" s="98" t="s">
        <v>534</v>
      </c>
      <c r="N3122" s="97" t="s">
        <v>534</v>
      </c>
      <c r="Q3122" s="88" t="str">
        <f t="array" aca="1" ref="Q3122" ca="1">IFERROR(INDEX(Tableau3[Num DECAL],SMALL(IF(Tableau3[Num DECAL]&lt;&gt;"",ROW(INDIRECT("1:"&amp;ROWS(Tableau3[Num DECAL])))),ROWS($1:3111))),"")</f>
        <v/>
      </c>
      <c r="R3122" s="88">
        <f t="shared" ca="1" si="48"/>
        <v>0</v>
      </c>
      <c r="S3122" s="88">
        <f ca="1">COUNTIFS(Tableau3[PLAGE],R3122)</f>
        <v>0</v>
      </c>
      <c r="T3122" s="139">
        <f ca="1">INDEX(EXTRACT!DATE,MATCH(Tableau4[[#This Row],[Décalage]],D:D,0),0)</f>
        <v>0</v>
      </c>
      <c r="U3122" s="139">
        <f ca="1">VLOOKUP(Tableau4[[#This Row],[Décalage]],D:E,2,0)</f>
        <v>0</v>
      </c>
      <c r="V3122" s="139">
        <f ca="1">VLOOKUP(Tableau4[[#This Row],[Décalage]],D:G,4,0)</f>
        <v>0</v>
      </c>
      <c r="AY3122" s="88"/>
      <c r="AZ3122" s="88"/>
      <c r="BA3122" s="88"/>
      <c r="BB3122" s="88"/>
      <c r="BC3122" s="88"/>
    </row>
    <row r="3123" spans="1:55" ht="15" x14ac:dyDescent="0.2">
      <c r="A3123" s="100" t="s">
        <v>534</v>
      </c>
      <c r="B3123" s="95" t="s">
        <v>534</v>
      </c>
      <c r="C3123" s="95">
        <v>3120</v>
      </c>
      <c r="D3123" s="95" t="s">
        <v>534</v>
      </c>
      <c r="E3123" s="99" t="s">
        <v>534</v>
      </c>
      <c r="F3123" s="95" t="s">
        <v>534</v>
      </c>
      <c r="G3123" s="95" t="s">
        <v>534</v>
      </c>
      <c r="H3123" s="95">
        <v>0</v>
      </c>
      <c r="I3123" s="95">
        <v>1</v>
      </c>
      <c r="J3123" s="95">
        <v>2656</v>
      </c>
      <c r="K3123" s="95" t="s">
        <v>534</v>
      </c>
      <c r="L3123" s="98" t="s">
        <v>534</v>
      </c>
      <c r="M3123" s="98" t="s">
        <v>534</v>
      </c>
      <c r="N3123" s="97" t="s">
        <v>534</v>
      </c>
      <c r="Q3123" s="88" t="str">
        <f t="array" aca="1" ref="Q3123" ca="1">IFERROR(INDEX(Tableau3[Num DECAL],SMALL(IF(Tableau3[Num DECAL]&lt;&gt;"",ROW(INDIRECT("1:"&amp;ROWS(Tableau3[Num DECAL])))),ROWS($1:3112))),"")</f>
        <v/>
      </c>
      <c r="R3123" s="88">
        <f t="shared" ca="1" si="48"/>
        <v>0</v>
      </c>
      <c r="S3123" s="88">
        <f ca="1">COUNTIFS(Tableau3[PLAGE],R3123)</f>
        <v>0</v>
      </c>
      <c r="T3123" s="139">
        <f ca="1">INDEX(EXTRACT!DATE,MATCH(Tableau4[[#This Row],[Décalage]],D:D,0),0)</f>
        <v>0</v>
      </c>
      <c r="U3123" s="139">
        <f ca="1">VLOOKUP(Tableau4[[#This Row],[Décalage]],D:E,2,0)</f>
        <v>0</v>
      </c>
      <c r="V3123" s="139">
        <f ca="1">VLOOKUP(Tableau4[[#This Row],[Décalage]],D:G,4,0)</f>
        <v>0</v>
      </c>
      <c r="AY3123" s="88"/>
      <c r="AZ3123" s="88"/>
      <c r="BA3123" s="88"/>
      <c r="BB3123" s="88"/>
      <c r="BC3123" s="88"/>
    </row>
    <row r="3124" spans="1:55" ht="15" x14ac:dyDescent="0.2">
      <c r="A3124" s="100" t="s">
        <v>534</v>
      </c>
      <c r="B3124" s="95" t="s">
        <v>534</v>
      </c>
      <c r="C3124" s="95">
        <v>3121</v>
      </c>
      <c r="D3124" s="95" t="s">
        <v>534</v>
      </c>
      <c r="E3124" s="99" t="s">
        <v>534</v>
      </c>
      <c r="F3124" s="95" t="s">
        <v>534</v>
      </c>
      <c r="G3124" s="95" t="s">
        <v>534</v>
      </c>
      <c r="H3124" s="95">
        <v>0</v>
      </c>
      <c r="I3124" s="95">
        <v>1</v>
      </c>
      <c r="J3124" s="95">
        <v>2657</v>
      </c>
      <c r="K3124" s="95" t="s">
        <v>534</v>
      </c>
      <c r="L3124" s="98" t="s">
        <v>534</v>
      </c>
      <c r="M3124" s="98" t="s">
        <v>534</v>
      </c>
      <c r="N3124" s="97" t="s">
        <v>534</v>
      </c>
      <c r="Q3124" s="88" t="str">
        <f t="array" aca="1" ref="Q3124" ca="1">IFERROR(INDEX(Tableau3[Num DECAL],SMALL(IF(Tableau3[Num DECAL]&lt;&gt;"",ROW(INDIRECT("1:"&amp;ROWS(Tableau3[Num DECAL])))),ROWS($1:3113))),"")</f>
        <v/>
      </c>
      <c r="R3124" s="88">
        <f t="shared" ca="1" si="48"/>
        <v>0</v>
      </c>
      <c r="S3124" s="88">
        <f ca="1">COUNTIFS(Tableau3[PLAGE],R3124)</f>
        <v>0</v>
      </c>
      <c r="T3124" s="139">
        <f ca="1">INDEX(EXTRACT!DATE,MATCH(Tableau4[[#This Row],[Décalage]],D:D,0),0)</f>
        <v>0</v>
      </c>
      <c r="U3124" s="139">
        <f ca="1">VLOOKUP(Tableau4[[#This Row],[Décalage]],D:E,2,0)</f>
        <v>0</v>
      </c>
      <c r="V3124" s="139">
        <f ca="1">VLOOKUP(Tableau4[[#This Row],[Décalage]],D:G,4,0)</f>
        <v>0</v>
      </c>
      <c r="AY3124" s="88"/>
      <c r="AZ3124" s="88"/>
      <c r="BA3124" s="88"/>
      <c r="BB3124" s="88"/>
      <c r="BC3124" s="88"/>
    </row>
    <row r="3125" spans="1:55" ht="15" x14ac:dyDescent="0.2">
      <c r="A3125" s="100" t="s">
        <v>534</v>
      </c>
      <c r="B3125" s="95" t="s">
        <v>534</v>
      </c>
      <c r="C3125" s="95">
        <v>3122</v>
      </c>
      <c r="D3125" s="95" t="s">
        <v>534</v>
      </c>
      <c r="E3125" s="99" t="s">
        <v>534</v>
      </c>
      <c r="F3125" s="95" t="s">
        <v>534</v>
      </c>
      <c r="G3125" s="95" t="s">
        <v>534</v>
      </c>
      <c r="H3125" s="95">
        <v>0</v>
      </c>
      <c r="I3125" s="95">
        <v>1</v>
      </c>
      <c r="J3125" s="95">
        <v>2658</v>
      </c>
      <c r="K3125" s="95" t="s">
        <v>534</v>
      </c>
      <c r="L3125" s="98" t="s">
        <v>534</v>
      </c>
      <c r="M3125" s="98" t="s">
        <v>534</v>
      </c>
      <c r="N3125" s="97" t="s">
        <v>534</v>
      </c>
      <c r="Q3125" s="88" t="str">
        <f t="array" aca="1" ref="Q3125" ca="1">IFERROR(INDEX(Tableau3[Num DECAL],SMALL(IF(Tableau3[Num DECAL]&lt;&gt;"",ROW(INDIRECT("1:"&amp;ROWS(Tableau3[Num DECAL])))),ROWS($1:3114))),"")</f>
        <v/>
      </c>
      <c r="R3125" s="88">
        <f t="shared" ca="1" si="48"/>
        <v>0</v>
      </c>
      <c r="S3125" s="88">
        <f ca="1">COUNTIFS(Tableau3[PLAGE],R3125)</f>
        <v>0</v>
      </c>
      <c r="T3125" s="139">
        <f ca="1">INDEX(EXTRACT!DATE,MATCH(Tableau4[[#This Row],[Décalage]],D:D,0),0)</f>
        <v>0</v>
      </c>
      <c r="U3125" s="139">
        <f ca="1">VLOOKUP(Tableau4[[#This Row],[Décalage]],D:E,2,0)</f>
        <v>0</v>
      </c>
      <c r="V3125" s="139">
        <f ca="1">VLOOKUP(Tableau4[[#This Row],[Décalage]],D:G,4,0)</f>
        <v>0</v>
      </c>
      <c r="AY3125" s="88"/>
      <c r="AZ3125" s="88"/>
      <c r="BA3125" s="88"/>
      <c r="BB3125" s="88"/>
      <c r="BC3125" s="88"/>
    </row>
    <row r="3126" spans="1:55" ht="15" x14ac:dyDescent="0.2">
      <c r="A3126" s="100" t="s">
        <v>534</v>
      </c>
      <c r="B3126" s="95" t="s">
        <v>534</v>
      </c>
      <c r="C3126" s="95">
        <v>3123</v>
      </c>
      <c r="D3126" s="95" t="s">
        <v>534</v>
      </c>
      <c r="E3126" s="99" t="s">
        <v>534</v>
      </c>
      <c r="F3126" s="95" t="s">
        <v>534</v>
      </c>
      <c r="G3126" s="95" t="s">
        <v>534</v>
      </c>
      <c r="H3126" s="95">
        <v>0</v>
      </c>
      <c r="I3126" s="95">
        <v>1</v>
      </c>
      <c r="J3126" s="95">
        <v>2659</v>
      </c>
      <c r="K3126" s="95" t="s">
        <v>534</v>
      </c>
      <c r="L3126" s="98" t="s">
        <v>534</v>
      </c>
      <c r="M3126" s="98" t="s">
        <v>534</v>
      </c>
      <c r="N3126" s="97" t="s">
        <v>534</v>
      </c>
      <c r="Q3126" s="88" t="str">
        <f t="array" aca="1" ref="Q3126" ca="1">IFERROR(INDEX(Tableau3[Num DECAL],SMALL(IF(Tableau3[Num DECAL]&lt;&gt;"",ROW(INDIRECT("1:"&amp;ROWS(Tableau3[Num DECAL])))),ROWS($1:3115))),"")</f>
        <v/>
      </c>
      <c r="R3126" s="88">
        <f t="shared" ca="1" si="48"/>
        <v>0</v>
      </c>
      <c r="S3126" s="88">
        <f ca="1">COUNTIFS(Tableau3[PLAGE],R3126)</f>
        <v>0</v>
      </c>
      <c r="T3126" s="139">
        <f ca="1">INDEX(EXTRACT!DATE,MATCH(Tableau4[[#This Row],[Décalage]],D:D,0),0)</f>
        <v>0</v>
      </c>
      <c r="U3126" s="139">
        <f ca="1">VLOOKUP(Tableau4[[#This Row],[Décalage]],D:E,2,0)</f>
        <v>0</v>
      </c>
      <c r="V3126" s="139">
        <f ca="1">VLOOKUP(Tableau4[[#This Row],[Décalage]],D:G,4,0)</f>
        <v>0</v>
      </c>
      <c r="AY3126" s="88"/>
      <c r="AZ3126" s="88"/>
      <c r="BA3126" s="88"/>
      <c r="BB3126" s="88"/>
      <c r="BC3126" s="88"/>
    </row>
    <row r="3127" spans="1:55" ht="15" x14ac:dyDescent="0.2">
      <c r="A3127" s="100" t="s">
        <v>534</v>
      </c>
      <c r="B3127" s="95" t="s">
        <v>534</v>
      </c>
      <c r="C3127" s="95">
        <v>3124</v>
      </c>
      <c r="D3127" s="95" t="s">
        <v>534</v>
      </c>
      <c r="E3127" s="99" t="s">
        <v>534</v>
      </c>
      <c r="F3127" s="95" t="s">
        <v>534</v>
      </c>
      <c r="G3127" s="95" t="s">
        <v>534</v>
      </c>
      <c r="H3127" s="95">
        <v>0</v>
      </c>
      <c r="I3127" s="95">
        <v>1</v>
      </c>
      <c r="J3127" s="95">
        <v>2660</v>
      </c>
      <c r="K3127" s="95" t="s">
        <v>534</v>
      </c>
      <c r="L3127" s="98" t="s">
        <v>534</v>
      </c>
      <c r="M3127" s="98" t="s">
        <v>534</v>
      </c>
      <c r="N3127" s="97" t="s">
        <v>534</v>
      </c>
      <c r="Q3127" s="88" t="str">
        <f t="array" aca="1" ref="Q3127" ca="1">IFERROR(INDEX(Tableau3[Num DECAL],SMALL(IF(Tableau3[Num DECAL]&lt;&gt;"",ROW(INDIRECT("1:"&amp;ROWS(Tableau3[Num DECAL])))),ROWS($1:3116))),"")</f>
        <v/>
      </c>
      <c r="R3127" s="88">
        <f t="shared" ca="1" si="48"/>
        <v>0</v>
      </c>
      <c r="S3127" s="88">
        <f ca="1">COUNTIFS(Tableau3[PLAGE],R3127)</f>
        <v>0</v>
      </c>
      <c r="T3127" s="139">
        <f ca="1">INDEX(EXTRACT!DATE,MATCH(Tableau4[[#This Row],[Décalage]],D:D,0),0)</f>
        <v>0</v>
      </c>
      <c r="U3127" s="139">
        <f ca="1">VLOOKUP(Tableau4[[#This Row],[Décalage]],D:E,2,0)</f>
        <v>0</v>
      </c>
      <c r="V3127" s="139">
        <f ca="1">VLOOKUP(Tableau4[[#This Row],[Décalage]],D:G,4,0)</f>
        <v>0</v>
      </c>
      <c r="AY3127" s="88"/>
      <c r="AZ3127" s="88"/>
      <c r="BA3127" s="88"/>
      <c r="BB3127" s="88"/>
      <c r="BC3127" s="88"/>
    </row>
    <row r="3128" spans="1:55" ht="15" x14ac:dyDescent="0.2">
      <c r="A3128" s="100" t="s">
        <v>534</v>
      </c>
      <c r="B3128" s="95" t="s">
        <v>534</v>
      </c>
      <c r="C3128" s="95">
        <v>3125</v>
      </c>
      <c r="D3128" s="95" t="s">
        <v>534</v>
      </c>
      <c r="E3128" s="99" t="s">
        <v>534</v>
      </c>
      <c r="F3128" s="95" t="s">
        <v>534</v>
      </c>
      <c r="G3128" s="95" t="s">
        <v>534</v>
      </c>
      <c r="H3128" s="95">
        <v>0</v>
      </c>
      <c r="I3128" s="95">
        <v>1</v>
      </c>
      <c r="J3128" s="95">
        <v>2661</v>
      </c>
      <c r="K3128" s="95" t="s">
        <v>534</v>
      </c>
      <c r="L3128" s="98" t="s">
        <v>534</v>
      </c>
      <c r="M3128" s="98" t="s">
        <v>534</v>
      </c>
      <c r="N3128" s="97" t="s">
        <v>534</v>
      </c>
      <c r="Q3128" s="88" t="str">
        <f t="array" aca="1" ref="Q3128" ca="1">IFERROR(INDEX(Tableau3[Num DECAL],SMALL(IF(Tableau3[Num DECAL]&lt;&gt;"",ROW(INDIRECT("1:"&amp;ROWS(Tableau3[Num DECAL])))),ROWS($1:3117))),"")</f>
        <v/>
      </c>
      <c r="R3128" s="88">
        <f t="shared" ca="1" si="48"/>
        <v>0</v>
      </c>
      <c r="S3128" s="88">
        <f ca="1">COUNTIFS(Tableau3[PLAGE],R3128)</f>
        <v>0</v>
      </c>
      <c r="T3128" s="139">
        <f ca="1">INDEX(EXTRACT!DATE,MATCH(Tableau4[[#This Row],[Décalage]],D:D,0),0)</f>
        <v>0</v>
      </c>
      <c r="U3128" s="139">
        <f ca="1">VLOOKUP(Tableau4[[#This Row],[Décalage]],D:E,2,0)</f>
        <v>0</v>
      </c>
      <c r="V3128" s="139">
        <f ca="1">VLOOKUP(Tableau4[[#This Row],[Décalage]],D:G,4,0)</f>
        <v>0</v>
      </c>
      <c r="AY3128" s="88"/>
      <c r="AZ3128" s="88"/>
      <c r="BA3128" s="88"/>
      <c r="BB3128" s="88"/>
      <c r="BC3128" s="88"/>
    </row>
    <row r="3129" spans="1:55" ht="15" x14ac:dyDescent="0.2">
      <c r="A3129" s="100" t="s">
        <v>534</v>
      </c>
      <c r="B3129" s="95" t="s">
        <v>534</v>
      </c>
      <c r="C3129" s="95">
        <v>3126</v>
      </c>
      <c r="D3129" s="95" t="s">
        <v>534</v>
      </c>
      <c r="E3129" s="99" t="s">
        <v>534</v>
      </c>
      <c r="F3129" s="95" t="s">
        <v>534</v>
      </c>
      <c r="G3129" s="95" t="s">
        <v>534</v>
      </c>
      <c r="H3129" s="95">
        <v>0</v>
      </c>
      <c r="I3129" s="95">
        <v>1</v>
      </c>
      <c r="J3129" s="95">
        <v>2662</v>
      </c>
      <c r="K3129" s="95" t="s">
        <v>534</v>
      </c>
      <c r="L3129" s="98" t="s">
        <v>534</v>
      </c>
      <c r="M3129" s="98" t="s">
        <v>534</v>
      </c>
      <c r="N3129" s="97" t="s">
        <v>534</v>
      </c>
      <c r="Q3129" s="88" t="str">
        <f t="array" aca="1" ref="Q3129" ca="1">IFERROR(INDEX(Tableau3[Num DECAL],SMALL(IF(Tableau3[Num DECAL]&lt;&gt;"",ROW(INDIRECT("1:"&amp;ROWS(Tableau3[Num DECAL])))),ROWS($1:3118))),"")</f>
        <v/>
      </c>
      <c r="R3129" s="88">
        <f t="shared" ca="1" si="48"/>
        <v>0</v>
      </c>
      <c r="S3129" s="88">
        <f ca="1">COUNTIFS(Tableau3[PLAGE],R3129)</f>
        <v>0</v>
      </c>
      <c r="T3129" s="139">
        <f ca="1">INDEX(EXTRACT!DATE,MATCH(Tableau4[[#This Row],[Décalage]],D:D,0),0)</f>
        <v>0</v>
      </c>
      <c r="U3129" s="139">
        <f ca="1">VLOOKUP(Tableau4[[#This Row],[Décalage]],D:E,2,0)</f>
        <v>0</v>
      </c>
      <c r="V3129" s="139">
        <f ca="1">VLOOKUP(Tableau4[[#This Row],[Décalage]],D:G,4,0)</f>
        <v>0</v>
      </c>
      <c r="AY3129" s="88"/>
      <c r="AZ3129" s="88"/>
      <c r="BA3129" s="88"/>
      <c r="BB3129" s="88"/>
      <c r="BC3129" s="88"/>
    </row>
    <row r="3130" spans="1:55" ht="15" x14ac:dyDescent="0.2">
      <c r="A3130" s="100" t="s">
        <v>534</v>
      </c>
      <c r="B3130" s="95" t="s">
        <v>534</v>
      </c>
      <c r="C3130" s="95">
        <v>3127</v>
      </c>
      <c r="D3130" s="95" t="s">
        <v>534</v>
      </c>
      <c r="E3130" s="99" t="s">
        <v>534</v>
      </c>
      <c r="F3130" s="95" t="s">
        <v>534</v>
      </c>
      <c r="G3130" s="95" t="s">
        <v>534</v>
      </c>
      <c r="H3130" s="95">
        <v>0</v>
      </c>
      <c r="I3130" s="95">
        <v>1</v>
      </c>
      <c r="J3130" s="95">
        <v>2663</v>
      </c>
      <c r="K3130" s="95" t="s">
        <v>534</v>
      </c>
      <c r="L3130" s="98" t="s">
        <v>534</v>
      </c>
      <c r="M3130" s="98" t="s">
        <v>534</v>
      </c>
      <c r="N3130" s="97" t="s">
        <v>534</v>
      </c>
      <c r="Q3130" s="88" t="str">
        <f t="array" aca="1" ref="Q3130" ca="1">IFERROR(INDEX(Tableau3[Num DECAL],SMALL(IF(Tableau3[Num DECAL]&lt;&gt;"",ROW(INDIRECT("1:"&amp;ROWS(Tableau3[Num DECAL])))),ROWS($1:3119))),"")</f>
        <v/>
      </c>
      <c r="R3130" s="88">
        <f t="shared" ca="1" si="48"/>
        <v>0</v>
      </c>
      <c r="S3130" s="88">
        <f ca="1">COUNTIFS(Tableau3[PLAGE],R3130)</f>
        <v>0</v>
      </c>
      <c r="T3130" s="139">
        <f ca="1">INDEX(EXTRACT!DATE,MATCH(Tableau4[[#This Row],[Décalage]],D:D,0),0)</f>
        <v>0</v>
      </c>
      <c r="U3130" s="139">
        <f ca="1">VLOOKUP(Tableau4[[#This Row],[Décalage]],D:E,2,0)</f>
        <v>0</v>
      </c>
      <c r="V3130" s="139">
        <f ca="1">VLOOKUP(Tableau4[[#This Row],[Décalage]],D:G,4,0)</f>
        <v>0</v>
      </c>
      <c r="AY3130" s="88"/>
      <c r="AZ3130" s="88"/>
      <c r="BA3130" s="88"/>
      <c r="BB3130" s="88"/>
      <c r="BC3130" s="88"/>
    </row>
    <row r="3131" spans="1:55" ht="15" x14ac:dyDescent="0.2">
      <c r="A3131" s="100" t="s">
        <v>534</v>
      </c>
      <c r="B3131" s="95" t="s">
        <v>534</v>
      </c>
      <c r="C3131" s="95">
        <v>3128</v>
      </c>
      <c r="D3131" s="95" t="s">
        <v>534</v>
      </c>
      <c r="E3131" s="99" t="s">
        <v>534</v>
      </c>
      <c r="F3131" s="95" t="s">
        <v>534</v>
      </c>
      <c r="G3131" s="95" t="s">
        <v>534</v>
      </c>
      <c r="H3131" s="95">
        <v>0</v>
      </c>
      <c r="I3131" s="95">
        <v>1</v>
      </c>
      <c r="J3131" s="95">
        <v>2664</v>
      </c>
      <c r="K3131" s="95" t="s">
        <v>534</v>
      </c>
      <c r="L3131" s="98" t="s">
        <v>534</v>
      </c>
      <c r="M3131" s="98" t="s">
        <v>534</v>
      </c>
      <c r="N3131" s="97" t="s">
        <v>534</v>
      </c>
      <c r="Q3131" s="88" t="str">
        <f t="array" aca="1" ref="Q3131" ca="1">IFERROR(INDEX(Tableau3[Num DECAL],SMALL(IF(Tableau3[Num DECAL]&lt;&gt;"",ROW(INDIRECT("1:"&amp;ROWS(Tableau3[Num DECAL])))),ROWS($1:3120))),"")</f>
        <v/>
      </c>
      <c r="R3131" s="88">
        <f t="shared" ca="1" si="48"/>
        <v>0</v>
      </c>
      <c r="S3131" s="88">
        <f ca="1">COUNTIFS(Tableau3[PLAGE],R3131)</f>
        <v>0</v>
      </c>
      <c r="T3131" s="139">
        <f ca="1">INDEX(EXTRACT!DATE,MATCH(Tableau4[[#This Row],[Décalage]],D:D,0),0)</f>
        <v>0</v>
      </c>
      <c r="U3131" s="139">
        <f ca="1">VLOOKUP(Tableau4[[#This Row],[Décalage]],D:E,2,0)</f>
        <v>0</v>
      </c>
      <c r="V3131" s="139">
        <f ca="1">VLOOKUP(Tableau4[[#This Row],[Décalage]],D:G,4,0)</f>
        <v>0</v>
      </c>
      <c r="AY3131" s="88"/>
      <c r="AZ3131" s="88"/>
      <c r="BA3131" s="88"/>
      <c r="BB3131" s="88"/>
      <c r="BC3131" s="88"/>
    </row>
    <row r="3132" spans="1:55" ht="15" x14ac:dyDescent="0.2">
      <c r="A3132" s="100" t="s">
        <v>534</v>
      </c>
      <c r="B3132" s="95" t="s">
        <v>534</v>
      </c>
      <c r="C3132" s="95">
        <v>3129</v>
      </c>
      <c r="D3132" s="95" t="s">
        <v>534</v>
      </c>
      <c r="E3132" s="99" t="s">
        <v>534</v>
      </c>
      <c r="F3132" s="95" t="s">
        <v>534</v>
      </c>
      <c r="G3132" s="95" t="s">
        <v>534</v>
      </c>
      <c r="H3132" s="95">
        <v>0</v>
      </c>
      <c r="I3132" s="95">
        <v>1</v>
      </c>
      <c r="J3132" s="95">
        <v>2665</v>
      </c>
      <c r="K3132" s="95" t="s">
        <v>534</v>
      </c>
      <c r="L3132" s="98" t="s">
        <v>534</v>
      </c>
      <c r="M3132" s="98" t="s">
        <v>534</v>
      </c>
      <c r="N3132" s="97" t="s">
        <v>534</v>
      </c>
      <c r="Q3132" s="88" t="str">
        <f t="array" aca="1" ref="Q3132" ca="1">IFERROR(INDEX(Tableau3[Num DECAL],SMALL(IF(Tableau3[Num DECAL]&lt;&gt;"",ROW(INDIRECT("1:"&amp;ROWS(Tableau3[Num DECAL])))),ROWS($1:3121))),"")</f>
        <v/>
      </c>
      <c r="R3132" s="88">
        <f t="shared" ca="1" si="48"/>
        <v>0</v>
      </c>
      <c r="S3132" s="88">
        <f ca="1">COUNTIFS(Tableau3[PLAGE],R3132)</f>
        <v>0</v>
      </c>
      <c r="T3132" s="139">
        <f ca="1">INDEX(EXTRACT!DATE,MATCH(Tableau4[[#This Row],[Décalage]],D:D,0),0)</f>
        <v>0</v>
      </c>
      <c r="U3132" s="139">
        <f ca="1">VLOOKUP(Tableau4[[#This Row],[Décalage]],D:E,2,0)</f>
        <v>0</v>
      </c>
      <c r="V3132" s="139">
        <f ca="1">VLOOKUP(Tableau4[[#This Row],[Décalage]],D:G,4,0)</f>
        <v>0</v>
      </c>
      <c r="AY3132" s="88"/>
      <c r="AZ3132" s="88"/>
      <c r="BA3132" s="88"/>
      <c r="BB3132" s="88"/>
      <c r="BC3132" s="88"/>
    </row>
    <row r="3133" spans="1:55" ht="15" x14ac:dyDescent="0.2">
      <c r="A3133" s="100" t="s">
        <v>534</v>
      </c>
      <c r="B3133" s="95" t="s">
        <v>534</v>
      </c>
      <c r="C3133" s="95">
        <v>3130</v>
      </c>
      <c r="D3133" s="95" t="s">
        <v>534</v>
      </c>
      <c r="E3133" s="99" t="s">
        <v>534</v>
      </c>
      <c r="F3133" s="95" t="s">
        <v>534</v>
      </c>
      <c r="G3133" s="95" t="s">
        <v>534</v>
      </c>
      <c r="H3133" s="95">
        <v>0</v>
      </c>
      <c r="I3133" s="95">
        <v>1</v>
      </c>
      <c r="J3133" s="95">
        <v>2666</v>
      </c>
      <c r="K3133" s="95" t="s">
        <v>534</v>
      </c>
      <c r="L3133" s="98" t="s">
        <v>534</v>
      </c>
      <c r="M3133" s="98" t="s">
        <v>534</v>
      </c>
      <c r="N3133" s="97" t="s">
        <v>534</v>
      </c>
      <c r="Q3133" s="88" t="str">
        <f t="array" aca="1" ref="Q3133" ca="1">IFERROR(INDEX(Tableau3[Num DECAL],SMALL(IF(Tableau3[Num DECAL]&lt;&gt;"",ROW(INDIRECT("1:"&amp;ROWS(Tableau3[Num DECAL])))),ROWS($1:3122))),"")</f>
        <v/>
      </c>
      <c r="R3133" s="88">
        <f t="shared" ca="1" si="48"/>
        <v>0</v>
      </c>
      <c r="S3133" s="88">
        <f ca="1">COUNTIFS(Tableau3[PLAGE],R3133)</f>
        <v>0</v>
      </c>
      <c r="T3133" s="139">
        <f ca="1">INDEX(EXTRACT!DATE,MATCH(Tableau4[[#This Row],[Décalage]],D:D,0),0)</f>
        <v>0</v>
      </c>
      <c r="U3133" s="139">
        <f ca="1">VLOOKUP(Tableau4[[#This Row],[Décalage]],D:E,2,0)</f>
        <v>0</v>
      </c>
      <c r="V3133" s="139">
        <f ca="1">VLOOKUP(Tableau4[[#This Row],[Décalage]],D:G,4,0)</f>
        <v>0</v>
      </c>
      <c r="AY3133" s="88"/>
      <c r="AZ3133" s="88"/>
      <c r="BA3133" s="88"/>
      <c r="BB3133" s="88"/>
      <c r="BC3133" s="88"/>
    </row>
    <row r="3134" spans="1:55" ht="15" x14ac:dyDescent="0.2">
      <c r="A3134" s="100" t="s">
        <v>534</v>
      </c>
      <c r="B3134" s="95" t="s">
        <v>534</v>
      </c>
      <c r="C3134" s="95">
        <v>3131</v>
      </c>
      <c r="D3134" s="95" t="s">
        <v>534</v>
      </c>
      <c r="E3134" s="99" t="s">
        <v>534</v>
      </c>
      <c r="F3134" s="95" t="s">
        <v>534</v>
      </c>
      <c r="G3134" s="95" t="s">
        <v>534</v>
      </c>
      <c r="H3134" s="95">
        <v>0</v>
      </c>
      <c r="I3134" s="95">
        <v>1</v>
      </c>
      <c r="J3134" s="95">
        <v>2667</v>
      </c>
      <c r="K3134" s="95" t="s">
        <v>534</v>
      </c>
      <c r="L3134" s="98" t="s">
        <v>534</v>
      </c>
      <c r="M3134" s="98" t="s">
        <v>534</v>
      </c>
      <c r="N3134" s="97" t="s">
        <v>534</v>
      </c>
      <c r="Q3134" s="88" t="str">
        <f t="array" aca="1" ref="Q3134" ca="1">IFERROR(INDEX(Tableau3[Num DECAL],SMALL(IF(Tableau3[Num DECAL]&lt;&gt;"",ROW(INDIRECT("1:"&amp;ROWS(Tableau3[Num DECAL])))),ROWS($1:3123))),"")</f>
        <v/>
      </c>
      <c r="R3134" s="88">
        <f t="shared" ca="1" si="48"/>
        <v>0</v>
      </c>
      <c r="S3134" s="88">
        <f ca="1">COUNTIFS(Tableau3[PLAGE],R3134)</f>
        <v>0</v>
      </c>
      <c r="T3134" s="139">
        <f ca="1">INDEX(EXTRACT!DATE,MATCH(Tableau4[[#This Row],[Décalage]],D:D,0),0)</f>
        <v>0</v>
      </c>
      <c r="U3134" s="139">
        <f ca="1">VLOOKUP(Tableau4[[#This Row],[Décalage]],D:E,2,0)</f>
        <v>0</v>
      </c>
      <c r="V3134" s="139">
        <f ca="1">VLOOKUP(Tableau4[[#This Row],[Décalage]],D:G,4,0)</f>
        <v>0</v>
      </c>
      <c r="AY3134" s="88"/>
      <c r="AZ3134" s="88"/>
      <c r="BA3134" s="88"/>
      <c r="BB3134" s="88"/>
      <c r="BC3134" s="88"/>
    </row>
    <row r="3135" spans="1:55" ht="15" x14ac:dyDescent="0.2">
      <c r="A3135" s="100" t="s">
        <v>534</v>
      </c>
      <c r="B3135" s="95" t="s">
        <v>534</v>
      </c>
      <c r="C3135" s="95">
        <v>3132</v>
      </c>
      <c r="D3135" s="95" t="s">
        <v>534</v>
      </c>
      <c r="E3135" s="99" t="s">
        <v>534</v>
      </c>
      <c r="F3135" s="95" t="s">
        <v>534</v>
      </c>
      <c r="G3135" s="95" t="s">
        <v>534</v>
      </c>
      <c r="H3135" s="95">
        <v>0</v>
      </c>
      <c r="I3135" s="95">
        <v>1</v>
      </c>
      <c r="J3135" s="95">
        <v>2668</v>
      </c>
      <c r="K3135" s="95" t="s">
        <v>534</v>
      </c>
      <c r="L3135" s="98" t="s">
        <v>534</v>
      </c>
      <c r="M3135" s="98" t="s">
        <v>534</v>
      </c>
      <c r="N3135" s="97" t="s">
        <v>534</v>
      </c>
      <c r="Q3135" s="88" t="str">
        <f t="array" aca="1" ref="Q3135" ca="1">IFERROR(INDEX(Tableau3[Num DECAL],SMALL(IF(Tableau3[Num DECAL]&lt;&gt;"",ROW(INDIRECT("1:"&amp;ROWS(Tableau3[Num DECAL])))),ROWS($1:3124))),"")</f>
        <v/>
      </c>
      <c r="R3135" s="88">
        <f t="shared" ca="1" si="48"/>
        <v>0</v>
      </c>
      <c r="S3135" s="88">
        <f ca="1">COUNTIFS(Tableau3[PLAGE],R3135)</f>
        <v>0</v>
      </c>
      <c r="T3135" s="139">
        <f ca="1">INDEX(EXTRACT!DATE,MATCH(Tableau4[[#This Row],[Décalage]],D:D,0),0)</f>
        <v>0</v>
      </c>
      <c r="U3135" s="139">
        <f ca="1">VLOOKUP(Tableau4[[#This Row],[Décalage]],D:E,2,0)</f>
        <v>0</v>
      </c>
      <c r="V3135" s="139">
        <f ca="1">VLOOKUP(Tableau4[[#This Row],[Décalage]],D:G,4,0)</f>
        <v>0</v>
      </c>
      <c r="AY3135" s="88"/>
      <c r="AZ3135" s="88"/>
      <c r="BA3135" s="88"/>
      <c r="BB3135" s="88"/>
      <c r="BC3135" s="88"/>
    </row>
    <row r="3136" spans="1:55" ht="15" x14ac:dyDescent="0.2">
      <c r="A3136" s="100" t="s">
        <v>534</v>
      </c>
      <c r="B3136" s="95" t="s">
        <v>534</v>
      </c>
      <c r="C3136" s="95">
        <v>3133</v>
      </c>
      <c r="D3136" s="95" t="s">
        <v>534</v>
      </c>
      <c r="E3136" s="99" t="s">
        <v>534</v>
      </c>
      <c r="F3136" s="95" t="s">
        <v>534</v>
      </c>
      <c r="G3136" s="95" t="s">
        <v>534</v>
      </c>
      <c r="H3136" s="95">
        <v>0</v>
      </c>
      <c r="I3136" s="95">
        <v>1</v>
      </c>
      <c r="J3136" s="95">
        <v>2669</v>
      </c>
      <c r="K3136" s="95" t="s">
        <v>534</v>
      </c>
      <c r="L3136" s="98" t="s">
        <v>534</v>
      </c>
      <c r="M3136" s="98" t="s">
        <v>534</v>
      </c>
      <c r="N3136" s="97" t="s">
        <v>534</v>
      </c>
      <c r="Q3136" s="88" t="str">
        <f t="array" aca="1" ref="Q3136" ca="1">IFERROR(INDEX(Tableau3[Num DECAL],SMALL(IF(Tableau3[Num DECAL]&lt;&gt;"",ROW(INDIRECT("1:"&amp;ROWS(Tableau3[Num DECAL])))),ROWS($1:3125))),"")</f>
        <v/>
      </c>
      <c r="R3136" s="88">
        <f t="shared" ca="1" si="48"/>
        <v>0</v>
      </c>
      <c r="S3136" s="88">
        <f ca="1">COUNTIFS(Tableau3[PLAGE],R3136)</f>
        <v>0</v>
      </c>
      <c r="T3136" s="139">
        <f ca="1">INDEX(EXTRACT!DATE,MATCH(Tableau4[[#This Row],[Décalage]],D:D,0),0)</f>
        <v>0</v>
      </c>
      <c r="U3136" s="139">
        <f ca="1">VLOOKUP(Tableau4[[#This Row],[Décalage]],D:E,2,0)</f>
        <v>0</v>
      </c>
      <c r="V3136" s="139">
        <f ca="1">VLOOKUP(Tableau4[[#This Row],[Décalage]],D:G,4,0)</f>
        <v>0</v>
      </c>
      <c r="AY3136" s="88"/>
      <c r="AZ3136" s="88"/>
      <c r="BA3136" s="88"/>
      <c r="BB3136" s="88"/>
      <c r="BC3136" s="88"/>
    </row>
    <row r="3137" spans="1:55" ht="15" x14ac:dyDescent="0.2">
      <c r="A3137" s="100" t="s">
        <v>534</v>
      </c>
      <c r="B3137" s="95" t="s">
        <v>534</v>
      </c>
      <c r="C3137" s="95">
        <v>3134</v>
      </c>
      <c r="D3137" s="95" t="s">
        <v>534</v>
      </c>
      <c r="E3137" s="99" t="s">
        <v>534</v>
      </c>
      <c r="F3137" s="95" t="s">
        <v>534</v>
      </c>
      <c r="G3137" s="95" t="s">
        <v>534</v>
      </c>
      <c r="H3137" s="95">
        <v>0</v>
      </c>
      <c r="I3137" s="95">
        <v>1</v>
      </c>
      <c r="J3137" s="95">
        <v>2670</v>
      </c>
      <c r="K3137" s="95" t="s">
        <v>534</v>
      </c>
      <c r="L3137" s="98" t="s">
        <v>534</v>
      </c>
      <c r="M3137" s="98" t="s">
        <v>534</v>
      </c>
      <c r="N3137" s="97" t="s">
        <v>534</v>
      </c>
      <c r="Q3137" s="88" t="str">
        <f t="array" aca="1" ref="Q3137" ca="1">IFERROR(INDEX(Tableau3[Num DECAL],SMALL(IF(Tableau3[Num DECAL]&lt;&gt;"",ROW(INDIRECT("1:"&amp;ROWS(Tableau3[Num DECAL])))),ROWS($1:3126))),"")</f>
        <v/>
      </c>
      <c r="R3137" s="88">
        <f t="shared" ca="1" si="48"/>
        <v>0</v>
      </c>
      <c r="S3137" s="88">
        <f ca="1">COUNTIFS(Tableau3[PLAGE],R3137)</f>
        <v>0</v>
      </c>
      <c r="T3137" s="139">
        <f ca="1">INDEX(EXTRACT!DATE,MATCH(Tableau4[[#This Row],[Décalage]],D:D,0),0)</f>
        <v>0</v>
      </c>
      <c r="U3137" s="139">
        <f ca="1">VLOOKUP(Tableau4[[#This Row],[Décalage]],D:E,2,0)</f>
        <v>0</v>
      </c>
      <c r="V3137" s="139">
        <f ca="1">VLOOKUP(Tableau4[[#This Row],[Décalage]],D:G,4,0)</f>
        <v>0</v>
      </c>
      <c r="AY3137" s="88"/>
      <c r="AZ3137" s="88"/>
      <c r="BA3137" s="88"/>
      <c r="BB3137" s="88"/>
      <c r="BC3137" s="88"/>
    </row>
    <row r="3138" spans="1:55" ht="15" x14ac:dyDescent="0.2">
      <c r="A3138" s="100" t="s">
        <v>534</v>
      </c>
      <c r="B3138" s="95" t="s">
        <v>534</v>
      </c>
      <c r="C3138" s="95">
        <v>3135</v>
      </c>
      <c r="D3138" s="95" t="s">
        <v>534</v>
      </c>
      <c r="E3138" s="99" t="s">
        <v>534</v>
      </c>
      <c r="F3138" s="95" t="s">
        <v>534</v>
      </c>
      <c r="G3138" s="95" t="s">
        <v>534</v>
      </c>
      <c r="H3138" s="95">
        <v>0</v>
      </c>
      <c r="I3138" s="95">
        <v>1</v>
      </c>
      <c r="J3138" s="95">
        <v>2671</v>
      </c>
      <c r="K3138" s="95" t="s">
        <v>534</v>
      </c>
      <c r="L3138" s="98" t="s">
        <v>534</v>
      </c>
      <c r="M3138" s="98" t="s">
        <v>534</v>
      </c>
      <c r="N3138" s="97" t="s">
        <v>534</v>
      </c>
      <c r="Q3138" s="88" t="str">
        <f t="array" aca="1" ref="Q3138" ca="1">IFERROR(INDEX(Tableau3[Num DECAL],SMALL(IF(Tableau3[Num DECAL]&lt;&gt;"",ROW(INDIRECT("1:"&amp;ROWS(Tableau3[Num DECAL])))),ROWS($1:3127))),"")</f>
        <v/>
      </c>
      <c r="R3138" s="88">
        <f t="shared" ca="1" si="48"/>
        <v>0</v>
      </c>
      <c r="S3138" s="88">
        <f ca="1">COUNTIFS(Tableau3[PLAGE],R3138)</f>
        <v>0</v>
      </c>
      <c r="T3138" s="139">
        <f ca="1">INDEX(EXTRACT!DATE,MATCH(Tableau4[[#This Row],[Décalage]],D:D,0),0)</f>
        <v>0</v>
      </c>
      <c r="U3138" s="139">
        <f ca="1">VLOOKUP(Tableau4[[#This Row],[Décalage]],D:E,2,0)</f>
        <v>0</v>
      </c>
      <c r="V3138" s="139">
        <f ca="1">VLOOKUP(Tableau4[[#This Row],[Décalage]],D:G,4,0)</f>
        <v>0</v>
      </c>
      <c r="AY3138" s="88"/>
      <c r="AZ3138" s="88"/>
      <c r="BA3138" s="88"/>
      <c r="BB3138" s="88"/>
      <c r="BC3138" s="88"/>
    </row>
    <row r="3139" spans="1:55" ht="15" x14ac:dyDescent="0.2">
      <c r="A3139" s="100" t="s">
        <v>534</v>
      </c>
      <c r="B3139" s="95" t="s">
        <v>534</v>
      </c>
      <c r="C3139" s="95">
        <v>3136</v>
      </c>
      <c r="D3139" s="95" t="s">
        <v>534</v>
      </c>
      <c r="E3139" s="99" t="s">
        <v>534</v>
      </c>
      <c r="F3139" s="95" t="s">
        <v>534</v>
      </c>
      <c r="G3139" s="95" t="s">
        <v>534</v>
      </c>
      <c r="H3139" s="95">
        <v>0</v>
      </c>
      <c r="I3139" s="95">
        <v>1</v>
      </c>
      <c r="J3139" s="95">
        <v>2672</v>
      </c>
      <c r="K3139" s="95" t="s">
        <v>534</v>
      </c>
      <c r="L3139" s="98" t="s">
        <v>534</v>
      </c>
      <c r="M3139" s="98" t="s">
        <v>534</v>
      </c>
      <c r="N3139" s="97" t="s">
        <v>534</v>
      </c>
      <c r="Q3139" s="88" t="str">
        <f t="array" aca="1" ref="Q3139" ca="1">IFERROR(INDEX(Tableau3[Num DECAL],SMALL(IF(Tableau3[Num DECAL]&lt;&gt;"",ROW(INDIRECT("1:"&amp;ROWS(Tableau3[Num DECAL])))),ROWS($1:3128))),"")</f>
        <v/>
      </c>
      <c r="R3139" s="88">
        <f t="shared" ca="1" si="48"/>
        <v>0</v>
      </c>
      <c r="S3139" s="88">
        <f ca="1">COUNTIFS(Tableau3[PLAGE],R3139)</f>
        <v>0</v>
      </c>
      <c r="T3139" s="139">
        <f ca="1">INDEX(EXTRACT!DATE,MATCH(Tableau4[[#This Row],[Décalage]],D:D,0),0)</f>
        <v>0</v>
      </c>
      <c r="U3139" s="139">
        <f ca="1">VLOOKUP(Tableau4[[#This Row],[Décalage]],D:E,2,0)</f>
        <v>0</v>
      </c>
      <c r="V3139" s="139">
        <f ca="1">VLOOKUP(Tableau4[[#This Row],[Décalage]],D:G,4,0)</f>
        <v>0</v>
      </c>
      <c r="AY3139" s="88"/>
      <c r="AZ3139" s="88"/>
      <c r="BA3139" s="88"/>
      <c r="BB3139" s="88"/>
      <c r="BC3139" s="88"/>
    </row>
    <row r="3140" spans="1:55" ht="15" x14ac:dyDescent="0.2">
      <c r="A3140" s="100" t="s">
        <v>534</v>
      </c>
      <c r="B3140" s="95" t="s">
        <v>534</v>
      </c>
      <c r="C3140" s="95">
        <v>3137</v>
      </c>
      <c r="D3140" s="95" t="s">
        <v>534</v>
      </c>
      <c r="E3140" s="99" t="s">
        <v>534</v>
      </c>
      <c r="F3140" s="95" t="s">
        <v>534</v>
      </c>
      <c r="G3140" s="95" t="s">
        <v>534</v>
      </c>
      <c r="H3140" s="95">
        <v>0</v>
      </c>
      <c r="I3140" s="95">
        <v>1</v>
      </c>
      <c r="J3140" s="95">
        <v>2673</v>
      </c>
      <c r="K3140" s="95" t="s">
        <v>534</v>
      </c>
      <c r="L3140" s="98" t="s">
        <v>534</v>
      </c>
      <c r="M3140" s="98" t="s">
        <v>534</v>
      </c>
      <c r="N3140" s="97" t="s">
        <v>534</v>
      </c>
      <c r="Q3140" s="88" t="str">
        <f t="array" aca="1" ref="Q3140" ca="1">IFERROR(INDEX(Tableau3[Num DECAL],SMALL(IF(Tableau3[Num DECAL]&lt;&gt;"",ROW(INDIRECT("1:"&amp;ROWS(Tableau3[Num DECAL])))),ROWS($1:3129))),"")</f>
        <v/>
      </c>
      <c r="R3140" s="88">
        <f t="shared" ca="1" si="48"/>
        <v>0</v>
      </c>
      <c r="S3140" s="88">
        <f ca="1">COUNTIFS(Tableau3[PLAGE],R3140)</f>
        <v>0</v>
      </c>
      <c r="T3140" s="139">
        <f ca="1">INDEX(EXTRACT!DATE,MATCH(Tableau4[[#This Row],[Décalage]],D:D,0),0)</f>
        <v>0</v>
      </c>
      <c r="U3140" s="139">
        <f ca="1">VLOOKUP(Tableau4[[#This Row],[Décalage]],D:E,2,0)</f>
        <v>0</v>
      </c>
      <c r="V3140" s="139">
        <f ca="1">VLOOKUP(Tableau4[[#This Row],[Décalage]],D:G,4,0)</f>
        <v>0</v>
      </c>
      <c r="AY3140" s="88"/>
      <c r="AZ3140" s="88"/>
      <c r="BA3140" s="88"/>
      <c r="BB3140" s="88"/>
      <c r="BC3140" s="88"/>
    </row>
    <row r="3141" spans="1:55" ht="15" x14ac:dyDescent="0.2">
      <c r="A3141" s="100" t="s">
        <v>534</v>
      </c>
      <c r="B3141" s="95" t="s">
        <v>534</v>
      </c>
      <c r="C3141" s="95">
        <v>3138</v>
      </c>
      <c r="D3141" s="95" t="s">
        <v>534</v>
      </c>
      <c r="E3141" s="99" t="s">
        <v>534</v>
      </c>
      <c r="F3141" s="95" t="s">
        <v>534</v>
      </c>
      <c r="G3141" s="95" t="s">
        <v>534</v>
      </c>
      <c r="H3141" s="95">
        <v>0</v>
      </c>
      <c r="I3141" s="95">
        <v>1</v>
      </c>
      <c r="J3141" s="95">
        <v>2674</v>
      </c>
      <c r="K3141" s="95" t="s">
        <v>534</v>
      </c>
      <c r="L3141" s="98" t="s">
        <v>534</v>
      </c>
      <c r="M3141" s="98" t="s">
        <v>534</v>
      </c>
      <c r="N3141" s="97" t="s">
        <v>534</v>
      </c>
      <c r="Q3141" s="88" t="str">
        <f t="array" aca="1" ref="Q3141" ca="1">IFERROR(INDEX(Tableau3[Num DECAL],SMALL(IF(Tableau3[Num DECAL]&lt;&gt;"",ROW(INDIRECT("1:"&amp;ROWS(Tableau3[Num DECAL])))),ROWS($1:3130))),"")</f>
        <v/>
      </c>
      <c r="R3141" s="88">
        <f t="shared" ca="1" si="48"/>
        <v>0</v>
      </c>
      <c r="S3141" s="88">
        <f ca="1">COUNTIFS(Tableau3[PLAGE],R3141)</f>
        <v>0</v>
      </c>
      <c r="T3141" s="139">
        <f ca="1">INDEX(EXTRACT!DATE,MATCH(Tableau4[[#This Row],[Décalage]],D:D,0),0)</f>
        <v>0</v>
      </c>
      <c r="U3141" s="139">
        <f ca="1">VLOOKUP(Tableau4[[#This Row],[Décalage]],D:E,2,0)</f>
        <v>0</v>
      </c>
      <c r="V3141" s="139">
        <f ca="1">VLOOKUP(Tableau4[[#This Row],[Décalage]],D:G,4,0)</f>
        <v>0</v>
      </c>
      <c r="AY3141" s="88"/>
      <c r="AZ3141" s="88"/>
      <c r="BA3141" s="88"/>
      <c r="BB3141" s="88"/>
      <c r="BC3141" s="88"/>
    </row>
    <row r="3142" spans="1:55" ht="15" x14ac:dyDescent="0.2">
      <c r="A3142" s="100" t="s">
        <v>534</v>
      </c>
      <c r="B3142" s="95" t="s">
        <v>534</v>
      </c>
      <c r="C3142" s="95">
        <v>3139</v>
      </c>
      <c r="D3142" s="95" t="s">
        <v>534</v>
      </c>
      <c r="E3142" s="99" t="s">
        <v>534</v>
      </c>
      <c r="F3142" s="95" t="s">
        <v>534</v>
      </c>
      <c r="G3142" s="95" t="s">
        <v>534</v>
      </c>
      <c r="H3142" s="95">
        <v>0</v>
      </c>
      <c r="I3142" s="95">
        <v>1</v>
      </c>
      <c r="J3142" s="95">
        <v>2675</v>
      </c>
      <c r="K3142" s="95" t="s">
        <v>534</v>
      </c>
      <c r="L3142" s="98" t="s">
        <v>534</v>
      </c>
      <c r="M3142" s="98" t="s">
        <v>534</v>
      </c>
      <c r="N3142" s="97" t="s">
        <v>534</v>
      </c>
      <c r="Q3142" s="88" t="str">
        <f t="array" aca="1" ref="Q3142" ca="1">IFERROR(INDEX(Tableau3[Num DECAL],SMALL(IF(Tableau3[Num DECAL]&lt;&gt;"",ROW(INDIRECT("1:"&amp;ROWS(Tableau3[Num DECAL])))),ROWS($1:3131))),"")</f>
        <v/>
      </c>
      <c r="R3142" s="88">
        <f t="shared" ca="1" si="48"/>
        <v>0</v>
      </c>
      <c r="S3142" s="88">
        <f ca="1">COUNTIFS(Tableau3[PLAGE],R3142)</f>
        <v>0</v>
      </c>
      <c r="T3142" s="139">
        <f ca="1">INDEX(EXTRACT!DATE,MATCH(Tableau4[[#This Row],[Décalage]],D:D,0),0)</f>
        <v>0</v>
      </c>
      <c r="U3142" s="139">
        <f ca="1">VLOOKUP(Tableau4[[#This Row],[Décalage]],D:E,2,0)</f>
        <v>0</v>
      </c>
      <c r="V3142" s="139">
        <f ca="1">VLOOKUP(Tableau4[[#This Row],[Décalage]],D:G,4,0)</f>
        <v>0</v>
      </c>
      <c r="AY3142" s="88"/>
      <c r="AZ3142" s="88"/>
      <c r="BA3142" s="88"/>
      <c r="BB3142" s="88"/>
      <c r="BC3142" s="88"/>
    </row>
    <row r="3143" spans="1:55" ht="15" x14ac:dyDescent="0.2">
      <c r="A3143" s="100" t="s">
        <v>534</v>
      </c>
      <c r="B3143" s="95" t="s">
        <v>534</v>
      </c>
      <c r="C3143" s="95">
        <v>3140</v>
      </c>
      <c r="D3143" s="95" t="s">
        <v>534</v>
      </c>
      <c r="E3143" s="99" t="s">
        <v>534</v>
      </c>
      <c r="F3143" s="95" t="s">
        <v>534</v>
      </c>
      <c r="G3143" s="95" t="s">
        <v>534</v>
      </c>
      <c r="H3143" s="95">
        <v>0</v>
      </c>
      <c r="I3143" s="95">
        <v>1</v>
      </c>
      <c r="J3143" s="95">
        <v>2676</v>
      </c>
      <c r="K3143" s="95" t="s">
        <v>534</v>
      </c>
      <c r="L3143" s="98" t="s">
        <v>534</v>
      </c>
      <c r="M3143" s="98" t="s">
        <v>534</v>
      </c>
      <c r="N3143" s="97" t="s">
        <v>534</v>
      </c>
      <c r="Q3143" s="88" t="str">
        <f t="array" aca="1" ref="Q3143" ca="1">IFERROR(INDEX(Tableau3[Num DECAL],SMALL(IF(Tableau3[Num DECAL]&lt;&gt;"",ROW(INDIRECT("1:"&amp;ROWS(Tableau3[Num DECAL])))),ROWS($1:3132))),"")</f>
        <v/>
      </c>
      <c r="R3143" s="88">
        <f t="shared" ca="1" si="48"/>
        <v>0</v>
      </c>
      <c r="S3143" s="88">
        <f ca="1">COUNTIFS(Tableau3[PLAGE],R3143)</f>
        <v>0</v>
      </c>
      <c r="T3143" s="139">
        <f ca="1">INDEX(EXTRACT!DATE,MATCH(Tableau4[[#This Row],[Décalage]],D:D,0),0)</f>
        <v>0</v>
      </c>
      <c r="U3143" s="139">
        <f ca="1">VLOOKUP(Tableau4[[#This Row],[Décalage]],D:E,2,0)</f>
        <v>0</v>
      </c>
      <c r="V3143" s="139">
        <f ca="1">VLOOKUP(Tableau4[[#This Row],[Décalage]],D:G,4,0)</f>
        <v>0</v>
      </c>
      <c r="AY3143" s="88"/>
      <c r="AZ3143" s="88"/>
      <c r="BA3143" s="88"/>
      <c r="BB3143" s="88"/>
      <c r="BC3143" s="88"/>
    </row>
    <row r="3144" spans="1:55" ht="15" x14ac:dyDescent="0.2">
      <c r="A3144" s="100" t="s">
        <v>534</v>
      </c>
      <c r="B3144" s="95" t="s">
        <v>534</v>
      </c>
      <c r="C3144" s="95">
        <v>3141</v>
      </c>
      <c r="D3144" s="95" t="s">
        <v>534</v>
      </c>
      <c r="E3144" s="99" t="s">
        <v>534</v>
      </c>
      <c r="F3144" s="95" t="s">
        <v>534</v>
      </c>
      <c r="G3144" s="95" t="s">
        <v>534</v>
      </c>
      <c r="H3144" s="95">
        <v>0</v>
      </c>
      <c r="I3144" s="95">
        <v>1</v>
      </c>
      <c r="J3144" s="95">
        <v>2677</v>
      </c>
      <c r="K3144" s="95" t="s">
        <v>534</v>
      </c>
      <c r="L3144" s="98" t="s">
        <v>534</v>
      </c>
      <c r="M3144" s="98" t="s">
        <v>534</v>
      </c>
      <c r="N3144" s="97" t="s">
        <v>534</v>
      </c>
      <c r="Q3144" s="88" t="str">
        <f t="array" aca="1" ref="Q3144" ca="1">IFERROR(INDEX(Tableau3[Num DECAL],SMALL(IF(Tableau3[Num DECAL]&lt;&gt;"",ROW(INDIRECT("1:"&amp;ROWS(Tableau3[Num DECAL])))),ROWS($1:3133))),"")</f>
        <v/>
      </c>
      <c r="R3144" s="88">
        <f t="shared" ca="1" si="48"/>
        <v>0</v>
      </c>
      <c r="S3144" s="88">
        <f ca="1">COUNTIFS(Tableau3[PLAGE],R3144)</f>
        <v>0</v>
      </c>
      <c r="T3144" s="139">
        <f ca="1">INDEX(EXTRACT!DATE,MATCH(Tableau4[[#This Row],[Décalage]],D:D,0),0)</f>
        <v>0</v>
      </c>
      <c r="U3144" s="139">
        <f ca="1">VLOOKUP(Tableau4[[#This Row],[Décalage]],D:E,2,0)</f>
        <v>0</v>
      </c>
      <c r="V3144" s="139">
        <f ca="1">VLOOKUP(Tableau4[[#This Row],[Décalage]],D:G,4,0)</f>
        <v>0</v>
      </c>
      <c r="AY3144" s="88"/>
      <c r="AZ3144" s="88"/>
      <c r="BA3144" s="88"/>
      <c r="BB3144" s="88"/>
      <c r="BC3144" s="88"/>
    </row>
    <row r="3145" spans="1:55" ht="15" x14ac:dyDescent="0.2">
      <c r="A3145" s="100" t="s">
        <v>534</v>
      </c>
      <c r="B3145" s="95" t="s">
        <v>534</v>
      </c>
      <c r="C3145" s="95">
        <v>3142</v>
      </c>
      <c r="D3145" s="95" t="s">
        <v>534</v>
      </c>
      <c r="E3145" s="99" t="s">
        <v>534</v>
      </c>
      <c r="F3145" s="95" t="s">
        <v>534</v>
      </c>
      <c r="G3145" s="95" t="s">
        <v>534</v>
      </c>
      <c r="H3145" s="95">
        <v>0</v>
      </c>
      <c r="I3145" s="95">
        <v>1</v>
      </c>
      <c r="J3145" s="95">
        <v>2678</v>
      </c>
      <c r="K3145" s="95" t="s">
        <v>534</v>
      </c>
      <c r="L3145" s="98" t="s">
        <v>534</v>
      </c>
      <c r="M3145" s="98" t="s">
        <v>534</v>
      </c>
      <c r="N3145" s="97" t="s">
        <v>534</v>
      </c>
      <c r="Q3145" s="88" t="str">
        <f t="array" aca="1" ref="Q3145" ca="1">IFERROR(INDEX(Tableau3[Num DECAL],SMALL(IF(Tableau3[Num DECAL]&lt;&gt;"",ROW(INDIRECT("1:"&amp;ROWS(Tableau3[Num DECAL])))),ROWS($1:3134))),"")</f>
        <v/>
      </c>
      <c r="R3145" s="88">
        <f t="shared" ca="1" si="48"/>
        <v>0</v>
      </c>
      <c r="S3145" s="88">
        <f ca="1">COUNTIFS(Tableau3[PLAGE],R3145)</f>
        <v>0</v>
      </c>
      <c r="T3145" s="139">
        <f ca="1">INDEX(EXTRACT!DATE,MATCH(Tableau4[[#This Row],[Décalage]],D:D,0),0)</f>
        <v>0</v>
      </c>
      <c r="U3145" s="139">
        <f ca="1">VLOOKUP(Tableau4[[#This Row],[Décalage]],D:E,2,0)</f>
        <v>0</v>
      </c>
      <c r="V3145" s="139">
        <f ca="1">VLOOKUP(Tableau4[[#This Row],[Décalage]],D:G,4,0)</f>
        <v>0</v>
      </c>
      <c r="AY3145" s="88"/>
      <c r="AZ3145" s="88"/>
      <c r="BA3145" s="88"/>
      <c r="BB3145" s="88"/>
      <c r="BC3145" s="88"/>
    </row>
    <row r="3146" spans="1:55" ht="15" x14ac:dyDescent="0.2">
      <c r="A3146" s="100" t="s">
        <v>534</v>
      </c>
      <c r="B3146" s="95" t="s">
        <v>534</v>
      </c>
      <c r="C3146" s="95">
        <v>3143</v>
      </c>
      <c r="D3146" s="95" t="s">
        <v>534</v>
      </c>
      <c r="E3146" s="99" t="s">
        <v>534</v>
      </c>
      <c r="F3146" s="95" t="s">
        <v>534</v>
      </c>
      <c r="G3146" s="95" t="s">
        <v>534</v>
      </c>
      <c r="H3146" s="95">
        <v>0</v>
      </c>
      <c r="I3146" s="95">
        <v>1</v>
      </c>
      <c r="J3146" s="95">
        <v>2679</v>
      </c>
      <c r="K3146" s="95" t="s">
        <v>534</v>
      </c>
      <c r="L3146" s="98" t="s">
        <v>534</v>
      </c>
      <c r="M3146" s="98" t="s">
        <v>534</v>
      </c>
      <c r="N3146" s="97" t="s">
        <v>534</v>
      </c>
      <c r="Q3146" s="88" t="str">
        <f t="array" aca="1" ref="Q3146" ca="1">IFERROR(INDEX(Tableau3[Num DECAL],SMALL(IF(Tableau3[Num DECAL]&lt;&gt;"",ROW(INDIRECT("1:"&amp;ROWS(Tableau3[Num DECAL])))),ROWS($1:3135))),"")</f>
        <v/>
      </c>
      <c r="R3146" s="88">
        <f t="shared" ca="1" si="48"/>
        <v>0</v>
      </c>
      <c r="S3146" s="88">
        <f ca="1">COUNTIFS(Tableau3[PLAGE],R3146)</f>
        <v>0</v>
      </c>
      <c r="T3146" s="139">
        <f ca="1">INDEX(EXTRACT!DATE,MATCH(Tableau4[[#This Row],[Décalage]],D:D,0),0)</f>
        <v>0</v>
      </c>
      <c r="U3146" s="139">
        <f ca="1">VLOOKUP(Tableau4[[#This Row],[Décalage]],D:E,2,0)</f>
        <v>0</v>
      </c>
      <c r="V3146" s="139">
        <f ca="1">VLOOKUP(Tableau4[[#This Row],[Décalage]],D:G,4,0)</f>
        <v>0</v>
      </c>
      <c r="AY3146" s="88"/>
      <c r="AZ3146" s="88"/>
      <c r="BA3146" s="88"/>
      <c r="BB3146" s="88"/>
      <c r="BC3146" s="88"/>
    </row>
    <row r="3147" spans="1:55" ht="15" x14ac:dyDescent="0.2">
      <c r="A3147" s="100" t="s">
        <v>534</v>
      </c>
      <c r="B3147" s="95" t="s">
        <v>534</v>
      </c>
      <c r="C3147" s="95">
        <v>3144</v>
      </c>
      <c r="D3147" s="95" t="s">
        <v>534</v>
      </c>
      <c r="E3147" s="99" t="s">
        <v>534</v>
      </c>
      <c r="F3147" s="95" t="s">
        <v>534</v>
      </c>
      <c r="G3147" s="95" t="s">
        <v>534</v>
      </c>
      <c r="H3147" s="95">
        <v>0</v>
      </c>
      <c r="I3147" s="95">
        <v>1</v>
      </c>
      <c r="J3147" s="95">
        <v>2680</v>
      </c>
      <c r="K3147" s="95" t="s">
        <v>534</v>
      </c>
      <c r="L3147" s="98" t="s">
        <v>534</v>
      </c>
      <c r="M3147" s="98" t="s">
        <v>534</v>
      </c>
      <c r="N3147" s="97" t="s">
        <v>534</v>
      </c>
      <c r="Q3147" s="88" t="str">
        <f t="array" aca="1" ref="Q3147" ca="1">IFERROR(INDEX(Tableau3[Num DECAL],SMALL(IF(Tableau3[Num DECAL]&lt;&gt;"",ROW(INDIRECT("1:"&amp;ROWS(Tableau3[Num DECAL])))),ROWS($1:3136))),"")</f>
        <v/>
      </c>
      <c r="R3147" s="88">
        <f t="shared" ca="1" si="48"/>
        <v>0</v>
      </c>
      <c r="S3147" s="88">
        <f ca="1">COUNTIFS(Tableau3[PLAGE],R3147)</f>
        <v>0</v>
      </c>
      <c r="T3147" s="139">
        <f ca="1">INDEX(EXTRACT!DATE,MATCH(Tableau4[[#This Row],[Décalage]],D:D,0),0)</f>
        <v>0</v>
      </c>
      <c r="U3147" s="139">
        <f ca="1">VLOOKUP(Tableau4[[#This Row],[Décalage]],D:E,2,0)</f>
        <v>0</v>
      </c>
      <c r="V3147" s="139">
        <f ca="1">VLOOKUP(Tableau4[[#This Row],[Décalage]],D:G,4,0)</f>
        <v>0</v>
      </c>
      <c r="AY3147" s="88"/>
      <c r="AZ3147" s="88"/>
      <c r="BA3147" s="88"/>
      <c r="BB3147" s="88"/>
      <c r="BC3147" s="88"/>
    </row>
    <row r="3148" spans="1:55" ht="15" x14ac:dyDescent="0.2">
      <c r="A3148" s="100" t="s">
        <v>534</v>
      </c>
      <c r="B3148" s="95" t="s">
        <v>534</v>
      </c>
      <c r="C3148" s="95">
        <v>3145</v>
      </c>
      <c r="D3148" s="95" t="s">
        <v>534</v>
      </c>
      <c r="E3148" s="99" t="s">
        <v>534</v>
      </c>
      <c r="F3148" s="95" t="s">
        <v>534</v>
      </c>
      <c r="G3148" s="95" t="s">
        <v>534</v>
      </c>
      <c r="H3148" s="95">
        <v>0</v>
      </c>
      <c r="I3148" s="95">
        <v>1</v>
      </c>
      <c r="J3148" s="95">
        <v>2681</v>
      </c>
      <c r="K3148" s="95" t="s">
        <v>534</v>
      </c>
      <c r="L3148" s="98" t="s">
        <v>534</v>
      </c>
      <c r="M3148" s="98" t="s">
        <v>534</v>
      </c>
      <c r="N3148" s="97" t="s">
        <v>534</v>
      </c>
      <c r="Q3148" s="88" t="str">
        <f t="array" aca="1" ref="Q3148" ca="1">IFERROR(INDEX(Tableau3[Num DECAL],SMALL(IF(Tableau3[Num DECAL]&lt;&gt;"",ROW(INDIRECT("1:"&amp;ROWS(Tableau3[Num DECAL])))),ROWS($1:3137))),"")</f>
        <v/>
      </c>
      <c r="R3148" s="88">
        <f t="shared" ref="R3148:R3211" ca="1" si="49">VLOOKUP(Q3148,D:J,7,0)</f>
        <v>0</v>
      </c>
      <c r="S3148" s="88">
        <f ca="1">COUNTIFS(Tableau3[PLAGE],R3148)</f>
        <v>0</v>
      </c>
      <c r="T3148" s="139">
        <f ca="1">INDEX(EXTRACT!DATE,MATCH(Tableau4[[#This Row],[Décalage]],D:D,0),0)</f>
        <v>0</v>
      </c>
      <c r="U3148" s="139">
        <f ca="1">VLOOKUP(Tableau4[[#This Row],[Décalage]],D:E,2,0)</f>
        <v>0</v>
      </c>
      <c r="V3148" s="139">
        <f ca="1">VLOOKUP(Tableau4[[#This Row],[Décalage]],D:G,4,0)</f>
        <v>0</v>
      </c>
      <c r="AY3148" s="88"/>
      <c r="AZ3148" s="88"/>
      <c r="BA3148" s="88"/>
      <c r="BB3148" s="88"/>
      <c r="BC3148" s="88"/>
    </row>
    <row r="3149" spans="1:55" ht="15" x14ac:dyDescent="0.2">
      <c r="A3149" s="100" t="s">
        <v>534</v>
      </c>
      <c r="B3149" s="95" t="s">
        <v>534</v>
      </c>
      <c r="C3149" s="95">
        <v>3146</v>
      </c>
      <c r="D3149" s="95" t="s">
        <v>534</v>
      </c>
      <c r="E3149" s="99" t="s">
        <v>534</v>
      </c>
      <c r="F3149" s="95" t="s">
        <v>534</v>
      </c>
      <c r="G3149" s="95" t="s">
        <v>534</v>
      </c>
      <c r="H3149" s="95">
        <v>0</v>
      </c>
      <c r="I3149" s="95">
        <v>1</v>
      </c>
      <c r="J3149" s="95">
        <v>2682</v>
      </c>
      <c r="K3149" s="95" t="s">
        <v>534</v>
      </c>
      <c r="L3149" s="98" t="s">
        <v>534</v>
      </c>
      <c r="M3149" s="98" t="s">
        <v>534</v>
      </c>
      <c r="N3149" s="97" t="s">
        <v>534</v>
      </c>
      <c r="Q3149" s="88" t="str">
        <f t="array" aca="1" ref="Q3149" ca="1">IFERROR(INDEX(Tableau3[Num DECAL],SMALL(IF(Tableau3[Num DECAL]&lt;&gt;"",ROW(INDIRECT("1:"&amp;ROWS(Tableau3[Num DECAL])))),ROWS($1:3138))),"")</f>
        <v/>
      </c>
      <c r="R3149" s="88">
        <f t="shared" ca="1" si="49"/>
        <v>0</v>
      </c>
      <c r="S3149" s="88">
        <f ca="1">COUNTIFS(Tableau3[PLAGE],R3149)</f>
        <v>0</v>
      </c>
      <c r="T3149" s="139">
        <f ca="1">INDEX(EXTRACT!DATE,MATCH(Tableau4[[#This Row],[Décalage]],D:D,0),0)</f>
        <v>0</v>
      </c>
      <c r="U3149" s="139">
        <f ca="1">VLOOKUP(Tableau4[[#This Row],[Décalage]],D:E,2,0)</f>
        <v>0</v>
      </c>
      <c r="V3149" s="139">
        <f ca="1">VLOOKUP(Tableau4[[#This Row],[Décalage]],D:G,4,0)</f>
        <v>0</v>
      </c>
      <c r="AY3149" s="88"/>
      <c r="AZ3149" s="88"/>
      <c r="BA3149" s="88"/>
      <c r="BB3149" s="88"/>
      <c r="BC3149" s="88"/>
    </row>
    <row r="3150" spans="1:55" ht="15" x14ac:dyDescent="0.2">
      <c r="A3150" s="100" t="s">
        <v>534</v>
      </c>
      <c r="B3150" s="95" t="s">
        <v>534</v>
      </c>
      <c r="C3150" s="95">
        <v>3147</v>
      </c>
      <c r="D3150" s="95" t="s">
        <v>534</v>
      </c>
      <c r="E3150" s="99" t="s">
        <v>534</v>
      </c>
      <c r="F3150" s="95" t="s">
        <v>534</v>
      </c>
      <c r="G3150" s="95" t="s">
        <v>534</v>
      </c>
      <c r="H3150" s="95">
        <v>0</v>
      </c>
      <c r="I3150" s="95">
        <v>1</v>
      </c>
      <c r="J3150" s="95">
        <v>2683</v>
      </c>
      <c r="K3150" s="95" t="s">
        <v>534</v>
      </c>
      <c r="L3150" s="98" t="s">
        <v>534</v>
      </c>
      <c r="M3150" s="98" t="s">
        <v>534</v>
      </c>
      <c r="N3150" s="97" t="s">
        <v>534</v>
      </c>
      <c r="Q3150" s="88" t="str">
        <f t="array" aca="1" ref="Q3150" ca="1">IFERROR(INDEX(Tableau3[Num DECAL],SMALL(IF(Tableau3[Num DECAL]&lt;&gt;"",ROW(INDIRECT("1:"&amp;ROWS(Tableau3[Num DECAL])))),ROWS($1:3139))),"")</f>
        <v/>
      </c>
      <c r="R3150" s="88">
        <f t="shared" ca="1" si="49"/>
        <v>0</v>
      </c>
      <c r="S3150" s="88">
        <f ca="1">COUNTIFS(Tableau3[PLAGE],R3150)</f>
        <v>0</v>
      </c>
      <c r="T3150" s="139">
        <f ca="1">INDEX(EXTRACT!DATE,MATCH(Tableau4[[#This Row],[Décalage]],D:D,0),0)</f>
        <v>0</v>
      </c>
      <c r="U3150" s="139">
        <f ca="1">VLOOKUP(Tableau4[[#This Row],[Décalage]],D:E,2,0)</f>
        <v>0</v>
      </c>
      <c r="V3150" s="139">
        <f ca="1">VLOOKUP(Tableau4[[#This Row],[Décalage]],D:G,4,0)</f>
        <v>0</v>
      </c>
      <c r="AY3150" s="88"/>
      <c r="AZ3150" s="88"/>
      <c r="BA3150" s="88"/>
      <c r="BB3150" s="88"/>
      <c r="BC3150" s="88"/>
    </row>
    <row r="3151" spans="1:55" ht="15" x14ac:dyDescent="0.2">
      <c r="A3151" s="100" t="s">
        <v>534</v>
      </c>
      <c r="B3151" s="95" t="s">
        <v>534</v>
      </c>
      <c r="C3151" s="95">
        <v>3148</v>
      </c>
      <c r="D3151" s="95" t="s">
        <v>534</v>
      </c>
      <c r="E3151" s="99" t="s">
        <v>534</v>
      </c>
      <c r="F3151" s="95" t="s">
        <v>534</v>
      </c>
      <c r="G3151" s="95" t="s">
        <v>534</v>
      </c>
      <c r="H3151" s="95">
        <v>0</v>
      </c>
      <c r="I3151" s="95">
        <v>1</v>
      </c>
      <c r="J3151" s="95">
        <v>2684</v>
      </c>
      <c r="K3151" s="95" t="s">
        <v>534</v>
      </c>
      <c r="L3151" s="98" t="s">
        <v>534</v>
      </c>
      <c r="M3151" s="98" t="s">
        <v>534</v>
      </c>
      <c r="N3151" s="97" t="s">
        <v>534</v>
      </c>
      <c r="Q3151" s="88" t="str">
        <f t="array" aca="1" ref="Q3151" ca="1">IFERROR(INDEX(Tableau3[Num DECAL],SMALL(IF(Tableau3[Num DECAL]&lt;&gt;"",ROW(INDIRECT("1:"&amp;ROWS(Tableau3[Num DECAL])))),ROWS($1:3140))),"")</f>
        <v/>
      </c>
      <c r="R3151" s="88">
        <f t="shared" ca="1" si="49"/>
        <v>0</v>
      </c>
      <c r="S3151" s="88">
        <f ca="1">COUNTIFS(Tableau3[PLAGE],R3151)</f>
        <v>0</v>
      </c>
      <c r="T3151" s="139">
        <f ca="1">INDEX(EXTRACT!DATE,MATCH(Tableau4[[#This Row],[Décalage]],D:D,0),0)</f>
        <v>0</v>
      </c>
      <c r="U3151" s="139">
        <f ca="1">VLOOKUP(Tableau4[[#This Row],[Décalage]],D:E,2,0)</f>
        <v>0</v>
      </c>
      <c r="V3151" s="139">
        <f ca="1">VLOOKUP(Tableau4[[#This Row],[Décalage]],D:G,4,0)</f>
        <v>0</v>
      </c>
      <c r="AY3151" s="88"/>
      <c r="AZ3151" s="88"/>
      <c r="BA3151" s="88"/>
      <c r="BB3151" s="88"/>
      <c r="BC3151" s="88"/>
    </row>
    <row r="3152" spans="1:55" ht="15" x14ac:dyDescent="0.2">
      <c r="A3152" s="100" t="s">
        <v>534</v>
      </c>
      <c r="B3152" s="95" t="s">
        <v>534</v>
      </c>
      <c r="C3152" s="95">
        <v>3149</v>
      </c>
      <c r="D3152" s="95" t="s">
        <v>534</v>
      </c>
      <c r="E3152" s="99" t="s">
        <v>534</v>
      </c>
      <c r="F3152" s="95" t="s">
        <v>534</v>
      </c>
      <c r="G3152" s="95" t="s">
        <v>534</v>
      </c>
      <c r="H3152" s="95">
        <v>0</v>
      </c>
      <c r="I3152" s="95">
        <v>1</v>
      </c>
      <c r="J3152" s="95">
        <v>2685</v>
      </c>
      <c r="K3152" s="95" t="s">
        <v>534</v>
      </c>
      <c r="L3152" s="98" t="s">
        <v>534</v>
      </c>
      <c r="M3152" s="98" t="s">
        <v>534</v>
      </c>
      <c r="N3152" s="97" t="s">
        <v>534</v>
      </c>
      <c r="Q3152" s="88" t="str">
        <f t="array" aca="1" ref="Q3152" ca="1">IFERROR(INDEX(Tableau3[Num DECAL],SMALL(IF(Tableau3[Num DECAL]&lt;&gt;"",ROW(INDIRECT("1:"&amp;ROWS(Tableau3[Num DECAL])))),ROWS($1:3141))),"")</f>
        <v/>
      </c>
      <c r="R3152" s="88">
        <f t="shared" ca="1" si="49"/>
        <v>0</v>
      </c>
      <c r="S3152" s="88">
        <f ca="1">COUNTIFS(Tableau3[PLAGE],R3152)</f>
        <v>0</v>
      </c>
      <c r="T3152" s="139">
        <f ca="1">INDEX(EXTRACT!DATE,MATCH(Tableau4[[#This Row],[Décalage]],D:D,0),0)</f>
        <v>0</v>
      </c>
      <c r="U3152" s="139">
        <f ca="1">VLOOKUP(Tableau4[[#This Row],[Décalage]],D:E,2,0)</f>
        <v>0</v>
      </c>
      <c r="V3152" s="139">
        <f ca="1">VLOOKUP(Tableau4[[#This Row],[Décalage]],D:G,4,0)</f>
        <v>0</v>
      </c>
      <c r="AY3152" s="88"/>
      <c r="AZ3152" s="88"/>
      <c r="BA3152" s="88"/>
      <c r="BB3152" s="88"/>
      <c r="BC3152" s="88"/>
    </row>
    <row r="3153" spans="1:55" ht="15" x14ac:dyDescent="0.2">
      <c r="A3153" s="100" t="s">
        <v>534</v>
      </c>
      <c r="B3153" s="95" t="s">
        <v>534</v>
      </c>
      <c r="C3153" s="95">
        <v>3150</v>
      </c>
      <c r="D3153" s="95" t="s">
        <v>534</v>
      </c>
      <c r="E3153" s="99" t="s">
        <v>534</v>
      </c>
      <c r="F3153" s="95" t="s">
        <v>534</v>
      </c>
      <c r="G3153" s="95" t="s">
        <v>534</v>
      </c>
      <c r="H3153" s="95">
        <v>0</v>
      </c>
      <c r="I3153" s="95">
        <v>1</v>
      </c>
      <c r="J3153" s="95">
        <v>2686</v>
      </c>
      <c r="K3153" s="95" t="s">
        <v>534</v>
      </c>
      <c r="L3153" s="98" t="s">
        <v>534</v>
      </c>
      <c r="M3153" s="98" t="s">
        <v>534</v>
      </c>
      <c r="N3153" s="97" t="s">
        <v>534</v>
      </c>
      <c r="Q3153" s="88" t="str">
        <f t="array" aca="1" ref="Q3153" ca="1">IFERROR(INDEX(Tableau3[Num DECAL],SMALL(IF(Tableau3[Num DECAL]&lt;&gt;"",ROW(INDIRECT("1:"&amp;ROWS(Tableau3[Num DECAL])))),ROWS($1:3142))),"")</f>
        <v/>
      </c>
      <c r="R3153" s="88">
        <f t="shared" ca="1" si="49"/>
        <v>0</v>
      </c>
      <c r="S3153" s="88">
        <f ca="1">COUNTIFS(Tableau3[PLAGE],R3153)</f>
        <v>0</v>
      </c>
      <c r="T3153" s="139">
        <f ca="1">INDEX(EXTRACT!DATE,MATCH(Tableau4[[#This Row],[Décalage]],D:D,0),0)</f>
        <v>0</v>
      </c>
      <c r="U3153" s="139">
        <f ca="1">VLOOKUP(Tableau4[[#This Row],[Décalage]],D:E,2,0)</f>
        <v>0</v>
      </c>
      <c r="V3153" s="139">
        <f ca="1">VLOOKUP(Tableau4[[#This Row],[Décalage]],D:G,4,0)</f>
        <v>0</v>
      </c>
      <c r="AY3153" s="88"/>
      <c r="AZ3153" s="88"/>
      <c r="BA3153" s="88"/>
      <c r="BB3153" s="88"/>
      <c r="BC3153" s="88"/>
    </row>
    <row r="3154" spans="1:55" ht="15" x14ac:dyDescent="0.2">
      <c r="A3154" s="100" t="s">
        <v>534</v>
      </c>
      <c r="B3154" s="95" t="s">
        <v>534</v>
      </c>
      <c r="C3154" s="95">
        <v>3151</v>
      </c>
      <c r="D3154" s="95" t="s">
        <v>534</v>
      </c>
      <c r="E3154" s="99" t="s">
        <v>534</v>
      </c>
      <c r="F3154" s="95" t="s">
        <v>534</v>
      </c>
      <c r="G3154" s="95" t="s">
        <v>534</v>
      </c>
      <c r="H3154" s="95">
        <v>0</v>
      </c>
      <c r="I3154" s="95">
        <v>1</v>
      </c>
      <c r="J3154" s="95">
        <v>2687</v>
      </c>
      <c r="K3154" s="95" t="s">
        <v>534</v>
      </c>
      <c r="L3154" s="98" t="s">
        <v>534</v>
      </c>
      <c r="M3154" s="98" t="s">
        <v>534</v>
      </c>
      <c r="N3154" s="97" t="s">
        <v>534</v>
      </c>
      <c r="Q3154" s="88" t="str">
        <f t="array" aca="1" ref="Q3154" ca="1">IFERROR(INDEX(Tableau3[Num DECAL],SMALL(IF(Tableau3[Num DECAL]&lt;&gt;"",ROW(INDIRECT("1:"&amp;ROWS(Tableau3[Num DECAL])))),ROWS($1:3143))),"")</f>
        <v/>
      </c>
      <c r="R3154" s="88">
        <f t="shared" ca="1" si="49"/>
        <v>0</v>
      </c>
      <c r="S3154" s="88">
        <f ca="1">COUNTIFS(Tableau3[PLAGE],R3154)</f>
        <v>0</v>
      </c>
      <c r="T3154" s="139">
        <f ca="1">INDEX(EXTRACT!DATE,MATCH(Tableau4[[#This Row],[Décalage]],D:D,0),0)</f>
        <v>0</v>
      </c>
      <c r="U3154" s="139">
        <f ca="1">VLOOKUP(Tableau4[[#This Row],[Décalage]],D:E,2,0)</f>
        <v>0</v>
      </c>
      <c r="V3154" s="139">
        <f ca="1">VLOOKUP(Tableau4[[#This Row],[Décalage]],D:G,4,0)</f>
        <v>0</v>
      </c>
      <c r="AY3154" s="88"/>
      <c r="AZ3154" s="88"/>
      <c r="BA3154" s="88"/>
      <c r="BB3154" s="88"/>
      <c r="BC3154" s="88"/>
    </row>
    <row r="3155" spans="1:55" ht="15" x14ac:dyDescent="0.2">
      <c r="A3155" s="100" t="s">
        <v>534</v>
      </c>
      <c r="B3155" s="95" t="s">
        <v>534</v>
      </c>
      <c r="C3155" s="95">
        <v>3152</v>
      </c>
      <c r="D3155" s="95" t="s">
        <v>534</v>
      </c>
      <c r="E3155" s="99" t="s">
        <v>534</v>
      </c>
      <c r="F3155" s="95" t="s">
        <v>534</v>
      </c>
      <c r="G3155" s="95" t="s">
        <v>534</v>
      </c>
      <c r="H3155" s="95">
        <v>0</v>
      </c>
      <c r="I3155" s="95">
        <v>1</v>
      </c>
      <c r="J3155" s="95">
        <v>2688</v>
      </c>
      <c r="K3155" s="95" t="s">
        <v>534</v>
      </c>
      <c r="L3155" s="98" t="s">
        <v>534</v>
      </c>
      <c r="M3155" s="98" t="s">
        <v>534</v>
      </c>
      <c r="N3155" s="97" t="s">
        <v>534</v>
      </c>
      <c r="Q3155" s="88" t="str">
        <f t="array" aca="1" ref="Q3155" ca="1">IFERROR(INDEX(Tableau3[Num DECAL],SMALL(IF(Tableau3[Num DECAL]&lt;&gt;"",ROW(INDIRECT("1:"&amp;ROWS(Tableau3[Num DECAL])))),ROWS($1:3144))),"")</f>
        <v/>
      </c>
      <c r="R3155" s="88">
        <f t="shared" ca="1" si="49"/>
        <v>0</v>
      </c>
      <c r="S3155" s="88">
        <f ca="1">COUNTIFS(Tableau3[PLAGE],R3155)</f>
        <v>0</v>
      </c>
      <c r="T3155" s="139">
        <f ca="1">INDEX(EXTRACT!DATE,MATCH(Tableau4[[#This Row],[Décalage]],D:D,0),0)</f>
        <v>0</v>
      </c>
      <c r="U3155" s="139">
        <f ca="1">VLOOKUP(Tableau4[[#This Row],[Décalage]],D:E,2,0)</f>
        <v>0</v>
      </c>
      <c r="V3155" s="139">
        <f ca="1">VLOOKUP(Tableau4[[#This Row],[Décalage]],D:G,4,0)</f>
        <v>0</v>
      </c>
      <c r="AY3155" s="88"/>
      <c r="AZ3155" s="88"/>
      <c r="BA3155" s="88"/>
      <c r="BB3155" s="88"/>
      <c r="BC3155" s="88"/>
    </row>
    <row r="3156" spans="1:55" ht="15" x14ac:dyDescent="0.2">
      <c r="A3156" s="100" t="s">
        <v>534</v>
      </c>
      <c r="B3156" s="95" t="s">
        <v>534</v>
      </c>
      <c r="C3156" s="95">
        <v>3153</v>
      </c>
      <c r="D3156" s="95" t="s">
        <v>534</v>
      </c>
      <c r="E3156" s="99" t="s">
        <v>534</v>
      </c>
      <c r="F3156" s="95" t="s">
        <v>534</v>
      </c>
      <c r="G3156" s="95" t="s">
        <v>534</v>
      </c>
      <c r="H3156" s="95">
        <v>0</v>
      </c>
      <c r="I3156" s="95">
        <v>1</v>
      </c>
      <c r="J3156" s="95">
        <v>2689</v>
      </c>
      <c r="K3156" s="95" t="s">
        <v>534</v>
      </c>
      <c r="L3156" s="98" t="s">
        <v>534</v>
      </c>
      <c r="M3156" s="98" t="s">
        <v>534</v>
      </c>
      <c r="N3156" s="97" t="s">
        <v>534</v>
      </c>
      <c r="Q3156" s="88" t="str">
        <f t="array" aca="1" ref="Q3156" ca="1">IFERROR(INDEX(Tableau3[Num DECAL],SMALL(IF(Tableau3[Num DECAL]&lt;&gt;"",ROW(INDIRECT("1:"&amp;ROWS(Tableau3[Num DECAL])))),ROWS($1:3145))),"")</f>
        <v/>
      </c>
      <c r="R3156" s="88">
        <f t="shared" ca="1" si="49"/>
        <v>0</v>
      </c>
      <c r="S3156" s="88">
        <f ca="1">COUNTIFS(Tableau3[PLAGE],R3156)</f>
        <v>0</v>
      </c>
      <c r="T3156" s="139">
        <f ca="1">INDEX(EXTRACT!DATE,MATCH(Tableau4[[#This Row],[Décalage]],D:D,0),0)</f>
        <v>0</v>
      </c>
      <c r="U3156" s="139">
        <f ca="1">VLOOKUP(Tableau4[[#This Row],[Décalage]],D:E,2,0)</f>
        <v>0</v>
      </c>
      <c r="V3156" s="139">
        <f ca="1">VLOOKUP(Tableau4[[#This Row],[Décalage]],D:G,4,0)</f>
        <v>0</v>
      </c>
      <c r="AY3156" s="88"/>
      <c r="AZ3156" s="88"/>
      <c r="BA3156" s="88"/>
      <c r="BB3156" s="88"/>
      <c r="BC3156" s="88"/>
    </row>
    <row r="3157" spans="1:55" ht="15" x14ac:dyDescent="0.2">
      <c r="A3157" s="100" t="s">
        <v>534</v>
      </c>
      <c r="B3157" s="95" t="s">
        <v>534</v>
      </c>
      <c r="C3157" s="95">
        <v>3154</v>
      </c>
      <c r="D3157" s="95" t="s">
        <v>534</v>
      </c>
      <c r="E3157" s="99" t="s">
        <v>534</v>
      </c>
      <c r="F3157" s="95" t="s">
        <v>534</v>
      </c>
      <c r="G3157" s="95" t="s">
        <v>534</v>
      </c>
      <c r="H3157" s="95">
        <v>0</v>
      </c>
      <c r="I3157" s="95">
        <v>1</v>
      </c>
      <c r="J3157" s="95">
        <v>2690</v>
      </c>
      <c r="K3157" s="95" t="s">
        <v>534</v>
      </c>
      <c r="L3157" s="98" t="s">
        <v>534</v>
      </c>
      <c r="M3157" s="98" t="s">
        <v>534</v>
      </c>
      <c r="N3157" s="97" t="s">
        <v>534</v>
      </c>
      <c r="Q3157" s="88" t="str">
        <f t="array" aca="1" ref="Q3157" ca="1">IFERROR(INDEX(Tableau3[Num DECAL],SMALL(IF(Tableau3[Num DECAL]&lt;&gt;"",ROW(INDIRECT("1:"&amp;ROWS(Tableau3[Num DECAL])))),ROWS($1:3146))),"")</f>
        <v/>
      </c>
      <c r="R3157" s="88">
        <f t="shared" ca="1" si="49"/>
        <v>0</v>
      </c>
      <c r="S3157" s="88">
        <f ca="1">COUNTIFS(Tableau3[PLAGE],R3157)</f>
        <v>0</v>
      </c>
      <c r="T3157" s="139">
        <f ca="1">INDEX(EXTRACT!DATE,MATCH(Tableau4[[#This Row],[Décalage]],D:D,0),0)</f>
        <v>0</v>
      </c>
      <c r="U3157" s="139">
        <f ca="1">VLOOKUP(Tableau4[[#This Row],[Décalage]],D:E,2,0)</f>
        <v>0</v>
      </c>
      <c r="V3157" s="139">
        <f ca="1">VLOOKUP(Tableau4[[#This Row],[Décalage]],D:G,4,0)</f>
        <v>0</v>
      </c>
      <c r="AY3157" s="88"/>
      <c r="AZ3157" s="88"/>
      <c r="BA3157" s="88"/>
      <c r="BB3157" s="88"/>
      <c r="BC3157" s="88"/>
    </row>
    <row r="3158" spans="1:55" ht="15" x14ac:dyDescent="0.2">
      <c r="A3158" s="100" t="s">
        <v>534</v>
      </c>
      <c r="B3158" s="95" t="s">
        <v>534</v>
      </c>
      <c r="C3158" s="95">
        <v>3155</v>
      </c>
      <c r="D3158" s="95" t="s">
        <v>534</v>
      </c>
      <c r="E3158" s="99" t="s">
        <v>534</v>
      </c>
      <c r="F3158" s="95" t="s">
        <v>534</v>
      </c>
      <c r="G3158" s="95" t="s">
        <v>534</v>
      </c>
      <c r="H3158" s="95">
        <v>0</v>
      </c>
      <c r="I3158" s="95">
        <v>1</v>
      </c>
      <c r="J3158" s="95">
        <v>2691</v>
      </c>
      <c r="K3158" s="95" t="s">
        <v>534</v>
      </c>
      <c r="L3158" s="98" t="s">
        <v>534</v>
      </c>
      <c r="M3158" s="98" t="s">
        <v>534</v>
      </c>
      <c r="N3158" s="97" t="s">
        <v>534</v>
      </c>
      <c r="Q3158" s="88" t="str">
        <f t="array" aca="1" ref="Q3158" ca="1">IFERROR(INDEX(Tableau3[Num DECAL],SMALL(IF(Tableau3[Num DECAL]&lt;&gt;"",ROW(INDIRECT("1:"&amp;ROWS(Tableau3[Num DECAL])))),ROWS($1:3147))),"")</f>
        <v/>
      </c>
      <c r="R3158" s="88">
        <f t="shared" ca="1" si="49"/>
        <v>0</v>
      </c>
      <c r="S3158" s="88">
        <f ca="1">COUNTIFS(Tableau3[PLAGE],R3158)</f>
        <v>0</v>
      </c>
      <c r="T3158" s="139">
        <f ca="1">INDEX(EXTRACT!DATE,MATCH(Tableau4[[#This Row],[Décalage]],D:D,0),0)</f>
        <v>0</v>
      </c>
      <c r="U3158" s="139">
        <f ca="1">VLOOKUP(Tableau4[[#This Row],[Décalage]],D:E,2,0)</f>
        <v>0</v>
      </c>
      <c r="V3158" s="139">
        <f ca="1">VLOOKUP(Tableau4[[#This Row],[Décalage]],D:G,4,0)</f>
        <v>0</v>
      </c>
      <c r="AY3158" s="88"/>
      <c r="AZ3158" s="88"/>
      <c r="BA3158" s="88"/>
      <c r="BB3158" s="88"/>
      <c r="BC3158" s="88"/>
    </row>
    <row r="3159" spans="1:55" ht="15" x14ac:dyDescent="0.2">
      <c r="A3159" s="100" t="s">
        <v>534</v>
      </c>
      <c r="B3159" s="95" t="s">
        <v>534</v>
      </c>
      <c r="C3159" s="95">
        <v>3156</v>
      </c>
      <c r="D3159" s="95" t="s">
        <v>534</v>
      </c>
      <c r="E3159" s="99" t="s">
        <v>534</v>
      </c>
      <c r="F3159" s="95" t="s">
        <v>534</v>
      </c>
      <c r="G3159" s="95" t="s">
        <v>534</v>
      </c>
      <c r="H3159" s="95">
        <v>0</v>
      </c>
      <c r="I3159" s="95">
        <v>1</v>
      </c>
      <c r="J3159" s="95">
        <v>2692</v>
      </c>
      <c r="K3159" s="95" t="s">
        <v>534</v>
      </c>
      <c r="L3159" s="98" t="s">
        <v>534</v>
      </c>
      <c r="M3159" s="98" t="s">
        <v>534</v>
      </c>
      <c r="N3159" s="97" t="s">
        <v>534</v>
      </c>
      <c r="Q3159" s="88" t="str">
        <f t="array" aca="1" ref="Q3159" ca="1">IFERROR(INDEX(Tableau3[Num DECAL],SMALL(IF(Tableau3[Num DECAL]&lt;&gt;"",ROW(INDIRECT("1:"&amp;ROWS(Tableau3[Num DECAL])))),ROWS($1:3148))),"")</f>
        <v/>
      </c>
      <c r="R3159" s="88">
        <f t="shared" ca="1" si="49"/>
        <v>0</v>
      </c>
      <c r="S3159" s="88">
        <f ca="1">COUNTIFS(Tableau3[PLAGE],R3159)</f>
        <v>0</v>
      </c>
      <c r="T3159" s="139">
        <f ca="1">INDEX(EXTRACT!DATE,MATCH(Tableau4[[#This Row],[Décalage]],D:D,0),0)</f>
        <v>0</v>
      </c>
      <c r="U3159" s="139">
        <f ca="1">VLOOKUP(Tableau4[[#This Row],[Décalage]],D:E,2,0)</f>
        <v>0</v>
      </c>
      <c r="V3159" s="139">
        <f ca="1">VLOOKUP(Tableau4[[#This Row],[Décalage]],D:G,4,0)</f>
        <v>0</v>
      </c>
      <c r="AY3159" s="88"/>
      <c r="AZ3159" s="88"/>
      <c r="BA3159" s="88"/>
      <c r="BB3159" s="88"/>
      <c r="BC3159" s="88"/>
    </row>
    <row r="3160" spans="1:55" ht="15" x14ac:dyDescent="0.2">
      <c r="A3160" s="100" t="s">
        <v>534</v>
      </c>
      <c r="B3160" s="95" t="s">
        <v>534</v>
      </c>
      <c r="C3160" s="95">
        <v>3157</v>
      </c>
      <c r="D3160" s="95" t="s">
        <v>534</v>
      </c>
      <c r="E3160" s="99" t="s">
        <v>534</v>
      </c>
      <c r="F3160" s="95" t="s">
        <v>534</v>
      </c>
      <c r="G3160" s="95" t="s">
        <v>534</v>
      </c>
      <c r="H3160" s="95">
        <v>0</v>
      </c>
      <c r="I3160" s="95">
        <v>1</v>
      </c>
      <c r="J3160" s="95">
        <v>2693</v>
      </c>
      <c r="K3160" s="95" t="s">
        <v>534</v>
      </c>
      <c r="L3160" s="98" t="s">
        <v>534</v>
      </c>
      <c r="M3160" s="98" t="s">
        <v>534</v>
      </c>
      <c r="N3160" s="97" t="s">
        <v>534</v>
      </c>
      <c r="Q3160" s="88" t="str">
        <f t="array" aca="1" ref="Q3160" ca="1">IFERROR(INDEX(Tableau3[Num DECAL],SMALL(IF(Tableau3[Num DECAL]&lt;&gt;"",ROW(INDIRECT("1:"&amp;ROWS(Tableau3[Num DECAL])))),ROWS($1:3149))),"")</f>
        <v/>
      </c>
      <c r="R3160" s="88">
        <f t="shared" ca="1" si="49"/>
        <v>0</v>
      </c>
      <c r="S3160" s="88">
        <f ca="1">COUNTIFS(Tableau3[PLAGE],R3160)</f>
        <v>0</v>
      </c>
      <c r="T3160" s="139">
        <f ca="1">INDEX(EXTRACT!DATE,MATCH(Tableau4[[#This Row],[Décalage]],D:D,0),0)</f>
        <v>0</v>
      </c>
      <c r="U3160" s="139">
        <f ca="1">VLOOKUP(Tableau4[[#This Row],[Décalage]],D:E,2,0)</f>
        <v>0</v>
      </c>
      <c r="V3160" s="139">
        <f ca="1">VLOOKUP(Tableau4[[#This Row],[Décalage]],D:G,4,0)</f>
        <v>0</v>
      </c>
      <c r="AY3160" s="88"/>
      <c r="AZ3160" s="88"/>
      <c r="BA3160" s="88"/>
      <c r="BB3160" s="88"/>
      <c r="BC3160" s="88"/>
    </row>
    <row r="3161" spans="1:55" ht="15" x14ac:dyDescent="0.2">
      <c r="A3161" s="100" t="s">
        <v>534</v>
      </c>
      <c r="B3161" s="95" t="s">
        <v>534</v>
      </c>
      <c r="C3161" s="95">
        <v>3158</v>
      </c>
      <c r="D3161" s="95" t="s">
        <v>534</v>
      </c>
      <c r="E3161" s="99" t="s">
        <v>534</v>
      </c>
      <c r="F3161" s="95" t="s">
        <v>534</v>
      </c>
      <c r="G3161" s="95" t="s">
        <v>534</v>
      </c>
      <c r="H3161" s="95">
        <v>0</v>
      </c>
      <c r="I3161" s="95">
        <v>1</v>
      </c>
      <c r="J3161" s="95">
        <v>2694</v>
      </c>
      <c r="K3161" s="95" t="s">
        <v>534</v>
      </c>
      <c r="L3161" s="98" t="s">
        <v>534</v>
      </c>
      <c r="M3161" s="98" t="s">
        <v>534</v>
      </c>
      <c r="N3161" s="97" t="s">
        <v>534</v>
      </c>
      <c r="Q3161" s="88" t="str">
        <f t="array" aca="1" ref="Q3161" ca="1">IFERROR(INDEX(Tableau3[Num DECAL],SMALL(IF(Tableau3[Num DECAL]&lt;&gt;"",ROW(INDIRECT("1:"&amp;ROWS(Tableau3[Num DECAL])))),ROWS($1:3150))),"")</f>
        <v/>
      </c>
      <c r="R3161" s="88">
        <f t="shared" ca="1" si="49"/>
        <v>0</v>
      </c>
      <c r="S3161" s="88">
        <f ca="1">COUNTIFS(Tableau3[PLAGE],R3161)</f>
        <v>0</v>
      </c>
      <c r="T3161" s="139">
        <f ca="1">INDEX(EXTRACT!DATE,MATCH(Tableau4[[#This Row],[Décalage]],D:D,0),0)</f>
        <v>0</v>
      </c>
      <c r="U3161" s="139">
        <f ca="1">VLOOKUP(Tableau4[[#This Row],[Décalage]],D:E,2,0)</f>
        <v>0</v>
      </c>
      <c r="V3161" s="139">
        <f ca="1">VLOOKUP(Tableau4[[#This Row],[Décalage]],D:G,4,0)</f>
        <v>0</v>
      </c>
      <c r="AY3161" s="88"/>
      <c r="AZ3161" s="88"/>
      <c r="BA3161" s="88"/>
      <c r="BB3161" s="88"/>
      <c r="BC3161" s="88"/>
    </row>
    <row r="3162" spans="1:55" ht="15" x14ac:dyDescent="0.2">
      <c r="A3162" s="100" t="s">
        <v>534</v>
      </c>
      <c r="B3162" s="95" t="s">
        <v>534</v>
      </c>
      <c r="C3162" s="95">
        <v>3159</v>
      </c>
      <c r="D3162" s="95" t="s">
        <v>534</v>
      </c>
      <c r="E3162" s="99" t="s">
        <v>534</v>
      </c>
      <c r="F3162" s="95" t="s">
        <v>534</v>
      </c>
      <c r="G3162" s="95" t="s">
        <v>534</v>
      </c>
      <c r="H3162" s="95">
        <v>0</v>
      </c>
      <c r="I3162" s="95">
        <v>1</v>
      </c>
      <c r="J3162" s="95">
        <v>2695</v>
      </c>
      <c r="K3162" s="95" t="s">
        <v>534</v>
      </c>
      <c r="L3162" s="98" t="s">
        <v>534</v>
      </c>
      <c r="M3162" s="98" t="s">
        <v>534</v>
      </c>
      <c r="N3162" s="97" t="s">
        <v>534</v>
      </c>
      <c r="Q3162" s="88" t="str">
        <f t="array" aca="1" ref="Q3162" ca="1">IFERROR(INDEX(Tableau3[Num DECAL],SMALL(IF(Tableau3[Num DECAL]&lt;&gt;"",ROW(INDIRECT("1:"&amp;ROWS(Tableau3[Num DECAL])))),ROWS($1:3151))),"")</f>
        <v/>
      </c>
      <c r="R3162" s="88">
        <f t="shared" ca="1" si="49"/>
        <v>0</v>
      </c>
      <c r="S3162" s="88">
        <f ca="1">COUNTIFS(Tableau3[PLAGE],R3162)</f>
        <v>0</v>
      </c>
      <c r="T3162" s="139">
        <f ca="1">INDEX(EXTRACT!DATE,MATCH(Tableau4[[#This Row],[Décalage]],D:D,0),0)</f>
        <v>0</v>
      </c>
      <c r="U3162" s="139">
        <f ca="1">VLOOKUP(Tableau4[[#This Row],[Décalage]],D:E,2,0)</f>
        <v>0</v>
      </c>
      <c r="V3162" s="139">
        <f ca="1">VLOOKUP(Tableau4[[#This Row],[Décalage]],D:G,4,0)</f>
        <v>0</v>
      </c>
      <c r="AY3162" s="88"/>
      <c r="AZ3162" s="88"/>
      <c r="BA3162" s="88"/>
      <c r="BB3162" s="88"/>
      <c r="BC3162" s="88"/>
    </row>
    <row r="3163" spans="1:55" ht="15" x14ac:dyDescent="0.2">
      <c r="A3163" s="100" t="s">
        <v>534</v>
      </c>
      <c r="B3163" s="95" t="s">
        <v>534</v>
      </c>
      <c r="C3163" s="95">
        <v>3160</v>
      </c>
      <c r="D3163" s="95" t="s">
        <v>534</v>
      </c>
      <c r="E3163" s="99" t="s">
        <v>534</v>
      </c>
      <c r="F3163" s="95" t="s">
        <v>534</v>
      </c>
      <c r="G3163" s="95" t="s">
        <v>534</v>
      </c>
      <c r="H3163" s="95">
        <v>0</v>
      </c>
      <c r="I3163" s="95">
        <v>1</v>
      </c>
      <c r="J3163" s="95">
        <v>2696</v>
      </c>
      <c r="K3163" s="95" t="s">
        <v>534</v>
      </c>
      <c r="L3163" s="98" t="s">
        <v>534</v>
      </c>
      <c r="M3163" s="98" t="s">
        <v>534</v>
      </c>
      <c r="N3163" s="97" t="s">
        <v>534</v>
      </c>
      <c r="Q3163" s="88" t="str">
        <f t="array" aca="1" ref="Q3163" ca="1">IFERROR(INDEX(Tableau3[Num DECAL],SMALL(IF(Tableau3[Num DECAL]&lt;&gt;"",ROW(INDIRECT("1:"&amp;ROWS(Tableau3[Num DECAL])))),ROWS($1:3152))),"")</f>
        <v/>
      </c>
      <c r="R3163" s="88">
        <f t="shared" ca="1" si="49"/>
        <v>0</v>
      </c>
      <c r="S3163" s="88">
        <f ca="1">COUNTIFS(Tableau3[PLAGE],R3163)</f>
        <v>0</v>
      </c>
      <c r="T3163" s="139">
        <f ca="1">INDEX(EXTRACT!DATE,MATCH(Tableau4[[#This Row],[Décalage]],D:D,0),0)</f>
        <v>0</v>
      </c>
      <c r="U3163" s="139">
        <f ca="1">VLOOKUP(Tableau4[[#This Row],[Décalage]],D:E,2,0)</f>
        <v>0</v>
      </c>
      <c r="V3163" s="139">
        <f ca="1">VLOOKUP(Tableau4[[#This Row],[Décalage]],D:G,4,0)</f>
        <v>0</v>
      </c>
      <c r="AY3163" s="88"/>
      <c r="AZ3163" s="88"/>
      <c r="BA3163" s="88"/>
      <c r="BB3163" s="88"/>
      <c r="BC3163" s="88"/>
    </row>
    <row r="3164" spans="1:55" ht="15" x14ac:dyDescent="0.2">
      <c r="A3164" s="100" t="s">
        <v>534</v>
      </c>
      <c r="B3164" s="95" t="s">
        <v>534</v>
      </c>
      <c r="C3164" s="95">
        <v>3161</v>
      </c>
      <c r="D3164" s="95" t="s">
        <v>534</v>
      </c>
      <c r="E3164" s="99" t="s">
        <v>534</v>
      </c>
      <c r="F3164" s="95" t="s">
        <v>534</v>
      </c>
      <c r="G3164" s="95" t="s">
        <v>534</v>
      </c>
      <c r="H3164" s="95">
        <v>0</v>
      </c>
      <c r="I3164" s="95">
        <v>1</v>
      </c>
      <c r="J3164" s="95">
        <v>2697</v>
      </c>
      <c r="K3164" s="95" t="s">
        <v>534</v>
      </c>
      <c r="L3164" s="98" t="s">
        <v>534</v>
      </c>
      <c r="M3164" s="98" t="s">
        <v>534</v>
      </c>
      <c r="N3164" s="97" t="s">
        <v>534</v>
      </c>
      <c r="Q3164" s="88" t="str">
        <f t="array" aca="1" ref="Q3164" ca="1">IFERROR(INDEX(Tableau3[Num DECAL],SMALL(IF(Tableau3[Num DECAL]&lt;&gt;"",ROW(INDIRECT("1:"&amp;ROWS(Tableau3[Num DECAL])))),ROWS($1:3153))),"")</f>
        <v/>
      </c>
      <c r="R3164" s="88">
        <f t="shared" ca="1" si="49"/>
        <v>0</v>
      </c>
      <c r="S3164" s="88">
        <f ca="1">COUNTIFS(Tableau3[PLAGE],R3164)</f>
        <v>0</v>
      </c>
      <c r="T3164" s="139">
        <f ca="1">INDEX(EXTRACT!DATE,MATCH(Tableau4[[#This Row],[Décalage]],D:D,0),0)</f>
        <v>0</v>
      </c>
      <c r="U3164" s="139">
        <f ca="1">VLOOKUP(Tableau4[[#This Row],[Décalage]],D:E,2,0)</f>
        <v>0</v>
      </c>
      <c r="V3164" s="139">
        <f ca="1">VLOOKUP(Tableau4[[#This Row],[Décalage]],D:G,4,0)</f>
        <v>0</v>
      </c>
      <c r="AY3164" s="88"/>
      <c r="AZ3164" s="88"/>
      <c r="BA3164" s="88"/>
      <c r="BB3164" s="88"/>
      <c r="BC3164" s="88"/>
    </row>
    <row r="3165" spans="1:55" ht="15" x14ac:dyDescent="0.2">
      <c r="A3165" s="100" t="s">
        <v>534</v>
      </c>
      <c r="B3165" s="95" t="s">
        <v>534</v>
      </c>
      <c r="C3165" s="95">
        <v>3162</v>
      </c>
      <c r="D3165" s="95" t="s">
        <v>534</v>
      </c>
      <c r="E3165" s="99" t="s">
        <v>534</v>
      </c>
      <c r="F3165" s="95" t="s">
        <v>534</v>
      </c>
      <c r="G3165" s="95" t="s">
        <v>534</v>
      </c>
      <c r="H3165" s="95">
        <v>0</v>
      </c>
      <c r="I3165" s="95">
        <v>1</v>
      </c>
      <c r="J3165" s="95">
        <v>2698</v>
      </c>
      <c r="K3165" s="95" t="s">
        <v>534</v>
      </c>
      <c r="L3165" s="98" t="s">
        <v>534</v>
      </c>
      <c r="M3165" s="98" t="s">
        <v>534</v>
      </c>
      <c r="N3165" s="97" t="s">
        <v>534</v>
      </c>
      <c r="Q3165" s="88" t="str">
        <f t="array" aca="1" ref="Q3165" ca="1">IFERROR(INDEX(Tableau3[Num DECAL],SMALL(IF(Tableau3[Num DECAL]&lt;&gt;"",ROW(INDIRECT("1:"&amp;ROWS(Tableau3[Num DECAL])))),ROWS($1:3154))),"")</f>
        <v/>
      </c>
      <c r="R3165" s="88">
        <f t="shared" ca="1" si="49"/>
        <v>0</v>
      </c>
      <c r="S3165" s="88">
        <f ca="1">COUNTIFS(Tableau3[PLAGE],R3165)</f>
        <v>0</v>
      </c>
      <c r="T3165" s="139">
        <f ca="1">INDEX(EXTRACT!DATE,MATCH(Tableau4[[#This Row],[Décalage]],D:D,0),0)</f>
        <v>0</v>
      </c>
      <c r="U3165" s="139">
        <f ca="1">VLOOKUP(Tableau4[[#This Row],[Décalage]],D:E,2,0)</f>
        <v>0</v>
      </c>
      <c r="V3165" s="139">
        <f ca="1">VLOOKUP(Tableau4[[#This Row],[Décalage]],D:G,4,0)</f>
        <v>0</v>
      </c>
      <c r="AY3165" s="88"/>
      <c r="AZ3165" s="88"/>
      <c r="BA3165" s="88"/>
      <c r="BB3165" s="88"/>
      <c r="BC3165" s="88"/>
    </row>
    <row r="3166" spans="1:55" ht="15" x14ac:dyDescent="0.2">
      <c r="A3166" s="100" t="s">
        <v>534</v>
      </c>
      <c r="B3166" s="95" t="s">
        <v>534</v>
      </c>
      <c r="C3166" s="95">
        <v>3163</v>
      </c>
      <c r="D3166" s="95" t="s">
        <v>534</v>
      </c>
      <c r="E3166" s="99" t="s">
        <v>534</v>
      </c>
      <c r="F3166" s="95" t="s">
        <v>534</v>
      </c>
      <c r="G3166" s="95" t="s">
        <v>534</v>
      </c>
      <c r="H3166" s="95">
        <v>0</v>
      </c>
      <c r="I3166" s="95">
        <v>1</v>
      </c>
      <c r="J3166" s="95">
        <v>2699</v>
      </c>
      <c r="K3166" s="95" t="s">
        <v>534</v>
      </c>
      <c r="L3166" s="98" t="s">
        <v>534</v>
      </c>
      <c r="M3166" s="98" t="s">
        <v>534</v>
      </c>
      <c r="N3166" s="97" t="s">
        <v>534</v>
      </c>
      <c r="Q3166" s="88" t="str">
        <f t="array" aca="1" ref="Q3166" ca="1">IFERROR(INDEX(Tableau3[Num DECAL],SMALL(IF(Tableau3[Num DECAL]&lt;&gt;"",ROW(INDIRECT("1:"&amp;ROWS(Tableau3[Num DECAL])))),ROWS($1:3155))),"")</f>
        <v/>
      </c>
      <c r="R3166" s="88">
        <f t="shared" ca="1" si="49"/>
        <v>0</v>
      </c>
      <c r="S3166" s="88">
        <f ca="1">COUNTIFS(Tableau3[PLAGE],R3166)</f>
        <v>0</v>
      </c>
      <c r="T3166" s="139">
        <f ca="1">INDEX(EXTRACT!DATE,MATCH(Tableau4[[#This Row],[Décalage]],D:D,0),0)</f>
        <v>0</v>
      </c>
      <c r="U3166" s="139">
        <f ca="1">VLOOKUP(Tableau4[[#This Row],[Décalage]],D:E,2,0)</f>
        <v>0</v>
      </c>
      <c r="V3166" s="139">
        <f ca="1">VLOOKUP(Tableau4[[#This Row],[Décalage]],D:G,4,0)</f>
        <v>0</v>
      </c>
      <c r="AY3166" s="88"/>
      <c r="AZ3166" s="88"/>
      <c r="BA3166" s="88"/>
      <c r="BB3166" s="88"/>
      <c r="BC3166" s="88"/>
    </row>
    <row r="3167" spans="1:55" ht="15" x14ac:dyDescent="0.2">
      <c r="A3167" s="100" t="s">
        <v>534</v>
      </c>
      <c r="B3167" s="95" t="s">
        <v>534</v>
      </c>
      <c r="C3167" s="95">
        <v>3164</v>
      </c>
      <c r="D3167" s="95" t="s">
        <v>534</v>
      </c>
      <c r="E3167" s="99" t="s">
        <v>534</v>
      </c>
      <c r="F3167" s="95" t="s">
        <v>534</v>
      </c>
      <c r="G3167" s="95" t="s">
        <v>534</v>
      </c>
      <c r="H3167" s="95">
        <v>0</v>
      </c>
      <c r="I3167" s="95">
        <v>1</v>
      </c>
      <c r="J3167" s="95">
        <v>2700</v>
      </c>
      <c r="K3167" s="95" t="s">
        <v>534</v>
      </c>
      <c r="L3167" s="98" t="s">
        <v>534</v>
      </c>
      <c r="M3167" s="98" t="s">
        <v>534</v>
      </c>
      <c r="N3167" s="97" t="s">
        <v>534</v>
      </c>
      <c r="Q3167" s="88" t="str">
        <f t="array" aca="1" ref="Q3167" ca="1">IFERROR(INDEX(Tableau3[Num DECAL],SMALL(IF(Tableau3[Num DECAL]&lt;&gt;"",ROW(INDIRECT("1:"&amp;ROWS(Tableau3[Num DECAL])))),ROWS($1:3156))),"")</f>
        <v/>
      </c>
      <c r="R3167" s="88">
        <f t="shared" ca="1" si="49"/>
        <v>0</v>
      </c>
      <c r="S3167" s="88">
        <f ca="1">COUNTIFS(Tableau3[PLAGE],R3167)</f>
        <v>0</v>
      </c>
      <c r="T3167" s="139">
        <f ca="1">INDEX(EXTRACT!DATE,MATCH(Tableau4[[#This Row],[Décalage]],D:D,0),0)</f>
        <v>0</v>
      </c>
      <c r="U3167" s="139">
        <f ca="1">VLOOKUP(Tableau4[[#This Row],[Décalage]],D:E,2,0)</f>
        <v>0</v>
      </c>
      <c r="V3167" s="139">
        <f ca="1">VLOOKUP(Tableau4[[#This Row],[Décalage]],D:G,4,0)</f>
        <v>0</v>
      </c>
      <c r="AY3167" s="88"/>
      <c r="AZ3167" s="88"/>
      <c r="BA3167" s="88"/>
      <c r="BB3167" s="88"/>
      <c r="BC3167" s="88"/>
    </row>
    <row r="3168" spans="1:55" ht="15" x14ac:dyDescent="0.2">
      <c r="A3168" s="100" t="s">
        <v>534</v>
      </c>
      <c r="B3168" s="95" t="s">
        <v>534</v>
      </c>
      <c r="C3168" s="95">
        <v>3165</v>
      </c>
      <c r="D3168" s="95" t="s">
        <v>534</v>
      </c>
      <c r="E3168" s="99" t="s">
        <v>534</v>
      </c>
      <c r="F3168" s="95" t="s">
        <v>534</v>
      </c>
      <c r="G3168" s="95" t="s">
        <v>534</v>
      </c>
      <c r="H3168" s="95">
        <v>0</v>
      </c>
      <c r="I3168" s="95">
        <v>1</v>
      </c>
      <c r="J3168" s="95">
        <v>2701</v>
      </c>
      <c r="K3168" s="95" t="s">
        <v>534</v>
      </c>
      <c r="L3168" s="98" t="s">
        <v>534</v>
      </c>
      <c r="M3168" s="98" t="s">
        <v>534</v>
      </c>
      <c r="N3168" s="97" t="s">
        <v>534</v>
      </c>
      <c r="Q3168" s="88" t="str">
        <f t="array" aca="1" ref="Q3168" ca="1">IFERROR(INDEX(Tableau3[Num DECAL],SMALL(IF(Tableau3[Num DECAL]&lt;&gt;"",ROW(INDIRECT("1:"&amp;ROWS(Tableau3[Num DECAL])))),ROWS($1:3157))),"")</f>
        <v/>
      </c>
      <c r="R3168" s="88">
        <f t="shared" ca="1" si="49"/>
        <v>0</v>
      </c>
      <c r="S3168" s="88">
        <f ca="1">COUNTIFS(Tableau3[PLAGE],R3168)</f>
        <v>0</v>
      </c>
      <c r="T3168" s="139">
        <f ca="1">INDEX(EXTRACT!DATE,MATCH(Tableau4[[#This Row],[Décalage]],D:D,0),0)</f>
        <v>0</v>
      </c>
      <c r="U3168" s="139">
        <f ca="1">VLOOKUP(Tableau4[[#This Row],[Décalage]],D:E,2,0)</f>
        <v>0</v>
      </c>
      <c r="V3168" s="139">
        <f ca="1">VLOOKUP(Tableau4[[#This Row],[Décalage]],D:G,4,0)</f>
        <v>0</v>
      </c>
      <c r="AY3168" s="88"/>
      <c r="AZ3168" s="88"/>
      <c r="BA3168" s="88"/>
      <c r="BB3168" s="88"/>
      <c r="BC3168" s="88"/>
    </row>
    <row r="3169" spans="1:55" ht="15" x14ac:dyDescent="0.2">
      <c r="A3169" s="100" t="s">
        <v>534</v>
      </c>
      <c r="B3169" s="95" t="s">
        <v>534</v>
      </c>
      <c r="C3169" s="95">
        <v>3166</v>
      </c>
      <c r="D3169" s="95" t="s">
        <v>534</v>
      </c>
      <c r="E3169" s="99" t="s">
        <v>534</v>
      </c>
      <c r="F3169" s="95" t="s">
        <v>534</v>
      </c>
      <c r="G3169" s="95" t="s">
        <v>534</v>
      </c>
      <c r="H3169" s="95">
        <v>0</v>
      </c>
      <c r="I3169" s="95">
        <v>1</v>
      </c>
      <c r="J3169" s="95">
        <v>2702</v>
      </c>
      <c r="K3169" s="95" t="s">
        <v>534</v>
      </c>
      <c r="L3169" s="98" t="s">
        <v>534</v>
      </c>
      <c r="M3169" s="98" t="s">
        <v>534</v>
      </c>
      <c r="N3169" s="97" t="s">
        <v>534</v>
      </c>
      <c r="Q3169" s="88" t="str">
        <f t="array" aca="1" ref="Q3169" ca="1">IFERROR(INDEX(Tableau3[Num DECAL],SMALL(IF(Tableau3[Num DECAL]&lt;&gt;"",ROW(INDIRECT("1:"&amp;ROWS(Tableau3[Num DECAL])))),ROWS($1:3158))),"")</f>
        <v/>
      </c>
      <c r="R3169" s="88">
        <f t="shared" ca="1" si="49"/>
        <v>0</v>
      </c>
      <c r="S3169" s="88">
        <f ca="1">COUNTIFS(Tableau3[PLAGE],R3169)</f>
        <v>0</v>
      </c>
      <c r="T3169" s="139">
        <f ca="1">INDEX(EXTRACT!DATE,MATCH(Tableau4[[#This Row],[Décalage]],D:D,0),0)</f>
        <v>0</v>
      </c>
      <c r="U3169" s="139">
        <f ca="1">VLOOKUP(Tableau4[[#This Row],[Décalage]],D:E,2,0)</f>
        <v>0</v>
      </c>
      <c r="V3169" s="139">
        <f ca="1">VLOOKUP(Tableau4[[#This Row],[Décalage]],D:G,4,0)</f>
        <v>0</v>
      </c>
      <c r="AY3169" s="88"/>
      <c r="AZ3169" s="88"/>
      <c r="BA3169" s="88"/>
      <c r="BB3169" s="88"/>
      <c r="BC3169" s="88"/>
    </row>
    <row r="3170" spans="1:55" ht="15" x14ac:dyDescent="0.2">
      <c r="A3170" s="100" t="s">
        <v>534</v>
      </c>
      <c r="B3170" s="95" t="s">
        <v>534</v>
      </c>
      <c r="C3170" s="95">
        <v>3167</v>
      </c>
      <c r="D3170" s="95" t="s">
        <v>534</v>
      </c>
      <c r="E3170" s="99" t="s">
        <v>534</v>
      </c>
      <c r="F3170" s="95" t="s">
        <v>534</v>
      </c>
      <c r="G3170" s="95" t="s">
        <v>534</v>
      </c>
      <c r="H3170" s="95">
        <v>0</v>
      </c>
      <c r="I3170" s="95">
        <v>1</v>
      </c>
      <c r="J3170" s="95">
        <v>2703</v>
      </c>
      <c r="K3170" s="95" t="s">
        <v>534</v>
      </c>
      <c r="L3170" s="98" t="s">
        <v>534</v>
      </c>
      <c r="M3170" s="98" t="s">
        <v>534</v>
      </c>
      <c r="N3170" s="97" t="s">
        <v>534</v>
      </c>
      <c r="Q3170" s="88" t="str">
        <f t="array" aca="1" ref="Q3170" ca="1">IFERROR(INDEX(Tableau3[Num DECAL],SMALL(IF(Tableau3[Num DECAL]&lt;&gt;"",ROW(INDIRECT("1:"&amp;ROWS(Tableau3[Num DECAL])))),ROWS($1:3159))),"")</f>
        <v/>
      </c>
      <c r="R3170" s="88">
        <f t="shared" ca="1" si="49"/>
        <v>0</v>
      </c>
      <c r="S3170" s="88">
        <f ca="1">COUNTIFS(Tableau3[PLAGE],R3170)</f>
        <v>0</v>
      </c>
      <c r="T3170" s="139">
        <f ca="1">INDEX(EXTRACT!DATE,MATCH(Tableau4[[#This Row],[Décalage]],D:D,0),0)</f>
        <v>0</v>
      </c>
      <c r="U3170" s="139">
        <f ca="1">VLOOKUP(Tableau4[[#This Row],[Décalage]],D:E,2,0)</f>
        <v>0</v>
      </c>
      <c r="V3170" s="139">
        <f ca="1">VLOOKUP(Tableau4[[#This Row],[Décalage]],D:G,4,0)</f>
        <v>0</v>
      </c>
      <c r="AY3170" s="88"/>
      <c r="AZ3170" s="88"/>
      <c r="BA3170" s="88"/>
      <c r="BB3170" s="88"/>
      <c r="BC3170" s="88"/>
    </row>
    <row r="3171" spans="1:55" ht="15" x14ac:dyDescent="0.2">
      <c r="A3171" s="100" t="s">
        <v>534</v>
      </c>
      <c r="B3171" s="95" t="s">
        <v>534</v>
      </c>
      <c r="C3171" s="95">
        <v>3168</v>
      </c>
      <c r="D3171" s="95" t="s">
        <v>534</v>
      </c>
      <c r="E3171" s="99" t="s">
        <v>534</v>
      </c>
      <c r="F3171" s="95" t="s">
        <v>534</v>
      </c>
      <c r="G3171" s="95" t="s">
        <v>534</v>
      </c>
      <c r="H3171" s="95">
        <v>0</v>
      </c>
      <c r="I3171" s="95">
        <v>1</v>
      </c>
      <c r="J3171" s="95">
        <v>2704</v>
      </c>
      <c r="K3171" s="95" t="s">
        <v>534</v>
      </c>
      <c r="L3171" s="98" t="s">
        <v>534</v>
      </c>
      <c r="M3171" s="98" t="s">
        <v>534</v>
      </c>
      <c r="N3171" s="97" t="s">
        <v>534</v>
      </c>
      <c r="Q3171" s="88" t="str">
        <f t="array" aca="1" ref="Q3171" ca="1">IFERROR(INDEX(Tableau3[Num DECAL],SMALL(IF(Tableau3[Num DECAL]&lt;&gt;"",ROW(INDIRECT("1:"&amp;ROWS(Tableau3[Num DECAL])))),ROWS($1:3160))),"")</f>
        <v/>
      </c>
      <c r="R3171" s="88">
        <f t="shared" ca="1" si="49"/>
        <v>0</v>
      </c>
      <c r="S3171" s="88">
        <f ca="1">COUNTIFS(Tableau3[PLAGE],R3171)</f>
        <v>0</v>
      </c>
      <c r="T3171" s="139">
        <f ca="1">INDEX(EXTRACT!DATE,MATCH(Tableau4[[#This Row],[Décalage]],D:D,0),0)</f>
        <v>0</v>
      </c>
      <c r="U3171" s="139">
        <f ca="1">VLOOKUP(Tableau4[[#This Row],[Décalage]],D:E,2,0)</f>
        <v>0</v>
      </c>
      <c r="V3171" s="139">
        <f ca="1">VLOOKUP(Tableau4[[#This Row],[Décalage]],D:G,4,0)</f>
        <v>0</v>
      </c>
      <c r="AY3171" s="88"/>
      <c r="AZ3171" s="88"/>
      <c r="BA3171" s="88"/>
      <c r="BB3171" s="88"/>
      <c r="BC3171" s="88"/>
    </row>
    <row r="3172" spans="1:55" ht="15" x14ac:dyDescent="0.2">
      <c r="A3172" s="100" t="s">
        <v>534</v>
      </c>
      <c r="B3172" s="95" t="s">
        <v>534</v>
      </c>
      <c r="C3172" s="95">
        <v>3169</v>
      </c>
      <c r="D3172" s="95" t="s">
        <v>534</v>
      </c>
      <c r="E3172" s="99" t="s">
        <v>534</v>
      </c>
      <c r="F3172" s="95" t="s">
        <v>534</v>
      </c>
      <c r="G3172" s="95" t="s">
        <v>534</v>
      </c>
      <c r="H3172" s="95">
        <v>0</v>
      </c>
      <c r="I3172" s="95">
        <v>1</v>
      </c>
      <c r="J3172" s="95">
        <v>2705</v>
      </c>
      <c r="K3172" s="95" t="s">
        <v>534</v>
      </c>
      <c r="L3172" s="98" t="s">
        <v>534</v>
      </c>
      <c r="M3172" s="98" t="s">
        <v>534</v>
      </c>
      <c r="N3172" s="97" t="s">
        <v>534</v>
      </c>
      <c r="Q3172" s="88" t="str">
        <f t="array" aca="1" ref="Q3172" ca="1">IFERROR(INDEX(Tableau3[Num DECAL],SMALL(IF(Tableau3[Num DECAL]&lt;&gt;"",ROW(INDIRECT("1:"&amp;ROWS(Tableau3[Num DECAL])))),ROWS($1:3161))),"")</f>
        <v/>
      </c>
      <c r="R3172" s="88">
        <f t="shared" ca="1" si="49"/>
        <v>0</v>
      </c>
      <c r="S3172" s="88">
        <f ca="1">COUNTIFS(Tableau3[PLAGE],R3172)</f>
        <v>0</v>
      </c>
      <c r="T3172" s="139">
        <f ca="1">INDEX(EXTRACT!DATE,MATCH(Tableau4[[#This Row],[Décalage]],D:D,0),0)</f>
        <v>0</v>
      </c>
      <c r="U3172" s="139">
        <f ca="1">VLOOKUP(Tableau4[[#This Row],[Décalage]],D:E,2,0)</f>
        <v>0</v>
      </c>
      <c r="V3172" s="139">
        <f ca="1">VLOOKUP(Tableau4[[#This Row],[Décalage]],D:G,4,0)</f>
        <v>0</v>
      </c>
      <c r="AY3172" s="88"/>
      <c r="AZ3172" s="88"/>
      <c r="BA3172" s="88"/>
      <c r="BB3172" s="88"/>
      <c r="BC3172" s="88"/>
    </row>
    <row r="3173" spans="1:55" ht="15" x14ac:dyDescent="0.2">
      <c r="A3173" s="100" t="s">
        <v>534</v>
      </c>
      <c r="B3173" s="95" t="s">
        <v>534</v>
      </c>
      <c r="C3173" s="95">
        <v>3170</v>
      </c>
      <c r="D3173" s="95" t="s">
        <v>534</v>
      </c>
      <c r="E3173" s="99" t="s">
        <v>534</v>
      </c>
      <c r="F3173" s="95" t="s">
        <v>534</v>
      </c>
      <c r="G3173" s="95" t="s">
        <v>534</v>
      </c>
      <c r="H3173" s="95">
        <v>0</v>
      </c>
      <c r="I3173" s="95">
        <v>1</v>
      </c>
      <c r="J3173" s="95">
        <v>2706</v>
      </c>
      <c r="K3173" s="95" t="s">
        <v>534</v>
      </c>
      <c r="L3173" s="98" t="s">
        <v>534</v>
      </c>
      <c r="M3173" s="98" t="s">
        <v>534</v>
      </c>
      <c r="N3173" s="97" t="s">
        <v>534</v>
      </c>
      <c r="Q3173" s="88" t="str">
        <f t="array" aca="1" ref="Q3173" ca="1">IFERROR(INDEX(Tableau3[Num DECAL],SMALL(IF(Tableau3[Num DECAL]&lt;&gt;"",ROW(INDIRECT("1:"&amp;ROWS(Tableau3[Num DECAL])))),ROWS($1:3162))),"")</f>
        <v/>
      </c>
      <c r="R3173" s="88">
        <f t="shared" ca="1" si="49"/>
        <v>0</v>
      </c>
      <c r="S3173" s="88">
        <f ca="1">COUNTIFS(Tableau3[PLAGE],R3173)</f>
        <v>0</v>
      </c>
      <c r="T3173" s="139">
        <f ca="1">INDEX(EXTRACT!DATE,MATCH(Tableau4[[#This Row],[Décalage]],D:D,0),0)</f>
        <v>0</v>
      </c>
      <c r="U3173" s="139">
        <f ca="1">VLOOKUP(Tableau4[[#This Row],[Décalage]],D:E,2,0)</f>
        <v>0</v>
      </c>
      <c r="V3173" s="139">
        <f ca="1">VLOOKUP(Tableau4[[#This Row],[Décalage]],D:G,4,0)</f>
        <v>0</v>
      </c>
      <c r="AY3173" s="88"/>
      <c r="AZ3173" s="88"/>
      <c r="BA3173" s="88"/>
      <c r="BB3173" s="88"/>
      <c r="BC3173" s="88"/>
    </row>
    <row r="3174" spans="1:55" ht="15" x14ac:dyDescent="0.2">
      <c r="A3174" s="100" t="s">
        <v>534</v>
      </c>
      <c r="B3174" s="95" t="s">
        <v>534</v>
      </c>
      <c r="C3174" s="95">
        <v>3171</v>
      </c>
      <c r="D3174" s="95" t="s">
        <v>534</v>
      </c>
      <c r="E3174" s="99" t="s">
        <v>534</v>
      </c>
      <c r="F3174" s="95" t="s">
        <v>534</v>
      </c>
      <c r="G3174" s="95" t="s">
        <v>534</v>
      </c>
      <c r="H3174" s="95">
        <v>0</v>
      </c>
      <c r="I3174" s="95">
        <v>1</v>
      </c>
      <c r="J3174" s="95">
        <v>2707</v>
      </c>
      <c r="K3174" s="95" t="s">
        <v>534</v>
      </c>
      <c r="L3174" s="98" t="s">
        <v>534</v>
      </c>
      <c r="M3174" s="98" t="s">
        <v>534</v>
      </c>
      <c r="N3174" s="97" t="s">
        <v>534</v>
      </c>
      <c r="Q3174" s="88" t="str">
        <f t="array" aca="1" ref="Q3174" ca="1">IFERROR(INDEX(Tableau3[Num DECAL],SMALL(IF(Tableau3[Num DECAL]&lt;&gt;"",ROW(INDIRECT("1:"&amp;ROWS(Tableau3[Num DECAL])))),ROWS($1:3163))),"")</f>
        <v/>
      </c>
      <c r="R3174" s="88">
        <f t="shared" ca="1" si="49"/>
        <v>0</v>
      </c>
      <c r="S3174" s="88">
        <f ca="1">COUNTIFS(Tableau3[PLAGE],R3174)</f>
        <v>0</v>
      </c>
      <c r="T3174" s="139">
        <f ca="1">INDEX(EXTRACT!DATE,MATCH(Tableau4[[#This Row],[Décalage]],D:D,0),0)</f>
        <v>0</v>
      </c>
      <c r="U3174" s="139">
        <f ca="1">VLOOKUP(Tableau4[[#This Row],[Décalage]],D:E,2,0)</f>
        <v>0</v>
      </c>
      <c r="V3174" s="139">
        <f ca="1">VLOOKUP(Tableau4[[#This Row],[Décalage]],D:G,4,0)</f>
        <v>0</v>
      </c>
      <c r="AY3174" s="88"/>
      <c r="AZ3174" s="88"/>
      <c r="BA3174" s="88"/>
      <c r="BB3174" s="88"/>
      <c r="BC3174" s="88"/>
    </row>
    <row r="3175" spans="1:55" ht="15" x14ac:dyDescent="0.2">
      <c r="A3175" s="100" t="s">
        <v>534</v>
      </c>
      <c r="B3175" s="95" t="s">
        <v>534</v>
      </c>
      <c r="C3175" s="95">
        <v>3172</v>
      </c>
      <c r="D3175" s="95" t="s">
        <v>534</v>
      </c>
      <c r="E3175" s="99" t="s">
        <v>534</v>
      </c>
      <c r="F3175" s="95" t="s">
        <v>534</v>
      </c>
      <c r="G3175" s="95" t="s">
        <v>534</v>
      </c>
      <c r="H3175" s="95">
        <v>0</v>
      </c>
      <c r="I3175" s="95">
        <v>1</v>
      </c>
      <c r="J3175" s="95">
        <v>2708</v>
      </c>
      <c r="K3175" s="95" t="s">
        <v>534</v>
      </c>
      <c r="L3175" s="98" t="s">
        <v>534</v>
      </c>
      <c r="M3175" s="98" t="s">
        <v>534</v>
      </c>
      <c r="N3175" s="97" t="s">
        <v>534</v>
      </c>
      <c r="Q3175" s="88" t="str">
        <f t="array" aca="1" ref="Q3175" ca="1">IFERROR(INDEX(Tableau3[Num DECAL],SMALL(IF(Tableau3[Num DECAL]&lt;&gt;"",ROW(INDIRECT("1:"&amp;ROWS(Tableau3[Num DECAL])))),ROWS($1:3164))),"")</f>
        <v/>
      </c>
      <c r="R3175" s="88">
        <f t="shared" ca="1" si="49"/>
        <v>0</v>
      </c>
      <c r="S3175" s="88">
        <f ca="1">COUNTIFS(Tableau3[PLAGE],R3175)</f>
        <v>0</v>
      </c>
      <c r="T3175" s="139">
        <f ca="1">INDEX(EXTRACT!DATE,MATCH(Tableau4[[#This Row],[Décalage]],D:D,0),0)</f>
        <v>0</v>
      </c>
      <c r="U3175" s="139">
        <f ca="1">VLOOKUP(Tableau4[[#This Row],[Décalage]],D:E,2,0)</f>
        <v>0</v>
      </c>
      <c r="V3175" s="139">
        <f ca="1">VLOOKUP(Tableau4[[#This Row],[Décalage]],D:G,4,0)</f>
        <v>0</v>
      </c>
      <c r="AY3175" s="88"/>
      <c r="AZ3175" s="88"/>
      <c r="BA3175" s="88"/>
      <c r="BB3175" s="88"/>
      <c r="BC3175" s="88"/>
    </row>
    <row r="3176" spans="1:55" ht="15" x14ac:dyDescent="0.2">
      <c r="A3176" s="100" t="s">
        <v>534</v>
      </c>
      <c r="B3176" s="95" t="s">
        <v>534</v>
      </c>
      <c r="C3176" s="95">
        <v>3173</v>
      </c>
      <c r="D3176" s="95" t="s">
        <v>534</v>
      </c>
      <c r="E3176" s="99" t="s">
        <v>534</v>
      </c>
      <c r="F3176" s="95" t="s">
        <v>534</v>
      </c>
      <c r="G3176" s="95" t="s">
        <v>534</v>
      </c>
      <c r="H3176" s="95">
        <v>0</v>
      </c>
      <c r="I3176" s="95">
        <v>1</v>
      </c>
      <c r="J3176" s="95">
        <v>2709</v>
      </c>
      <c r="K3176" s="95" t="s">
        <v>534</v>
      </c>
      <c r="L3176" s="98" t="s">
        <v>534</v>
      </c>
      <c r="M3176" s="98" t="s">
        <v>534</v>
      </c>
      <c r="N3176" s="97" t="s">
        <v>534</v>
      </c>
      <c r="Q3176" s="88" t="str">
        <f t="array" aca="1" ref="Q3176" ca="1">IFERROR(INDEX(Tableau3[Num DECAL],SMALL(IF(Tableau3[Num DECAL]&lt;&gt;"",ROW(INDIRECT("1:"&amp;ROWS(Tableau3[Num DECAL])))),ROWS($1:3165))),"")</f>
        <v/>
      </c>
      <c r="R3176" s="88">
        <f t="shared" ca="1" si="49"/>
        <v>0</v>
      </c>
      <c r="S3176" s="88">
        <f ca="1">COUNTIFS(Tableau3[PLAGE],R3176)</f>
        <v>0</v>
      </c>
      <c r="T3176" s="139">
        <f ca="1">INDEX(EXTRACT!DATE,MATCH(Tableau4[[#This Row],[Décalage]],D:D,0),0)</f>
        <v>0</v>
      </c>
      <c r="U3176" s="139">
        <f ca="1">VLOOKUP(Tableau4[[#This Row],[Décalage]],D:E,2,0)</f>
        <v>0</v>
      </c>
      <c r="V3176" s="139">
        <f ca="1">VLOOKUP(Tableau4[[#This Row],[Décalage]],D:G,4,0)</f>
        <v>0</v>
      </c>
      <c r="AY3176" s="88"/>
      <c r="AZ3176" s="88"/>
      <c r="BA3176" s="88"/>
      <c r="BB3176" s="88"/>
      <c r="BC3176" s="88"/>
    </row>
    <row r="3177" spans="1:55" ht="15" x14ac:dyDescent="0.2">
      <c r="A3177" s="100" t="s">
        <v>534</v>
      </c>
      <c r="B3177" s="95" t="s">
        <v>534</v>
      </c>
      <c r="C3177" s="95">
        <v>3174</v>
      </c>
      <c r="D3177" s="95" t="s">
        <v>534</v>
      </c>
      <c r="E3177" s="99" t="s">
        <v>534</v>
      </c>
      <c r="F3177" s="95" t="s">
        <v>534</v>
      </c>
      <c r="G3177" s="95" t="s">
        <v>534</v>
      </c>
      <c r="H3177" s="95">
        <v>0</v>
      </c>
      <c r="I3177" s="95">
        <v>1</v>
      </c>
      <c r="J3177" s="95">
        <v>2710</v>
      </c>
      <c r="K3177" s="95" t="s">
        <v>534</v>
      </c>
      <c r="L3177" s="98" t="s">
        <v>534</v>
      </c>
      <c r="M3177" s="98" t="s">
        <v>534</v>
      </c>
      <c r="N3177" s="97" t="s">
        <v>534</v>
      </c>
      <c r="Q3177" s="88" t="str">
        <f t="array" aca="1" ref="Q3177" ca="1">IFERROR(INDEX(Tableau3[Num DECAL],SMALL(IF(Tableau3[Num DECAL]&lt;&gt;"",ROW(INDIRECT("1:"&amp;ROWS(Tableau3[Num DECAL])))),ROWS($1:3166))),"")</f>
        <v/>
      </c>
      <c r="R3177" s="88">
        <f t="shared" ca="1" si="49"/>
        <v>0</v>
      </c>
      <c r="S3177" s="88">
        <f ca="1">COUNTIFS(Tableau3[PLAGE],R3177)</f>
        <v>0</v>
      </c>
      <c r="T3177" s="139">
        <f ca="1">INDEX(EXTRACT!DATE,MATCH(Tableau4[[#This Row],[Décalage]],D:D,0),0)</f>
        <v>0</v>
      </c>
      <c r="U3177" s="139">
        <f ca="1">VLOOKUP(Tableau4[[#This Row],[Décalage]],D:E,2,0)</f>
        <v>0</v>
      </c>
      <c r="V3177" s="139">
        <f ca="1">VLOOKUP(Tableau4[[#This Row],[Décalage]],D:G,4,0)</f>
        <v>0</v>
      </c>
      <c r="AY3177" s="88"/>
      <c r="AZ3177" s="88"/>
      <c r="BA3177" s="88"/>
      <c r="BB3177" s="88"/>
      <c r="BC3177" s="88"/>
    </row>
    <row r="3178" spans="1:55" ht="15" x14ac:dyDescent="0.2">
      <c r="A3178" s="100" t="s">
        <v>534</v>
      </c>
      <c r="B3178" s="95" t="s">
        <v>534</v>
      </c>
      <c r="C3178" s="95">
        <v>3175</v>
      </c>
      <c r="D3178" s="95" t="s">
        <v>534</v>
      </c>
      <c r="E3178" s="99" t="s">
        <v>534</v>
      </c>
      <c r="F3178" s="95" t="s">
        <v>534</v>
      </c>
      <c r="G3178" s="95" t="s">
        <v>534</v>
      </c>
      <c r="H3178" s="95">
        <v>0</v>
      </c>
      <c r="I3178" s="95">
        <v>1</v>
      </c>
      <c r="J3178" s="95">
        <v>2711</v>
      </c>
      <c r="K3178" s="95" t="s">
        <v>534</v>
      </c>
      <c r="L3178" s="98" t="s">
        <v>534</v>
      </c>
      <c r="M3178" s="98" t="s">
        <v>534</v>
      </c>
      <c r="N3178" s="97" t="s">
        <v>534</v>
      </c>
      <c r="Q3178" s="88" t="str">
        <f t="array" aca="1" ref="Q3178" ca="1">IFERROR(INDEX(Tableau3[Num DECAL],SMALL(IF(Tableau3[Num DECAL]&lt;&gt;"",ROW(INDIRECT("1:"&amp;ROWS(Tableau3[Num DECAL])))),ROWS($1:3167))),"")</f>
        <v/>
      </c>
      <c r="R3178" s="88">
        <f t="shared" ca="1" si="49"/>
        <v>0</v>
      </c>
      <c r="S3178" s="88">
        <f ca="1">COUNTIFS(Tableau3[PLAGE],R3178)</f>
        <v>0</v>
      </c>
      <c r="T3178" s="139">
        <f ca="1">INDEX(EXTRACT!DATE,MATCH(Tableau4[[#This Row],[Décalage]],D:D,0),0)</f>
        <v>0</v>
      </c>
      <c r="U3178" s="139">
        <f ca="1">VLOOKUP(Tableau4[[#This Row],[Décalage]],D:E,2,0)</f>
        <v>0</v>
      </c>
      <c r="V3178" s="139">
        <f ca="1">VLOOKUP(Tableau4[[#This Row],[Décalage]],D:G,4,0)</f>
        <v>0</v>
      </c>
      <c r="AY3178" s="88"/>
      <c r="AZ3178" s="88"/>
      <c r="BA3178" s="88"/>
      <c r="BB3178" s="88"/>
      <c r="BC3178" s="88"/>
    </row>
    <row r="3179" spans="1:55" ht="15" x14ac:dyDescent="0.2">
      <c r="A3179" s="100" t="s">
        <v>534</v>
      </c>
      <c r="B3179" s="95" t="s">
        <v>534</v>
      </c>
      <c r="C3179" s="95">
        <v>3176</v>
      </c>
      <c r="D3179" s="95" t="s">
        <v>534</v>
      </c>
      <c r="E3179" s="99" t="s">
        <v>534</v>
      </c>
      <c r="F3179" s="95" t="s">
        <v>534</v>
      </c>
      <c r="G3179" s="95" t="s">
        <v>534</v>
      </c>
      <c r="H3179" s="95">
        <v>0</v>
      </c>
      <c r="I3179" s="95">
        <v>1</v>
      </c>
      <c r="J3179" s="95">
        <v>2712</v>
      </c>
      <c r="K3179" s="95">
        <v>1</v>
      </c>
      <c r="L3179" s="98" t="s">
        <v>534</v>
      </c>
      <c r="M3179" s="98" t="s">
        <v>534</v>
      </c>
      <c r="N3179" s="97" t="s">
        <v>534</v>
      </c>
      <c r="Q3179" s="88" t="str">
        <f t="array" aca="1" ref="Q3179" ca="1">IFERROR(INDEX(Tableau3[Num DECAL],SMALL(IF(Tableau3[Num DECAL]&lt;&gt;"",ROW(INDIRECT("1:"&amp;ROWS(Tableau3[Num DECAL])))),ROWS($1:3168))),"")</f>
        <v/>
      </c>
      <c r="R3179" s="88">
        <f t="shared" ca="1" si="49"/>
        <v>0</v>
      </c>
      <c r="S3179" s="88">
        <f ca="1">COUNTIFS(Tableau3[PLAGE],R3179)</f>
        <v>0</v>
      </c>
      <c r="T3179" s="139">
        <f ca="1">INDEX(EXTRACT!DATE,MATCH(Tableau4[[#This Row],[Décalage]],D:D,0),0)</f>
        <v>0</v>
      </c>
      <c r="U3179" s="139">
        <f ca="1">VLOOKUP(Tableau4[[#This Row],[Décalage]],D:E,2,0)</f>
        <v>0</v>
      </c>
      <c r="V3179" s="139">
        <f ca="1">VLOOKUP(Tableau4[[#This Row],[Décalage]],D:G,4,0)</f>
        <v>0</v>
      </c>
      <c r="AY3179" s="88"/>
      <c r="AZ3179" s="88"/>
      <c r="BA3179" s="88"/>
      <c r="BB3179" s="88"/>
      <c r="BC3179" s="88"/>
    </row>
    <row r="3180" spans="1:55" ht="15" x14ac:dyDescent="0.2">
      <c r="A3180" s="100" t="s">
        <v>534</v>
      </c>
      <c r="B3180" s="95" t="s">
        <v>534</v>
      </c>
      <c r="C3180" s="95">
        <v>3177</v>
      </c>
      <c r="D3180" s="95" t="s">
        <v>534</v>
      </c>
      <c r="E3180" s="99" t="s">
        <v>534</v>
      </c>
      <c r="F3180" s="95" t="s">
        <v>534</v>
      </c>
      <c r="G3180" s="95" t="s">
        <v>534</v>
      </c>
      <c r="H3180" s="95">
        <v>0</v>
      </c>
      <c r="I3180" s="95">
        <v>1</v>
      </c>
      <c r="J3180" s="95">
        <v>2713</v>
      </c>
      <c r="K3180" s="95" t="s">
        <v>534</v>
      </c>
      <c r="L3180" s="98" t="s">
        <v>534</v>
      </c>
      <c r="M3180" s="98" t="s">
        <v>534</v>
      </c>
      <c r="N3180" s="97" t="s">
        <v>534</v>
      </c>
      <c r="Q3180" s="88" t="str">
        <f t="array" aca="1" ref="Q3180" ca="1">IFERROR(INDEX(Tableau3[Num DECAL],SMALL(IF(Tableau3[Num DECAL]&lt;&gt;"",ROW(INDIRECT("1:"&amp;ROWS(Tableau3[Num DECAL])))),ROWS($1:3169))),"")</f>
        <v/>
      </c>
      <c r="R3180" s="88">
        <f t="shared" ca="1" si="49"/>
        <v>0</v>
      </c>
      <c r="S3180" s="88">
        <f ca="1">COUNTIFS(Tableau3[PLAGE],R3180)</f>
        <v>0</v>
      </c>
      <c r="T3180" s="139">
        <f ca="1">INDEX(EXTRACT!DATE,MATCH(Tableau4[[#This Row],[Décalage]],D:D,0),0)</f>
        <v>0</v>
      </c>
      <c r="U3180" s="139">
        <f ca="1">VLOOKUP(Tableau4[[#This Row],[Décalage]],D:E,2,0)</f>
        <v>0</v>
      </c>
      <c r="V3180" s="139">
        <f ca="1">VLOOKUP(Tableau4[[#This Row],[Décalage]],D:G,4,0)</f>
        <v>0</v>
      </c>
      <c r="AY3180" s="88"/>
      <c r="AZ3180" s="88"/>
      <c r="BA3180" s="88"/>
      <c r="BB3180" s="88"/>
      <c r="BC3180" s="88"/>
    </row>
    <row r="3181" spans="1:55" ht="15" x14ac:dyDescent="0.2">
      <c r="A3181" s="100" t="s">
        <v>534</v>
      </c>
      <c r="B3181" s="95" t="s">
        <v>534</v>
      </c>
      <c r="C3181" s="95">
        <v>3178</v>
      </c>
      <c r="D3181" s="95" t="s">
        <v>534</v>
      </c>
      <c r="E3181" s="99" t="s">
        <v>534</v>
      </c>
      <c r="F3181" s="95" t="s">
        <v>534</v>
      </c>
      <c r="G3181" s="95" t="s">
        <v>534</v>
      </c>
      <c r="H3181" s="95">
        <v>0</v>
      </c>
      <c r="I3181" s="95">
        <v>1</v>
      </c>
      <c r="J3181" s="95">
        <v>2714</v>
      </c>
      <c r="K3181" s="95" t="s">
        <v>534</v>
      </c>
      <c r="L3181" s="98" t="s">
        <v>534</v>
      </c>
      <c r="M3181" s="98" t="s">
        <v>534</v>
      </c>
      <c r="N3181" s="97" t="s">
        <v>534</v>
      </c>
      <c r="Q3181" s="88" t="str">
        <f t="array" aca="1" ref="Q3181" ca="1">IFERROR(INDEX(Tableau3[Num DECAL],SMALL(IF(Tableau3[Num DECAL]&lt;&gt;"",ROW(INDIRECT("1:"&amp;ROWS(Tableau3[Num DECAL])))),ROWS($1:3170))),"")</f>
        <v/>
      </c>
      <c r="R3181" s="88">
        <f t="shared" ca="1" si="49"/>
        <v>0</v>
      </c>
      <c r="S3181" s="88">
        <f ca="1">COUNTIFS(Tableau3[PLAGE],R3181)</f>
        <v>0</v>
      </c>
      <c r="T3181" s="139">
        <f ca="1">INDEX(EXTRACT!DATE,MATCH(Tableau4[[#This Row],[Décalage]],D:D,0),0)</f>
        <v>0</v>
      </c>
      <c r="U3181" s="139">
        <f ca="1">VLOOKUP(Tableau4[[#This Row],[Décalage]],D:E,2,0)</f>
        <v>0</v>
      </c>
      <c r="V3181" s="139">
        <f ca="1">VLOOKUP(Tableau4[[#This Row],[Décalage]],D:G,4,0)</f>
        <v>0</v>
      </c>
      <c r="AY3181" s="88"/>
      <c r="AZ3181" s="88"/>
      <c r="BA3181" s="88"/>
      <c r="BB3181" s="88"/>
      <c r="BC3181" s="88"/>
    </row>
    <row r="3182" spans="1:55" ht="15" x14ac:dyDescent="0.2">
      <c r="A3182" s="100" t="s">
        <v>534</v>
      </c>
      <c r="B3182" s="95" t="s">
        <v>534</v>
      </c>
      <c r="C3182" s="95">
        <v>3179</v>
      </c>
      <c r="D3182" s="95" t="s">
        <v>534</v>
      </c>
      <c r="E3182" s="99" t="s">
        <v>534</v>
      </c>
      <c r="F3182" s="95" t="s">
        <v>534</v>
      </c>
      <c r="G3182" s="95" t="s">
        <v>534</v>
      </c>
      <c r="H3182" s="95">
        <v>0</v>
      </c>
      <c r="I3182" s="95">
        <v>1</v>
      </c>
      <c r="J3182" s="95">
        <v>2715</v>
      </c>
      <c r="K3182" s="95" t="s">
        <v>534</v>
      </c>
      <c r="L3182" s="98" t="s">
        <v>534</v>
      </c>
      <c r="M3182" s="98" t="s">
        <v>534</v>
      </c>
      <c r="N3182" s="97" t="s">
        <v>534</v>
      </c>
      <c r="Q3182" s="88" t="str">
        <f t="array" aca="1" ref="Q3182" ca="1">IFERROR(INDEX(Tableau3[Num DECAL],SMALL(IF(Tableau3[Num DECAL]&lt;&gt;"",ROW(INDIRECT("1:"&amp;ROWS(Tableau3[Num DECAL])))),ROWS($1:3171))),"")</f>
        <v/>
      </c>
      <c r="R3182" s="88">
        <f t="shared" ca="1" si="49"/>
        <v>0</v>
      </c>
      <c r="S3182" s="88">
        <f ca="1">COUNTIFS(Tableau3[PLAGE],R3182)</f>
        <v>0</v>
      </c>
      <c r="T3182" s="139">
        <f ca="1">INDEX(EXTRACT!DATE,MATCH(Tableau4[[#This Row],[Décalage]],D:D,0),0)</f>
        <v>0</v>
      </c>
      <c r="U3182" s="139">
        <f ca="1">VLOOKUP(Tableau4[[#This Row],[Décalage]],D:E,2,0)</f>
        <v>0</v>
      </c>
      <c r="V3182" s="139">
        <f ca="1">VLOOKUP(Tableau4[[#This Row],[Décalage]],D:G,4,0)</f>
        <v>0</v>
      </c>
      <c r="AY3182" s="88"/>
      <c r="AZ3182" s="88"/>
      <c r="BA3182" s="88"/>
      <c r="BB3182" s="88"/>
      <c r="BC3182" s="88"/>
    </row>
    <row r="3183" spans="1:55" ht="15" x14ac:dyDescent="0.2">
      <c r="A3183" s="100" t="s">
        <v>534</v>
      </c>
      <c r="B3183" s="95" t="s">
        <v>534</v>
      </c>
      <c r="C3183" s="95">
        <v>3180</v>
      </c>
      <c r="D3183" s="95" t="s">
        <v>534</v>
      </c>
      <c r="E3183" s="99" t="s">
        <v>534</v>
      </c>
      <c r="F3183" s="95" t="s">
        <v>534</v>
      </c>
      <c r="G3183" s="95" t="s">
        <v>534</v>
      </c>
      <c r="H3183" s="95">
        <v>0</v>
      </c>
      <c r="I3183" s="95">
        <v>1</v>
      </c>
      <c r="J3183" s="95">
        <v>2716</v>
      </c>
      <c r="K3183" s="95" t="s">
        <v>534</v>
      </c>
      <c r="L3183" s="98" t="s">
        <v>534</v>
      </c>
      <c r="M3183" s="98" t="s">
        <v>534</v>
      </c>
      <c r="N3183" s="97" t="s">
        <v>534</v>
      </c>
      <c r="Q3183" s="88" t="str">
        <f t="array" aca="1" ref="Q3183" ca="1">IFERROR(INDEX(Tableau3[Num DECAL],SMALL(IF(Tableau3[Num DECAL]&lt;&gt;"",ROW(INDIRECT("1:"&amp;ROWS(Tableau3[Num DECAL])))),ROWS($1:3172))),"")</f>
        <v/>
      </c>
      <c r="R3183" s="88">
        <f t="shared" ca="1" si="49"/>
        <v>0</v>
      </c>
      <c r="S3183" s="88">
        <f ca="1">COUNTIFS(Tableau3[PLAGE],R3183)</f>
        <v>0</v>
      </c>
      <c r="T3183" s="139">
        <f ca="1">INDEX(EXTRACT!DATE,MATCH(Tableau4[[#This Row],[Décalage]],D:D,0),0)</f>
        <v>0</v>
      </c>
      <c r="U3183" s="139">
        <f ca="1">VLOOKUP(Tableau4[[#This Row],[Décalage]],D:E,2,0)</f>
        <v>0</v>
      </c>
      <c r="V3183" s="139">
        <f ca="1">VLOOKUP(Tableau4[[#This Row],[Décalage]],D:G,4,0)</f>
        <v>0</v>
      </c>
      <c r="AY3183" s="88"/>
      <c r="AZ3183" s="88"/>
      <c r="BA3183" s="88"/>
      <c r="BB3183" s="88"/>
      <c r="BC3183" s="88"/>
    </row>
    <row r="3184" spans="1:55" ht="15" x14ac:dyDescent="0.2">
      <c r="A3184" s="100" t="s">
        <v>534</v>
      </c>
      <c r="B3184" s="95" t="s">
        <v>534</v>
      </c>
      <c r="C3184" s="95">
        <v>3181</v>
      </c>
      <c r="D3184" s="95" t="s">
        <v>534</v>
      </c>
      <c r="E3184" s="99" t="s">
        <v>534</v>
      </c>
      <c r="F3184" s="95" t="s">
        <v>534</v>
      </c>
      <c r="G3184" s="95" t="s">
        <v>534</v>
      </c>
      <c r="H3184" s="95">
        <v>0</v>
      </c>
      <c r="I3184" s="95">
        <v>1</v>
      </c>
      <c r="J3184" s="95">
        <v>2717</v>
      </c>
      <c r="K3184" s="95" t="s">
        <v>534</v>
      </c>
      <c r="L3184" s="98" t="s">
        <v>534</v>
      </c>
      <c r="M3184" s="98" t="s">
        <v>534</v>
      </c>
      <c r="N3184" s="97" t="s">
        <v>534</v>
      </c>
      <c r="Q3184" s="88" t="str">
        <f t="array" aca="1" ref="Q3184" ca="1">IFERROR(INDEX(Tableau3[Num DECAL],SMALL(IF(Tableau3[Num DECAL]&lt;&gt;"",ROW(INDIRECT("1:"&amp;ROWS(Tableau3[Num DECAL])))),ROWS($1:3173))),"")</f>
        <v/>
      </c>
      <c r="R3184" s="88">
        <f t="shared" ca="1" si="49"/>
        <v>0</v>
      </c>
      <c r="S3184" s="88">
        <f ca="1">COUNTIFS(Tableau3[PLAGE],R3184)</f>
        <v>0</v>
      </c>
      <c r="T3184" s="139">
        <f ca="1">INDEX(EXTRACT!DATE,MATCH(Tableau4[[#This Row],[Décalage]],D:D,0),0)</f>
        <v>0</v>
      </c>
      <c r="U3184" s="139">
        <f ca="1">VLOOKUP(Tableau4[[#This Row],[Décalage]],D:E,2,0)</f>
        <v>0</v>
      </c>
      <c r="V3184" s="139">
        <f ca="1">VLOOKUP(Tableau4[[#This Row],[Décalage]],D:G,4,0)</f>
        <v>0</v>
      </c>
      <c r="AY3184" s="88"/>
      <c r="AZ3184" s="88"/>
      <c r="BA3184" s="88"/>
      <c r="BB3184" s="88"/>
      <c r="BC3184" s="88"/>
    </row>
    <row r="3185" spans="1:55" ht="15" x14ac:dyDescent="0.2">
      <c r="A3185" s="100" t="s">
        <v>534</v>
      </c>
      <c r="B3185" s="95" t="s">
        <v>534</v>
      </c>
      <c r="C3185" s="95">
        <v>3182</v>
      </c>
      <c r="D3185" s="95" t="s">
        <v>534</v>
      </c>
      <c r="E3185" s="99" t="s">
        <v>534</v>
      </c>
      <c r="F3185" s="95" t="s">
        <v>534</v>
      </c>
      <c r="G3185" s="95" t="s">
        <v>534</v>
      </c>
      <c r="H3185" s="95">
        <v>0</v>
      </c>
      <c r="I3185" s="95">
        <v>1</v>
      </c>
      <c r="J3185" s="95">
        <v>2718</v>
      </c>
      <c r="K3185" s="95" t="s">
        <v>534</v>
      </c>
      <c r="L3185" s="98" t="s">
        <v>534</v>
      </c>
      <c r="M3185" s="98" t="s">
        <v>534</v>
      </c>
      <c r="N3185" s="97" t="s">
        <v>534</v>
      </c>
      <c r="Q3185" s="88" t="str">
        <f t="array" aca="1" ref="Q3185" ca="1">IFERROR(INDEX(Tableau3[Num DECAL],SMALL(IF(Tableau3[Num DECAL]&lt;&gt;"",ROW(INDIRECT("1:"&amp;ROWS(Tableau3[Num DECAL])))),ROWS($1:3174))),"")</f>
        <v/>
      </c>
      <c r="R3185" s="88">
        <f t="shared" ca="1" si="49"/>
        <v>0</v>
      </c>
      <c r="S3185" s="88">
        <f ca="1">COUNTIFS(Tableau3[PLAGE],R3185)</f>
        <v>0</v>
      </c>
      <c r="T3185" s="139">
        <f ca="1">INDEX(EXTRACT!DATE,MATCH(Tableau4[[#This Row],[Décalage]],D:D,0),0)</f>
        <v>0</v>
      </c>
      <c r="U3185" s="139">
        <f ca="1">VLOOKUP(Tableau4[[#This Row],[Décalage]],D:E,2,0)</f>
        <v>0</v>
      </c>
      <c r="V3185" s="139">
        <f ca="1">VLOOKUP(Tableau4[[#This Row],[Décalage]],D:G,4,0)</f>
        <v>0</v>
      </c>
      <c r="AY3185" s="88"/>
      <c r="AZ3185" s="88"/>
      <c r="BA3185" s="88"/>
      <c r="BB3185" s="88"/>
      <c r="BC3185" s="88"/>
    </row>
    <row r="3186" spans="1:55" ht="15" x14ac:dyDescent="0.2">
      <c r="A3186" s="100" t="s">
        <v>534</v>
      </c>
      <c r="B3186" s="95" t="s">
        <v>534</v>
      </c>
      <c r="C3186" s="95">
        <v>3183</v>
      </c>
      <c r="D3186" s="95" t="s">
        <v>534</v>
      </c>
      <c r="E3186" s="99" t="s">
        <v>534</v>
      </c>
      <c r="F3186" s="95" t="s">
        <v>534</v>
      </c>
      <c r="G3186" s="95" t="s">
        <v>534</v>
      </c>
      <c r="H3186" s="95">
        <v>0</v>
      </c>
      <c r="I3186" s="95">
        <v>1</v>
      </c>
      <c r="J3186" s="95">
        <v>2719</v>
      </c>
      <c r="K3186" s="95" t="s">
        <v>534</v>
      </c>
      <c r="L3186" s="98" t="s">
        <v>534</v>
      </c>
      <c r="M3186" s="98" t="s">
        <v>534</v>
      </c>
      <c r="N3186" s="97" t="s">
        <v>534</v>
      </c>
      <c r="Q3186" s="88" t="str">
        <f t="array" aca="1" ref="Q3186" ca="1">IFERROR(INDEX(Tableau3[Num DECAL],SMALL(IF(Tableau3[Num DECAL]&lt;&gt;"",ROW(INDIRECT("1:"&amp;ROWS(Tableau3[Num DECAL])))),ROWS($1:3175))),"")</f>
        <v/>
      </c>
      <c r="R3186" s="88">
        <f t="shared" ca="1" si="49"/>
        <v>0</v>
      </c>
      <c r="S3186" s="88">
        <f ca="1">COUNTIFS(Tableau3[PLAGE],R3186)</f>
        <v>0</v>
      </c>
      <c r="T3186" s="139">
        <f ca="1">INDEX(EXTRACT!DATE,MATCH(Tableau4[[#This Row],[Décalage]],D:D,0),0)</f>
        <v>0</v>
      </c>
      <c r="U3186" s="139">
        <f ca="1">VLOOKUP(Tableau4[[#This Row],[Décalage]],D:E,2,0)</f>
        <v>0</v>
      </c>
      <c r="V3186" s="139">
        <f ca="1">VLOOKUP(Tableau4[[#This Row],[Décalage]],D:G,4,0)</f>
        <v>0</v>
      </c>
      <c r="AY3186" s="88"/>
      <c r="AZ3186" s="88"/>
      <c r="BA3186" s="88"/>
      <c r="BB3186" s="88"/>
      <c r="BC3186" s="88"/>
    </row>
    <row r="3187" spans="1:55" ht="15" x14ac:dyDescent="0.2">
      <c r="A3187" s="100" t="s">
        <v>534</v>
      </c>
      <c r="B3187" s="95" t="s">
        <v>534</v>
      </c>
      <c r="C3187" s="95">
        <v>3184</v>
      </c>
      <c r="D3187" s="95" t="s">
        <v>534</v>
      </c>
      <c r="E3187" s="99" t="s">
        <v>534</v>
      </c>
      <c r="F3187" s="95" t="s">
        <v>534</v>
      </c>
      <c r="G3187" s="95" t="s">
        <v>534</v>
      </c>
      <c r="H3187" s="95">
        <v>0</v>
      </c>
      <c r="I3187" s="95">
        <v>1</v>
      </c>
      <c r="J3187" s="95">
        <v>2720</v>
      </c>
      <c r="K3187" s="95" t="s">
        <v>534</v>
      </c>
      <c r="L3187" s="98" t="s">
        <v>534</v>
      </c>
      <c r="M3187" s="98" t="s">
        <v>534</v>
      </c>
      <c r="N3187" s="97" t="s">
        <v>534</v>
      </c>
      <c r="Q3187" s="88" t="str">
        <f t="array" aca="1" ref="Q3187" ca="1">IFERROR(INDEX(Tableau3[Num DECAL],SMALL(IF(Tableau3[Num DECAL]&lt;&gt;"",ROW(INDIRECT("1:"&amp;ROWS(Tableau3[Num DECAL])))),ROWS($1:3176))),"")</f>
        <v/>
      </c>
      <c r="R3187" s="88">
        <f t="shared" ca="1" si="49"/>
        <v>0</v>
      </c>
      <c r="S3187" s="88">
        <f ca="1">COUNTIFS(Tableau3[PLAGE],R3187)</f>
        <v>0</v>
      </c>
      <c r="T3187" s="139">
        <f ca="1">INDEX(EXTRACT!DATE,MATCH(Tableau4[[#This Row],[Décalage]],D:D,0),0)</f>
        <v>0</v>
      </c>
      <c r="U3187" s="139">
        <f ca="1">VLOOKUP(Tableau4[[#This Row],[Décalage]],D:E,2,0)</f>
        <v>0</v>
      </c>
      <c r="V3187" s="139">
        <f ca="1">VLOOKUP(Tableau4[[#This Row],[Décalage]],D:G,4,0)</f>
        <v>0</v>
      </c>
      <c r="AY3187" s="88"/>
      <c r="AZ3187" s="88"/>
      <c r="BA3187" s="88"/>
      <c r="BB3187" s="88"/>
      <c r="BC3187" s="88"/>
    </row>
    <row r="3188" spans="1:55" ht="15" x14ac:dyDescent="0.2">
      <c r="A3188" s="100" t="s">
        <v>534</v>
      </c>
      <c r="B3188" s="95" t="s">
        <v>534</v>
      </c>
      <c r="C3188" s="95">
        <v>3185</v>
      </c>
      <c r="D3188" s="95" t="s">
        <v>534</v>
      </c>
      <c r="E3188" s="99" t="s">
        <v>534</v>
      </c>
      <c r="F3188" s="95" t="s">
        <v>534</v>
      </c>
      <c r="G3188" s="95" t="s">
        <v>534</v>
      </c>
      <c r="H3188" s="95">
        <v>0</v>
      </c>
      <c r="I3188" s="95">
        <v>1</v>
      </c>
      <c r="J3188" s="95">
        <v>2721</v>
      </c>
      <c r="K3188" s="95" t="s">
        <v>534</v>
      </c>
      <c r="L3188" s="98" t="s">
        <v>534</v>
      </c>
      <c r="M3188" s="98" t="s">
        <v>534</v>
      </c>
      <c r="N3188" s="97" t="s">
        <v>534</v>
      </c>
      <c r="Q3188" s="88" t="str">
        <f t="array" aca="1" ref="Q3188" ca="1">IFERROR(INDEX(Tableau3[Num DECAL],SMALL(IF(Tableau3[Num DECAL]&lt;&gt;"",ROW(INDIRECT("1:"&amp;ROWS(Tableau3[Num DECAL])))),ROWS($1:3177))),"")</f>
        <v/>
      </c>
      <c r="R3188" s="88">
        <f t="shared" ca="1" si="49"/>
        <v>0</v>
      </c>
      <c r="S3188" s="88">
        <f ca="1">COUNTIFS(Tableau3[PLAGE],R3188)</f>
        <v>0</v>
      </c>
      <c r="T3188" s="139">
        <f ca="1">INDEX(EXTRACT!DATE,MATCH(Tableau4[[#This Row],[Décalage]],D:D,0),0)</f>
        <v>0</v>
      </c>
      <c r="U3188" s="139">
        <f ca="1">VLOOKUP(Tableau4[[#This Row],[Décalage]],D:E,2,0)</f>
        <v>0</v>
      </c>
      <c r="V3188" s="139">
        <f ca="1">VLOOKUP(Tableau4[[#This Row],[Décalage]],D:G,4,0)</f>
        <v>0</v>
      </c>
      <c r="AY3188" s="88"/>
      <c r="AZ3188" s="88"/>
      <c r="BA3188" s="88"/>
      <c r="BB3188" s="88"/>
      <c r="BC3188" s="88"/>
    </row>
    <row r="3189" spans="1:55" ht="15" x14ac:dyDescent="0.2">
      <c r="A3189" s="100" t="s">
        <v>534</v>
      </c>
      <c r="B3189" s="95" t="s">
        <v>534</v>
      </c>
      <c r="C3189" s="95">
        <v>3186</v>
      </c>
      <c r="D3189" s="95" t="s">
        <v>534</v>
      </c>
      <c r="E3189" s="99" t="s">
        <v>534</v>
      </c>
      <c r="F3189" s="95" t="s">
        <v>534</v>
      </c>
      <c r="G3189" s="95" t="s">
        <v>534</v>
      </c>
      <c r="H3189" s="95">
        <v>0</v>
      </c>
      <c r="I3189" s="95">
        <v>1</v>
      </c>
      <c r="J3189" s="95">
        <v>2722</v>
      </c>
      <c r="K3189" s="95" t="s">
        <v>534</v>
      </c>
      <c r="L3189" s="98" t="s">
        <v>534</v>
      </c>
      <c r="M3189" s="98" t="s">
        <v>534</v>
      </c>
      <c r="N3189" s="97" t="s">
        <v>534</v>
      </c>
      <c r="Q3189" s="88" t="str">
        <f t="array" aca="1" ref="Q3189" ca="1">IFERROR(INDEX(Tableau3[Num DECAL],SMALL(IF(Tableau3[Num DECAL]&lt;&gt;"",ROW(INDIRECT("1:"&amp;ROWS(Tableau3[Num DECAL])))),ROWS($1:3178))),"")</f>
        <v/>
      </c>
      <c r="R3189" s="88">
        <f t="shared" ca="1" si="49"/>
        <v>0</v>
      </c>
      <c r="S3189" s="88">
        <f ca="1">COUNTIFS(Tableau3[PLAGE],R3189)</f>
        <v>0</v>
      </c>
      <c r="T3189" s="139">
        <f ca="1">INDEX(EXTRACT!DATE,MATCH(Tableau4[[#This Row],[Décalage]],D:D,0),0)</f>
        <v>0</v>
      </c>
      <c r="U3189" s="139">
        <f ca="1">VLOOKUP(Tableau4[[#This Row],[Décalage]],D:E,2,0)</f>
        <v>0</v>
      </c>
      <c r="V3189" s="139">
        <f ca="1">VLOOKUP(Tableau4[[#This Row],[Décalage]],D:G,4,0)</f>
        <v>0</v>
      </c>
      <c r="AY3189" s="88"/>
      <c r="AZ3189" s="88"/>
      <c r="BA3189" s="88"/>
      <c r="BB3189" s="88"/>
      <c r="BC3189" s="88"/>
    </row>
    <row r="3190" spans="1:55" ht="15" x14ac:dyDescent="0.2">
      <c r="A3190" s="100" t="s">
        <v>534</v>
      </c>
      <c r="B3190" s="95" t="s">
        <v>534</v>
      </c>
      <c r="C3190" s="95">
        <v>3187</v>
      </c>
      <c r="D3190" s="95" t="s">
        <v>534</v>
      </c>
      <c r="E3190" s="99" t="s">
        <v>534</v>
      </c>
      <c r="F3190" s="95" t="s">
        <v>534</v>
      </c>
      <c r="G3190" s="95" t="s">
        <v>534</v>
      </c>
      <c r="H3190" s="95">
        <v>0</v>
      </c>
      <c r="I3190" s="95">
        <v>1</v>
      </c>
      <c r="J3190" s="95">
        <v>2723</v>
      </c>
      <c r="K3190" s="95" t="s">
        <v>534</v>
      </c>
      <c r="L3190" s="98" t="s">
        <v>534</v>
      </c>
      <c r="M3190" s="98" t="s">
        <v>534</v>
      </c>
      <c r="N3190" s="97" t="s">
        <v>534</v>
      </c>
      <c r="Q3190" s="88" t="str">
        <f t="array" aca="1" ref="Q3190" ca="1">IFERROR(INDEX(Tableau3[Num DECAL],SMALL(IF(Tableau3[Num DECAL]&lt;&gt;"",ROW(INDIRECT("1:"&amp;ROWS(Tableau3[Num DECAL])))),ROWS($1:3179))),"")</f>
        <v/>
      </c>
      <c r="R3190" s="88">
        <f t="shared" ca="1" si="49"/>
        <v>0</v>
      </c>
      <c r="S3190" s="88">
        <f ca="1">COUNTIFS(Tableau3[PLAGE],R3190)</f>
        <v>0</v>
      </c>
      <c r="T3190" s="139">
        <f ca="1">INDEX(EXTRACT!DATE,MATCH(Tableau4[[#This Row],[Décalage]],D:D,0),0)</f>
        <v>0</v>
      </c>
      <c r="U3190" s="139">
        <f ca="1">VLOOKUP(Tableau4[[#This Row],[Décalage]],D:E,2,0)</f>
        <v>0</v>
      </c>
      <c r="V3190" s="139">
        <f ca="1">VLOOKUP(Tableau4[[#This Row],[Décalage]],D:G,4,0)</f>
        <v>0</v>
      </c>
      <c r="AY3190" s="88"/>
      <c r="AZ3190" s="88"/>
      <c r="BA3190" s="88"/>
      <c r="BB3190" s="88"/>
      <c r="BC3190" s="88"/>
    </row>
    <row r="3191" spans="1:55" ht="15" x14ac:dyDescent="0.2">
      <c r="A3191" s="100" t="s">
        <v>534</v>
      </c>
      <c r="B3191" s="95" t="s">
        <v>534</v>
      </c>
      <c r="C3191" s="95">
        <v>3188</v>
      </c>
      <c r="D3191" s="95" t="s">
        <v>534</v>
      </c>
      <c r="E3191" s="99" t="s">
        <v>534</v>
      </c>
      <c r="F3191" s="95" t="s">
        <v>534</v>
      </c>
      <c r="G3191" s="95" t="s">
        <v>534</v>
      </c>
      <c r="H3191" s="95">
        <v>0</v>
      </c>
      <c r="I3191" s="95">
        <v>1</v>
      </c>
      <c r="J3191" s="95">
        <v>2724</v>
      </c>
      <c r="K3191" s="95" t="s">
        <v>534</v>
      </c>
      <c r="L3191" s="98" t="s">
        <v>534</v>
      </c>
      <c r="M3191" s="98" t="s">
        <v>534</v>
      </c>
      <c r="N3191" s="97" t="s">
        <v>534</v>
      </c>
      <c r="Q3191" s="88" t="str">
        <f t="array" aca="1" ref="Q3191" ca="1">IFERROR(INDEX(Tableau3[Num DECAL],SMALL(IF(Tableau3[Num DECAL]&lt;&gt;"",ROW(INDIRECT("1:"&amp;ROWS(Tableau3[Num DECAL])))),ROWS($1:3180))),"")</f>
        <v/>
      </c>
      <c r="R3191" s="88">
        <f t="shared" ca="1" si="49"/>
        <v>0</v>
      </c>
      <c r="S3191" s="88">
        <f ca="1">COUNTIFS(Tableau3[PLAGE],R3191)</f>
        <v>0</v>
      </c>
      <c r="T3191" s="139">
        <f ca="1">INDEX(EXTRACT!DATE,MATCH(Tableau4[[#This Row],[Décalage]],D:D,0),0)</f>
        <v>0</v>
      </c>
      <c r="U3191" s="139">
        <f ca="1">VLOOKUP(Tableau4[[#This Row],[Décalage]],D:E,2,0)</f>
        <v>0</v>
      </c>
      <c r="V3191" s="139">
        <f ca="1">VLOOKUP(Tableau4[[#This Row],[Décalage]],D:G,4,0)</f>
        <v>0</v>
      </c>
      <c r="AY3191" s="88"/>
      <c r="AZ3191" s="88"/>
      <c r="BA3191" s="88"/>
      <c r="BB3191" s="88"/>
      <c r="BC3191" s="88"/>
    </row>
    <row r="3192" spans="1:55" ht="15" x14ac:dyDescent="0.2">
      <c r="A3192" s="100" t="s">
        <v>534</v>
      </c>
      <c r="B3192" s="95" t="s">
        <v>534</v>
      </c>
      <c r="C3192" s="95">
        <v>3189</v>
      </c>
      <c r="D3192" s="95" t="s">
        <v>534</v>
      </c>
      <c r="E3192" s="99" t="s">
        <v>534</v>
      </c>
      <c r="F3192" s="95" t="s">
        <v>534</v>
      </c>
      <c r="G3192" s="95" t="s">
        <v>534</v>
      </c>
      <c r="H3192" s="95">
        <v>0</v>
      </c>
      <c r="I3192" s="95">
        <v>1</v>
      </c>
      <c r="J3192" s="95">
        <v>2725</v>
      </c>
      <c r="K3192" s="95" t="s">
        <v>534</v>
      </c>
      <c r="L3192" s="98" t="s">
        <v>534</v>
      </c>
      <c r="M3192" s="98" t="s">
        <v>534</v>
      </c>
      <c r="N3192" s="97" t="s">
        <v>534</v>
      </c>
      <c r="Q3192" s="88" t="str">
        <f t="array" aca="1" ref="Q3192" ca="1">IFERROR(INDEX(Tableau3[Num DECAL],SMALL(IF(Tableau3[Num DECAL]&lt;&gt;"",ROW(INDIRECT("1:"&amp;ROWS(Tableau3[Num DECAL])))),ROWS($1:3181))),"")</f>
        <v/>
      </c>
      <c r="R3192" s="88">
        <f t="shared" ca="1" si="49"/>
        <v>0</v>
      </c>
      <c r="S3192" s="88">
        <f ca="1">COUNTIFS(Tableau3[PLAGE],R3192)</f>
        <v>0</v>
      </c>
      <c r="T3192" s="139">
        <f ca="1">INDEX(EXTRACT!DATE,MATCH(Tableau4[[#This Row],[Décalage]],D:D,0),0)</f>
        <v>0</v>
      </c>
      <c r="U3192" s="139">
        <f ca="1">VLOOKUP(Tableau4[[#This Row],[Décalage]],D:E,2,0)</f>
        <v>0</v>
      </c>
      <c r="V3192" s="139">
        <f ca="1">VLOOKUP(Tableau4[[#This Row],[Décalage]],D:G,4,0)</f>
        <v>0</v>
      </c>
      <c r="AY3192" s="88"/>
      <c r="AZ3192" s="88"/>
      <c r="BA3192" s="88"/>
      <c r="BB3192" s="88"/>
      <c r="BC3192" s="88"/>
    </row>
    <row r="3193" spans="1:55" ht="15" x14ac:dyDescent="0.2">
      <c r="A3193" s="100" t="s">
        <v>534</v>
      </c>
      <c r="B3193" s="95" t="s">
        <v>534</v>
      </c>
      <c r="C3193" s="95">
        <v>3190</v>
      </c>
      <c r="D3193" s="95" t="s">
        <v>534</v>
      </c>
      <c r="E3193" s="99" t="s">
        <v>534</v>
      </c>
      <c r="F3193" s="95" t="s">
        <v>534</v>
      </c>
      <c r="G3193" s="95" t="s">
        <v>534</v>
      </c>
      <c r="H3193" s="95">
        <v>0</v>
      </c>
      <c r="I3193" s="95">
        <v>1</v>
      </c>
      <c r="J3193" s="95">
        <v>2726</v>
      </c>
      <c r="K3193" s="95" t="s">
        <v>534</v>
      </c>
      <c r="L3193" s="98" t="s">
        <v>534</v>
      </c>
      <c r="M3193" s="98" t="s">
        <v>534</v>
      </c>
      <c r="N3193" s="97" t="s">
        <v>534</v>
      </c>
      <c r="Q3193" s="88" t="str">
        <f t="array" aca="1" ref="Q3193" ca="1">IFERROR(INDEX(Tableau3[Num DECAL],SMALL(IF(Tableau3[Num DECAL]&lt;&gt;"",ROW(INDIRECT("1:"&amp;ROWS(Tableau3[Num DECAL])))),ROWS($1:3182))),"")</f>
        <v/>
      </c>
      <c r="R3193" s="88">
        <f t="shared" ca="1" si="49"/>
        <v>0</v>
      </c>
      <c r="S3193" s="88">
        <f ca="1">COUNTIFS(Tableau3[PLAGE],R3193)</f>
        <v>0</v>
      </c>
      <c r="T3193" s="139">
        <f ca="1">INDEX(EXTRACT!DATE,MATCH(Tableau4[[#This Row],[Décalage]],D:D,0),0)</f>
        <v>0</v>
      </c>
      <c r="U3193" s="139">
        <f ca="1">VLOOKUP(Tableau4[[#This Row],[Décalage]],D:E,2,0)</f>
        <v>0</v>
      </c>
      <c r="V3193" s="139">
        <f ca="1">VLOOKUP(Tableau4[[#This Row],[Décalage]],D:G,4,0)</f>
        <v>0</v>
      </c>
      <c r="AY3193" s="88"/>
      <c r="AZ3193" s="88"/>
      <c r="BA3193" s="88"/>
      <c r="BB3193" s="88"/>
      <c r="BC3193" s="88"/>
    </row>
    <row r="3194" spans="1:55" ht="15" x14ac:dyDescent="0.2">
      <c r="A3194" s="100" t="s">
        <v>534</v>
      </c>
      <c r="B3194" s="95" t="s">
        <v>534</v>
      </c>
      <c r="C3194" s="95">
        <v>3191</v>
      </c>
      <c r="D3194" s="95" t="s">
        <v>534</v>
      </c>
      <c r="E3194" s="99" t="s">
        <v>534</v>
      </c>
      <c r="F3194" s="95" t="s">
        <v>534</v>
      </c>
      <c r="G3194" s="95" t="s">
        <v>534</v>
      </c>
      <c r="H3194" s="95">
        <v>0</v>
      </c>
      <c r="I3194" s="95">
        <v>1</v>
      </c>
      <c r="J3194" s="95">
        <v>2727</v>
      </c>
      <c r="K3194" s="95" t="s">
        <v>534</v>
      </c>
      <c r="L3194" s="98" t="s">
        <v>534</v>
      </c>
      <c r="M3194" s="98" t="s">
        <v>534</v>
      </c>
      <c r="N3194" s="97" t="s">
        <v>534</v>
      </c>
      <c r="Q3194" s="88" t="str">
        <f t="array" aca="1" ref="Q3194" ca="1">IFERROR(INDEX(Tableau3[Num DECAL],SMALL(IF(Tableau3[Num DECAL]&lt;&gt;"",ROW(INDIRECT("1:"&amp;ROWS(Tableau3[Num DECAL])))),ROWS($1:3183))),"")</f>
        <v/>
      </c>
      <c r="R3194" s="88">
        <f t="shared" ca="1" si="49"/>
        <v>0</v>
      </c>
      <c r="S3194" s="88">
        <f ca="1">COUNTIFS(Tableau3[PLAGE],R3194)</f>
        <v>0</v>
      </c>
      <c r="T3194" s="139">
        <f ca="1">INDEX(EXTRACT!DATE,MATCH(Tableau4[[#This Row],[Décalage]],D:D,0),0)</f>
        <v>0</v>
      </c>
      <c r="U3194" s="139">
        <f ca="1">VLOOKUP(Tableau4[[#This Row],[Décalage]],D:E,2,0)</f>
        <v>0</v>
      </c>
      <c r="V3194" s="139">
        <f ca="1">VLOOKUP(Tableau4[[#This Row],[Décalage]],D:G,4,0)</f>
        <v>0</v>
      </c>
      <c r="AY3194" s="88"/>
      <c r="AZ3194" s="88"/>
      <c r="BA3194" s="88"/>
      <c r="BB3194" s="88"/>
      <c r="BC3194" s="88"/>
    </row>
    <row r="3195" spans="1:55" ht="15" x14ac:dyDescent="0.2">
      <c r="A3195" s="100" t="s">
        <v>534</v>
      </c>
      <c r="B3195" s="95" t="s">
        <v>534</v>
      </c>
      <c r="C3195" s="95">
        <v>3192</v>
      </c>
      <c r="D3195" s="95" t="s">
        <v>534</v>
      </c>
      <c r="E3195" s="99" t="s">
        <v>534</v>
      </c>
      <c r="F3195" s="95" t="s">
        <v>534</v>
      </c>
      <c r="G3195" s="95" t="s">
        <v>534</v>
      </c>
      <c r="H3195" s="95">
        <v>0</v>
      </c>
      <c r="I3195" s="95">
        <v>1</v>
      </c>
      <c r="J3195" s="95">
        <v>2728</v>
      </c>
      <c r="K3195" s="95" t="s">
        <v>534</v>
      </c>
      <c r="L3195" s="98" t="s">
        <v>534</v>
      </c>
      <c r="M3195" s="98" t="s">
        <v>534</v>
      </c>
      <c r="N3195" s="97" t="s">
        <v>534</v>
      </c>
      <c r="Q3195" s="88" t="str">
        <f t="array" aca="1" ref="Q3195" ca="1">IFERROR(INDEX(Tableau3[Num DECAL],SMALL(IF(Tableau3[Num DECAL]&lt;&gt;"",ROW(INDIRECT("1:"&amp;ROWS(Tableau3[Num DECAL])))),ROWS($1:3184))),"")</f>
        <v/>
      </c>
      <c r="R3195" s="88">
        <f t="shared" ca="1" si="49"/>
        <v>0</v>
      </c>
      <c r="S3195" s="88">
        <f ca="1">COUNTIFS(Tableau3[PLAGE],R3195)</f>
        <v>0</v>
      </c>
      <c r="T3195" s="139">
        <f ca="1">INDEX(EXTRACT!DATE,MATCH(Tableau4[[#This Row],[Décalage]],D:D,0),0)</f>
        <v>0</v>
      </c>
      <c r="U3195" s="139">
        <f ca="1">VLOOKUP(Tableau4[[#This Row],[Décalage]],D:E,2,0)</f>
        <v>0</v>
      </c>
      <c r="V3195" s="139">
        <f ca="1">VLOOKUP(Tableau4[[#This Row],[Décalage]],D:G,4,0)</f>
        <v>0</v>
      </c>
      <c r="AY3195" s="88"/>
      <c r="AZ3195" s="88"/>
      <c r="BA3195" s="88"/>
      <c r="BB3195" s="88"/>
      <c r="BC3195" s="88"/>
    </row>
    <row r="3196" spans="1:55" ht="15" x14ac:dyDescent="0.2">
      <c r="A3196" s="100" t="s">
        <v>534</v>
      </c>
      <c r="B3196" s="95" t="s">
        <v>534</v>
      </c>
      <c r="C3196" s="95">
        <v>3193</v>
      </c>
      <c r="D3196" s="95" t="s">
        <v>534</v>
      </c>
      <c r="E3196" s="99" t="s">
        <v>534</v>
      </c>
      <c r="F3196" s="95" t="s">
        <v>534</v>
      </c>
      <c r="G3196" s="95" t="s">
        <v>534</v>
      </c>
      <c r="H3196" s="95">
        <v>0</v>
      </c>
      <c r="I3196" s="95">
        <v>1</v>
      </c>
      <c r="J3196" s="95">
        <v>2729</v>
      </c>
      <c r="K3196" s="95" t="s">
        <v>534</v>
      </c>
      <c r="L3196" s="98" t="s">
        <v>534</v>
      </c>
      <c r="M3196" s="98" t="s">
        <v>534</v>
      </c>
      <c r="N3196" s="97" t="s">
        <v>534</v>
      </c>
      <c r="Q3196" s="88" t="str">
        <f t="array" aca="1" ref="Q3196" ca="1">IFERROR(INDEX(Tableau3[Num DECAL],SMALL(IF(Tableau3[Num DECAL]&lt;&gt;"",ROW(INDIRECT("1:"&amp;ROWS(Tableau3[Num DECAL])))),ROWS($1:3185))),"")</f>
        <v/>
      </c>
      <c r="R3196" s="88">
        <f t="shared" ca="1" si="49"/>
        <v>0</v>
      </c>
      <c r="S3196" s="88">
        <f ca="1">COUNTIFS(Tableau3[PLAGE],R3196)</f>
        <v>0</v>
      </c>
      <c r="T3196" s="139">
        <f ca="1">INDEX(EXTRACT!DATE,MATCH(Tableau4[[#This Row],[Décalage]],D:D,0),0)</f>
        <v>0</v>
      </c>
      <c r="U3196" s="139">
        <f ca="1">VLOOKUP(Tableau4[[#This Row],[Décalage]],D:E,2,0)</f>
        <v>0</v>
      </c>
      <c r="V3196" s="139">
        <f ca="1">VLOOKUP(Tableau4[[#This Row],[Décalage]],D:G,4,0)</f>
        <v>0</v>
      </c>
      <c r="AY3196" s="88"/>
      <c r="AZ3196" s="88"/>
      <c r="BA3196" s="88"/>
      <c r="BB3196" s="88"/>
      <c r="BC3196" s="88"/>
    </row>
    <row r="3197" spans="1:55" ht="15" x14ac:dyDescent="0.2">
      <c r="A3197" s="100" t="s">
        <v>534</v>
      </c>
      <c r="B3197" s="95" t="s">
        <v>534</v>
      </c>
      <c r="C3197" s="95">
        <v>3194</v>
      </c>
      <c r="D3197" s="95" t="s">
        <v>534</v>
      </c>
      <c r="E3197" s="99" t="s">
        <v>534</v>
      </c>
      <c r="F3197" s="95" t="s">
        <v>534</v>
      </c>
      <c r="G3197" s="95" t="s">
        <v>534</v>
      </c>
      <c r="H3197" s="95">
        <v>0</v>
      </c>
      <c r="I3197" s="95">
        <v>1</v>
      </c>
      <c r="J3197" s="95">
        <v>2730</v>
      </c>
      <c r="K3197" s="95" t="s">
        <v>534</v>
      </c>
      <c r="L3197" s="98" t="s">
        <v>534</v>
      </c>
      <c r="M3197" s="98" t="s">
        <v>534</v>
      </c>
      <c r="N3197" s="97" t="s">
        <v>534</v>
      </c>
      <c r="Q3197" s="88" t="str">
        <f t="array" aca="1" ref="Q3197" ca="1">IFERROR(INDEX(Tableau3[Num DECAL],SMALL(IF(Tableau3[Num DECAL]&lt;&gt;"",ROW(INDIRECT("1:"&amp;ROWS(Tableau3[Num DECAL])))),ROWS($1:3186))),"")</f>
        <v/>
      </c>
      <c r="R3197" s="88">
        <f t="shared" ca="1" si="49"/>
        <v>0</v>
      </c>
      <c r="S3197" s="88">
        <f ca="1">COUNTIFS(Tableau3[PLAGE],R3197)</f>
        <v>0</v>
      </c>
      <c r="T3197" s="139">
        <f ca="1">INDEX(EXTRACT!DATE,MATCH(Tableau4[[#This Row],[Décalage]],D:D,0),0)</f>
        <v>0</v>
      </c>
      <c r="U3197" s="139">
        <f ca="1">VLOOKUP(Tableau4[[#This Row],[Décalage]],D:E,2,0)</f>
        <v>0</v>
      </c>
      <c r="V3197" s="139">
        <f ca="1">VLOOKUP(Tableau4[[#This Row],[Décalage]],D:G,4,0)</f>
        <v>0</v>
      </c>
      <c r="AY3197" s="88"/>
      <c r="AZ3197" s="88"/>
      <c r="BA3197" s="88"/>
      <c r="BB3197" s="88"/>
      <c r="BC3197" s="88"/>
    </row>
    <row r="3198" spans="1:55" ht="15" x14ac:dyDescent="0.2">
      <c r="A3198" s="100" t="s">
        <v>534</v>
      </c>
      <c r="B3198" s="95" t="s">
        <v>534</v>
      </c>
      <c r="C3198" s="95">
        <v>3195</v>
      </c>
      <c r="D3198" s="95" t="s">
        <v>534</v>
      </c>
      <c r="E3198" s="99" t="s">
        <v>534</v>
      </c>
      <c r="F3198" s="95" t="s">
        <v>534</v>
      </c>
      <c r="G3198" s="95" t="s">
        <v>534</v>
      </c>
      <c r="H3198" s="95">
        <v>0</v>
      </c>
      <c r="I3198" s="95">
        <v>1</v>
      </c>
      <c r="J3198" s="95">
        <v>2731</v>
      </c>
      <c r="K3198" s="95" t="s">
        <v>534</v>
      </c>
      <c r="L3198" s="98" t="s">
        <v>534</v>
      </c>
      <c r="M3198" s="98" t="s">
        <v>534</v>
      </c>
      <c r="N3198" s="97" t="s">
        <v>534</v>
      </c>
      <c r="Q3198" s="88" t="str">
        <f t="array" aca="1" ref="Q3198" ca="1">IFERROR(INDEX(Tableau3[Num DECAL],SMALL(IF(Tableau3[Num DECAL]&lt;&gt;"",ROW(INDIRECT("1:"&amp;ROWS(Tableau3[Num DECAL])))),ROWS($1:3187))),"")</f>
        <v/>
      </c>
      <c r="R3198" s="88">
        <f t="shared" ca="1" si="49"/>
        <v>0</v>
      </c>
      <c r="S3198" s="88">
        <f ca="1">COUNTIFS(Tableau3[PLAGE],R3198)</f>
        <v>0</v>
      </c>
      <c r="T3198" s="139">
        <f ca="1">INDEX(EXTRACT!DATE,MATCH(Tableau4[[#This Row],[Décalage]],D:D,0),0)</f>
        <v>0</v>
      </c>
      <c r="U3198" s="139">
        <f ca="1">VLOOKUP(Tableau4[[#This Row],[Décalage]],D:E,2,0)</f>
        <v>0</v>
      </c>
      <c r="V3198" s="139">
        <f ca="1">VLOOKUP(Tableau4[[#This Row],[Décalage]],D:G,4,0)</f>
        <v>0</v>
      </c>
      <c r="AY3198" s="88"/>
      <c r="AZ3198" s="88"/>
      <c r="BA3198" s="88"/>
      <c r="BB3198" s="88"/>
      <c r="BC3198" s="88"/>
    </row>
    <row r="3199" spans="1:55" ht="15" x14ac:dyDescent="0.2">
      <c r="A3199" s="100" t="s">
        <v>534</v>
      </c>
      <c r="B3199" s="95" t="s">
        <v>534</v>
      </c>
      <c r="C3199" s="95">
        <v>3196</v>
      </c>
      <c r="D3199" s="95" t="s">
        <v>534</v>
      </c>
      <c r="E3199" s="99" t="s">
        <v>534</v>
      </c>
      <c r="F3199" s="95" t="s">
        <v>534</v>
      </c>
      <c r="G3199" s="95" t="s">
        <v>534</v>
      </c>
      <c r="H3199" s="95">
        <v>0</v>
      </c>
      <c r="I3199" s="95">
        <v>1</v>
      </c>
      <c r="J3199" s="95">
        <v>2732</v>
      </c>
      <c r="K3199" s="95" t="s">
        <v>534</v>
      </c>
      <c r="L3199" s="98" t="s">
        <v>534</v>
      </c>
      <c r="M3199" s="98" t="s">
        <v>534</v>
      </c>
      <c r="N3199" s="97" t="s">
        <v>534</v>
      </c>
      <c r="Q3199" s="88" t="str">
        <f t="array" aca="1" ref="Q3199" ca="1">IFERROR(INDEX(Tableau3[Num DECAL],SMALL(IF(Tableau3[Num DECAL]&lt;&gt;"",ROW(INDIRECT("1:"&amp;ROWS(Tableau3[Num DECAL])))),ROWS($1:3188))),"")</f>
        <v/>
      </c>
      <c r="R3199" s="88">
        <f t="shared" ca="1" si="49"/>
        <v>0</v>
      </c>
      <c r="S3199" s="88">
        <f ca="1">COUNTIFS(Tableau3[PLAGE],R3199)</f>
        <v>0</v>
      </c>
      <c r="T3199" s="139">
        <f ca="1">INDEX(EXTRACT!DATE,MATCH(Tableau4[[#This Row],[Décalage]],D:D,0),0)</f>
        <v>0</v>
      </c>
      <c r="U3199" s="139">
        <f ca="1">VLOOKUP(Tableau4[[#This Row],[Décalage]],D:E,2,0)</f>
        <v>0</v>
      </c>
      <c r="V3199" s="139">
        <f ca="1">VLOOKUP(Tableau4[[#This Row],[Décalage]],D:G,4,0)</f>
        <v>0</v>
      </c>
      <c r="AY3199" s="88"/>
      <c r="AZ3199" s="88"/>
      <c r="BA3199" s="88"/>
      <c r="BB3199" s="88"/>
      <c r="BC3199" s="88"/>
    </row>
    <row r="3200" spans="1:55" ht="15" x14ac:dyDescent="0.2">
      <c r="A3200" s="100" t="s">
        <v>534</v>
      </c>
      <c r="B3200" s="95" t="s">
        <v>534</v>
      </c>
      <c r="C3200" s="95">
        <v>3197</v>
      </c>
      <c r="D3200" s="95" t="s">
        <v>534</v>
      </c>
      <c r="E3200" s="99" t="s">
        <v>534</v>
      </c>
      <c r="F3200" s="95" t="s">
        <v>534</v>
      </c>
      <c r="G3200" s="95" t="s">
        <v>534</v>
      </c>
      <c r="H3200" s="95">
        <v>0</v>
      </c>
      <c r="I3200" s="95">
        <v>1</v>
      </c>
      <c r="J3200" s="95">
        <v>2733</v>
      </c>
      <c r="K3200" s="95" t="s">
        <v>534</v>
      </c>
      <c r="L3200" s="98" t="s">
        <v>534</v>
      </c>
      <c r="M3200" s="98" t="s">
        <v>534</v>
      </c>
      <c r="N3200" s="97" t="s">
        <v>534</v>
      </c>
      <c r="Q3200" s="88" t="str">
        <f t="array" aca="1" ref="Q3200" ca="1">IFERROR(INDEX(Tableau3[Num DECAL],SMALL(IF(Tableau3[Num DECAL]&lt;&gt;"",ROW(INDIRECT("1:"&amp;ROWS(Tableau3[Num DECAL])))),ROWS($1:3189))),"")</f>
        <v/>
      </c>
      <c r="R3200" s="88">
        <f t="shared" ca="1" si="49"/>
        <v>0</v>
      </c>
      <c r="S3200" s="88">
        <f ca="1">COUNTIFS(Tableau3[PLAGE],R3200)</f>
        <v>0</v>
      </c>
      <c r="T3200" s="139">
        <f ca="1">INDEX(EXTRACT!DATE,MATCH(Tableau4[[#This Row],[Décalage]],D:D,0),0)</f>
        <v>0</v>
      </c>
      <c r="U3200" s="139">
        <f ca="1">VLOOKUP(Tableau4[[#This Row],[Décalage]],D:E,2,0)</f>
        <v>0</v>
      </c>
      <c r="V3200" s="139">
        <f ca="1">VLOOKUP(Tableau4[[#This Row],[Décalage]],D:G,4,0)</f>
        <v>0</v>
      </c>
      <c r="AY3200" s="88"/>
      <c r="AZ3200" s="88"/>
      <c r="BA3200" s="88"/>
      <c r="BB3200" s="88"/>
      <c r="BC3200" s="88"/>
    </row>
    <row r="3201" spans="1:55" ht="15" x14ac:dyDescent="0.2">
      <c r="A3201" s="100" t="s">
        <v>534</v>
      </c>
      <c r="B3201" s="95" t="s">
        <v>534</v>
      </c>
      <c r="C3201" s="95">
        <v>3198</v>
      </c>
      <c r="D3201" s="95" t="s">
        <v>534</v>
      </c>
      <c r="E3201" s="99" t="s">
        <v>534</v>
      </c>
      <c r="F3201" s="95" t="s">
        <v>534</v>
      </c>
      <c r="G3201" s="95" t="s">
        <v>534</v>
      </c>
      <c r="H3201" s="95">
        <v>0</v>
      </c>
      <c r="I3201" s="95">
        <v>1</v>
      </c>
      <c r="J3201" s="95">
        <v>2734</v>
      </c>
      <c r="K3201" s="95" t="s">
        <v>534</v>
      </c>
      <c r="L3201" s="98" t="s">
        <v>534</v>
      </c>
      <c r="M3201" s="98" t="s">
        <v>534</v>
      </c>
      <c r="N3201" s="97" t="s">
        <v>534</v>
      </c>
      <c r="Q3201" s="88" t="str">
        <f t="array" aca="1" ref="Q3201" ca="1">IFERROR(INDEX(Tableau3[Num DECAL],SMALL(IF(Tableau3[Num DECAL]&lt;&gt;"",ROW(INDIRECT("1:"&amp;ROWS(Tableau3[Num DECAL])))),ROWS($1:3190))),"")</f>
        <v/>
      </c>
      <c r="R3201" s="88">
        <f t="shared" ca="1" si="49"/>
        <v>0</v>
      </c>
      <c r="S3201" s="88">
        <f ca="1">COUNTIFS(Tableau3[PLAGE],R3201)</f>
        <v>0</v>
      </c>
      <c r="T3201" s="139">
        <f ca="1">INDEX(EXTRACT!DATE,MATCH(Tableau4[[#This Row],[Décalage]],D:D,0),0)</f>
        <v>0</v>
      </c>
      <c r="U3201" s="139">
        <f ca="1">VLOOKUP(Tableau4[[#This Row],[Décalage]],D:E,2,0)</f>
        <v>0</v>
      </c>
      <c r="V3201" s="139">
        <f ca="1">VLOOKUP(Tableau4[[#This Row],[Décalage]],D:G,4,0)</f>
        <v>0</v>
      </c>
      <c r="AY3201" s="88"/>
      <c r="AZ3201" s="88"/>
      <c r="BA3201" s="88"/>
      <c r="BB3201" s="88"/>
      <c r="BC3201" s="88"/>
    </row>
    <row r="3202" spans="1:55" ht="15" x14ac:dyDescent="0.2">
      <c r="A3202" s="100" t="s">
        <v>534</v>
      </c>
      <c r="B3202" s="95" t="s">
        <v>534</v>
      </c>
      <c r="C3202" s="95">
        <v>3199</v>
      </c>
      <c r="D3202" s="95" t="s">
        <v>534</v>
      </c>
      <c r="E3202" s="99" t="s">
        <v>534</v>
      </c>
      <c r="F3202" s="95" t="s">
        <v>534</v>
      </c>
      <c r="G3202" s="95" t="s">
        <v>534</v>
      </c>
      <c r="H3202" s="95">
        <v>0</v>
      </c>
      <c r="I3202" s="95">
        <v>1</v>
      </c>
      <c r="J3202" s="95">
        <v>2735</v>
      </c>
      <c r="K3202" s="95" t="s">
        <v>534</v>
      </c>
      <c r="L3202" s="98" t="s">
        <v>534</v>
      </c>
      <c r="M3202" s="98" t="s">
        <v>534</v>
      </c>
      <c r="N3202" s="97" t="s">
        <v>534</v>
      </c>
      <c r="Q3202" s="88" t="str">
        <f t="array" aca="1" ref="Q3202" ca="1">IFERROR(INDEX(Tableau3[Num DECAL],SMALL(IF(Tableau3[Num DECAL]&lt;&gt;"",ROW(INDIRECT("1:"&amp;ROWS(Tableau3[Num DECAL])))),ROWS($1:3191))),"")</f>
        <v/>
      </c>
      <c r="R3202" s="88">
        <f t="shared" ca="1" si="49"/>
        <v>0</v>
      </c>
      <c r="S3202" s="88">
        <f ca="1">COUNTIFS(Tableau3[PLAGE],R3202)</f>
        <v>0</v>
      </c>
      <c r="T3202" s="139">
        <f ca="1">INDEX(EXTRACT!DATE,MATCH(Tableau4[[#This Row],[Décalage]],D:D,0),0)</f>
        <v>0</v>
      </c>
      <c r="U3202" s="139">
        <f ca="1">VLOOKUP(Tableau4[[#This Row],[Décalage]],D:E,2,0)</f>
        <v>0</v>
      </c>
      <c r="V3202" s="139">
        <f ca="1">VLOOKUP(Tableau4[[#This Row],[Décalage]],D:G,4,0)</f>
        <v>0</v>
      </c>
      <c r="AY3202" s="88"/>
      <c r="AZ3202" s="88"/>
      <c r="BA3202" s="88"/>
      <c r="BB3202" s="88"/>
      <c r="BC3202" s="88"/>
    </row>
    <row r="3203" spans="1:55" ht="15" x14ac:dyDescent="0.2">
      <c r="A3203" s="100" t="s">
        <v>534</v>
      </c>
      <c r="B3203" s="95" t="s">
        <v>534</v>
      </c>
      <c r="C3203" s="95">
        <v>3200</v>
      </c>
      <c r="D3203" s="95" t="s">
        <v>534</v>
      </c>
      <c r="E3203" s="99" t="s">
        <v>534</v>
      </c>
      <c r="F3203" s="95" t="s">
        <v>534</v>
      </c>
      <c r="G3203" s="95" t="s">
        <v>534</v>
      </c>
      <c r="H3203" s="95">
        <v>0</v>
      </c>
      <c r="I3203" s="95">
        <v>1</v>
      </c>
      <c r="J3203" s="95">
        <v>2736</v>
      </c>
      <c r="K3203" s="95" t="s">
        <v>534</v>
      </c>
      <c r="L3203" s="98" t="s">
        <v>534</v>
      </c>
      <c r="M3203" s="98" t="s">
        <v>534</v>
      </c>
      <c r="N3203" s="97" t="s">
        <v>534</v>
      </c>
      <c r="Q3203" s="88" t="str">
        <f t="array" aca="1" ref="Q3203" ca="1">IFERROR(INDEX(Tableau3[Num DECAL],SMALL(IF(Tableau3[Num DECAL]&lt;&gt;"",ROW(INDIRECT("1:"&amp;ROWS(Tableau3[Num DECAL])))),ROWS($1:3192))),"")</f>
        <v/>
      </c>
      <c r="R3203" s="88">
        <f t="shared" ca="1" si="49"/>
        <v>0</v>
      </c>
      <c r="S3203" s="88">
        <f ca="1">COUNTIFS(Tableau3[PLAGE],R3203)</f>
        <v>0</v>
      </c>
      <c r="T3203" s="139">
        <f ca="1">INDEX(EXTRACT!DATE,MATCH(Tableau4[[#This Row],[Décalage]],D:D,0),0)</f>
        <v>0</v>
      </c>
      <c r="U3203" s="139">
        <f ca="1">VLOOKUP(Tableau4[[#This Row],[Décalage]],D:E,2,0)</f>
        <v>0</v>
      </c>
      <c r="V3203" s="139">
        <f ca="1">VLOOKUP(Tableau4[[#This Row],[Décalage]],D:G,4,0)</f>
        <v>0</v>
      </c>
      <c r="AY3203" s="88"/>
      <c r="AZ3203" s="88"/>
      <c r="BA3203" s="88"/>
      <c r="BB3203" s="88"/>
      <c r="BC3203" s="88"/>
    </row>
    <row r="3204" spans="1:55" ht="15" x14ac:dyDescent="0.2">
      <c r="A3204" s="100" t="s">
        <v>534</v>
      </c>
      <c r="B3204" s="95" t="s">
        <v>534</v>
      </c>
      <c r="C3204" s="95">
        <v>3201</v>
      </c>
      <c r="D3204" s="95" t="s">
        <v>534</v>
      </c>
      <c r="E3204" s="99" t="s">
        <v>534</v>
      </c>
      <c r="F3204" s="95" t="s">
        <v>534</v>
      </c>
      <c r="G3204" s="95" t="s">
        <v>534</v>
      </c>
      <c r="H3204" s="95">
        <v>0</v>
      </c>
      <c r="I3204" s="95">
        <v>1</v>
      </c>
      <c r="J3204" s="95">
        <v>2737</v>
      </c>
      <c r="K3204" s="95" t="s">
        <v>534</v>
      </c>
      <c r="L3204" s="98" t="s">
        <v>534</v>
      </c>
      <c r="M3204" s="98" t="s">
        <v>534</v>
      </c>
      <c r="N3204" s="97" t="s">
        <v>534</v>
      </c>
      <c r="Q3204" s="88" t="str">
        <f t="array" aca="1" ref="Q3204" ca="1">IFERROR(INDEX(Tableau3[Num DECAL],SMALL(IF(Tableau3[Num DECAL]&lt;&gt;"",ROW(INDIRECT("1:"&amp;ROWS(Tableau3[Num DECAL])))),ROWS($1:3193))),"")</f>
        <v/>
      </c>
      <c r="R3204" s="88">
        <f t="shared" ca="1" si="49"/>
        <v>0</v>
      </c>
      <c r="S3204" s="88">
        <f ca="1">COUNTIFS(Tableau3[PLAGE],R3204)</f>
        <v>0</v>
      </c>
      <c r="T3204" s="139">
        <f ca="1">INDEX(EXTRACT!DATE,MATCH(Tableau4[[#This Row],[Décalage]],D:D,0),0)</f>
        <v>0</v>
      </c>
      <c r="U3204" s="139">
        <f ca="1">VLOOKUP(Tableau4[[#This Row],[Décalage]],D:E,2,0)</f>
        <v>0</v>
      </c>
      <c r="V3204" s="139">
        <f ca="1">VLOOKUP(Tableau4[[#This Row],[Décalage]],D:G,4,0)</f>
        <v>0</v>
      </c>
      <c r="AY3204" s="88"/>
      <c r="AZ3204" s="88"/>
      <c r="BA3204" s="88"/>
      <c r="BB3204" s="88"/>
      <c r="BC3204" s="88"/>
    </row>
    <row r="3205" spans="1:55" ht="15" x14ac:dyDescent="0.2">
      <c r="A3205" s="100" t="s">
        <v>534</v>
      </c>
      <c r="B3205" s="95" t="s">
        <v>534</v>
      </c>
      <c r="C3205" s="95">
        <v>3202</v>
      </c>
      <c r="D3205" s="95" t="s">
        <v>534</v>
      </c>
      <c r="E3205" s="99" t="s">
        <v>534</v>
      </c>
      <c r="F3205" s="95" t="s">
        <v>534</v>
      </c>
      <c r="G3205" s="95" t="s">
        <v>534</v>
      </c>
      <c r="H3205" s="95">
        <v>0</v>
      </c>
      <c r="I3205" s="95">
        <v>1</v>
      </c>
      <c r="J3205" s="95">
        <v>2738</v>
      </c>
      <c r="K3205" s="95" t="s">
        <v>534</v>
      </c>
      <c r="L3205" s="98" t="s">
        <v>534</v>
      </c>
      <c r="M3205" s="98" t="s">
        <v>534</v>
      </c>
      <c r="N3205" s="97" t="s">
        <v>534</v>
      </c>
      <c r="Q3205" s="88" t="str">
        <f t="array" aca="1" ref="Q3205" ca="1">IFERROR(INDEX(Tableau3[Num DECAL],SMALL(IF(Tableau3[Num DECAL]&lt;&gt;"",ROW(INDIRECT("1:"&amp;ROWS(Tableau3[Num DECAL])))),ROWS($1:3194))),"")</f>
        <v/>
      </c>
      <c r="R3205" s="88">
        <f t="shared" ca="1" si="49"/>
        <v>0</v>
      </c>
      <c r="S3205" s="88">
        <f ca="1">COUNTIFS(Tableau3[PLAGE],R3205)</f>
        <v>0</v>
      </c>
      <c r="T3205" s="139">
        <f ca="1">INDEX(EXTRACT!DATE,MATCH(Tableau4[[#This Row],[Décalage]],D:D,0),0)</f>
        <v>0</v>
      </c>
      <c r="U3205" s="139">
        <f ca="1">VLOOKUP(Tableau4[[#This Row],[Décalage]],D:E,2,0)</f>
        <v>0</v>
      </c>
      <c r="V3205" s="139">
        <f ca="1">VLOOKUP(Tableau4[[#This Row],[Décalage]],D:G,4,0)</f>
        <v>0</v>
      </c>
      <c r="AY3205" s="88"/>
      <c r="AZ3205" s="88"/>
      <c r="BA3205" s="88"/>
      <c r="BB3205" s="88"/>
      <c r="BC3205" s="88"/>
    </row>
    <row r="3206" spans="1:55" ht="15" x14ac:dyDescent="0.2">
      <c r="A3206" s="100" t="s">
        <v>534</v>
      </c>
      <c r="B3206" s="95" t="s">
        <v>534</v>
      </c>
      <c r="C3206" s="95">
        <v>3203</v>
      </c>
      <c r="D3206" s="95" t="s">
        <v>534</v>
      </c>
      <c r="E3206" s="99" t="s">
        <v>534</v>
      </c>
      <c r="F3206" s="95" t="s">
        <v>534</v>
      </c>
      <c r="G3206" s="95" t="s">
        <v>534</v>
      </c>
      <c r="H3206" s="95">
        <v>0</v>
      </c>
      <c r="I3206" s="95">
        <v>1</v>
      </c>
      <c r="J3206" s="95">
        <v>2739</v>
      </c>
      <c r="K3206" s="95" t="s">
        <v>534</v>
      </c>
      <c r="L3206" s="98" t="s">
        <v>534</v>
      </c>
      <c r="M3206" s="98" t="s">
        <v>534</v>
      </c>
      <c r="N3206" s="97" t="s">
        <v>534</v>
      </c>
      <c r="Q3206" s="88" t="str">
        <f t="array" aca="1" ref="Q3206" ca="1">IFERROR(INDEX(Tableau3[Num DECAL],SMALL(IF(Tableau3[Num DECAL]&lt;&gt;"",ROW(INDIRECT("1:"&amp;ROWS(Tableau3[Num DECAL])))),ROWS($1:3195))),"")</f>
        <v/>
      </c>
      <c r="R3206" s="88">
        <f t="shared" ca="1" si="49"/>
        <v>0</v>
      </c>
      <c r="S3206" s="88">
        <f ca="1">COUNTIFS(Tableau3[PLAGE],R3206)</f>
        <v>0</v>
      </c>
      <c r="T3206" s="139">
        <f ca="1">INDEX(EXTRACT!DATE,MATCH(Tableau4[[#This Row],[Décalage]],D:D,0),0)</f>
        <v>0</v>
      </c>
      <c r="U3206" s="139">
        <f ca="1">VLOOKUP(Tableau4[[#This Row],[Décalage]],D:E,2,0)</f>
        <v>0</v>
      </c>
      <c r="V3206" s="139">
        <f ca="1">VLOOKUP(Tableau4[[#This Row],[Décalage]],D:G,4,0)</f>
        <v>0</v>
      </c>
      <c r="AY3206" s="88"/>
      <c r="AZ3206" s="88"/>
      <c r="BA3206" s="88"/>
      <c r="BB3206" s="88"/>
      <c r="BC3206" s="88"/>
    </row>
    <row r="3207" spans="1:55" ht="15" x14ac:dyDescent="0.2">
      <c r="A3207" s="100" t="s">
        <v>534</v>
      </c>
      <c r="B3207" s="95" t="s">
        <v>534</v>
      </c>
      <c r="C3207" s="95">
        <v>3204</v>
      </c>
      <c r="D3207" s="95" t="s">
        <v>534</v>
      </c>
      <c r="E3207" s="99" t="s">
        <v>534</v>
      </c>
      <c r="F3207" s="95" t="s">
        <v>534</v>
      </c>
      <c r="G3207" s="95" t="s">
        <v>534</v>
      </c>
      <c r="H3207" s="95">
        <v>0</v>
      </c>
      <c r="I3207" s="95">
        <v>1</v>
      </c>
      <c r="J3207" s="95">
        <v>2740</v>
      </c>
      <c r="K3207" s="95" t="s">
        <v>534</v>
      </c>
      <c r="L3207" s="98" t="s">
        <v>534</v>
      </c>
      <c r="M3207" s="98" t="s">
        <v>534</v>
      </c>
      <c r="N3207" s="97" t="s">
        <v>534</v>
      </c>
      <c r="Q3207" s="88" t="str">
        <f t="array" aca="1" ref="Q3207" ca="1">IFERROR(INDEX(Tableau3[Num DECAL],SMALL(IF(Tableau3[Num DECAL]&lt;&gt;"",ROW(INDIRECT("1:"&amp;ROWS(Tableau3[Num DECAL])))),ROWS($1:3196))),"")</f>
        <v/>
      </c>
      <c r="R3207" s="88">
        <f t="shared" ca="1" si="49"/>
        <v>0</v>
      </c>
      <c r="S3207" s="88">
        <f ca="1">COUNTIFS(Tableau3[PLAGE],R3207)</f>
        <v>0</v>
      </c>
      <c r="T3207" s="139">
        <f ca="1">INDEX(EXTRACT!DATE,MATCH(Tableau4[[#This Row],[Décalage]],D:D,0),0)</f>
        <v>0</v>
      </c>
      <c r="U3207" s="139">
        <f ca="1">VLOOKUP(Tableau4[[#This Row],[Décalage]],D:E,2,0)</f>
        <v>0</v>
      </c>
      <c r="V3207" s="139">
        <f ca="1">VLOOKUP(Tableau4[[#This Row],[Décalage]],D:G,4,0)</f>
        <v>0</v>
      </c>
      <c r="AY3207" s="88"/>
      <c r="AZ3207" s="88"/>
      <c r="BA3207" s="88"/>
      <c r="BB3207" s="88"/>
      <c r="BC3207" s="88"/>
    </row>
    <row r="3208" spans="1:55" ht="15" x14ac:dyDescent="0.2">
      <c r="A3208" s="100" t="s">
        <v>534</v>
      </c>
      <c r="B3208" s="95" t="s">
        <v>534</v>
      </c>
      <c r="C3208" s="95">
        <v>3205</v>
      </c>
      <c r="D3208" s="95" t="s">
        <v>534</v>
      </c>
      <c r="E3208" s="99" t="s">
        <v>534</v>
      </c>
      <c r="F3208" s="95" t="s">
        <v>534</v>
      </c>
      <c r="G3208" s="95" t="s">
        <v>534</v>
      </c>
      <c r="H3208" s="95">
        <v>0</v>
      </c>
      <c r="I3208" s="95">
        <v>1</v>
      </c>
      <c r="J3208" s="95">
        <v>2741</v>
      </c>
      <c r="K3208" s="95" t="s">
        <v>534</v>
      </c>
      <c r="L3208" s="98" t="s">
        <v>534</v>
      </c>
      <c r="M3208" s="98" t="s">
        <v>534</v>
      </c>
      <c r="N3208" s="97" t="s">
        <v>534</v>
      </c>
      <c r="Q3208" s="88" t="str">
        <f t="array" aca="1" ref="Q3208" ca="1">IFERROR(INDEX(Tableau3[Num DECAL],SMALL(IF(Tableau3[Num DECAL]&lt;&gt;"",ROW(INDIRECT("1:"&amp;ROWS(Tableau3[Num DECAL])))),ROWS($1:3197))),"")</f>
        <v/>
      </c>
      <c r="R3208" s="88">
        <f t="shared" ca="1" si="49"/>
        <v>0</v>
      </c>
      <c r="S3208" s="88">
        <f ca="1">COUNTIFS(Tableau3[PLAGE],R3208)</f>
        <v>0</v>
      </c>
      <c r="T3208" s="139">
        <f ca="1">INDEX(EXTRACT!DATE,MATCH(Tableau4[[#This Row],[Décalage]],D:D,0),0)</f>
        <v>0</v>
      </c>
      <c r="U3208" s="139">
        <f ca="1">VLOOKUP(Tableau4[[#This Row],[Décalage]],D:E,2,0)</f>
        <v>0</v>
      </c>
      <c r="V3208" s="139">
        <f ca="1">VLOOKUP(Tableau4[[#This Row],[Décalage]],D:G,4,0)</f>
        <v>0</v>
      </c>
      <c r="AY3208" s="88"/>
      <c r="AZ3208" s="88"/>
      <c r="BA3208" s="88"/>
      <c r="BB3208" s="88"/>
      <c r="BC3208" s="88"/>
    </row>
    <row r="3209" spans="1:55" ht="15" x14ac:dyDescent="0.2">
      <c r="A3209" s="100" t="s">
        <v>534</v>
      </c>
      <c r="B3209" s="95" t="s">
        <v>534</v>
      </c>
      <c r="C3209" s="95">
        <v>3206</v>
      </c>
      <c r="D3209" s="95" t="s">
        <v>534</v>
      </c>
      <c r="E3209" s="99" t="s">
        <v>534</v>
      </c>
      <c r="F3209" s="95" t="s">
        <v>534</v>
      </c>
      <c r="G3209" s="95" t="s">
        <v>534</v>
      </c>
      <c r="H3209" s="95">
        <v>0</v>
      </c>
      <c r="I3209" s="95">
        <v>1</v>
      </c>
      <c r="J3209" s="95">
        <v>2742</v>
      </c>
      <c r="K3209" s="95" t="s">
        <v>534</v>
      </c>
      <c r="L3209" s="98" t="s">
        <v>534</v>
      </c>
      <c r="M3209" s="98" t="s">
        <v>534</v>
      </c>
      <c r="N3209" s="97" t="s">
        <v>534</v>
      </c>
      <c r="Q3209" s="88" t="str">
        <f t="array" aca="1" ref="Q3209" ca="1">IFERROR(INDEX(Tableau3[Num DECAL],SMALL(IF(Tableau3[Num DECAL]&lt;&gt;"",ROW(INDIRECT("1:"&amp;ROWS(Tableau3[Num DECAL])))),ROWS($1:3198))),"")</f>
        <v/>
      </c>
      <c r="R3209" s="88">
        <f t="shared" ca="1" si="49"/>
        <v>0</v>
      </c>
      <c r="S3209" s="88">
        <f ca="1">COUNTIFS(Tableau3[PLAGE],R3209)</f>
        <v>0</v>
      </c>
      <c r="T3209" s="139">
        <f ca="1">INDEX(EXTRACT!DATE,MATCH(Tableau4[[#This Row],[Décalage]],D:D,0),0)</f>
        <v>0</v>
      </c>
      <c r="U3209" s="139">
        <f ca="1">VLOOKUP(Tableau4[[#This Row],[Décalage]],D:E,2,0)</f>
        <v>0</v>
      </c>
      <c r="V3209" s="139">
        <f ca="1">VLOOKUP(Tableau4[[#This Row],[Décalage]],D:G,4,0)</f>
        <v>0</v>
      </c>
      <c r="AY3209" s="88"/>
      <c r="AZ3209" s="88"/>
      <c r="BA3209" s="88"/>
      <c r="BB3209" s="88"/>
      <c r="BC3209" s="88"/>
    </row>
    <row r="3210" spans="1:55" ht="15" x14ac:dyDescent="0.2">
      <c r="A3210" s="100" t="s">
        <v>534</v>
      </c>
      <c r="B3210" s="95" t="s">
        <v>534</v>
      </c>
      <c r="C3210" s="95">
        <v>3207</v>
      </c>
      <c r="D3210" s="95" t="s">
        <v>534</v>
      </c>
      <c r="E3210" s="99" t="s">
        <v>534</v>
      </c>
      <c r="F3210" s="95" t="s">
        <v>534</v>
      </c>
      <c r="G3210" s="95" t="s">
        <v>534</v>
      </c>
      <c r="H3210" s="95">
        <v>0</v>
      </c>
      <c r="I3210" s="95">
        <v>1</v>
      </c>
      <c r="J3210" s="95">
        <v>2743</v>
      </c>
      <c r="K3210" s="95" t="s">
        <v>534</v>
      </c>
      <c r="L3210" s="98" t="s">
        <v>534</v>
      </c>
      <c r="M3210" s="98" t="s">
        <v>534</v>
      </c>
      <c r="N3210" s="97" t="s">
        <v>534</v>
      </c>
      <c r="Q3210" s="88" t="str">
        <f t="array" aca="1" ref="Q3210" ca="1">IFERROR(INDEX(Tableau3[Num DECAL],SMALL(IF(Tableau3[Num DECAL]&lt;&gt;"",ROW(INDIRECT("1:"&amp;ROWS(Tableau3[Num DECAL])))),ROWS($1:3199))),"")</f>
        <v/>
      </c>
      <c r="R3210" s="88">
        <f t="shared" ca="1" si="49"/>
        <v>0</v>
      </c>
      <c r="S3210" s="88">
        <f ca="1">COUNTIFS(Tableau3[PLAGE],R3210)</f>
        <v>0</v>
      </c>
      <c r="T3210" s="139">
        <f ca="1">INDEX(EXTRACT!DATE,MATCH(Tableau4[[#This Row],[Décalage]],D:D,0),0)</f>
        <v>0</v>
      </c>
      <c r="U3210" s="139">
        <f ca="1">VLOOKUP(Tableau4[[#This Row],[Décalage]],D:E,2,0)</f>
        <v>0</v>
      </c>
      <c r="V3210" s="139">
        <f ca="1">VLOOKUP(Tableau4[[#This Row],[Décalage]],D:G,4,0)</f>
        <v>0</v>
      </c>
      <c r="AY3210" s="88"/>
      <c r="AZ3210" s="88"/>
      <c r="BA3210" s="88"/>
      <c r="BB3210" s="88"/>
      <c r="BC3210" s="88"/>
    </row>
    <row r="3211" spans="1:55" ht="15" x14ac:dyDescent="0.2">
      <c r="A3211" s="100" t="s">
        <v>534</v>
      </c>
      <c r="B3211" s="95" t="s">
        <v>534</v>
      </c>
      <c r="C3211" s="95">
        <v>3208</v>
      </c>
      <c r="D3211" s="95" t="s">
        <v>534</v>
      </c>
      <c r="E3211" s="99" t="s">
        <v>534</v>
      </c>
      <c r="F3211" s="95" t="s">
        <v>534</v>
      </c>
      <c r="G3211" s="95" t="s">
        <v>534</v>
      </c>
      <c r="H3211" s="95">
        <v>0</v>
      </c>
      <c r="I3211" s="95">
        <v>1</v>
      </c>
      <c r="J3211" s="95">
        <v>2744</v>
      </c>
      <c r="K3211" s="95" t="s">
        <v>534</v>
      </c>
      <c r="L3211" s="98" t="s">
        <v>534</v>
      </c>
      <c r="M3211" s="98" t="s">
        <v>534</v>
      </c>
      <c r="N3211" s="97" t="s">
        <v>534</v>
      </c>
      <c r="Q3211" s="88" t="str">
        <f t="array" aca="1" ref="Q3211" ca="1">IFERROR(INDEX(Tableau3[Num DECAL],SMALL(IF(Tableau3[Num DECAL]&lt;&gt;"",ROW(INDIRECT("1:"&amp;ROWS(Tableau3[Num DECAL])))),ROWS($1:3200))),"")</f>
        <v/>
      </c>
      <c r="R3211" s="88">
        <f t="shared" ca="1" si="49"/>
        <v>0</v>
      </c>
      <c r="S3211" s="88">
        <f ca="1">COUNTIFS(Tableau3[PLAGE],R3211)</f>
        <v>0</v>
      </c>
      <c r="T3211" s="139">
        <f ca="1">INDEX(EXTRACT!DATE,MATCH(Tableau4[[#This Row],[Décalage]],D:D,0),0)</f>
        <v>0</v>
      </c>
      <c r="U3211" s="139">
        <f ca="1">VLOOKUP(Tableau4[[#This Row],[Décalage]],D:E,2,0)</f>
        <v>0</v>
      </c>
      <c r="V3211" s="139">
        <f ca="1">VLOOKUP(Tableau4[[#This Row],[Décalage]],D:G,4,0)</f>
        <v>0</v>
      </c>
      <c r="AY3211" s="88"/>
      <c r="AZ3211" s="88"/>
      <c r="BA3211" s="88"/>
      <c r="BB3211" s="88"/>
      <c r="BC3211" s="88"/>
    </row>
    <row r="3212" spans="1:55" ht="15" x14ac:dyDescent="0.2">
      <c r="A3212" s="100" t="s">
        <v>534</v>
      </c>
      <c r="B3212" s="95" t="s">
        <v>534</v>
      </c>
      <c r="C3212" s="95">
        <v>3209</v>
      </c>
      <c r="D3212" s="95" t="s">
        <v>534</v>
      </c>
      <c r="E3212" s="99" t="s">
        <v>534</v>
      </c>
      <c r="F3212" s="95" t="s">
        <v>534</v>
      </c>
      <c r="G3212" s="95" t="s">
        <v>534</v>
      </c>
      <c r="H3212" s="95">
        <v>0</v>
      </c>
      <c r="I3212" s="95">
        <v>1</v>
      </c>
      <c r="J3212" s="95">
        <v>2745</v>
      </c>
      <c r="K3212" s="95" t="s">
        <v>534</v>
      </c>
      <c r="L3212" s="98" t="s">
        <v>534</v>
      </c>
      <c r="M3212" s="98" t="s">
        <v>534</v>
      </c>
      <c r="N3212" s="97" t="s">
        <v>534</v>
      </c>
      <c r="Q3212" s="88" t="str">
        <f t="array" aca="1" ref="Q3212" ca="1">IFERROR(INDEX(Tableau3[Num DECAL],SMALL(IF(Tableau3[Num DECAL]&lt;&gt;"",ROW(INDIRECT("1:"&amp;ROWS(Tableau3[Num DECAL])))),ROWS($1:3201))),"")</f>
        <v/>
      </c>
      <c r="R3212" s="88">
        <f t="shared" ref="R3212:R3275" ca="1" si="50">VLOOKUP(Q3212,D:J,7,0)</f>
        <v>0</v>
      </c>
      <c r="S3212" s="88">
        <f ca="1">COUNTIFS(Tableau3[PLAGE],R3212)</f>
        <v>0</v>
      </c>
      <c r="T3212" s="139">
        <f ca="1">INDEX(EXTRACT!DATE,MATCH(Tableau4[[#This Row],[Décalage]],D:D,0),0)</f>
        <v>0</v>
      </c>
      <c r="U3212" s="139">
        <f ca="1">VLOOKUP(Tableau4[[#This Row],[Décalage]],D:E,2,0)</f>
        <v>0</v>
      </c>
      <c r="V3212" s="139">
        <f ca="1">VLOOKUP(Tableau4[[#This Row],[Décalage]],D:G,4,0)</f>
        <v>0</v>
      </c>
      <c r="AY3212" s="88"/>
      <c r="AZ3212" s="88"/>
      <c r="BA3212" s="88"/>
      <c r="BB3212" s="88"/>
      <c r="BC3212" s="88"/>
    </row>
    <row r="3213" spans="1:55" ht="15" x14ac:dyDescent="0.2">
      <c r="A3213" s="100" t="s">
        <v>534</v>
      </c>
      <c r="B3213" s="95" t="s">
        <v>534</v>
      </c>
      <c r="C3213" s="95">
        <v>3210</v>
      </c>
      <c r="D3213" s="95" t="s">
        <v>534</v>
      </c>
      <c r="E3213" s="99" t="s">
        <v>534</v>
      </c>
      <c r="F3213" s="95" t="s">
        <v>534</v>
      </c>
      <c r="G3213" s="95" t="s">
        <v>534</v>
      </c>
      <c r="H3213" s="95">
        <v>0</v>
      </c>
      <c r="I3213" s="95">
        <v>1</v>
      </c>
      <c r="J3213" s="95">
        <v>2746</v>
      </c>
      <c r="K3213" s="95" t="s">
        <v>534</v>
      </c>
      <c r="L3213" s="98" t="s">
        <v>534</v>
      </c>
      <c r="M3213" s="98" t="s">
        <v>534</v>
      </c>
      <c r="N3213" s="97" t="s">
        <v>534</v>
      </c>
      <c r="Q3213" s="88" t="str">
        <f t="array" aca="1" ref="Q3213" ca="1">IFERROR(INDEX(Tableau3[Num DECAL],SMALL(IF(Tableau3[Num DECAL]&lt;&gt;"",ROW(INDIRECT("1:"&amp;ROWS(Tableau3[Num DECAL])))),ROWS($1:3202))),"")</f>
        <v/>
      </c>
      <c r="R3213" s="88">
        <f t="shared" ca="1" si="50"/>
        <v>0</v>
      </c>
      <c r="S3213" s="88">
        <f ca="1">COUNTIFS(Tableau3[PLAGE],R3213)</f>
        <v>0</v>
      </c>
      <c r="T3213" s="139">
        <f ca="1">INDEX(EXTRACT!DATE,MATCH(Tableau4[[#This Row],[Décalage]],D:D,0),0)</f>
        <v>0</v>
      </c>
      <c r="U3213" s="139">
        <f ca="1">VLOOKUP(Tableau4[[#This Row],[Décalage]],D:E,2,0)</f>
        <v>0</v>
      </c>
      <c r="V3213" s="139">
        <f ca="1">VLOOKUP(Tableau4[[#This Row],[Décalage]],D:G,4,0)</f>
        <v>0</v>
      </c>
      <c r="AY3213" s="88"/>
      <c r="AZ3213" s="88"/>
      <c r="BA3213" s="88"/>
      <c r="BB3213" s="88"/>
      <c r="BC3213" s="88"/>
    </row>
    <row r="3214" spans="1:55" ht="15" x14ac:dyDescent="0.2">
      <c r="A3214" s="100" t="s">
        <v>534</v>
      </c>
      <c r="B3214" s="95" t="s">
        <v>534</v>
      </c>
      <c r="C3214" s="95">
        <v>3211</v>
      </c>
      <c r="D3214" s="95" t="s">
        <v>534</v>
      </c>
      <c r="E3214" s="99" t="s">
        <v>534</v>
      </c>
      <c r="F3214" s="95" t="s">
        <v>534</v>
      </c>
      <c r="G3214" s="95" t="s">
        <v>534</v>
      </c>
      <c r="H3214" s="95">
        <v>0</v>
      </c>
      <c r="I3214" s="95">
        <v>1</v>
      </c>
      <c r="J3214" s="95">
        <v>2747</v>
      </c>
      <c r="K3214" s="95" t="s">
        <v>534</v>
      </c>
      <c r="L3214" s="98" t="s">
        <v>534</v>
      </c>
      <c r="M3214" s="98" t="s">
        <v>534</v>
      </c>
      <c r="N3214" s="97" t="s">
        <v>534</v>
      </c>
      <c r="Q3214" s="88" t="str">
        <f t="array" aca="1" ref="Q3214" ca="1">IFERROR(INDEX(Tableau3[Num DECAL],SMALL(IF(Tableau3[Num DECAL]&lt;&gt;"",ROW(INDIRECT("1:"&amp;ROWS(Tableau3[Num DECAL])))),ROWS($1:3203))),"")</f>
        <v/>
      </c>
      <c r="R3214" s="88">
        <f t="shared" ca="1" si="50"/>
        <v>0</v>
      </c>
      <c r="S3214" s="88">
        <f ca="1">COUNTIFS(Tableau3[PLAGE],R3214)</f>
        <v>0</v>
      </c>
      <c r="T3214" s="139">
        <f ca="1">INDEX(EXTRACT!DATE,MATCH(Tableau4[[#This Row],[Décalage]],D:D,0),0)</f>
        <v>0</v>
      </c>
      <c r="U3214" s="139">
        <f ca="1">VLOOKUP(Tableau4[[#This Row],[Décalage]],D:E,2,0)</f>
        <v>0</v>
      </c>
      <c r="V3214" s="139">
        <f ca="1">VLOOKUP(Tableau4[[#This Row],[Décalage]],D:G,4,0)</f>
        <v>0</v>
      </c>
      <c r="AY3214" s="88"/>
      <c r="AZ3214" s="88"/>
      <c r="BA3214" s="88"/>
      <c r="BB3214" s="88"/>
      <c r="BC3214" s="88"/>
    </row>
    <row r="3215" spans="1:55" ht="15" x14ac:dyDescent="0.2">
      <c r="A3215" s="100" t="s">
        <v>534</v>
      </c>
      <c r="B3215" s="95" t="s">
        <v>534</v>
      </c>
      <c r="C3215" s="95">
        <v>3212</v>
      </c>
      <c r="D3215" s="95" t="s">
        <v>534</v>
      </c>
      <c r="E3215" s="99" t="s">
        <v>534</v>
      </c>
      <c r="F3215" s="95" t="s">
        <v>534</v>
      </c>
      <c r="G3215" s="95" t="s">
        <v>534</v>
      </c>
      <c r="H3215" s="95">
        <v>0</v>
      </c>
      <c r="I3215" s="95">
        <v>1</v>
      </c>
      <c r="J3215" s="95">
        <v>2748</v>
      </c>
      <c r="K3215" s="95" t="s">
        <v>534</v>
      </c>
      <c r="L3215" s="98" t="s">
        <v>534</v>
      </c>
      <c r="M3215" s="98" t="s">
        <v>534</v>
      </c>
      <c r="N3215" s="97" t="s">
        <v>534</v>
      </c>
      <c r="Q3215" s="88" t="str">
        <f t="array" aca="1" ref="Q3215" ca="1">IFERROR(INDEX(Tableau3[Num DECAL],SMALL(IF(Tableau3[Num DECAL]&lt;&gt;"",ROW(INDIRECT("1:"&amp;ROWS(Tableau3[Num DECAL])))),ROWS($1:3204))),"")</f>
        <v/>
      </c>
      <c r="R3215" s="88">
        <f t="shared" ca="1" si="50"/>
        <v>0</v>
      </c>
      <c r="S3215" s="88">
        <f ca="1">COUNTIFS(Tableau3[PLAGE],R3215)</f>
        <v>0</v>
      </c>
      <c r="T3215" s="139">
        <f ca="1">INDEX(EXTRACT!DATE,MATCH(Tableau4[[#This Row],[Décalage]],D:D,0),0)</f>
        <v>0</v>
      </c>
      <c r="U3215" s="139">
        <f ca="1">VLOOKUP(Tableau4[[#This Row],[Décalage]],D:E,2,0)</f>
        <v>0</v>
      </c>
      <c r="V3215" s="139">
        <f ca="1">VLOOKUP(Tableau4[[#This Row],[Décalage]],D:G,4,0)</f>
        <v>0</v>
      </c>
      <c r="AY3215" s="88"/>
      <c r="AZ3215" s="88"/>
      <c r="BA3215" s="88"/>
      <c r="BB3215" s="88"/>
      <c r="BC3215" s="88"/>
    </row>
    <row r="3216" spans="1:55" ht="15" x14ac:dyDescent="0.2">
      <c r="A3216" s="100" t="s">
        <v>534</v>
      </c>
      <c r="B3216" s="95" t="s">
        <v>534</v>
      </c>
      <c r="C3216" s="95">
        <v>3213</v>
      </c>
      <c r="D3216" s="95" t="s">
        <v>534</v>
      </c>
      <c r="E3216" s="99" t="s">
        <v>534</v>
      </c>
      <c r="F3216" s="95" t="s">
        <v>534</v>
      </c>
      <c r="G3216" s="95" t="s">
        <v>534</v>
      </c>
      <c r="H3216" s="95">
        <v>0</v>
      </c>
      <c r="I3216" s="95">
        <v>1</v>
      </c>
      <c r="J3216" s="95">
        <v>2749</v>
      </c>
      <c r="K3216" s="95" t="s">
        <v>534</v>
      </c>
      <c r="L3216" s="98" t="s">
        <v>534</v>
      </c>
      <c r="M3216" s="98" t="s">
        <v>534</v>
      </c>
      <c r="N3216" s="97" t="s">
        <v>534</v>
      </c>
      <c r="Q3216" s="88" t="str">
        <f t="array" aca="1" ref="Q3216" ca="1">IFERROR(INDEX(Tableau3[Num DECAL],SMALL(IF(Tableau3[Num DECAL]&lt;&gt;"",ROW(INDIRECT("1:"&amp;ROWS(Tableau3[Num DECAL])))),ROWS($1:3205))),"")</f>
        <v/>
      </c>
      <c r="R3216" s="88">
        <f t="shared" ca="1" si="50"/>
        <v>0</v>
      </c>
      <c r="S3216" s="88">
        <f ca="1">COUNTIFS(Tableau3[PLAGE],R3216)</f>
        <v>0</v>
      </c>
      <c r="T3216" s="139">
        <f ca="1">INDEX(EXTRACT!DATE,MATCH(Tableau4[[#This Row],[Décalage]],D:D,0),0)</f>
        <v>0</v>
      </c>
      <c r="U3216" s="139">
        <f ca="1">VLOOKUP(Tableau4[[#This Row],[Décalage]],D:E,2,0)</f>
        <v>0</v>
      </c>
      <c r="V3216" s="139">
        <f ca="1">VLOOKUP(Tableau4[[#This Row],[Décalage]],D:G,4,0)</f>
        <v>0</v>
      </c>
      <c r="AY3216" s="88"/>
      <c r="AZ3216" s="88"/>
      <c r="BA3216" s="88"/>
      <c r="BB3216" s="88"/>
      <c r="BC3216" s="88"/>
    </row>
    <row r="3217" spans="1:55" ht="15" x14ac:dyDescent="0.2">
      <c r="A3217" s="100" t="s">
        <v>534</v>
      </c>
      <c r="B3217" s="95" t="s">
        <v>534</v>
      </c>
      <c r="C3217" s="95">
        <v>3214</v>
      </c>
      <c r="D3217" s="95" t="s">
        <v>534</v>
      </c>
      <c r="E3217" s="99" t="s">
        <v>534</v>
      </c>
      <c r="F3217" s="95" t="s">
        <v>534</v>
      </c>
      <c r="G3217" s="95" t="s">
        <v>534</v>
      </c>
      <c r="H3217" s="95">
        <v>0</v>
      </c>
      <c r="I3217" s="95">
        <v>1</v>
      </c>
      <c r="J3217" s="95">
        <v>2750</v>
      </c>
      <c r="K3217" s="95" t="s">
        <v>534</v>
      </c>
      <c r="L3217" s="98" t="s">
        <v>534</v>
      </c>
      <c r="M3217" s="98" t="s">
        <v>534</v>
      </c>
      <c r="N3217" s="97" t="s">
        <v>534</v>
      </c>
      <c r="Q3217" s="88" t="str">
        <f t="array" aca="1" ref="Q3217" ca="1">IFERROR(INDEX(Tableau3[Num DECAL],SMALL(IF(Tableau3[Num DECAL]&lt;&gt;"",ROW(INDIRECT("1:"&amp;ROWS(Tableau3[Num DECAL])))),ROWS($1:3206))),"")</f>
        <v/>
      </c>
      <c r="R3217" s="88">
        <f t="shared" ca="1" si="50"/>
        <v>0</v>
      </c>
      <c r="S3217" s="88">
        <f ca="1">COUNTIFS(Tableau3[PLAGE],R3217)</f>
        <v>0</v>
      </c>
      <c r="T3217" s="139">
        <f ca="1">INDEX(EXTRACT!DATE,MATCH(Tableau4[[#This Row],[Décalage]],D:D,0),0)</f>
        <v>0</v>
      </c>
      <c r="U3217" s="139">
        <f ca="1">VLOOKUP(Tableau4[[#This Row],[Décalage]],D:E,2,0)</f>
        <v>0</v>
      </c>
      <c r="V3217" s="139">
        <f ca="1">VLOOKUP(Tableau4[[#This Row],[Décalage]],D:G,4,0)</f>
        <v>0</v>
      </c>
      <c r="AY3217" s="88"/>
      <c r="AZ3217" s="88"/>
      <c r="BA3217" s="88"/>
      <c r="BB3217" s="88"/>
      <c r="BC3217" s="88"/>
    </row>
    <row r="3218" spans="1:55" ht="15" x14ac:dyDescent="0.2">
      <c r="A3218" s="100" t="s">
        <v>534</v>
      </c>
      <c r="B3218" s="95" t="s">
        <v>534</v>
      </c>
      <c r="C3218" s="95">
        <v>3215</v>
      </c>
      <c r="D3218" s="95" t="s">
        <v>534</v>
      </c>
      <c r="E3218" s="99" t="s">
        <v>534</v>
      </c>
      <c r="F3218" s="95" t="s">
        <v>534</v>
      </c>
      <c r="G3218" s="95" t="s">
        <v>534</v>
      </c>
      <c r="H3218" s="95">
        <v>0</v>
      </c>
      <c r="I3218" s="95">
        <v>1</v>
      </c>
      <c r="J3218" s="95">
        <v>2751</v>
      </c>
      <c r="K3218" s="95" t="s">
        <v>534</v>
      </c>
      <c r="L3218" s="98" t="s">
        <v>534</v>
      </c>
      <c r="M3218" s="98" t="s">
        <v>534</v>
      </c>
      <c r="N3218" s="97" t="s">
        <v>534</v>
      </c>
      <c r="Q3218" s="88" t="str">
        <f t="array" aca="1" ref="Q3218" ca="1">IFERROR(INDEX(Tableau3[Num DECAL],SMALL(IF(Tableau3[Num DECAL]&lt;&gt;"",ROW(INDIRECT("1:"&amp;ROWS(Tableau3[Num DECAL])))),ROWS($1:3207))),"")</f>
        <v/>
      </c>
      <c r="R3218" s="88">
        <f t="shared" ca="1" si="50"/>
        <v>0</v>
      </c>
      <c r="S3218" s="88">
        <f ca="1">COUNTIFS(Tableau3[PLAGE],R3218)</f>
        <v>0</v>
      </c>
      <c r="T3218" s="139">
        <f ca="1">INDEX(EXTRACT!DATE,MATCH(Tableau4[[#This Row],[Décalage]],D:D,0),0)</f>
        <v>0</v>
      </c>
      <c r="U3218" s="139">
        <f ca="1">VLOOKUP(Tableau4[[#This Row],[Décalage]],D:E,2,0)</f>
        <v>0</v>
      </c>
      <c r="V3218" s="139">
        <f ca="1">VLOOKUP(Tableau4[[#This Row],[Décalage]],D:G,4,0)</f>
        <v>0</v>
      </c>
      <c r="AY3218" s="88"/>
      <c r="AZ3218" s="88"/>
      <c r="BA3218" s="88"/>
      <c r="BB3218" s="88"/>
      <c r="BC3218" s="88"/>
    </row>
    <row r="3219" spans="1:55" ht="15" x14ac:dyDescent="0.2">
      <c r="A3219" s="100" t="s">
        <v>534</v>
      </c>
      <c r="B3219" s="95" t="s">
        <v>534</v>
      </c>
      <c r="C3219" s="95">
        <v>3216</v>
      </c>
      <c r="D3219" s="95" t="s">
        <v>534</v>
      </c>
      <c r="E3219" s="99" t="s">
        <v>534</v>
      </c>
      <c r="F3219" s="95" t="s">
        <v>534</v>
      </c>
      <c r="G3219" s="95" t="s">
        <v>534</v>
      </c>
      <c r="H3219" s="95">
        <v>0</v>
      </c>
      <c r="I3219" s="95">
        <v>1</v>
      </c>
      <c r="J3219" s="95">
        <v>2752</v>
      </c>
      <c r="K3219" s="95" t="s">
        <v>534</v>
      </c>
      <c r="L3219" s="98" t="s">
        <v>534</v>
      </c>
      <c r="M3219" s="98" t="s">
        <v>534</v>
      </c>
      <c r="N3219" s="97" t="s">
        <v>534</v>
      </c>
      <c r="Q3219" s="88" t="str">
        <f t="array" aca="1" ref="Q3219" ca="1">IFERROR(INDEX(Tableau3[Num DECAL],SMALL(IF(Tableau3[Num DECAL]&lt;&gt;"",ROW(INDIRECT("1:"&amp;ROWS(Tableau3[Num DECAL])))),ROWS($1:3208))),"")</f>
        <v/>
      </c>
      <c r="R3219" s="88">
        <f t="shared" ca="1" si="50"/>
        <v>0</v>
      </c>
      <c r="S3219" s="88">
        <f ca="1">COUNTIFS(Tableau3[PLAGE],R3219)</f>
        <v>0</v>
      </c>
      <c r="T3219" s="139">
        <f ca="1">INDEX(EXTRACT!DATE,MATCH(Tableau4[[#This Row],[Décalage]],D:D,0),0)</f>
        <v>0</v>
      </c>
      <c r="U3219" s="139">
        <f ca="1">VLOOKUP(Tableau4[[#This Row],[Décalage]],D:E,2,0)</f>
        <v>0</v>
      </c>
      <c r="V3219" s="139">
        <f ca="1">VLOOKUP(Tableau4[[#This Row],[Décalage]],D:G,4,0)</f>
        <v>0</v>
      </c>
      <c r="AY3219" s="88"/>
      <c r="AZ3219" s="88"/>
      <c r="BA3219" s="88"/>
      <c r="BB3219" s="88"/>
      <c r="BC3219" s="88"/>
    </row>
    <row r="3220" spans="1:55" ht="15" x14ac:dyDescent="0.2">
      <c r="A3220" s="100" t="s">
        <v>534</v>
      </c>
      <c r="B3220" s="95" t="s">
        <v>534</v>
      </c>
      <c r="C3220" s="95">
        <v>3217</v>
      </c>
      <c r="D3220" s="95" t="s">
        <v>534</v>
      </c>
      <c r="E3220" s="99" t="s">
        <v>534</v>
      </c>
      <c r="F3220" s="95" t="s">
        <v>534</v>
      </c>
      <c r="G3220" s="95" t="s">
        <v>534</v>
      </c>
      <c r="H3220" s="95">
        <v>0</v>
      </c>
      <c r="I3220" s="95">
        <v>1</v>
      </c>
      <c r="J3220" s="95">
        <v>2753</v>
      </c>
      <c r="K3220" s="95" t="s">
        <v>534</v>
      </c>
      <c r="L3220" s="98" t="s">
        <v>534</v>
      </c>
      <c r="M3220" s="98" t="s">
        <v>534</v>
      </c>
      <c r="N3220" s="97" t="s">
        <v>534</v>
      </c>
      <c r="Q3220" s="88" t="str">
        <f t="array" aca="1" ref="Q3220" ca="1">IFERROR(INDEX(Tableau3[Num DECAL],SMALL(IF(Tableau3[Num DECAL]&lt;&gt;"",ROW(INDIRECT("1:"&amp;ROWS(Tableau3[Num DECAL])))),ROWS($1:3209))),"")</f>
        <v/>
      </c>
      <c r="R3220" s="88">
        <f t="shared" ca="1" si="50"/>
        <v>0</v>
      </c>
      <c r="S3220" s="88">
        <f ca="1">COUNTIFS(Tableau3[PLAGE],R3220)</f>
        <v>0</v>
      </c>
      <c r="T3220" s="139">
        <f ca="1">INDEX(EXTRACT!DATE,MATCH(Tableau4[[#This Row],[Décalage]],D:D,0),0)</f>
        <v>0</v>
      </c>
      <c r="U3220" s="139">
        <f ca="1">VLOOKUP(Tableau4[[#This Row],[Décalage]],D:E,2,0)</f>
        <v>0</v>
      </c>
      <c r="V3220" s="139">
        <f ca="1">VLOOKUP(Tableau4[[#This Row],[Décalage]],D:G,4,0)</f>
        <v>0</v>
      </c>
      <c r="AY3220" s="88"/>
      <c r="AZ3220" s="88"/>
      <c r="BA3220" s="88"/>
      <c r="BB3220" s="88"/>
      <c r="BC3220" s="88"/>
    </row>
    <row r="3221" spans="1:55" ht="15" x14ac:dyDescent="0.2">
      <c r="A3221" s="100" t="s">
        <v>534</v>
      </c>
      <c r="B3221" s="95" t="s">
        <v>534</v>
      </c>
      <c r="C3221" s="95">
        <v>3218</v>
      </c>
      <c r="D3221" s="95" t="s">
        <v>534</v>
      </c>
      <c r="E3221" s="99" t="s">
        <v>534</v>
      </c>
      <c r="F3221" s="95" t="s">
        <v>534</v>
      </c>
      <c r="G3221" s="95" t="s">
        <v>534</v>
      </c>
      <c r="H3221" s="95">
        <v>0</v>
      </c>
      <c r="I3221" s="95">
        <v>1</v>
      </c>
      <c r="J3221" s="95">
        <v>2754</v>
      </c>
      <c r="K3221" s="95" t="s">
        <v>534</v>
      </c>
      <c r="L3221" s="98" t="s">
        <v>534</v>
      </c>
      <c r="M3221" s="98" t="s">
        <v>534</v>
      </c>
      <c r="N3221" s="97" t="s">
        <v>534</v>
      </c>
      <c r="Q3221" s="88" t="str">
        <f t="array" aca="1" ref="Q3221" ca="1">IFERROR(INDEX(Tableau3[Num DECAL],SMALL(IF(Tableau3[Num DECAL]&lt;&gt;"",ROW(INDIRECT("1:"&amp;ROWS(Tableau3[Num DECAL])))),ROWS($1:3210))),"")</f>
        <v/>
      </c>
      <c r="R3221" s="88">
        <f t="shared" ca="1" si="50"/>
        <v>0</v>
      </c>
      <c r="S3221" s="88">
        <f ca="1">COUNTIFS(Tableau3[PLAGE],R3221)</f>
        <v>0</v>
      </c>
      <c r="T3221" s="139">
        <f ca="1">INDEX(EXTRACT!DATE,MATCH(Tableau4[[#This Row],[Décalage]],D:D,0),0)</f>
        <v>0</v>
      </c>
      <c r="U3221" s="139">
        <f ca="1">VLOOKUP(Tableau4[[#This Row],[Décalage]],D:E,2,0)</f>
        <v>0</v>
      </c>
      <c r="V3221" s="139">
        <f ca="1">VLOOKUP(Tableau4[[#This Row],[Décalage]],D:G,4,0)</f>
        <v>0</v>
      </c>
      <c r="AY3221" s="88"/>
      <c r="AZ3221" s="88"/>
      <c r="BA3221" s="88"/>
      <c r="BB3221" s="88"/>
      <c r="BC3221" s="88"/>
    </row>
    <row r="3222" spans="1:55" ht="15" x14ac:dyDescent="0.2">
      <c r="A3222" s="100" t="s">
        <v>534</v>
      </c>
      <c r="B3222" s="95" t="s">
        <v>534</v>
      </c>
      <c r="C3222" s="95">
        <v>3219</v>
      </c>
      <c r="D3222" s="95" t="s">
        <v>534</v>
      </c>
      <c r="E3222" s="99" t="s">
        <v>534</v>
      </c>
      <c r="F3222" s="95" t="s">
        <v>534</v>
      </c>
      <c r="G3222" s="95" t="s">
        <v>534</v>
      </c>
      <c r="H3222" s="95">
        <v>0</v>
      </c>
      <c r="I3222" s="95">
        <v>1</v>
      </c>
      <c r="J3222" s="95">
        <v>2755</v>
      </c>
      <c r="K3222" s="95" t="s">
        <v>534</v>
      </c>
      <c r="L3222" s="98" t="s">
        <v>534</v>
      </c>
      <c r="M3222" s="98" t="s">
        <v>534</v>
      </c>
      <c r="N3222" s="97" t="s">
        <v>534</v>
      </c>
      <c r="Q3222" s="88" t="str">
        <f t="array" aca="1" ref="Q3222" ca="1">IFERROR(INDEX(Tableau3[Num DECAL],SMALL(IF(Tableau3[Num DECAL]&lt;&gt;"",ROW(INDIRECT("1:"&amp;ROWS(Tableau3[Num DECAL])))),ROWS($1:3211))),"")</f>
        <v/>
      </c>
      <c r="R3222" s="88">
        <f t="shared" ca="1" si="50"/>
        <v>0</v>
      </c>
      <c r="S3222" s="88">
        <f ca="1">COUNTIFS(Tableau3[PLAGE],R3222)</f>
        <v>0</v>
      </c>
      <c r="T3222" s="139">
        <f ca="1">INDEX(EXTRACT!DATE,MATCH(Tableau4[[#This Row],[Décalage]],D:D,0),0)</f>
        <v>0</v>
      </c>
      <c r="U3222" s="139">
        <f ca="1">VLOOKUP(Tableau4[[#This Row],[Décalage]],D:E,2,0)</f>
        <v>0</v>
      </c>
      <c r="V3222" s="139">
        <f ca="1">VLOOKUP(Tableau4[[#This Row],[Décalage]],D:G,4,0)</f>
        <v>0</v>
      </c>
      <c r="AY3222" s="88"/>
      <c r="AZ3222" s="88"/>
      <c r="BA3222" s="88"/>
      <c r="BB3222" s="88"/>
      <c r="BC3222" s="88"/>
    </row>
    <row r="3223" spans="1:55" ht="15" x14ac:dyDescent="0.2">
      <c r="A3223" s="100" t="s">
        <v>534</v>
      </c>
      <c r="B3223" s="95" t="s">
        <v>534</v>
      </c>
      <c r="C3223" s="95">
        <v>3220</v>
      </c>
      <c r="D3223" s="95" t="s">
        <v>534</v>
      </c>
      <c r="E3223" s="99" t="s">
        <v>534</v>
      </c>
      <c r="F3223" s="95" t="s">
        <v>534</v>
      </c>
      <c r="G3223" s="95" t="s">
        <v>534</v>
      </c>
      <c r="H3223" s="95">
        <v>0</v>
      </c>
      <c r="I3223" s="95">
        <v>1</v>
      </c>
      <c r="J3223" s="95">
        <v>2756</v>
      </c>
      <c r="K3223" s="95" t="s">
        <v>534</v>
      </c>
      <c r="L3223" s="98" t="s">
        <v>534</v>
      </c>
      <c r="M3223" s="98" t="s">
        <v>534</v>
      </c>
      <c r="N3223" s="97" t="s">
        <v>534</v>
      </c>
      <c r="Q3223" s="88" t="str">
        <f t="array" aca="1" ref="Q3223" ca="1">IFERROR(INDEX(Tableau3[Num DECAL],SMALL(IF(Tableau3[Num DECAL]&lt;&gt;"",ROW(INDIRECT("1:"&amp;ROWS(Tableau3[Num DECAL])))),ROWS($1:3212))),"")</f>
        <v/>
      </c>
      <c r="R3223" s="88">
        <f t="shared" ca="1" si="50"/>
        <v>0</v>
      </c>
      <c r="S3223" s="88">
        <f ca="1">COUNTIFS(Tableau3[PLAGE],R3223)</f>
        <v>0</v>
      </c>
      <c r="T3223" s="139">
        <f ca="1">INDEX(EXTRACT!DATE,MATCH(Tableau4[[#This Row],[Décalage]],D:D,0),0)</f>
        <v>0</v>
      </c>
      <c r="U3223" s="139">
        <f ca="1">VLOOKUP(Tableau4[[#This Row],[Décalage]],D:E,2,0)</f>
        <v>0</v>
      </c>
      <c r="V3223" s="139">
        <f ca="1">VLOOKUP(Tableau4[[#This Row],[Décalage]],D:G,4,0)</f>
        <v>0</v>
      </c>
      <c r="AY3223" s="88"/>
      <c r="AZ3223" s="88"/>
      <c r="BA3223" s="88"/>
      <c r="BB3223" s="88"/>
      <c r="BC3223" s="88"/>
    </row>
    <row r="3224" spans="1:55" ht="15" x14ac:dyDescent="0.2">
      <c r="A3224" s="100" t="s">
        <v>534</v>
      </c>
      <c r="B3224" s="95" t="s">
        <v>534</v>
      </c>
      <c r="C3224" s="95">
        <v>3221</v>
      </c>
      <c r="D3224" s="95" t="s">
        <v>534</v>
      </c>
      <c r="E3224" s="99" t="s">
        <v>534</v>
      </c>
      <c r="F3224" s="95" t="s">
        <v>534</v>
      </c>
      <c r="G3224" s="95" t="s">
        <v>534</v>
      </c>
      <c r="H3224" s="95">
        <v>0</v>
      </c>
      <c r="I3224" s="95">
        <v>1</v>
      </c>
      <c r="J3224" s="95">
        <v>2757</v>
      </c>
      <c r="K3224" s="95" t="s">
        <v>534</v>
      </c>
      <c r="L3224" s="98" t="s">
        <v>534</v>
      </c>
      <c r="M3224" s="98" t="s">
        <v>534</v>
      </c>
      <c r="N3224" s="97" t="s">
        <v>534</v>
      </c>
      <c r="Q3224" s="88" t="str">
        <f t="array" aca="1" ref="Q3224" ca="1">IFERROR(INDEX(Tableau3[Num DECAL],SMALL(IF(Tableau3[Num DECAL]&lt;&gt;"",ROW(INDIRECT("1:"&amp;ROWS(Tableau3[Num DECAL])))),ROWS($1:3213))),"")</f>
        <v/>
      </c>
      <c r="R3224" s="88">
        <f t="shared" ca="1" si="50"/>
        <v>0</v>
      </c>
      <c r="S3224" s="88">
        <f ca="1">COUNTIFS(Tableau3[PLAGE],R3224)</f>
        <v>0</v>
      </c>
      <c r="T3224" s="139">
        <f ca="1">INDEX(EXTRACT!DATE,MATCH(Tableau4[[#This Row],[Décalage]],D:D,0),0)</f>
        <v>0</v>
      </c>
      <c r="U3224" s="139">
        <f ca="1">VLOOKUP(Tableau4[[#This Row],[Décalage]],D:E,2,0)</f>
        <v>0</v>
      </c>
      <c r="V3224" s="139">
        <f ca="1">VLOOKUP(Tableau4[[#This Row],[Décalage]],D:G,4,0)</f>
        <v>0</v>
      </c>
      <c r="AY3224" s="88"/>
      <c r="AZ3224" s="88"/>
      <c r="BA3224" s="88"/>
      <c r="BB3224" s="88"/>
      <c r="BC3224" s="88"/>
    </row>
    <row r="3225" spans="1:55" ht="15" x14ac:dyDescent="0.2">
      <c r="A3225" s="100" t="s">
        <v>534</v>
      </c>
      <c r="B3225" s="95" t="s">
        <v>534</v>
      </c>
      <c r="C3225" s="95">
        <v>3222</v>
      </c>
      <c r="D3225" s="95" t="s">
        <v>534</v>
      </c>
      <c r="E3225" s="99" t="s">
        <v>534</v>
      </c>
      <c r="F3225" s="95" t="s">
        <v>534</v>
      </c>
      <c r="G3225" s="95" t="s">
        <v>534</v>
      </c>
      <c r="H3225" s="95">
        <v>0</v>
      </c>
      <c r="I3225" s="95">
        <v>1</v>
      </c>
      <c r="J3225" s="95">
        <v>2758</v>
      </c>
      <c r="K3225" s="95" t="s">
        <v>534</v>
      </c>
      <c r="L3225" s="98" t="s">
        <v>534</v>
      </c>
      <c r="M3225" s="98" t="s">
        <v>534</v>
      </c>
      <c r="N3225" s="97" t="s">
        <v>534</v>
      </c>
      <c r="Q3225" s="88" t="str">
        <f t="array" aca="1" ref="Q3225" ca="1">IFERROR(INDEX(Tableau3[Num DECAL],SMALL(IF(Tableau3[Num DECAL]&lt;&gt;"",ROW(INDIRECT("1:"&amp;ROWS(Tableau3[Num DECAL])))),ROWS($1:3214))),"")</f>
        <v/>
      </c>
      <c r="R3225" s="88">
        <f t="shared" ca="1" si="50"/>
        <v>0</v>
      </c>
      <c r="S3225" s="88">
        <f ca="1">COUNTIFS(Tableau3[PLAGE],R3225)</f>
        <v>0</v>
      </c>
      <c r="T3225" s="139">
        <f ca="1">INDEX(EXTRACT!DATE,MATCH(Tableau4[[#This Row],[Décalage]],D:D,0),0)</f>
        <v>0</v>
      </c>
      <c r="U3225" s="139">
        <f ca="1">VLOOKUP(Tableau4[[#This Row],[Décalage]],D:E,2,0)</f>
        <v>0</v>
      </c>
      <c r="V3225" s="139">
        <f ca="1">VLOOKUP(Tableau4[[#This Row],[Décalage]],D:G,4,0)</f>
        <v>0</v>
      </c>
      <c r="AY3225" s="88"/>
      <c r="AZ3225" s="88"/>
      <c r="BA3225" s="88"/>
      <c r="BB3225" s="88"/>
      <c r="BC3225" s="88"/>
    </row>
    <row r="3226" spans="1:55" ht="15" x14ac:dyDescent="0.2">
      <c r="A3226" s="100" t="s">
        <v>534</v>
      </c>
      <c r="B3226" s="95" t="s">
        <v>534</v>
      </c>
      <c r="C3226" s="95">
        <v>3223</v>
      </c>
      <c r="D3226" s="95" t="s">
        <v>534</v>
      </c>
      <c r="E3226" s="99" t="s">
        <v>534</v>
      </c>
      <c r="F3226" s="95" t="s">
        <v>534</v>
      </c>
      <c r="G3226" s="95" t="s">
        <v>534</v>
      </c>
      <c r="H3226" s="95">
        <v>0</v>
      </c>
      <c r="I3226" s="95">
        <v>1</v>
      </c>
      <c r="J3226" s="95">
        <v>2759</v>
      </c>
      <c r="K3226" s="95" t="s">
        <v>534</v>
      </c>
      <c r="L3226" s="98" t="s">
        <v>534</v>
      </c>
      <c r="M3226" s="98" t="s">
        <v>534</v>
      </c>
      <c r="N3226" s="97" t="s">
        <v>534</v>
      </c>
      <c r="Q3226" s="88" t="str">
        <f t="array" aca="1" ref="Q3226" ca="1">IFERROR(INDEX(Tableau3[Num DECAL],SMALL(IF(Tableau3[Num DECAL]&lt;&gt;"",ROW(INDIRECT("1:"&amp;ROWS(Tableau3[Num DECAL])))),ROWS($1:3215))),"")</f>
        <v/>
      </c>
      <c r="R3226" s="88">
        <f t="shared" ca="1" si="50"/>
        <v>0</v>
      </c>
      <c r="S3226" s="88">
        <f ca="1">COUNTIFS(Tableau3[PLAGE],R3226)</f>
        <v>0</v>
      </c>
      <c r="T3226" s="139">
        <f ca="1">INDEX(EXTRACT!DATE,MATCH(Tableau4[[#This Row],[Décalage]],D:D,0),0)</f>
        <v>0</v>
      </c>
      <c r="U3226" s="139">
        <f ca="1">VLOOKUP(Tableau4[[#This Row],[Décalage]],D:E,2,0)</f>
        <v>0</v>
      </c>
      <c r="V3226" s="139">
        <f ca="1">VLOOKUP(Tableau4[[#This Row],[Décalage]],D:G,4,0)</f>
        <v>0</v>
      </c>
      <c r="AY3226" s="88"/>
      <c r="AZ3226" s="88"/>
      <c r="BA3226" s="88"/>
      <c r="BB3226" s="88"/>
      <c r="BC3226" s="88"/>
    </row>
    <row r="3227" spans="1:55" ht="15" x14ac:dyDescent="0.2">
      <c r="A3227" s="100" t="s">
        <v>534</v>
      </c>
      <c r="B3227" s="95" t="s">
        <v>534</v>
      </c>
      <c r="C3227" s="95">
        <v>3224</v>
      </c>
      <c r="D3227" s="95" t="s">
        <v>534</v>
      </c>
      <c r="E3227" s="99" t="s">
        <v>534</v>
      </c>
      <c r="F3227" s="95" t="s">
        <v>534</v>
      </c>
      <c r="G3227" s="95" t="s">
        <v>534</v>
      </c>
      <c r="H3227" s="95">
        <v>0</v>
      </c>
      <c r="I3227" s="95">
        <v>1</v>
      </c>
      <c r="J3227" s="95">
        <v>2760</v>
      </c>
      <c r="K3227" s="95" t="s">
        <v>534</v>
      </c>
      <c r="L3227" s="98" t="s">
        <v>534</v>
      </c>
      <c r="M3227" s="98" t="s">
        <v>534</v>
      </c>
      <c r="N3227" s="97" t="s">
        <v>534</v>
      </c>
      <c r="Q3227" s="88" t="str">
        <f t="array" aca="1" ref="Q3227" ca="1">IFERROR(INDEX(Tableau3[Num DECAL],SMALL(IF(Tableau3[Num DECAL]&lt;&gt;"",ROW(INDIRECT("1:"&amp;ROWS(Tableau3[Num DECAL])))),ROWS($1:3216))),"")</f>
        <v/>
      </c>
      <c r="R3227" s="88">
        <f t="shared" ca="1" si="50"/>
        <v>0</v>
      </c>
      <c r="S3227" s="88">
        <f ca="1">COUNTIFS(Tableau3[PLAGE],R3227)</f>
        <v>0</v>
      </c>
      <c r="T3227" s="139">
        <f ca="1">INDEX(EXTRACT!DATE,MATCH(Tableau4[[#This Row],[Décalage]],D:D,0),0)</f>
        <v>0</v>
      </c>
      <c r="U3227" s="139">
        <f ca="1">VLOOKUP(Tableau4[[#This Row],[Décalage]],D:E,2,0)</f>
        <v>0</v>
      </c>
      <c r="V3227" s="139">
        <f ca="1">VLOOKUP(Tableau4[[#This Row],[Décalage]],D:G,4,0)</f>
        <v>0</v>
      </c>
      <c r="AY3227" s="88"/>
      <c r="AZ3227" s="88"/>
      <c r="BA3227" s="88"/>
      <c r="BB3227" s="88"/>
      <c r="BC3227" s="88"/>
    </row>
    <row r="3228" spans="1:55" ht="15" x14ac:dyDescent="0.2">
      <c r="A3228" s="100" t="s">
        <v>534</v>
      </c>
      <c r="B3228" s="95" t="s">
        <v>534</v>
      </c>
      <c r="C3228" s="95">
        <v>3225</v>
      </c>
      <c r="D3228" s="95" t="s">
        <v>534</v>
      </c>
      <c r="E3228" s="99" t="s">
        <v>534</v>
      </c>
      <c r="F3228" s="95" t="s">
        <v>534</v>
      </c>
      <c r="G3228" s="95" t="s">
        <v>534</v>
      </c>
      <c r="H3228" s="95">
        <v>0</v>
      </c>
      <c r="I3228" s="95">
        <v>1</v>
      </c>
      <c r="J3228" s="95">
        <v>2761</v>
      </c>
      <c r="K3228" s="95" t="s">
        <v>534</v>
      </c>
      <c r="L3228" s="98" t="s">
        <v>534</v>
      </c>
      <c r="M3228" s="98" t="s">
        <v>534</v>
      </c>
      <c r="N3228" s="97" t="s">
        <v>534</v>
      </c>
      <c r="Q3228" s="88" t="str">
        <f t="array" aca="1" ref="Q3228" ca="1">IFERROR(INDEX(Tableau3[Num DECAL],SMALL(IF(Tableau3[Num DECAL]&lt;&gt;"",ROW(INDIRECT("1:"&amp;ROWS(Tableau3[Num DECAL])))),ROWS($1:3217))),"")</f>
        <v/>
      </c>
      <c r="R3228" s="88">
        <f t="shared" ca="1" si="50"/>
        <v>0</v>
      </c>
      <c r="S3228" s="88">
        <f ca="1">COUNTIFS(Tableau3[PLAGE],R3228)</f>
        <v>0</v>
      </c>
      <c r="T3228" s="139">
        <f ca="1">INDEX(EXTRACT!DATE,MATCH(Tableau4[[#This Row],[Décalage]],D:D,0),0)</f>
        <v>0</v>
      </c>
      <c r="U3228" s="139">
        <f ca="1">VLOOKUP(Tableau4[[#This Row],[Décalage]],D:E,2,0)</f>
        <v>0</v>
      </c>
      <c r="V3228" s="139">
        <f ca="1">VLOOKUP(Tableau4[[#This Row],[Décalage]],D:G,4,0)</f>
        <v>0</v>
      </c>
      <c r="AY3228" s="88"/>
      <c r="AZ3228" s="88"/>
      <c r="BA3228" s="88"/>
      <c r="BB3228" s="88"/>
      <c r="BC3228" s="88"/>
    </row>
    <row r="3229" spans="1:55" ht="15" x14ac:dyDescent="0.2">
      <c r="A3229" s="100" t="s">
        <v>534</v>
      </c>
      <c r="B3229" s="95" t="s">
        <v>534</v>
      </c>
      <c r="C3229" s="95">
        <v>3226</v>
      </c>
      <c r="D3229" s="95" t="s">
        <v>534</v>
      </c>
      <c r="E3229" s="99" t="s">
        <v>534</v>
      </c>
      <c r="F3229" s="95" t="s">
        <v>534</v>
      </c>
      <c r="G3229" s="95" t="s">
        <v>534</v>
      </c>
      <c r="H3229" s="95">
        <v>0</v>
      </c>
      <c r="I3229" s="95">
        <v>1</v>
      </c>
      <c r="J3229" s="95">
        <v>2762</v>
      </c>
      <c r="K3229" s="95" t="s">
        <v>534</v>
      </c>
      <c r="L3229" s="98" t="s">
        <v>534</v>
      </c>
      <c r="M3229" s="98" t="s">
        <v>534</v>
      </c>
      <c r="N3229" s="97" t="s">
        <v>534</v>
      </c>
      <c r="Q3229" s="88" t="str">
        <f t="array" aca="1" ref="Q3229" ca="1">IFERROR(INDEX(Tableau3[Num DECAL],SMALL(IF(Tableau3[Num DECAL]&lt;&gt;"",ROW(INDIRECT("1:"&amp;ROWS(Tableau3[Num DECAL])))),ROWS($1:3218))),"")</f>
        <v/>
      </c>
      <c r="R3229" s="88">
        <f t="shared" ca="1" si="50"/>
        <v>0</v>
      </c>
      <c r="S3229" s="88">
        <f ca="1">COUNTIFS(Tableau3[PLAGE],R3229)</f>
        <v>0</v>
      </c>
      <c r="T3229" s="139">
        <f ca="1">INDEX(EXTRACT!DATE,MATCH(Tableau4[[#This Row],[Décalage]],D:D,0),0)</f>
        <v>0</v>
      </c>
      <c r="U3229" s="139">
        <f ca="1">VLOOKUP(Tableau4[[#This Row],[Décalage]],D:E,2,0)</f>
        <v>0</v>
      </c>
      <c r="V3229" s="139">
        <f ca="1">VLOOKUP(Tableau4[[#This Row],[Décalage]],D:G,4,0)</f>
        <v>0</v>
      </c>
      <c r="AY3229" s="88"/>
      <c r="AZ3229" s="88"/>
      <c r="BA3229" s="88"/>
      <c r="BB3229" s="88"/>
      <c r="BC3229" s="88"/>
    </row>
    <row r="3230" spans="1:55" ht="15" x14ac:dyDescent="0.2">
      <c r="A3230" s="100" t="s">
        <v>534</v>
      </c>
      <c r="B3230" s="95" t="s">
        <v>534</v>
      </c>
      <c r="C3230" s="95">
        <v>3227</v>
      </c>
      <c r="D3230" s="95" t="s">
        <v>534</v>
      </c>
      <c r="E3230" s="99" t="s">
        <v>534</v>
      </c>
      <c r="F3230" s="95" t="s">
        <v>534</v>
      </c>
      <c r="G3230" s="95" t="s">
        <v>534</v>
      </c>
      <c r="H3230" s="95">
        <v>0</v>
      </c>
      <c r="I3230" s="95">
        <v>1</v>
      </c>
      <c r="J3230" s="95">
        <v>2763</v>
      </c>
      <c r="K3230" s="95" t="s">
        <v>534</v>
      </c>
      <c r="L3230" s="98" t="s">
        <v>534</v>
      </c>
      <c r="M3230" s="98" t="s">
        <v>534</v>
      </c>
      <c r="N3230" s="97" t="s">
        <v>534</v>
      </c>
      <c r="Q3230" s="88" t="str">
        <f t="array" aca="1" ref="Q3230" ca="1">IFERROR(INDEX(Tableau3[Num DECAL],SMALL(IF(Tableau3[Num DECAL]&lt;&gt;"",ROW(INDIRECT("1:"&amp;ROWS(Tableau3[Num DECAL])))),ROWS($1:3219))),"")</f>
        <v/>
      </c>
      <c r="R3230" s="88">
        <f t="shared" ca="1" si="50"/>
        <v>0</v>
      </c>
      <c r="S3230" s="88">
        <f ca="1">COUNTIFS(Tableau3[PLAGE],R3230)</f>
        <v>0</v>
      </c>
      <c r="T3230" s="139">
        <f ca="1">INDEX(EXTRACT!DATE,MATCH(Tableau4[[#This Row],[Décalage]],D:D,0),0)</f>
        <v>0</v>
      </c>
      <c r="U3230" s="139">
        <f ca="1">VLOOKUP(Tableau4[[#This Row],[Décalage]],D:E,2,0)</f>
        <v>0</v>
      </c>
      <c r="V3230" s="139">
        <f ca="1">VLOOKUP(Tableau4[[#This Row],[Décalage]],D:G,4,0)</f>
        <v>0</v>
      </c>
      <c r="AY3230" s="88"/>
      <c r="AZ3230" s="88"/>
      <c r="BA3230" s="88"/>
      <c r="BB3230" s="88"/>
      <c r="BC3230" s="88"/>
    </row>
    <row r="3231" spans="1:55" ht="15" x14ac:dyDescent="0.2">
      <c r="A3231" s="100" t="s">
        <v>534</v>
      </c>
      <c r="B3231" s="95" t="s">
        <v>534</v>
      </c>
      <c r="C3231" s="95">
        <v>3228</v>
      </c>
      <c r="D3231" s="95" t="s">
        <v>534</v>
      </c>
      <c r="E3231" s="99" t="s">
        <v>534</v>
      </c>
      <c r="F3231" s="95" t="s">
        <v>534</v>
      </c>
      <c r="G3231" s="95" t="s">
        <v>534</v>
      </c>
      <c r="H3231" s="95">
        <v>0</v>
      </c>
      <c r="I3231" s="95">
        <v>1</v>
      </c>
      <c r="J3231" s="95">
        <v>2764</v>
      </c>
      <c r="K3231" s="95" t="s">
        <v>534</v>
      </c>
      <c r="L3231" s="98" t="s">
        <v>534</v>
      </c>
      <c r="M3231" s="98" t="s">
        <v>534</v>
      </c>
      <c r="N3231" s="97" t="s">
        <v>534</v>
      </c>
      <c r="Q3231" s="88" t="str">
        <f t="array" aca="1" ref="Q3231" ca="1">IFERROR(INDEX(Tableau3[Num DECAL],SMALL(IF(Tableau3[Num DECAL]&lt;&gt;"",ROW(INDIRECT("1:"&amp;ROWS(Tableau3[Num DECAL])))),ROWS($1:3220))),"")</f>
        <v/>
      </c>
      <c r="R3231" s="88">
        <f t="shared" ca="1" si="50"/>
        <v>0</v>
      </c>
      <c r="S3231" s="88">
        <f ca="1">COUNTIFS(Tableau3[PLAGE],R3231)</f>
        <v>0</v>
      </c>
      <c r="T3231" s="139">
        <f ca="1">INDEX(EXTRACT!DATE,MATCH(Tableau4[[#This Row],[Décalage]],D:D,0),0)</f>
        <v>0</v>
      </c>
      <c r="U3231" s="139">
        <f ca="1">VLOOKUP(Tableau4[[#This Row],[Décalage]],D:E,2,0)</f>
        <v>0</v>
      </c>
      <c r="V3231" s="139">
        <f ca="1">VLOOKUP(Tableau4[[#This Row],[Décalage]],D:G,4,0)</f>
        <v>0</v>
      </c>
      <c r="AY3231" s="88"/>
      <c r="AZ3231" s="88"/>
      <c r="BA3231" s="88"/>
      <c r="BB3231" s="88"/>
      <c r="BC3231" s="88"/>
    </row>
    <row r="3232" spans="1:55" ht="15" x14ac:dyDescent="0.2">
      <c r="A3232" s="100" t="s">
        <v>534</v>
      </c>
      <c r="B3232" s="95" t="s">
        <v>534</v>
      </c>
      <c r="C3232" s="95">
        <v>3229</v>
      </c>
      <c r="D3232" s="95" t="s">
        <v>534</v>
      </c>
      <c r="E3232" s="99" t="s">
        <v>534</v>
      </c>
      <c r="F3232" s="95" t="s">
        <v>534</v>
      </c>
      <c r="G3232" s="95" t="s">
        <v>534</v>
      </c>
      <c r="H3232" s="95">
        <v>0</v>
      </c>
      <c r="I3232" s="95">
        <v>1</v>
      </c>
      <c r="J3232" s="95">
        <v>2765</v>
      </c>
      <c r="K3232" s="95" t="s">
        <v>534</v>
      </c>
      <c r="L3232" s="98" t="s">
        <v>534</v>
      </c>
      <c r="M3232" s="98" t="s">
        <v>534</v>
      </c>
      <c r="N3232" s="97" t="s">
        <v>534</v>
      </c>
      <c r="Q3232" s="88" t="str">
        <f t="array" aca="1" ref="Q3232" ca="1">IFERROR(INDEX(Tableau3[Num DECAL],SMALL(IF(Tableau3[Num DECAL]&lt;&gt;"",ROW(INDIRECT("1:"&amp;ROWS(Tableau3[Num DECAL])))),ROWS($1:3221))),"")</f>
        <v/>
      </c>
      <c r="R3232" s="88">
        <f t="shared" ca="1" si="50"/>
        <v>0</v>
      </c>
      <c r="S3232" s="88">
        <f ca="1">COUNTIFS(Tableau3[PLAGE],R3232)</f>
        <v>0</v>
      </c>
      <c r="T3232" s="139">
        <f ca="1">INDEX(EXTRACT!DATE,MATCH(Tableau4[[#This Row],[Décalage]],D:D,0),0)</f>
        <v>0</v>
      </c>
      <c r="U3232" s="139">
        <f ca="1">VLOOKUP(Tableau4[[#This Row],[Décalage]],D:E,2,0)</f>
        <v>0</v>
      </c>
      <c r="V3232" s="139">
        <f ca="1">VLOOKUP(Tableau4[[#This Row],[Décalage]],D:G,4,0)</f>
        <v>0</v>
      </c>
      <c r="AY3232" s="88"/>
      <c r="AZ3232" s="88"/>
      <c r="BA3232" s="88"/>
      <c r="BB3232" s="88"/>
      <c r="BC3232" s="88"/>
    </row>
    <row r="3233" spans="1:55" ht="15" x14ac:dyDescent="0.2">
      <c r="A3233" s="100" t="s">
        <v>534</v>
      </c>
      <c r="B3233" s="95" t="s">
        <v>534</v>
      </c>
      <c r="C3233" s="95">
        <v>3230</v>
      </c>
      <c r="D3233" s="95" t="s">
        <v>534</v>
      </c>
      <c r="E3233" s="99" t="s">
        <v>534</v>
      </c>
      <c r="F3233" s="95" t="s">
        <v>534</v>
      </c>
      <c r="G3233" s="95" t="s">
        <v>534</v>
      </c>
      <c r="H3233" s="95">
        <v>0</v>
      </c>
      <c r="I3233" s="95">
        <v>1</v>
      </c>
      <c r="J3233" s="95">
        <v>2766</v>
      </c>
      <c r="K3233" s="95" t="s">
        <v>534</v>
      </c>
      <c r="L3233" s="98" t="s">
        <v>534</v>
      </c>
      <c r="M3233" s="98" t="s">
        <v>534</v>
      </c>
      <c r="N3233" s="97" t="s">
        <v>534</v>
      </c>
      <c r="Q3233" s="88" t="str">
        <f t="array" aca="1" ref="Q3233" ca="1">IFERROR(INDEX(Tableau3[Num DECAL],SMALL(IF(Tableau3[Num DECAL]&lt;&gt;"",ROW(INDIRECT("1:"&amp;ROWS(Tableau3[Num DECAL])))),ROWS($1:3222))),"")</f>
        <v/>
      </c>
      <c r="R3233" s="88">
        <f t="shared" ca="1" si="50"/>
        <v>0</v>
      </c>
      <c r="S3233" s="88">
        <f ca="1">COUNTIFS(Tableau3[PLAGE],R3233)</f>
        <v>0</v>
      </c>
      <c r="T3233" s="139">
        <f ca="1">INDEX(EXTRACT!DATE,MATCH(Tableau4[[#This Row],[Décalage]],D:D,0),0)</f>
        <v>0</v>
      </c>
      <c r="U3233" s="139">
        <f ca="1">VLOOKUP(Tableau4[[#This Row],[Décalage]],D:E,2,0)</f>
        <v>0</v>
      </c>
      <c r="V3233" s="139">
        <f ca="1">VLOOKUP(Tableau4[[#This Row],[Décalage]],D:G,4,0)</f>
        <v>0</v>
      </c>
      <c r="AY3233" s="88"/>
      <c r="AZ3233" s="88"/>
      <c r="BA3233" s="88"/>
      <c r="BB3233" s="88"/>
      <c r="BC3233" s="88"/>
    </row>
    <row r="3234" spans="1:55" ht="15" x14ac:dyDescent="0.2">
      <c r="A3234" s="100" t="s">
        <v>534</v>
      </c>
      <c r="B3234" s="95" t="s">
        <v>534</v>
      </c>
      <c r="C3234" s="95">
        <v>3231</v>
      </c>
      <c r="D3234" s="95" t="s">
        <v>534</v>
      </c>
      <c r="E3234" s="99" t="s">
        <v>534</v>
      </c>
      <c r="F3234" s="95" t="s">
        <v>534</v>
      </c>
      <c r="G3234" s="95" t="s">
        <v>534</v>
      </c>
      <c r="H3234" s="95">
        <v>0</v>
      </c>
      <c r="I3234" s="95">
        <v>1</v>
      </c>
      <c r="J3234" s="95">
        <v>2767</v>
      </c>
      <c r="K3234" s="95" t="s">
        <v>534</v>
      </c>
      <c r="L3234" s="98" t="s">
        <v>534</v>
      </c>
      <c r="M3234" s="98" t="s">
        <v>534</v>
      </c>
      <c r="N3234" s="97" t="s">
        <v>534</v>
      </c>
      <c r="Q3234" s="88" t="str">
        <f t="array" aca="1" ref="Q3234" ca="1">IFERROR(INDEX(Tableau3[Num DECAL],SMALL(IF(Tableau3[Num DECAL]&lt;&gt;"",ROW(INDIRECT("1:"&amp;ROWS(Tableau3[Num DECAL])))),ROWS($1:3223))),"")</f>
        <v/>
      </c>
      <c r="R3234" s="88">
        <f t="shared" ca="1" si="50"/>
        <v>0</v>
      </c>
      <c r="S3234" s="88">
        <f ca="1">COUNTIFS(Tableau3[PLAGE],R3234)</f>
        <v>0</v>
      </c>
      <c r="T3234" s="139">
        <f ca="1">INDEX(EXTRACT!DATE,MATCH(Tableau4[[#This Row],[Décalage]],D:D,0),0)</f>
        <v>0</v>
      </c>
      <c r="U3234" s="139">
        <f ca="1">VLOOKUP(Tableau4[[#This Row],[Décalage]],D:E,2,0)</f>
        <v>0</v>
      </c>
      <c r="V3234" s="139">
        <f ca="1">VLOOKUP(Tableau4[[#This Row],[Décalage]],D:G,4,0)</f>
        <v>0</v>
      </c>
      <c r="AY3234" s="88"/>
      <c r="AZ3234" s="88"/>
      <c r="BA3234" s="88"/>
      <c r="BB3234" s="88"/>
      <c r="BC3234" s="88"/>
    </row>
    <row r="3235" spans="1:55" ht="15" x14ac:dyDescent="0.2">
      <c r="A3235" s="100" t="s">
        <v>534</v>
      </c>
      <c r="B3235" s="95" t="s">
        <v>534</v>
      </c>
      <c r="C3235" s="95">
        <v>3232</v>
      </c>
      <c r="D3235" s="95" t="s">
        <v>534</v>
      </c>
      <c r="E3235" s="99" t="s">
        <v>534</v>
      </c>
      <c r="F3235" s="95" t="s">
        <v>534</v>
      </c>
      <c r="G3235" s="95" t="s">
        <v>534</v>
      </c>
      <c r="H3235" s="95">
        <v>0</v>
      </c>
      <c r="I3235" s="95">
        <v>1</v>
      </c>
      <c r="J3235" s="95">
        <v>2768</v>
      </c>
      <c r="K3235" s="95" t="s">
        <v>534</v>
      </c>
      <c r="L3235" s="98" t="s">
        <v>534</v>
      </c>
      <c r="M3235" s="98" t="s">
        <v>534</v>
      </c>
      <c r="N3235" s="97" t="s">
        <v>534</v>
      </c>
      <c r="Q3235" s="88" t="str">
        <f t="array" aca="1" ref="Q3235" ca="1">IFERROR(INDEX(Tableau3[Num DECAL],SMALL(IF(Tableau3[Num DECAL]&lt;&gt;"",ROW(INDIRECT("1:"&amp;ROWS(Tableau3[Num DECAL])))),ROWS($1:3224))),"")</f>
        <v/>
      </c>
      <c r="R3235" s="88">
        <f t="shared" ca="1" si="50"/>
        <v>0</v>
      </c>
      <c r="S3235" s="88">
        <f ca="1">COUNTIFS(Tableau3[PLAGE],R3235)</f>
        <v>0</v>
      </c>
      <c r="T3235" s="139">
        <f ca="1">INDEX(EXTRACT!DATE,MATCH(Tableau4[[#This Row],[Décalage]],D:D,0),0)</f>
        <v>0</v>
      </c>
      <c r="U3235" s="139">
        <f ca="1">VLOOKUP(Tableau4[[#This Row],[Décalage]],D:E,2,0)</f>
        <v>0</v>
      </c>
      <c r="V3235" s="139">
        <f ca="1">VLOOKUP(Tableau4[[#This Row],[Décalage]],D:G,4,0)</f>
        <v>0</v>
      </c>
      <c r="AY3235" s="88"/>
      <c r="AZ3235" s="88"/>
      <c r="BA3235" s="88"/>
      <c r="BB3235" s="88"/>
      <c r="BC3235" s="88"/>
    </row>
    <row r="3236" spans="1:55" ht="15" x14ac:dyDescent="0.2">
      <c r="A3236" s="100" t="s">
        <v>534</v>
      </c>
      <c r="B3236" s="95" t="s">
        <v>534</v>
      </c>
      <c r="C3236" s="95">
        <v>3233</v>
      </c>
      <c r="D3236" s="95" t="s">
        <v>534</v>
      </c>
      <c r="E3236" s="99" t="s">
        <v>534</v>
      </c>
      <c r="F3236" s="95" t="s">
        <v>534</v>
      </c>
      <c r="G3236" s="95" t="s">
        <v>534</v>
      </c>
      <c r="H3236" s="95">
        <v>0</v>
      </c>
      <c r="I3236" s="95">
        <v>1</v>
      </c>
      <c r="J3236" s="95">
        <v>2769</v>
      </c>
      <c r="K3236" s="95" t="s">
        <v>534</v>
      </c>
      <c r="L3236" s="98" t="s">
        <v>534</v>
      </c>
      <c r="M3236" s="98" t="s">
        <v>534</v>
      </c>
      <c r="N3236" s="97" t="s">
        <v>534</v>
      </c>
      <c r="Q3236" s="88" t="str">
        <f t="array" aca="1" ref="Q3236" ca="1">IFERROR(INDEX(Tableau3[Num DECAL],SMALL(IF(Tableau3[Num DECAL]&lt;&gt;"",ROW(INDIRECT("1:"&amp;ROWS(Tableau3[Num DECAL])))),ROWS($1:3225))),"")</f>
        <v/>
      </c>
      <c r="R3236" s="88">
        <f t="shared" ca="1" si="50"/>
        <v>0</v>
      </c>
      <c r="S3236" s="88">
        <f ca="1">COUNTIFS(Tableau3[PLAGE],R3236)</f>
        <v>0</v>
      </c>
      <c r="T3236" s="139">
        <f ca="1">INDEX(EXTRACT!DATE,MATCH(Tableau4[[#This Row],[Décalage]],D:D,0),0)</f>
        <v>0</v>
      </c>
      <c r="U3236" s="139">
        <f ca="1">VLOOKUP(Tableau4[[#This Row],[Décalage]],D:E,2,0)</f>
        <v>0</v>
      </c>
      <c r="V3236" s="139">
        <f ca="1">VLOOKUP(Tableau4[[#This Row],[Décalage]],D:G,4,0)</f>
        <v>0</v>
      </c>
      <c r="AY3236" s="88"/>
      <c r="AZ3236" s="88"/>
      <c r="BA3236" s="88"/>
      <c r="BB3236" s="88"/>
      <c r="BC3236" s="88"/>
    </row>
    <row r="3237" spans="1:55" ht="15" x14ac:dyDescent="0.2">
      <c r="A3237" s="100" t="s">
        <v>534</v>
      </c>
      <c r="B3237" s="95" t="s">
        <v>534</v>
      </c>
      <c r="C3237" s="95">
        <v>3234</v>
      </c>
      <c r="D3237" s="95" t="s">
        <v>534</v>
      </c>
      <c r="E3237" s="99" t="s">
        <v>534</v>
      </c>
      <c r="F3237" s="95" t="s">
        <v>534</v>
      </c>
      <c r="G3237" s="95" t="s">
        <v>534</v>
      </c>
      <c r="H3237" s="95">
        <v>0</v>
      </c>
      <c r="I3237" s="95">
        <v>1</v>
      </c>
      <c r="J3237" s="95">
        <v>2770</v>
      </c>
      <c r="K3237" s="95" t="s">
        <v>534</v>
      </c>
      <c r="L3237" s="98" t="s">
        <v>534</v>
      </c>
      <c r="M3237" s="98" t="s">
        <v>534</v>
      </c>
      <c r="N3237" s="97" t="s">
        <v>534</v>
      </c>
      <c r="Q3237" s="88" t="str">
        <f t="array" aca="1" ref="Q3237" ca="1">IFERROR(INDEX(Tableau3[Num DECAL],SMALL(IF(Tableau3[Num DECAL]&lt;&gt;"",ROW(INDIRECT("1:"&amp;ROWS(Tableau3[Num DECAL])))),ROWS($1:3226))),"")</f>
        <v/>
      </c>
      <c r="R3237" s="88">
        <f t="shared" ca="1" si="50"/>
        <v>0</v>
      </c>
      <c r="S3237" s="88">
        <f ca="1">COUNTIFS(Tableau3[PLAGE],R3237)</f>
        <v>0</v>
      </c>
      <c r="T3237" s="139">
        <f ca="1">INDEX(EXTRACT!DATE,MATCH(Tableau4[[#This Row],[Décalage]],D:D,0),0)</f>
        <v>0</v>
      </c>
      <c r="U3237" s="139">
        <f ca="1">VLOOKUP(Tableau4[[#This Row],[Décalage]],D:E,2,0)</f>
        <v>0</v>
      </c>
      <c r="V3237" s="139">
        <f ca="1">VLOOKUP(Tableau4[[#This Row],[Décalage]],D:G,4,0)</f>
        <v>0</v>
      </c>
      <c r="AY3237" s="88"/>
      <c r="AZ3237" s="88"/>
      <c r="BA3237" s="88"/>
      <c r="BB3237" s="88"/>
      <c r="BC3237" s="88"/>
    </row>
    <row r="3238" spans="1:55" ht="15" x14ac:dyDescent="0.2">
      <c r="A3238" s="100" t="s">
        <v>534</v>
      </c>
      <c r="B3238" s="95" t="s">
        <v>534</v>
      </c>
      <c r="C3238" s="95">
        <v>3235</v>
      </c>
      <c r="D3238" s="95" t="s">
        <v>534</v>
      </c>
      <c r="E3238" s="99" t="s">
        <v>534</v>
      </c>
      <c r="F3238" s="95" t="s">
        <v>534</v>
      </c>
      <c r="G3238" s="95" t="s">
        <v>534</v>
      </c>
      <c r="H3238" s="95">
        <v>0</v>
      </c>
      <c r="I3238" s="95">
        <v>1</v>
      </c>
      <c r="J3238" s="95">
        <v>2771</v>
      </c>
      <c r="K3238" s="95" t="s">
        <v>534</v>
      </c>
      <c r="L3238" s="98" t="s">
        <v>534</v>
      </c>
      <c r="M3238" s="98" t="s">
        <v>534</v>
      </c>
      <c r="N3238" s="97" t="s">
        <v>534</v>
      </c>
      <c r="Q3238" s="88" t="str">
        <f t="array" aca="1" ref="Q3238" ca="1">IFERROR(INDEX(Tableau3[Num DECAL],SMALL(IF(Tableau3[Num DECAL]&lt;&gt;"",ROW(INDIRECT("1:"&amp;ROWS(Tableau3[Num DECAL])))),ROWS($1:3227))),"")</f>
        <v/>
      </c>
      <c r="R3238" s="88">
        <f t="shared" ca="1" si="50"/>
        <v>0</v>
      </c>
      <c r="S3238" s="88">
        <f ca="1">COUNTIFS(Tableau3[PLAGE],R3238)</f>
        <v>0</v>
      </c>
      <c r="T3238" s="139">
        <f ca="1">INDEX(EXTRACT!DATE,MATCH(Tableau4[[#This Row],[Décalage]],D:D,0),0)</f>
        <v>0</v>
      </c>
      <c r="U3238" s="139">
        <f ca="1">VLOOKUP(Tableau4[[#This Row],[Décalage]],D:E,2,0)</f>
        <v>0</v>
      </c>
      <c r="V3238" s="139">
        <f ca="1">VLOOKUP(Tableau4[[#This Row],[Décalage]],D:G,4,0)</f>
        <v>0</v>
      </c>
      <c r="AY3238" s="88"/>
      <c r="AZ3238" s="88"/>
      <c r="BA3238" s="88"/>
      <c r="BB3238" s="88"/>
      <c r="BC3238" s="88"/>
    </row>
    <row r="3239" spans="1:55" ht="15" x14ac:dyDescent="0.2">
      <c r="A3239" s="100" t="s">
        <v>534</v>
      </c>
      <c r="B3239" s="95" t="s">
        <v>534</v>
      </c>
      <c r="C3239" s="95">
        <v>3236</v>
      </c>
      <c r="D3239" s="95" t="s">
        <v>534</v>
      </c>
      <c r="E3239" s="99" t="s">
        <v>534</v>
      </c>
      <c r="F3239" s="95" t="s">
        <v>534</v>
      </c>
      <c r="G3239" s="95" t="s">
        <v>534</v>
      </c>
      <c r="H3239" s="95">
        <v>0</v>
      </c>
      <c r="I3239" s="95">
        <v>1</v>
      </c>
      <c r="J3239" s="95">
        <v>2772</v>
      </c>
      <c r="K3239" s="95" t="s">
        <v>534</v>
      </c>
      <c r="L3239" s="98" t="s">
        <v>534</v>
      </c>
      <c r="M3239" s="98" t="s">
        <v>534</v>
      </c>
      <c r="N3239" s="97" t="s">
        <v>534</v>
      </c>
      <c r="Q3239" s="88" t="str">
        <f t="array" aca="1" ref="Q3239" ca="1">IFERROR(INDEX(Tableau3[Num DECAL],SMALL(IF(Tableau3[Num DECAL]&lt;&gt;"",ROW(INDIRECT("1:"&amp;ROWS(Tableau3[Num DECAL])))),ROWS($1:3228))),"")</f>
        <v/>
      </c>
      <c r="R3239" s="88">
        <f t="shared" ca="1" si="50"/>
        <v>0</v>
      </c>
      <c r="S3239" s="88">
        <f ca="1">COUNTIFS(Tableau3[PLAGE],R3239)</f>
        <v>0</v>
      </c>
      <c r="T3239" s="139">
        <f ca="1">INDEX(EXTRACT!DATE,MATCH(Tableau4[[#This Row],[Décalage]],D:D,0),0)</f>
        <v>0</v>
      </c>
      <c r="U3239" s="139">
        <f ca="1">VLOOKUP(Tableau4[[#This Row],[Décalage]],D:E,2,0)</f>
        <v>0</v>
      </c>
      <c r="V3239" s="139">
        <f ca="1">VLOOKUP(Tableau4[[#This Row],[Décalage]],D:G,4,0)</f>
        <v>0</v>
      </c>
      <c r="AY3239" s="88"/>
      <c r="AZ3239" s="88"/>
      <c r="BA3239" s="88"/>
      <c r="BB3239" s="88"/>
      <c r="BC3239" s="88"/>
    </row>
    <row r="3240" spans="1:55" ht="15" x14ac:dyDescent="0.2">
      <c r="A3240" s="100" t="s">
        <v>534</v>
      </c>
      <c r="B3240" s="95" t="s">
        <v>534</v>
      </c>
      <c r="C3240" s="95">
        <v>3237</v>
      </c>
      <c r="D3240" s="95" t="s">
        <v>534</v>
      </c>
      <c r="E3240" s="99" t="s">
        <v>534</v>
      </c>
      <c r="F3240" s="95" t="s">
        <v>534</v>
      </c>
      <c r="G3240" s="95" t="s">
        <v>534</v>
      </c>
      <c r="H3240" s="95">
        <v>0</v>
      </c>
      <c r="I3240" s="95">
        <v>1</v>
      </c>
      <c r="J3240" s="95">
        <v>2773</v>
      </c>
      <c r="K3240" s="95" t="s">
        <v>534</v>
      </c>
      <c r="L3240" s="98" t="s">
        <v>534</v>
      </c>
      <c r="M3240" s="98" t="s">
        <v>534</v>
      </c>
      <c r="N3240" s="97" t="s">
        <v>534</v>
      </c>
      <c r="Q3240" s="88" t="str">
        <f t="array" aca="1" ref="Q3240" ca="1">IFERROR(INDEX(Tableau3[Num DECAL],SMALL(IF(Tableau3[Num DECAL]&lt;&gt;"",ROW(INDIRECT("1:"&amp;ROWS(Tableau3[Num DECAL])))),ROWS($1:3229))),"")</f>
        <v/>
      </c>
      <c r="R3240" s="88">
        <f t="shared" ca="1" si="50"/>
        <v>0</v>
      </c>
      <c r="S3240" s="88">
        <f ca="1">COUNTIFS(Tableau3[PLAGE],R3240)</f>
        <v>0</v>
      </c>
      <c r="T3240" s="139">
        <f ca="1">INDEX(EXTRACT!DATE,MATCH(Tableau4[[#This Row],[Décalage]],D:D,0),0)</f>
        <v>0</v>
      </c>
      <c r="U3240" s="139">
        <f ca="1">VLOOKUP(Tableau4[[#This Row],[Décalage]],D:E,2,0)</f>
        <v>0</v>
      </c>
      <c r="V3240" s="139">
        <f ca="1">VLOOKUP(Tableau4[[#This Row],[Décalage]],D:G,4,0)</f>
        <v>0</v>
      </c>
      <c r="AY3240" s="88"/>
      <c r="AZ3240" s="88"/>
      <c r="BA3240" s="88"/>
      <c r="BB3240" s="88"/>
      <c r="BC3240" s="88"/>
    </row>
    <row r="3241" spans="1:55" ht="15" x14ac:dyDescent="0.2">
      <c r="A3241" s="100" t="s">
        <v>534</v>
      </c>
      <c r="B3241" s="95" t="s">
        <v>534</v>
      </c>
      <c r="C3241" s="95">
        <v>3238</v>
      </c>
      <c r="D3241" s="95" t="s">
        <v>534</v>
      </c>
      <c r="E3241" s="99" t="s">
        <v>534</v>
      </c>
      <c r="F3241" s="95" t="s">
        <v>534</v>
      </c>
      <c r="G3241" s="95" t="s">
        <v>534</v>
      </c>
      <c r="H3241" s="95">
        <v>0</v>
      </c>
      <c r="I3241" s="95">
        <v>1</v>
      </c>
      <c r="J3241" s="95">
        <v>2774</v>
      </c>
      <c r="K3241" s="95" t="s">
        <v>534</v>
      </c>
      <c r="L3241" s="98" t="s">
        <v>534</v>
      </c>
      <c r="M3241" s="98" t="s">
        <v>534</v>
      </c>
      <c r="N3241" s="97" t="s">
        <v>534</v>
      </c>
      <c r="Q3241" s="88" t="str">
        <f t="array" aca="1" ref="Q3241" ca="1">IFERROR(INDEX(Tableau3[Num DECAL],SMALL(IF(Tableau3[Num DECAL]&lt;&gt;"",ROW(INDIRECT("1:"&amp;ROWS(Tableau3[Num DECAL])))),ROWS($1:3230))),"")</f>
        <v/>
      </c>
      <c r="R3241" s="88">
        <f t="shared" ca="1" si="50"/>
        <v>0</v>
      </c>
      <c r="S3241" s="88">
        <f ca="1">COUNTIFS(Tableau3[PLAGE],R3241)</f>
        <v>0</v>
      </c>
      <c r="T3241" s="139">
        <f ca="1">INDEX(EXTRACT!DATE,MATCH(Tableau4[[#This Row],[Décalage]],D:D,0),0)</f>
        <v>0</v>
      </c>
      <c r="U3241" s="139">
        <f ca="1">VLOOKUP(Tableau4[[#This Row],[Décalage]],D:E,2,0)</f>
        <v>0</v>
      </c>
      <c r="V3241" s="139">
        <f ca="1">VLOOKUP(Tableau4[[#This Row],[Décalage]],D:G,4,0)</f>
        <v>0</v>
      </c>
      <c r="AY3241" s="88"/>
      <c r="AZ3241" s="88"/>
      <c r="BA3241" s="88"/>
      <c r="BB3241" s="88"/>
      <c r="BC3241" s="88"/>
    </row>
    <row r="3242" spans="1:55" ht="15" x14ac:dyDescent="0.2">
      <c r="A3242" s="100" t="s">
        <v>534</v>
      </c>
      <c r="B3242" s="95" t="s">
        <v>534</v>
      </c>
      <c r="C3242" s="95">
        <v>3239</v>
      </c>
      <c r="D3242" s="95" t="s">
        <v>534</v>
      </c>
      <c r="E3242" s="99" t="s">
        <v>534</v>
      </c>
      <c r="F3242" s="95" t="s">
        <v>534</v>
      </c>
      <c r="G3242" s="95" t="s">
        <v>534</v>
      </c>
      <c r="H3242" s="95">
        <v>0</v>
      </c>
      <c r="I3242" s="95">
        <v>1</v>
      </c>
      <c r="J3242" s="95">
        <v>2775</v>
      </c>
      <c r="K3242" s="95" t="s">
        <v>534</v>
      </c>
      <c r="L3242" s="98" t="s">
        <v>534</v>
      </c>
      <c r="M3242" s="98" t="s">
        <v>534</v>
      </c>
      <c r="N3242" s="97" t="s">
        <v>534</v>
      </c>
      <c r="Q3242" s="88" t="str">
        <f t="array" aca="1" ref="Q3242" ca="1">IFERROR(INDEX(Tableau3[Num DECAL],SMALL(IF(Tableau3[Num DECAL]&lt;&gt;"",ROW(INDIRECT("1:"&amp;ROWS(Tableau3[Num DECAL])))),ROWS($1:3231))),"")</f>
        <v/>
      </c>
      <c r="R3242" s="88">
        <f t="shared" ca="1" si="50"/>
        <v>0</v>
      </c>
      <c r="S3242" s="88">
        <f ca="1">COUNTIFS(Tableau3[PLAGE],R3242)</f>
        <v>0</v>
      </c>
      <c r="T3242" s="139">
        <f ca="1">INDEX(EXTRACT!DATE,MATCH(Tableau4[[#This Row],[Décalage]],D:D,0),0)</f>
        <v>0</v>
      </c>
      <c r="U3242" s="139">
        <f ca="1">VLOOKUP(Tableau4[[#This Row],[Décalage]],D:E,2,0)</f>
        <v>0</v>
      </c>
      <c r="V3242" s="139">
        <f ca="1">VLOOKUP(Tableau4[[#This Row],[Décalage]],D:G,4,0)</f>
        <v>0</v>
      </c>
      <c r="AY3242" s="88"/>
      <c r="AZ3242" s="88"/>
      <c r="BA3242" s="88"/>
      <c r="BB3242" s="88"/>
      <c r="BC3242" s="88"/>
    </row>
    <row r="3243" spans="1:55" ht="15" x14ac:dyDescent="0.2">
      <c r="A3243" s="100" t="s">
        <v>534</v>
      </c>
      <c r="B3243" s="95" t="s">
        <v>534</v>
      </c>
      <c r="C3243" s="95">
        <v>3240</v>
      </c>
      <c r="D3243" s="95" t="s">
        <v>534</v>
      </c>
      <c r="E3243" s="99" t="s">
        <v>534</v>
      </c>
      <c r="F3243" s="95" t="s">
        <v>534</v>
      </c>
      <c r="G3243" s="95" t="s">
        <v>534</v>
      </c>
      <c r="H3243" s="95">
        <v>0</v>
      </c>
      <c r="I3243" s="95">
        <v>1</v>
      </c>
      <c r="J3243" s="95">
        <v>2776</v>
      </c>
      <c r="K3243" s="95" t="s">
        <v>534</v>
      </c>
      <c r="L3243" s="98" t="s">
        <v>534</v>
      </c>
      <c r="M3243" s="98" t="s">
        <v>534</v>
      </c>
      <c r="N3243" s="97" t="s">
        <v>534</v>
      </c>
      <c r="Q3243" s="88" t="str">
        <f t="array" aca="1" ref="Q3243" ca="1">IFERROR(INDEX(Tableau3[Num DECAL],SMALL(IF(Tableau3[Num DECAL]&lt;&gt;"",ROW(INDIRECT("1:"&amp;ROWS(Tableau3[Num DECAL])))),ROWS($1:3232))),"")</f>
        <v/>
      </c>
      <c r="R3243" s="88">
        <f t="shared" ca="1" si="50"/>
        <v>0</v>
      </c>
      <c r="S3243" s="88">
        <f ca="1">COUNTIFS(Tableau3[PLAGE],R3243)</f>
        <v>0</v>
      </c>
      <c r="T3243" s="139">
        <f ca="1">INDEX(EXTRACT!DATE,MATCH(Tableau4[[#This Row],[Décalage]],D:D,0),0)</f>
        <v>0</v>
      </c>
      <c r="U3243" s="139">
        <f ca="1">VLOOKUP(Tableau4[[#This Row],[Décalage]],D:E,2,0)</f>
        <v>0</v>
      </c>
      <c r="V3243" s="139">
        <f ca="1">VLOOKUP(Tableau4[[#This Row],[Décalage]],D:G,4,0)</f>
        <v>0</v>
      </c>
      <c r="AY3243" s="88"/>
      <c r="AZ3243" s="88"/>
      <c r="BA3243" s="88"/>
      <c r="BB3243" s="88"/>
      <c r="BC3243" s="88"/>
    </row>
    <row r="3244" spans="1:55" ht="15" x14ac:dyDescent="0.2">
      <c r="A3244" s="100" t="s">
        <v>534</v>
      </c>
      <c r="B3244" s="95" t="s">
        <v>534</v>
      </c>
      <c r="C3244" s="95">
        <v>3241</v>
      </c>
      <c r="D3244" s="95" t="s">
        <v>534</v>
      </c>
      <c r="E3244" s="99" t="s">
        <v>534</v>
      </c>
      <c r="F3244" s="95" t="s">
        <v>534</v>
      </c>
      <c r="G3244" s="95" t="s">
        <v>534</v>
      </c>
      <c r="H3244" s="95">
        <v>0</v>
      </c>
      <c r="I3244" s="95">
        <v>1</v>
      </c>
      <c r="J3244" s="95">
        <v>2777</v>
      </c>
      <c r="K3244" s="95" t="s">
        <v>534</v>
      </c>
      <c r="L3244" s="98" t="s">
        <v>534</v>
      </c>
      <c r="M3244" s="98" t="s">
        <v>534</v>
      </c>
      <c r="N3244" s="97" t="s">
        <v>534</v>
      </c>
      <c r="Q3244" s="88" t="str">
        <f t="array" aca="1" ref="Q3244" ca="1">IFERROR(INDEX(Tableau3[Num DECAL],SMALL(IF(Tableau3[Num DECAL]&lt;&gt;"",ROW(INDIRECT("1:"&amp;ROWS(Tableau3[Num DECAL])))),ROWS($1:3233))),"")</f>
        <v/>
      </c>
      <c r="R3244" s="88">
        <f t="shared" ca="1" si="50"/>
        <v>0</v>
      </c>
      <c r="S3244" s="88">
        <f ca="1">COUNTIFS(Tableau3[PLAGE],R3244)</f>
        <v>0</v>
      </c>
      <c r="T3244" s="139">
        <f ca="1">INDEX(EXTRACT!DATE,MATCH(Tableau4[[#This Row],[Décalage]],D:D,0),0)</f>
        <v>0</v>
      </c>
      <c r="U3244" s="139">
        <f ca="1">VLOOKUP(Tableau4[[#This Row],[Décalage]],D:E,2,0)</f>
        <v>0</v>
      </c>
      <c r="V3244" s="139">
        <f ca="1">VLOOKUP(Tableau4[[#This Row],[Décalage]],D:G,4,0)</f>
        <v>0</v>
      </c>
      <c r="AY3244" s="88"/>
      <c r="AZ3244" s="88"/>
      <c r="BA3244" s="88"/>
      <c r="BB3244" s="88"/>
      <c r="BC3244" s="88"/>
    </row>
    <row r="3245" spans="1:55" ht="15" x14ac:dyDescent="0.2">
      <c r="A3245" s="100" t="s">
        <v>534</v>
      </c>
      <c r="B3245" s="95" t="s">
        <v>534</v>
      </c>
      <c r="C3245" s="95">
        <v>3242</v>
      </c>
      <c r="D3245" s="95" t="s">
        <v>534</v>
      </c>
      <c r="E3245" s="99" t="s">
        <v>534</v>
      </c>
      <c r="F3245" s="95" t="s">
        <v>534</v>
      </c>
      <c r="G3245" s="95" t="s">
        <v>534</v>
      </c>
      <c r="H3245" s="95">
        <v>0</v>
      </c>
      <c r="I3245" s="95">
        <v>1</v>
      </c>
      <c r="J3245" s="95">
        <v>2778</v>
      </c>
      <c r="K3245" s="95" t="s">
        <v>534</v>
      </c>
      <c r="L3245" s="98" t="s">
        <v>534</v>
      </c>
      <c r="M3245" s="98" t="s">
        <v>534</v>
      </c>
      <c r="N3245" s="97" t="s">
        <v>534</v>
      </c>
      <c r="Q3245" s="88" t="str">
        <f t="array" aca="1" ref="Q3245" ca="1">IFERROR(INDEX(Tableau3[Num DECAL],SMALL(IF(Tableau3[Num DECAL]&lt;&gt;"",ROW(INDIRECT("1:"&amp;ROWS(Tableau3[Num DECAL])))),ROWS($1:3234))),"")</f>
        <v/>
      </c>
      <c r="R3245" s="88">
        <f t="shared" ca="1" si="50"/>
        <v>0</v>
      </c>
      <c r="S3245" s="88">
        <f ca="1">COUNTIFS(Tableau3[PLAGE],R3245)</f>
        <v>0</v>
      </c>
      <c r="T3245" s="139">
        <f ca="1">INDEX(EXTRACT!DATE,MATCH(Tableau4[[#This Row],[Décalage]],D:D,0),0)</f>
        <v>0</v>
      </c>
      <c r="U3245" s="139">
        <f ca="1">VLOOKUP(Tableau4[[#This Row],[Décalage]],D:E,2,0)</f>
        <v>0</v>
      </c>
      <c r="V3245" s="139">
        <f ca="1">VLOOKUP(Tableau4[[#This Row],[Décalage]],D:G,4,0)</f>
        <v>0</v>
      </c>
      <c r="AY3245" s="88"/>
      <c r="AZ3245" s="88"/>
      <c r="BA3245" s="88"/>
      <c r="BB3245" s="88"/>
      <c r="BC3245" s="88"/>
    </row>
    <row r="3246" spans="1:55" ht="15" x14ac:dyDescent="0.2">
      <c r="A3246" s="100" t="s">
        <v>534</v>
      </c>
      <c r="B3246" s="95" t="s">
        <v>534</v>
      </c>
      <c r="C3246" s="95">
        <v>3243</v>
      </c>
      <c r="D3246" s="95" t="s">
        <v>534</v>
      </c>
      <c r="E3246" s="99" t="s">
        <v>534</v>
      </c>
      <c r="F3246" s="95" t="s">
        <v>534</v>
      </c>
      <c r="G3246" s="95" t="s">
        <v>534</v>
      </c>
      <c r="H3246" s="95">
        <v>0</v>
      </c>
      <c r="I3246" s="95">
        <v>1</v>
      </c>
      <c r="J3246" s="95">
        <v>2779</v>
      </c>
      <c r="K3246" s="95" t="s">
        <v>534</v>
      </c>
      <c r="L3246" s="98" t="s">
        <v>534</v>
      </c>
      <c r="M3246" s="98" t="s">
        <v>534</v>
      </c>
      <c r="N3246" s="97" t="s">
        <v>534</v>
      </c>
      <c r="Q3246" s="88" t="str">
        <f t="array" aca="1" ref="Q3246" ca="1">IFERROR(INDEX(Tableau3[Num DECAL],SMALL(IF(Tableau3[Num DECAL]&lt;&gt;"",ROW(INDIRECT("1:"&amp;ROWS(Tableau3[Num DECAL])))),ROWS($1:3235))),"")</f>
        <v/>
      </c>
      <c r="R3246" s="88">
        <f t="shared" ca="1" si="50"/>
        <v>0</v>
      </c>
      <c r="S3246" s="88">
        <f ca="1">COUNTIFS(Tableau3[PLAGE],R3246)</f>
        <v>0</v>
      </c>
      <c r="T3246" s="139">
        <f ca="1">INDEX(EXTRACT!DATE,MATCH(Tableau4[[#This Row],[Décalage]],D:D,0),0)</f>
        <v>0</v>
      </c>
      <c r="U3246" s="139">
        <f ca="1">VLOOKUP(Tableau4[[#This Row],[Décalage]],D:E,2,0)</f>
        <v>0</v>
      </c>
      <c r="V3246" s="139">
        <f ca="1">VLOOKUP(Tableau4[[#This Row],[Décalage]],D:G,4,0)</f>
        <v>0</v>
      </c>
      <c r="AY3246" s="88"/>
      <c r="AZ3246" s="88"/>
      <c r="BA3246" s="88"/>
      <c r="BB3246" s="88"/>
      <c r="BC3246" s="88"/>
    </row>
    <row r="3247" spans="1:55" ht="15" x14ac:dyDescent="0.2">
      <c r="A3247" s="100" t="s">
        <v>534</v>
      </c>
      <c r="B3247" s="95" t="s">
        <v>534</v>
      </c>
      <c r="C3247" s="95">
        <v>3244</v>
      </c>
      <c r="D3247" s="95" t="s">
        <v>534</v>
      </c>
      <c r="E3247" s="99" t="s">
        <v>534</v>
      </c>
      <c r="F3247" s="95" t="s">
        <v>534</v>
      </c>
      <c r="G3247" s="95" t="s">
        <v>534</v>
      </c>
      <c r="H3247" s="95">
        <v>0</v>
      </c>
      <c r="I3247" s="95">
        <v>1</v>
      </c>
      <c r="J3247" s="95">
        <v>2780</v>
      </c>
      <c r="K3247" s="95" t="s">
        <v>534</v>
      </c>
      <c r="L3247" s="98" t="s">
        <v>534</v>
      </c>
      <c r="M3247" s="98" t="s">
        <v>534</v>
      </c>
      <c r="N3247" s="97" t="s">
        <v>534</v>
      </c>
      <c r="Q3247" s="88" t="str">
        <f t="array" aca="1" ref="Q3247" ca="1">IFERROR(INDEX(Tableau3[Num DECAL],SMALL(IF(Tableau3[Num DECAL]&lt;&gt;"",ROW(INDIRECT("1:"&amp;ROWS(Tableau3[Num DECAL])))),ROWS($1:3236))),"")</f>
        <v/>
      </c>
      <c r="R3247" s="88">
        <f t="shared" ca="1" si="50"/>
        <v>0</v>
      </c>
      <c r="S3247" s="88">
        <f ca="1">COUNTIFS(Tableau3[PLAGE],R3247)</f>
        <v>0</v>
      </c>
      <c r="T3247" s="139">
        <f ca="1">INDEX(EXTRACT!DATE,MATCH(Tableau4[[#This Row],[Décalage]],D:D,0),0)</f>
        <v>0</v>
      </c>
      <c r="U3247" s="139">
        <f ca="1">VLOOKUP(Tableau4[[#This Row],[Décalage]],D:E,2,0)</f>
        <v>0</v>
      </c>
      <c r="V3247" s="139">
        <f ca="1">VLOOKUP(Tableau4[[#This Row],[Décalage]],D:G,4,0)</f>
        <v>0</v>
      </c>
      <c r="AY3247" s="88"/>
      <c r="AZ3247" s="88"/>
      <c r="BA3247" s="88"/>
      <c r="BB3247" s="88"/>
      <c r="BC3247" s="88"/>
    </row>
    <row r="3248" spans="1:55" ht="15" x14ac:dyDescent="0.2">
      <c r="A3248" s="100" t="s">
        <v>534</v>
      </c>
      <c r="B3248" s="95" t="s">
        <v>534</v>
      </c>
      <c r="C3248" s="95">
        <v>3245</v>
      </c>
      <c r="D3248" s="95" t="s">
        <v>534</v>
      </c>
      <c r="E3248" s="99" t="s">
        <v>534</v>
      </c>
      <c r="F3248" s="95" t="s">
        <v>534</v>
      </c>
      <c r="G3248" s="95" t="s">
        <v>534</v>
      </c>
      <c r="H3248" s="95">
        <v>0</v>
      </c>
      <c r="I3248" s="95">
        <v>1</v>
      </c>
      <c r="J3248" s="95">
        <v>2781</v>
      </c>
      <c r="K3248" s="95" t="s">
        <v>534</v>
      </c>
      <c r="L3248" s="98" t="s">
        <v>534</v>
      </c>
      <c r="M3248" s="98" t="s">
        <v>534</v>
      </c>
      <c r="N3248" s="97" t="s">
        <v>534</v>
      </c>
      <c r="Q3248" s="88" t="str">
        <f t="array" aca="1" ref="Q3248" ca="1">IFERROR(INDEX(Tableau3[Num DECAL],SMALL(IF(Tableau3[Num DECAL]&lt;&gt;"",ROW(INDIRECT("1:"&amp;ROWS(Tableau3[Num DECAL])))),ROWS($1:3237))),"")</f>
        <v/>
      </c>
      <c r="R3248" s="88">
        <f t="shared" ca="1" si="50"/>
        <v>0</v>
      </c>
      <c r="S3248" s="88">
        <f ca="1">COUNTIFS(Tableau3[PLAGE],R3248)</f>
        <v>0</v>
      </c>
      <c r="T3248" s="139">
        <f ca="1">INDEX(EXTRACT!DATE,MATCH(Tableau4[[#This Row],[Décalage]],D:D,0),0)</f>
        <v>0</v>
      </c>
      <c r="U3248" s="139">
        <f ca="1">VLOOKUP(Tableau4[[#This Row],[Décalage]],D:E,2,0)</f>
        <v>0</v>
      </c>
      <c r="V3248" s="139">
        <f ca="1">VLOOKUP(Tableau4[[#This Row],[Décalage]],D:G,4,0)</f>
        <v>0</v>
      </c>
      <c r="AY3248" s="88"/>
      <c r="AZ3248" s="88"/>
      <c r="BA3248" s="88"/>
      <c r="BB3248" s="88"/>
      <c r="BC3248" s="88"/>
    </row>
    <row r="3249" spans="1:55" ht="15" x14ac:dyDescent="0.2">
      <c r="A3249" s="100" t="s">
        <v>534</v>
      </c>
      <c r="B3249" s="95" t="s">
        <v>534</v>
      </c>
      <c r="C3249" s="95">
        <v>3246</v>
      </c>
      <c r="D3249" s="95" t="s">
        <v>534</v>
      </c>
      <c r="E3249" s="99" t="s">
        <v>534</v>
      </c>
      <c r="F3249" s="95" t="s">
        <v>534</v>
      </c>
      <c r="G3249" s="95" t="s">
        <v>534</v>
      </c>
      <c r="H3249" s="95">
        <v>0</v>
      </c>
      <c r="I3249" s="95">
        <v>1</v>
      </c>
      <c r="J3249" s="95">
        <v>2782</v>
      </c>
      <c r="K3249" s="95" t="s">
        <v>534</v>
      </c>
      <c r="L3249" s="98" t="s">
        <v>534</v>
      </c>
      <c r="M3249" s="98" t="s">
        <v>534</v>
      </c>
      <c r="N3249" s="97" t="s">
        <v>534</v>
      </c>
      <c r="Q3249" s="88" t="str">
        <f t="array" aca="1" ref="Q3249" ca="1">IFERROR(INDEX(Tableau3[Num DECAL],SMALL(IF(Tableau3[Num DECAL]&lt;&gt;"",ROW(INDIRECT("1:"&amp;ROWS(Tableau3[Num DECAL])))),ROWS($1:3238))),"")</f>
        <v/>
      </c>
      <c r="R3249" s="88">
        <f t="shared" ca="1" si="50"/>
        <v>0</v>
      </c>
      <c r="S3249" s="88">
        <f ca="1">COUNTIFS(Tableau3[PLAGE],R3249)</f>
        <v>0</v>
      </c>
      <c r="T3249" s="139">
        <f ca="1">INDEX(EXTRACT!DATE,MATCH(Tableau4[[#This Row],[Décalage]],D:D,0),0)</f>
        <v>0</v>
      </c>
      <c r="U3249" s="139">
        <f ca="1">VLOOKUP(Tableau4[[#This Row],[Décalage]],D:E,2,0)</f>
        <v>0</v>
      </c>
      <c r="V3249" s="139">
        <f ca="1">VLOOKUP(Tableau4[[#This Row],[Décalage]],D:G,4,0)</f>
        <v>0</v>
      </c>
      <c r="AY3249" s="88"/>
      <c r="AZ3249" s="88"/>
      <c r="BA3249" s="88"/>
      <c r="BB3249" s="88"/>
      <c r="BC3249" s="88"/>
    </row>
    <row r="3250" spans="1:55" ht="15" x14ac:dyDescent="0.2">
      <c r="A3250" s="100" t="s">
        <v>534</v>
      </c>
      <c r="B3250" s="95" t="s">
        <v>534</v>
      </c>
      <c r="C3250" s="95">
        <v>3247</v>
      </c>
      <c r="D3250" s="95" t="s">
        <v>534</v>
      </c>
      <c r="E3250" s="99" t="s">
        <v>534</v>
      </c>
      <c r="F3250" s="95" t="s">
        <v>534</v>
      </c>
      <c r="G3250" s="95" t="s">
        <v>534</v>
      </c>
      <c r="H3250" s="95">
        <v>0</v>
      </c>
      <c r="I3250" s="95">
        <v>1</v>
      </c>
      <c r="J3250" s="95">
        <v>2783</v>
      </c>
      <c r="K3250" s="95" t="s">
        <v>534</v>
      </c>
      <c r="L3250" s="98" t="s">
        <v>534</v>
      </c>
      <c r="M3250" s="98" t="s">
        <v>534</v>
      </c>
      <c r="N3250" s="97" t="s">
        <v>534</v>
      </c>
      <c r="Q3250" s="88" t="str">
        <f t="array" aca="1" ref="Q3250" ca="1">IFERROR(INDEX(Tableau3[Num DECAL],SMALL(IF(Tableau3[Num DECAL]&lt;&gt;"",ROW(INDIRECT("1:"&amp;ROWS(Tableau3[Num DECAL])))),ROWS($1:3239))),"")</f>
        <v/>
      </c>
      <c r="R3250" s="88">
        <f t="shared" ca="1" si="50"/>
        <v>0</v>
      </c>
      <c r="S3250" s="88">
        <f ca="1">COUNTIFS(Tableau3[PLAGE],R3250)</f>
        <v>0</v>
      </c>
      <c r="T3250" s="139">
        <f ca="1">INDEX(EXTRACT!DATE,MATCH(Tableau4[[#This Row],[Décalage]],D:D,0),0)</f>
        <v>0</v>
      </c>
      <c r="U3250" s="139">
        <f ca="1">VLOOKUP(Tableau4[[#This Row],[Décalage]],D:E,2,0)</f>
        <v>0</v>
      </c>
      <c r="V3250" s="139">
        <f ca="1">VLOOKUP(Tableau4[[#This Row],[Décalage]],D:G,4,0)</f>
        <v>0</v>
      </c>
      <c r="AY3250" s="88"/>
      <c r="AZ3250" s="88"/>
      <c r="BA3250" s="88"/>
      <c r="BB3250" s="88"/>
      <c r="BC3250" s="88"/>
    </row>
    <row r="3251" spans="1:55" ht="15" x14ac:dyDescent="0.2">
      <c r="A3251" s="100" t="s">
        <v>534</v>
      </c>
      <c r="B3251" s="95" t="s">
        <v>534</v>
      </c>
      <c r="C3251" s="95">
        <v>3248</v>
      </c>
      <c r="D3251" s="95" t="s">
        <v>534</v>
      </c>
      <c r="E3251" s="99" t="s">
        <v>534</v>
      </c>
      <c r="F3251" s="95" t="s">
        <v>534</v>
      </c>
      <c r="G3251" s="95" t="s">
        <v>534</v>
      </c>
      <c r="H3251" s="95">
        <v>0</v>
      </c>
      <c r="I3251" s="95">
        <v>1</v>
      </c>
      <c r="J3251" s="95">
        <v>2784</v>
      </c>
      <c r="K3251" s="95" t="s">
        <v>534</v>
      </c>
      <c r="L3251" s="98" t="s">
        <v>534</v>
      </c>
      <c r="M3251" s="98" t="s">
        <v>534</v>
      </c>
      <c r="N3251" s="97" t="s">
        <v>534</v>
      </c>
      <c r="Q3251" s="88" t="str">
        <f t="array" aca="1" ref="Q3251" ca="1">IFERROR(INDEX(Tableau3[Num DECAL],SMALL(IF(Tableau3[Num DECAL]&lt;&gt;"",ROW(INDIRECT("1:"&amp;ROWS(Tableau3[Num DECAL])))),ROWS($1:3240))),"")</f>
        <v/>
      </c>
      <c r="R3251" s="88">
        <f t="shared" ca="1" si="50"/>
        <v>0</v>
      </c>
      <c r="S3251" s="88">
        <f ca="1">COUNTIFS(Tableau3[PLAGE],R3251)</f>
        <v>0</v>
      </c>
      <c r="T3251" s="139">
        <f ca="1">INDEX(EXTRACT!DATE,MATCH(Tableau4[[#This Row],[Décalage]],D:D,0),0)</f>
        <v>0</v>
      </c>
      <c r="U3251" s="139">
        <f ca="1">VLOOKUP(Tableau4[[#This Row],[Décalage]],D:E,2,0)</f>
        <v>0</v>
      </c>
      <c r="V3251" s="139">
        <f ca="1">VLOOKUP(Tableau4[[#This Row],[Décalage]],D:G,4,0)</f>
        <v>0</v>
      </c>
      <c r="AY3251" s="88"/>
      <c r="AZ3251" s="88"/>
      <c r="BA3251" s="88"/>
      <c r="BB3251" s="88"/>
      <c r="BC3251" s="88"/>
    </row>
    <row r="3252" spans="1:55" ht="15" x14ac:dyDescent="0.2">
      <c r="A3252" s="100" t="s">
        <v>534</v>
      </c>
      <c r="B3252" s="95" t="s">
        <v>534</v>
      </c>
      <c r="C3252" s="95">
        <v>3249</v>
      </c>
      <c r="D3252" s="95" t="s">
        <v>534</v>
      </c>
      <c r="E3252" s="99" t="s">
        <v>534</v>
      </c>
      <c r="F3252" s="95" t="s">
        <v>534</v>
      </c>
      <c r="G3252" s="95" t="s">
        <v>534</v>
      </c>
      <c r="H3252" s="95">
        <v>0</v>
      </c>
      <c r="I3252" s="95">
        <v>1</v>
      </c>
      <c r="J3252" s="95">
        <v>2785</v>
      </c>
      <c r="K3252" s="95" t="s">
        <v>534</v>
      </c>
      <c r="L3252" s="98" t="s">
        <v>534</v>
      </c>
      <c r="M3252" s="98" t="s">
        <v>534</v>
      </c>
      <c r="N3252" s="97" t="s">
        <v>534</v>
      </c>
      <c r="Q3252" s="88" t="str">
        <f t="array" aca="1" ref="Q3252" ca="1">IFERROR(INDEX(Tableau3[Num DECAL],SMALL(IF(Tableau3[Num DECAL]&lt;&gt;"",ROW(INDIRECT("1:"&amp;ROWS(Tableau3[Num DECAL])))),ROWS($1:3241))),"")</f>
        <v/>
      </c>
      <c r="R3252" s="88">
        <f t="shared" ca="1" si="50"/>
        <v>0</v>
      </c>
      <c r="S3252" s="88">
        <f ca="1">COUNTIFS(Tableau3[PLAGE],R3252)</f>
        <v>0</v>
      </c>
      <c r="T3252" s="139">
        <f ca="1">INDEX(EXTRACT!DATE,MATCH(Tableau4[[#This Row],[Décalage]],D:D,0),0)</f>
        <v>0</v>
      </c>
      <c r="U3252" s="139">
        <f ca="1">VLOOKUP(Tableau4[[#This Row],[Décalage]],D:E,2,0)</f>
        <v>0</v>
      </c>
      <c r="V3252" s="139">
        <f ca="1">VLOOKUP(Tableau4[[#This Row],[Décalage]],D:G,4,0)</f>
        <v>0</v>
      </c>
      <c r="AY3252" s="88"/>
      <c r="AZ3252" s="88"/>
      <c r="BA3252" s="88"/>
      <c r="BB3252" s="88"/>
      <c r="BC3252" s="88"/>
    </row>
    <row r="3253" spans="1:55" ht="15" x14ac:dyDescent="0.2">
      <c r="A3253" s="100" t="s">
        <v>534</v>
      </c>
      <c r="B3253" s="95" t="s">
        <v>534</v>
      </c>
      <c r="C3253" s="95">
        <v>3250</v>
      </c>
      <c r="D3253" s="95" t="s">
        <v>534</v>
      </c>
      <c r="E3253" s="99" t="s">
        <v>534</v>
      </c>
      <c r="F3253" s="95" t="s">
        <v>534</v>
      </c>
      <c r="G3253" s="95" t="s">
        <v>534</v>
      </c>
      <c r="H3253" s="95">
        <v>0</v>
      </c>
      <c r="I3253" s="95">
        <v>1</v>
      </c>
      <c r="J3253" s="95">
        <v>2786</v>
      </c>
      <c r="K3253" s="95" t="s">
        <v>534</v>
      </c>
      <c r="L3253" s="98" t="s">
        <v>534</v>
      </c>
      <c r="M3253" s="98" t="s">
        <v>534</v>
      </c>
      <c r="N3253" s="97" t="s">
        <v>534</v>
      </c>
      <c r="Q3253" s="88" t="str">
        <f t="array" aca="1" ref="Q3253" ca="1">IFERROR(INDEX(Tableau3[Num DECAL],SMALL(IF(Tableau3[Num DECAL]&lt;&gt;"",ROW(INDIRECT("1:"&amp;ROWS(Tableau3[Num DECAL])))),ROWS($1:3242))),"")</f>
        <v/>
      </c>
      <c r="R3253" s="88">
        <f t="shared" ca="1" si="50"/>
        <v>0</v>
      </c>
      <c r="S3253" s="88">
        <f ca="1">COUNTIFS(Tableau3[PLAGE],R3253)</f>
        <v>0</v>
      </c>
      <c r="T3253" s="139">
        <f ca="1">INDEX(EXTRACT!DATE,MATCH(Tableau4[[#This Row],[Décalage]],D:D,0),0)</f>
        <v>0</v>
      </c>
      <c r="U3253" s="139">
        <f ca="1">VLOOKUP(Tableau4[[#This Row],[Décalage]],D:E,2,0)</f>
        <v>0</v>
      </c>
      <c r="V3253" s="139">
        <f ca="1">VLOOKUP(Tableau4[[#This Row],[Décalage]],D:G,4,0)</f>
        <v>0</v>
      </c>
      <c r="AY3253" s="88"/>
      <c r="AZ3253" s="88"/>
      <c r="BA3253" s="88"/>
      <c r="BB3253" s="88"/>
      <c r="BC3253" s="88"/>
    </row>
    <row r="3254" spans="1:55" ht="15" x14ac:dyDescent="0.2">
      <c r="A3254" s="100" t="s">
        <v>534</v>
      </c>
      <c r="B3254" s="95" t="s">
        <v>534</v>
      </c>
      <c r="C3254" s="95">
        <v>3251</v>
      </c>
      <c r="D3254" s="95" t="s">
        <v>534</v>
      </c>
      <c r="E3254" s="99" t="s">
        <v>534</v>
      </c>
      <c r="F3254" s="95" t="s">
        <v>534</v>
      </c>
      <c r="G3254" s="95" t="s">
        <v>534</v>
      </c>
      <c r="H3254" s="95">
        <v>0</v>
      </c>
      <c r="I3254" s="95">
        <v>1</v>
      </c>
      <c r="J3254" s="95">
        <v>2787</v>
      </c>
      <c r="K3254" s="95" t="s">
        <v>534</v>
      </c>
      <c r="L3254" s="98" t="s">
        <v>534</v>
      </c>
      <c r="M3254" s="98" t="s">
        <v>534</v>
      </c>
      <c r="N3254" s="97" t="s">
        <v>534</v>
      </c>
      <c r="Q3254" s="88" t="str">
        <f t="array" aca="1" ref="Q3254" ca="1">IFERROR(INDEX(Tableau3[Num DECAL],SMALL(IF(Tableau3[Num DECAL]&lt;&gt;"",ROW(INDIRECT("1:"&amp;ROWS(Tableau3[Num DECAL])))),ROWS($1:3243))),"")</f>
        <v/>
      </c>
      <c r="R3254" s="88">
        <f t="shared" ca="1" si="50"/>
        <v>0</v>
      </c>
      <c r="S3254" s="88">
        <f ca="1">COUNTIFS(Tableau3[PLAGE],R3254)</f>
        <v>0</v>
      </c>
      <c r="T3254" s="139">
        <f ca="1">INDEX(EXTRACT!DATE,MATCH(Tableau4[[#This Row],[Décalage]],D:D,0),0)</f>
        <v>0</v>
      </c>
      <c r="U3254" s="139">
        <f ca="1">VLOOKUP(Tableau4[[#This Row],[Décalage]],D:E,2,0)</f>
        <v>0</v>
      </c>
      <c r="V3254" s="139">
        <f ca="1">VLOOKUP(Tableau4[[#This Row],[Décalage]],D:G,4,0)</f>
        <v>0</v>
      </c>
      <c r="AY3254" s="88"/>
      <c r="AZ3254" s="88"/>
      <c r="BA3254" s="88"/>
      <c r="BB3254" s="88"/>
      <c r="BC3254" s="88"/>
    </row>
    <row r="3255" spans="1:55" ht="15" x14ac:dyDescent="0.2">
      <c r="A3255" s="100" t="s">
        <v>534</v>
      </c>
      <c r="B3255" s="95" t="s">
        <v>534</v>
      </c>
      <c r="C3255" s="95">
        <v>3252</v>
      </c>
      <c r="D3255" s="95" t="s">
        <v>534</v>
      </c>
      <c r="E3255" s="99" t="s">
        <v>534</v>
      </c>
      <c r="F3255" s="95" t="s">
        <v>534</v>
      </c>
      <c r="G3255" s="95" t="s">
        <v>534</v>
      </c>
      <c r="H3255" s="95">
        <v>0</v>
      </c>
      <c r="I3255" s="95">
        <v>1</v>
      </c>
      <c r="J3255" s="95">
        <v>2788</v>
      </c>
      <c r="K3255" s="95" t="s">
        <v>534</v>
      </c>
      <c r="L3255" s="98" t="s">
        <v>534</v>
      </c>
      <c r="M3255" s="98" t="s">
        <v>534</v>
      </c>
      <c r="N3255" s="97" t="s">
        <v>534</v>
      </c>
      <c r="Q3255" s="88" t="str">
        <f t="array" aca="1" ref="Q3255" ca="1">IFERROR(INDEX(Tableau3[Num DECAL],SMALL(IF(Tableau3[Num DECAL]&lt;&gt;"",ROW(INDIRECT("1:"&amp;ROWS(Tableau3[Num DECAL])))),ROWS($1:3244))),"")</f>
        <v/>
      </c>
      <c r="R3255" s="88">
        <f t="shared" ca="1" si="50"/>
        <v>0</v>
      </c>
      <c r="S3255" s="88">
        <f ca="1">COUNTIFS(Tableau3[PLAGE],R3255)</f>
        <v>0</v>
      </c>
      <c r="T3255" s="139">
        <f ca="1">INDEX(EXTRACT!DATE,MATCH(Tableau4[[#This Row],[Décalage]],D:D,0),0)</f>
        <v>0</v>
      </c>
      <c r="U3255" s="139">
        <f ca="1">VLOOKUP(Tableau4[[#This Row],[Décalage]],D:E,2,0)</f>
        <v>0</v>
      </c>
      <c r="V3255" s="139">
        <f ca="1">VLOOKUP(Tableau4[[#This Row],[Décalage]],D:G,4,0)</f>
        <v>0</v>
      </c>
      <c r="AY3255" s="88"/>
      <c r="AZ3255" s="88"/>
      <c r="BA3255" s="88"/>
      <c r="BB3255" s="88"/>
      <c r="BC3255" s="88"/>
    </row>
    <row r="3256" spans="1:55" ht="15" x14ac:dyDescent="0.2">
      <c r="A3256" s="100" t="s">
        <v>534</v>
      </c>
      <c r="B3256" s="95" t="s">
        <v>534</v>
      </c>
      <c r="C3256" s="95">
        <v>3253</v>
      </c>
      <c r="D3256" s="95" t="s">
        <v>534</v>
      </c>
      <c r="E3256" s="99" t="s">
        <v>534</v>
      </c>
      <c r="F3256" s="95" t="s">
        <v>534</v>
      </c>
      <c r="G3256" s="95" t="s">
        <v>534</v>
      </c>
      <c r="H3256" s="95">
        <v>0</v>
      </c>
      <c r="I3256" s="95">
        <v>1</v>
      </c>
      <c r="J3256" s="95">
        <v>2789</v>
      </c>
      <c r="K3256" s="95" t="s">
        <v>534</v>
      </c>
      <c r="L3256" s="98" t="s">
        <v>534</v>
      </c>
      <c r="M3256" s="98" t="s">
        <v>534</v>
      </c>
      <c r="N3256" s="97" t="s">
        <v>534</v>
      </c>
      <c r="Q3256" s="88" t="str">
        <f t="array" aca="1" ref="Q3256" ca="1">IFERROR(INDEX(Tableau3[Num DECAL],SMALL(IF(Tableau3[Num DECAL]&lt;&gt;"",ROW(INDIRECT("1:"&amp;ROWS(Tableau3[Num DECAL])))),ROWS($1:3245))),"")</f>
        <v/>
      </c>
      <c r="R3256" s="88">
        <f t="shared" ca="1" si="50"/>
        <v>0</v>
      </c>
      <c r="S3256" s="88">
        <f ca="1">COUNTIFS(Tableau3[PLAGE],R3256)</f>
        <v>0</v>
      </c>
      <c r="T3256" s="139">
        <f ca="1">INDEX(EXTRACT!DATE,MATCH(Tableau4[[#This Row],[Décalage]],D:D,0),0)</f>
        <v>0</v>
      </c>
      <c r="U3256" s="139">
        <f ca="1">VLOOKUP(Tableau4[[#This Row],[Décalage]],D:E,2,0)</f>
        <v>0</v>
      </c>
      <c r="V3256" s="139">
        <f ca="1">VLOOKUP(Tableau4[[#This Row],[Décalage]],D:G,4,0)</f>
        <v>0</v>
      </c>
      <c r="AY3256" s="88"/>
      <c r="AZ3256" s="88"/>
      <c r="BA3256" s="88"/>
      <c r="BB3256" s="88"/>
      <c r="BC3256" s="88"/>
    </row>
    <row r="3257" spans="1:55" ht="15" x14ac:dyDescent="0.2">
      <c r="A3257" s="100" t="s">
        <v>534</v>
      </c>
      <c r="B3257" s="95" t="s">
        <v>534</v>
      </c>
      <c r="C3257" s="95">
        <v>3254</v>
      </c>
      <c r="D3257" s="95" t="s">
        <v>534</v>
      </c>
      <c r="E3257" s="99" t="s">
        <v>534</v>
      </c>
      <c r="F3257" s="95" t="s">
        <v>534</v>
      </c>
      <c r="G3257" s="95" t="s">
        <v>534</v>
      </c>
      <c r="H3257" s="95">
        <v>0</v>
      </c>
      <c r="I3257" s="95">
        <v>1</v>
      </c>
      <c r="J3257" s="95">
        <v>2790</v>
      </c>
      <c r="K3257" s="95" t="s">
        <v>534</v>
      </c>
      <c r="L3257" s="98" t="s">
        <v>534</v>
      </c>
      <c r="M3257" s="98" t="s">
        <v>534</v>
      </c>
      <c r="N3257" s="97" t="s">
        <v>534</v>
      </c>
      <c r="Q3257" s="88" t="str">
        <f t="array" aca="1" ref="Q3257" ca="1">IFERROR(INDEX(Tableau3[Num DECAL],SMALL(IF(Tableau3[Num DECAL]&lt;&gt;"",ROW(INDIRECT("1:"&amp;ROWS(Tableau3[Num DECAL])))),ROWS($1:3246))),"")</f>
        <v/>
      </c>
      <c r="R3257" s="88">
        <f t="shared" ca="1" si="50"/>
        <v>0</v>
      </c>
      <c r="S3257" s="88">
        <f ca="1">COUNTIFS(Tableau3[PLAGE],R3257)</f>
        <v>0</v>
      </c>
      <c r="T3257" s="139">
        <f ca="1">INDEX(EXTRACT!DATE,MATCH(Tableau4[[#This Row],[Décalage]],D:D,0),0)</f>
        <v>0</v>
      </c>
      <c r="U3257" s="139">
        <f ca="1">VLOOKUP(Tableau4[[#This Row],[Décalage]],D:E,2,0)</f>
        <v>0</v>
      </c>
      <c r="V3257" s="139">
        <f ca="1">VLOOKUP(Tableau4[[#This Row],[Décalage]],D:G,4,0)</f>
        <v>0</v>
      </c>
      <c r="AY3257" s="88"/>
      <c r="AZ3257" s="88"/>
      <c r="BA3257" s="88"/>
      <c r="BB3257" s="88"/>
      <c r="BC3257" s="88"/>
    </row>
    <row r="3258" spans="1:55" ht="15" x14ac:dyDescent="0.2">
      <c r="A3258" s="100" t="s">
        <v>534</v>
      </c>
      <c r="B3258" s="95" t="s">
        <v>534</v>
      </c>
      <c r="C3258" s="95">
        <v>3255</v>
      </c>
      <c r="D3258" s="95" t="s">
        <v>534</v>
      </c>
      <c r="E3258" s="99" t="s">
        <v>534</v>
      </c>
      <c r="F3258" s="95" t="s">
        <v>534</v>
      </c>
      <c r="G3258" s="95" t="s">
        <v>534</v>
      </c>
      <c r="H3258" s="95">
        <v>0</v>
      </c>
      <c r="I3258" s="95">
        <v>1</v>
      </c>
      <c r="J3258" s="95">
        <v>2791</v>
      </c>
      <c r="K3258" s="95" t="s">
        <v>534</v>
      </c>
      <c r="L3258" s="98" t="s">
        <v>534</v>
      </c>
      <c r="M3258" s="98" t="s">
        <v>534</v>
      </c>
      <c r="N3258" s="97" t="s">
        <v>534</v>
      </c>
      <c r="Q3258" s="88" t="str">
        <f t="array" aca="1" ref="Q3258" ca="1">IFERROR(INDEX(Tableau3[Num DECAL],SMALL(IF(Tableau3[Num DECAL]&lt;&gt;"",ROW(INDIRECT("1:"&amp;ROWS(Tableau3[Num DECAL])))),ROWS($1:3247))),"")</f>
        <v/>
      </c>
      <c r="R3258" s="88">
        <f t="shared" ca="1" si="50"/>
        <v>0</v>
      </c>
      <c r="S3258" s="88">
        <f ca="1">COUNTIFS(Tableau3[PLAGE],R3258)</f>
        <v>0</v>
      </c>
      <c r="T3258" s="139">
        <f ca="1">INDEX(EXTRACT!DATE,MATCH(Tableau4[[#This Row],[Décalage]],D:D,0),0)</f>
        <v>0</v>
      </c>
      <c r="U3258" s="139">
        <f ca="1">VLOOKUP(Tableau4[[#This Row],[Décalage]],D:E,2,0)</f>
        <v>0</v>
      </c>
      <c r="V3258" s="139">
        <f ca="1">VLOOKUP(Tableau4[[#This Row],[Décalage]],D:G,4,0)</f>
        <v>0</v>
      </c>
      <c r="AY3258" s="88"/>
      <c r="AZ3258" s="88"/>
      <c r="BA3258" s="88"/>
      <c r="BB3258" s="88"/>
      <c r="BC3258" s="88"/>
    </row>
    <row r="3259" spans="1:55" ht="15" x14ac:dyDescent="0.2">
      <c r="A3259" s="100" t="s">
        <v>534</v>
      </c>
      <c r="B3259" s="95" t="s">
        <v>534</v>
      </c>
      <c r="C3259" s="95">
        <v>3256</v>
      </c>
      <c r="D3259" s="95" t="s">
        <v>534</v>
      </c>
      <c r="E3259" s="99" t="s">
        <v>534</v>
      </c>
      <c r="F3259" s="95" t="s">
        <v>534</v>
      </c>
      <c r="G3259" s="95" t="s">
        <v>534</v>
      </c>
      <c r="H3259" s="95">
        <v>0</v>
      </c>
      <c r="I3259" s="95">
        <v>1</v>
      </c>
      <c r="J3259" s="95">
        <v>2792</v>
      </c>
      <c r="K3259" s="95" t="s">
        <v>534</v>
      </c>
      <c r="L3259" s="98" t="s">
        <v>534</v>
      </c>
      <c r="M3259" s="98" t="s">
        <v>534</v>
      </c>
      <c r="N3259" s="97" t="s">
        <v>534</v>
      </c>
      <c r="Q3259" s="88" t="str">
        <f t="array" aca="1" ref="Q3259" ca="1">IFERROR(INDEX(Tableau3[Num DECAL],SMALL(IF(Tableau3[Num DECAL]&lt;&gt;"",ROW(INDIRECT("1:"&amp;ROWS(Tableau3[Num DECAL])))),ROWS($1:3248))),"")</f>
        <v/>
      </c>
      <c r="R3259" s="88">
        <f t="shared" ca="1" si="50"/>
        <v>0</v>
      </c>
      <c r="S3259" s="88">
        <f ca="1">COUNTIFS(Tableau3[PLAGE],R3259)</f>
        <v>0</v>
      </c>
      <c r="T3259" s="139">
        <f ca="1">INDEX(EXTRACT!DATE,MATCH(Tableau4[[#This Row],[Décalage]],D:D,0),0)</f>
        <v>0</v>
      </c>
      <c r="U3259" s="139">
        <f ca="1">VLOOKUP(Tableau4[[#This Row],[Décalage]],D:E,2,0)</f>
        <v>0</v>
      </c>
      <c r="V3259" s="139">
        <f ca="1">VLOOKUP(Tableau4[[#This Row],[Décalage]],D:G,4,0)</f>
        <v>0</v>
      </c>
      <c r="AY3259" s="88"/>
      <c r="AZ3259" s="88"/>
      <c r="BA3259" s="88"/>
      <c r="BB3259" s="88"/>
      <c r="BC3259" s="88"/>
    </row>
    <row r="3260" spans="1:55" ht="15" x14ac:dyDescent="0.2">
      <c r="A3260" s="100" t="s">
        <v>534</v>
      </c>
      <c r="B3260" s="95" t="s">
        <v>534</v>
      </c>
      <c r="C3260" s="95">
        <v>3257</v>
      </c>
      <c r="D3260" s="95" t="s">
        <v>534</v>
      </c>
      <c r="E3260" s="99" t="s">
        <v>534</v>
      </c>
      <c r="F3260" s="95" t="s">
        <v>534</v>
      </c>
      <c r="G3260" s="95" t="s">
        <v>534</v>
      </c>
      <c r="H3260" s="95">
        <v>0</v>
      </c>
      <c r="I3260" s="95">
        <v>1</v>
      </c>
      <c r="J3260" s="95">
        <v>2793</v>
      </c>
      <c r="K3260" s="95" t="s">
        <v>534</v>
      </c>
      <c r="L3260" s="98" t="s">
        <v>534</v>
      </c>
      <c r="M3260" s="98" t="s">
        <v>534</v>
      </c>
      <c r="N3260" s="97" t="s">
        <v>534</v>
      </c>
      <c r="Q3260" s="88" t="str">
        <f t="array" aca="1" ref="Q3260" ca="1">IFERROR(INDEX(Tableau3[Num DECAL],SMALL(IF(Tableau3[Num DECAL]&lt;&gt;"",ROW(INDIRECT("1:"&amp;ROWS(Tableau3[Num DECAL])))),ROWS($1:3249))),"")</f>
        <v/>
      </c>
      <c r="R3260" s="88">
        <f t="shared" ca="1" si="50"/>
        <v>0</v>
      </c>
      <c r="S3260" s="88">
        <f ca="1">COUNTIFS(Tableau3[PLAGE],R3260)</f>
        <v>0</v>
      </c>
      <c r="T3260" s="139">
        <f ca="1">INDEX(EXTRACT!DATE,MATCH(Tableau4[[#This Row],[Décalage]],D:D,0),0)</f>
        <v>0</v>
      </c>
      <c r="U3260" s="139">
        <f ca="1">VLOOKUP(Tableau4[[#This Row],[Décalage]],D:E,2,0)</f>
        <v>0</v>
      </c>
      <c r="V3260" s="139">
        <f ca="1">VLOOKUP(Tableau4[[#This Row],[Décalage]],D:G,4,0)</f>
        <v>0</v>
      </c>
      <c r="AY3260" s="88"/>
      <c r="AZ3260" s="88"/>
      <c r="BA3260" s="88"/>
      <c r="BB3260" s="88"/>
      <c r="BC3260" s="88"/>
    </row>
    <row r="3261" spans="1:55" ht="15" x14ac:dyDescent="0.2">
      <c r="A3261" s="100" t="s">
        <v>534</v>
      </c>
      <c r="B3261" s="95" t="s">
        <v>534</v>
      </c>
      <c r="C3261" s="95">
        <v>3258</v>
      </c>
      <c r="D3261" s="95" t="s">
        <v>534</v>
      </c>
      <c r="E3261" s="99" t="s">
        <v>534</v>
      </c>
      <c r="F3261" s="95" t="s">
        <v>534</v>
      </c>
      <c r="G3261" s="95" t="s">
        <v>534</v>
      </c>
      <c r="H3261" s="95">
        <v>0</v>
      </c>
      <c r="I3261" s="95">
        <v>1</v>
      </c>
      <c r="J3261" s="95">
        <v>2794</v>
      </c>
      <c r="K3261" s="95" t="s">
        <v>534</v>
      </c>
      <c r="L3261" s="98" t="s">
        <v>534</v>
      </c>
      <c r="M3261" s="98" t="s">
        <v>534</v>
      </c>
      <c r="N3261" s="97" t="s">
        <v>534</v>
      </c>
      <c r="Q3261" s="88" t="str">
        <f t="array" aca="1" ref="Q3261" ca="1">IFERROR(INDEX(Tableau3[Num DECAL],SMALL(IF(Tableau3[Num DECAL]&lt;&gt;"",ROW(INDIRECT("1:"&amp;ROWS(Tableau3[Num DECAL])))),ROWS($1:3250))),"")</f>
        <v/>
      </c>
      <c r="R3261" s="88">
        <f t="shared" ca="1" si="50"/>
        <v>0</v>
      </c>
      <c r="S3261" s="88">
        <f ca="1">COUNTIFS(Tableau3[PLAGE],R3261)</f>
        <v>0</v>
      </c>
      <c r="T3261" s="139">
        <f ca="1">INDEX(EXTRACT!DATE,MATCH(Tableau4[[#This Row],[Décalage]],D:D,0),0)</f>
        <v>0</v>
      </c>
      <c r="U3261" s="139">
        <f ca="1">VLOOKUP(Tableau4[[#This Row],[Décalage]],D:E,2,0)</f>
        <v>0</v>
      </c>
      <c r="V3261" s="139">
        <f ca="1">VLOOKUP(Tableau4[[#This Row],[Décalage]],D:G,4,0)</f>
        <v>0</v>
      </c>
      <c r="AY3261" s="88"/>
      <c r="AZ3261" s="88"/>
      <c r="BA3261" s="88"/>
      <c r="BB3261" s="88"/>
      <c r="BC3261" s="88"/>
    </row>
    <row r="3262" spans="1:55" ht="15" x14ac:dyDescent="0.2">
      <c r="A3262" s="100" t="s">
        <v>534</v>
      </c>
      <c r="B3262" s="95" t="s">
        <v>534</v>
      </c>
      <c r="C3262" s="95">
        <v>3259</v>
      </c>
      <c r="D3262" s="95" t="s">
        <v>534</v>
      </c>
      <c r="E3262" s="99" t="s">
        <v>534</v>
      </c>
      <c r="F3262" s="95" t="s">
        <v>534</v>
      </c>
      <c r="G3262" s="95" t="s">
        <v>534</v>
      </c>
      <c r="H3262" s="95">
        <v>0</v>
      </c>
      <c r="I3262" s="95">
        <v>1</v>
      </c>
      <c r="J3262" s="95">
        <v>2795</v>
      </c>
      <c r="K3262" s="95" t="s">
        <v>534</v>
      </c>
      <c r="L3262" s="98" t="s">
        <v>534</v>
      </c>
      <c r="M3262" s="98" t="s">
        <v>534</v>
      </c>
      <c r="N3262" s="97" t="s">
        <v>534</v>
      </c>
      <c r="Q3262" s="88" t="str">
        <f t="array" aca="1" ref="Q3262" ca="1">IFERROR(INDEX(Tableau3[Num DECAL],SMALL(IF(Tableau3[Num DECAL]&lt;&gt;"",ROW(INDIRECT("1:"&amp;ROWS(Tableau3[Num DECAL])))),ROWS($1:3251))),"")</f>
        <v/>
      </c>
      <c r="R3262" s="88">
        <f t="shared" ca="1" si="50"/>
        <v>0</v>
      </c>
      <c r="S3262" s="88">
        <f ca="1">COUNTIFS(Tableau3[PLAGE],R3262)</f>
        <v>0</v>
      </c>
      <c r="T3262" s="139">
        <f ca="1">INDEX(EXTRACT!DATE,MATCH(Tableau4[[#This Row],[Décalage]],D:D,0),0)</f>
        <v>0</v>
      </c>
      <c r="U3262" s="139">
        <f ca="1">VLOOKUP(Tableau4[[#This Row],[Décalage]],D:E,2,0)</f>
        <v>0</v>
      </c>
      <c r="V3262" s="139">
        <f ca="1">VLOOKUP(Tableau4[[#This Row],[Décalage]],D:G,4,0)</f>
        <v>0</v>
      </c>
      <c r="AY3262" s="88"/>
      <c r="AZ3262" s="88"/>
      <c r="BA3262" s="88"/>
      <c r="BB3262" s="88"/>
      <c r="BC3262" s="88"/>
    </row>
    <row r="3263" spans="1:55" ht="15" x14ac:dyDescent="0.2">
      <c r="A3263" s="100" t="s">
        <v>534</v>
      </c>
      <c r="B3263" s="95" t="s">
        <v>534</v>
      </c>
      <c r="C3263" s="95">
        <v>3260</v>
      </c>
      <c r="D3263" s="95" t="s">
        <v>534</v>
      </c>
      <c r="E3263" s="99" t="s">
        <v>534</v>
      </c>
      <c r="F3263" s="95" t="s">
        <v>534</v>
      </c>
      <c r="G3263" s="95" t="s">
        <v>534</v>
      </c>
      <c r="H3263" s="95">
        <v>0</v>
      </c>
      <c r="I3263" s="95">
        <v>1</v>
      </c>
      <c r="J3263" s="95">
        <v>2796</v>
      </c>
      <c r="K3263" s="95" t="s">
        <v>534</v>
      </c>
      <c r="L3263" s="98" t="s">
        <v>534</v>
      </c>
      <c r="M3263" s="98" t="s">
        <v>534</v>
      </c>
      <c r="N3263" s="97" t="s">
        <v>534</v>
      </c>
      <c r="Q3263" s="88" t="str">
        <f t="array" aca="1" ref="Q3263" ca="1">IFERROR(INDEX(Tableau3[Num DECAL],SMALL(IF(Tableau3[Num DECAL]&lt;&gt;"",ROW(INDIRECT("1:"&amp;ROWS(Tableau3[Num DECAL])))),ROWS($1:3252))),"")</f>
        <v/>
      </c>
      <c r="R3263" s="88">
        <f t="shared" ca="1" si="50"/>
        <v>0</v>
      </c>
      <c r="S3263" s="88">
        <f ca="1">COUNTIFS(Tableau3[PLAGE],R3263)</f>
        <v>0</v>
      </c>
      <c r="T3263" s="139">
        <f ca="1">INDEX(EXTRACT!DATE,MATCH(Tableau4[[#This Row],[Décalage]],D:D,0),0)</f>
        <v>0</v>
      </c>
      <c r="U3263" s="139">
        <f ca="1">VLOOKUP(Tableau4[[#This Row],[Décalage]],D:E,2,0)</f>
        <v>0</v>
      </c>
      <c r="V3263" s="139">
        <f ca="1">VLOOKUP(Tableau4[[#This Row],[Décalage]],D:G,4,0)</f>
        <v>0</v>
      </c>
      <c r="AY3263" s="88"/>
      <c r="AZ3263" s="88"/>
      <c r="BA3263" s="88"/>
      <c r="BB3263" s="88"/>
      <c r="BC3263" s="88"/>
    </row>
    <row r="3264" spans="1:55" ht="15" x14ac:dyDescent="0.2">
      <c r="A3264" s="100" t="s">
        <v>534</v>
      </c>
      <c r="B3264" s="95" t="s">
        <v>534</v>
      </c>
      <c r="C3264" s="95">
        <v>3261</v>
      </c>
      <c r="D3264" s="95" t="s">
        <v>534</v>
      </c>
      <c r="E3264" s="99" t="s">
        <v>534</v>
      </c>
      <c r="F3264" s="95" t="s">
        <v>534</v>
      </c>
      <c r="G3264" s="95" t="s">
        <v>534</v>
      </c>
      <c r="H3264" s="95">
        <v>0</v>
      </c>
      <c r="I3264" s="95">
        <v>1</v>
      </c>
      <c r="J3264" s="95">
        <v>2797</v>
      </c>
      <c r="K3264" s="95" t="s">
        <v>534</v>
      </c>
      <c r="L3264" s="98" t="s">
        <v>534</v>
      </c>
      <c r="M3264" s="98" t="s">
        <v>534</v>
      </c>
      <c r="N3264" s="97" t="s">
        <v>534</v>
      </c>
      <c r="Q3264" s="88" t="str">
        <f t="array" aca="1" ref="Q3264" ca="1">IFERROR(INDEX(Tableau3[Num DECAL],SMALL(IF(Tableau3[Num DECAL]&lt;&gt;"",ROW(INDIRECT("1:"&amp;ROWS(Tableau3[Num DECAL])))),ROWS($1:3253))),"")</f>
        <v/>
      </c>
      <c r="R3264" s="88">
        <f t="shared" ca="1" si="50"/>
        <v>0</v>
      </c>
      <c r="S3264" s="88">
        <f ca="1">COUNTIFS(Tableau3[PLAGE],R3264)</f>
        <v>0</v>
      </c>
      <c r="T3264" s="139">
        <f ca="1">INDEX(EXTRACT!DATE,MATCH(Tableau4[[#This Row],[Décalage]],D:D,0),0)</f>
        <v>0</v>
      </c>
      <c r="U3264" s="139">
        <f ca="1">VLOOKUP(Tableau4[[#This Row],[Décalage]],D:E,2,0)</f>
        <v>0</v>
      </c>
      <c r="V3264" s="139">
        <f ca="1">VLOOKUP(Tableau4[[#This Row],[Décalage]],D:G,4,0)</f>
        <v>0</v>
      </c>
      <c r="AY3264" s="88"/>
      <c r="AZ3264" s="88"/>
      <c r="BA3264" s="88"/>
      <c r="BB3264" s="88"/>
      <c r="BC3264" s="88"/>
    </row>
    <row r="3265" spans="1:55" ht="15" x14ac:dyDescent="0.2">
      <c r="A3265" s="100" t="s">
        <v>534</v>
      </c>
      <c r="B3265" s="95" t="s">
        <v>534</v>
      </c>
      <c r="C3265" s="95">
        <v>3262</v>
      </c>
      <c r="D3265" s="95" t="s">
        <v>534</v>
      </c>
      <c r="E3265" s="99" t="s">
        <v>534</v>
      </c>
      <c r="F3265" s="95" t="s">
        <v>534</v>
      </c>
      <c r="G3265" s="95" t="s">
        <v>534</v>
      </c>
      <c r="H3265" s="95">
        <v>0</v>
      </c>
      <c r="I3265" s="95">
        <v>1</v>
      </c>
      <c r="J3265" s="95">
        <v>2798</v>
      </c>
      <c r="K3265" s="95" t="s">
        <v>534</v>
      </c>
      <c r="L3265" s="98" t="s">
        <v>534</v>
      </c>
      <c r="M3265" s="98" t="s">
        <v>534</v>
      </c>
      <c r="N3265" s="97" t="s">
        <v>534</v>
      </c>
      <c r="Q3265" s="88" t="str">
        <f t="array" aca="1" ref="Q3265" ca="1">IFERROR(INDEX(Tableau3[Num DECAL],SMALL(IF(Tableau3[Num DECAL]&lt;&gt;"",ROW(INDIRECT("1:"&amp;ROWS(Tableau3[Num DECAL])))),ROWS($1:3254))),"")</f>
        <v/>
      </c>
      <c r="R3265" s="88">
        <f t="shared" ca="1" si="50"/>
        <v>0</v>
      </c>
      <c r="S3265" s="88">
        <f ca="1">COUNTIFS(Tableau3[PLAGE],R3265)</f>
        <v>0</v>
      </c>
      <c r="T3265" s="139">
        <f ca="1">INDEX(EXTRACT!DATE,MATCH(Tableau4[[#This Row],[Décalage]],D:D,0),0)</f>
        <v>0</v>
      </c>
      <c r="U3265" s="139">
        <f ca="1">VLOOKUP(Tableau4[[#This Row],[Décalage]],D:E,2,0)</f>
        <v>0</v>
      </c>
      <c r="V3265" s="139">
        <f ca="1">VLOOKUP(Tableau4[[#This Row],[Décalage]],D:G,4,0)</f>
        <v>0</v>
      </c>
      <c r="AY3265" s="88"/>
      <c r="AZ3265" s="88"/>
      <c r="BA3265" s="88"/>
      <c r="BB3265" s="88"/>
      <c r="BC3265" s="88"/>
    </row>
    <row r="3266" spans="1:55" ht="15" x14ac:dyDescent="0.2">
      <c r="A3266" s="100" t="s">
        <v>534</v>
      </c>
      <c r="B3266" s="95" t="s">
        <v>534</v>
      </c>
      <c r="C3266" s="95">
        <v>3263</v>
      </c>
      <c r="D3266" s="95" t="s">
        <v>534</v>
      </c>
      <c r="E3266" s="99" t="s">
        <v>534</v>
      </c>
      <c r="F3266" s="95" t="s">
        <v>534</v>
      </c>
      <c r="G3266" s="95" t="s">
        <v>534</v>
      </c>
      <c r="H3266" s="95">
        <v>0</v>
      </c>
      <c r="I3266" s="95">
        <v>1</v>
      </c>
      <c r="J3266" s="95">
        <v>2799</v>
      </c>
      <c r="K3266" s="95" t="s">
        <v>534</v>
      </c>
      <c r="L3266" s="98" t="s">
        <v>534</v>
      </c>
      <c r="M3266" s="98" t="s">
        <v>534</v>
      </c>
      <c r="N3266" s="97" t="s">
        <v>534</v>
      </c>
      <c r="Q3266" s="88" t="str">
        <f t="array" aca="1" ref="Q3266" ca="1">IFERROR(INDEX(Tableau3[Num DECAL],SMALL(IF(Tableau3[Num DECAL]&lt;&gt;"",ROW(INDIRECT("1:"&amp;ROWS(Tableau3[Num DECAL])))),ROWS($1:3255))),"")</f>
        <v/>
      </c>
      <c r="R3266" s="88">
        <f t="shared" ca="1" si="50"/>
        <v>0</v>
      </c>
      <c r="S3266" s="88">
        <f ca="1">COUNTIFS(Tableau3[PLAGE],R3266)</f>
        <v>0</v>
      </c>
      <c r="T3266" s="139">
        <f ca="1">INDEX(EXTRACT!DATE,MATCH(Tableau4[[#This Row],[Décalage]],D:D,0),0)</f>
        <v>0</v>
      </c>
      <c r="U3266" s="139">
        <f ca="1">VLOOKUP(Tableau4[[#This Row],[Décalage]],D:E,2,0)</f>
        <v>0</v>
      </c>
      <c r="V3266" s="139">
        <f ca="1">VLOOKUP(Tableau4[[#This Row],[Décalage]],D:G,4,0)</f>
        <v>0</v>
      </c>
      <c r="AY3266" s="88"/>
      <c r="AZ3266" s="88"/>
      <c r="BA3266" s="88"/>
      <c r="BB3266" s="88"/>
      <c r="BC3266" s="88"/>
    </row>
    <row r="3267" spans="1:55" ht="15" x14ac:dyDescent="0.2">
      <c r="A3267" s="100" t="s">
        <v>534</v>
      </c>
      <c r="B3267" s="95" t="s">
        <v>534</v>
      </c>
      <c r="C3267" s="95">
        <v>3264</v>
      </c>
      <c r="D3267" s="95" t="s">
        <v>534</v>
      </c>
      <c r="E3267" s="99" t="s">
        <v>534</v>
      </c>
      <c r="F3267" s="95" t="s">
        <v>534</v>
      </c>
      <c r="G3267" s="95" t="s">
        <v>534</v>
      </c>
      <c r="H3267" s="95">
        <v>0</v>
      </c>
      <c r="I3267" s="95">
        <v>1</v>
      </c>
      <c r="J3267" s="95">
        <v>2800</v>
      </c>
      <c r="K3267" s="95" t="s">
        <v>534</v>
      </c>
      <c r="L3267" s="98" t="s">
        <v>534</v>
      </c>
      <c r="M3267" s="98" t="s">
        <v>534</v>
      </c>
      <c r="N3267" s="97" t="s">
        <v>534</v>
      </c>
      <c r="Q3267" s="88" t="str">
        <f t="array" aca="1" ref="Q3267" ca="1">IFERROR(INDEX(Tableau3[Num DECAL],SMALL(IF(Tableau3[Num DECAL]&lt;&gt;"",ROW(INDIRECT("1:"&amp;ROWS(Tableau3[Num DECAL])))),ROWS($1:3256))),"")</f>
        <v/>
      </c>
      <c r="R3267" s="88">
        <f t="shared" ca="1" si="50"/>
        <v>0</v>
      </c>
      <c r="S3267" s="88">
        <f ca="1">COUNTIFS(Tableau3[PLAGE],R3267)</f>
        <v>0</v>
      </c>
      <c r="T3267" s="139">
        <f ca="1">INDEX(EXTRACT!DATE,MATCH(Tableau4[[#This Row],[Décalage]],D:D,0),0)</f>
        <v>0</v>
      </c>
      <c r="U3267" s="139">
        <f ca="1">VLOOKUP(Tableau4[[#This Row],[Décalage]],D:E,2,0)</f>
        <v>0</v>
      </c>
      <c r="V3267" s="139">
        <f ca="1">VLOOKUP(Tableau4[[#This Row],[Décalage]],D:G,4,0)</f>
        <v>0</v>
      </c>
      <c r="AY3267" s="88"/>
      <c r="AZ3267" s="88"/>
      <c r="BA3267" s="88"/>
      <c r="BB3267" s="88"/>
      <c r="BC3267" s="88"/>
    </row>
    <row r="3268" spans="1:55" ht="15" x14ac:dyDescent="0.2">
      <c r="A3268" s="100" t="s">
        <v>534</v>
      </c>
      <c r="B3268" s="95" t="s">
        <v>534</v>
      </c>
      <c r="C3268" s="95">
        <v>3265</v>
      </c>
      <c r="D3268" s="95" t="s">
        <v>534</v>
      </c>
      <c r="E3268" s="99" t="s">
        <v>534</v>
      </c>
      <c r="F3268" s="95" t="s">
        <v>534</v>
      </c>
      <c r="G3268" s="95" t="s">
        <v>534</v>
      </c>
      <c r="H3268" s="95">
        <v>0</v>
      </c>
      <c r="I3268" s="95">
        <v>1</v>
      </c>
      <c r="J3268" s="95">
        <v>2801</v>
      </c>
      <c r="K3268" s="95" t="s">
        <v>534</v>
      </c>
      <c r="L3268" s="98" t="s">
        <v>534</v>
      </c>
      <c r="M3268" s="98" t="s">
        <v>534</v>
      </c>
      <c r="N3268" s="97" t="s">
        <v>534</v>
      </c>
      <c r="Q3268" s="88" t="str">
        <f t="array" aca="1" ref="Q3268" ca="1">IFERROR(INDEX(Tableau3[Num DECAL],SMALL(IF(Tableau3[Num DECAL]&lt;&gt;"",ROW(INDIRECT("1:"&amp;ROWS(Tableau3[Num DECAL])))),ROWS($1:3257))),"")</f>
        <v/>
      </c>
      <c r="R3268" s="88">
        <f t="shared" ca="1" si="50"/>
        <v>0</v>
      </c>
      <c r="S3268" s="88">
        <f ca="1">COUNTIFS(Tableau3[PLAGE],R3268)</f>
        <v>0</v>
      </c>
      <c r="T3268" s="139">
        <f ca="1">INDEX(EXTRACT!DATE,MATCH(Tableau4[[#This Row],[Décalage]],D:D,0),0)</f>
        <v>0</v>
      </c>
      <c r="U3268" s="139">
        <f ca="1">VLOOKUP(Tableau4[[#This Row],[Décalage]],D:E,2,0)</f>
        <v>0</v>
      </c>
      <c r="V3268" s="139">
        <f ca="1">VLOOKUP(Tableau4[[#This Row],[Décalage]],D:G,4,0)</f>
        <v>0</v>
      </c>
      <c r="AY3268" s="88"/>
      <c r="AZ3268" s="88"/>
      <c r="BA3268" s="88"/>
      <c r="BB3268" s="88"/>
      <c r="BC3268" s="88"/>
    </row>
    <row r="3269" spans="1:55" ht="15" x14ac:dyDescent="0.2">
      <c r="A3269" s="100" t="s">
        <v>534</v>
      </c>
      <c r="B3269" s="95" t="s">
        <v>534</v>
      </c>
      <c r="C3269" s="95">
        <v>3266</v>
      </c>
      <c r="D3269" s="95" t="s">
        <v>534</v>
      </c>
      <c r="E3269" s="99" t="s">
        <v>534</v>
      </c>
      <c r="F3269" s="95" t="s">
        <v>534</v>
      </c>
      <c r="G3269" s="95" t="s">
        <v>534</v>
      </c>
      <c r="H3269" s="95">
        <v>0</v>
      </c>
      <c r="I3269" s="95">
        <v>1</v>
      </c>
      <c r="J3269" s="95">
        <v>2802</v>
      </c>
      <c r="K3269" s="95" t="s">
        <v>534</v>
      </c>
      <c r="L3269" s="98" t="s">
        <v>534</v>
      </c>
      <c r="M3269" s="98" t="s">
        <v>534</v>
      </c>
      <c r="N3269" s="97" t="s">
        <v>534</v>
      </c>
      <c r="Q3269" s="88" t="str">
        <f t="array" aca="1" ref="Q3269" ca="1">IFERROR(INDEX(Tableau3[Num DECAL],SMALL(IF(Tableau3[Num DECAL]&lt;&gt;"",ROW(INDIRECT("1:"&amp;ROWS(Tableau3[Num DECAL])))),ROWS($1:3258))),"")</f>
        <v/>
      </c>
      <c r="R3269" s="88">
        <f t="shared" ca="1" si="50"/>
        <v>0</v>
      </c>
      <c r="S3269" s="88">
        <f ca="1">COUNTIFS(Tableau3[PLAGE],R3269)</f>
        <v>0</v>
      </c>
      <c r="T3269" s="139">
        <f ca="1">INDEX(EXTRACT!DATE,MATCH(Tableau4[[#This Row],[Décalage]],D:D,0),0)</f>
        <v>0</v>
      </c>
      <c r="U3269" s="139">
        <f ca="1">VLOOKUP(Tableau4[[#This Row],[Décalage]],D:E,2,0)</f>
        <v>0</v>
      </c>
      <c r="V3269" s="139">
        <f ca="1">VLOOKUP(Tableau4[[#This Row],[Décalage]],D:G,4,0)</f>
        <v>0</v>
      </c>
      <c r="AY3269" s="88"/>
      <c r="AZ3269" s="88"/>
      <c r="BA3269" s="88"/>
      <c r="BB3269" s="88"/>
      <c r="BC3269" s="88"/>
    </row>
    <row r="3270" spans="1:55" ht="15" x14ac:dyDescent="0.2">
      <c r="A3270" s="100" t="s">
        <v>534</v>
      </c>
      <c r="B3270" s="95" t="s">
        <v>534</v>
      </c>
      <c r="C3270" s="95">
        <v>3267</v>
      </c>
      <c r="D3270" s="95" t="s">
        <v>534</v>
      </c>
      <c r="E3270" s="99" t="s">
        <v>534</v>
      </c>
      <c r="F3270" s="95" t="s">
        <v>534</v>
      </c>
      <c r="G3270" s="95" t="s">
        <v>534</v>
      </c>
      <c r="H3270" s="95">
        <v>0</v>
      </c>
      <c r="I3270" s="95">
        <v>1</v>
      </c>
      <c r="J3270" s="95">
        <v>2803</v>
      </c>
      <c r="K3270" s="95" t="s">
        <v>534</v>
      </c>
      <c r="L3270" s="98" t="s">
        <v>534</v>
      </c>
      <c r="M3270" s="98" t="s">
        <v>534</v>
      </c>
      <c r="N3270" s="97" t="s">
        <v>534</v>
      </c>
      <c r="Q3270" s="88" t="str">
        <f t="array" aca="1" ref="Q3270" ca="1">IFERROR(INDEX(Tableau3[Num DECAL],SMALL(IF(Tableau3[Num DECAL]&lt;&gt;"",ROW(INDIRECT("1:"&amp;ROWS(Tableau3[Num DECAL])))),ROWS($1:3259))),"")</f>
        <v/>
      </c>
      <c r="R3270" s="88">
        <f t="shared" ca="1" si="50"/>
        <v>0</v>
      </c>
      <c r="S3270" s="88">
        <f ca="1">COUNTIFS(Tableau3[PLAGE],R3270)</f>
        <v>0</v>
      </c>
      <c r="T3270" s="139">
        <f ca="1">INDEX(EXTRACT!DATE,MATCH(Tableau4[[#This Row],[Décalage]],D:D,0),0)</f>
        <v>0</v>
      </c>
      <c r="U3270" s="139">
        <f ca="1">VLOOKUP(Tableau4[[#This Row],[Décalage]],D:E,2,0)</f>
        <v>0</v>
      </c>
      <c r="V3270" s="139">
        <f ca="1">VLOOKUP(Tableau4[[#This Row],[Décalage]],D:G,4,0)</f>
        <v>0</v>
      </c>
      <c r="AY3270" s="88"/>
      <c r="AZ3270" s="88"/>
      <c r="BA3270" s="88"/>
      <c r="BB3270" s="88"/>
      <c r="BC3270" s="88"/>
    </row>
    <row r="3271" spans="1:55" ht="15" x14ac:dyDescent="0.2">
      <c r="A3271" s="100" t="s">
        <v>534</v>
      </c>
      <c r="B3271" s="95" t="s">
        <v>534</v>
      </c>
      <c r="C3271" s="95">
        <v>3268</v>
      </c>
      <c r="D3271" s="95" t="s">
        <v>534</v>
      </c>
      <c r="E3271" s="99" t="s">
        <v>534</v>
      </c>
      <c r="F3271" s="95" t="s">
        <v>534</v>
      </c>
      <c r="G3271" s="95" t="s">
        <v>534</v>
      </c>
      <c r="H3271" s="95">
        <v>0</v>
      </c>
      <c r="I3271" s="95">
        <v>1</v>
      </c>
      <c r="J3271" s="95">
        <v>2804</v>
      </c>
      <c r="K3271" s="95" t="s">
        <v>534</v>
      </c>
      <c r="L3271" s="98" t="s">
        <v>534</v>
      </c>
      <c r="M3271" s="98" t="s">
        <v>534</v>
      </c>
      <c r="N3271" s="97" t="s">
        <v>534</v>
      </c>
      <c r="Q3271" s="88" t="str">
        <f t="array" aca="1" ref="Q3271" ca="1">IFERROR(INDEX(Tableau3[Num DECAL],SMALL(IF(Tableau3[Num DECAL]&lt;&gt;"",ROW(INDIRECT("1:"&amp;ROWS(Tableau3[Num DECAL])))),ROWS($1:3260))),"")</f>
        <v/>
      </c>
      <c r="R3271" s="88">
        <f t="shared" ca="1" si="50"/>
        <v>0</v>
      </c>
      <c r="S3271" s="88">
        <f ca="1">COUNTIFS(Tableau3[PLAGE],R3271)</f>
        <v>0</v>
      </c>
      <c r="T3271" s="139">
        <f ca="1">INDEX(EXTRACT!DATE,MATCH(Tableau4[[#This Row],[Décalage]],D:D,0),0)</f>
        <v>0</v>
      </c>
      <c r="U3271" s="139">
        <f ca="1">VLOOKUP(Tableau4[[#This Row],[Décalage]],D:E,2,0)</f>
        <v>0</v>
      </c>
      <c r="V3271" s="139">
        <f ca="1">VLOOKUP(Tableau4[[#This Row],[Décalage]],D:G,4,0)</f>
        <v>0</v>
      </c>
      <c r="AY3271" s="88"/>
      <c r="AZ3271" s="88"/>
      <c r="BA3271" s="88"/>
      <c r="BB3271" s="88"/>
      <c r="BC3271" s="88"/>
    </row>
    <row r="3272" spans="1:55" ht="15" x14ac:dyDescent="0.2">
      <c r="A3272" s="100" t="s">
        <v>534</v>
      </c>
      <c r="B3272" s="95" t="s">
        <v>534</v>
      </c>
      <c r="C3272" s="95">
        <v>3269</v>
      </c>
      <c r="D3272" s="95" t="s">
        <v>534</v>
      </c>
      <c r="E3272" s="99" t="s">
        <v>534</v>
      </c>
      <c r="F3272" s="95" t="s">
        <v>534</v>
      </c>
      <c r="G3272" s="95" t="s">
        <v>534</v>
      </c>
      <c r="H3272" s="95">
        <v>0</v>
      </c>
      <c r="I3272" s="95">
        <v>1</v>
      </c>
      <c r="J3272" s="95">
        <v>2805</v>
      </c>
      <c r="K3272" s="95" t="s">
        <v>534</v>
      </c>
      <c r="L3272" s="98" t="s">
        <v>534</v>
      </c>
      <c r="M3272" s="98" t="s">
        <v>534</v>
      </c>
      <c r="N3272" s="97" t="s">
        <v>534</v>
      </c>
      <c r="Q3272" s="88" t="str">
        <f t="array" aca="1" ref="Q3272" ca="1">IFERROR(INDEX(Tableau3[Num DECAL],SMALL(IF(Tableau3[Num DECAL]&lt;&gt;"",ROW(INDIRECT("1:"&amp;ROWS(Tableau3[Num DECAL])))),ROWS($1:3261))),"")</f>
        <v/>
      </c>
      <c r="R3272" s="88">
        <f t="shared" ca="1" si="50"/>
        <v>0</v>
      </c>
      <c r="S3272" s="88">
        <f ca="1">COUNTIFS(Tableau3[PLAGE],R3272)</f>
        <v>0</v>
      </c>
      <c r="T3272" s="139">
        <f ca="1">INDEX(EXTRACT!DATE,MATCH(Tableau4[[#This Row],[Décalage]],D:D,0),0)</f>
        <v>0</v>
      </c>
      <c r="U3272" s="139">
        <f ca="1">VLOOKUP(Tableau4[[#This Row],[Décalage]],D:E,2,0)</f>
        <v>0</v>
      </c>
      <c r="V3272" s="139">
        <f ca="1">VLOOKUP(Tableau4[[#This Row],[Décalage]],D:G,4,0)</f>
        <v>0</v>
      </c>
      <c r="AY3272" s="88"/>
      <c r="AZ3272" s="88"/>
      <c r="BA3272" s="88"/>
      <c r="BB3272" s="88"/>
      <c r="BC3272" s="88"/>
    </row>
    <row r="3273" spans="1:55" ht="15" x14ac:dyDescent="0.2">
      <c r="A3273" s="100" t="s">
        <v>534</v>
      </c>
      <c r="B3273" s="95" t="s">
        <v>534</v>
      </c>
      <c r="C3273" s="95">
        <v>3270</v>
      </c>
      <c r="D3273" s="95" t="s">
        <v>534</v>
      </c>
      <c r="E3273" s="99" t="s">
        <v>534</v>
      </c>
      <c r="F3273" s="95" t="s">
        <v>534</v>
      </c>
      <c r="G3273" s="95" t="s">
        <v>534</v>
      </c>
      <c r="H3273" s="95">
        <v>0</v>
      </c>
      <c r="I3273" s="95">
        <v>1</v>
      </c>
      <c r="J3273" s="95">
        <v>2806</v>
      </c>
      <c r="K3273" s="95" t="s">
        <v>534</v>
      </c>
      <c r="L3273" s="98" t="s">
        <v>534</v>
      </c>
      <c r="M3273" s="98" t="s">
        <v>534</v>
      </c>
      <c r="N3273" s="97" t="s">
        <v>534</v>
      </c>
      <c r="Q3273" s="88" t="str">
        <f t="array" aca="1" ref="Q3273" ca="1">IFERROR(INDEX(Tableau3[Num DECAL],SMALL(IF(Tableau3[Num DECAL]&lt;&gt;"",ROW(INDIRECT("1:"&amp;ROWS(Tableau3[Num DECAL])))),ROWS($1:3262))),"")</f>
        <v/>
      </c>
      <c r="R3273" s="88">
        <f t="shared" ca="1" si="50"/>
        <v>0</v>
      </c>
      <c r="S3273" s="88">
        <f ca="1">COUNTIFS(Tableau3[PLAGE],R3273)</f>
        <v>0</v>
      </c>
      <c r="T3273" s="139">
        <f ca="1">INDEX(EXTRACT!DATE,MATCH(Tableau4[[#This Row],[Décalage]],D:D,0),0)</f>
        <v>0</v>
      </c>
      <c r="U3273" s="139">
        <f ca="1">VLOOKUP(Tableau4[[#This Row],[Décalage]],D:E,2,0)</f>
        <v>0</v>
      </c>
      <c r="V3273" s="139">
        <f ca="1">VLOOKUP(Tableau4[[#This Row],[Décalage]],D:G,4,0)</f>
        <v>0</v>
      </c>
      <c r="AY3273" s="88"/>
      <c r="AZ3273" s="88"/>
      <c r="BA3273" s="88"/>
      <c r="BB3273" s="88"/>
      <c r="BC3273" s="88"/>
    </row>
    <row r="3274" spans="1:55" ht="15" x14ac:dyDescent="0.2">
      <c r="A3274" s="100" t="s">
        <v>534</v>
      </c>
      <c r="B3274" s="95" t="s">
        <v>534</v>
      </c>
      <c r="C3274" s="95">
        <v>3271</v>
      </c>
      <c r="D3274" s="95" t="s">
        <v>534</v>
      </c>
      <c r="E3274" s="99" t="s">
        <v>534</v>
      </c>
      <c r="F3274" s="95" t="s">
        <v>534</v>
      </c>
      <c r="G3274" s="95" t="s">
        <v>534</v>
      </c>
      <c r="H3274" s="95">
        <v>0</v>
      </c>
      <c r="I3274" s="95">
        <v>1</v>
      </c>
      <c r="J3274" s="95">
        <v>2807</v>
      </c>
      <c r="K3274" s="95" t="s">
        <v>534</v>
      </c>
      <c r="L3274" s="98" t="s">
        <v>534</v>
      </c>
      <c r="M3274" s="98" t="s">
        <v>534</v>
      </c>
      <c r="N3274" s="97" t="s">
        <v>534</v>
      </c>
      <c r="Q3274" s="88" t="str">
        <f t="array" aca="1" ref="Q3274" ca="1">IFERROR(INDEX(Tableau3[Num DECAL],SMALL(IF(Tableau3[Num DECAL]&lt;&gt;"",ROW(INDIRECT("1:"&amp;ROWS(Tableau3[Num DECAL])))),ROWS($1:3263))),"")</f>
        <v/>
      </c>
      <c r="R3274" s="88">
        <f t="shared" ca="1" si="50"/>
        <v>0</v>
      </c>
      <c r="S3274" s="88">
        <f ca="1">COUNTIFS(Tableau3[PLAGE],R3274)</f>
        <v>0</v>
      </c>
      <c r="T3274" s="139">
        <f ca="1">INDEX(EXTRACT!DATE,MATCH(Tableau4[[#This Row],[Décalage]],D:D,0),0)</f>
        <v>0</v>
      </c>
      <c r="U3274" s="139">
        <f ca="1">VLOOKUP(Tableau4[[#This Row],[Décalage]],D:E,2,0)</f>
        <v>0</v>
      </c>
      <c r="V3274" s="139">
        <f ca="1">VLOOKUP(Tableau4[[#This Row],[Décalage]],D:G,4,0)</f>
        <v>0</v>
      </c>
      <c r="AY3274" s="88"/>
      <c r="AZ3274" s="88"/>
      <c r="BA3274" s="88"/>
      <c r="BB3274" s="88"/>
      <c r="BC3274" s="88"/>
    </row>
    <row r="3275" spans="1:55" ht="15" x14ac:dyDescent="0.2">
      <c r="A3275" s="100" t="s">
        <v>534</v>
      </c>
      <c r="B3275" s="95" t="s">
        <v>534</v>
      </c>
      <c r="C3275" s="95">
        <v>3272</v>
      </c>
      <c r="D3275" s="95" t="s">
        <v>534</v>
      </c>
      <c r="E3275" s="99" t="s">
        <v>534</v>
      </c>
      <c r="F3275" s="95" t="s">
        <v>534</v>
      </c>
      <c r="G3275" s="95" t="s">
        <v>534</v>
      </c>
      <c r="H3275" s="95">
        <v>0</v>
      </c>
      <c r="I3275" s="95">
        <v>1</v>
      </c>
      <c r="J3275" s="95">
        <v>2808</v>
      </c>
      <c r="K3275" s="95" t="s">
        <v>534</v>
      </c>
      <c r="L3275" s="98" t="s">
        <v>534</v>
      </c>
      <c r="M3275" s="98" t="s">
        <v>534</v>
      </c>
      <c r="N3275" s="97" t="s">
        <v>534</v>
      </c>
      <c r="Q3275" s="88" t="str">
        <f t="array" aca="1" ref="Q3275" ca="1">IFERROR(INDEX(Tableau3[Num DECAL],SMALL(IF(Tableau3[Num DECAL]&lt;&gt;"",ROW(INDIRECT("1:"&amp;ROWS(Tableau3[Num DECAL])))),ROWS($1:3264))),"")</f>
        <v/>
      </c>
      <c r="R3275" s="88">
        <f t="shared" ca="1" si="50"/>
        <v>0</v>
      </c>
      <c r="S3275" s="88">
        <f ca="1">COUNTIFS(Tableau3[PLAGE],R3275)</f>
        <v>0</v>
      </c>
      <c r="T3275" s="139">
        <f ca="1">INDEX(EXTRACT!DATE,MATCH(Tableau4[[#This Row],[Décalage]],D:D,0),0)</f>
        <v>0</v>
      </c>
      <c r="U3275" s="139">
        <f ca="1">VLOOKUP(Tableau4[[#This Row],[Décalage]],D:E,2,0)</f>
        <v>0</v>
      </c>
      <c r="V3275" s="139">
        <f ca="1">VLOOKUP(Tableau4[[#This Row],[Décalage]],D:G,4,0)</f>
        <v>0</v>
      </c>
      <c r="AY3275" s="88"/>
      <c r="AZ3275" s="88"/>
      <c r="BA3275" s="88"/>
      <c r="BB3275" s="88"/>
      <c r="BC3275" s="88"/>
    </row>
    <row r="3276" spans="1:55" ht="15" x14ac:dyDescent="0.2">
      <c r="A3276" s="100" t="s">
        <v>534</v>
      </c>
      <c r="B3276" s="95" t="s">
        <v>534</v>
      </c>
      <c r="C3276" s="95">
        <v>3273</v>
      </c>
      <c r="D3276" s="95" t="s">
        <v>534</v>
      </c>
      <c r="E3276" s="99" t="s">
        <v>534</v>
      </c>
      <c r="F3276" s="95" t="s">
        <v>534</v>
      </c>
      <c r="G3276" s="95" t="s">
        <v>534</v>
      </c>
      <c r="H3276" s="95">
        <v>0</v>
      </c>
      <c r="I3276" s="95">
        <v>1</v>
      </c>
      <c r="J3276" s="95">
        <v>2809</v>
      </c>
      <c r="K3276" s="95" t="s">
        <v>534</v>
      </c>
      <c r="L3276" s="98" t="s">
        <v>534</v>
      </c>
      <c r="M3276" s="98" t="s">
        <v>534</v>
      </c>
      <c r="N3276" s="97" t="s">
        <v>534</v>
      </c>
      <c r="Q3276" s="88" t="str">
        <f t="array" aca="1" ref="Q3276" ca="1">IFERROR(INDEX(Tableau3[Num DECAL],SMALL(IF(Tableau3[Num DECAL]&lt;&gt;"",ROW(INDIRECT("1:"&amp;ROWS(Tableau3[Num DECAL])))),ROWS($1:3265))),"")</f>
        <v/>
      </c>
      <c r="R3276" s="88">
        <f t="shared" ref="R3276:R3339" ca="1" si="51">VLOOKUP(Q3276,D:J,7,0)</f>
        <v>0</v>
      </c>
      <c r="S3276" s="88">
        <f ca="1">COUNTIFS(Tableau3[PLAGE],R3276)</f>
        <v>0</v>
      </c>
      <c r="T3276" s="139">
        <f ca="1">INDEX(EXTRACT!DATE,MATCH(Tableau4[[#This Row],[Décalage]],D:D,0),0)</f>
        <v>0</v>
      </c>
      <c r="U3276" s="139">
        <f ca="1">VLOOKUP(Tableau4[[#This Row],[Décalage]],D:E,2,0)</f>
        <v>0</v>
      </c>
      <c r="V3276" s="139">
        <f ca="1">VLOOKUP(Tableau4[[#This Row],[Décalage]],D:G,4,0)</f>
        <v>0</v>
      </c>
      <c r="AY3276" s="88"/>
      <c r="AZ3276" s="88"/>
      <c r="BA3276" s="88"/>
      <c r="BB3276" s="88"/>
      <c r="BC3276" s="88"/>
    </row>
    <row r="3277" spans="1:55" ht="15" x14ac:dyDescent="0.2">
      <c r="A3277" s="100" t="s">
        <v>534</v>
      </c>
      <c r="B3277" s="95" t="s">
        <v>534</v>
      </c>
      <c r="C3277" s="95">
        <v>3274</v>
      </c>
      <c r="D3277" s="95" t="s">
        <v>534</v>
      </c>
      <c r="E3277" s="99" t="s">
        <v>534</v>
      </c>
      <c r="F3277" s="95" t="s">
        <v>534</v>
      </c>
      <c r="G3277" s="95" t="s">
        <v>534</v>
      </c>
      <c r="H3277" s="95">
        <v>0</v>
      </c>
      <c r="I3277" s="95">
        <v>1</v>
      </c>
      <c r="J3277" s="95">
        <v>2810</v>
      </c>
      <c r="K3277" s="95" t="s">
        <v>534</v>
      </c>
      <c r="L3277" s="98" t="s">
        <v>534</v>
      </c>
      <c r="M3277" s="98" t="s">
        <v>534</v>
      </c>
      <c r="N3277" s="97" t="s">
        <v>534</v>
      </c>
      <c r="Q3277" s="88" t="str">
        <f t="array" aca="1" ref="Q3277" ca="1">IFERROR(INDEX(Tableau3[Num DECAL],SMALL(IF(Tableau3[Num DECAL]&lt;&gt;"",ROW(INDIRECT("1:"&amp;ROWS(Tableau3[Num DECAL])))),ROWS($1:3266))),"")</f>
        <v/>
      </c>
      <c r="R3277" s="88">
        <f t="shared" ca="1" si="51"/>
        <v>0</v>
      </c>
      <c r="S3277" s="88">
        <f ca="1">COUNTIFS(Tableau3[PLAGE],R3277)</f>
        <v>0</v>
      </c>
      <c r="T3277" s="139">
        <f ca="1">INDEX(EXTRACT!DATE,MATCH(Tableau4[[#This Row],[Décalage]],D:D,0),0)</f>
        <v>0</v>
      </c>
      <c r="U3277" s="139">
        <f ca="1">VLOOKUP(Tableau4[[#This Row],[Décalage]],D:E,2,0)</f>
        <v>0</v>
      </c>
      <c r="V3277" s="139">
        <f ca="1">VLOOKUP(Tableau4[[#This Row],[Décalage]],D:G,4,0)</f>
        <v>0</v>
      </c>
      <c r="AY3277" s="88"/>
      <c r="AZ3277" s="88"/>
      <c r="BA3277" s="88"/>
      <c r="BB3277" s="88"/>
      <c r="BC3277" s="88"/>
    </row>
    <row r="3278" spans="1:55" ht="15" x14ac:dyDescent="0.2">
      <c r="A3278" s="100" t="s">
        <v>534</v>
      </c>
      <c r="B3278" s="95" t="s">
        <v>534</v>
      </c>
      <c r="C3278" s="95">
        <v>3275</v>
      </c>
      <c r="D3278" s="95" t="s">
        <v>534</v>
      </c>
      <c r="E3278" s="99" t="s">
        <v>534</v>
      </c>
      <c r="F3278" s="95" t="s">
        <v>534</v>
      </c>
      <c r="G3278" s="95" t="s">
        <v>534</v>
      </c>
      <c r="H3278" s="95">
        <v>0</v>
      </c>
      <c r="I3278" s="95">
        <v>1</v>
      </c>
      <c r="J3278" s="95">
        <v>2811</v>
      </c>
      <c r="K3278" s="95" t="s">
        <v>534</v>
      </c>
      <c r="L3278" s="98" t="s">
        <v>534</v>
      </c>
      <c r="M3278" s="98" t="s">
        <v>534</v>
      </c>
      <c r="N3278" s="97" t="s">
        <v>534</v>
      </c>
      <c r="Q3278" s="88" t="str">
        <f t="array" aca="1" ref="Q3278" ca="1">IFERROR(INDEX(Tableau3[Num DECAL],SMALL(IF(Tableau3[Num DECAL]&lt;&gt;"",ROW(INDIRECT("1:"&amp;ROWS(Tableau3[Num DECAL])))),ROWS($1:3267))),"")</f>
        <v/>
      </c>
      <c r="R3278" s="88">
        <f t="shared" ca="1" si="51"/>
        <v>0</v>
      </c>
      <c r="S3278" s="88">
        <f ca="1">COUNTIFS(Tableau3[PLAGE],R3278)</f>
        <v>0</v>
      </c>
      <c r="T3278" s="139">
        <f ca="1">INDEX(EXTRACT!DATE,MATCH(Tableau4[[#This Row],[Décalage]],D:D,0),0)</f>
        <v>0</v>
      </c>
      <c r="U3278" s="139">
        <f ca="1">VLOOKUP(Tableau4[[#This Row],[Décalage]],D:E,2,0)</f>
        <v>0</v>
      </c>
      <c r="V3278" s="139">
        <f ca="1">VLOOKUP(Tableau4[[#This Row],[Décalage]],D:G,4,0)</f>
        <v>0</v>
      </c>
      <c r="AY3278" s="88"/>
      <c r="AZ3278" s="88"/>
      <c r="BA3278" s="88"/>
      <c r="BB3278" s="88"/>
      <c r="BC3278" s="88"/>
    </row>
    <row r="3279" spans="1:55" ht="15" x14ac:dyDescent="0.2">
      <c r="A3279" s="100" t="s">
        <v>534</v>
      </c>
      <c r="B3279" s="95" t="s">
        <v>534</v>
      </c>
      <c r="C3279" s="95">
        <v>3276</v>
      </c>
      <c r="D3279" s="95" t="s">
        <v>534</v>
      </c>
      <c r="E3279" s="99" t="s">
        <v>534</v>
      </c>
      <c r="F3279" s="95" t="s">
        <v>534</v>
      </c>
      <c r="G3279" s="95" t="s">
        <v>534</v>
      </c>
      <c r="H3279" s="95">
        <v>0</v>
      </c>
      <c r="I3279" s="95">
        <v>1</v>
      </c>
      <c r="J3279" s="95">
        <v>2812</v>
      </c>
      <c r="K3279" s="95" t="s">
        <v>534</v>
      </c>
      <c r="L3279" s="98" t="s">
        <v>534</v>
      </c>
      <c r="M3279" s="98" t="s">
        <v>534</v>
      </c>
      <c r="N3279" s="97" t="s">
        <v>534</v>
      </c>
      <c r="Q3279" s="88" t="str">
        <f t="array" aca="1" ref="Q3279" ca="1">IFERROR(INDEX(Tableau3[Num DECAL],SMALL(IF(Tableau3[Num DECAL]&lt;&gt;"",ROW(INDIRECT("1:"&amp;ROWS(Tableau3[Num DECAL])))),ROWS($1:3268))),"")</f>
        <v/>
      </c>
      <c r="R3279" s="88">
        <f t="shared" ca="1" si="51"/>
        <v>0</v>
      </c>
      <c r="S3279" s="88">
        <f ca="1">COUNTIFS(Tableau3[PLAGE],R3279)</f>
        <v>0</v>
      </c>
      <c r="T3279" s="139">
        <f ca="1">INDEX(EXTRACT!DATE,MATCH(Tableau4[[#This Row],[Décalage]],D:D,0),0)</f>
        <v>0</v>
      </c>
      <c r="U3279" s="139">
        <f ca="1">VLOOKUP(Tableau4[[#This Row],[Décalage]],D:E,2,0)</f>
        <v>0</v>
      </c>
      <c r="V3279" s="139">
        <f ca="1">VLOOKUP(Tableau4[[#This Row],[Décalage]],D:G,4,0)</f>
        <v>0</v>
      </c>
      <c r="AY3279" s="88"/>
      <c r="AZ3279" s="88"/>
      <c r="BA3279" s="88"/>
      <c r="BB3279" s="88"/>
      <c r="BC3279" s="88"/>
    </row>
    <row r="3280" spans="1:55" ht="15" x14ac:dyDescent="0.2">
      <c r="A3280" s="100" t="s">
        <v>534</v>
      </c>
      <c r="B3280" s="95" t="s">
        <v>534</v>
      </c>
      <c r="C3280" s="95">
        <v>3277</v>
      </c>
      <c r="D3280" s="95" t="s">
        <v>534</v>
      </c>
      <c r="E3280" s="99" t="s">
        <v>534</v>
      </c>
      <c r="F3280" s="95" t="s">
        <v>534</v>
      </c>
      <c r="G3280" s="95" t="s">
        <v>534</v>
      </c>
      <c r="H3280" s="95">
        <v>0</v>
      </c>
      <c r="I3280" s="95">
        <v>1</v>
      </c>
      <c r="J3280" s="95">
        <v>2813</v>
      </c>
      <c r="K3280" s="95">
        <v>1</v>
      </c>
      <c r="L3280" s="98" t="s">
        <v>534</v>
      </c>
      <c r="M3280" s="98" t="s">
        <v>534</v>
      </c>
      <c r="N3280" s="97" t="s">
        <v>534</v>
      </c>
      <c r="Q3280" s="88" t="str">
        <f t="array" aca="1" ref="Q3280" ca="1">IFERROR(INDEX(Tableau3[Num DECAL],SMALL(IF(Tableau3[Num DECAL]&lt;&gt;"",ROW(INDIRECT("1:"&amp;ROWS(Tableau3[Num DECAL])))),ROWS($1:3269))),"")</f>
        <v/>
      </c>
      <c r="R3280" s="88">
        <f t="shared" ca="1" si="51"/>
        <v>0</v>
      </c>
      <c r="S3280" s="88">
        <f ca="1">COUNTIFS(Tableau3[PLAGE],R3280)</f>
        <v>0</v>
      </c>
      <c r="T3280" s="139">
        <f ca="1">INDEX(EXTRACT!DATE,MATCH(Tableau4[[#This Row],[Décalage]],D:D,0),0)</f>
        <v>0</v>
      </c>
      <c r="U3280" s="139">
        <f ca="1">VLOOKUP(Tableau4[[#This Row],[Décalage]],D:E,2,0)</f>
        <v>0</v>
      </c>
      <c r="V3280" s="139">
        <f ca="1">VLOOKUP(Tableau4[[#This Row],[Décalage]],D:G,4,0)</f>
        <v>0</v>
      </c>
      <c r="AY3280" s="88"/>
      <c r="AZ3280" s="88"/>
      <c r="BA3280" s="88"/>
      <c r="BB3280" s="88"/>
      <c r="BC3280" s="88"/>
    </row>
    <row r="3281" spans="1:55" ht="15" x14ac:dyDescent="0.2">
      <c r="A3281" s="100" t="s">
        <v>534</v>
      </c>
      <c r="B3281" s="95" t="s">
        <v>534</v>
      </c>
      <c r="C3281" s="95">
        <v>3278</v>
      </c>
      <c r="D3281" s="95" t="s">
        <v>534</v>
      </c>
      <c r="E3281" s="99" t="s">
        <v>534</v>
      </c>
      <c r="F3281" s="95" t="s">
        <v>534</v>
      </c>
      <c r="G3281" s="95" t="s">
        <v>534</v>
      </c>
      <c r="H3281" s="95">
        <v>0</v>
      </c>
      <c r="I3281" s="95">
        <v>1</v>
      </c>
      <c r="J3281" s="95">
        <v>2814</v>
      </c>
      <c r="K3281" s="95" t="s">
        <v>534</v>
      </c>
      <c r="L3281" s="98" t="s">
        <v>534</v>
      </c>
      <c r="M3281" s="98" t="s">
        <v>534</v>
      </c>
      <c r="N3281" s="97" t="s">
        <v>534</v>
      </c>
      <c r="Q3281" s="88" t="str">
        <f t="array" aca="1" ref="Q3281" ca="1">IFERROR(INDEX(Tableau3[Num DECAL],SMALL(IF(Tableau3[Num DECAL]&lt;&gt;"",ROW(INDIRECT("1:"&amp;ROWS(Tableau3[Num DECAL])))),ROWS($1:3270))),"")</f>
        <v/>
      </c>
      <c r="R3281" s="88">
        <f t="shared" ca="1" si="51"/>
        <v>0</v>
      </c>
      <c r="S3281" s="88">
        <f ca="1">COUNTIFS(Tableau3[PLAGE],R3281)</f>
        <v>0</v>
      </c>
      <c r="T3281" s="139">
        <f ca="1">INDEX(EXTRACT!DATE,MATCH(Tableau4[[#This Row],[Décalage]],D:D,0),0)</f>
        <v>0</v>
      </c>
      <c r="U3281" s="139">
        <f ca="1">VLOOKUP(Tableau4[[#This Row],[Décalage]],D:E,2,0)</f>
        <v>0</v>
      </c>
      <c r="V3281" s="139">
        <f ca="1">VLOOKUP(Tableau4[[#This Row],[Décalage]],D:G,4,0)</f>
        <v>0</v>
      </c>
      <c r="AY3281" s="88"/>
      <c r="AZ3281" s="88"/>
      <c r="BA3281" s="88"/>
      <c r="BB3281" s="88"/>
      <c r="BC3281" s="88"/>
    </row>
    <row r="3282" spans="1:55" ht="15" x14ac:dyDescent="0.2">
      <c r="A3282" s="100" t="s">
        <v>534</v>
      </c>
      <c r="B3282" s="95" t="s">
        <v>534</v>
      </c>
      <c r="C3282" s="95">
        <v>3279</v>
      </c>
      <c r="D3282" s="95" t="s">
        <v>534</v>
      </c>
      <c r="E3282" s="99" t="s">
        <v>534</v>
      </c>
      <c r="F3282" s="95" t="s">
        <v>534</v>
      </c>
      <c r="G3282" s="95" t="s">
        <v>534</v>
      </c>
      <c r="H3282" s="95">
        <v>0</v>
      </c>
      <c r="I3282" s="95">
        <v>1</v>
      </c>
      <c r="J3282" s="95">
        <v>2815</v>
      </c>
      <c r="K3282" s="95" t="s">
        <v>534</v>
      </c>
      <c r="L3282" s="98" t="s">
        <v>534</v>
      </c>
      <c r="M3282" s="98" t="s">
        <v>534</v>
      </c>
      <c r="N3282" s="97" t="s">
        <v>534</v>
      </c>
      <c r="Q3282" s="88" t="str">
        <f t="array" aca="1" ref="Q3282" ca="1">IFERROR(INDEX(Tableau3[Num DECAL],SMALL(IF(Tableau3[Num DECAL]&lt;&gt;"",ROW(INDIRECT("1:"&amp;ROWS(Tableau3[Num DECAL])))),ROWS($1:3271))),"")</f>
        <v/>
      </c>
      <c r="R3282" s="88">
        <f t="shared" ca="1" si="51"/>
        <v>0</v>
      </c>
      <c r="S3282" s="88">
        <f ca="1">COUNTIFS(Tableau3[PLAGE],R3282)</f>
        <v>0</v>
      </c>
      <c r="T3282" s="139">
        <f ca="1">INDEX(EXTRACT!DATE,MATCH(Tableau4[[#This Row],[Décalage]],D:D,0),0)</f>
        <v>0</v>
      </c>
      <c r="U3282" s="139">
        <f ca="1">VLOOKUP(Tableau4[[#This Row],[Décalage]],D:E,2,0)</f>
        <v>0</v>
      </c>
      <c r="V3282" s="139">
        <f ca="1">VLOOKUP(Tableau4[[#This Row],[Décalage]],D:G,4,0)</f>
        <v>0</v>
      </c>
      <c r="AY3282" s="88"/>
      <c r="AZ3282" s="88"/>
      <c r="BA3282" s="88"/>
      <c r="BB3282" s="88"/>
      <c r="BC3282" s="88"/>
    </row>
    <row r="3283" spans="1:55" ht="15" x14ac:dyDescent="0.2">
      <c r="A3283" s="100" t="s">
        <v>534</v>
      </c>
      <c r="B3283" s="95" t="s">
        <v>534</v>
      </c>
      <c r="C3283" s="95">
        <v>3280</v>
      </c>
      <c r="D3283" s="95" t="s">
        <v>534</v>
      </c>
      <c r="E3283" s="99" t="s">
        <v>534</v>
      </c>
      <c r="F3283" s="95" t="s">
        <v>534</v>
      </c>
      <c r="G3283" s="95" t="s">
        <v>534</v>
      </c>
      <c r="H3283" s="95">
        <v>0</v>
      </c>
      <c r="I3283" s="95">
        <v>1</v>
      </c>
      <c r="J3283" s="95">
        <v>2816</v>
      </c>
      <c r="K3283" s="95" t="s">
        <v>534</v>
      </c>
      <c r="L3283" s="98" t="s">
        <v>534</v>
      </c>
      <c r="M3283" s="98" t="s">
        <v>534</v>
      </c>
      <c r="N3283" s="97" t="s">
        <v>534</v>
      </c>
      <c r="Q3283" s="88" t="str">
        <f t="array" aca="1" ref="Q3283" ca="1">IFERROR(INDEX(Tableau3[Num DECAL],SMALL(IF(Tableau3[Num DECAL]&lt;&gt;"",ROW(INDIRECT("1:"&amp;ROWS(Tableau3[Num DECAL])))),ROWS($1:3272))),"")</f>
        <v/>
      </c>
      <c r="R3283" s="88">
        <f t="shared" ca="1" si="51"/>
        <v>0</v>
      </c>
      <c r="S3283" s="88">
        <f ca="1">COUNTIFS(Tableau3[PLAGE],R3283)</f>
        <v>0</v>
      </c>
      <c r="T3283" s="139">
        <f ca="1">INDEX(EXTRACT!DATE,MATCH(Tableau4[[#This Row],[Décalage]],D:D,0),0)</f>
        <v>0</v>
      </c>
      <c r="U3283" s="139">
        <f ca="1">VLOOKUP(Tableau4[[#This Row],[Décalage]],D:E,2,0)</f>
        <v>0</v>
      </c>
      <c r="V3283" s="139">
        <f ca="1">VLOOKUP(Tableau4[[#This Row],[Décalage]],D:G,4,0)</f>
        <v>0</v>
      </c>
      <c r="AY3283" s="88"/>
      <c r="AZ3283" s="88"/>
      <c r="BA3283" s="88"/>
      <c r="BB3283" s="88"/>
      <c r="BC3283" s="88"/>
    </row>
    <row r="3284" spans="1:55" ht="15" x14ac:dyDescent="0.2">
      <c r="A3284" s="100" t="s">
        <v>534</v>
      </c>
      <c r="B3284" s="95" t="s">
        <v>534</v>
      </c>
      <c r="C3284" s="95">
        <v>3281</v>
      </c>
      <c r="D3284" s="95" t="s">
        <v>534</v>
      </c>
      <c r="E3284" s="99" t="s">
        <v>534</v>
      </c>
      <c r="F3284" s="95" t="s">
        <v>534</v>
      </c>
      <c r="G3284" s="95" t="s">
        <v>534</v>
      </c>
      <c r="H3284" s="95">
        <v>0</v>
      </c>
      <c r="I3284" s="95">
        <v>1</v>
      </c>
      <c r="J3284" s="95">
        <v>2817</v>
      </c>
      <c r="K3284" s="95" t="s">
        <v>534</v>
      </c>
      <c r="L3284" s="98" t="s">
        <v>534</v>
      </c>
      <c r="M3284" s="98" t="s">
        <v>534</v>
      </c>
      <c r="N3284" s="97" t="s">
        <v>534</v>
      </c>
      <c r="Q3284" s="88" t="str">
        <f t="array" aca="1" ref="Q3284" ca="1">IFERROR(INDEX(Tableau3[Num DECAL],SMALL(IF(Tableau3[Num DECAL]&lt;&gt;"",ROW(INDIRECT("1:"&amp;ROWS(Tableau3[Num DECAL])))),ROWS($1:3273))),"")</f>
        <v/>
      </c>
      <c r="R3284" s="88">
        <f t="shared" ca="1" si="51"/>
        <v>0</v>
      </c>
      <c r="S3284" s="88">
        <f ca="1">COUNTIFS(Tableau3[PLAGE],R3284)</f>
        <v>0</v>
      </c>
      <c r="T3284" s="139">
        <f ca="1">INDEX(EXTRACT!DATE,MATCH(Tableau4[[#This Row],[Décalage]],D:D,0),0)</f>
        <v>0</v>
      </c>
      <c r="U3284" s="139">
        <f ca="1">VLOOKUP(Tableau4[[#This Row],[Décalage]],D:E,2,0)</f>
        <v>0</v>
      </c>
      <c r="V3284" s="139">
        <f ca="1">VLOOKUP(Tableau4[[#This Row],[Décalage]],D:G,4,0)</f>
        <v>0</v>
      </c>
      <c r="AY3284" s="88"/>
      <c r="AZ3284" s="88"/>
      <c r="BA3284" s="88"/>
      <c r="BB3284" s="88"/>
      <c r="BC3284" s="88"/>
    </row>
    <row r="3285" spans="1:55" ht="15" x14ac:dyDescent="0.2">
      <c r="A3285" s="100" t="s">
        <v>534</v>
      </c>
      <c r="B3285" s="95" t="s">
        <v>534</v>
      </c>
      <c r="C3285" s="95">
        <v>3282</v>
      </c>
      <c r="D3285" s="95" t="s">
        <v>534</v>
      </c>
      <c r="E3285" s="99" t="s">
        <v>534</v>
      </c>
      <c r="F3285" s="95" t="s">
        <v>534</v>
      </c>
      <c r="G3285" s="95" t="s">
        <v>534</v>
      </c>
      <c r="H3285" s="95">
        <v>0</v>
      </c>
      <c r="I3285" s="95">
        <v>1</v>
      </c>
      <c r="J3285" s="95">
        <v>2818</v>
      </c>
      <c r="K3285" s="95" t="s">
        <v>534</v>
      </c>
      <c r="L3285" s="98" t="s">
        <v>534</v>
      </c>
      <c r="M3285" s="98" t="s">
        <v>534</v>
      </c>
      <c r="N3285" s="97" t="s">
        <v>534</v>
      </c>
      <c r="Q3285" s="88" t="str">
        <f t="array" aca="1" ref="Q3285" ca="1">IFERROR(INDEX(Tableau3[Num DECAL],SMALL(IF(Tableau3[Num DECAL]&lt;&gt;"",ROW(INDIRECT("1:"&amp;ROWS(Tableau3[Num DECAL])))),ROWS($1:3274))),"")</f>
        <v/>
      </c>
      <c r="R3285" s="88">
        <f t="shared" ca="1" si="51"/>
        <v>0</v>
      </c>
      <c r="S3285" s="88">
        <f ca="1">COUNTIFS(Tableau3[PLAGE],R3285)</f>
        <v>0</v>
      </c>
      <c r="T3285" s="139">
        <f ca="1">INDEX(EXTRACT!DATE,MATCH(Tableau4[[#This Row],[Décalage]],D:D,0),0)</f>
        <v>0</v>
      </c>
      <c r="U3285" s="139">
        <f ca="1">VLOOKUP(Tableau4[[#This Row],[Décalage]],D:E,2,0)</f>
        <v>0</v>
      </c>
      <c r="V3285" s="139">
        <f ca="1">VLOOKUP(Tableau4[[#This Row],[Décalage]],D:G,4,0)</f>
        <v>0</v>
      </c>
      <c r="AY3285" s="88"/>
      <c r="AZ3285" s="88"/>
      <c r="BA3285" s="88"/>
      <c r="BB3285" s="88"/>
      <c r="BC3285" s="88"/>
    </row>
    <row r="3286" spans="1:55" ht="15" x14ac:dyDescent="0.2">
      <c r="A3286" s="100" t="s">
        <v>534</v>
      </c>
      <c r="B3286" s="95" t="s">
        <v>534</v>
      </c>
      <c r="C3286" s="95">
        <v>3283</v>
      </c>
      <c r="D3286" s="95" t="s">
        <v>534</v>
      </c>
      <c r="E3286" s="99" t="s">
        <v>534</v>
      </c>
      <c r="F3286" s="95" t="s">
        <v>534</v>
      </c>
      <c r="G3286" s="95" t="s">
        <v>534</v>
      </c>
      <c r="H3286" s="95">
        <v>0</v>
      </c>
      <c r="I3286" s="95">
        <v>1</v>
      </c>
      <c r="J3286" s="95">
        <v>2819</v>
      </c>
      <c r="K3286" s="95" t="s">
        <v>534</v>
      </c>
      <c r="L3286" s="98" t="s">
        <v>534</v>
      </c>
      <c r="M3286" s="98" t="s">
        <v>534</v>
      </c>
      <c r="N3286" s="97" t="s">
        <v>534</v>
      </c>
      <c r="Q3286" s="88" t="str">
        <f t="array" aca="1" ref="Q3286" ca="1">IFERROR(INDEX(Tableau3[Num DECAL],SMALL(IF(Tableau3[Num DECAL]&lt;&gt;"",ROW(INDIRECT("1:"&amp;ROWS(Tableau3[Num DECAL])))),ROWS($1:3275))),"")</f>
        <v/>
      </c>
      <c r="R3286" s="88">
        <f t="shared" ca="1" si="51"/>
        <v>0</v>
      </c>
      <c r="S3286" s="88">
        <f ca="1">COUNTIFS(Tableau3[PLAGE],R3286)</f>
        <v>0</v>
      </c>
      <c r="T3286" s="139">
        <f ca="1">INDEX(EXTRACT!DATE,MATCH(Tableau4[[#This Row],[Décalage]],D:D,0),0)</f>
        <v>0</v>
      </c>
      <c r="U3286" s="139">
        <f ca="1">VLOOKUP(Tableau4[[#This Row],[Décalage]],D:E,2,0)</f>
        <v>0</v>
      </c>
      <c r="V3286" s="139">
        <f ca="1">VLOOKUP(Tableau4[[#This Row],[Décalage]],D:G,4,0)</f>
        <v>0</v>
      </c>
      <c r="AY3286" s="88"/>
      <c r="AZ3286" s="88"/>
      <c r="BA3286" s="88"/>
      <c r="BB3286" s="88"/>
      <c r="BC3286" s="88"/>
    </row>
    <row r="3287" spans="1:55" ht="15" x14ac:dyDescent="0.2">
      <c r="A3287" s="100" t="s">
        <v>534</v>
      </c>
      <c r="B3287" s="95" t="s">
        <v>534</v>
      </c>
      <c r="C3287" s="95">
        <v>3284</v>
      </c>
      <c r="D3287" s="95" t="s">
        <v>534</v>
      </c>
      <c r="E3287" s="99" t="s">
        <v>534</v>
      </c>
      <c r="F3287" s="95" t="s">
        <v>534</v>
      </c>
      <c r="G3287" s="95" t="s">
        <v>534</v>
      </c>
      <c r="H3287" s="95">
        <v>0</v>
      </c>
      <c r="I3287" s="95">
        <v>1</v>
      </c>
      <c r="J3287" s="95">
        <v>2820</v>
      </c>
      <c r="K3287" s="95" t="s">
        <v>534</v>
      </c>
      <c r="L3287" s="98" t="s">
        <v>534</v>
      </c>
      <c r="M3287" s="98" t="s">
        <v>534</v>
      </c>
      <c r="N3287" s="97" t="s">
        <v>534</v>
      </c>
      <c r="Q3287" s="88" t="str">
        <f t="array" aca="1" ref="Q3287" ca="1">IFERROR(INDEX(Tableau3[Num DECAL],SMALL(IF(Tableau3[Num DECAL]&lt;&gt;"",ROW(INDIRECT("1:"&amp;ROWS(Tableau3[Num DECAL])))),ROWS($1:3276))),"")</f>
        <v/>
      </c>
      <c r="R3287" s="88">
        <f t="shared" ca="1" si="51"/>
        <v>0</v>
      </c>
      <c r="S3287" s="88">
        <f ca="1">COUNTIFS(Tableau3[PLAGE],R3287)</f>
        <v>0</v>
      </c>
      <c r="T3287" s="139">
        <f ca="1">INDEX(EXTRACT!DATE,MATCH(Tableau4[[#This Row],[Décalage]],D:D,0),0)</f>
        <v>0</v>
      </c>
      <c r="U3287" s="139">
        <f ca="1">VLOOKUP(Tableau4[[#This Row],[Décalage]],D:E,2,0)</f>
        <v>0</v>
      </c>
      <c r="V3287" s="139">
        <f ca="1">VLOOKUP(Tableau4[[#This Row],[Décalage]],D:G,4,0)</f>
        <v>0</v>
      </c>
      <c r="AY3287" s="88"/>
      <c r="AZ3287" s="88"/>
      <c r="BA3287" s="88"/>
      <c r="BB3287" s="88"/>
      <c r="BC3287" s="88"/>
    </row>
    <row r="3288" spans="1:55" ht="15" x14ac:dyDescent="0.2">
      <c r="A3288" s="100" t="s">
        <v>534</v>
      </c>
      <c r="B3288" s="95" t="s">
        <v>534</v>
      </c>
      <c r="C3288" s="95">
        <v>3285</v>
      </c>
      <c r="D3288" s="95" t="s">
        <v>534</v>
      </c>
      <c r="E3288" s="99" t="s">
        <v>534</v>
      </c>
      <c r="F3288" s="95" t="s">
        <v>534</v>
      </c>
      <c r="G3288" s="95" t="s">
        <v>534</v>
      </c>
      <c r="H3288" s="95">
        <v>0</v>
      </c>
      <c r="I3288" s="95">
        <v>1</v>
      </c>
      <c r="J3288" s="95">
        <v>2821</v>
      </c>
      <c r="K3288" s="95" t="s">
        <v>534</v>
      </c>
      <c r="L3288" s="98" t="s">
        <v>534</v>
      </c>
      <c r="M3288" s="98" t="s">
        <v>534</v>
      </c>
      <c r="N3288" s="97" t="s">
        <v>534</v>
      </c>
      <c r="Q3288" s="88" t="str">
        <f t="array" aca="1" ref="Q3288" ca="1">IFERROR(INDEX(Tableau3[Num DECAL],SMALL(IF(Tableau3[Num DECAL]&lt;&gt;"",ROW(INDIRECT("1:"&amp;ROWS(Tableau3[Num DECAL])))),ROWS($1:3277))),"")</f>
        <v/>
      </c>
      <c r="R3288" s="88">
        <f t="shared" ca="1" si="51"/>
        <v>0</v>
      </c>
      <c r="S3288" s="88">
        <f ca="1">COUNTIFS(Tableau3[PLAGE],R3288)</f>
        <v>0</v>
      </c>
      <c r="T3288" s="139">
        <f ca="1">INDEX(EXTRACT!DATE,MATCH(Tableau4[[#This Row],[Décalage]],D:D,0),0)</f>
        <v>0</v>
      </c>
      <c r="U3288" s="139">
        <f ca="1">VLOOKUP(Tableau4[[#This Row],[Décalage]],D:E,2,0)</f>
        <v>0</v>
      </c>
      <c r="V3288" s="139">
        <f ca="1">VLOOKUP(Tableau4[[#This Row],[Décalage]],D:G,4,0)</f>
        <v>0</v>
      </c>
      <c r="AY3288" s="88"/>
      <c r="AZ3288" s="88"/>
      <c r="BA3288" s="88"/>
      <c r="BB3288" s="88"/>
      <c r="BC3288" s="88"/>
    </row>
    <row r="3289" spans="1:55" ht="15" x14ac:dyDescent="0.2">
      <c r="A3289" s="100" t="s">
        <v>534</v>
      </c>
      <c r="B3289" s="95" t="s">
        <v>534</v>
      </c>
      <c r="C3289" s="95">
        <v>3286</v>
      </c>
      <c r="D3289" s="95" t="s">
        <v>534</v>
      </c>
      <c r="E3289" s="99" t="s">
        <v>534</v>
      </c>
      <c r="F3289" s="95" t="s">
        <v>534</v>
      </c>
      <c r="G3289" s="95" t="s">
        <v>534</v>
      </c>
      <c r="H3289" s="95">
        <v>0</v>
      </c>
      <c r="I3289" s="95">
        <v>1</v>
      </c>
      <c r="J3289" s="95">
        <v>2822</v>
      </c>
      <c r="K3289" s="95" t="s">
        <v>534</v>
      </c>
      <c r="L3289" s="98" t="s">
        <v>534</v>
      </c>
      <c r="M3289" s="98" t="s">
        <v>534</v>
      </c>
      <c r="N3289" s="97" t="s">
        <v>534</v>
      </c>
      <c r="Q3289" s="88" t="str">
        <f t="array" aca="1" ref="Q3289" ca="1">IFERROR(INDEX(Tableau3[Num DECAL],SMALL(IF(Tableau3[Num DECAL]&lt;&gt;"",ROW(INDIRECT("1:"&amp;ROWS(Tableau3[Num DECAL])))),ROWS($1:3278))),"")</f>
        <v/>
      </c>
      <c r="R3289" s="88">
        <f t="shared" ca="1" si="51"/>
        <v>0</v>
      </c>
      <c r="S3289" s="88">
        <f ca="1">COUNTIFS(Tableau3[PLAGE],R3289)</f>
        <v>0</v>
      </c>
      <c r="T3289" s="139">
        <f ca="1">INDEX(EXTRACT!DATE,MATCH(Tableau4[[#This Row],[Décalage]],D:D,0),0)</f>
        <v>0</v>
      </c>
      <c r="U3289" s="139">
        <f ca="1">VLOOKUP(Tableau4[[#This Row],[Décalage]],D:E,2,0)</f>
        <v>0</v>
      </c>
      <c r="V3289" s="139">
        <f ca="1">VLOOKUP(Tableau4[[#This Row],[Décalage]],D:G,4,0)</f>
        <v>0</v>
      </c>
      <c r="AY3289" s="88"/>
      <c r="AZ3289" s="88"/>
      <c r="BA3289" s="88"/>
      <c r="BB3289" s="88"/>
      <c r="BC3289" s="88"/>
    </row>
    <row r="3290" spans="1:55" ht="15" x14ac:dyDescent="0.2">
      <c r="A3290" s="100" t="s">
        <v>534</v>
      </c>
      <c r="B3290" s="95" t="s">
        <v>534</v>
      </c>
      <c r="C3290" s="95">
        <v>3287</v>
      </c>
      <c r="D3290" s="95" t="s">
        <v>534</v>
      </c>
      <c r="E3290" s="99" t="s">
        <v>534</v>
      </c>
      <c r="F3290" s="95" t="s">
        <v>534</v>
      </c>
      <c r="G3290" s="95" t="s">
        <v>534</v>
      </c>
      <c r="H3290" s="95">
        <v>0</v>
      </c>
      <c r="I3290" s="95">
        <v>1</v>
      </c>
      <c r="J3290" s="95">
        <v>2823</v>
      </c>
      <c r="K3290" s="95" t="s">
        <v>534</v>
      </c>
      <c r="L3290" s="98" t="s">
        <v>534</v>
      </c>
      <c r="M3290" s="98" t="s">
        <v>534</v>
      </c>
      <c r="N3290" s="97" t="s">
        <v>534</v>
      </c>
      <c r="Q3290" s="88" t="str">
        <f t="array" aca="1" ref="Q3290" ca="1">IFERROR(INDEX(Tableau3[Num DECAL],SMALL(IF(Tableau3[Num DECAL]&lt;&gt;"",ROW(INDIRECT("1:"&amp;ROWS(Tableau3[Num DECAL])))),ROWS($1:3279))),"")</f>
        <v/>
      </c>
      <c r="R3290" s="88">
        <f t="shared" ca="1" si="51"/>
        <v>0</v>
      </c>
      <c r="S3290" s="88">
        <f ca="1">COUNTIFS(Tableau3[PLAGE],R3290)</f>
        <v>0</v>
      </c>
      <c r="T3290" s="139">
        <f ca="1">INDEX(EXTRACT!DATE,MATCH(Tableau4[[#This Row],[Décalage]],D:D,0),0)</f>
        <v>0</v>
      </c>
      <c r="U3290" s="139">
        <f ca="1">VLOOKUP(Tableau4[[#This Row],[Décalage]],D:E,2,0)</f>
        <v>0</v>
      </c>
      <c r="V3290" s="139">
        <f ca="1">VLOOKUP(Tableau4[[#This Row],[Décalage]],D:G,4,0)</f>
        <v>0</v>
      </c>
      <c r="AY3290" s="88"/>
      <c r="AZ3290" s="88"/>
      <c r="BA3290" s="88"/>
      <c r="BB3290" s="88"/>
      <c r="BC3290" s="88"/>
    </row>
    <row r="3291" spans="1:55" ht="15" x14ac:dyDescent="0.2">
      <c r="A3291" s="100" t="s">
        <v>534</v>
      </c>
      <c r="B3291" s="95" t="s">
        <v>534</v>
      </c>
      <c r="C3291" s="95">
        <v>3288</v>
      </c>
      <c r="D3291" s="95" t="s">
        <v>534</v>
      </c>
      <c r="E3291" s="99" t="s">
        <v>534</v>
      </c>
      <c r="F3291" s="95" t="s">
        <v>534</v>
      </c>
      <c r="G3291" s="95" t="s">
        <v>534</v>
      </c>
      <c r="H3291" s="95">
        <v>0</v>
      </c>
      <c r="I3291" s="95">
        <v>1</v>
      </c>
      <c r="J3291" s="95">
        <v>2824</v>
      </c>
      <c r="K3291" s="95" t="s">
        <v>534</v>
      </c>
      <c r="L3291" s="98" t="s">
        <v>534</v>
      </c>
      <c r="M3291" s="98" t="s">
        <v>534</v>
      </c>
      <c r="N3291" s="97" t="s">
        <v>534</v>
      </c>
      <c r="Q3291" s="88" t="str">
        <f t="array" aca="1" ref="Q3291" ca="1">IFERROR(INDEX(Tableau3[Num DECAL],SMALL(IF(Tableau3[Num DECAL]&lt;&gt;"",ROW(INDIRECT("1:"&amp;ROWS(Tableau3[Num DECAL])))),ROWS($1:3280))),"")</f>
        <v/>
      </c>
      <c r="R3291" s="88">
        <f t="shared" ca="1" si="51"/>
        <v>0</v>
      </c>
      <c r="S3291" s="88">
        <f ca="1">COUNTIFS(Tableau3[PLAGE],R3291)</f>
        <v>0</v>
      </c>
      <c r="T3291" s="139">
        <f ca="1">INDEX(EXTRACT!DATE,MATCH(Tableau4[[#This Row],[Décalage]],D:D,0),0)</f>
        <v>0</v>
      </c>
      <c r="U3291" s="139">
        <f ca="1">VLOOKUP(Tableau4[[#This Row],[Décalage]],D:E,2,0)</f>
        <v>0</v>
      </c>
      <c r="V3291" s="139">
        <f ca="1">VLOOKUP(Tableau4[[#This Row],[Décalage]],D:G,4,0)</f>
        <v>0</v>
      </c>
      <c r="AY3291" s="88"/>
      <c r="AZ3291" s="88"/>
      <c r="BA3291" s="88"/>
      <c r="BB3291" s="88"/>
      <c r="BC3291" s="88"/>
    </row>
    <row r="3292" spans="1:55" ht="15" x14ac:dyDescent="0.2">
      <c r="A3292" s="100" t="s">
        <v>534</v>
      </c>
      <c r="B3292" s="95" t="s">
        <v>534</v>
      </c>
      <c r="C3292" s="95">
        <v>3289</v>
      </c>
      <c r="D3292" s="95" t="s">
        <v>534</v>
      </c>
      <c r="E3292" s="99" t="s">
        <v>534</v>
      </c>
      <c r="F3292" s="95" t="s">
        <v>534</v>
      </c>
      <c r="G3292" s="95" t="s">
        <v>534</v>
      </c>
      <c r="H3292" s="95">
        <v>0</v>
      </c>
      <c r="I3292" s="95">
        <v>1</v>
      </c>
      <c r="J3292" s="95">
        <v>2825</v>
      </c>
      <c r="K3292" s="95" t="s">
        <v>534</v>
      </c>
      <c r="L3292" s="98" t="s">
        <v>534</v>
      </c>
      <c r="M3292" s="98" t="s">
        <v>534</v>
      </c>
      <c r="N3292" s="97" t="s">
        <v>534</v>
      </c>
      <c r="Q3292" s="88" t="str">
        <f t="array" aca="1" ref="Q3292" ca="1">IFERROR(INDEX(Tableau3[Num DECAL],SMALL(IF(Tableau3[Num DECAL]&lt;&gt;"",ROW(INDIRECT("1:"&amp;ROWS(Tableau3[Num DECAL])))),ROWS($1:3281))),"")</f>
        <v/>
      </c>
      <c r="R3292" s="88">
        <f t="shared" ca="1" si="51"/>
        <v>0</v>
      </c>
      <c r="S3292" s="88">
        <f ca="1">COUNTIFS(Tableau3[PLAGE],R3292)</f>
        <v>0</v>
      </c>
      <c r="T3292" s="139">
        <f ca="1">INDEX(EXTRACT!DATE,MATCH(Tableau4[[#This Row],[Décalage]],D:D,0),0)</f>
        <v>0</v>
      </c>
      <c r="U3292" s="139">
        <f ca="1">VLOOKUP(Tableau4[[#This Row],[Décalage]],D:E,2,0)</f>
        <v>0</v>
      </c>
      <c r="V3292" s="139">
        <f ca="1">VLOOKUP(Tableau4[[#This Row],[Décalage]],D:G,4,0)</f>
        <v>0</v>
      </c>
      <c r="AY3292" s="88"/>
      <c r="AZ3292" s="88"/>
      <c r="BA3292" s="88"/>
      <c r="BB3292" s="88"/>
      <c r="BC3292" s="88"/>
    </row>
    <row r="3293" spans="1:55" ht="15" x14ac:dyDescent="0.2">
      <c r="A3293" s="100" t="s">
        <v>534</v>
      </c>
      <c r="B3293" s="95" t="s">
        <v>534</v>
      </c>
      <c r="C3293" s="95">
        <v>3290</v>
      </c>
      <c r="D3293" s="95" t="s">
        <v>534</v>
      </c>
      <c r="E3293" s="99" t="s">
        <v>534</v>
      </c>
      <c r="F3293" s="95" t="s">
        <v>534</v>
      </c>
      <c r="G3293" s="95" t="s">
        <v>534</v>
      </c>
      <c r="H3293" s="95">
        <v>0</v>
      </c>
      <c r="I3293" s="95">
        <v>1</v>
      </c>
      <c r="J3293" s="95">
        <v>2826</v>
      </c>
      <c r="K3293" s="95" t="s">
        <v>534</v>
      </c>
      <c r="L3293" s="98" t="s">
        <v>534</v>
      </c>
      <c r="M3293" s="98" t="s">
        <v>534</v>
      </c>
      <c r="N3293" s="97" t="s">
        <v>534</v>
      </c>
      <c r="Q3293" s="88" t="str">
        <f t="array" aca="1" ref="Q3293" ca="1">IFERROR(INDEX(Tableau3[Num DECAL],SMALL(IF(Tableau3[Num DECAL]&lt;&gt;"",ROW(INDIRECT("1:"&amp;ROWS(Tableau3[Num DECAL])))),ROWS($1:3282))),"")</f>
        <v/>
      </c>
      <c r="R3293" s="88">
        <f t="shared" ca="1" si="51"/>
        <v>0</v>
      </c>
      <c r="S3293" s="88">
        <f ca="1">COUNTIFS(Tableau3[PLAGE],R3293)</f>
        <v>0</v>
      </c>
      <c r="T3293" s="139">
        <f ca="1">INDEX(EXTRACT!DATE,MATCH(Tableau4[[#This Row],[Décalage]],D:D,0),0)</f>
        <v>0</v>
      </c>
      <c r="U3293" s="139">
        <f ca="1">VLOOKUP(Tableau4[[#This Row],[Décalage]],D:E,2,0)</f>
        <v>0</v>
      </c>
      <c r="V3293" s="139">
        <f ca="1">VLOOKUP(Tableau4[[#This Row],[Décalage]],D:G,4,0)</f>
        <v>0</v>
      </c>
      <c r="AY3293" s="88"/>
      <c r="AZ3293" s="88"/>
      <c r="BA3293" s="88"/>
      <c r="BB3293" s="88"/>
      <c r="BC3293" s="88"/>
    </row>
    <row r="3294" spans="1:55" ht="15" x14ac:dyDescent="0.2">
      <c r="A3294" s="100" t="s">
        <v>534</v>
      </c>
      <c r="B3294" s="95" t="s">
        <v>534</v>
      </c>
      <c r="C3294" s="95">
        <v>3291</v>
      </c>
      <c r="D3294" s="95" t="s">
        <v>534</v>
      </c>
      <c r="E3294" s="99" t="s">
        <v>534</v>
      </c>
      <c r="F3294" s="95" t="s">
        <v>534</v>
      </c>
      <c r="G3294" s="95" t="s">
        <v>534</v>
      </c>
      <c r="H3294" s="95">
        <v>0</v>
      </c>
      <c r="I3294" s="95">
        <v>1</v>
      </c>
      <c r="J3294" s="95">
        <v>2827</v>
      </c>
      <c r="K3294" s="95" t="s">
        <v>534</v>
      </c>
      <c r="L3294" s="98" t="s">
        <v>534</v>
      </c>
      <c r="M3294" s="98" t="s">
        <v>534</v>
      </c>
      <c r="N3294" s="97" t="s">
        <v>534</v>
      </c>
      <c r="Q3294" s="88" t="str">
        <f t="array" aca="1" ref="Q3294" ca="1">IFERROR(INDEX(Tableau3[Num DECAL],SMALL(IF(Tableau3[Num DECAL]&lt;&gt;"",ROW(INDIRECT("1:"&amp;ROWS(Tableau3[Num DECAL])))),ROWS($1:3283))),"")</f>
        <v/>
      </c>
      <c r="R3294" s="88">
        <f t="shared" ca="1" si="51"/>
        <v>0</v>
      </c>
      <c r="S3294" s="88">
        <f ca="1">COUNTIFS(Tableau3[PLAGE],R3294)</f>
        <v>0</v>
      </c>
      <c r="T3294" s="139">
        <f ca="1">INDEX(EXTRACT!DATE,MATCH(Tableau4[[#This Row],[Décalage]],D:D,0),0)</f>
        <v>0</v>
      </c>
      <c r="U3294" s="139">
        <f ca="1">VLOOKUP(Tableau4[[#This Row],[Décalage]],D:E,2,0)</f>
        <v>0</v>
      </c>
      <c r="V3294" s="139">
        <f ca="1">VLOOKUP(Tableau4[[#This Row],[Décalage]],D:G,4,0)</f>
        <v>0</v>
      </c>
      <c r="AY3294" s="88"/>
      <c r="AZ3294" s="88"/>
      <c r="BA3294" s="88"/>
      <c r="BB3294" s="88"/>
      <c r="BC3294" s="88"/>
    </row>
    <row r="3295" spans="1:55" ht="15" x14ac:dyDescent="0.2">
      <c r="A3295" s="100" t="s">
        <v>534</v>
      </c>
      <c r="B3295" s="95" t="s">
        <v>534</v>
      </c>
      <c r="C3295" s="95">
        <v>3292</v>
      </c>
      <c r="D3295" s="95" t="s">
        <v>534</v>
      </c>
      <c r="E3295" s="99" t="s">
        <v>534</v>
      </c>
      <c r="F3295" s="95" t="s">
        <v>534</v>
      </c>
      <c r="G3295" s="95" t="s">
        <v>534</v>
      </c>
      <c r="H3295" s="95">
        <v>0</v>
      </c>
      <c r="I3295" s="95">
        <v>1</v>
      </c>
      <c r="J3295" s="95">
        <v>2828</v>
      </c>
      <c r="K3295" s="95" t="s">
        <v>534</v>
      </c>
      <c r="L3295" s="98" t="s">
        <v>534</v>
      </c>
      <c r="M3295" s="98" t="s">
        <v>534</v>
      </c>
      <c r="N3295" s="97" t="s">
        <v>534</v>
      </c>
      <c r="Q3295" s="88" t="str">
        <f t="array" aca="1" ref="Q3295" ca="1">IFERROR(INDEX(Tableau3[Num DECAL],SMALL(IF(Tableau3[Num DECAL]&lt;&gt;"",ROW(INDIRECT("1:"&amp;ROWS(Tableau3[Num DECAL])))),ROWS($1:3284))),"")</f>
        <v/>
      </c>
      <c r="R3295" s="88">
        <f t="shared" ca="1" si="51"/>
        <v>0</v>
      </c>
      <c r="S3295" s="88">
        <f ca="1">COUNTIFS(Tableau3[PLAGE],R3295)</f>
        <v>0</v>
      </c>
      <c r="T3295" s="139">
        <f ca="1">INDEX(EXTRACT!DATE,MATCH(Tableau4[[#This Row],[Décalage]],D:D,0),0)</f>
        <v>0</v>
      </c>
      <c r="U3295" s="139">
        <f ca="1">VLOOKUP(Tableau4[[#This Row],[Décalage]],D:E,2,0)</f>
        <v>0</v>
      </c>
      <c r="V3295" s="139">
        <f ca="1">VLOOKUP(Tableau4[[#This Row],[Décalage]],D:G,4,0)</f>
        <v>0</v>
      </c>
      <c r="AY3295" s="88"/>
      <c r="AZ3295" s="88"/>
      <c r="BA3295" s="88"/>
      <c r="BB3295" s="88"/>
      <c r="BC3295" s="88"/>
    </row>
    <row r="3296" spans="1:55" ht="15" x14ac:dyDescent="0.2">
      <c r="A3296" s="100" t="s">
        <v>534</v>
      </c>
      <c r="B3296" s="95" t="s">
        <v>534</v>
      </c>
      <c r="C3296" s="95">
        <v>3293</v>
      </c>
      <c r="D3296" s="95" t="s">
        <v>534</v>
      </c>
      <c r="E3296" s="99" t="s">
        <v>534</v>
      </c>
      <c r="F3296" s="95" t="s">
        <v>534</v>
      </c>
      <c r="G3296" s="95" t="s">
        <v>534</v>
      </c>
      <c r="H3296" s="95">
        <v>0</v>
      </c>
      <c r="I3296" s="95">
        <v>1</v>
      </c>
      <c r="J3296" s="95">
        <v>2829</v>
      </c>
      <c r="K3296" s="95" t="s">
        <v>534</v>
      </c>
      <c r="L3296" s="98" t="s">
        <v>534</v>
      </c>
      <c r="M3296" s="98" t="s">
        <v>534</v>
      </c>
      <c r="N3296" s="97" t="s">
        <v>534</v>
      </c>
      <c r="Q3296" s="88" t="str">
        <f t="array" aca="1" ref="Q3296" ca="1">IFERROR(INDEX(Tableau3[Num DECAL],SMALL(IF(Tableau3[Num DECAL]&lt;&gt;"",ROW(INDIRECT("1:"&amp;ROWS(Tableau3[Num DECAL])))),ROWS($1:3285))),"")</f>
        <v/>
      </c>
      <c r="R3296" s="88">
        <f t="shared" ca="1" si="51"/>
        <v>0</v>
      </c>
      <c r="S3296" s="88">
        <f ca="1">COUNTIFS(Tableau3[PLAGE],R3296)</f>
        <v>0</v>
      </c>
      <c r="T3296" s="139">
        <f ca="1">INDEX(EXTRACT!DATE,MATCH(Tableau4[[#This Row],[Décalage]],D:D,0),0)</f>
        <v>0</v>
      </c>
      <c r="U3296" s="139">
        <f ca="1">VLOOKUP(Tableau4[[#This Row],[Décalage]],D:E,2,0)</f>
        <v>0</v>
      </c>
      <c r="V3296" s="139">
        <f ca="1">VLOOKUP(Tableau4[[#This Row],[Décalage]],D:G,4,0)</f>
        <v>0</v>
      </c>
      <c r="AY3296" s="88"/>
      <c r="AZ3296" s="88"/>
      <c r="BA3296" s="88"/>
      <c r="BB3296" s="88"/>
      <c r="BC3296" s="88"/>
    </row>
    <row r="3297" spans="1:55" ht="15" x14ac:dyDescent="0.2">
      <c r="A3297" s="100" t="s">
        <v>534</v>
      </c>
      <c r="B3297" s="95" t="s">
        <v>534</v>
      </c>
      <c r="C3297" s="95">
        <v>3294</v>
      </c>
      <c r="D3297" s="95" t="s">
        <v>534</v>
      </c>
      <c r="E3297" s="99" t="s">
        <v>534</v>
      </c>
      <c r="F3297" s="95" t="s">
        <v>534</v>
      </c>
      <c r="G3297" s="95" t="s">
        <v>534</v>
      </c>
      <c r="H3297" s="95">
        <v>0</v>
      </c>
      <c r="I3297" s="95">
        <v>1</v>
      </c>
      <c r="J3297" s="95">
        <v>2830</v>
      </c>
      <c r="K3297" s="95" t="s">
        <v>534</v>
      </c>
      <c r="L3297" s="98" t="s">
        <v>534</v>
      </c>
      <c r="M3297" s="98" t="s">
        <v>534</v>
      </c>
      <c r="N3297" s="97" t="s">
        <v>534</v>
      </c>
      <c r="Q3297" s="88" t="str">
        <f t="array" aca="1" ref="Q3297" ca="1">IFERROR(INDEX(Tableau3[Num DECAL],SMALL(IF(Tableau3[Num DECAL]&lt;&gt;"",ROW(INDIRECT("1:"&amp;ROWS(Tableau3[Num DECAL])))),ROWS($1:3286))),"")</f>
        <v/>
      </c>
      <c r="R3297" s="88">
        <f t="shared" ca="1" si="51"/>
        <v>0</v>
      </c>
      <c r="S3297" s="88">
        <f ca="1">COUNTIFS(Tableau3[PLAGE],R3297)</f>
        <v>0</v>
      </c>
      <c r="T3297" s="139">
        <f ca="1">INDEX(EXTRACT!DATE,MATCH(Tableau4[[#This Row],[Décalage]],D:D,0),0)</f>
        <v>0</v>
      </c>
      <c r="U3297" s="139">
        <f ca="1">VLOOKUP(Tableau4[[#This Row],[Décalage]],D:E,2,0)</f>
        <v>0</v>
      </c>
      <c r="V3297" s="139">
        <f ca="1">VLOOKUP(Tableau4[[#This Row],[Décalage]],D:G,4,0)</f>
        <v>0</v>
      </c>
      <c r="AY3297" s="88"/>
      <c r="AZ3297" s="88"/>
      <c r="BA3297" s="88"/>
      <c r="BB3297" s="88"/>
      <c r="BC3297" s="88"/>
    </row>
    <row r="3298" spans="1:55" ht="15" x14ac:dyDescent="0.2">
      <c r="A3298" s="100" t="s">
        <v>534</v>
      </c>
      <c r="B3298" s="95" t="s">
        <v>534</v>
      </c>
      <c r="C3298" s="95">
        <v>3295</v>
      </c>
      <c r="D3298" s="95" t="s">
        <v>534</v>
      </c>
      <c r="E3298" s="99" t="s">
        <v>534</v>
      </c>
      <c r="F3298" s="95" t="s">
        <v>534</v>
      </c>
      <c r="G3298" s="95" t="s">
        <v>534</v>
      </c>
      <c r="H3298" s="95">
        <v>0</v>
      </c>
      <c r="I3298" s="95">
        <v>1</v>
      </c>
      <c r="J3298" s="95">
        <v>2831</v>
      </c>
      <c r="K3298" s="95" t="s">
        <v>534</v>
      </c>
      <c r="L3298" s="98" t="s">
        <v>534</v>
      </c>
      <c r="M3298" s="98" t="s">
        <v>534</v>
      </c>
      <c r="N3298" s="97" t="s">
        <v>534</v>
      </c>
      <c r="Q3298" s="88" t="str">
        <f t="array" aca="1" ref="Q3298" ca="1">IFERROR(INDEX(Tableau3[Num DECAL],SMALL(IF(Tableau3[Num DECAL]&lt;&gt;"",ROW(INDIRECT("1:"&amp;ROWS(Tableau3[Num DECAL])))),ROWS($1:3287))),"")</f>
        <v/>
      </c>
      <c r="R3298" s="88">
        <f t="shared" ca="1" si="51"/>
        <v>0</v>
      </c>
      <c r="S3298" s="88">
        <f ca="1">COUNTIFS(Tableau3[PLAGE],R3298)</f>
        <v>0</v>
      </c>
      <c r="T3298" s="139">
        <f ca="1">INDEX(EXTRACT!DATE,MATCH(Tableau4[[#This Row],[Décalage]],D:D,0),0)</f>
        <v>0</v>
      </c>
      <c r="U3298" s="139">
        <f ca="1">VLOOKUP(Tableau4[[#This Row],[Décalage]],D:E,2,0)</f>
        <v>0</v>
      </c>
      <c r="V3298" s="139">
        <f ca="1">VLOOKUP(Tableau4[[#This Row],[Décalage]],D:G,4,0)</f>
        <v>0</v>
      </c>
      <c r="AY3298" s="88"/>
      <c r="AZ3298" s="88"/>
      <c r="BA3298" s="88"/>
      <c r="BB3298" s="88"/>
      <c r="BC3298" s="88"/>
    </row>
    <row r="3299" spans="1:55" ht="15" x14ac:dyDescent="0.2">
      <c r="A3299" s="100" t="s">
        <v>534</v>
      </c>
      <c r="B3299" s="95" t="s">
        <v>534</v>
      </c>
      <c r="C3299" s="95">
        <v>3296</v>
      </c>
      <c r="D3299" s="95" t="s">
        <v>534</v>
      </c>
      <c r="E3299" s="99" t="s">
        <v>534</v>
      </c>
      <c r="F3299" s="95" t="s">
        <v>534</v>
      </c>
      <c r="G3299" s="95" t="s">
        <v>534</v>
      </c>
      <c r="H3299" s="95">
        <v>0</v>
      </c>
      <c r="I3299" s="95">
        <v>1</v>
      </c>
      <c r="J3299" s="95">
        <v>2832</v>
      </c>
      <c r="K3299" s="95" t="s">
        <v>534</v>
      </c>
      <c r="L3299" s="98" t="s">
        <v>534</v>
      </c>
      <c r="M3299" s="98" t="s">
        <v>534</v>
      </c>
      <c r="N3299" s="97" t="s">
        <v>534</v>
      </c>
      <c r="Q3299" s="88" t="str">
        <f t="array" aca="1" ref="Q3299" ca="1">IFERROR(INDEX(Tableau3[Num DECAL],SMALL(IF(Tableau3[Num DECAL]&lt;&gt;"",ROW(INDIRECT("1:"&amp;ROWS(Tableau3[Num DECAL])))),ROWS($1:3288))),"")</f>
        <v/>
      </c>
      <c r="R3299" s="88">
        <f t="shared" ca="1" si="51"/>
        <v>0</v>
      </c>
      <c r="S3299" s="88">
        <f ca="1">COUNTIFS(Tableau3[PLAGE],R3299)</f>
        <v>0</v>
      </c>
      <c r="T3299" s="139">
        <f ca="1">INDEX(EXTRACT!DATE,MATCH(Tableau4[[#This Row],[Décalage]],D:D,0),0)</f>
        <v>0</v>
      </c>
      <c r="U3299" s="139">
        <f ca="1">VLOOKUP(Tableau4[[#This Row],[Décalage]],D:E,2,0)</f>
        <v>0</v>
      </c>
      <c r="V3299" s="139">
        <f ca="1">VLOOKUP(Tableau4[[#This Row],[Décalage]],D:G,4,0)</f>
        <v>0</v>
      </c>
      <c r="AY3299" s="88"/>
      <c r="AZ3299" s="88"/>
      <c r="BA3299" s="88"/>
      <c r="BB3299" s="88"/>
      <c r="BC3299" s="88"/>
    </row>
    <row r="3300" spans="1:55" ht="15" x14ac:dyDescent="0.2">
      <c r="A3300" s="100" t="s">
        <v>534</v>
      </c>
      <c r="B3300" s="95" t="s">
        <v>534</v>
      </c>
      <c r="C3300" s="95">
        <v>3297</v>
      </c>
      <c r="D3300" s="95" t="s">
        <v>534</v>
      </c>
      <c r="E3300" s="99" t="s">
        <v>534</v>
      </c>
      <c r="F3300" s="95" t="s">
        <v>534</v>
      </c>
      <c r="G3300" s="95" t="s">
        <v>534</v>
      </c>
      <c r="H3300" s="95">
        <v>0</v>
      </c>
      <c r="I3300" s="95">
        <v>1</v>
      </c>
      <c r="J3300" s="95">
        <v>2833</v>
      </c>
      <c r="K3300" s="95" t="s">
        <v>534</v>
      </c>
      <c r="L3300" s="98" t="s">
        <v>534</v>
      </c>
      <c r="M3300" s="98" t="s">
        <v>534</v>
      </c>
      <c r="N3300" s="97" t="s">
        <v>534</v>
      </c>
      <c r="Q3300" s="88" t="str">
        <f t="array" aca="1" ref="Q3300" ca="1">IFERROR(INDEX(Tableau3[Num DECAL],SMALL(IF(Tableau3[Num DECAL]&lt;&gt;"",ROW(INDIRECT("1:"&amp;ROWS(Tableau3[Num DECAL])))),ROWS($1:3289))),"")</f>
        <v/>
      </c>
      <c r="R3300" s="88">
        <f t="shared" ca="1" si="51"/>
        <v>0</v>
      </c>
      <c r="S3300" s="88">
        <f ca="1">COUNTIFS(Tableau3[PLAGE],R3300)</f>
        <v>0</v>
      </c>
      <c r="T3300" s="139">
        <f ca="1">INDEX(EXTRACT!DATE,MATCH(Tableau4[[#This Row],[Décalage]],D:D,0),0)</f>
        <v>0</v>
      </c>
      <c r="U3300" s="139">
        <f ca="1">VLOOKUP(Tableau4[[#This Row],[Décalage]],D:E,2,0)</f>
        <v>0</v>
      </c>
      <c r="V3300" s="139">
        <f ca="1">VLOOKUP(Tableau4[[#This Row],[Décalage]],D:G,4,0)</f>
        <v>0</v>
      </c>
      <c r="AY3300" s="88"/>
      <c r="AZ3300" s="88"/>
      <c r="BA3300" s="88"/>
      <c r="BB3300" s="88"/>
      <c r="BC3300" s="88"/>
    </row>
    <row r="3301" spans="1:55" ht="15" x14ac:dyDescent="0.2">
      <c r="A3301" s="100" t="s">
        <v>534</v>
      </c>
      <c r="B3301" s="95" t="s">
        <v>534</v>
      </c>
      <c r="C3301" s="95">
        <v>3298</v>
      </c>
      <c r="D3301" s="95" t="s">
        <v>534</v>
      </c>
      <c r="E3301" s="99" t="s">
        <v>534</v>
      </c>
      <c r="F3301" s="95" t="s">
        <v>534</v>
      </c>
      <c r="G3301" s="95" t="s">
        <v>534</v>
      </c>
      <c r="H3301" s="95">
        <v>0</v>
      </c>
      <c r="I3301" s="95">
        <v>1</v>
      </c>
      <c r="J3301" s="95">
        <v>2834</v>
      </c>
      <c r="K3301" s="95" t="s">
        <v>534</v>
      </c>
      <c r="L3301" s="98" t="s">
        <v>534</v>
      </c>
      <c r="M3301" s="98" t="s">
        <v>534</v>
      </c>
      <c r="N3301" s="97" t="s">
        <v>534</v>
      </c>
      <c r="Q3301" s="88" t="str">
        <f t="array" aca="1" ref="Q3301" ca="1">IFERROR(INDEX(Tableau3[Num DECAL],SMALL(IF(Tableau3[Num DECAL]&lt;&gt;"",ROW(INDIRECT("1:"&amp;ROWS(Tableau3[Num DECAL])))),ROWS($1:3290))),"")</f>
        <v/>
      </c>
      <c r="R3301" s="88">
        <f t="shared" ca="1" si="51"/>
        <v>0</v>
      </c>
      <c r="S3301" s="88">
        <f ca="1">COUNTIFS(Tableau3[PLAGE],R3301)</f>
        <v>0</v>
      </c>
      <c r="T3301" s="139">
        <f ca="1">INDEX(EXTRACT!DATE,MATCH(Tableau4[[#This Row],[Décalage]],D:D,0),0)</f>
        <v>0</v>
      </c>
      <c r="U3301" s="139">
        <f ca="1">VLOOKUP(Tableau4[[#This Row],[Décalage]],D:E,2,0)</f>
        <v>0</v>
      </c>
      <c r="V3301" s="139">
        <f ca="1">VLOOKUP(Tableau4[[#This Row],[Décalage]],D:G,4,0)</f>
        <v>0</v>
      </c>
      <c r="AY3301" s="88"/>
      <c r="AZ3301" s="88"/>
      <c r="BA3301" s="88"/>
      <c r="BB3301" s="88"/>
      <c r="BC3301" s="88"/>
    </row>
    <row r="3302" spans="1:55" ht="15" x14ac:dyDescent="0.2">
      <c r="A3302" s="100" t="s">
        <v>534</v>
      </c>
      <c r="B3302" s="95" t="s">
        <v>534</v>
      </c>
      <c r="C3302" s="95">
        <v>3299</v>
      </c>
      <c r="D3302" s="95" t="s">
        <v>534</v>
      </c>
      <c r="E3302" s="99" t="s">
        <v>534</v>
      </c>
      <c r="F3302" s="95" t="s">
        <v>534</v>
      </c>
      <c r="G3302" s="95" t="s">
        <v>534</v>
      </c>
      <c r="H3302" s="95">
        <v>0</v>
      </c>
      <c r="I3302" s="95">
        <v>1</v>
      </c>
      <c r="J3302" s="95">
        <v>2835</v>
      </c>
      <c r="K3302" s="95" t="s">
        <v>534</v>
      </c>
      <c r="L3302" s="98" t="s">
        <v>534</v>
      </c>
      <c r="M3302" s="98" t="s">
        <v>534</v>
      </c>
      <c r="N3302" s="97" t="s">
        <v>534</v>
      </c>
      <c r="Q3302" s="88" t="str">
        <f t="array" aca="1" ref="Q3302" ca="1">IFERROR(INDEX(Tableau3[Num DECAL],SMALL(IF(Tableau3[Num DECAL]&lt;&gt;"",ROW(INDIRECT("1:"&amp;ROWS(Tableau3[Num DECAL])))),ROWS($1:3291))),"")</f>
        <v/>
      </c>
      <c r="R3302" s="88">
        <f t="shared" ca="1" si="51"/>
        <v>0</v>
      </c>
      <c r="S3302" s="88">
        <f ca="1">COUNTIFS(Tableau3[PLAGE],R3302)</f>
        <v>0</v>
      </c>
      <c r="T3302" s="139">
        <f ca="1">INDEX(EXTRACT!DATE,MATCH(Tableau4[[#This Row],[Décalage]],D:D,0),0)</f>
        <v>0</v>
      </c>
      <c r="U3302" s="139">
        <f ca="1">VLOOKUP(Tableau4[[#This Row],[Décalage]],D:E,2,0)</f>
        <v>0</v>
      </c>
      <c r="V3302" s="139">
        <f ca="1">VLOOKUP(Tableau4[[#This Row],[Décalage]],D:G,4,0)</f>
        <v>0</v>
      </c>
      <c r="AY3302" s="88"/>
      <c r="AZ3302" s="88"/>
      <c r="BA3302" s="88"/>
      <c r="BB3302" s="88"/>
      <c r="BC3302" s="88"/>
    </row>
    <row r="3303" spans="1:55" ht="15" x14ac:dyDescent="0.2">
      <c r="A3303" s="100" t="s">
        <v>534</v>
      </c>
      <c r="B3303" s="95" t="s">
        <v>534</v>
      </c>
      <c r="C3303" s="95">
        <v>3300</v>
      </c>
      <c r="D3303" s="95" t="s">
        <v>534</v>
      </c>
      <c r="E3303" s="99" t="s">
        <v>534</v>
      </c>
      <c r="F3303" s="95" t="s">
        <v>534</v>
      </c>
      <c r="G3303" s="95" t="s">
        <v>534</v>
      </c>
      <c r="H3303" s="95">
        <v>0</v>
      </c>
      <c r="I3303" s="95">
        <v>1</v>
      </c>
      <c r="J3303" s="95">
        <v>2836</v>
      </c>
      <c r="K3303" s="95" t="s">
        <v>534</v>
      </c>
      <c r="L3303" s="98" t="s">
        <v>534</v>
      </c>
      <c r="M3303" s="98" t="s">
        <v>534</v>
      </c>
      <c r="N3303" s="97" t="s">
        <v>534</v>
      </c>
      <c r="Q3303" s="88" t="str">
        <f t="array" aca="1" ref="Q3303" ca="1">IFERROR(INDEX(Tableau3[Num DECAL],SMALL(IF(Tableau3[Num DECAL]&lt;&gt;"",ROW(INDIRECT("1:"&amp;ROWS(Tableau3[Num DECAL])))),ROWS($1:3292))),"")</f>
        <v/>
      </c>
      <c r="R3303" s="88">
        <f t="shared" ca="1" si="51"/>
        <v>0</v>
      </c>
      <c r="S3303" s="88">
        <f ca="1">COUNTIFS(Tableau3[PLAGE],R3303)</f>
        <v>0</v>
      </c>
      <c r="T3303" s="139">
        <f ca="1">INDEX(EXTRACT!DATE,MATCH(Tableau4[[#This Row],[Décalage]],D:D,0),0)</f>
        <v>0</v>
      </c>
      <c r="U3303" s="139">
        <f ca="1">VLOOKUP(Tableau4[[#This Row],[Décalage]],D:E,2,0)</f>
        <v>0</v>
      </c>
      <c r="V3303" s="139">
        <f ca="1">VLOOKUP(Tableau4[[#This Row],[Décalage]],D:G,4,0)</f>
        <v>0</v>
      </c>
      <c r="AY3303" s="88"/>
      <c r="AZ3303" s="88"/>
      <c r="BA3303" s="88"/>
      <c r="BB3303" s="88"/>
      <c r="BC3303" s="88"/>
    </row>
    <row r="3304" spans="1:55" ht="15" x14ac:dyDescent="0.2">
      <c r="A3304" s="100" t="s">
        <v>534</v>
      </c>
      <c r="B3304" s="95" t="s">
        <v>534</v>
      </c>
      <c r="C3304" s="95">
        <v>3301</v>
      </c>
      <c r="D3304" s="95" t="s">
        <v>534</v>
      </c>
      <c r="E3304" s="99" t="s">
        <v>534</v>
      </c>
      <c r="F3304" s="95" t="s">
        <v>534</v>
      </c>
      <c r="G3304" s="95" t="s">
        <v>534</v>
      </c>
      <c r="H3304" s="95">
        <v>0</v>
      </c>
      <c r="I3304" s="95">
        <v>1</v>
      </c>
      <c r="J3304" s="95">
        <v>2837</v>
      </c>
      <c r="K3304" s="95" t="s">
        <v>534</v>
      </c>
      <c r="L3304" s="98" t="s">
        <v>534</v>
      </c>
      <c r="M3304" s="98" t="s">
        <v>534</v>
      </c>
      <c r="N3304" s="97" t="s">
        <v>534</v>
      </c>
      <c r="Q3304" s="88" t="str">
        <f t="array" aca="1" ref="Q3304" ca="1">IFERROR(INDEX(Tableau3[Num DECAL],SMALL(IF(Tableau3[Num DECAL]&lt;&gt;"",ROW(INDIRECT("1:"&amp;ROWS(Tableau3[Num DECAL])))),ROWS($1:3293))),"")</f>
        <v/>
      </c>
      <c r="R3304" s="88">
        <f t="shared" ca="1" si="51"/>
        <v>0</v>
      </c>
      <c r="S3304" s="88">
        <f ca="1">COUNTIFS(Tableau3[PLAGE],R3304)</f>
        <v>0</v>
      </c>
      <c r="T3304" s="139">
        <f ca="1">INDEX(EXTRACT!DATE,MATCH(Tableau4[[#This Row],[Décalage]],D:D,0),0)</f>
        <v>0</v>
      </c>
      <c r="U3304" s="139">
        <f ca="1">VLOOKUP(Tableau4[[#This Row],[Décalage]],D:E,2,0)</f>
        <v>0</v>
      </c>
      <c r="V3304" s="139">
        <f ca="1">VLOOKUP(Tableau4[[#This Row],[Décalage]],D:G,4,0)</f>
        <v>0</v>
      </c>
      <c r="AY3304" s="88"/>
      <c r="AZ3304" s="88"/>
      <c r="BA3304" s="88"/>
      <c r="BB3304" s="88"/>
      <c r="BC3304" s="88"/>
    </row>
    <row r="3305" spans="1:55" ht="15" x14ac:dyDescent="0.2">
      <c r="A3305" s="100" t="s">
        <v>534</v>
      </c>
      <c r="B3305" s="95" t="s">
        <v>534</v>
      </c>
      <c r="C3305" s="95">
        <v>3302</v>
      </c>
      <c r="D3305" s="95" t="s">
        <v>534</v>
      </c>
      <c r="E3305" s="99" t="s">
        <v>534</v>
      </c>
      <c r="F3305" s="95" t="s">
        <v>534</v>
      </c>
      <c r="G3305" s="95" t="s">
        <v>534</v>
      </c>
      <c r="H3305" s="95">
        <v>0</v>
      </c>
      <c r="I3305" s="95">
        <v>1</v>
      </c>
      <c r="J3305" s="95">
        <v>2838</v>
      </c>
      <c r="K3305" s="95" t="s">
        <v>534</v>
      </c>
      <c r="L3305" s="98" t="s">
        <v>534</v>
      </c>
      <c r="M3305" s="98" t="s">
        <v>534</v>
      </c>
      <c r="N3305" s="97" t="s">
        <v>534</v>
      </c>
      <c r="Q3305" s="88" t="str">
        <f t="array" aca="1" ref="Q3305" ca="1">IFERROR(INDEX(Tableau3[Num DECAL],SMALL(IF(Tableau3[Num DECAL]&lt;&gt;"",ROW(INDIRECT("1:"&amp;ROWS(Tableau3[Num DECAL])))),ROWS($1:3294))),"")</f>
        <v/>
      </c>
      <c r="R3305" s="88">
        <f t="shared" ca="1" si="51"/>
        <v>0</v>
      </c>
      <c r="S3305" s="88">
        <f ca="1">COUNTIFS(Tableau3[PLAGE],R3305)</f>
        <v>0</v>
      </c>
      <c r="T3305" s="139">
        <f ca="1">INDEX(EXTRACT!DATE,MATCH(Tableau4[[#This Row],[Décalage]],D:D,0),0)</f>
        <v>0</v>
      </c>
      <c r="U3305" s="139">
        <f ca="1">VLOOKUP(Tableau4[[#This Row],[Décalage]],D:E,2,0)</f>
        <v>0</v>
      </c>
      <c r="V3305" s="139">
        <f ca="1">VLOOKUP(Tableau4[[#This Row],[Décalage]],D:G,4,0)</f>
        <v>0</v>
      </c>
      <c r="AY3305" s="88"/>
      <c r="AZ3305" s="88"/>
      <c r="BA3305" s="88"/>
      <c r="BB3305" s="88"/>
      <c r="BC3305" s="88"/>
    </row>
    <row r="3306" spans="1:55" ht="15" x14ac:dyDescent="0.2">
      <c r="A3306" s="100" t="s">
        <v>534</v>
      </c>
      <c r="B3306" s="95" t="s">
        <v>534</v>
      </c>
      <c r="C3306" s="95">
        <v>3303</v>
      </c>
      <c r="D3306" s="95" t="s">
        <v>534</v>
      </c>
      <c r="E3306" s="99" t="s">
        <v>534</v>
      </c>
      <c r="F3306" s="95" t="s">
        <v>534</v>
      </c>
      <c r="G3306" s="95" t="s">
        <v>534</v>
      </c>
      <c r="H3306" s="95">
        <v>0</v>
      </c>
      <c r="I3306" s="95">
        <v>1</v>
      </c>
      <c r="J3306" s="95">
        <v>2839</v>
      </c>
      <c r="K3306" s="95" t="s">
        <v>534</v>
      </c>
      <c r="L3306" s="98" t="s">
        <v>534</v>
      </c>
      <c r="M3306" s="98" t="s">
        <v>534</v>
      </c>
      <c r="N3306" s="97" t="s">
        <v>534</v>
      </c>
      <c r="Q3306" s="88" t="str">
        <f t="array" aca="1" ref="Q3306" ca="1">IFERROR(INDEX(Tableau3[Num DECAL],SMALL(IF(Tableau3[Num DECAL]&lt;&gt;"",ROW(INDIRECT("1:"&amp;ROWS(Tableau3[Num DECAL])))),ROWS($1:3295))),"")</f>
        <v/>
      </c>
      <c r="R3306" s="88">
        <f t="shared" ca="1" si="51"/>
        <v>0</v>
      </c>
      <c r="S3306" s="88">
        <f ca="1">COUNTIFS(Tableau3[PLAGE],R3306)</f>
        <v>0</v>
      </c>
      <c r="T3306" s="139">
        <f ca="1">INDEX(EXTRACT!DATE,MATCH(Tableau4[[#This Row],[Décalage]],D:D,0),0)</f>
        <v>0</v>
      </c>
      <c r="U3306" s="139">
        <f ca="1">VLOOKUP(Tableau4[[#This Row],[Décalage]],D:E,2,0)</f>
        <v>0</v>
      </c>
      <c r="V3306" s="139">
        <f ca="1">VLOOKUP(Tableau4[[#This Row],[Décalage]],D:G,4,0)</f>
        <v>0</v>
      </c>
      <c r="AY3306" s="88"/>
      <c r="AZ3306" s="88"/>
      <c r="BA3306" s="88"/>
      <c r="BB3306" s="88"/>
      <c r="BC3306" s="88"/>
    </row>
    <row r="3307" spans="1:55" ht="15" x14ac:dyDescent="0.2">
      <c r="A3307" s="100" t="s">
        <v>534</v>
      </c>
      <c r="B3307" s="95" t="s">
        <v>534</v>
      </c>
      <c r="C3307" s="95">
        <v>3304</v>
      </c>
      <c r="D3307" s="95" t="s">
        <v>534</v>
      </c>
      <c r="E3307" s="99" t="s">
        <v>534</v>
      </c>
      <c r="F3307" s="95" t="s">
        <v>534</v>
      </c>
      <c r="G3307" s="95" t="s">
        <v>534</v>
      </c>
      <c r="H3307" s="95">
        <v>0</v>
      </c>
      <c r="I3307" s="95">
        <v>1</v>
      </c>
      <c r="J3307" s="95">
        <v>2840</v>
      </c>
      <c r="K3307" s="95" t="s">
        <v>534</v>
      </c>
      <c r="L3307" s="98" t="s">
        <v>534</v>
      </c>
      <c r="M3307" s="98" t="s">
        <v>534</v>
      </c>
      <c r="N3307" s="97" t="s">
        <v>534</v>
      </c>
      <c r="Q3307" s="88" t="str">
        <f t="array" aca="1" ref="Q3307" ca="1">IFERROR(INDEX(Tableau3[Num DECAL],SMALL(IF(Tableau3[Num DECAL]&lt;&gt;"",ROW(INDIRECT("1:"&amp;ROWS(Tableau3[Num DECAL])))),ROWS($1:3296))),"")</f>
        <v/>
      </c>
      <c r="R3307" s="88">
        <f t="shared" ca="1" si="51"/>
        <v>0</v>
      </c>
      <c r="S3307" s="88">
        <f ca="1">COUNTIFS(Tableau3[PLAGE],R3307)</f>
        <v>0</v>
      </c>
      <c r="T3307" s="139">
        <f ca="1">INDEX(EXTRACT!DATE,MATCH(Tableau4[[#This Row],[Décalage]],D:D,0),0)</f>
        <v>0</v>
      </c>
      <c r="U3307" s="139">
        <f ca="1">VLOOKUP(Tableau4[[#This Row],[Décalage]],D:E,2,0)</f>
        <v>0</v>
      </c>
      <c r="V3307" s="139">
        <f ca="1">VLOOKUP(Tableau4[[#This Row],[Décalage]],D:G,4,0)</f>
        <v>0</v>
      </c>
      <c r="AY3307" s="88"/>
      <c r="AZ3307" s="88"/>
      <c r="BA3307" s="88"/>
      <c r="BB3307" s="88"/>
      <c r="BC3307" s="88"/>
    </row>
    <row r="3308" spans="1:55" ht="15" x14ac:dyDescent="0.2">
      <c r="A3308" s="100" t="s">
        <v>534</v>
      </c>
      <c r="B3308" s="95" t="s">
        <v>534</v>
      </c>
      <c r="C3308" s="95">
        <v>3305</v>
      </c>
      <c r="D3308" s="95" t="s">
        <v>534</v>
      </c>
      <c r="E3308" s="99" t="s">
        <v>534</v>
      </c>
      <c r="F3308" s="95" t="s">
        <v>534</v>
      </c>
      <c r="G3308" s="95" t="s">
        <v>534</v>
      </c>
      <c r="H3308" s="95">
        <v>0</v>
      </c>
      <c r="I3308" s="95">
        <v>1</v>
      </c>
      <c r="J3308" s="95">
        <v>2841</v>
      </c>
      <c r="K3308" s="95" t="s">
        <v>534</v>
      </c>
      <c r="L3308" s="98" t="s">
        <v>534</v>
      </c>
      <c r="M3308" s="98" t="s">
        <v>534</v>
      </c>
      <c r="N3308" s="97" t="s">
        <v>534</v>
      </c>
      <c r="Q3308" s="88" t="str">
        <f t="array" aca="1" ref="Q3308" ca="1">IFERROR(INDEX(Tableau3[Num DECAL],SMALL(IF(Tableau3[Num DECAL]&lt;&gt;"",ROW(INDIRECT("1:"&amp;ROWS(Tableau3[Num DECAL])))),ROWS($1:3297))),"")</f>
        <v/>
      </c>
      <c r="R3308" s="88">
        <f t="shared" ca="1" si="51"/>
        <v>0</v>
      </c>
      <c r="S3308" s="88">
        <f ca="1">COUNTIFS(Tableau3[PLAGE],R3308)</f>
        <v>0</v>
      </c>
      <c r="T3308" s="139">
        <f ca="1">INDEX(EXTRACT!DATE,MATCH(Tableau4[[#This Row],[Décalage]],D:D,0),0)</f>
        <v>0</v>
      </c>
      <c r="U3308" s="139">
        <f ca="1">VLOOKUP(Tableau4[[#This Row],[Décalage]],D:E,2,0)</f>
        <v>0</v>
      </c>
      <c r="V3308" s="139">
        <f ca="1">VLOOKUP(Tableau4[[#This Row],[Décalage]],D:G,4,0)</f>
        <v>0</v>
      </c>
      <c r="AY3308" s="88"/>
      <c r="AZ3308" s="88"/>
      <c r="BA3308" s="88"/>
      <c r="BB3308" s="88"/>
      <c r="BC3308" s="88"/>
    </row>
    <row r="3309" spans="1:55" ht="15" x14ac:dyDescent="0.2">
      <c r="A3309" s="100" t="s">
        <v>534</v>
      </c>
      <c r="B3309" s="95" t="s">
        <v>534</v>
      </c>
      <c r="C3309" s="95">
        <v>3306</v>
      </c>
      <c r="D3309" s="95" t="s">
        <v>534</v>
      </c>
      <c r="E3309" s="99" t="s">
        <v>534</v>
      </c>
      <c r="F3309" s="95" t="s">
        <v>534</v>
      </c>
      <c r="G3309" s="95" t="s">
        <v>534</v>
      </c>
      <c r="H3309" s="95">
        <v>0</v>
      </c>
      <c r="I3309" s="95">
        <v>1</v>
      </c>
      <c r="J3309" s="95">
        <v>2842</v>
      </c>
      <c r="K3309" s="95" t="s">
        <v>534</v>
      </c>
      <c r="L3309" s="98" t="s">
        <v>534</v>
      </c>
      <c r="M3309" s="98" t="s">
        <v>534</v>
      </c>
      <c r="N3309" s="97" t="s">
        <v>534</v>
      </c>
      <c r="Q3309" s="88" t="str">
        <f t="array" aca="1" ref="Q3309" ca="1">IFERROR(INDEX(Tableau3[Num DECAL],SMALL(IF(Tableau3[Num DECAL]&lt;&gt;"",ROW(INDIRECT("1:"&amp;ROWS(Tableau3[Num DECAL])))),ROWS($1:3298))),"")</f>
        <v/>
      </c>
      <c r="R3309" s="88">
        <f t="shared" ca="1" si="51"/>
        <v>0</v>
      </c>
      <c r="S3309" s="88">
        <f ca="1">COUNTIFS(Tableau3[PLAGE],R3309)</f>
        <v>0</v>
      </c>
      <c r="T3309" s="139">
        <f ca="1">INDEX(EXTRACT!DATE,MATCH(Tableau4[[#This Row],[Décalage]],D:D,0),0)</f>
        <v>0</v>
      </c>
      <c r="U3309" s="139">
        <f ca="1">VLOOKUP(Tableau4[[#This Row],[Décalage]],D:E,2,0)</f>
        <v>0</v>
      </c>
      <c r="V3309" s="139">
        <f ca="1">VLOOKUP(Tableau4[[#This Row],[Décalage]],D:G,4,0)</f>
        <v>0</v>
      </c>
      <c r="AY3309" s="88"/>
      <c r="AZ3309" s="88"/>
      <c r="BA3309" s="88"/>
      <c r="BB3309" s="88"/>
      <c r="BC3309" s="88"/>
    </row>
    <row r="3310" spans="1:55" ht="15" x14ac:dyDescent="0.2">
      <c r="A3310" s="100" t="s">
        <v>534</v>
      </c>
      <c r="B3310" s="95" t="s">
        <v>534</v>
      </c>
      <c r="C3310" s="95">
        <v>3307</v>
      </c>
      <c r="D3310" s="95" t="s">
        <v>534</v>
      </c>
      <c r="E3310" s="99" t="s">
        <v>534</v>
      </c>
      <c r="F3310" s="95" t="s">
        <v>534</v>
      </c>
      <c r="G3310" s="95" t="s">
        <v>534</v>
      </c>
      <c r="H3310" s="95">
        <v>0</v>
      </c>
      <c r="I3310" s="95">
        <v>1</v>
      </c>
      <c r="J3310" s="95">
        <v>2843</v>
      </c>
      <c r="K3310" s="95" t="s">
        <v>534</v>
      </c>
      <c r="L3310" s="98" t="s">
        <v>534</v>
      </c>
      <c r="M3310" s="98" t="s">
        <v>534</v>
      </c>
      <c r="N3310" s="97" t="s">
        <v>534</v>
      </c>
      <c r="Q3310" s="88" t="str">
        <f t="array" aca="1" ref="Q3310" ca="1">IFERROR(INDEX(Tableau3[Num DECAL],SMALL(IF(Tableau3[Num DECAL]&lt;&gt;"",ROW(INDIRECT("1:"&amp;ROWS(Tableau3[Num DECAL])))),ROWS($1:3299))),"")</f>
        <v/>
      </c>
      <c r="R3310" s="88">
        <f t="shared" ca="1" si="51"/>
        <v>0</v>
      </c>
      <c r="S3310" s="88">
        <f ca="1">COUNTIFS(Tableau3[PLAGE],R3310)</f>
        <v>0</v>
      </c>
      <c r="T3310" s="139">
        <f ca="1">INDEX(EXTRACT!DATE,MATCH(Tableau4[[#This Row],[Décalage]],D:D,0),0)</f>
        <v>0</v>
      </c>
      <c r="U3310" s="139">
        <f ca="1">VLOOKUP(Tableau4[[#This Row],[Décalage]],D:E,2,0)</f>
        <v>0</v>
      </c>
      <c r="V3310" s="139">
        <f ca="1">VLOOKUP(Tableau4[[#This Row],[Décalage]],D:G,4,0)</f>
        <v>0</v>
      </c>
      <c r="AY3310" s="88"/>
      <c r="AZ3310" s="88"/>
      <c r="BA3310" s="88"/>
      <c r="BB3310" s="88"/>
      <c r="BC3310" s="88"/>
    </row>
    <row r="3311" spans="1:55" ht="15" x14ac:dyDescent="0.2">
      <c r="A3311" s="100" t="s">
        <v>534</v>
      </c>
      <c r="B3311" s="95" t="s">
        <v>534</v>
      </c>
      <c r="C3311" s="95">
        <v>3308</v>
      </c>
      <c r="D3311" s="95" t="s">
        <v>534</v>
      </c>
      <c r="E3311" s="99" t="s">
        <v>534</v>
      </c>
      <c r="F3311" s="95" t="s">
        <v>534</v>
      </c>
      <c r="G3311" s="95" t="s">
        <v>534</v>
      </c>
      <c r="H3311" s="95">
        <v>0</v>
      </c>
      <c r="I3311" s="95">
        <v>1</v>
      </c>
      <c r="J3311" s="95">
        <v>2844</v>
      </c>
      <c r="K3311" s="95" t="s">
        <v>534</v>
      </c>
      <c r="L3311" s="98" t="s">
        <v>534</v>
      </c>
      <c r="M3311" s="98" t="s">
        <v>534</v>
      </c>
      <c r="N3311" s="97" t="s">
        <v>534</v>
      </c>
      <c r="Q3311" s="88" t="str">
        <f t="array" aca="1" ref="Q3311" ca="1">IFERROR(INDEX(Tableau3[Num DECAL],SMALL(IF(Tableau3[Num DECAL]&lt;&gt;"",ROW(INDIRECT("1:"&amp;ROWS(Tableau3[Num DECAL])))),ROWS($1:3300))),"")</f>
        <v/>
      </c>
      <c r="R3311" s="88">
        <f t="shared" ca="1" si="51"/>
        <v>0</v>
      </c>
      <c r="S3311" s="88">
        <f ca="1">COUNTIFS(Tableau3[PLAGE],R3311)</f>
        <v>0</v>
      </c>
      <c r="T3311" s="139">
        <f ca="1">INDEX(EXTRACT!DATE,MATCH(Tableau4[[#This Row],[Décalage]],D:D,0),0)</f>
        <v>0</v>
      </c>
      <c r="U3311" s="139">
        <f ca="1">VLOOKUP(Tableau4[[#This Row],[Décalage]],D:E,2,0)</f>
        <v>0</v>
      </c>
      <c r="V3311" s="139">
        <f ca="1">VLOOKUP(Tableau4[[#This Row],[Décalage]],D:G,4,0)</f>
        <v>0</v>
      </c>
      <c r="AY3311" s="88"/>
      <c r="AZ3311" s="88"/>
      <c r="BA3311" s="88"/>
      <c r="BB3311" s="88"/>
      <c r="BC3311" s="88"/>
    </row>
    <row r="3312" spans="1:55" ht="15" x14ac:dyDescent="0.2">
      <c r="A3312" s="100" t="s">
        <v>534</v>
      </c>
      <c r="B3312" s="95" t="s">
        <v>534</v>
      </c>
      <c r="C3312" s="95">
        <v>3309</v>
      </c>
      <c r="D3312" s="95" t="s">
        <v>534</v>
      </c>
      <c r="E3312" s="99" t="s">
        <v>534</v>
      </c>
      <c r="F3312" s="95" t="s">
        <v>534</v>
      </c>
      <c r="G3312" s="95" t="s">
        <v>534</v>
      </c>
      <c r="H3312" s="95">
        <v>0</v>
      </c>
      <c r="I3312" s="95">
        <v>1</v>
      </c>
      <c r="J3312" s="95">
        <v>2845</v>
      </c>
      <c r="K3312" s="95" t="s">
        <v>534</v>
      </c>
      <c r="L3312" s="98" t="s">
        <v>534</v>
      </c>
      <c r="M3312" s="98" t="s">
        <v>534</v>
      </c>
      <c r="N3312" s="97" t="s">
        <v>534</v>
      </c>
      <c r="Q3312" s="88" t="str">
        <f t="array" aca="1" ref="Q3312" ca="1">IFERROR(INDEX(Tableau3[Num DECAL],SMALL(IF(Tableau3[Num DECAL]&lt;&gt;"",ROW(INDIRECT("1:"&amp;ROWS(Tableau3[Num DECAL])))),ROWS($1:3301))),"")</f>
        <v/>
      </c>
      <c r="R3312" s="88">
        <f t="shared" ca="1" si="51"/>
        <v>0</v>
      </c>
      <c r="S3312" s="88">
        <f ca="1">COUNTIFS(Tableau3[PLAGE],R3312)</f>
        <v>0</v>
      </c>
      <c r="T3312" s="139">
        <f ca="1">INDEX(EXTRACT!DATE,MATCH(Tableau4[[#This Row],[Décalage]],D:D,0),0)</f>
        <v>0</v>
      </c>
      <c r="U3312" s="139">
        <f ca="1">VLOOKUP(Tableau4[[#This Row],[Décalage]],D:E,2,0)</f>
        <v>0</v>
      </c>
      <c r="V3312" s="139">
        <f ca="1">VLOOKUP(Tableau4[[#This Row],[Décalage]],D:G,4,0)</f>
        <v>0</v>
      </c>
      <c r="AY3312" s="88"/>
      <c r="AZ3312" s="88"/>
      <c r="BA3312" s="88"/>
      <c r="BB3312" s="88"/>
      <c r="BC3312" s="88"/>
    </row>
    <row r="3313" spans="1:55" ht="15" x14ac:dyDescent="0.2">
      <c r="A3313" s="100" t="s">
        <v>534</v>
      </c>
      <c r="B3313" s="95" t="s">
        <v>534</v>
      </c>
      <c r="C3313" s="95">
        <v>3310</v>
      </c>
      <c r="D3313" s="95" t="s">
        <v>534</v>
      </c>
      <c r="E3313" s="99" t="s">
        <v>534</v>
      </c>
      <c r="F3313" s="95" t="s">
        <v>534</v>
      </c>
      <c r="G3313" s="95" t="s">
        <v>534</v>
      </c>
      <c r="H3313" s="95">
        <v>0</v>
      </c>
      <c r="I3313" s="95">
        <v>1</v>
      </c>
      <c r="J3313" s="95">
        <v>2846</v>
      </c>
      <c r="K3313" s="95" t="s">
        <v>534</v>
      </c>
      <c r="L3313" s="98" t="s">
        <v>534</v>
      </c>
      <c r="M3313" s="98" t="s">
        <v>534</v>
      </c>
      <c r="N3313" s="97" t="s">
        <v>534</v>
      </c>
      <c r="Q3313" s="88" t="str">
        <f t="array" aca="1" ref="Q3313" ca="1">IFERROR(INDEX(Tableau3[Num DECAL],SMALL(IF(Tableau3[Num DECAL]&lt;&gt;"",ROW(INDIRECT("1:"&amp;ROWS(Tableau3[Num DECAL])))),ROWS($1:3302))),"")</f>
        <v/>
      </c>
      <c r="R3313" s="88">
        <f t="shared" ca="1" si="51"/>
        <v>0</v>
      </c>
      <c r="S3313" s="88">
        <f ca="1">COUNTIFS(Tableau3[PLAGE],R3313)</f>
        <v>0</v>
      </c>
      <c r="T3313" s="139">
        <f ca="1">INDEX(EXTRACT!DATE,MATCH(Tableau4[[#This Row],[Décalage]],D:D,0),0)</f>
        <v>0</v>
      </c>
      <c r="U3313" s="139">
        <f ca="1">VLOOKUP(Tableau4[[#This Row],[Décalage]],D:E,2,0)</f>
        <v>0</v>
      </c>
      <c r="V3313" s="139">
        <f ca="1">VLOOKUP(Tableau4[[#This Row],[Décalage]],D:G,4,0)</f>
        <v>0</v>
      </c>
      <c r="AY3313" s="88"/>
      <c r="AZ3313" s="88"/>
      <c r="BA3313" s="88"/>
      <c r="BB3313" s="88"/>
      <c r="BC3313" s="88"/>
    </row>
    <row r="3314" spans="1:55" ht="15" x14ac:dyDescent="0.2">
      <c r="A3314" s="100" t="s">
        <v>534</v>
      </c>
      <c r="B3314" s="95" t="s">
        <v>534</v>
      </c>
      <c r="C3314" s="95">
        <v>3311</v>
      </c>
      <c r="D3314" s="95" t="s">
        <v>534</v>
      </c>
      <c r="E3314" s="99" t="s">
        <v>534</v>
      </c>
      <c r="F3314" s="95" t="s">
        <v>534</v>
      </c>
      <c r="G3314" s="95" t="s">
        <v>534</v>
      </c>
      <c r="H3314" s="95">
        <v>0</v>
      </c>
      <c r="I3314" s="95">
        <v>1</v>
      </c>
      <c r="J3314" s="95">
        <v>2847</v>
      </c>
      <c r="K3314" s="95" t="s">
        <v>534</v>
      </c>
      <c r="L3314" s="98" t="s">
        <v>534</v>
      </c>
      <c r="M3314" s="98" t="s">
        <v>534</v>
      </c>
      <c r="N3314" s="97" t="s">
        <v>534</v>
      </c>
      <c r="Q3314" s="88" t="str">
        <f t="array" aca="1" ref="Q3314" ca="1">IFERROR(INDEX(Tableau3[Num DECAL],SMALL(IF(Tableau3[Num DECAL]&lt;&gt;"",ROW(INDIRECT("1:"&amp;ROWS(Tableau3[Num DECAL])))),ROWS($1:3303))),"")</f>
        <v/>
      </c>
      <c r="R3314" s="88">
        <f t="shared" ca="1" si="51"/>
        <v>0</v>
      </c>
      <c r="S3314" s="88">
        <f ca="1">COUNTIFS(Tableau3[PLAGE],R3314)</f>
        <v>0</v>
      </c>
      <c r="T3314" s="139">
        <f ca="1">INDEX(EXTRACT!DATE,MATCH(Tableau4[[#This Row],[Décalage]],D:D,0),0)</f>
        <v>0</v>
      </c>
      <c r="U3314" s="139">
        <f ca="1">VLOOKUP(Tableau4[[#This Row],[Décalage]],D:E,2,0)</f>
        <v>0</v>
      </c>
      <c r="V3314" s="139">
        <f ca="1">VLOOKUP(Tableau4[[#This Row],[Décalage]],D:G,4,0)</f>
        <v>0</v>
      </c>
      <c r="AY3314" s="88"/>
      <c r="AZ3314" s="88"/>
      <c r="BA3314" s="88"/>
      <c r="BB3314" s="88"/>
      <c r="BC3314" s="88"/>
    </row>
    <row r="3315" spans="1:55" ht="15" x14ac:dyDescent="0.2">
      <c r="A3315" s="100" t="s">
        <v>534</v>
      </c>
      <c r="B3315" s="95" t="s">
        <v>534</v>
      </c>
      <c r="C3315" s="95">
        <v>3312</v>
      </c>
      <c r="D3315" s="95" t="s">
        <v>534</v>
      </c>
      <c r="E3315" s="99" t="s">
        <v>534</v>
      </c>
      <c r="F3315" s="95" t="s">
        <v>534</v>
      </c>
      <c r="G3315" s="95" t="s">
        <v>534</v>
      </c>
      <c r="H3315" s="95">
        <v>0</v>
      </c>
      <c r="I3315" s="95">
        <v>1</v>
      </c>
      <c r="J3315" s="95">
        <v>2848</v>
      </c>
      <c r="K3315" s="95" t="s">
        <v>534</v>
      </c>
      <c r="L3315" s="98" t="s">
        <v>534</v>
      </c>
      <c r="M3315" s="98" t="s">
        <v>534</v>
      </c>
      <c r="N3315" s="97" t="s">
        <v>534</v>
      </c>
      <c r="Q3315" s="88" t="str">
        <f t="array" aca="1" ref="Q3315" ca="1">IFERROR(INDEX(Tableau3[Num DECAL],SMALL(IF(Tableau3[Num DECAL]&lt;&gt;"",ROW(INDIRECT("1:"&amp;ROWS(Tableau3[Num DECAL])))),ROWS($1:3304))),"")</f>
        <v/>
      </c>
      <c r="R3315" s="88">
        <f t="shared" ca="1" si="51"/>
        <v>0</v>
      </c>
      <c r="S3315" s="88">
        <f ca="1">COUNTIFS(Tableau3[PLAGE],R3315)</f>
        <v>0</v>
      </c>
      <c r="T3315" s="139">
        <f ca="1">INDEX(EXTRACT!DATE,MATCH(Tableau4[[#This Row],[Décalage]],D:D,0),0)</f>
        <v>0</v>
      </c>
      <c r="U3315" s="139">
        <f ca="1">VLOOKUP(Tableau4[[#This Row],[Décalage]],D:E,2,0)</f>
        <v>0</v>
      </c>
      <c r="V3315" s="139">
        <f ca="1">VLOOKUP(Tableau4[[#This Row],[Décalage]],D:G,4,0)</f>
        <v>0</v>
      </c>
      <c r="AY3315" s="88"/>
      <c r="AZ3315" s="88"/>
      <c r="BA3315" s="88"/>
      <c r="BB3315" s="88"/>
      <c r="BC3315" s="88"/>
    </row>
    <row r="3316" spans="1:55" ht="15" x14ac:dyDescent="0.2">
      <c r="A3316" s="100" t="s">
        <v>534</v>
      </c>
      <c r="B3316" s="95" t="s">
        <v>534</v>
      </c>
      <c r="C3316" s="95">
        <v>3313</v>
      </c>
      <c r="D3316" s="95" t="s">
        <v>534</v>
      </c>
      <c r="E3316" s="99" t="s">
        <v>534</v>
      </c>
      <c r="F3316" s="95" t="s">
        <v>534</v>
      </c>
      <c r="G3316" s="95" t="s">
        <v>534</v>
      </c>
      <c r="H3316" s="95">
        <v>0</v>
      </c>
      <c r="I3316" s="95">
        <v>1</v>
      </c>
      <c r="J3316" s="95">
        <v>2849</v>
      </c>
      <c r="K3316" s="95" t="s">
        <v>534</v>
      </c>
      <c r="L3316" s="98" t="s">
        <v>534</v>
      </c>
      <c r="M3316" s="98" t="s">
        <v>534</v>
      </c>
      <c r="N3316" s="97" t="s">
        <v>534</v>
      </c>
      <c r="Q3316" s="88" t="str">
        <f t="array" aca="1" ref="Q3316" ca="1">IFERROR(INDEX(Tableau3[Num DECAL],SMALL(IF(Tableau3[Num DECAL]&lt;&gt;"",ROW(INDIRECT("1:"&amp;ROWS(Tableau3[Num DECAL])))),ROWS($1:3305))),"")</f>
        <v/>
      </c>
      <c r="R3316" s="88">
        <f t="shared" ca="1" si="51"/>
        <v>0</v>
      </c>
      <c r="S3316" s="88">
        <f ca="1">COUNTIFS(Tableau3[PLAGE],R3316)</f>
        <v>0</v>
      </c>
      <c r="T3316" s="139">
        <f ca="1">INDEX(EXTRACT!DATE,MATCH(Tableau4[[#This Row],[Décalage]],D:D,0),0)</f>
        <v>0</v>
      </c>
      <c r="U3316" s="139">
        <f ca="1">VLOOKUP(Tableau4[[#This Row],[Décalage]],D:E,2,0)</f>
        <v>0</v>
      </c>
      <c r="V3316" s="139">
        <f ca="1">VLOOKUP(Tableau4[[#This Row],[Décalage]],D:G,4,0)</f>
        <v>0</v>
      </c>
      <c r="AY3316" s="88"/>
      <c r="AZ3316" s="88"/>
      <c r="BA3316" s="88"/>
      <c r="BB3316" s="88"/>
      <c r="BC3316" s="88"/>
    </row>
    <row r="3317" spans="1:55" ht="15" x14ac:dyDescent="0.2">
      <c r="A3317" s="100" t="s">
        <v>534</v>
      </c>
      <c r="B3317" s="95" t="s">
        <v>534</v>
      </c>
      <c r="C3317" s="95">
        <v>3314</v>
      </c>
      <c r="D3317" s="95" t="s">
        <v>534</v>
      </c>
      <c r="E3317" s="99" t="s">
        <v>534</v>
      </c>
      <c r="F3317" s="95" t="s">
        <v>534</v>
      </c>
      <c r="G3317" s="95" t="s">
        <v>534</v>
      </c>
      <c r="H3317" s="95">
        <v>0</v>
      </c>
      <c r="I3317" s="95">
        <v>1</v>
      </c>
      <c r="J3317" s="95">
        <v>2850</v>
      </c>
      <c r="K3317" s="95" t="s">
        <v>534</v>
      </c>
      <c r="L3317" s="98" t="s">
        <v>534</v>
      </c>
      <c r="M3317" s="98" t="s">
        <v>534</v>
      </c>
      <c r="N3317" s="97" t="s">
        <v>534</v>
      </c>
      <c r="Q3317" s="88" t="str">
        <f t="array" aca="1" ref="Q3317" ca="1">IFERROR(INDEX(Tableau3[Num DECAL],SMALL(IF(Tableau3[Num DECAL]&lt;&gt;"",ROW(INDIRECT("1:"&amp;ROWS(Tableau3[Num DECAL])))),ROWS($1:3306))),"")</f>
        <v/>
      </c>
      <c r="R3317" s="88">
        <f t="shared" ca="1" si="51"/>
        <v>0</v>
      </c>
      <c r="S3317" s="88">
        <f ca="1">COUNTIFS(Tableau3[PLAGE],R3317)</f>
        <v>0</v>
      </c>
      <c r="T3317" s="139">
        <f ca="1">INDEX(EXTRACT!DATE,MATCH(Tableau4[[#This Row],[Décalage]],D:D,0),0)</f>
        <v>0</v>
      </c>
      <c r="U3317" s="139">
        <f ca="1">VLOOKUP(Tableau4[[#This Row],[Décalage]],D:E,2,0)</f>
        <v>0</v>
      </c>
      <c r="V3317" s="139">
        <f ca="1">VLOOKUP(Tableau4[[#This Row],[Décalage]],D:G,4,0)</f>
        <v>0</v>
      </c>
      <c r="AY3317" s="88"/>
      <c r="AZ3317" s="88"/>
      <c r="BA3317" s="88"/>
      <c r="BB3317" s="88"/>
      <c r="BC3317" s="88"/>
    </row>
    <row r="3318" spans="1:55" ht="15" x14ac:dyDescent="0.2">
      <c r="A3318" s="100" t="s">
        <v>534</v>
      </c>
      <c r="B3318" s="95" t="s">
        <v>534</v>
      </c>
      <c r="C3318" s="95">
        <v>3315</v>
      </c>
      <c r="D3318" s="95" t="s">
        <v>534</v>
      </c>
      <c r="E3318" s="99" t="s">
        <v>534</v>
      </c>
      <c r="F3318" s="95" t="s">
        <v>534</v>
      </c>
      <c r="G3318" s="95" t="s">
        <v>534</v>
      </c>
      <c r="H3318" s="95">
        <v>0</v>
      </c>
      <c r="I3318" s="95">
        <v>1</v>
      </c>
      <c r="J3318" s="95">
        <v>2851</v>
      </c>
      <c r="K3318" s="95" t="s">
        <v>534</v>
      </c>
      <c r="L3318" s="98" t="s">
        <v>534</v>
      </c>
      <c r="M3318" s="98" t="s">
        <v>534</v>
      </c>
      <c r="N3318" s="97" t="s">
        <v>534</v>
      </c>
      <c r="Q3318" s="88" t="str">
        <f t="array" aca="1" ref="Q3318" ca="1">IFERROR(INDEX(Tableau3[Num DECAL],SMALL(IF(Tableau3[Num DECAL]&lt;&gt;"",ROW(INDIRECT("1:"&amp;ROWS(Tableau3[Num DECAL])))),ROWS($1:3307))),"")</f>
        <v/>
      </c>
      <c r="R3318" s="88">
        <f t="shared" ca="1" si="51"/>
        <v>0</v>
      </c>
      <c r="S3318" s="88">
        <f ca="1">COUNTIFS(Tableau3[PLAGE],R3318)</f>
        <v>0</v>
      </c>
      <c r="T3318" s="139">
        <f ca="1">INDEX(EXTRACT!DATE,MATCH(Tableau4[[#This Row],[Décalage]],D:D,0),0)</f>
        <v>0</v>
      </c>
      <c r="U3318" s="139">
        <f ca="1">VLOOKUP(Tableau4[[#This Row],[Décalage]],D:E,2,0)</f>
        <v>0</v>
      </c>
      <c r="V3318" s="139">
        <f ca="1">VLOOKUP(Tableau4[[#This Row],[Décalage]],D:G,4,0)</f>
        <v>0</v>
      </c>
      <c r="AY3318" s="88"/>
      <c r="AZ3318" s="88"/>
      <c r="BA3318" s="88"/>
      <c r="BB3318" s="88"/>
      <c r="BC3318" s="88"/>
    </row>
    <row r="3319" spans="1:55" ht="15" x14ac:dyDescent="0.2">
      <c r="A3319" s="100" t="s">
        <v>534</v>
      </c>
      <c r="B3319" s="95" t="s">
        <v>534</v>
      </c>
      <c r="C3319" s="95">
        <v>3316</v>
      </c>
      <c r="D3319" s="95" t="s">
        <v>534</v>
      </c>
      <c r="E3319" s="99" t="s">
        <v>534</v>
      </c>
      <c r="F3319" s="95" t="s">
        <v>534</v>
      </c>
      <c r="G3319" s="95" t="s">
        <v>534</v>
      </c>
      <c r="H3319" s="95">
        <v>0</v>
      </c>
      <c r="I3319" s="95">
        <v>1</v>
      </c>
      <c r="J3319" s="95">
        <v>2852</v>
      </c>
      <c r="K3319" s="95" t="s">
        <v>534</v>
      </c>
      <c r="L3319" s="98" t="s">
        <v>534</v>
      </c>
      <c r="M3319" s="98" t="s">
        <v>534</v>
      </c>
      <c r="N3319" s="97" t="s">
        <v>534</v>
      </c>
      <c r="Q3319" s="88" t="str">
        <f t="array" aca="1" ref="Q3319" ca="1">IFERROR(INDEX(Tableau3[Num DECAL],SMALL(IF(Tableau3[Num DECAL]&lt;&gt;"",ROW(INDIRECT("1:"&amp;ROWS(Tableau3[Num DECAL])))),ROWS($1:3308))),"")</f>
        <v/>
      </c>
      <c r="R3319" s="88">
        <f t="shared" ca="1" si="51"/>
        <v>0</v>
      </c>
      <c r="S3319" s="88">
        <f ca="1">COUNTIFS(Tableau3[PLAGE],R3319)</f>
        <v>0</v>
      </c>
      <c r="T3319" s="139">
        <f ca="1">INDEX(EXTRACT!DATE,MATCH(Tableau4[[#This Row],[Décalage]],D:D,0),0)</f>
        <v>0</v>
      </c>
      <c r="U3319" s="139">
        <f ca="1">VLOOKUP(Tableau4[[#This Row],[Décalage]],D:E,2,0)</f>
        <v>0</v>
      </c>
      <c r="V3319" s="139">
        <f ca="1">VLOOKUP(Tableau4[[#This Row],[Décalage]],D:G,4,0)</f>
        <v>0</v>
      </c>
      <c r="AY3319" s="88"/>
      <c r="AZ3319" s="88"/>
      <c r="BA3319" s="88"/>
      <c r="BB3319" s="88"/>
      <c r="BC3319" s="88"/>
    </row>
    <row r="3320" spans="1:55" ht="15" x14ac:dyDescent="0.2">
      <c r="A3320" s="100" t="s">
        <v>534</v>
      </c>
      <c r="B3320" s="95" t="s">
        <v>534</v>
      </c>
      <c r="C3320" s="95">
        <v>3317</v>
      </c>
      <c r="D3320" s="95" t="s">
        <v>534</v>
      </c>
      <c r="E3320" s="99" t="s">
        <v>534</v>
      </c>
      <c r="F3320" s="95" t="s">
        <v>534</v>
      </c>
      <c r="G3320" s="95" t="s">
        <v>534</v>
      </c>
      <c r="H3320" s="95">
        <v>0</v>
      </c>
      <c r="I3320" s="95">
        <v>1</v>
      </c>
      <c r="J3320" s="95">
        <v>2853</v>
      </c>
      <c r="K3320" s="95" t="s">
        <v>534</v>
      </c>
      <c r="L3320" s="98" t="s">
        <v>534</v>
      </c>
      <c r="M3320" s="98" t="s">
        <v>534</v>
      </c>
      <c r="N3320" s="97" t="s">
        <v>534</v>
      </c>
      <c r="Q3320" s="88" t="str">
        <f t="array" aca="1" ref="Q3320" ca="1">IFERROR(INDEX(Tableau3[Num DECAL],SMALL(IF(Tableau3[Num DECAL]&lt;&gt;"",ROW(INDIRECT("1:"&amp;ROWS(Tableau3[Num DECAL])))),ROWS($1:3309))),"")</f>
        <v/>
      </c>
      <c r="R3320" s="88">
        <f t="shared" ca="1" si="51"/>
        <v>0</v>
      </c>
      <c r="S3320" s="88">
        <f ca="1">COUNTIFS(Tableau3[PLAGE],R3320)</f>
        <v>0</v>
      </c>
      <c r="T3320" s="139">
        <f ca="1">INDEX(EXTRACT!DATE,MATCH(Tableau4[[#This Row],[Décalage]],D:D,0),0)</f>
        <v>0</v>
      </c>
      <c r="U3320" s="139">
        <f ca="1">VLOOKUP(Tableau4[[#This Row],[Décalage]],D:E,2,0)</f>
        <v>0</v>
      </c>
      <c r="V3320" s="139">
        <f ca="1">VLOOKUP(Tableau4[[#This Row],[Décalage]],D:G,4,0)</f>
        <v>0</v>
      </c>
      <c r="AY3320" s="88"/>
      <c r="AZ3320" s="88"/>
      <c r="BA3320" s="88"/>
      <c r="BB3320" s="88"/>
      <c r="BC3320" s="88"/>
    </row>
    <row r="3321" spans="1:55" ht="15" x14ac:dyDescent="0.2">
      <c r="A3321" s="100" t="s">
        <v>534</v>
      </c>
      <c r="B3321" s="95" t="s">
        <v>534</v>
      </c>
      <c r="C3321" s="95">
        <v>3318</v>
      </c>
      <c r="D3321" s="95" t="s">
        <v>534</v>
      </c>
      <c r="E3321" s="99" t="s">
        <v>534</v>
      </c>
      <c r="F3321" s="95" t="s">
        <v>534</v>
      </c>
      <c r="G3321" s="95" t="s">
        <v>534</v>
      </c>
      <c r="H3321" s="95">
        <v>0</v>
      </c>
      <c r="I3321" s="95">
        <v>1</v>
      </c>
      <c r="J3321" s="95">
        <v>2854</v>
      </c>
      <c r="K3321" s="95" t="s">
        <v>534</v>
      </c>
      <c r="L3321" s="98" t="s">
        <v>534</v>
      </c>
      <c r="M3321" s="98" t="s">
        <v>534</v>
      </c>
      <c r="N3321" s="97" t="s">
        <v>534</v>
      </c>
      <c r="Q3321" s="88" t="str">
        <f t="array" aca="1" ref="Q3321" ca="1">IFERROR(INDEX(Tableau3[Num DECAL],SMALL(IF(Tableau3[Num DECAL]&lt;&gt;"",ROW(INDIRECT("1:"&amp;ROWS(Tableau3[Num DECAL])))),ROWS($1:3310))),"")</f>
        <v/>
      </c>
      <c r="R3321" s="88">
        <f t="shared" ca="1" si="51"/>
        <v>0</v>
      </c>
      <c r="S3321" s="88">
        <f ca="1">COUNTIFS(Tableau3[PLAGE],R3321)</f>
        <v>0</v>
      </c>
      <c r="T3321" s="139">
        <f ca="1">INDEX(EXTRACT!DATE,MATCH(Tableau4[[#This Row],[Décalage]],D:D,0),0)</f>
        <v>0</v>
      </c>
      <c r="U3321" s="139">
        <f ca="1">VLOOKUP(Tableau4[[#This Row],[Décalage]],D:E,2,0)</f>
        <v>0</v>
      </c>
      <c r="V3321" s="139">
        <f ca="1">VLOOKUP(Tableau4[[#This Row],[Décalage]],D:G,4,0)</f>
        <v>0</v>
      </c>
      <c r="AY3321" s="88"/>
      <c r="AZ3321" s="88"/>
      <c r="BA3321" s="88"/>
      <c r="BB3321" s="88"/>
      <c r="BC3321" s="88"/>
    </row>
    <row r="3322" spans="1:55" ht="15" x14ac:dyDescent="0.2">
      <c r="A3322" s="100" t="s">
        <v>534</v>
      </c>
      <c r="B3322" s="95" t="s">
        <v>534</v>
      </c>
      <c r="C3322" s="95">
        <v>3319</v>
      </c>
      <c r="D3322" s="95" t="s">
        <v>534</v>
      </c>
      <c r="E3322" s="99" t="s">
        <v>534</v>
      </c>
      <c r="F3322" s="95" t="s">
        <v>534</v>
      </c>
      <c r="G3322" s="95" t="s">
        <v>534</v>
      </c>
      <c r="H3322" s="95">
        <v>0</v>
      </c>
      <c r="I3322" s="95">
        <v>1</v>
      </c>
      <c r="J3322" s="95">
        <v>2855</v>
      </c>
      <c r="K3322" s="95" t="s">
        <v>534</v>
      </c>
      <c r="L3322" s="98" t="s">
        <v>534</v>
      </c>
      <c r="M3322" s="98" t="s">
        <v>534</v>
      </c>
      <c r="N3322" s="97" t="s">
        <v>534</v>
      </c>
      <c r="Q3322" s="88" t="str">
        <f t="array" aca="1" ref="Q3322" ca="1">IFERROR(INDEX(Tableau3[Num DECAL],SMALL(IF(Tableau3[Num DECAL]&lt;&gt;"",ROW(INDIRECT("1:"&amp;ROWS(Tableau3[Num DECAL])))),ROWS($1:3311))),"")</f>
        <v/>
      </c>
      <c r="R3322" s="88">
        <f t="shared" ca="1" si="51"/>
        <v>0</v>
      </c>
      <c r="S3322" s="88">
        <f ca="1">COUNTIFS(Tableau3[PLAGE],R3322)</f>
        <v>0</v>
      </c>
      <c r="T3322" s="139">
        <f ca="1">INDEX(EXTRACT!DATE,MATCH(Tableau4[[#This Row],[Décalage]],D:D,0),0)</f>
        <v>0</v>
      </c>
      <c r="U3322" s="139">
        <f ca="1">VLOOKUP(Tableau4[[#This Row],[Décalage]],D:E,2,0)</f>
        <v>0</v>
      </c>
      <c r="V3322" s="139">
        <f ca="1">VLOOKUP(Tableau4[[#This Row],[Décalage]],D:G,4,0)</f>
        <v>0</v>
      </c>
      <c r="AY3322" s="88"/>
      <c r="AZ3322" s="88"/>
      <c r="BA3322" s="88"/>
      <c r="BB3322" s="88"/>
      <c r="BC3322" s="88"/>
    </row>
    <row r="3323" spans="1:55" ht="15" x14ac:dyDescent="0.2">
      <c r="A3323" s="100" t="s">
        <v>534</v>
      </c>
      <c r="B3323" s="95" t="s">
        <v>534</v>
      </c>
      <c r="C3323" s="95">
        <v>3320</v>
      </c>
      <c r="D3323" s="95" t="s">
        <v>534</v>
      </c>
      <c r="E3323" s="99" t="s">
        <v>534</v>
      </c>
      <c r="F3323" s="95" t="s">
        <v>534</v>
      </c>
      <c r="G3323" s="95" t="s">
        <v>534</v>
      </c>
      <c r="H3323" s="95">
        <v>0</v>
      </c>
      <c r="I3323" s="95">
        <v>1</v>
      </c>
      <c r="J3323" s="95">
        <v>2856</v>
      </c>
      <c r="K3323" s="95" t="s">
        <v>534</v>
      </c>
      <c r="L3323" s="98" t="s">
        <v>534</v>
      </c>
      <c r="M3323" s="98" t="s">
        <v>534</v>
      </c>
      <c r="N3323" s="97" t="s">
        <v>534</v>
      </c>
      <c r="Q3323" s="88" t="str">
        <f t="array" aca="1" ref="Q3323" ca="1">IFERROR(INDEX(Tableau3[Num DECAL],SMALL(IF(Tableau3[Num DECAL]&lt;&gt;"",ROW(INDIRECT("1:"&amp;ROWS(Tableau3[Num DECAL])))),ROWS($1:3312))),"")</f>
        <v/>
      </c>
      <c r="R3323" s="88">
        <f t="shared" ca="1" si="51"/>
        <v>0</v>
      </c>
      <c r="S3323" s="88">
        <f ca="1">COUNTIFS(Tableau3[PLAGE],R3323)</f>
        <v>0</v>
      </c>
      <c r="T3323" s="139">
        <f ca="1">INDEX(EXTRACT!DATE,MATCH(Tableau4[[#This Row],[Décalage]],D:D,0),0)</f>
        <v>0</v>
      </c>
      <c r="U3323" s="139">
        <f ca="1">VLOOKUP(Tableau4[[#This Row],[Décalage]],D:E,2,0)</f>
        <v>0</v>
      </c>
      <c r="V3323" s="139">
        <f ca="1">VLOOKUP(Tableau4[[#This Row],[Décalage]],D:G,4,0)</f>
        <v>0</v>
      </c>
      <c r="AY3323" s="88"/>
      <c r="AZ3323" s="88"/>
      <c r="BA3323" s="88"/>
      <c r="BB3323" s="88"/>
      <c r="BC3323" s="88"/>
    </row>
    <row r="3324" spans="1:55" ht="15" x14ac:dyDescent="0.2">
      <c r="A3324" s="100" t="s">
        <v>534</v>
      </c>
      <c r="B3324" s="95" t="s">
        <v>534</v>
      </c>
      <c r="C3324" s="95">
        <v>3321</v>
      </c>
      <c r="D3324" s="95" t="s">
        <v>534</v>
      </c>
      <c r="E3324" s="99" t="s">
        <v>534</v>
      </c>
      <c r="F3324" s="95" t="s">
        <v>534</v>
      </c>
      <c r="G3324" s="95" t="s">
        <v>534</v>
      </c>
      <c r="H3324" s="95">
        <v>0</v>
      </c>
      <c r="I3324" s="95">
        <v>1</v>
      </c>
      <c r="J3324" s="95">
        <v>2857</v>
      </c>
      <c r="K3324" s="95" t="s">
        <v>534</v>
      </c>
      <c r="L3324" s="98" t="s">
        <v>534</v>
      </c>
      <c r="M3324" s="98" t="s">
        <v>534</v>
      </c>
      <c r="N3324" s="97" t="s">
        <v>534</v>
      </c>
      <c r="Q3324" s="88" t="str">
        <f t="array" aca="1" ref="Q3324" ca="1">IFERROR(INDEX(Tableau3[Num DECAL],SMALL(IF(Tableau3[Num DECAL]&lt;&gt;"",ROW(INDIRECT("1:"&amp;ROWS(Tableau3[Num DECAL])))),ROWS($1:3313))),"")</f>
        <v/>
      </c>
      <c r="R3324" s="88">
        <f t="shared" ca="1" si="51"/>
        <v>0</v>
      </c>
      <c r="S3324" s="88">
        <f ca="1">COUNTIFS(Tableau3[PLAGE],R3324)</f>
        <v>0</v>
      </c>
      <c r="T3324" s="139">
        <f ca="1">INDEX(EXTRACT!DATE,MATCH(Tableau4[[#This Row],[Décalage]],D:D,0),0)</f>
        <v>0</v>
      </c>
      <c r="U3324" s="139">
        <f ca="1">VLOOKUP(Tableau4[[#This Row],[Décalage]],D:E,2,0)</f>
        <v>0</v>
      </c>
      <c r="V3324" s="139">
        <f ca="1">VLOOKUP(Tableau4[[#This Row],[Décalage]],D:G,4,0)</f>
        <v>0</v>
      </c>
      <c r="AY3324" s="88"/>
      <c r="AZ3324" s="88"/>
      <c r="BA3324" s="88"/>
      <c r="BB3324" s="88"/>
      <c r="BC3324" s="88"/>
    </row>
    <row r="3325" spans="1:55" ht="15" x14ac:dyDescent="0.2">
      <c r="A3325" s="100" t="s">
        <v>534</v>
      </c>
      <c r="B3325" s="95" t="s">
        <v>534</v>
      </c>
      <c r="C3325" s="95">
        <v>3322</v>
      </c>
      <c r="D3325" s="95" t="s">
        <v>534</v>
      </c>
      <c r="E3325" s="99" t="s">
        <v>534</v>
      </c>
      <c r="F3325" s="95" t="s">
        <v>534</v>
      </c>
      <c r="G3325" s="95" t="s">
        <v>534</v>
      </c>
      <c r="H3325" s="95">
        <v>0</v>
      </c>
      <c r="I3325" s="95">
        <v>1</v>
      </c>
      <c r="J3325" s="95">
        <v>2858</v>
      </c>
      <c r="K3325" s="95" t="s">
        <v>534</v>
      </c>
      <c r="L3325" s="98" t="s">
        <v>534</v>
      </c>
      <c r="M3325" s="98" t="s">
        <v>534</v>
      </c>
      <c r="N3325" s="97" t="s">
        <v>534</v>
      </c>
      <c r="Q3325" s="88" t="str">
        <f t="array" aca="1" ref="Q3325" ca="1">IFERROR(INDEX(Tableau3[Num DECAL],SMALL(IF(Tableau3[Num DECAL]&lt;&gt;"",ROW(INDIRECT("1:"&amp;ROWS(Tableau3[Num DECAL])))),ROWS($1:3314))),"")</f>
        <v/>
      </c>
      <c r="R3325" s="88">
        <f t="shared" ca="1" si="51"/>
        <v>0</v>
      </c>
      <c r="S3325" s="88">
        <f ca="1">COUNTIFS(Tableau3[PLAGE],R3325)</f>
        <v>0</v>
      </c>
      <c r="T3325" s="139">
        <f ca="1">INDEX(EXTRACT!DATE,MATCH(Tableau4[[#This Row],[Décalage]],D:D,0),0)</f>
        <v>0</v>
      </c>
      <c r="U3325" s="139">
        <f ca="1">VLOOKUP(Tableau4[[#This Row],[Décalage]],D:E,2,0)</f>
        <v>0</v>
      </c>
      <c r="V3325" s="139">
        <f ca="1">VLOOKUP(Tableau4[[#This Row],[Décalage]],D:G,4,0)</f>
        <v>0</v>
      </c>
      <c r="AY3325" s="88"/>
      <c r="AZ3325" s="88"/>
      <c r="BA3325" s="88"/>
      <c r="BB3325" s="88"/>
      <c r="BC3325" s="88"/>
    </row>
    <row r="3326" spans="1:55" ht="15" x14ac:dyDescent="0.2">
      <c r="A3326" s="100" t="s">
        <v>534</v>
      </c>
      <c r="B3326" s="95" t="s">
        <v>534</v>
      </c>
      <c r="C3326" s="95">
        <v>3323</v>
      </c>
      <c r="D3326" s="95" t="s">
        <v>534</v>
      </c>
      <c r="E3326" s="99" t="s">
        <v>534</v>
      </c>
      <c r="F3326" s="95" t="s">
        <v>534</v>
      </c>
      <c r="G3326" s="95" t="s">
        <v>534</v>
      </c>
      <c r="H3326" s="95">
        <v>0</v>
      </c>
      <c r="I3326" s="95">
        <v>1</v>
      </c>
      <c r="J3326" s="95">
        <v>2859</v>
      </c>
      <c r="K3326" s="95" t="s">
        <v>534</v>
      </c>
      <c r="L3326" s="98" t="s">
        <v>534</v>
      </c>
      <c r="M3326" s="98" t="s">
        <v>534</v>
      </c>
      <c r="N3326" s="97" t="s">
        <v>534</v>
      </c>
      <c r="Q3326" s="88" t="str">
        <f t="array" aca="1" ref="Q3326" ca="1">IFERROR(INDEX(Tableau3[Num DECAL],SMALL(IF(Tableau3[Num DECAL]&lt;&gt;"",ROW(INDIRECT("1:"&amp;ROWS(Tableau3[Num DECAL])))),ROWS($1:3315))),"")</f>
        <v/>
      </c>
      <c r="R3326" s="88">
        <f t="shared" ca="1" si="51"/>
        <v>0</v>
      </c>
      <c r="S3326" s="88">
        <f ca="1">COUNTIFS(Tableau3[PLAGE],R3326)</f>
        <v>0</v>
      </c>
      <c r="T3326" s="139">
        <f ca="1">INDEX(EXTRACT!DATE,MATCH(Tableau4[[#This Row],[Décalage]],D:D,0),0)</f>
        <v>0</v>
      </c>
      <c r="U3326" s="139">
        <f ca="1">VLOOKUP(Tableau4[[#This Row],[Décalage]],D:E,2,0)</f>
        <v>0</v>
      </c>
      <c r="V3326" s="139">
        <f ca="1">VLOOKUP(Tableau4[[#This Row],[Décalage]],D:G,4,0)</f>
        <v>0</v>
      </c>
      <c r="AY3326" s="88"/>
      <c r="AZ3326" s="88"/>
      <c r="BA3326" s="88"/>
      <c r="BB3326" s="88"/>
      <c r="BC3326" s="88"/>
    </row>
    <row r="3327" spans="1:55" ht="15" x14ac:dyDescent="0.2">
      <c r="A3327" s="100" t="s">
        <v>534</v>
      </c>
      <c r="B3327" s="95" t="s">
        <v>534</v>
      </c>
      <c r="C3327" s="95">
        <v>3324</v>
      </c>
      <c r="D3327" s="95" t="s">
        <v>534</v>
      </c>
      <c r="E3327" s="99" t="s">
        <v>534</v>
      </c>
      <c r="F3327" s="95" t="s">
        <v>534</v>
      </c>
      <c r="G3327" s="95" t="s">
        <v>534</v>
      </c>
      <c r="H3327" s="95">
        <v>0</v>
      </c>
      <c r="I3327" s="95">
        <v>1</v>
      </c>
      <c r="J3327" s="95">
        <v>2860</v>
      </c>
      <c r="K3327" s="95" t="s">
        <v>534</v>
      </c>
      <c r="L3327" s="98" t="s">
        <v>534</v>
      </c>
      <c r="M3327" s="98" t="s">
        <v>534</v>
      </c>
      <c r="N3327" s="97" t="s">
        <v>534</v>
      </c>
      <c r="Q3327" s="88" t="str">
        <f t="array" aca="1" ref="Q3327" ca="1">IFERROR(INDEX(Tableau3[Num DECAL],SMALL(IF(Tableau3[Num DECAL]&lt;&gt;"",ROW(INDIRECT("1:"&amp;ROWS(Tableau3[Num DECAL])))),ROWS($1:3316))),"")</f>
        <v/>
      </c>
      <c r="R3327" s="88">
        <f t="shared" ca="1" si="51"/>
        <v>0</v>
      </c>
      <c r="S3327" s="88">
        <f ca="1">COUNTIFS(Tableau3[PLAGE],R3327)</f>
        <v>0</v>
      </c>
      <c r="T3327" s="139">
        <f ca="1">INDEX(EXTRACT!DATE,MATCH(Tableau4[[#This Row],[Décalage]],D:D,0),0)</f>
        <v>0</v>
      </c>
      <c r="U3327" s="139">
        <f ca="1">VLOOKUP(Tableau4[[#This Row],[Décalage]],D:E,2,0)</f>
        <v>0</v>
      </c>
      <c r="V3327" s="139">
        <f ca="1">VLOOKUP(Tableau4[[#This Row],[Décalage]],D:G,4,0)</f>
        <v>0</v>
      </c>
      <c r="AY3327" s="88"/>
      <c r="AZ3327" s="88"/>
      <c r="BA3327" s="88"/>
      <c r="BB3327" s="88"/>
      <c r="BC3327" s="88"/>
    </row>
    <row r="3328" spans="1:55" ht="15" x14ac:dyDescent="0.2">
      <c r="A3328" s="100" t="s">
        <v>534</v>
      </c>
      <c r="B3328" s="95" t="s">
        <v>534</v>
      </c>
      <c r="C3328" s="95">
        <v>3325</v>
      </c>
      <c r="D3328" s="95" t="s">
        <v>534</v>
      </c>
      <c r="E3328" s="99" t="s">
        <v>534</v>
      </c>
      <c r="F3328" s="95" t="s">
        <v>534</v>
      </c>
      <c r="G3328" s="95" t="s">
        <v>534</v>
      </c>
      <c r="H3328" s="95">
        <v>0</v>
      </c>
      <c r="I3328" s="95">
        <v>1</v>
      </c>
      <c r="J3328" s="95">
        <v>2861</v>
      </c>
      <c r="K3328" s="95" t="s">
        <v>534</v>
      </c>
      <c r="L3328" s="98" t="s">
        <v>534</v>
      </c>
      <c r="M3328" s="98" t="s">
        <v>534</v>
      </c>
      <c r="N3328" s="97" t="s">
        <v>534</v>
      </c>
      <c r="Q3328" s="88" t="str">
        <f t="array" aca="1" ref="Q3328" ca="1">IFERROR(INDEX(Tableau3[Num DECAL],SMALL(IF(Tableau3[Num DECAL]&lt;&gt;"",ROW(INDIRECT("1:"&amp;ROWS(Tableau3[Num DECAL])))),ROWS($1:3317))),"")</f>
        <v/>
      </c>
      <c r="R3328" s="88">
        <f t="shared" ca="1" si="51"/>
        <v>0</v>
      </c>
      <c r="S3328" s="88">
        <f ca="1">COUNTIFS(Tableau3[PLAGE],R3328)</f>
        <v>0</v>
      </c>
      <c r="T3328" s="139">
        <f ca="1">INDEX(EXTRACT!DATE,MATCH(Tableau4[[#This Row],[Décalage]],D:D,0),0)</f>
        <v>0</v>
      </c>
      <c r="U3328" s="139">
        <f ca="1">VLOOKUP(Tableau4[[#This Row],[Décalage]],D:E,2,0)</f>
        <v>0</v>
      </c>
      <c r="V3328" s="139">
        <f ca="1">VLOOKUP(Tableau4[[#This Row],[Décalage]],D:G,4,0)</f>
        <v>0</v>
      </c>
      <c r="AY3328" s="88"/>
      <c r="AZ3328" s="88"/>
      <c r="BA3328" s="88"/>
      <c r="BB3328" s="88"/>
      <c r="BC3328" s="88"/>
    </row>
    <row r="3329" spans="1:55" ht="15" x14ac:dyDescent="0.2">
      <c r="A3329" s="100" t="s">
        <v>534</v>
      </c>
      <c r="B3329" s="95" t="s">
        <v>534</v>
      </c>
      <c r="C3329" s="95">
        <v>3326</v>
      </c>
      <c r="D3329" s="95" t="s">
        <v>534</v>
      </c>
      <c r="E3329" s="99" t="s">
        <v>534</v>
      </c>
      <c r="F3329" s="95" t="s">
        <v>534</v>
      </c>
      <c r="G3329" s="95" t="s">
        <v>534</v>
      </c>
      <c r="H3329" s="95">
        <v>0</v>
      </c>
      <c r="I3329" s="95">
        <v>1</v>
      </c>
      <c r="J3329" s="95">
        <v>2862</v>
      </c>
      <c r="K3329" s="95" t="s">
        <v>534</v>
      </c>
      <c r="L3329" s="98" t="s">
        <v>534</v>
      </c>
      <c r="M3329" s="98" t="s">
        <v>534</v>
      </c>
      <c r="N3329" s="97" t="s">
        <v>534</v>
      </c>
      <c r="Q3329" s="88" t="str">
        <f t="array" aca="1" ref="Q3329" ca="1">IFERROR(INDEX(Tableau3[Num DECAL],SMALL(IF(Tableau3[Num DECAL]&lt;&gt;"",ROW(INDIRECT("1:"&amp;ROWS(Tableau3[Num DECAL])))),ROWS($1:3318))),"")</f>
        <v/>
      </c>
      <c r="R3329" s="88">
        <f t="shared" ca="1" si="51"/>
        <v>0</v>
      </c>
      <c r="S3329" s="88">
        <f ca="1">COUNTIFS(Tableau3[PLAGE],R3329)</f>
        <v>0</v>
      </c>
      <c r="T3329" s="139">
        <f ca="1">INDEX(EXTRACT!DATE,MATCH(Tableau4[[#This Row],[Décalage]],D:D,0),0)</f>
        <v>0</v>
      </c>
      <c r="U3329" s="139">
        <f ca="1">VLOOKUP(Tableau4[[#This Row],[Décalage]],D:E,2,0)</f>
        <v>0</v>
      </c>
      <c r="V3329" s="139">
        <f ca="1">VLOOKUP(Tableau4[[#This Row],[Décalage]],D:G,4,0)</f>
        <v>0</v>
      </c>
      <c r="AY3329" s="88"/>
      <c r="AZ3329" s="88"/>
      <c r="BA3329" s="88"/>
      <c r="BB3329" s="88"/>
      <c r="BC3329" s="88"/>
    </row>
    <row r="3330" spans="1:55" ht="15" x14ac:dyDescent="0.2">
      <c r="A3330" s="100" t="s">
        <v>534</v>
      </c>
      <c r="B3330" s="95" t="s">
        <v>534</v>
      </c>
      <c r="C3330" s="95">
        <v>3327</v>
      </c>
      <c r="D3330" s="95" t="s">
        <v>534</v>
      </c>
      <c r="E3330" s="99" t="s">
        <v>534</v>
      </c>
      <c r="F3330" s="95" t="s">
        <v>534</v>
      </c>
      <c r="G3330" s="95" t="s">
        <v>534</v>
      </c>
      <c r="H3330" s="95">
        <v>0</v>
      </c>
      <c r="I3330" s="95">
        <v>1</v>
      </c>
      <c r="J3330" s="95">
        <v>2863</v>
      </c>
      <c r="K3330" s="95" t="s">
        <v>534</v>
      </c>
      <c r="L3330" s="98" t="s">
        <v>534</v>
      </c>
      <c r="M3330" s="98" t="s">
        <v>534</v>
      </c>
      <c r="N3330" s="97" t="s">
        <v>534</v>
      </c>
      <c r="Q3330" s="88" t="str">
        <f t="array" aca="1" ref="Q3330" ca="1">IFERROR(INDEX(Tableau3[Num DECAL],SMALL(IF(Tableau3[Num DECAL]&lt;&gt;"",ROW(INDIRECT("1:"&amp;ROWS(Tableau3[Num DECAL])))),ROWS($1:3319))),"")</f>
        <v/>
      </c>
      <c r="R3330" s="88">
        <f t="shared" ca="1" si="51"/>
        <v>0</v>
      </c>
      <c r="S3330" s="88">
        <f ca="1">COUNTIFS(Tableau3[PLAGE],R3330)</f>
        <v>0</v>
      </c>
      <c r="T3330" s="139">
        <f ca="1">INDEX(EXTRACT!DATE,MATCH(Tableau4[[#This Row],[Décalage]],D:D,0),0)</f>
        <v>0</v>
      </c>
      <c r="U3330" s="139">
        <f ca="1">VLOOKUP(Tableau4[[#This Row],[Décalage]],D:E,2,0)</f>
        <v>0</v>
      </c>
      <c r="V3330" s="139">
        <f ca="1">VLOOKUP(Tableau4[[#This Row],[Décalage]],D:G,4,0)</f>
        <v>0</v>
      </c>
      <c r="AY3330" s="88"/>
      <c r="AZ3330" s="88"/>
      <c r="BA3330" s="88"/>
      <c r="BB3330" s="88"/>
      <c r="BC3330" s="88"/>
    </row>
    <row r="3331" spans="1:55" ht="15" x14ac:dyDescent="0.2">
      <c r="A3331" s="100" t="s">
        <v>534</v>
      </c>
      <c r="B3331" s="95" t="s">
        <v>534</v>
      </c>
      <c r="C3331" s="95">
        <v>3328</v>
      </c>
      <c r="D3331" s="95" t="s">
        <v>534</v>
      </c>
      <c r="E3331" s="99" t="s">
        <v>534</v>
      </c>
      <c r="F3331" s="95" t="s">
        <v>534</v>
      </c>
      <c r="G3331" s="95" t="s">
        <v>534</v>
      </c>
      <c r="H3331" s="95">
        <v>0</v>
      </c>
      <c r="I3331" s="95">
        <v>1</v>
      </c>
      <c r="J3331" s="95">
        <v>2864</v>
      </c>
      <c r="K3331" s="95" t="s">
        <v>534</v>
      </c>
      <c r="L3331" s="98" t="s">
        <v>534</v>
      </c>
      <c r="M3331" s="98" t="s">
        <v>534</v>
      </c>
      <c r="N3331" s="97" t="s">
        <v>534</v>
      </c>
      <c r="Q3331" s="88" t="str">
        <f t="array" aca="1" ref="Q3331" ca="1">IFERROR(INDEX(Tableau3[Num DECAL],SMALL(IF(Tableau3[Num DECAL]&lt;&gt;"",ROW(INDIRECT("1:"&amp;ROWS(Tableau3[Num DECAL])))),ROWS($1:3320))),"")</f>
        <v/>
      </c>
      <c r="R3331" s="88">
        <f t="shared" ca="1" si="51"/>
        <v>0</v>
      </c>
      <c r="S3331" s="88">
        <f ca="1">COUNTIFS(Tableau3[PLAGE],R3331)</f>
        <v>0</v>
      </c>
      <c r="T3331" s="139">
        <f ca="1">INDEX(EXTRACT!DATE,MATCH(Tableau4[[#This Row],[Décalage]],D:D,0),0)</f>
        <v>0</v>
      </c>
      <c r="U3331" s="139">
        <f ca="1">VLOOKUP(Tableau4[[#This Row],[Décalage]],D:E,2,0)</f>
        <v>0</v>
      </c>
      <c r="V3331" s="139">
        <f ca="1">VLOOKUP(Tableau4[[#This Row],[Décalage]],D:G,4,0)</f>
        <v>0</v>
      </c>
      <c r="AY3331" s="88"/>
      <c r="AZ3331" s="88"/>
      <c r="BA3331" s="88"/>
      <c r="BB3331" s="88"/>
      <c r="BC3331" s="88"/>
    </row>
    <row r="3332" spans="1:55" ht="15" x14ac:dyDescent="0.2">
      <c r="A3332" s="100" t="s">
        <v>534</v>
      </c>
      <c r="B3332" s="95" t="s">
        <v>534</v>
      </c>
      <c r="C3332" s="95">
        <v>3329</v>
      </c>
      <c r="D3332" s="95" t="s">
        <v>534</v>
      </c>
      <c r="E3332" s="99" t="s">
        <v>534</v>
      </c>
      <c r="F3332" s="95" t="s">
        <v>534</v>
      </c>
      <c r="G3332" s="95" t="s">
        <v>534</v>
      </c>
      <c r="H3332" s="95">
        <v>0</v>
      </c>
      <c r="I3332" s="95">
        <v>1</v>
      </c>
      <c r="J3332" s="95">
        <v>2865</v>
      </c>
      <c r="K3332" s="95" t="s">
        <v>534</v>
      </c>
      <c r="L3332" s="98" t="s">
        <v>534</v>
      </c>
      <c r="M3332" s="98" t="s">
        <v>534</v>
      </c>
      <c r="N3332" s="97" t="s">
        <v>534</v>
      </c>
      <c r="Q3332" s="88" t="str">
        <f t="array" aca="1" ref="Q3332" ca="1">IFERROR(INDEX(Tableau3[Num DECAL],SMALL(IF(Tableau3[Num DECAL]&lt;&gt;"",ROW(INDIRECT("1:"&amp;ROWS(Tableau3[Num DECAL])))),ROWS($1:3321))),"")</f>
        <v/>
      </c>
      <c r="R3332" s="88">
        <f t="shared" ca="1" si="51"/>
        <v>0</v>
      </c>
      <c r="S3332" s="88">
        <f ca="1">COUNTIFS(Tableau3[PLAGE],R3332)</f>
        <v>0</v>
      </c>
      <c r="T3332" s="139">
        <f ca="1">INDEX(EXTRACT!DATE,MATCH(Tableau4[[#This Row],[Décalage]],D:D,0),0)</f>
        <v>0</v>
      </c>
      <c r="U3332" s="139">
        <f ca="1">VLOOKUP(Tableau4[[#This Row],[Décalage]],D:E,2,0)</f>
        <v>0</v>
      </c>
      <c r="V3332" s="139">
        <f ca="1">VLOOKUP(Tableau4[[#This Row],[Décalage]],D:G,4,0)</f>
        <v>0</v>
      </c>
      <c r="AY3332" s="88"/>
      <c r="AZ3332" s="88"/>
      <c r="BA3332" s="88"/>
      <c r="BB3332" s="88"/>
      <c r="BC3332" s="88"/>
    </row>
    <row r="3333" spans="1:55" ht="15" x14ac:dyDescent="0.2">
      <c r="A3333" s="100" t="s">
        <v>534</v>
      </c>
      <c r="B3333" s="95" t="s">
        <v>534</v>
      </c>
      <c r="C3333" s="95">
        <v>3330</v>
      </c>
      <c r="D3333" s="95" t="s">
        <v>534</v>
      </c>
      <c r="E3333" s="99" t="s">
        <v>534</v>
      </c>
      <c r="F3333" s="95" t="s">
        <v>534</v>
      </c>
      <c r="G3333" s="95" t="s">
        <v>534</v>
      </c>
      <c r="H3333" s="95">
        <v>0</v>
      </c>
      <c r="I3333" s="95">
        <v>1</v>
      </c>
      <c r="J3333" s="95">
        <v>2866</v>
      </c>
      <c r="K3333" s="95" t="s">
        <v>534</v>
      </c>
      <c r="L3333" s="98" t="s">
        <v>534</v>
      </c>
      <c r="M3333" s="98" t="s">
        <v>534</v>
      </c>
      <c r="N3333" s="97" t="s">
        <v>534</v>
      </c>
      <c r="Q3333" s="88" t="str">
        <f t="array" aca="1" ref="Q3333" ca="1">IFERROR(INDEX(Tableau3[Num DECAL],SMALL(IF(Tableau3[Num DECAL]&lt;&gt;"",ROW(INDIRECT("1:"&amp;ROWS(Tableau3[Num DECAL])))),ROWS($1:3322))),"")</f>
        <v/>
      </c>
      <c r="R3333" s="88">
        <f t="shared" ca="1" si="51"/>
        <v>0</v>
      </c>
      <c r="S3333" s="88">
        <f ca="1">COUNTIFS(Tableau3[PLAGE],R3333)</f>
        <v>0</v>
      </c>
      <c r="T3333" s="139">
        <f ca="1">INDEX(EXTRACT!DATE,MATCH(Tableau4[[#This Row],[Décalage]],D:D,0),0)</f>
        <v>0</v>
      </c>
      <c r="U3333" s="139">
        <f ca="1">VLOOKUP(Tableau4[[#This Row],[Décalage]],D:E,2,0)</f>
        <v>0</v>
      </c>
      <c r="V3333" s="139">
        <f ca="1">VLOOKUP(Tableau4[[#This Row],[Décalage]],D:G,4,0)</f>
        <v>0</v>
      </c>
      <c r="AY3333" s="88"/>
      <c r="AZ3333" s="88"/>
      <c r="BA3333" s="88"/>
      <c r="BB3333" s="88"/>
      <c r="BC3333" s="88"/>
    </row>
    <row r="3334" spans="1:55" ht="15" x14ac:dyDescent="0.2">
      <c r="A3334" s="100" t="s">
        <v>534</v>
      </c>
      <c r="B3334" s="95" t="s">
        <v>534</v>
      </c>
      <c r="C3334" s="95">
        <v>3331</v>
      </c>
      <c r="D3334" s="95" t="s">
        <v>534</v>
      </c>
      <c r="E3334" s="99" t="s">
        <v>534</v>
      </c>
      <c r="F3334" s="95" t="s">
        <v>534</v>
      </c>
      <c r="G3334" s="95" t="s">
        <v>534</v>
      </c>
      <c r="H3334" s="95">
        <v>0</v>
      </c>
      <c r="I3334" s="95">
        <v>1</v>
      </c>
      <c r="J3334" s="95">
        <v>2867</v>
      </c>
      <c r="K3334" s="95" t="s">
        <v>534</v>
      </c>
      <c r="L3334" s="98" t="s">
        <v>534</v>
      </c>
      <c r="M3334" s="98" t="s">
        <v>534</v>
      </c>
      <c r="N3334" s="97" t="s">
        <v>534</v>
      </c>
      <c r="Q3334" s="88" t="str">
        <f t="array" aca="1" ref="Q3334" ca="1">IFERROR(INDEX(Tableau3[Num DECAL],SMALL(IF(Tableau3[Num DECAL]&lt;&gt;"",ROW(INDIRECT("1:"&amp;ROWS(Tableau3[Num DECAL])))),ROWS($1:3323))),"")</f>
        <v/>
      </c>
      <c r="R3334" s="88">
        <f t="shared" ca="1" si="51"/>
        <v>0</v>
      </c>
      <c r="S3334" s="88">
        <f ca="1">COUNTIFS(Tableau3[PLAGE],R3334)</f>
        <v>0</v>
      </c>
      <c r="T3334" s="139">
        <f ca="1">INDEX(EXTRACT!DATE,MATCH(Tableau4[[#This Row],[Décalage]],D:D,0),0)</f>
        <v>0</v>
      </c>
      <c r="U3334" s="139">
        <f ca="1">VLOOKUP(Tableau4[[#This Row],[Décalage]],D:E,2,0)</f>
        <v>0</v>
      </c>
      <c r="V3334" s="139">
        <f ca="1">VLOOKUP(Tableau4[[#This Row],[Décalage]],D:G,4,0)</f>
        <v>0</v>
      </c>
      <c r="AY3334" s="88"/>
      <c r="AZ3334" s="88"/>
      <c r="BA3334" s="88"/>
      <c r="BB3334" s="88"/>
      <c r="BC3334" s="88"/>
    </row>
    <row r="3335" spans="1:55" ht="15" x14ac:dyDescent="0.2">
      <c r="A3335" s="100" t="s">
        <v>534</v>
      </c>
      <c r="B3335" s="95" t="s">
        <v>534</v>
      </c>
      <c r="C3335" s="95">
        <v>3332</v>
      </c>
      <c r="D3335" s="95" t="s">
        <v>534</v>
      </c>
      <c r="E3335" s="99" t="s">
        <v>534</v>
      </c>
      <c r="F3335" s="95" t="s">
        <v>534</v>
      </c>
      <c r="G3335" s="95" t="s">
        <v>534</v>
      </c>
      <c r="H3335" s="95">
        <v>0</v>
      </c>
      <c r="I3335" s="95">
        <v>1</v>
      </c>
      <c r="J3335" s="95">
        <v>2868</v>
      </c>
      <c r="K3335" s="95" t="s">
        <v>534</v>
      </c>
      <c r="L3335" s="98" t="s">
        <v>534</v>
      </c>
      <c r="M3335" s="98" t="s">
        <v>534</v>
      </c>
      <c r="N3335" s="97" t="s">
        <v>534</v>
      </c>
      <c r="Q3335" s="88" t="str">
        <f t="array" aca="1" ref="Q3335" ca="1">IFERROR(INDEX(Tableau3[Num DECAL],SMALL(IF(Tableau3[Num DECAL]&lt;&gt;"",ROW(INDIRECT("1:"&amp;ROWS(Tableau3[Num DECAL])))),ROWS($1:3324))),"")</f>
        <v/>
      </c>
      <c r="R3335" s="88">
        <f t="shared" ca="1" si="51"/>
        <v>0</v>
      </c>
      <c r="S3335" s="88">
        <f ca="1">COUNTIFS(Tableau3[PLAGE],R3335)</f>
        <v>0</v>
      </c>
      <c r="T3335" s="139">
        <f ca="1">INDEX(EXTRACT!DATE,MATCH(Tableau4[[#This Row],[Décalage]],D:D,0),0)</f>
        <v>0</v>
      </c>
      <c r="U3335" s="139">
        <f ca="1">VLOOKUP(Tableau4[[#This Row],[Décalage]],D:E,2,0)</f>
        <v>0</v>
      </c>
      <c r="V3335" s="139">
        <f ca="1">VLOOKUP(Tableau4[[#This Row],[Décalage]],D:G,4,0)</f>
        <v>0</v>
      </c>
      <c r="AY3335" s="88"/>
      <c r="AZ3335" s="88"/>
      <c r="BA3335" s="88"/>
      <c r="BB3335" s="88"/>
      <c r="BC3335" s="88"/>
    </row>
    <row r="3336" spans="1:55" ht="15" x14ac:dyDescent="0.2">
      <c r="A3336" s="100" t="s">
        <v>534</v>
      </c>
      <c r="B3336" s="95" t="s">
        <v>534</v>
      </c>
      <c r="C3336" s="95">
        <v>3333</v>
      </c>
      <c r="D3336" s="95" t="s">
        <v>534</v>
      </c>
      <c r="E3336" s="99" t="s">
        <v>534</v>
      </c>
      <c r="F3336" s="95" t="s">
        <v>534</v>
      </c>
      <c r="G3336" s="95" t="s">
        <v>534</v>
      </c>
      <c r="H3336" s="95">
        <v>0</v>
      </c>
      <c r="I3336" s="95">
        <v>1</v>
      </c>
      <c r="J3336" s="95">
        <v>2869</v>
      </c>
      <c r="K3336" s="95" t="s">
        <v>534</v>
      </c>
      <c r="L3336" s="98" t="s">
        <v>534</v>
      </c>
      <c r="M3336" s="98" t="s">
        <v>534</v>
      </c>
      <c r="N3336" s="97" t="s">
        <v>534</v>
      </c>
      <c r="Q3336" s="88" t="str">
        <f t="array" aca="1" ref="Q3336" ca="1">IFERROR(INDEX(Tableau3[Num DECAL],SMALL(IF(Tableau3[Num DECAL]&lt;&gt;"",ROW(INDIRECT("1:"&amp;ROWS(Tableau3[Num DECAL])))),ROWS($1:3325))),"")</f>
        <v/>
      </c>
      <c r="R3336" s="88">
        <f t="shared" ca="1" si="51"/>
        <v>0</v>
      </c>
      <c r="S3336" s="88">
        <f ca="1">COUNTIFS(Tableau3[PLAGE],R3336)</f>
        <v>0</v>
      </c>
      <c r="T3336" s="139">
        <f ca="1">INDEX(EXTRACT!DATE,MATCH(Tableau4[[#This Row],[Décalage]],D:D,0),0)</f>
        <v>0</v>
      </c>
      <c r="U3336" s="139">
        <f ca="1">VLOOKUP(Tableau4[[#This Row],[Décalage]],D:E,2,0)</f>
        <v>0</v>
      </c>
      <c r="V3336" s="139">
        <f ca="1">VLOOKUP(Tableau4[[#This Row],[Décalage]],D:G,4,0)</f>
        <v>0</v>
      </c>
      <c r="AY3336" s="88"/>
      <c r="AZ3336" s="88"/>
      <c r="BA3336" s="88"/>
      <c r="BB3336" s="88"/>
      <c r="BC3336" s="88"/>
    </row>
    <row r="3337" spans="1:55" ht="15" x14ac:dyDescent="0.2">
      <c r="A3337" s="100" t="s">
        <v>534</v>
      </c>
      <c r="B3337" s="95" t="s">
        <v>534</v>
      </c>
      <c r="C3337" s="95">
        <v>3334</v>
      </c>
      <c r="D3337" s="95" t="s">
        <v>534</v>
      </c>
      <c r="E3337" s="99" t="s">
        <v>534</v>
      </c>
      <c r="F3337" s="95" t="s">
        <v>534</v>
      </c>
      <c r="G3337" s="95" t="s">
        <v>534</v>
      </c>
      <c r="H3337" s="95">
        <v>0</v>
      </c>
      <c r="I3337" s="95">
        <v>1</v>
      </c>
      <c r="J3337" s="95">
        <v>2870</v>
      </c>
      <c r="K3337" s="95" t="s">
        <v>534</v>
      </c>
      <c r="L3337" s="98" t="s">
        <v>534</v>
      </c>
      <c r="M3337" s="98" t="s">
        <v>534</v>
      </c>
      <c r="N3337" s="97" t="s">
        <v>534</v>
      </c>
      <c r="Q3337" s="88" t="str">
        <f t="array" aca="1" ref="Q3337" ca="1">IFERROR(INDEX(Tableau3[Num DECAL],SMALL(IF(Tableau3[Num DECAL]&lt;&gt;"",ROW(INDIRECT("1:"&amp;ROWS(Tableau3[Num DECAL])))),ROWS($1:3326))),"")</f>
        <v/>
      </c>
      <c r="R3337" s="88">
        <f t="shared" ca="1" si="51"/>
        <v>0</v>
      </c>
      <c r="S3337" s="88">
        <f ca="1">COUNTIFS(Tableau3[PLAGE],R3337)</f>
        <v>0</v>
      </c>
      <c r="T3337" s="139">
        <f ca="1">INDEX(EXTRACT!DATE,MATCH(Tableau4[[#This Row],[Décalage]],D:D,0),0)</f>
        <v>0</v>
      </c>
      <c r="U3337" s="139">
        <f ca="1">VLOOKUP(Tableau4[[#This Row],[Décalage]],D:E,2,0)</f>
        <v>0</v>
      </c>
      <c r="V3337" s="139">
        <f ca="1">VLOOKUP(Tableau4[[#This Row],[Décalage]],D:G,4,0)</f>
        <v>0</v>
      </c>
      <c r="AY3337" s="88"/>
      <c r="AZ3337" s="88"/>
      <c r="BA3337" s="88"/>
      <c r="BB3337" s="88"/>
      <c r="BC3337" s="88"/>
    </row>
    <row r="3338" spans="1:55" ht="15" x14ac:dyDescent="0.2">
      <c r="A3338" s="100" t="s">
        <v>534</v>
      </c>
      <c r="B3338" s="95" t="s">
        <v>534</v>
      </c>
      <c r="C3338" s="95">
        <v>3335</v>
      </c>
      <c r="D3338" s="95" t="s">
        <v>534</v>
      </c>
      <c r="E3338" s="99" t="s">
        <v>534</v>
      </c>
      <c r="F3338" s="95" t="s">
        <v>534</v>
      </c>
      <c r="G3338" s="95" t="s">
        <v>534</v>
      </c>
      <c r="H3338" s="95">
        <v>0</v>
      </c>
      <c r="I3338" s="95">
        <v>1</v>
      </c>
      <c r="J3338" s="95">
        <v>2871</v>
      </c>
      <c r="K3338" s="95" t="s">
        <v>534</v>
      </c>
      <c r="L3338" s="98" t="s">
        <v>534</v>
      </c>
      <c r="M3338" s="98" t="s">
        <v>534</v>
      </c>
      <c r="N3338" s="97" t="s">
        <v>534</v>
      </c>
      <c r="Q3338" s="88" t="str">
        <f t="array" aca="1" ref="Q3338" ca="1">IFERROR(INDEX(Tableau3[Num DECAL],SMALL(IF(Tableau3[Num DECAL]&lt;&gt;"",ROW(INDIRECT("1:"&amp;ROWS(Tableau3[Num DECAL])))),ROWS($1:3327))),"")</f>
        <v/>
      </c>
      <c r="R3338" s="88">
        <f t="shared" ca="1" si="51"/>
        <v>0</v>
      </c>
      <c r="S3338" s="88">
        <f ca="1">COUNTIFS(Tableau3[PLAGE],R3338)</f>
        <v>0</v>
      </c>
      <c r="T3338" s="139">
        <f ca="1">INDEX(EXTRACT!DATE,MATCH(Tableau4[[#This Row],[Décalage]],D:D,0),0)</f>
        <v>0</v>
      </c>
      <c r="U3338" s="139">
        <f ca="1">VLOOKUP(Tableau4[[#This Row],[Décalage]],D:E,2,0)</f>
        <v>0</v>
      </c>
      <c r="V3338" s="139">
        <f ca="1">VLOOKUP(Tableau4[[#This Row],[Décalage]],D:G,4,0)</f>
        <v>0</v>
      </c>
      <c r="AY3338" s="88"/>
      <c r="AZ3338" s="88"/>
      <c r="BA3338" s="88"/>
      <c r="BB3338" s="88"/>
      <c r="BC3338" s="88"/>
    </row>
    <row r="3339" spans="1:55" ht="15" x14ac:dyDescent="0.2">
      <c r="A3339" s="100" t="s">
        <v>534</v>
      </c>
      <c r="B3339" s="95" t="s">
        <v>534</v>
      </c>
      <c r="C3339" s="95">
        <v>3336</v>
      </c>
      <c r="D3339" s="95" t="s">
        <v>534</v>
      </c>
      <c r="E3339" s="99" t="s">
        <v>534</v>
      </c>
      <c r="F3339" s="95" t="s">
        <v>534</v>
      </c>
      <c r="G3339" s="95" t="s">
        <v>534</v>
      </c>
      <c r="H3339" s="95">
        <v>0</v>
      </c>
      <c r="I3339" s="95">
        <v>1</v>
      </c>
      <c r="J3339" s="95">
        <v>2872</v>
      </c>
      <c r="K3339" s="95" t="s">
        <v>534</v>
      </c>
      <c r="L3339" s="98" t="s">
        <v>534</v>
      </c>
      <c r="M3339" s="98" t="s">
        <v>534</v>
      </c>
      <c r="N3339" s="97" t="s">
        <v>534</v>
      </c>
      <c r="Q3339" s="88" t="str">
        <f t="array" aca="1" ref="Q3339" ca="1">IFERROR(INDEX(Tableau3[Num DECAL],SMALL(IF(Tableau3[Num DECAL]&lt;&gt;"",ROW(INDIRECT("1:"&amp;ROWS(Tableau3[Num DECAL])))),ROWS($1:3328))),"")</f>
        <v/>
      </c>
      <c r="R3339" s="88">
        <f t="shared" ca="1" si="51"/>
        <v>0</v>
      </c>
      <c r="S3339" s="88">
        <f ca="1">COUNTIFS(Tableau3[PLAGE],R3339)</f>
        <v>0</v>
      </c>
      <c r="T3339" s="139">
        <f ca="1">INDEX(EXTRACT!DATE,MATCH(Tableau4[[#This Row],[Décalage]],D:D,0),0)</f>
        <v>0</v>
      </c>
      <c r="U3339" s="139">
        <f ca="1">VLOOKUP(Tableau4[[#This Row],[Décalage]],D:E,2,0)</f>
        <v>0</v>
      </c>
      <c r="V3339" s="139">
        <f ca="1">VLOOKUP(Tableau4[[#This Row],[Décalage]],D:G,4,0)</f>
        <v>0</v>
      </c>
      <c r="AY3339" s="88"/>
      <c r="AZ3339" s="88"/>
      <c r="BA3339" s="88"/>
      <c r="BB3339" s="88"/>
      <c r="BC3339" s="88"/>
    </row>
    <row r="3340" spans="1:55" ht="15" x14ac:dyDescent="0.2">
      <c r="A3340" s="100" t="s">
        <v>534</v>
      </c>
      <c r="B3340" s="95" t="s">
        <v>534</v>
      </c>
      <c r="C3340" s="95">
        <v>3337</v>
      </c>
      <c r="D3340" s="95" t="s">
        <v>534</v>
      </c>
      <c r="E3340" s="99" t="s">
        <v>534</v>
      </c>
      <c r="F3340" s="95" t="s">
        <v>534</v>
      </c>
      <c r="G3340" s="95" t="s">
        <v>534</v>
      </c>
      <c r="H3340" s="95">
        <v>0</v>
      </c>
      <c r="I3340" s="95">
        <v>1</v>
      </c>
      <c r="J3340" s="95">
        <v>2873</v>
      </c>
      <c r="K3340" s="95" t="s">
        <v>534</v>
      </c>
      <c r="L3340" s="98" t="s">
        <v>534</v>
      </c>
      <c r="M3340" s="98" t="s">
        <v>534</v>
      </c>
      <c r="N3340" s="97" t="s">
        <v>534</v>
      </c>
      <c r="Q3340" s="88" t="str">
        <f t="array" aca="1" ref="Q3340" ca="1">IFERROR(INDEX(Tableau3[Num DECAL],SMALL(IF(Tableau3[Num DECAL]&lt;&gt;"",ROW(INDIRECT("1:"&amp;ROWS(Tableau3[Num DECAL])))),ROWS($1:3329))),"")</f>
        <v/>
      </c>
      <c r="R3340" s="88">
        <f t="shared" ref="R3340:R3403" ca="1" si="52">VLOOKUP(Q3340,D:J,7,0)</f>
        <v>0</v>
      </c>
      <c r="S3340" s="88">
        <f ca="1">COUNTIFS(Tableau3[PLAGE],R3340)</f>
        <v>0</v>
      </c>
      <c r="T3340" s="139">
        <f ca="1">INDEX(EXTRACT!DATE,MATCH(Tableau4[[#This Row],[Décalage]],D:D,0),0)</f>
        <v>0</v>
      </c>
      <c r="U3340" s="139">
        <f ca="1">VLOOKUP(Tableau4[[#This Row],[Décalage]],D:E,2,0)</f>
        <v>0</v>
      </c>
      <c r="V3340" s="139">
        <f ca="1">VLOOKUP(Tableau4[[#This Row],[Décalage]],D:G,4,0)</f>
        <v>0</v>
      </c>
      <c r="AY3340" s="88"/>
      <c r="AZ3340" s="88"/>
      <c r="BA3340" s="88"/>
      <c r="BB3340" s="88"/>
      <c r="BC3340" s="88"/>
    </row>
    <row r="3341" spans="1:55" ht="15" x14ac:dyDescent="0.2">
      <c r="A3341" s="100" t="s">
        <v>534</v>
      </c>
      <c r="B3341" s="95" t="s">
        <v>534</v>
      </c>
      <c r="C3341" s="95">
        <v>3338</v>
      </c>
      <c r="D3341" s="95" t="s">
        <v>534</v>
      </c>
      <c r="E3341" s="99" t="s">
        <v>534</v>
      </c>
      <c r="F3341" s="95" t="s">
        <v>534</v>
      </c>
      <c r="G3341" s="95" t="s">
        <v>534</v>
      </c>
      <c r="H3341" s="95">
        <v>0</v>
      </c>
      <c r="I3341" s="95">
        <v>1</v>
      </c>
      <c r="J3341" s="95">
        <v>2874</v>
      </c>
      <c r="K3341" s="95" t="s">
        <v>534</v>
      </c>
      <c r="L3341" s="98" t="s">
        <v>534</v>
      </c>
      <c r="M3341" s="98" t="s">
        <v>534</v>
      </c>
      <c r="N3341" s="97" t="s">
        <v>534</v>
      </c>
      <c r="Q3341" s="88" t="str">
        <f t="array" aca="1" ref="Q3341" ca="1">IFERROR(INDEX(Tableau3[Num DECAL],SMALL(IF(Tableau3[Num DECAL]&lt;&gt;"",ROW(INDIRECT("1:"&amp;ROWS(Tableau3[Num DECAL])))),ROWS($1:3330))),"")</f>
        <v/>
      </c>
      <c r="R3341" s="88">
        <f t="shared" ca="1" si="52"/>
        <v>0</v>
      </c>
      <c r="S3341" s="88">
        <f ca="1">COUNTIFS(Tableau3[PLAGE],R3341)</f>
        <v>0</v>
      </c>
      <c r="T3341" s="139">
        <f ca="1">INDEX(EXTRACT!DATE,MATCH(Tableau4[[#This Row],[Décalage]],D:D,0),0)</f>
        <v>0</v>
      </c>
      <c r="U3341" s="139">
        <f ca="1">VLOOKUP(Tableau4[[#This Row],[Décalage]],D:E,2,0)</f>
        <v>0</v>
      </c>
      <c r="V3341" s="139">
        <f ca="1">VLOOKUP(Tableau4[[#This Row],[Décalage]],D:G,4,0)</f>
        <v>0</v>
      </c>
      <c r="AY3341" s="88"/>
      <c r="AZ3341" s="88"/>
      <c r="BA3341" s="88"/>
      <c r="BB3341" s="88"/>
      <c r="BC3341" s="88"/>
    </row>
    <row r="3342" spans="1:55" ht="15" x14ac:dyDescent="0.2">
      <c r="A3342" s="100" t="s">
        <v>534</v>
      </c>
      <c r="B3342" s="95" t="s">
        <v>534</v>
      </c>
      <c r="C3342" s="95">
        <v>3339</v>
      </c>
      <c r="D3342" s="95" t="s">
        <v>534</v>
      </c>
      <c r="E3342" s="99" t="s">
        <v>534</v>
      </c>
      <c r="F3342" s="95" t="s">
        <v>534</v>
      </c>
      <c r="G3342" s="95" t="s">
        <v>534</v>
      </c>
      <c r="H3342" s="95">
        <v>0</v>
      </c>
      <c r="I3342" s="95">
        <v>1</v>
      </c>
      <c r="J3342" s="95">
        <v>2875</v>
      </c>
      <c r="K3342" s="95" t="s">
        <v>534</v>
      </c>
      <c r="L3342" s="98" t="s">
        <v>534</v>
      </c>
      <c r="M3342" s="98" t="s">
        <v>534</v>
      </c>
      <c r="N3342" s="97" t="s">
        <v>534</v>
      </c>
      <c r="Q3342" s="88" t="str">
        <f t="array" aca="1" ref="Q3342" ca="1">IFERROR(INDEX(Tableau3[Num DECAL],SMALL(IF(Tableau3[Num DECAL]&lt;&gt;"",ROW(INDIRECT("1:"&amp;ROWS(Tableau3[Num DECAL])))),ROWS($1:3331))),"")</f>
        <v/>
      </c>
      <c r="R3342" s="88">
        <f t="shared" ca="1" si="52"/>
        <v>0</v>
      </c>
      <c r="S3342" s="88">
        <f ca="1">COUNTIFS(Tableau3[PLAGE],R3342)</f>
        <v>0</v>
      </c>
      <c r="T3342" s="139">
        <f ca="1">INDEX(EXTRACT!DATE,MATCH(Tableau4[[#This Row],[Décalage]],D:D,0),0)</f>
        <v>0</v>
      </c>
      <c r="U3342" s="139">
        <f ca="1">VLOOKUP(Tableau4[[#This Row],[Décalage]],D:E,2,0)</f>
        <v>0</v>
      </c>
      <c r="V3342" s="139">
        <f ca="1">VLOOKUP(Tableau4[[#This Row],[Décalage]],D:G,4,0)</f>
        <v>0</v>
      </c>
      <c r="AY3342" s="88"/>
      <c r="AZ3342" s="88"/>
      <c r="BA3342" s="88"/>
      <c r="BB3342" s="88"/>
      <c r="BC3342" s="88"/>
    </row>
    <row r="3343" spans="1:55" ht="15" x14ac:dyDescent="0.2">
      <c r="A3343" s="100" t="s">
        <v>534</v>
      </c>
      <c r="B3343" s="95" t="s">
        <v>534</v>
      </c>
      <c r="C3343" s="95">
        <v>3340</v>
      </c>
      <c r="D3343" s="95" t="s">
        <v>534</v>
      </c>
      <c r="E3343" s="99" t="s">
        <v>534</v>
      </c>
      <c r="F3343" s="95" t="s">
        <v>534</v>
      </c>
      <c r="G3343" s="95" t="s">
        <v>534</v>
      </c>
      <c r="H3343" s="95">
        <v>0</v>
      </c>
      <c r="I3343" s="95">
        <v>1</v>
      </c>
      <c r="J3343" s="95">
        <v>2876</v>
      </c>
      <c r="K3343" s="95" t="s">
        <v>534</v>
      </c>
      <c r="L3343" s="98" t="s">
        <v>534</v>
      </c>
      <c r="M3343" s="98" t="s">
        <v>534</v>
      </c>
      <c r="N3343" s="97" t="s">
        <v>534</v>
      </c>
      <c r="Q3343" s="88" t="str">
        <f t="array" aca="1" ref="Q3343" ca="1">IFERROR(INDEX(Tableau3[Num DECAL],SMALL(IF(Tableau3[Num DECAL]&lt;&gt;"",ROW(INDIRECT("1:"&amp;ROWS(Tableau3[Num DECAL])))),ROWS($1:3332))),"")</f>
        <v/>
      </c>
      <c r="R3343" s="88">
        <f t="shared" ca="1" si="52"/>
        <v>0</v>
      </c>
      <c r="S3343" s="88">
        <f ca="1">COUNTIFS(Tableau3[PLAGE],R3343)</f>
        <v>0</v>
      </c>
      <c r="T3343" s="139">
        <f ca="1">INDEX(EXTRACT!DATE,MATCH(Tableau4[[#This Row],[Décalage]],D:D,0),0)</f>
        <v>0</v>
      </c>
      <c r="U3343" s="139">
        <f ca="1">VLOOKUP(Tableau4[[#This Row],[Décalage]],D:E,2,0)</f>
        <v>0</v>
      </c>
      <c r="V3343" s="139">
        <f ca="1">VLOOKUP(Tableau4[[#This Row],[Décalage]],D:G,4,0)</f>
        <v>0</v>
      </c>
      <c r="AY3343" s="88"/>
      <c r="AZ3343" s="88"/>
      <c r="BA3343" s="88"/>
      <c r="BB3343" s="88"/>
      <c r="BC3343" s="88"/>
    </row>
    <row r="3344" spans="1:55" ht="15" x14ac:dyDescent="0.2">
      <c r="A3344" s="100" t="s">
        <v>534</v>
      </c>
      <c r="B3344" s="95" t="s">
        <v>534</v>
      </c>
      <c r="C3344" s="95">
        <v>3341</v>
      </c>
      <c r="D3344" s="95" t="s">
        <v>534</v>
      </c>
      <c r="E3344" s="99" t="s">
        <v>534</v>
      </c>
      <c r="F3344" s="95" t="s">
        <v>534</v>
      </c>
      <c r="G3344" s="95" t="s">
        <v>534</v>
      </c>
      <c r="H3344" s="95">
        <v>0</v>
      </c>
      <c r="I3344" s="95">
        <v>1</v>
      </c>
      <c r="J3344" s="95">
        <v>2877</v>
      </c>
      <c r="K3344" s="95" t="s">
        <v>534</v>
      </c>
      <c r="L3344" s="98" t="s">
        <v>534</v>
      </c>
      <c r="M3344" s="98" t="s">
        <v>534</v>
      </c>
      <c r="N3344" s="97" t="s">
        <v>534</v>
      </c>
      <c r="Q3344" s="88" t="str">
        <f t="array" aca="1" ref="Q3344" ca="1">IFERROR(INDEX(Tableau3[Num DECAL],SMALL(IF(Tableau3[Num DECAL]&lt;&gt;"",ROW(INDIRECT("1:"&amp;ROWS(Tableau3[Num DECAL])))),ROWS($1:3333))),"")</f>
        <v/>
      </c>
      <c r="R3344" s="88">
        <f t="shared" ca="1" si="52"/>
        <v>0</v>
      </c>
      <c r="S3344" s="88">
        <f ca="1">COUNTIFS(Tableau3[PLAGE],R3344)</f>
        <v>0</v>
      </c>
      <c r="T3344" s="139">
        <f ca="1">INDEX(EXTRACT!DATE,MATCH(Tableau4[[#This Row],[Décalage]],D:D,0),0)</f>
        <v>0</v>
      </c>
      <c r="U3344" s="139">
        <f ca="1">VLOOKUP(Tableau4[[#This Row],[Décalage]],D:E,2,0)</f>
        <v>0</v>
      </c>
      <c r="V3344" s="139">
        <f ca="1">VLOOKUP(Tableau4[[#This Row],[Décalage]],D:G,4,0)</f>
        <v>0</v>
      </c>
      <c r="AY3344" s="88"/>
      <c r="AZ3344" s="88"/>
      <c r="BA3344" s="88"/>
      <c r="BB3344" s="88"/>
      <c r="BC3344" s="88"/>
    </row>
    <row r="3345" spans="1:55" ht="15" x14ac:dyDescent="0.2">
      <c r="A3345" s="100" t="s">
        <v>534</v>
      </c>
      <c r="B3345" s="95" t="s">
        <v>534</v>
      </c>
      <c r="C3345" s="95">
        <v>3342</v>
      </c>
      <c r="D3345" s="95" t="s">
        <v>534</v>
      </c>
      <c r="E3345" s="99" t="s">
        <v>534</v>
      </c>
      <c r="F3345" s="95" t="s">
        <v>534</v>
      </c>
      <c r="G3345" s="95" t="s">
        <v>534</v>
      </c>
      <c r="H3345" s="95">
        <v>0</v>
      </c>
      <c r="I3345" s="95">
        <v>1</v>
      </c>
      <c r="J3345" s="95">
        <v>2878</v>
      </c>
      <c r="K3345" s="95" t="s">
        <v>534</v>
      </c>
      <c r="L3345" s="98" t="s">
        <v>534</v>
      </c>
      <c r="M3345" s="98" t="s">
        <v>534</v>
      </c>
      <c r="N3345" s="97" t="s">
        <v>534</v>
      </c>
      <c r="Q3345" s="88" t="str">
        <f t="array" aca="1" ref="Q3345" ca="1">IFERROR(INDEX(Tableau3[Num DECAL],SMALL(IF(Tableau3[Num DECAL]&lt;&gt;"",ROW(INDIRECT("1:"&amp;ROWS(Tableau3[Num DECAL])))),ROWS($1:3334))),"")</f>
        <v/>
      </c>
      <c r="R3345" s="88">
        <f t="shared" ca="1" si="52"/>
        <v>0</v>
      </c>
      <c r="S3345" s="88">
        <f ca="1">COUNTIFS(Tableau3[PLAGE],R3345)</f>
        <v>0</v>
      </c>
      <c r="T3345" s="139">
        <f ca="1">INDEX(EXTRACT!DATE,MATCH(Tableau4[[#This Row],[Décalage]],D:D,0),0)</f>
        <v>0</v>
      </c>
      <c r="U3345" s="139">
        <f ca="1">VLOOKUP(Tableau4[[#This Row],[Décalage]],D:E,2,0)</f>
        <v>0</v>
      </c>
      <c r="V3345" s="139">
        <f ca="1">VLOOKUP(Tableau4[[#This Row],[Décalage]],D:G,4,0)</f>
        <v>0</v>
      </c>
      <c r="AY3345" s="88"/>
      <c r="AZ3345" s="88"/>
      <c r="BA3345" s="88"/>
      <c r="BB3345" s="88"/>
      <c r="BC3345" s="88"/>
    </row>
    <row r="3346" spans="1:55" ht="15" x14ac:dyDescent="0.2">
      <c r="A3346" s="100" t="s">
        <v>534</v>
      </c>
      <c r="B3346" s="95" t="s">
        <v>534</v>
      </c>
      <c r="C3346" s="95">
        <v>3343</v>
      </c>
      <c r="D3346" s="95" t="s">
        <v>534</v>
      </c>
      <c r="E3346" s="99" t="s">
        <v>534</v>
      </c>
      <c r="F3346" s="95" t="s">
        <v>534</v>
      </c>
      <c r="G3346" s="95" t="s">
        <v>534</v>
      </c>
      <c r="H3346" s="95">
        <v>0</v>
      </c>
      <c r="I3346" s="95">
        <v>1</v>
      </c>
      <c r="J3346" s="95">
        <v>2879</v>
      </c>
      <c r="K3346" s="95" t="s">
        <v>534</v>
      </c>
      <c r="L3346" s="98" t="s">
        <v>534</v>
      </c>
      <c r="M3346" s="98" t="s">
        <v>534</v>
      </c>
      <c r="N3346" s="97" t="s">
        <v>534</v>
      </c>
      <c r="Q3346" s="88" t="str">
        <f t="array" aca="1" ref="Q3346" ca="1">IFERROR(INDEX(Tableau3[Num DECAL],SMALL(IF(Tableau3[Num DECAL]&lt;&gt;"",ROW(INDIRECT("1:"&amp;ROWS(Tableau3[Num DECAL])))),ROWS($1:3335))),"")</f>
        <v/>
      </c>
      <c r="R3346" s="88">
        <f t="shared" ca="1" si="52"/>
        <v>0</v>
      </c>
      <c r="S3346" s="88">
        <f ca="1">COUNTIFS(Tableau3[PLAGE],R3346)</f>
        <v>0</v>
      </c>
      <c r="T3346" s="139">
        <f ca="1">INDEX(EXTRACT!DATE,MATCH(Tableau4[[#This Row],[Décalage]],D:D,0),0)</f>
        <v>0</v>
      </c>
      <c r="U3346" s="139">
        <f ca="1">VLOOKUP(Tableau4[[#This Row],[Décalage]],D:E,2,0)</f>
        <v>0</v>
      </c>
      <c r="V3346" s="139">
        <f ca="1">VLOOKUP(Tableau4[[#This Row],[Décalage]],D:G,4,0)</f>
        <v>0</v>
      </c>
      <c r="AY3346" s="88"/>
      <c r="AZ3346" s="88"/>
      <c r="BA3346" s="88"/>
      <c r="BB3346" s="88"/>
      <c r="BC3346" s="88"/>
    </row>
    <row r="3347" spans="1:55" ht="15" x14ac:dyDescent="0.2">
      <c r="A3347" s="100" t="s">
        <v>534</v>
      </c>
      <c r="B3347" s="95" t="s">
        <v>534</v>
      </c>
      <c r="C3347" s="95">
        <v>3344</v>
      </c>
      <c r="D3347" s="95" t="s">
        <v>534</v>
      </c>
      <c r="E3347" s="99" t="s">
        <v>534</v>
      </c>
      <c r="F3347" s="95" t="s">
        <v>534</v>
      </c>
      <c r="G3347" s="95" t="s">
        <v>534</v>
      </c>
      <c r="H3347" s="95">
        <v>0</v>
      </c>
      <c r="I3347" s="95">
        <v>1</v>
      </c>
      <c r="J3347" s="95">
        <v>2880</v>
      </c>
      <c r="K3347" s="95" t="s">
        <v>534</v>
      </c>
      <c r="L3347" s="98" t="s">
        <v>534</v>
      </c>
      <c r="M3347" s="98" t="s">
        <v>534</v>
      </c>
      <c r="N3347" s="97" t="s">
        <v>534</v>
      </c>
      <c r="Q3347" s="88" t="str">
        <f t="array" aca="1" ref="Q3347" ca="1">IFERROR(INDEX(Tableau3[Num DECAL],SMALL(IF(Tableau3[Num DECAL]&lt;&gt;"",ROW(INDIRECT("1:"&amp;ROWS(Tableau3[Num DECAL])))),ROWS($1:3336))),"")</f>
        <v/>
      </c>
      <c r="R3347" s="88">
        <f t="shared" ca="1" si="52"/>
        <v>0</v>
      </c>
      <c r="S3347" s="88">
        <f ca="1">COUNTIFS(Tableau3[PLAGE],R3347)</f>
        <v>0</v>
      </c>
      <c r="T3347" s="139">
        <f ca="1">INDEX(EXTRACT!DATE,MATCH(Tableau4[[#This Row],[Décalage]],D:D,0),0)</f>
        <v>0</v>
      </c>
      <c r="U3347" s="139">
        <f ca="1">VLOOKUP(Tableau4[[#This Row],[Décalage]],D:E,2,0)</f>
        <v>0</v>
      </c>
      <c r="V3347" s="139">
        <f ca="1">VLOOKUP(Tableau4[[#This Row],[Décalage]],D:G,4,0)</f>
        <v>0</v>
      </c>
      <c r="AY3347" s="88"/>
      <c r="AZ3347" s="88"/>
      <c r="BA3347" s="88"/>
      <c r="BB3347" s="88"/>
      <c r="BC3347" s="88"/>
    </row>
    <row r="3348" spans="1:55" ht="15" x14ac:dyDescent="0.2">
      <c r="A3348" s="100" t="s">
        <v>534</v>
      </c>
      <c r="B3348" s="95" t="s">
        <v>534</v>
      </c>
      <c r="C3348" s="95">
        <v>3345</v>
      </c>
      <c r="D3348" s="95" t="s">
        <v>534</v>
      </c>
      <c r="E3348" s="99" t="s">
        <v>534</v>
      </c>
      <c r="F3348" s="95" t="s">
        <v>534</v>
      </c>
      <c r="G3348" s="95" t="s">
        <v>534</v>
      </c>
      <c r="H3348" s="95">
        <v>0</v>
      </c>
      <c r="I3348" s="95">
        <v>1</v>
      </c>
      <c r="J3348" s="95">
        <v>2881</v>
      </c>
      <c r="K3348" s="95" t="s">
        <v>534</v>
      </c>
      <c r="L3348" s="98" t="s">
        <v>534</v>
      </c>
      <c r="M3348" s="98" t="s">
        <v>534</v>
      </c>
      <c r="N3348" s="97" t="s">
        <v>534</v>
      </c>
      <c r="Q3348" s="88" t="str">
        <f t="array" aca="1" ref="Q3348" ca="1">IFERROR(INDEX(Tableau3[Num DECAL],SMALL(IF(Tableau3[Num DECAL]&lt;&gt;"",ROW(INDIRECT("1:"&amp;ROWS(Tableau3[Num DECAL])))),ROWS($1:3337))),"")</f>
        <v/>
      </c>
      <c r="R3348" s="88">
        <f t="shared" ca="1" si="52"/>
        <v>0</v>
      </c>
      <c r="S3348" s="88">
        <f ca="1">COUNTIFS(Tableau3[PLAGE],R3348)</f>
        <v>0</v>
      </c>
      <c r="T3348" s="139">
        <f ca="1">INDEX(EXTRACT!DATE,MATCH(Tableau4[[#This Row],[Décalage]],D:D,0),0)</f>
        <v>0</v>
      </c>
      <c r="U3348" s="139">
        <f ca="1">VLOOKUP(Tableau4[[#This Row],[Décalage]],D:E,2,0)</f>
        <v>0</v>
      </c>
      <c r="V3348" s="139">
        <f ca="1">VLOOKUP(Tableau4[[#This Row],[Décalage]],D:G,4,0)</f>
        <v>0</v>
      </c>
      <c r="AY3348" s="88"/>
      <c r="AZ3348" s="88"/>
      <c r="BA3348" s="88"/>
      <c r="BB3348" s="88"/>
      <c r="BC3348" s="88"/>
    </row>
    <row r="3349" spans="1:55" ht="15" x14ac:dyDescent="0.2">
      <c r="A3349" s="100" t="s">
        <v>534</v>
      </c>
      <c r="B3349" s="95" t="s">
        <v>534</v>
      </c>
      <c r="C3349" s="95">
        <v>3346</v>
      </c>
      <c r="D3349" s="95" t="s">
        <v>534</v>
      </c>
      <c r="E3349" s="99" t="s">
        <v>534</v>
      </c>
      <c r="F3349" s="95" t="s">
        <v>534</v>
      </c>
      <c r="G3349" s="95" t="s">
        <v>534</v>
      </c>
      <c r="H3349" s="95">
        <v>0</v>
      </c>
      <c r="I3349" s="95">
        <v>1</v>
      </c>
      <c r="J3349" s="95">
        <v>2882</v>
      </c>
      <c r="K3349" s="95" t="s">
        <v>534</v>
      </c>
      <c r="L3349" s="98" t="s">
        <v>534</v>
      </c>
      <c r="M3349" s="98" t="s">
        <v>534</v>
      </c>
      <c r="N3349" s="97" t="s">
        <v>534</v>
      </c>
      <c r="Q3349" s="88" t="str">
        <f t="array" aca="1" ref="Q3349" ca="1">IFERROR(INDEX(Tableau3[Num DECAL],SMALL(IF(Tableau3[Num DECAL]&lt;&gt;"",ROW(INDIRECT("1:"&amp;ROWS(Tableau3[Num DECAL])))),ROWS($1:3338))),"")</f>
        <v/>
      </c>
      <c r="R3349" s="88">
        <f t="shared" ca="1" si="52"/>
        <v>0</v>
      </c>
      <c r="S3349" s="88">
        <f ca="1">COUNTIFS(Tableau3[PLAGE],R3349)</f>
        <v>0</v>
      </c>
      <c r="T3349" s="139">
        <f ca="1">INDEX(EXTRACT!DATE,MATCH(Tableau4[[#This Row],[Décalage]],D:D,0),0)</f>
        <v>0</v>
      </c>
      <c r="U3349" s="139">
        <f ca="1">VLOOKUP(Tableau4[[#This Row],[Décalage]],D:E,2,0)</f>
        <v>0</v>
      </c>
      <c r="V3349" s="139">
        <f ca="1">VLOOKUP(Tableau4[[#This Row],[Décalage]],D:G,4,0)</f>
        <v>0</v>
      </c>
      <c r="AY3349" s="88"/>
      <c r="AZ3349" s="88"/>
      <c r="BA3349" s="88"/>
      <c r="BB3349" s="88"/>
      <c r="BC3349" s="88"/>
    </row>
    <row r="3350" spans="1:55" ht="15" x14ac:dyDescent="0.2">
      <c r="A3350" s="100" t="s">
        <v>534</v>
      </c>
      <c r="B3350" s="95" t="s">
        <v>534</v>
      </c>
      <c r="C3350" s="95">
        <v>3347</v>
      </c>
      <c r="D3350" s="95" t="s">
        <v>534</v>
      </c>
      <c r="E3350" s="99" t="s">
        <v>534</v>
      </c>
      <c r="F3350" s="95" t="s">
        <v>534</v>
      </c>
      <c r="G3350" s="95" t="s">
        <v>534</v>
      </c>
      <c r="H3350" s="95">
        <v>0</v>
      </c>
      <c r="I3350" s="95">
        <v>1</v>
      </c>
      <c r="J3350" s="95">
        <v>2883</v>
      </c>
      <c r="K3350" s="95" t="s">
        <v>534</v>
      </c>
      <c r="L3350" s="98" t="s">
        <v>534</v>
      </c>
      <c r="M3350" s="98" t="s">
        <v>534</v>
      </c>
      <c r="N3350" s="97" t="s">
        <v>534</v>
      </c>
      <c r="Q3350" s="88" t="str">
        <f t="array" aca="1" ref="Q3350" ca="1">IFERROR(INDEX(Tableau3[Num DECAL],SMALL(IF(Tableau3[Num DECAL]&lt;&gt;"",ROW(INDIRECT("1:"&amp;ROWS(Tableau3[Num DECAL])))),ROWS($1:3339))),"")</f>
        <v/>
      </c>
      <c r="R3350" s="88">
        <f t="shared" ca="1" si="52"/>
        <v>0</v>
      </c>
      <c r="S3350" s="88">
        <f ca="1">COUNTIFS(Tableau3[PLAGE],R3350)</f>
        <v>0</v>
      </c>
      <c r="T3350" s="139">
        <f ca="1">INDEX(EXTRACT!DATE,MATCH(Tableau4[[#This Row],[Décalage]],D:D,0),0)</f>
        <v>0</v>
      </c>
      <c r="U3350" s="139">
        <f ca="1">VLOOKUP(Tableau4[[#This Row],[Décalage]],D:E,2,0)</f>
        <v>0</v>
      </c>
      <c r="V3350" s="139">
        <f ca="1">VLOOKUP(Tableau4[[#This Row],[Décalage]],D:G,4,0)</f>
        <v>0</v>
      </c>
      <c r="AY3350" s="88"/>
      <c r="AZ3350" s="88"/>
      <c r="BA3350" s="88"/>
      <c r="BB3350" s="88"/>
      <c r="BC3350" s="88"/>
    </row>
    <row r="3351" spans="1:55" ht="15" x14ac:dyDescent="0.2">
      <c r="A3351" s="100" t="s">
        <v>534</v>
      </c>
      <c r="B3351" s="95" t="s">
        <v>534</v>
      </c>
      <c r="C3351" s="95">
        <v>3348</v>
      </c>
      <c r="D3351" s="95" t="s">
        <v>534</v>
      </c>
      <c r="E3351" s="99" t="s">
        <v>534</v>
      </c>
      <c r="F3351" s="95" t="s">
        <v>534</v>
      </c>
      <c r="G3351" s="95" t="s">
        <v>534</v>
      </c>
      <c r="H3351" s="95">
        <v>0</v>
      </c>
      <c r="I3351" s="95">
        <v>1</v>
      </c>
      <c r="J3351" s="95">
        <v>2884</v>
      </c>
      <c r="K3351" s="95" t="s">
        <v>534</v>
      </c>
      <c r="L3351" s="98" t="s">
        <v>534</v>
      </c>
      <c r="M3351" s="98" t="s">
        <v>534</v>
      </c>
      <c r="N3351" s="97" t="s">
        <v>534</v>
      </c>
      <c r="Q3351" s="88" t="str">
        <f t="array" aca="1" ref="Q3351" ca="1">IFERROR(INDEX(Tableau3[Num DECAL],SMALL(IF(Tableau3[Num DECAL]&lt;&gt;"",ROW(INDIRECT("1:"&amp;ROWS(Tableau3[Num DECAL])))),ROWS($1:3340))),"")</f>
        <v/>
      </c>
      <c r="R3351" s="88">
        <f t="shared" ca="1" si="52"/>
        <v>0</v>
      </c>
      <c r="S3351" s="88">
        <f ca="1">COUNTIFS(Tableau3[PLAGE],R3351)</f>
        <v>0</v>
      </c>
      <c r="T3351" s="139">
        <f ca="1">INDEX(EXTRACT!DATE,MATCH(Tableau4[[#This Row],[Décalage]],D:D,0),0)</f>
        <v>0</v>
      </c>
      <c r="U3351" s="139">
        <f ca="1">VLOOKUP(Tableau4[[#This Row],[Décalage]],D:E,2,0)</f>
        <v>0</v>
      </c>
      <c r="V3351" s="139">
        <f ca="1">VLOOKUP(Tableau4[[#This Row],[Décalage]],D:G,4,0)</f>
        <v>0</v>
      </c>
      <c r="AY3351" s="88"/>
      <c r="AZ3351" s="88"/>
      <c r="BA3351" s="88"/>
      <c r="BB3351" s="88"/>
      <c r="BC3351" s="88"/>
    </row>
    <row r="3352" spans="1:55" ht="15" x14ac:dyDescent="0.2">
      <c r="A3352" s="100" t="s">
        <v>534</v>
      </c>
      <c r="B3352" s="95" t="s">
        <v>534</v>
      </c>
      <c r="C3352" s="95">
        <v>3349</v>
      </c>
      <c r="D3352" s="95" t="s">
        <v>534</v>
      </c>
      <c r="E3352" s="99" t="s">
        <v>534</v>
      </c>
      <c r="F3352" s="95" t="s">
        <v>534</v>
      </c>
      <c r="G3352" s="95" t="s">
        <v>534</v>
      </c>
      <c r="H3352" s="95">
        <v>0</v>
      </c>
      <c r="I3352" s="95">
        <v>1</v>
      </c>
      <c r="J3352" s="95">
        <v>2885</v>
      </c>
      <c r="K3352" s="95" t="s">
        <v>534</v>
      </c>
      <c r="L3352" s="98" t="s">
        <v>534</v>
      </c>
      <c r="M3352" s="98" t="s">
        <v>534</v>
      </c>
      <c r="N3352" s="97" t="s">
        <v>534</v>
      </c>
      <c r="Q3352" s="88" t="str">
        <f t="array" aca="1" ref="Q3352" ca="1">IFERROR(INDEX(Tableau3[Num DECAL],SMALL(IF(Tableau3[Num DECAL]&lt;&gt;"",ROW(INDIRECT("1:"&amp;ROWS(Tableau3[Num DECAL])))),ROWS($1:3341))),"")</f>
        <v/>
      </c>
      <c r="R3352" s="88">
        <f t="shared" ca="1" si="52"/>
        <v>0</v>
      </c>
      <c r="S3352" s="88">
        <f ca="1">COUNTIFS(Tableau3[PLAGE],R3352)</f>
        <v>0</v>
      </c>
      <c r="T3352" s="139">
        <f ca="1">INDEX(EXTRACT!DATE,MATCH(Tableau4[[#This Row],[Décalage]],D:D,0),0)</f>
        <v>0</v>
      </c>
      <c r="U3352" s="139">
        <f ca="1">VLOOKUP(Tableau4[[#This Row],[Décalage]],D:E,2,0)</f>
        <v>0</v>
      </c>
      <c r="V3352" s="139">
        <f ca="1">VLOOKUP(Tableau4[[#This Row],[Décalage]],D:G,4,0)</f>
        <v>0</v>
      </c>
      <c r="AY3352" s="88"/>
      <c r="AZ3352" s="88"/>
      <c r="BA3352" s="88"/>
      <c r="BB3352" s="88"/>
      <c r="BC3352" s="88"/>
    </row>
    <row r="3353" spans="1:55" ht="15" x14ac:dyDescent="0.2">
      <c r="A3353" s="100" t="s">
        <v>534</v>
      </c>
      <c r="B3353" s="95" t="s">
        <v>534</v>
      </c>
      <c r="C3353" s="95">
        <v>3350</v>
      </c>
      <c r="D3353" s="95" t="s">
        <v>534</v>
      </c>
      <c r="E3353" s="99" t="s">
        <v>534</v>
      </c>
      <c r="F3353" s="95" t="s">
        <v>534</v>
      </c>
      <c r="G3353" s="95" t="s">
        <v>534</v>
      </c>
      <c r="H3353" s="95">
        <v>0</v>
      </c>
      <c r="I3353" s="95">
        <v>1</v>
      </c>
      <c r="J3353" s="95">
        <v>2886</v>
      </c>
      <c r="K3353" s="95" t="s">
        <v>534</v>
      </c>
      <c r="L3353" s="98" t="s">
        <v>534</v>
      </c>
      <c r="M3353" s="98" t="s">
        <v>534</v>
      </c>
      <c r="N3353" s="97" t="s">
        <v>534</v>
      </c>
      <c r="Q3353" s="88" t="str">
        <f t="array" aca="1" ref="Q3353" ca="1">IFERROR(INDEX(Tableau3[Num DECAL],SMALL(IF(Tableau3[Num DECAL]&lt;&gt;"",ROW(INDIRECT("1:"&amp;ROWS(Tableau3[Num DECAL])))),ROWS($1:3342))),"")</f>
        <v/>
      </c>
      <c r="R3353" s="88">
        <f t="shared" ca="1" si="52"/>
        <v>0</v>
      </c>
      <c r="S3353" s="88">
        <f ca="1">COUNTIFS(Tableau3[PLAGE],R3353)</f>
        <v>0</v>
      </c>
      <c r="T3353" s="139">
        <f ca="1">INDEX(EXTRACT!DATE,MATCH(Tableau4[[#This Row],[Décalage]],D:D,0),0)</f>
        <v>0</v>
      </c>
      <c r="U3353" s="139">
        <f ca="1">VLOOKUP(Tableau4[[#This Row],[Décalage]],D:E,2,0)</f>
        <v>0</v>
      </c>
      <c r="V3353" s="139">
        <f ca="1">VLOOKUP(Tableau4[[#This Row],[Décalage]],D:G,4,0)</f>
        <v>0</v>
      </c>
      <c r="AY3353" s="88"/>
      <c r="AZ3353" s="88"/>
      <c r="BA3353" s="88"/>
      <c r="BB3353" s="88"/>
      <c r="BC3353" s="88"/>
    </row>
    <row r="3354" spans="1:55" ht="15" x14ac:dyDescent="0.2">
      <c r="A3354" s="100" t="s">
        <v>534</v>
      </c>
      <c r="B3354" s="95" t="s">
        <v>534</v>
      </c>
      <c r="C3354" s="95">
        <v>3351</v>
      </c>
      <c r="D3354" s="95" t="s">
        <v>534</v>
      </c>
      <c r="E3354" s="99" t="s">
        <v>534</v>
      </c>
      <c r="F3354" s="95" t="s">
        <v>534</v>
      </c>
      <c r="G3354" s="95" t="s">
        <v>534</v>
      </c>
      <c r="H3354" s="95">
        <v>0</v>
      </c>
      <c r="I3354" s="95">
        <v>1</v>
      </c>
      <c r="J3354" s="95">
        <v>2887</v>
      </c>
      <c r="K3354" s="95" t="s">
        <v>534</v>
      </c>
      <c r="L3354" s="98" t="s">
        <v>534</v>
      </c>
      <c r="M3354" s="98" t="s">
        <v>534</v>
      </c>
      <c r="N3354" s="97" t="s">
        <v>534</v>
      </c>
      <c r="Q3354" s="88" t="str">
        <f t="array" aca="1" ref="Q3354" ca="1">IFERROR(INDEX(Tableau3[Num DECAL],SMALL(IF(Tableau3[Num DECAL]&lt;&gt;"",ROW(INDIRECT("1:"&amp;ROWS(Tableau3[Num DECAL])))),ROWS($1:3343))),"")</f>
        <v/>
      </c>
      <c r="R3354" s="88">
        <f t="shared" ca="1" si="52"/>
        <v>0</v>
      </c>
      <c r="S3354" s="88">
        <f ca="1">COUNTIFS(Tableau3[PLAGE],R3354)</f>
        <v>0</v>
      </c>
      <c r="T3354" s="139">
        <f ca="1">INDEX(EXTRACT!DATE,MATCH(Tableau4[[#This Row],[Décalage]],D:D,0),0)</f>
        <v>0</v>
      </c>
      <c r="U3354" s="139">
        <f ca="1">VLOOKUP(Tableau4[[#This Row],[Décalage]],D:E,2,0)</f>
        <v>0</v>
      </c>
      <c r="V3354" s="139">
        <f ca="1">VLOOKUP(Tableau4[[#This Row],[Décalage]],D:G,4,0)</f>
        <v>0</v>
      </c>
      <c r="AY3354" s="88"/>
      <c r="AZ3354" s="88"/>
      <c r="BA3354" s="88"/>
      <c r="BB3354" s="88"/>
      <c r="BC3354" s="88"/>
    </row>
    <row r="3355" spans="1:55" ht="15" x14ac:dyDescent="0.2">
      <c r="A3355" s="100" t="s">
        <v>534</v>
      </c>
      <c r="B3355" s="95" t="s">
        <v>534</v>
      </c>
      <c r="C3355" s="95">
        <v>3352</v>
      </c>
      <c r="D3355" s="95" t="s">
        <v>534</v>
      </c>
      <c r="E3355" s="99" t="s">
        <v>534</v>
      </c>
      <c r="F3355" s="95" t="s">
        <v>534</v>
      </c>
      <c r="G3355" s="95" t="s">
        <v>534</v>
      </c>
      <c r="H3355" s="95">
        <v>0</v>
      </c>
      <c r="I3355" s="95">
        <v>1</v>
      </c>
      <c r="J3355" s="95">
        <v>2888</v>
      </c>
      <c r="K3355" s="95" t="s">
        <v>534</v>
      </c>
      <c r="L3355" s="98" t="s">
        <v>534</v>
      </c>
      <c r="M3355" s="98" t="s">
        <v>534</v>
      </c>
      <c r="N3355" s="97" t="s">
        <v>534</v>
      </c>
      <c r="Q3355" s="88" t="str">
        <f t="array" aca="1" ref="Q3355" ca="1">IFERROR(INDEX(Tableau3[Num DECAL],SMALL(IF(Tableau3[Num DECAL]&lt;&gt;"",ROW(INDIRECT("1:"&amp;ROWS(Tableau3[Num DECAL])))),ROWS($1:3344))),"")</f>
        <v/>
      </c>
      <c r="R3355" s="88">
        <f t="shared" ca="1" si="52"/>
        <v>0</v>
      </c>
      <c r="S3355" s="88">
        <f ca="1">COUNTIFS(Tableau3[PLAGE],R3355)</f>
        <v>0</v>
      </c>
      <c r="T3355" s="139">
        <f ca="1">INDEX(EXTRACT!DATE,MATCH(Tableau4[[#This Row],[Décalage]],D:D,0),0)</f>
        <v>0</v>
      </c>
      <c r="U3355" s="139">
        <f ca="1">VLOOKUP(Tableau4[[#This Row],[Décalage]],D:E,2,0)</f>
        <v>0</v>
      </c>
      <c r="V3355" s="139">
        <f ca="1">VLOOKUP(Tableau4[[#This Row],[Décalage]],D:G,4,0)</f>
        <v>0</v>
      </c>
      <c r="AY3355" s="88"/>
      <c r="AZ3355" s="88"/>
      <c r="BA3355" s="88"/>
      <c r="BB3355" s="88"/>
      <c r="BC3355" s="88"/>
    </row>
    <row r="3356" spans="1:55" ht="15" x14ac:dyDescent="0.2">
      <c r="A3356" s="100" t="s">
        <v>534</v>
      </c>
      <c r="B3356" s="95" t="s">
        <v>534</v>
      </c>
      <c r="C3356" s="95">
        <v>3353</v>
      </c>
      <c r="D3356" s="95" t="s">
        <v>534</v>
      </c>
      <c r="E3356" s="99" t="s">
        <v>534</v>
      </c>
      <c r="F3356" s="95" t="s">
        <v>534</v>
      </c>
      <c r="G3356" s="95" t="s">
        <v>534</v>
      </c>
      <c r="H3356" s="95">
        <v>0</v>
      </c>
      <c r="I3356" s="95">
        <v>1</v>
      </c>
      <c r="J3356" s="95">
        <v>2889</v>
      </c>
      <c r="K3356" s="95" t="s">
        <v>534</v>
      </c>
      <c r="L3356" s="98" t="s">
        <v>534</v>
      </c>
      <c r="M3356" s="98" t="s">
        <v>534</v>
      </c>
      <c r="N3356" s="97" t="s">
        <v>534</v>
      </c>
      <c r="Q3356" s="88" t="str">
        <f t="array" aca="1" ref="Q3356" ca="1">IFERROR(INDEX(Tableau3[Num DECAL],SMALL(IF(Tableau3[Num DECAL]&lt;&gt;"",ROW(INDIRECT("1:"&amp;ROWS(Tableau3[Num DECAL])))),ROWS($1:3345))),"")</f>
        <v/>
      </c>
      <c r="R3356" s="88">
        <f t="shared" ca="1" si="52"/>
        <v>0</v>
      </c>
      <c r="S3356" s="88">
        <f ca="1">COUNTIFS(Tableau3[PLAGE],R3356)</f>
        <v>0</v>
      </c>
      <c r="T3356" s="139">
        <f ca="1">INDEX(EXTRACT!DATE,MATCH(Tableau4[[#This Row],[Décalage]],D:D,0),0)</f>
        <v>0</v>
      </c>
      <c r="U3356" s="139">
        <f ca="1">VLOOKUP(Tableau4[[#This Row],[Décalage]],D:E,2,0)</f>
        <v>0</v>
      </c>
      <c r="V3356" s="139">
        <f ca="1">VLOOKUP(Tableau4[[#This Row],[Décalage]],D:G,4,0)</f>
        <v>0</v>
      </c>
      <c r="AY3356" s="88"/>
      <c r="AZ3356" s="88"/>
      <c r="BA3356" s="88"/>
      <c r="BB3356" s="88"/>
      <c r="BC3356" s="88"/>
    </row>
    <row r="3357" spans="1:55" ht="15" x14ac:dyDescent="0.2">
      <c r="A3357" s="100" t="s">
        <v>534</v>
      </c>
      <c r="B3357" s="95" t="s">
        <v>534</v>
      </c>
      <c r="C3357" s="95">
        <v>3354</v>
      </c>
      <c r="D3357" s="95" t="s">
        <v>534</v>
      </c>
      <c r="E3357" s="99" t="s">
        <v>534</v>
      </c>
      <c r="F3357" s="95" t="s">
        <v>534</v>
      </c>
      <c r="G3357" s="95" t="s">
        <v>534</v>
      </c>
      <c r="H3357" s="95">
        <v>0</v>
      </c>
      <c r="I3357" s="95">
        <v>1</v>
      </c>
      <c r="J3357" s="95">
        <v>2890</v>
      </c>
      <c r="K3357" s="95" t="s">
        <v>534</v>
      </c>
      <c r="L3357" s="98" t="s">
        <v>534</v>
      </c>
      <c r="M3357" s="98" t="s">
        <v>534</v>
      </c>
      <c r="N3357" s="97" t="s">
        <v>534</v>
      </c>
      <c r="Q3357" s="88" t="str">
        <f t="array" aca="1" ref="Q3357" ca="1">IFERROR(INDEX(Tableau3[Num DECAL],SMALL(IF(Tableau3[Num DECAL]&lt;&gt;"",ROW(INDIRECT("1:"&amp;ROWS(Tableau3[Num DECAL])))),ROWS($1:3346))),"")</f>
        <v/>
      </c>
      <c r="R3357" s="88">
        <f t="shared" ca="1" si="52"/>
        <v>0</v>
      </c>
      <c r="S3357" s="88">
        <f ca="1">COUNTIFS(Tableau3[PLAGE],R3357)</f>
        <v>0</v>
      </c>
      <c r="T3357" s="139">
        <f ca="1">INDEX(EXTRACT!DATE,MATCH(Tableau4[[#This Row],[Décalage]],D:D,0),0)</f>
        <v>0</v>
      </c>
      <c r="U3357" s="139">
        <f ca="1">VLOOKUP(Tableau4[[#This Row],[Décalage]],D:E,2,0)</f>
        <v>0</v>
      </c>
      <c r="V3357" s="139">
        <f ca="1">VLOOKUP(Tableau4[[#This Row],[Décalage]],D:G,4,0)</f>
        <v>0</v>
      </c>
      <c r="AY3357" s="88"/>
      <c r="AZ3357" s="88"/>
      <c r="BA3357" s="88"/>
      <c r="BB3357" s="88"/>
      <c r="BC3357" s="88"/>
    </row>
    <row r="3358" spans="1:55" ht="15" x14ac:dyDescent="0.2">
      <c r="A3358" s="100" t="s">
        <v>534</v>
      </c>
      <c r="B3358" s="95" t="s">
        <v>534</v>
      </c>
      <c r="C3358" s="95">
        <v>3355</v>
      </c>
      <c r="D3358" s="95" t="s">
        <v>534</v>
      </c>
      <c r="E3358" s="99" t="s">
        <v>534</v>
      </c>
      <c r="F3358" s="95" t="s">
        <v>534</v>
      </c>
      <c r="G3358" s="95" t="s">
        <v>534</v>
      </c>
      <c r="H3358" s="95">
        <v>0</v>
      </c>
      <c r="I3358" s="95">
        <v>1</v>
      </c>
      <c r="J3358" s="95">
        <v>2891</v>
      </c>
      <c r="K3358" s="95" t="s">
        <v>534</v>
      </c>
      <c r="L3358" s="98" t="s">
        <v>534</v>
      </c>
      <c r="M3358" s="98" t="s">
        <v>534</v>
      </c>
      <c r="N3358" s="97" t="s">
        <v>534</v>
      </c>
      <c r="Q3358" s="88" t="str">
        <f t="array" aca="1" ref="Q3358" ca="1">IFERROR(INDEX(Tableau3[Num DECAL],SMALL(IF(Tableau3[Num DECAL]&lt;&gt;"",ROW(INDIRECT("1:"&amp;ROWS(Tableau3[Num DECAL])))),ROWS($1:3347))),"")</f>
        <v/>
      </c>
      <c r="R3358" s="88">
        <f t="shared" ca="1" si="52"/>
        <v>0</v>
      </c>
      <c r="S3358" s="88">
        <f ca="1">COUNTIFS(Tableau3[PLAGE],R3358)</f>
        <v>0</v>
      </c>
      <c r="T3358" s="139">
        <f ca="1">INDEX(EXTRACT!DATE,MATCH(Tableau4[[#This Row],[Décalage]],D:D,0),0)</f>
        <v>0</v>
      </c>
      <c r="U3358" s="139">
        <f ca="1">VLOOKUP(Tableau4[[#This Row],[Décalage]],D:E,2,0)</f>
        <v>0</v>
      </c>
      <c r="V3358" s="139">
        <f ca="1">VLOOKUP(Tableau4[[#This Row],[Décalage]],D:G,4,0)</f>
        <v>0</v>
      </c>
      <c r="AY3358" s="88"/>
      <c r="AZ3358" s="88"/>
      <c r="BA3358" s="88"/>
      <c r="BB3358" s="88"/>
      <c r="BC3358" s="88"/>
    </row>
    <row r="3359" spans="1:55" ht="15" x14ac:dyDescent="0.2">
      <c r="A3359" s="100" t="s">
        <v>534</v>
      </c>
      <c r="B3359" s="95" t="s">
        <v>534</v>
      </c>
      <c r="C3359" s="95">
        <v>3356</v>
      </c>
      <c r="D3359" s="95" t="s">
        <v>534</v>
      </c>
      <c r="E3359" s="99" t="s">
        <v>534</v>
      </c>
      <c r="F3359" s="95" t="s">
        <v>534</v>
      </c>
      <c r="G3359" s="95" t="s">
        <v>534</v>
      </c>
      <c r="H3359" s="95">
        <v>0</v>
      </c>
      <c r="I3359" s="95">
        <v>1</v>
      </c>
      <c r="J3359" s="95">
        <v>2892</v>
      </c>
      <c r="K3359" s="95" t="s">
        <v>534</v>
      </c>
      <c r="L3359" s="98" t="s">
        <v>534</v>
      </c>
      <c r="M3359" s="98" t="s">
        <v>534</v>
      </c>
      <c r="N3359" s="97" t="s">
        <v>534</v>
      </c>
      <c r="Q3359" s="88" t="str">
        <f t="array" aca="1" ref="Q3359" ca="1">IFERROR(INDEX(Tableau3[Num DECAL],SMALL(IF(Tableau3[Num DECAL]&lt;&gt;"",ROW(INDIRECT("1:"&amp;ROWS(Tableau3[Num DECAL])))),ROWS($1:3348))),"")</f>
        <v/>
      </c>
      <c r="R3359" s="88">
        <f t="shared" ca="1" si="52"/>
        <v>0</v>
      </c>
      <c r="S3359" s="88">
        <f ca="1">COUNTIFS(Tableau3[PLAGE],R3359)</f>
        <v>0</v>
      </c>
      <c r="T3359" s="139">
        <f ca="1">INDEX(EXTRACT!DATE,MATCH(Tableau4[[#This Row],[Décalage]],D:D,0),0)</f>
        <v>0</v>
      </c>
      <c r="U3359" s="139">
        <f ca="1">VLOOKUP(Tableau4[[#This Row],[Décalage]],D:E,2,0)</f>
        <v>0</v>
      </c>
      <c r="V3359" s="139">
        <f ca="1">VLOOKUP(Tableau4[[#This Row],[Décalage]],D:G,4,0)</f>
        <v>0</v>
      </c>
      <c r="AY3359" s="88"/>
      <c r="AZ3359" s="88"/>
      <c r="BA3359" s="88"/>
      <c r="BB3359" s="88"/>
      <c r="BC3359" s="88"/>
    </row>
    <row r="3360" spans="1:55" ht="15" x14ac:dyDescent="0.2">
      <c r="A3360" s="100" t="s">
        <v>534</v>
      </c>
      <c r="B3360" s="95" t="s">
        <v>534</v>
      </c>
      <c r="C3360" s="95">
        <v>3357</v>
      </c>
      <c r="D3360" s="95" t="s">
        <v>534</v>
      </c>
      <c r="E3360" s="99" t="s">
        <v>534</v>
      </c>
      <c r="F3360" s="95" t="s">
        <v>534</v>
      </c>
      <c r="G3360" s="95" t="s">
        <v>534</v>
      </c>
      <c r="H3360" s="95">
        <v>0</v>
      </c>
      <c r="I3360" s="95">
        <v>1</v>
      </c>
      <c r="J3360" s="95">
        <v>2893</v>
      </c>
      <c r="K3360" s="95" t="s">
        <v>534</v>
      </c>
      <c r="L3360" s="98" t="s">
        <v>534</v>
      </c>
      <c r="M3360" s="98" t="s">
        <v>534</v>
      </c>
      <c r="N3360" s="97" t="s">
        <v>534</v>
      </c>
      <c r="Q3360" s="88" t="str">
        <f t="array" aca="1" ref="Q3360" ca="1">IFERROR(INDEX(Tableau3[Num DECAL],SMALL(IF(Tableau3[Num DECAL]&lt;&gt;"",ROW(INDIRECT("1:"&amp;ROWS(Tableau3[Num DECAL])))),ROWS($1:3349))),"")</f>
        <v/>
      </c>
      <c r="R3360" s="88">
        <f t="shared" ca="1" si="52"/>
        <v>0</v>
      </c>
      <c r="S3360" s="88">
        <f ca="1">COUNTIFS(Tableau3[PLAGE],R3360)</f>
        <v>0</v>
      </c>
      <c r="T3360" s="139">
        <f ca="1">INDEX(EXTRACT!DATE,MATCH(Tableau4[[#This Row],[Décalage]],D:D,0),0)</f>
        <v>0</v>
      </c>
      <c r="U3360" s="139">
        <f ca="1">VLOOKUP(Tableau4[[#This Row],[Décalage]],D:E,2,0)</f>
        <v>0</v>
      </c>
      <c r="V3360" s="139">
        <f ca="1">VLOOKUP(Tableau4[[#This Row],[Décalage]],D:G,4,0)</f>
        <v>0</v>
      </c>
      <c r="AY3360" s="88"/>
      <c r="AZ3360" s="88"/>
      <c r="BA3360" s="88"/>
      <c r="BB3360" s="88"/>
      <c r="BC3360" s="88"/>
    </row>
    <row r="3361" spans="1:55" ht="15" x14ac:dyDescent="0.2">
      <c r="A3361" s="100" t="s">
        <v>534</v>
      </c>
      <c r="B3361" s="95" t="s">
        <v>534</v>
      </c>
      <c r="C3361" s="95">
        <v>3358</v>
      </c>
      <c r="D3361" s="95" t="s">
        <v>534</v>
      </c>
      <c r="E3361" s="99" t="s">
        <v>534</v>
      </c>
      <c r="F3361" s="95" t="s">
        <v>534</v>
      </c>
      <c r="G3361" s="95" t="s">
        <v>534</v>
      </c>
      <c r="H3361" s="95">
        <v>0</v>
      </c>
      <c r="I3361" s="95">
        <v>1</v>
      </c>
      <c r="J3361" s="95">
        <v>2894</v>
      </c>
      <c r="K3361" s="95" t="s">
        <v>534</v>
      </c>
      <c r="L3361" s="98" t="s">
        <v>534</v>
      </c>
      <c r="M3361" s="98" t="s">
        <v>534</v>
      </c>
      <c r="N3361" s="97" t="s">
        <v>534</v>
      </c>
      <c r="Q3361" s="88" t="str">
        <f t="array" aca="1" ref="Q3361" ca="1">IFERROR(INDEX(Tableau3[Num DECAL],SMALL(IF(Tableau3[Num DECAL]&lt;&gt;"",ROW(INDIRECT("1:"&amp;ROWS(Tableau3[Num DECAL])))),ROWS($1:3350))),"")</f>
        <v/>
      </c>
      <c r="R3361" s="88">
        <f t="shared" ca="1" si="52"/>
        <v>0</v>
      </c>
      <c r="S3361" s="88">
        <f ca="1">COUNTIFS(Tableau3[PLAGE],R3361)</f>
        <v>0</v>
      </c>
      <c r="T3361" s="139">
        <f ca="1">INDEX(EXTRACT!DATE,MATCH(Tableau4[[#This Row],[Décalage]],D:D,0),0)</f>
        <v>0</v>
      </c>
      <c r="U3361" s="139">
        <f ca="1">VLOOKUP(Tableau4[[#This Row],[Décalage]],D:E,2,0)</f>
        <v>0</v>
      </c>
      <c r="V3361" s="139">
        <f ca="1">VLOOKUP(Tableau4[[#This Row],[Décalage]],D:G,4,0)</f>
        <v>0</v>
      </c>
      <c r="AY3361" s="88"/>
      <c r="AZ3361" s="88"/>
      <c r="BA3361" s="88"/>
      <c r="BB3361" s="88"/>
      <c r="BC3361" s="88"/>
    </row>
    <row r="3362" spans="1:55" ht="15" x14ac:dyDescent="0.2">
      <c r="A3362" s="100" t="s">
        <v>534</v>
      </c>
      <c r="B3362" s="95" t="s">
        <v>534</v>
      </c>
      <c r="C3362" s="95">
        <v>3359</v>
      </c>
      <c r="D3362" s="95" t="s">
        <v>534</v>
      </c>
      <c r="E3362" s="99" t="s">
        <v>534</v>
      </c>
      <c r="F3362" s="95" t="s">
        <v>534</v>
      </c>
      <c r="G3362" s="95" t="s">
        <v>534</v>
      </c>
      <c r="H3362" s="95">
        <v>0</v>
      </c>
      <c r="I3362" s="95">
        <v>1</v>
      </c>
      <c r="J3362" s="95">
        <v>2895</v>
      </c>
      <c r="K3362" s="95" t="s">
        <v>534</v>
      </c>
      <c r="L3362" s="98" t="s">
        <v>534</v>
      </c>
      <c r="M3362" s="98" t="s">
        <v>534</v>
      </c>
      <c r="N3362" s="97" t="s">
        <v>534</v>
      </c>
      <c r="Q3362" s="88" t="str">
        <f t="array" aca="1" ref="Q3362" ca="1">IFERROR(INDEX(Tableau3[Num DECAL],SMALL(IF(Tableau3[Num DECAL]&lt;&gt;"",ROW(INDIRECT("1:"&amp;ROWS(Tableau3[Num DECAL])))),ROWS($1:3351))),"")</f>
        <v/>
      </c>
      <c r="R3362" s="88">
        <f t="shared" ca="1" si="52"/>
        <v>0</v>
      </c>
      <c r="S3362" s="88">
        <f ca="1">COUNTIFS(Tableau3[PLAGE],R3362)</f>
        <v>0</v>
      </c>
      <c r="T3362" s="139">
        <f ca="1">INDEX(EXTRACT!DATE,MATCH(Tableau4[[#This Row],[Décalage]],D:D,0),0)</f>
        <v>0</v>
      </c>
      <c r="U3362" s="139">
        <f ca="1">VLOOKUP(Tableau4[[#This Row],[Décalage]],D:E,2,0)</f>
        <v>0</v>
      </c>
      <c r="V3362" s="139">
        <f ca="1">VLOOKUP(Tableau4[[#This Row],[Décalage]],D:G,4,0)</f>
        <v>0</v>
      </c>
      <c r="AY3362" s="88"/>
      <c r="AZ3362" s="88"/>
      <c r="BA3362" s="88"/>
      <c r="BB3362" s="88"/>
      <c r="BC3362" s="88"/>
    </row>
    <row r="3363" spans="1:55" ht="15" x14ac:dyDescent="0.2">
      <c r="A3363" s="100" t="s">
        <v>534</v>
      </c>
      <c r="B3363" s="95" t="s">
        <v>534</v>
      </c>
      <c r="C3363" s="95">
        <v>3360</v>
      </c>
      <c r="D3363" s="95" t="s">
        <v>534</v>
      </c>
      <c r="E3363" s="99" t="s">
        <v>534</v>
      </c>
      <c r="F3363" s="95" t="s">
        <v>534</v>
      </c>
      <c r="G3363" s="95" t="s">
        <v>534</v>
      </c>
      <c r="H3363" s="95">
        <v>0</v>
      </c>
      <c r="I3363" s="95">
        <v>1</v>
      </c>
      <c r="J3363" s="95">
        <v>2896</v>
      </c>
      <c r="K3363" s="95" t="s">
        <v>534</v>
      </c>
      <c r="L3363" s="98" t="s">
        <v>534</v>
      </c>
      <c r="M3363" s="98" t="s">
        <v>534</v>
      </c>
      <c r="N3363" s="97" t="s">
        <v>534</v>
      </c>
      <c r="Q3363" s="88" t="str">
        <f t="array" aca="1" ref="Q3363" ca="1">IFERROR(INDEX(Tableau3[Num DECAL],SMALL(IF(Tableau3[Num DECAL]&lt;&gt;"",ROW(INDIRECT("1:"&amp;ROWS(Tableau3[Num DECAL])))),ROWS($1:3352))),"")</f>
        <v/>
      </c>
      <c r="R3363" s="88">
        <f t="shared" ca="1" si="52"/>
        <v>0</v>
      </c>
      <c r="S3363" s="88">
        <f ca="1">COUNTIFS(Tableau3[PLAGE],R3363)</f>
        <v>0</v>
      </c>
      <c r="T3363" s="139">
        <f ca="1">INDEX(EXTRACT!DATE,MATCH(Tableau4[[#This Row],[Décalage]],D:D,0),0)</f>
        <v>0</v>
      </c>
      <c r="U3363" s="139">
        <f ca="1">VLOOKUP(Tableau4[[#This Row],[Décalage]],D:E,2,0)</f>
        <v>0</v>
      </c>
      <c r="V3363" s="139">
        <f ca="1">VLOOKUP(Tableau4[[#This Row],[Décalage]],D:G,4,0)</f>
        <v>0</v>
      </c>
      <c r="AY3363" s="88"/>
      <c r="AZ3363" s="88"/>
      <c r="BA3363" s="88"/>
      <c r="BB3363" s="88"/>
      <c r="BC3363" s="88"/>
    </row>
    <row r="3364" spans="1:55" ht="15" x14ac:dyDescent="0.2">
      <c r="A3364" s="100" t="s">
        <v>534</v>
      </c>
      <c r="B3364" s="95" t="s">
        <v>534</v>
      </c>
      <c r="C3364" s="95">
        <v>3361</v>
      </c>
      <c r="D3364" s="95" t="s">
        <v>534</v>
      </c>
      <c r="E3364" s="99" t="s">
        <v>534</v>
      </c>
      <c r="F3364" s="95" t="s">
        <v>534</v>
      </c>
      <c r="G3364" s="95" t="s">
        <v>534</v>
      </c>
      <c r="H3364" s="95">
        <v>0</v>
      </c>
      <c r="I3364" s="95">
        <v>1</v>
      </c>
      <c r="J3364" s="95">
        <v>2897</v>
      </c>
      <c r="K3364" s="95" t="s">
        <v>534</v>
      </c>
      <c r="L3364" s="98" t="s">
        <v>534</v>
      </c>
      <c r="M3364" s="98" t="s">
        <v>534</v>
      </c>
      <c r="N3364" s="97" t="s">
        <v>534</v>
      </c>
      <c r="Q3364" s="88" t="str">
        <f t="array" aca="1" ref="Q3364" ca="1">IFERROR(INDEX(Tableau3[Num DECAL],SMALL(IF(Tableau3[Num DECAL]&lt;&gt;"",ROW(INDIRECT("1:"&amp;ROWS(Tableau3[Num DECAL])))),ROWS($1:3353))),"")</f>
        <v/>
      </c>
      <c r="R3364" s="88">
        <f t="shared" ca="1" si="52"/>
        <v>0</v>
      </c>
      <c r="S3364" s="88">
        <f ca="1">COUNTIFS(Tableau3[PLAGE],R3364)</f>
        <v>0</v>
      </c>
      <c r="T3364" s="139">
        <f ca="1">INDEX(EXTRACT!DATE,MATCH(Tableau4[[#This Row],[Décalage]],D:D,0),0)</f>
        <v>0</v>
      </c>
      <c r="U3364" s="139">
        <f ca="1">VLOOKUP(Tableau4[[#This Row],[Décalage]],D:E,2,0)</f>
        <v>0</v>
      </c>
      <c r="V3364" s="139">
        <f ca="1">VLOOKUP(Tableau4[[#This Row],[Décalage]],D:G,4,0)</f>
        <v>0</v>
      </c>
      <c r="AY3364" s="88"/>
      <c r="AZ3364" s="88"/>
      <c r="BA3364" s="88"/>
      <c r="BB3364" s="88"/>
      <c r="BC3364" s="88"/>
    </row>
    <row r="3365" spans="1:55" ht="15" x14ac:dyDescent="0.2">
      <c r="A3365" s="100" t="s">
        <v>534</v>
      </c>
      <c r="B3365" s="95" t="s">
        <v>534</v>
      </c>
      <c r="C3365" s="95">
        <v>3362</v>
      </c>
      <c r="D3365" s="95" t="s">
        <v>534</v>
      </c>
      <c r="E3365" s="99" t="s">
        <v>534</v>
      </c>
      <c r="F3365" s="95" t="s">
        <v>534</v>
      </c>
      <c r="G3365" s="95" t="s">
        <v>534</v>
      </c>
      <c r="H3365" s="95">
        <v>0</v>
      </c>
      <c r="I3365" s="95">
        <v>1</v>
      </c>
      <c r="J3365" s="95">
        <v>2898</v>
      </c>
      <c r="K3365" s="95" t="s">
        <v>534</v>
      </c>
      <c r="L3365" s="98" t="s">
        <v>534</v>
      </c>
      <c r="M3365" s="98" t="s">
        <v>534</v>
      </c>
      <c r="N3365" s="97" t="s">
        <v>534</v>
      </c>
      <c r="Q3365" s="88" t="str">
        <f t="array" aca="1" ref="Q3365" ca="1">IFERROR(INDEX(Tableau3[Num DECAL],SMALL(IF(Tableau3[Num DECAL]&lt;&gt;"",ROW(INDIRECT("1:"&amp;ROWS(Tableau3[Num DECAL])))),ROWS($1:3354))),"")</f>
        <v/>
      </c>
      <c r="R3365" s="88">
        <f t="shared" ca="1" si="52"/>
        <v>0</v>
      </c>
      <c r="S3365" s="88">
        <f ca="1">COUNTIFS(Tableau3[PLAGE],R3365)</f>
        <v>0</v>
      </c>
      <c r="T3365" s="139">
        <f ca="1">INDEX(EXTRACT!DATE,MATCH(Tableau4[[#This Row],[Décalage]],D:D,0),0)</f>
        <v>0</v>
      </c>
      <c r="U3365" s="139">
        <f ca="1">VLOOKUP(Tableau4[[#This Row],[Décalage]],D:E,2,0)</f>
        <v>0</v>
      </c>
      <c r="V3365" s="139">
        <f ca="1">VLOOKUP(Tableau4[[#This Row],[Décalage]],D:G,4,0)</f>
        <v>0</v>
      </c>
      <c r="AY3365" s="88"/>
      <c r="AZ3365" s="88"/>
      <c r="BA3365" s="88"/>
      <c r="BB3365" s="88"/>
      <c r="BC3365" s="88"/>
    </row>
    <row r="3366" spans="1:55" ht="15" x14ac:dyDescent="0.2">
      <c r="A3366" s="100" t="s">
        <v>534</v>
      </c>
      <c r="B3366" s="95" t="s">
        <v>534</v>
      </c>
      <c r="C3366" s="95">
        <v>3363</v>
      </c>
      <c r="D3366" s="95" t="s">
        <v>534</v>
      </c>
      <c r="E3366" s="99" t="s">
        <v>534</v>
      </c>
      <c r="F3366" s="95" t="s">
        <v>534</v>
      </c>
      <c r="G3366" s="95" t="s">
        <v>534</v>
      </c>
      <c r="H3366" s="95">
        <v>0</v>
      </c>
      <c r="I3366" s="95">
        <v>1</v>
      </c>
      <c r="J3366" s="95">
        <v>2899</v>
      </c>
      <c r="K3366" s="95" t="s">
        <v>534</v>
      </c>
      <c r="L3366" s="98" t="s">
        <v>534</v>
      </c>
      <c r="M3366" s="98" t="s">
        <v>534</v>
      </c>
      <c r="N3366" s="97" t="s">
        <v>534</v>
      </c>
      <c r="Q3366" s="88" t="str">
        <f t="array" aca="1" ref="Q3366" ca="1">IFERROR(INDEX(Tableau3[Num DECAL],SMALL(IF(Tableau3[Num DECAL]&lt;&gt;"",ROW(INDIRECT("1:"&amp;ROWS(Tableau3[Num DECAL])))),ROWS($1:3355))),"")</f>
        <v/>
      </c>
      <c r="R3366" s="88">
        <f t="shared" ca="1" si="52"/>
        <v>0</v>
      </c>
      <c r="S3366" s="88">
        <f ca="1">COUNTIFS(Tableau3[PLAGE],R3366)</f>
        <v>0</v>
      </c>
      <c r="T3366" s="139">
        <f ca="1">INDEX(EXTRACT!DATE,MATCH(Tableau4[[#This Row],[Décalage]],D:D,0),0)</f>
        <v>0</v>
      </c>
      <c r="U3366" s="139">
        <f ca="1">VLOOKUP(Tableau4[[#This Row],[Décalage]],D:E,2,0)</f>
        <v>0</v>
      </c>
      <c r="V3366" s="139">
        <f ca="1">VLOOKUP(Tableau4[[#This Row],[Décalage]],D:G,4,0)</f>
        <v>0</v>
      </c>
      <c r="AY3366" s="88"/>
      <c r="AZ3366" s="88"/>
      <c r="BA3366" s="88"/>
      <c r="BB3366" s="88"/>
      <c r="BC3366" s="88"/>
    </row>
    <row r="3367" spans="1:55" ht="15" x14ac:dyDescent="0.2">
      <c r="A3367" s="100" t="s">
        <v>534</v>
      </c>
      <c r="B3367" s="95" t="s">
        <v>534</v>
      </c>
      <c r="C3367" s="95">
        <v>3364</v>
      </c>
      <c r="D3367" s="95" t="s">
        <v>534</v>
      </c>
      <c r="E3367" s="99" t="s">
        <v>534</v>
      </c>
      <c r="F3367" s="95" t="s">
        <v>534</v>
      </c>
      <c r="G3367" s="95" t="s">
        <v>534</v>
      </c>
      <c r="H3367" s="95">
        <v>0</v>
      </c>
      <c r="I3367" s="95">
        <v>1</v>
      </c>
      <c r="J3367" s="95">
        <v>2900</v>
      </c>
      <c r="K3367" s="95" t="s">
        <v>534</v>
      </c>
      <c r="L3367" s="98" t="s">
        <v>534</v>
      </c>
      <c r="M3367" s="98" t="s">
        <v>534</v>
      </c>
      <c r="N3367" s="97" t="s">
        <v>534</v>
      </c>
      <c r="Q3367" s="88" t="str">
        <f t="array" aca="1" ref="Q3367" ca="1">IFERROR(INDEX(Tableau3[Num DECAL],SMALL(IF(Tableau3[Num DECAL]&lt;&gt;"",ROW(INDIRECT("1:"&amp;ROWS(Tableau3[Num DECAL])))),ROWS($1:3356))),"")</f>
        <v/>
      </c>
      <c r="R3367" s="88">
        <f t="shared" ca="1" si="52"/>
        <v>0</v>
      </c>
      <c r="S3367" s="88">
        <f ca="1">COUNTIFS(Tableau3[PLAGE],R3367)</f>
        <v>0</v>
      </c>
      <c r="T3367" s="139">
        <f ca="1">INDEX(EXTRACT!DATE,MATCH(Tableau4[[#This Row],[Décalage]],D:D,0),0)</f>
        <v>0</v>
      </c>
      <c r="U3367" s="139">
        <f ca="1">VLOOKUP(Tableau4[[#This Row],[Décalage]],D:E,2,0)</f>
        <v>0</v>
      </c>
      <c r="V3367" s="139">
        <f ca="1">VLOOKUP(Tableau4[[#This Row],[Décalage]],D:G,4,0)</f>
        <v>0</v>
      </c>
      <c r="AY3367" s="88"/>
      <c r="AZ3367" s="88"/>
      <c r="BA3367" s="88"/>
      <c r="BB3367" s="88"/>
      <c r="BC3367" s="88"/>
    </row>
    <row r="3368" spans="1:55" ht="15" x14ac:dyDescent="0.2">
      <c r="A3368" s="100" t="s">
        <v>534</v>
      </c>
      <c r="B3368" s="95" t="s">
        <v>534</v>
      </c>
      <c r="C3368" s="95">
        <v>3365</v>
      </c>
      <c r="D3368" s="95" t="s">
        <v>534</v>
      </c>
      <c r="E3368" s="99" t="s">
        <v>534</v>
      </c>
      <c r="F3368" s="95" t="s">
        <v>534</v>
      </c>
      <c r="G3368" s="95" t="s">
        <v>534</v>
      </c>
      <c r="H3368" s="95">
        <v>0</v>
      </c>
      <c r="I3368" s="95">
        <v>1</v>
      </c>
      <c r="J3368" s="95">
        <v>2901</v>
      </c>
      <c r="K3368" s="95" t="s">
        <v>534</v>
      </c>
      <c r="L3368" s="98" t="s">
        <v>534</v>
      </c>
      <c r="M3368" s="98" t="s">
        <v>534</v>
      </c>
      <c r="N3368" s="97" t="s">
        <v>534</v>
      </c>
      <c r="Q3368" s="88" t="str">
        <f t="array" aca="1" ref="Q3368" ca="1">IFERROR(INDEX(Tableau3[Num DECAL],SMALL(IF(Tableau3[Num DECAL]&lt;&gt;"",ROW(INDIRECT("1:"&amp;ROWS(Tableau3[Num DECAL])))),ROWS($1:3357))),"")</f>
        <v/>
      </c>
      <c r="R3368" s="88">
        <f t="shared" ca="1" si="52"/>
        <v>0</v>
      </c>
      <c r="S3368" s="88">
        <f ca="1">COUNTIFS(Tableau3[PLAGE],R3368)</f>
        <v>0</v>
      </c>
      <c r="T3368" s="139">
        <f ca="1">INDEX(EXTRACT!DATE,MATCH(Tableau4[[#This Row],[Décalage]],D:D,0),0)</f>
        <v>0</v>
      </c>
      <c r="U3368" s="139">
        <f ca="1">VLOOKUP(Tableau4[[#This Row],[Décalage]],D:E,2,0)</f>
        <v>0</v>
      </c>
      <c r="V3368" s="139">
        <f ca="1">VLOOKUP(Tableau4[[#This Row],[Décalage]],D:G,4,0)</f>
        <v>0</v>
      </c>
      <c r="AY3368" s="88"/>
      <c r="AZ3368" s="88"/>
      <c r="BA3368" s="88"/>
      <c r="BB3368" s="88"/>
      <c r="BC3368" s="88"/>
    </row>
    <row r="3369" spans="1:55" ht="15" x14ac:dyDescent="0.2">
      <c r="A3369" s="100" t="s">
        <v>534</v>
      </c>
      <c r="B3369" s="95" t="s">
        <v>534</v>
      </c>
      <c r="C3369" s="95">
        <v>3366</v>
      </c>
      <c r="D3369" s="95" t="s">
        <v>534</v>
      </c>
      <c r="E3369" s="99" t="s">
        <v>534</v>
      </c>
      <c r="F3369" s="95" t="s">
        <v>534</v>
      </c>
      <c r="G3369" s="95" t="s">
        <v>534</v>
      </c>
      <c r="H3369" s="95">
        <v>0</v>
      </c>
      <c r="I3369" s="95">
        <v>1</v>
      </c>
      <c r="J3369" s="95">
        <v>2902</v>
      </c>
      <c r="K3369" s="95" t="s">
        <v>534</v>
      </c>
      <c r="L3369" s="98" t="s">
        <v>534</v>
      </c>
      <c r="M3369" s="98" t="s">
        <v>534</v>
      </c>
      <c r="N3369" s="97" t="s">
        <v>534</v>
      </c>
      <c r="Q3369" s="88" t="str">
        <f t="array" aca="1" ref="Q3369" ca="1">IFERROR(INDEX(Tableau3[Num DECAL],SMALL(IF(Tableau3[Num DECAL]&lt;&gt;"",ROW(INDIRECT("1:"&amp;ROWS(Tableau3[Num DECAL])))),ROWS($1:3358))),"")</f>
        <v/>
      </c>
      <c r="R3369" s="88">
        <f t="shared" ca="1" si="52"/>
        <v>0</v>
      </c>
      <c r="S3369" s="88">
        <f ca="1">COUNTIFS(Tableau3[PLAGE],R3369)</f>
        <v>0</v>
      </c>
      <c r="T3369" s="139">
        <f ca="1">INDEX(EXTRACT!DATE,MATCH(Tableau4[[#This Row],[Décalage]],D:D,0),0)</f>
        <v>0</v>
      </c>
      <c r="U3369" s="139">
        <f ca="1">VLOOKUP(Tableau4[[#This Row],[Décalage]],D:E,2,0)</f>
        <v>0</v>
      </c>
      <c r="V3369" s="139">
        <f ca="1">VLOOKUP(Tableau4[[#This Row],[Décalage]],D:G,4,0)</f>
        <v>0</v>
      </c>
      <c r="AY3369" s="88"/>
      <c r="AZ3369" s="88"/>
      <c r="BA3369" s="88"/>
      <c r="BB3369" s="88"/>
      <c r="BC3369" s="88"/>
    </row>
    <row r="3370" spans="1:55" ht="15" x14ac:dyDescent="0.2">
      <c r="A3370" s="100" t="s">
        <v>534</v>
      </c>
      <c r="B3370" s="95" t="s">
        <v>534</v>
      </c>
      <c r="C3370" s="95">
        <v>3367</v>
      </c>
      <c r="D3370" s="95" t="s">
        <v>534</v>
      </c>
      <c r="E3370" s="99" t="s">
        <v>534</v>
      </c>
      <c r="F3370" s="95" t="s">
        <v>534</v>
      </c>
      <c r="G3370" s="95" t="s">
        <v>534</v>
      </c>
      <c r="H3370" s="95">
        <v>0</v>
      </c>
      <c r="I3370" s="95">
        <v>1</v>
      </c>
      <c r="J3370" s="95">
        <v>2903</v>
      </c>
      <c r="K3370" s="95" t="s">
        <v>534</v>
      </c>
      <c r="L3370" s="98" t="s">
        <v>534</v>
      </c>
      <c r="M3370" s="98" t="s">
        <v>534</v>
      </c>
      <c r="N3370" s="97" t="s">
        <v>534</v>
      </c>
      <c r="Q3370" s="88" t="str">
        <f t="array" aca="1" ref="Q3370" ca="1">IFERROR(INDEX(Tableau3[Num DECAL],SMALL(IF(Tableau3[Num DECAL]&lt;&gt;"",ROW(INDIRECT("1:"&amp;ROWS(Tableau3[Num DECAL])))),ROWS($1:3359))),"")</f>
        <v/>
      </c>
      <c r="R3370" s="88">
        <f t="shared" ca="1" si="52"/>
        <v>0</v>
      </c>
      <c r="S3370" s="88">
        <f ca="1">COUNTIFS(Tableau3[PLAGE],R3370)</f>
        <v>0</v>
      </c>
      <c r="T3370" s="139">
        <f ca="1">INDEX(EXTRACT!DATE,MATCH(Tableau4[[#This Row],[Décalage]],D:D,0),0)</f>
        <v>0</v>
      </c>
      <c r="U3370" s="139">
        <f ca="1">VLOOKUP(Tableau4[[#This Row],[Décalage]],D:E,2,0)</f>
        <v>0</v>
      </c>
      <c r="V3370" s="139">
        <f ca="1">VLOOKUP(Tableau4[[#This Row],[Décalage]],D:G,4,0)</f>
        <v>0</v>
      </c>
      <c r="AY3370" s="88"/>
      <c r="AZ3370" s="88"/>
      <c r="BA3370" s="88"/>
      <c r="BB3370" s="88"/>
      <c r="BC3370" s="88"/>
    </row>
    <row r="3371" spans="1:55" ht="15" x14ac:dyDescent="0.2">
      <c r="A3371" s="100" t="s">
        <v>534</v>
      </c>
      <c r="B3371" s="95" t="s">
        <v>534</v>
      </c>
      <c r="C3371" s="95">
        <v>3368</v>
      </c>
      <c r="D3371" s="95" t="s">
        <v>534</v>
      </c>
      <c r="E3371" s="99" t="s">
        <v>534</v>
      </c>
      <c r="F3371" s="95" t="s">
        <v>534</v>
      </c>
      <c r="G3371" s="95" t="s">
        <v>534</v>
      </c>
      <c r="H3371" s="95">
        <v>0</v>
      </c>
      <c r="I3371" s="95">
        <v>1</v>
      </c>
      <c r="J3371" s="95">
        <v>2904</v>
      </c>
      <c r="K3371" s="95" t="s">
        <v>534</v>
      </c>
      <c r="L3371" s="98" t="s">
        <v>534</v>
      </c>
      <c r="M3371" s="98" t="s">
        <v>534</v>
      </c>
      <c r="N3371" s="97" t="s">
        <v>534</v>
      </c>
      <c r="Q3371" s="88" t="str">
        <f t="array" aca="1" ref="Q3371" ca="1">IFERROR(INDEX(Tableau3[Num DECAL],SMALL(IF(Tableau3[Num DECAL]&lt;&gt;"",ROW(INDIRECT("1:"&amp;ROWS(Tableau3[Num DECAL])))),ROWS($1:3360))),"")</f>
        <v/>
      </c>
      <c r="R3371" s="88">
        <f t="shared" ca="1" si="52"/>
        <v>0</v>
      </c>
      <c r="S3371" s="88">
        <f ca="1">COUNTIFS(Tableau3[PLAGE],R3371)</f>
        <v>0</v>
      </c>
      <c r="T3371" s="139">
        <f ca="1">INDEX(EXTRACT!DATE,MATCH(Tableau4[[#This Row],[Décalage]],D:D,0),0)</f>
        <v>0</v>
      </c>
      <c r="U3371" s="139">
        <f ca="1">VLOOKUP(Tableau4[[#This Row],[Décalage]],D:E,2,0)</f>
        <v>0</v>
      </c>
      <c r="V3371" s="139">
        <f ca="1">VLOOKUP(Tableau4[[#This Row],[Décalage]],D:G,4,0)</f>
        <v>0</v>
      </c>
      <c r="AY3371" s="88"/>
      <c r="AZ3371" s="88"/>
      <c r="BA3371" s="88"/>
      <c r="BB3371" s="88"/>
      <c r="BC3371" s="88"/>
    </row>
    <row r="3372" spans="1:55" ht="15" x14ac:dyDescent="0.2">
      <c r="A3372" s="100" t="s">
        <v>534</v>
      </c>
      <c r="B3372" s="95" t="s">
        <v>534</v>
      </c>
      <c r="C3372" s="95">
        <v>3369</v>
      </c>
      <c r="D3372" s="95" t="s">
        <v>534</v>
      </c>
      <c r="E3372" s="99" t="s">
        <v>534</v>
      </c>
      <c r="F3372" s="95" t="s">
        <v>534</v>
      </c>
      <c r="G3372" s="95" t="s">
        <v>534</v>
      </c>
      <c r="H3372" s="95">
        <v>0</v>
      </c>
      <c r="I3372" s="95">
        <v>1</v>
      </c>
      <c r="J3372" s="95">
        <v>2905</v>
      </c>
      <c r="K3372" s="95" t="s">
        <v>534</v>
      </c>
      <c r="L3372" s="98" t="s">
        <v>534</v>
      </c>
      <c r="M3372" s="98" t="s">
        <v>534</v>
      </c>
      <c r="N3372" s="97" t="s">
        <v>534</v>
      </c>
      <c r="Q3372" s="88" t="str">
        <f t="array" aca="1" ref="Q3372" ca="1">IFERROR(INDEX(Tableau3[Num DECAL],SMALL(IF(Tableau3[Num DECAL]&lt;&gt;"",ROW(INDIRECT("1:"&amp;ROWS(Tableau3[Num DECAL])))),ROWS($1:3361))),"")</f>
        <v/>
      </c>
      <c r="R3372" s="88">
        <f t="shared" ca="1" si="52"/>
        <v>0</v>
      </c>
      <c r="S3372" s="88">
        <f ca="1">COUNTIFS(Tableau3[PLAGE],R3372)</f>
        <v>0</v>
      </c>
      <c r="T3372" s="139">
        <f ca="1">INDEX(EXTRACT!DATE,MATCH(Tableau4[[#This Row],[Décalage]],D:D,0),0)</f>
        <v>0</v>
      </c>
      <c r="U3372" s="139">
        <f ca="1">VLOOKUP(Tableau4[[#This Row],[Décalage]],D:E,2,0)</f>
        <v>0</v>
      </c>
      <c r="V3372" s="139">
        <f ca="1">VLOOKUP(Tableau4[[#This Row],[Décalage]],D:G,4,0)</f>
        <v>0</v>
      </c>
      <c r="AY3372" s="88"/>
      <c r="AZ3372" s="88"/>
      <c r="BA3372" s="88"/>
      <c r="BB3372" s="88"/>
      <c r="BC3372" s="88"/>
    </row>
    <row r="3373" spans="1:55" ht="15" x14ac:dyDescent="0.2">
      <c r="A3373" s="100" t="s">
        <v>534</v>
      </c>
      <c r="B3373" s="95" t="s">
        <v>534</v>
      </c>
      <c r="C3373" s="95">
        <v>3370</v>
      </c>
      <c r="D3373" s="95" t="s">
        <v>534</v>
      </c>
      <c r="E3373" s="99" t="s">
        <v>534</v>
      </c>
      <c r="F3373" s="95" t="s">
        <v>534</v>
      </c>
      <c r="G3373" s="95" t="s">
        <v>534</v>
      </c>
      <c r="H3373" s="95">
        <v>0</v>
      </c>
      <c r="I3373" s="95">
        <v>1</v>
      </c>
      <c r="J3373" s="95">
        <v>2906</v>
      </c>
      <c r="K3373" s="95" t="s">
        <v>534</v>
      </c>
      <c r="L3373" s="98" t="s">
        <v>534</v>
      </c>
      <c r="M3373" s="98" t="s">
        <v>534</v>
      </c>
      <c r="N3373" s="97" t="s">
        <v>534</v>
      </c>
      <c r="Q3373" s="88" t="str">
        <f t="array" aca="1" ref="Q3373" ca="1">IFERROR(INDEX(Tableau3[Num DECAL],SMALL(IF(Tableau3[Num DECAL]&lt;&gt;"",ROW(INDIRECT("1:"&amp;ROWS(Tableau3[Num DECAL])))),ROWS($1:3362))),"")</f>
        <v/>
      </c>
      <c r="R3373" s="88">
        <f t="shared" ca="1" si="52"/>
        <v>0</v>
      </c>
      <c r="S3373" s="88">
        <f ca="1">COUNTIFS(Tableau3[PLAGE],R3373)</f>
        <v>0</v>
      </c>
      <c r="T3373" s="139">
        <f ca="1">INDEX(EXTRACT!DATE,MATCH(Tableau4[[#This Row],[Décalage]],D:D,0),0)</f>
        <v>0</v>
      </c>
      <c r="U3373" s="139">
        <f ca="1">VLOOKUP(Tableau4[[#This Row],[Décalage]],D:E,2,0)</f>
        <v>0</v>
      </c>
      <c r="V3373" s="139">
        <f ca="1">VLOOKUP(Tableau4[[#This Row],[Décalage]],D:G,4,0)</f>
        <v>0</v>
      </c>
      <c r="AY3373" s="88"/>
      <c r="AZ3373" s="88"/>
      <c r="BA3373" s="88"/>
      <c r="BB3373" s="88"/>
      <c r="BC3373" s="88"/>
    </row>
    <row r="3374" spans="1:55" ht="15" x14ac:dyDescent="0.2">
      <c r="A3374" s="100" t="s">
        <v>534</v>
      </c>
      <c r="B3374" s="95" t="s">
        <v>534</v>
      </c>
      <c r="C3374" s="95">
        <v>3371</v>
      </c>
      <c r="D3374" s="95" t="s">
        <v>534</v>
      </c>
      <c r="E3374" s="99" t="s">
        <v>534</v>
      </c>
      <c r="F3374" s="95" t="s">
        <v>534</v>
      </c>
      <c r="G3374" s="95" t="s">
        <v>534</v>
      </c>
      <c r="H3374" s="95">
        <v>0</v>
      </c>
      <c r="I3374" s="95">
        <v>1</v>
      </c>
      <c r="J3374" s="95">
        <v>2907</v>
      </c>
      <c r="K3374" s="95" t="s">
        <v>534</v>
      </c>
      <c r="L3374" s="98" t="s">
        <v>534</v>
      </c>
      <c r="M3374" s="98" t="s">
        <v>534</v>
      </c>
      <c r="N3374" s="97" t="s">
        <v>534</v>
      </c>
      <c r="Q3374" s="88" t="str">
        <f t="array" aca="1" ref="Q3374" ca="1">IFERROR(INDEX(Tableau3[Num DECAL],SMALL(IF(Tableau3[Num DECAL]&lt;&gt;"",ROW(INDIRECT("1:"&amp;ROWS(Tableau3[Num DECAL])))),ROWS($1:3363))),"")</f>
        <v/>
      </c>
      <c r="R3374" s="88">
        <f t="shared" ca="1" si="52"/>
        <v>0</v>
      </c>
      <c r="S3374" s="88">
        <f ca="1">COUNTIFS(Tableau3[PLAGE],R3374)</f>
        <v>0</v>
      </c>
      <c r="T3374" s="139">
        <f ca="1">INDEX(EXTRACT!DATE,MATCH(Tableau4[[#This Row],[Décalage]],D:D,0),0)</f>
        <v>0</v>
      </c>
      <c r="U3374" s="139">
        <f ca="1">VLOOKUP(Tableau4[[#This Row],[Décalage]],D:E,2,0)</f>
        <v>0</v>
      </c>
      <c r="V3374" s="139">
        <f ca="1">VLOOKUP(Tableau4[[#This Row],[Décalage]],D:G,4,0)</f>
        <v>0</v>
      </c>
      <c r="AY3374" s="88"/>
      <c r="AZ3374" s="88"/>
      <c r="BA3374" s="88"/>
      <c r="BB3374" s="88"/>
      <c r="BC3374" s="88"/>
    </row>
    <row r="3375" spans="1:55" ht="15" x14ac:dyDescent="0.2">
      <c r="A3375" s="100" t="s">
        <v>534</v>
      </c>
      <c r="B3375" s="95" t="s">
        <v>534</v>
      </c>
      <c r="C3375" s="95">
        <v>3372</v>
      </c>
      <c r="D3375" s="95" t="s">
        <v>534</v>
      </c>
      <c r="E3375" s="99" t="s">
        <v>534</v>
      </c>
      <c r="F3375" s="95" t="s">
        <v>534</v>
      </c>
      <c r="G3375" s="95" t="s">
        <v>534</v>
      </c>
      <c r="H3375" s="95">
        <v>0</v>
      </c>
      <c r="I3375" s="95">
        <v>1</v>
      </c>
      <c r="J3375" s="95">
        <v>2908</v>
      </c>
      <c r="K3375" s="95" t="s">
        <v>534</v>
      </c>
      <c r="L3375" s="98" t="s">
        <v>534</v>
      </c>
      <c r="M3375" s="98" t="s">
        <v>534</v>
      </c>
      <c r="N3375" s="97" t="s">
        <v>534</v>
      </c>
      <c r="Q3375" s="88" t="str">
        <f t="array" aca="1" ref="Q3375" ca="1">IFERROR(INDEX(Tableau3[Num DECAL],SMALL(IF(Tableau3[Num DECAL]&lt;&gt;"",ROW(INDIRECT("1:"&amp;ROWS(Tableau3[Num DECAL])))),ROWS($1:3364))),"")</f>
        <v/>
      </c>
      <c r="R3375" s="88">
        <f t="shared" ca="1" si="52"/>
        <v>0</v>
      </c>
      <c r="S3375" s="88">
        <f ca="1">COUNTIFS(Tableau3[PLAGE],R3375)</f>
        <v>0</v>
      </c>
      <c r="T3375" s="139">
        <f ca="1">INDEX(EXTRACT!DATE,MATCH(Tableau4[[#This Row],[Décalage]],D:D,0),0)</f>
        <v>0</v>
      </c>
      <c r="U3375" s="139">
        <f ca="1">VLOOKUP(Tableau4[[#This Row],[Décalage]],D:E,2,0)</f>
        <v>0</v>
      </c>
      <c r="V3375" s="139">
        <f ca="1">VLOOKUP(Tableau4[[#This Row],[Décalage]],D:G,4,0)</f>
        <v>0</v>
      </c>
      <c r="AY3375" s="88"/>
      <c r="AZ3375" s="88"/>
      <c r="BA3375" s="88"/>
      <c r="BB3375" s="88"/>
      <c r="BC3375" s="88"/>
    </row>
    <row r="3376" spans="1:55" ht="15" x14ac:dyDescent="0.2">
      <c r="A3376" s="100" t="s">
        <v>534</v>
      </c>
      <c r="B3376" s="95" t="s">
        <v>534</v>
      </c>
      <c r="C3376" s="95">
        <v>3373</v>
      </c>
      <c r="D3376" s="95" t="s">
        <v>534</v>
      </c>
      <c r="E3376" s="99" t="s">
        <v>534</v>
      </c>
      <c r="F3376" s="95" t="s">
        <v>534</v>
      </c>
      <c r="G3376" s="95" t="s">
        <v>534</v>
      </c>
      <c r="H3376" s="95">
        <v>0</v>
      </c>
      <c r="I3376" s="95">
        <v>1</v>
      </c>
      <c r="J3376" s="95">
        <v>2909</v>
      </c>
      <c r="K3376" s="95" t="s">
        <v>534</v>
      </c>
      <c r="L3376" s="98" t="s">
        <v>534</v>
      </c>
      <c r="M3376" s="98" t="s">
        <v>534</v>
      </c>
      <c r="N3376" s="97" t="s">
        <v>534</v>
      </c>
      <c r="Q3376" s="88" t="str">
        <f t="array" aca="1" ref="Q3376" ca="1">IFERROR(INDEX(Tableau3[Num DECAL],SMALL(IF(Tableau3[Num DECAL]&lt;&gt;"",ROW(INDIRECT("1:"&amp;ROWS(Tableau3[Num DECAL])))),ROWS($1:3365))),"")</f>
        <v/>
      </c>
      <c r="R3376" s="88">
        <f t="shared" ca="1" si="52"/>
        <v>0</v>
      </c>
      <c r="S3376" s="88">
        <f ca="1">COUNTIFS(Tableau3[PLAGE],R3376)</f>
        <v>0</v>
      </c>
      <c r="T3376" s="139">
        <f ca="1">INDEX(EXTRACT!DATE,MATCH(Tableau4[[#This Row],[Décalage]],D:D,0),0)</f>
        <v>0</v>
      </c>
      <c r="U3376" s="139">
        <f ca="1">VLOOKUP(Tableau4[[#This Row],[Décalage]],D:E,2,0)</f>
        <v>0</v>
      </c>
      <c r="V3376" s="139">
        <f ca="1">VLOOKUP(Tableau4[[#This Row],[Décalage]],D:G,4,0)</f>
        <v>0</v>
      </c>
      <c r="AY3376" s="88"/>
      <c r="AZ3376" s="88"/>
      <c r="BA3376" s="88"/>
      <c r="BB3376" s="88"/>
      <c r="BC3376" s="88"/>
    </row>
    <row r="3377" spans="1:55" ht="15" x14ac:dyDescent="0.2">
      <c r="A3377" s="100" t="s">
        <v>534</v>
      </c>
      <c r="B3377" s="95" t="s">
        <v>534</v>
      </c>
      <c r="C3377" s="95">
        <v>3374</v>
      </c>
      <c r="D3377" s="95" t="s">
        <v>534</v>
      </c>
      <c r="E3377" s="99" t="s">
        <v>534</v>
      </c>
      <c r="F3377" s="95" t="s">
        <v>534</v>
      </c>
      <c r="G3377" s="95" t="s">
        <v>534</v>
      </c>
      <c r="H3377" s="95">
        <v>0</v>
      </c>
      <c r="I3377" s="95">
        <v>1</v>
      </c>
      <c r="J3377" s="95">
        <v>2910</v>
      </c>
      <c r="K3377" s="95" t="s">
        <v>534</v>
      </c>
      <c r="L3377" s="98" t="s">
        <v>534</v>
      </c>
      <c r="M3377" s="98" t="s">
        <v>534</v>
      </c>
      <c r="N3377" s="97" t="s">
        <v>534</v>
      </c>
      <c r="Q3377" s="88" t="str">
        <f t="array" aca="1" ref="Q3377" ca="1">IFERROR(INDEX(Tableau3[Num DECAL],SMALL(IF(Tableau3[Num DECAL]&lt;&gt;"",ROW(INDIRECT("1:"&amp;ROWS(Tableau3[Num DECAL])))),ROWS($1:3366))),"")</f>
        <v/>
      </c>
      <c r="R3377" s="88">
        <f t="shared" ca="1" si="52"/>
        <v>0</v>
      </c>
      <c r="S3377" s="88">
        <f ca="1">COUNTIFS(Tableau3[PLAGE],R3377)</f>
        <v>0</v>
      </c>
      <c r="T3377" s="139">
        <f ca="1">INDEX(EXTRACT!DATE,MATCH(Tableau4[[#This Row],[Décalage]],D:D,0),0)</f>
        <v>0</v>
      </c>
      <c r="U3377" s="139">
        <f ca="1">VLOOKUP(Tableau4[[#This Row],[Décalage]],D:E,2,0)</f>
        <v>0</v>
      </c>
      <c r="V3377" s="139">
        <f ca="1">VLOOKUP(Tableau4[[#This Row],[Décalage]],D:G,4,0)</f>
        <v>0</v>
      </c>
      <c r="AY3377" s="88"/>
      <c r="AZ3377" s="88"/>
      <c r="BA3377" s="88"/>
      <c r="BB3377" s="88"/>
      <c r="BC3377" s="88"/>
    </row>
    <row r="3378" spans="1:55" ht="15" x14ac:dyDescent="0.2">
      <c r="A3378" s="100" t="s">
        <v>534</v>
      </c>
      <c r="B3378" s="95" t="s">
        <v>534</v>
      </c>
      <c r="C3378" s="95">
        <v>3375</v>
      </c>
      <c r="D3378" s="95" t="s">
        <v>534</v>
      </c>
      <c r="E3378" s="99" t="s">
        <v>534</v>
      </c>
      <c r="F3378" s="95" t="s">
        <v>534</v>
      </c>
      <c r="G3378" s="95" t="s">
        <v>534</v>
      </c>
      <c r="H3378" s="95">
        <v>0</v>
      </c>
      <c r="I3378" s="95">
        <v>1</v>
      </c>
      <c r="J3378" s="95">
        <v>2911</v>
      </c>
      <c r="K3378" s="95" t="s">
        <v>534</v>
      </c>
      <c r="L3378" s="98" t="s">
        <v>534</v>
      </c>
      <c r="M3378" s="98" t="s">
        <v>534</v>
      </c>
      <c r="N3378" s="97" t="s">
        <v>534</v>
      </c>
      <c r="Q3378" s="88" t="str">
        <f t="array" aca="1" ref="Q3378" ca="1">IFERROR(INDEX(Tableau3[Num DECAL],SMALL(IF(Tableau3[Num DECAL]&lt;&gt;"",ROW(INDIRECT("1:"&amp;ROWS(Tableau3[Num DECAL])))),ROWS($1:3367))),"")</f>
        <v/>
      </c>
      <c r="R3378" s="88">
        <f t="shared" ca="1" si="52"/>
        <v>0</v>
      </c>
      <c r="S3378" s="88">
        <f ca="1">COUNTIFS(Tableau3[PLAGE],R3378)</f>
        <v>0</v>
      </c>
      <c r="T3378" s="139">
        <f ca="1">INDEX(EXTRACT!DATE,MATCH(Tableau4[[#This Row],[Décalage]],D:D,0),0)</f>
        <v>0</v>
      </c>
      <c r="U3378" s="139">
        <f ca="1">VLOOKUP(Tableau4[[#This Row],[Décalage]],D:E,2,0)</f>
        <v>0</v>
      </c>
      <c r="V3378" s="139">
        <f ca="1">VLOOKUP(Tableau4[[#This Row],[Décalage]],D:G,4,0)</f>
        <v>0</v>
      </c>
      <c r="AY3378" s="88"/>
      <c r="AZ3378" s="88"/>
      <c r="BA3378" s="88"/>
      <c r="BB3378" s="88"/>
      <c r="BC3378" s="88"/>
    </row>
    <row r="3379" spans="1:55" ht="15" x14ac:dyDescent="0.2">
      <c r="A3379" s="100" t="s">
        <v>534</v>
      </c>
      <c r="B3379" s="95" t="s">
        <v>534</v>
      </c>
      <c r="C3379" s="95">
        <v>3376</v>
      </c>
      <c r="D3379" s="95" t="s">
        <v>534</v>
      </c>
      <c r="E3379" s="99" t="s">
        <v>534</v>
      </c>
      <c r="F3379" s="95" t="s">
        <v>534</v>
      </c>
      <c r="G3379" s="95" t="s">
        <v>534</v>
      </c>
      <c r="H3379" s="95">
        <v>0</v>
      </c>
      <c r="I3379" s="95">
        <v>1</v>
      </c>
      <c r="J3379" s="95">
        <v>2912</v>
      </c>
      <c r="K3379" s="95" t="s">
        <v>534</v>
      </c>
      <c r="L3379" s="98" t="s">
        <v>534</v>
      </c>
      <c r="M3379" s="98" t="s">
        <v>534</v>
      </c>
      <c r="N3379" s="97" t="s">
        <v>534</v>
      </c>
      <c r="Q3379" s="88" t="str">
        <f t="array" aca="1" ref="Q3379" ca="1">IFERROR(INDEX(Tableau3[Num DECAL],SMALL(IF(Tableau3[Num DECAL]&lt;&gt;"",ROW(INDIRECT("1:"&amp;ROWS(Tableau3[Num DECAL])))),ROWS($1:3368))),"")</f>
        <v/>
      </c>
      <c r="R3379" s="88">
        <f t="shared" ca="1" si="52"/>
        <v>0</v>
      </c>
      <c r="S3379" s="88">
        <f ca="1">COUNTIFS(Tableau3[PLAGE],R3379)</f>
        <v>0</v>
      </c>
      <c r="T3379" s="139">
        <f ca="1">INDEX(EXTRACT!DATE,MATCH(Tableau4[[#This Row],[Décalage]],D:D,0),0)</f>
        <v>0</v>
      </c>
      <c r="U3379" s="139">
        <f ca="1">VLOOKUP(Tableau4[[#This Row],[Décalage]],D:E,2,0)</f>
        <v>0</v>
      </c>
      <c r="V3379" s="139">
        <f ca="1">VLOOKUP(Tableau4[[#This Row],[Décalage]],D:G,4,0)</f>
        <v>0</v>
      </c>
      <c r="AY3379" s="88"/>
      <c r="AZ3379" s="88"/>
      <c r="BA3379" s="88"/>
      <c r="BB3379" s="88"/>
      <c r="BC3379" s="88"/>
    </row>
    <row r="3380" spans="1:55" ht="15" x14ac:dyDescent="0.2">
      <c r="A3380" s="100" t="s">
        <v>534</v>
      </c>
      <c r="B3380" s="95" t="s">
        <v>534</v>
      </c>
      <c r="C3380" s="95">
        <v>3377</v>
      </c>
      <c r="D3380" s="95" t="s">
        <v>534</v>
      </c>
      <c r="E3380" s="99" t="s">
        <v>534</v>
      </c>
      <c r="F3380" s="95" t="s">
        <v>534</v>
      </c>
      <c r="G3380" s="95" t="s">
        <v>534</v>
      </c>
      <c r="H3380" s="95">
        <v>0</v>
      </c>
      <c r="I3380" s="95">
        <v>1</v>
      </c>
      <c r="J3380" s="95">
        <v>2913</v>
      </c>
      <c r="K3380" s="95" t="s">
        <v>534</v>
      </c>
      <c r="L3380" s="98" t="s">
        <v>534</v>
      </c>
      <c r="M3380" s="98" t="s">
        <v>534</v>
      </c>
      <c r="N3380" s="97" t="s">
        <v>534</v>
      </c>
      <c r="Q3380" s="88" t="str">
        <f t="array" aca="1" ref="Q3380" ca="1">IFERROR(INDEX(Tableau3[Num DECAL],SMALL(IF(Tableau3[Num DECAL]&lt;&gt;"",ROW(INDIRECT("1:"&amp;ROWS(Tableau3[Num DECAL])))),ROWS($1:3369))),"")</f>
        <v/>
      </c>
      <c r="R3380" s="88">
        <f t="shared" ca="1" si="52"/>
        <v>0</v>
      </c>
      <c r="S3380" s="88">
        <f ca="1">COUNTIFS(Tableau3[PLAGE],R3380)</f>
        <v>0</v>
      </c>
      <c r="T3380" s="139">
        <f ca="1">INDEX(EXTRACT!DATE,MATCH(Tableau4[[#This Row],[Décalage]],D:D,0),0)</f>
        <v>0</v>
      </c>
      <c r="U3380" s="139">
        <f ca="1">VLOOKUP(Tableau4[[#This Row],[Décalage]],D:E,2,0)</f>
        <v>0</v>
      </c>
      <c r="V3380" s="139">
        <f ca="1">VLOOKUP(Tableau4[[#This Row],[Décalage]],D:G,4,0)</f>
        <v>0</v>
      </c>
      <c r="AY3380" s="88"/>
      <c r="AZ3380" s="88"/>
      <c r="BA3380" s="88"/>
      <c r="BB3380" s="88"/>
      <c r="BC3380" s="88"/>
    </row>
    <row r="3381" spans="1:55" ht="15" x14ac:dyDescent="0.2">
      <c r="A3381" s="100" t="s">
        <v>534</v>
      </c>
      <c r="B3381" s="95" t="s">
        <v>534</v>
      </c>
      <c r="C3381" s="95">
        <v>3378</v>
      </c>
      <c r="D3381" s="95" t="s">
        <v>534</v>
      </c>
      <c r="E3381" s="99" t="s">
        <v>534</v>
      </c>
      <c r="F3381" s="95" t="s">
        <v>534</v>
      </c>
      <c r="G3381" s="95" t="s">
        <v>534</v>
      </c>
      <c r="H3381" s="95">
        <v>0</v>
      </c>
      <c r="I3381" s="95">
        <v>1</v>
      </c>
      <c r="J3381" s="95">
        <v>2914</v>
      </c>
      <c r="K3381" s="95" t="s">
        <v>534</v>
      </c>
      <c r="L3381" s="98" t="s">
        <v>534</v>
      </c>
      <c r="M3381" s="98" t="s">
        <v>534</v>
      </c>
      <c r="N3381" s="97" t="s">
        <v>534</v>
      </c>
      <c r="Q3381" s="88" t="str">
        <f t="array" aca="1" ref="Q3381" ca="1">IFERROR(INDEX(Tableau3[Num DECAL],SMALL(IF(Tableau3[Num DECAL]&lt;&gt;"",ROW(INDIRECT("1:"&amp;ROWS(Tableau3[Num DECAL])))),ROWS($1:3370))),"")</f>
        <v/>
      </c>
      <c r="R3381" s="88">
        <f t="shared" ca="1" si="52"/>
        <v>0</v>
      </c>
      <c r="S3381" s="88">
        <f ca="1">COUNTIFS(Tableau3[PLAGE],R3381)</f>
        <v>0</v>
      </c>
      <c r="T3381" s="139">
        <f ca="1">INDEX(EXTRACT!DATE,MATCH(Tableau4[[#This Row],[Décalage]],D:D,0),0)</f>
        <v>0</v>
      </c>
      <c r="U3381" s="139">
        <f ca="1">VLOOKUP(Tableau4[[#This Row],[Décalage]],D:E,2,0)</f>
        <v>0</v>
      </c>
      <c r="V3381" s="139">
        <f ca="1">VLOOKUP(Tableau4[[#This Row],[Décalage]],D:G,4,0)</f>
        <v>0</v>
      </c>
      <c r="AY3381" s="88"/>
      <c r="AZ3381" s="88"/>
      <c r="BA3381" s="88"/>
      <c r="BB3381" s="88"/>
      <c r="BC3381" s="88"/>
    </row>
    <row r="3382" spans="1:55" ht="15" x14ac:dyDescent="0.2">
      <c r="A3382" s="100" t="s">
        <v>534</v>
      </c>
      <c r="B3382" s="95" t="s">
        <v>534</v>
      </c>
      <c r="C3382" s="95">
        <v>3379</v>
      </c>
      <c r="D3382" s="95" t="s">
        <v>534</v>
      </c>
      <c r="E3382" s="99" t="s">
        <v>534</v>
      </c>
      <c r="F3382" s="95" t="s">
        <v>534</v>
      </c>
      <c r="G3382" s="95" t="s">
        <v>534</v>
      </c>
      <c r="H3382" s="95">
        <v>0</v>
      </c>
      <c r="I3382" s="95">
        <v>1</v>
      </c>
      <c r="J3382" s="95">
        <v>2915</v>
      </c>
      <c r="K3382" s="95" t="s">
        <v>534</v>
      </c>
      <c r="L3382" s="98" t="s">
        <v>534</v>
      </c>
      <c r="M3382" s="98" t="s">
        <v>534</v>
      </c>
      <c r="N3382" s="97" t="s">
        <v>534</v>
      </c>
      <c r="Q3382" s="88" t="str">
        <f t="array" aca="1" ref="Q3382" ca="1">IFERROR(INDEX(Tableau3[Num DECAL],SMALL(IF(Tableau3[Num DECAL]&lt;&gt;"",ROW(INDIRECT("1:"&amp;ROWS(Tableau3[Num DECAL])))),ROWS($1:3371))),"")</f>
        <v/>
      </c>
      <c r="R3382" s="88">
        <f t="shared" ca="1" si="52"/>
        <v>0</v>
      </c>
      <c r="S3382" s="88">
        <f ca="1">COUNTIFS(Tableau3[PLAGE],R3382)</f>
        <v>0</v>
      </c>
      <c r="T3382" s="139">
        <f ca="1">INDEX(EXTRACT!DATE,MATCH(Tableau4[[#This Row],[Décalage]],D:D,0),0)</f>
        <v>0</v>
      </c>
      <c r="U3382" s="139">
        <f ca="1">VLOOKUP(Tableau4[[#This Row],[Décalage]],D:E,2,0)</f>
        <v>0</v>
      </c>
      <c r="V3382" s="139">
        <f ca="1">VLOOKUP(Tableau4[[#This Row],[Décalage]],D:G,4,0)</f>
        <v>0</v>
      </c>
      <c r="AY3382" s="88"/>
      <c r="AZ3382" s="88"/>
      <c r="BA3382" s="88"/>
      <c r="BB3382" s="88"/>
      <c r="BC3382" s="88"/>
    </row>
    <row r="3383" spans="1:55" ht="15" x14ac:dyDescent="0.2">
      <c r="A3383" s="100" t="s">
        <v>534</v>
      </c>
      <c r="B3383" s="95" t="s">
        <v>534</v>
      </c>
      <c r="C3383" s="95">
        <v>3380</v>
      </c>
      <c r="D3383" s="95" t="s">
        <v>534</v>
      </c>
      <c r="E3383" s="99" t="s">
        <v>534</v>
      </c>
      <c r="F3383" s="95" t="s">
        <v>534</v>
      </c>
      <c r="G3383" s="95" t="s">
        <v>534</v>
      </c>
      <c r="H3383" s="95">
        <v>0</v>
      </c>
      <c r="I3383" s="95">
        <v>1</v>
      </c>
      <c r="J3383" s="95">
        <v>2916</v>
      </c>
      <c r="K3383" s="95" t="s">
        <v>534</v>
      </c>
      <c r="L3383" s="98" t="s">
        <v>534</v>
      </c>
      <c r="M3383" s="98" t="s">
        <v>534</v>
      </c>
      <c r="N3383" s="97" t="s">
        <v>534</v>
      </c>
      <c r="Q3383" s="88" t="str">
        <f t="array" aca="1" ref="Q3383" ca="1">IFERROR(INDEX(Tableau3[Num DECAL],SMALL(IF(Tableau3[Num DECAL]&lt;&gt;"",ROW(INDIRECT("1:"&amp;ROWS(Tableau3[Num DECAL])))),ROWS($1:3372))),"")</f>
        <v/>
      </c>
      <c r="R3383" s="88">
        <f t="shared" ca="1" si="52"/>
        <v>0</v>
      </c>
      <c r="S3383" s="88">
        <f ca="1">COUNTIFS(Tableau3[PLAGE],R3383)</f>
        <v>0</v>
      </c>
      <c r="T3383" s="139">
        <f ca="1">INDEX(EXTRACT!DATE,MATCH(Tableau4[[#This Row],[Décalage]],D:D,0),0)</f>
        <v>0</v>
      </c>
      <c r="U3383" s="139">
        <f ca="1">VLOOKUP(Tableau4[[#This Row],[Décalage]],D:E,2,0)</f>
        <v>0</v>
      </c>
      <c r="V3383" s="139">
        <f ca="1">VLOOKUP(Tableau4[[#This Row],[Décalage]],D:G,4,0)</f>
        <v>0</v>
      </c>
      <c r="AY3383" s="88"/>
      <c r="AZ3383" s="88"/>
      <c r="BA3383" s="88"/>
      <c r="BB3383" s="88"/>
      <c r="BC3383" s="88"/>
    </row>
    <row r="3384" spans="1:55" ht="15" x14ac:dyDescent="0.2">
      <c r="A3384" s="100" t="s">
        <v>534</v>
      </c>
      <c r="B3384" s="95" t="s">
        <v>534</v>
      </c>
      <c r="C3384" s="95">
        <v>3381</v>
      </c>
      <c r="D3384" s="95" t="s">
        <v>534</v>
      </c>
      <c r="E3384" s="99" t="s">
        <v>534</v>
      </c>
      <c r="F3384" s="95" t="s">
        <v>534</v>
      </c>
      <c r="G3384" s="95" t="s">
        <v>534</v>
      </c>
      <c r="H3384" s="95">
        <v>0</v>
      </c>
      <c r="I3384" s="95">
        <v>1</v>
      </c>
      <c r="J3384" s="95">
        <v>2917</v>
      </c>
      <c r="K3384" s="95" t="s">
        <v>534</v>
      </c>
      <c r="L3384" s="98" t="s">
        <v>534</v>
      </c>
      <c r="M3384" s="98" t="s">
        <v>534</v>
      </c>
      <c r="N3384" s="97" t="s">
        <v>534</v>
      </c>
      <c r="Q3384" s="88" t="str">
        <f t="array" aca="1" ref="Q3384" ca="1">IFERROR(INDEX(Tableau3[Num DECAL],SMALL(IF(Tableau3[Num DECAL]&lt;&gt;"",ROW(INDIRECT("1:"&amp;ROWS(Tableau3[Num DECAL])))),ROWS($1:3373))),"")</f>
        <v/>
      </c>
      <c r="R3384" s="88">
        <f t="shared" ca="1" si="52"/>
        <v>0</v>
      </c>
      <c r="S3384" s="88">
        <f ca="1">COUNTIFS(Tableau3[PLAGE],R3384)</f>
        <v>0</v>
      </c>
      <c r="T3384" s="139">
        <f ca="1">INDEX(EXTRACT!DATE,MATCH(Tableau4[[#This Row],[Décalage]],D:D,0),0)</f>
        <v>0</v>
      </c>
      <c r="U3384" s="139">
        <f ca="1">VLOOKUP(Tableau4[[#This Row],[Décalage]],D:E,2,0)</f>
        <v>0</v>
      </c>
      <c r="V3384" s="139">
        <f ca="1">VLOOKUP(Tableau4[[#This Row],[Décalage]],D:G,4,0)</f>
        <v>0</v>
      </c>
      <c r="AY3384" s="88"/>
      <c r="AZ3384" s="88"/>
      <c r="BA3384" s="88"/>
      <c r="BB3384" s="88"/>
      <c r="BC3384" s="88"/>
    </row>
    <row r="3385" spans="1:55" ht="15" x14ac:dyDescent="0.2">
      <c r="A3385" s="100" t="s">
        <v>534</v>
      </c>
      <c r="B3385" s="95" t="s">
        <v>534</v>
      </c>
      <c r="C3385" s="95">
        <v>3382</v>
      </c>
      <c r="D3385" s="95" t="s">
        <v>534</v>
      </c>
      <c r="E3385" s="99" t="s">
        <v>534</v>
      </c>
      <c r="F3385" s="95" t="s">
        <v>534</v>
      </c>
      <c r="G3385" s="95" t="s">
        <v>534</v>
      </c>
      <c r="H3385" s="95">
        <v>0</v>
      </c>
      <c r="I3385" s="95">
        <v>1</v>
      </c>
      <c r="J3385" s="95">
        <v>2918</v>
      </c>
      <c r="K3385" s="95" t="s">
        <v>534</v>
      </c>
      <c r="L3385" s="98" t="s">
        <v>534</v>
      </c>
      <c r="M3385" s="98" t="s">
        <v>534</v>
      </c>
      <c r="N3385" s="97" t="s">
        <v>534</v>
      </c>
      <c r="Q3385" s="88" t="str">
        <f t="array" aca="1" ref="Q3385" ca="1">IFERROR(INDEX(Tableau3[Num DECAL],SMALL(IF(Tableau3[Num DECAL]&lt;&gt;"",ROW(INDIRECT("1:"&amp;ROWS(Tableau3[Num DECAL])))),ROWS($1:3374))),"")</f>
        <v/>
      </c>
      <c r="R3385" s="88">
        <f t="shared" ca="1" si="52"/>
        <v>0</v>
      </c>
      <c r="S3385" s="88">
        <f ca="1">COUNTIFS(Tableau3[PLAGE],R3385)</f>
        <v>0</v>
      </c>
      <c r="T3385" s="139">
        <f ca="1">INDEX(EXTRACT!DATE,MATCH(Tableau4[[#This Row],[Décalage]],D:D,0),0)</f>
        <v>0</v>
      </c>
      <c r="U3385" s="139">
        <f ca="1">VLOOKUP(Tableau4[[#This Row],[Décalage]],D:E,2,0)</f>
        <v>0</v>
      </c>
      <c r="V3385" s="139">
        <f ca="1">VLOOKUP(Tableau4[[#This Row],[Décalage]],D:G,4,0)</f>
        <v>0</v>
      </c>
      <c r="AY3385" s="88"/>
      <c r="AZ3385" s="88"/>
      <c r="BA3385" s="88"/>
      <c r="BB3385" s="88"/>
      <c r="BC3385" s="88"/>
    </row>
    <row r="3386" spans="1:55" ht="15" x14ac:dyDescent="0.2">
      <c r="A3386" s="100" t="s">
        <v>534</v>
      </c>
      <c r="B3386" s="95" t="s">
        <v>534</v>
      </c>
      <c r="C3386" s="95">
        <v>3383</v>
      </c>
      <c r="D3386" s="95" t="s">
        <v>534</v>
      </c>
      <c r="E3386" s="99" t="s">
        <v>534</v>
      </c>
      <c r="F3386" s="95" t="s">
        <v>534</v>
      </c>
      <c r="G3386" s="95" t="s">
        <v>534</v>
      </c>
      <c r="H3386" s="95">
        <v>0</v>
      </c>
      <c r="I3386" s="95">
        <v>1</v>
      </c>
      <c r="J3386" s="95">
        <v>2919</v>
      </c>
      <c r="K3386" s="95" t="s">
        <v>534</v>
      </c>
      <c r="L3386" s="98" t="s">
        <v>534</v>
      </c>
      <c r="M3386" s="98" t="s">
        <v>534</v>
      </c>
      <c r="N3386" s="97" t="s">
        <v>534</v>
      </c>
      <c r="Q3386" s="88" t="str">
        <f t="array" aca="1" ref="Q3386" ca="1">IFERROR(INDEX(Tableau3[Num DECAL],SMALL(IF(Tableau3[Num DECAL]&lt;&gt;"",ROW(INDIRECT("1:"&amp;ROWS(Tableau3[Num DECAL])))),ROWS($1:3375))),"")</f>
        <v/>
      </c>
      <c r="R3386" s="88">
        <f t="shared" ca="1" si="52"/>
        <v>0</v>
      </c>
      <c r="S3386" s="88">
        <f ca="1">COUNTIFS(Tableau3[PLAGE],R3386)</f>
        <v>0</v>
      </c>
      <c r="T3386" s="139">
        <f ca="1">INDEX(EXTRACT!DATE,MATCH(Tableau4[[#This Row],[Décalage]],D:D,0),0)</f>
        <v>0</v>
      </c>
      <c r="U3386" s="139">
        <f ca="1">VLOOKUP(Tableau4[[#This Row],[Décalage]],D:E,2,0)</f>
        <v>0</v>
      </c>
      <c r="V3386" s="139">
        <f ca="1">VLOOKUP(Tableau4[[#This Row],[Décalage]],D:G,4,0)</f>
        <v>0</v>
      </c>
      <c r="AY3386" s="88"/>
      <c r="AZ3386" s="88"/>
      <c r="BA3386" s="88"/>
      <c r="BB3386" s="88"/>
      <c r="BC3386" s="88"/>
    </row>
    <row r="3387" spans="1:55" ht="15" x14ac:dyDescent="0.2">
      <c r="A3387" s="100" t="s">
        <v>534</v>
      </c>
      <c r="B3387" s="95" t="s">
        <v>534</v>
      </c>
      <c r="C3387" s="95">
        <v>3384</v>
      </c>
      <c r="D3387" s="95" t="s">
        <v>534</v>
      </c>
      <c r="E3387" s="99" t="s">
        <v>534</v>
      </c>
      <c r="F3387" s="95" t="s">
        <v>534</v>
      </c>
      <c r="G3387" s="95" t="s">
        <v>534</v>
      </c>
      <c r="H3387" s="95">
        <v>0</v>
      </c>
      <c r="I3387" s="95">
        <v>1</v>
      </c>
      <c r="J3387" s="95">
        <v>2920</v>
      </c>
      <c r="K3387" s="95" t="s">
        <v>534</v>
      </c>
      <c r="L3387" s="98" t="s">
        <v>534</v>
      </c>
      <c r="M3387" s="98" t="s">
        <v>534</v>
      </c>
      <c r="N3387" s="97" t="s">
        <v>534</v>
      </c>
      <c r="Q3387" s="88" t="str">
        <f t="array" aca="1" ref="Q3387" ca="1">IFERROR(INDEX(Tableau3[Num DECAL],SMALL(IF(Tableau3[Num DECAL]&lt;&gt;"",ROW(INDIRECT("1:"&amp;ROWS(Tableau3[Num DECAL])))),ROWS($1:3376))),"")</f>
        <v/>
      </c>
      <c r="R3387" s="88">
        <f t="shared" ca="1" si="52"/>
        <v>0</v>
      </c>
      <c r="S3387" s="88">
        <f ca="1">COUNTIFS(Tableau3[PLAGE],R3387)</f>
        <v>0</v>
      </c>
      <c r="T3387" s="139">
        <f ca="1">INDEX(EXTRACT!DATE,MATCH(Tableau4[[#This Row],[Décalage]],D:D,0),0)</f>
        <v>0</v>
      </c>
      <c r="U3387" s="139">
        <f ca="1">VLOOKUP(Tableau4[[#This Row],[Décalage]],D:E,2,0)</f>
        <v>0</v>
      </c>
      <c r="V3387" s="139">
        <f ca="1">VLOOKUP(Tableau4[[#This Row],[Décalage]],D:G,4,0)</f>
        <v>0</v>
      </c>
      <c r="AY3387" s="88"/>
      <c r="AZ3387" s="88"/>
      <c r="BA3387" s="88"/>
      <c r="BB3387" s="88"/>
      <c r="BC3387" s="88"/>
    </row>
    <row r="3388" spans="1:55" ht="15" x14ac:dyDescent="0.2">
      <c r="A3388" s="100" t="s">
        <v>534</v>
      </c>
      <c r="B3388" s="95" t="s">
        <v>534</v>
      </c>
      <c r="C3388" s="95">
        <v>3385</v>
      </c>
      <c r="D3388" s="95" t="s">
        <v>534</v>
      </c>
      <c r="E3388" s="99" t="s">
        <v>534</v>
      </c>
      <c r="F3388" s="95" t="s">
        <v>534</v>
      </c>
      <c r="G3388" s="95" t="s">
        <v>534</v>
      </c>
      <c r="H3388" s="95">
        <v>0</v>
      </c>
      <c r="I3388" s="95">
        <v>1</v>
      </c>
      <c r="J3388" s="95">
        <v>2921</v>
      </c>
      <c r="K3388" s="95" t="s">
        <v>534</v>
      </c>
      <c r="L3388" s="98" t="s">
        <v>534</v>
      </c>
      <c r="M3388" s="98" t="s">
        <v>534</v>
      </c>
      <c r="N3388" s="97" t="s">
        <v>534</v>
      </c>
      <c r="Q3388" s="88" t="str">
        <f t="array" aca="1" ref="Q3388" ca="1">IFERROR(INDEX(Tableau3[Num DECAL],SMALL(IF(Tableau3[Num DECAL]&lt;&gt;"",ROW(INDIRECT("1:"&amp;ROWS(Tableau3[Num DECAL])))),ROWS($1:3377))),"")</f>
        <v/>
      </c>
      <c r="R3388" s="88">
        <f t="shared" ca="1" si="52"/>
        <v>0</v>
      </c>
      <c r="S3388" s="88">
        <f ca="1">COUNTIFS(Tableau3[PLAGE],R3388)</f>
        <v>0</v>
      </c>
      <c r="T3388" s="139">
        <f ca="1">INDEX(EXTRACT!DATE,MATCH(Tableau4[[#This Row],[Décalage]],D:D,0),0)</f>
        <v>0</v>
      </c>
      <c r="U3388" s="139">
        <f ca="1">VLOOKUP(Tableau4[[#This Row],[Décalage]],D:E,2,0)</f>
        <v>0</v>
      </c>
      <c r="V3388" s="139">
        <f ca="1">VLOOKUP(Tableau4[[#This Row],[Décalage]],D:G,4,0)</f>
        <v>0</v>
      </c>
      <c r="AY3388" s="88"/>
      <c r="AZ3388" s="88"/>
      <c r="BA3388" s="88"/>
      <c r="BB3388" s="88"/>
      <c r="BC3388" s="88"/>
    </row>
    <row r="3389" spans="1:55" ht="15" x14ac:dyDescent="0.2">
      <c r="A3389" s="100" t="s">
        <v>534</v>
      </c>
      <c r="B3389" s="95" t="s">
        <v>534</v>
      </c>
      <c r="C3389" s="95">
        <v>3386</v>
      </c>
      <c r="D3389" s="95" t="s">
        <v>534</v>
      </c>
      <c r="E3389" s="99" t="s">
        <v>534</v>
      </c>
      <c r="F3389" s="95" t="s">
        <v>534</v>
      </c>
      <c r="G3389" s="95" t="s">
        <v>534</v>
      </c>
      <c r="H3389" s="95">
        <v>0</v>
      </c>
      <c r="I3389" s="95">
        <v>1</v>
      </c>
      <c r="J3389" s="95">
        <v>2922</v>
      </c>
      <c r="K3389" s="95" t="s">
        <v>534</v>
      </c>
      <c r="L3389" s="98" t="s">
        <v>534</v>
      </c>
      <c r="M3389" s="98" t="s">
        <v>534</v>
      </c>
      <c r="N3389" s="97" t="s">
        <v>534</v>
      </c>
      <c r="Q3389" s="88" t="str">
        <f t="array" aca="1" ref="Q3389" ca="1">IFERROR(INDEX(Tableau3[Num DECAL],SMALL(IF(Tableau3[Num DECAL]&lt;&gt;"",ROW(INDIRECT("1:"&amp;ROWS(Tableau3[Num DECAL])))),ROWS($1:3378))),"")</f>
        <v/>
      </c>
      <c r="R3389" s="88">
        <f t="shared" ca="1" si="52"/>
        <v>0</v>
      </c>
      <c r="S3389" s="88">
        <f ca="1">COUNTIFS(Tableau3[PLAGE],R3389)</f>
        <v>0</v>
      </c>
      <c r="T3389" s="139">
        <f ca="1">INDEX(EXTRACT!DATE,MATCH(Tableau4[[#This Row],[Décalage]],D:D,0),0)</f>
        <v>0</v>
      </c>
      <c r="U3389" s="139">
        <f ca="1">VLOOKUP(Tableau4[[#This Row],[Décalage]],D:E,2,0)</f>
        <v>0</v>
      </c>
      <c r="V3389" s="139">
        <f ca="1">VLOOKUP(Tableau4[[#This Row],[Décalage]],D:G,4,0)</f>
        <v>0</v>
      </c>
      <c r="AY3389" s="88"/>
      <c r="AZ3389" s="88"/>
      <c r="BA3389" s="88"/>
      <c r="BB3389" s="88"/>
      <c r="BC3389" s="88"/>
    </row>
    <row r="3390" spans="1:55" ht="15" x14ac:dyDescent="0.2">
      <c r="A3390" s="100" t="s">
        <v>534</v>
      </c>
      <c r="B3390" s="95" t="s">
        <v>534</v>
      </c>
      <c r="C3390" s="95">
        <v>3387</v>
      </c>
      <c r="D3390" s="95" t="s">
        <v>534</v>
      </c>
      <c r="E3390" s="99" t="s">
        <v>534</v>
      </c>
      <c r="F3390" s="95" t="s">
        <v>534</v>
      </c>
      <c r="G3390" s="95" t="s">
        <v>534</v>
      </c>
      <c r="H3390" s="95">
        <v>0</v>
      </c>
      <c r="I3390" s="95">
        <v>1</v>
      </c>
      <c r="J3390" s="95">
        <v>2923</v>
      </c>
      <c r="K3390" s="95" t="s">
        <v>534</v>
      </c>
      <c r="L3390" s="98" t="s">
        <v>534</v>
      </c>
      <c r="M3390" s="98" t="s">
        <v>534</v>
      </c>
      <c r="N3390" s="97" t="s">
        <v>534</v>
      </c>
      <c r="Q3390" s="88" t="str">
        <f t="array" aca="1" ref="Q3390" ca="1">IFERROR(INDEX(Tableau3[Num DECAL],SMALL(IF(Tableau3[Num DECAL]&lt;&gt;"",ROW(INDIRECT("1:"&amp;ROWS(Tableau3[Num DECAL])))),ROWS($1:3379))),"")</f>
        <v/>
      </c>
      <c r="R3390" s="88">
        <f t="shared" ca="1" si="52"/>
        <v>0</v>
      </c>
      <c r="S3390" s="88">
        <f ca="1">COUNTIFS(Tableau3[PLAGE],R3390)</f>
        <v>0</v>
      </c>
      <c r="T3390" s="139">
        <f ca="1">INDEX(EXTRACT!DATE,MATCH(Tableau4[[#This Row],[Décalage]],D:D,0),0)</f>
        <v>0</v>
      </c>
      <c r="U3390" s="139">
        <f ca="1">VLOOKUP(Tableau4[[#This Row],[Décalage]],D:E,2,0)</f>
        <v>0</v>
      </c>
      <c r="V3390" s="139">
        <f ca="1">VLOOKUP(Tableau4[[#This Row],[Décalage]],D:G,4,0)</f>
        <v>0</v>
      </c>
      <c r="AY3390" s="88"/>
      <c r="AZ3390" s="88"/>
      <c r="BA3390" s="88"/>
      <c r="BB3390" s="88"/>
      <c r="BC3390" s="88"/>
    </row>
    <row r="3391" spans="1:55" ht="15" x14ac:dyDescent="0.2">
      <c r="A3391" s="100" t="s">
        <v>534</v>
      </c>
      <c r="B3391" s="95" t="s">
        <v>534</v>
      </c>
      <c r="C3391" s="95">
        <v>3388</v>
      </c>
      <c r="D3391" s="95" t="s">
        <v>534</v>
      </c>
      <c r="E3391" s="99" t="s">
        <v>534</v>
      </c>
      <c r="F3391" s="95" t="s">
        <v>534</v>
      </c>
      <c r="G3391" s="95" t="s">
        <v>534</v>
      </c>
      <c r="H3391" s="95">
        <v>0</v>
      </c>
      <c r="I3391" s="95">
        <v>1</v>
      </c>
      <c r="J3391" s="95">
        <v>2924</v>
      </c>
      <c r="K3391" s="95" t="s">
        <v>534</v>
      </c>
      <c r="L3391" s="98" t="s">
        <v>534</v>
      </c>
      <c r="M3391" s="98" t="s">
        <v>534</v>
      </c>
      <c r="N3391" s="97" t="s">
        <v>534</v>
      </c>
      <c r="Q3391" s="88" t="str">
        <f t="array" aca="1" ref="Q3391" ca="1">IFERROR(INDEX(Tableau3[Num DECAL],SMALL(IF(Tableau3[Num DECAL]&lt;&gt;"",ROW(INDIRECT("1:"&amp;ROWS(Tableau3[Num DECAL])))),ROWS($1:3380))),"")</f>
        <v/>
      </c>
      <c r="R3391" s="88">
        <f t="shared" ca="1" si="52"/>
        <v>0</v>
      </c>
      <c r="S3391" s="88">
        <f ca="1">COUNTIFS(Tableau3[PLAGE],R3391)</f>
        <v>0</v>
      </c>
      <c r="T3391" s="139">
        <f ca="1">INDEX(EXTRACT!DATE,MATCH(Tableau4[[#This Row],[Décalage]],D:D,0),0)</f>
        <v>0</v>
      </c>
      <c r="U3391" s="139">
        <f ca="1">VLOOKUP(Tableau4[[#This Row],[Décalage]],D:E,2,0)</f>
        <v>0</v>
      </c>
      <c r="V3391" s="139">
        <f ca="1">VLOOKUP(Tableau4[[#This Row],[Décalage]],D:G,4,0)</f>
        <v>0</v>
      </c>
      <c r="AY3391" s="88"/>
      <c r="AZ3391" s="88"/>
      <c r="BA3391" s="88"/>
      <c r="BB3391" s="88"/>
      <c r="BC3391" s="88"/>
    </row>
    <row r="3392" spans="1:55" ht="15" x14ac:dyDescent="0.2">
      <c r="A3392" s="100" t="s">
        <v>534</v>
      </c>
      <c r="B3392" s="95" t="s">
        <v>534</v>
      </c>
      <c r="C3392" s="95">
        <v>3389</v>
      </c>
      <c r="D3392" s="95" t="s">
        <v>534</v>
      </c>
      <c r="E3392" s="99" t="s">
        <v>534</v>
      </c>
      <c r="F3392" s="95" t="s">
        <v>534</v>
      </c>
      <c r="G3392" s="95" t="s">
        <v>534</v>
      </c>
      <c r="H3392" s="95">
        <v>0</v>
      </c>
      <c r="I3392" s="95">
        <v>1</v>
      </c>
      <c r="J3392" s="95">
        <v>2925</v>
      </c>
      <c r="K3392" s="95" t="s">
        <v>534</v>
      </c>
      <c r="L3392" s="98" t="s">
        <v>534</v>
      </c>
      <c r="M3392" s="98" t="s">
        <v>534</v>
      </c>
      <c r="N3392" s="97" t="s">
        <v>534</v>
      </c>
      <c r="Q3392" s="88" t="str">
        <f t="array" aca="1" ref="Q3392" ca="1">IFERROR(INDEX(Tableau3[Num DECAL],SMALL(IF(Tableau3[Num DECAL]&lt;&gt;"",ROW(INDIRECT("1:"&amp;ROWS(Tableau3[Num DECAL])))),ROWS($1:3381))),"")</f>
        <v/>
      </c>
      <c r="R3392" s="88">
        <f t="shared" ca="1" si="52"/>
        <v>0</v>
      </c>
      <c r="S3392" s="88">
        <f ca="1">COUNTIFS(Tableau3[PLAGE],R3392)</f>
        <v>0</v>
      </c>
      <c r="T3392" s="139">
        <f ca="1">INDEX(EXTRACT!DATE,MATCH(Tableau4[[#This Row],[Décalage]],D:D,0),0)</f>
        <v>0</v>
      </c>
      <c r="U3392" s="139">
        <f ca="1">VLOOKUP(Tableau4[[#This Row],[Décalage]],D:E,2,0)</f>
        <v>0</v>
      </c>
      <c r="V3392" s="139">
        <f ca="1">VLOOKUP(Tableau4[[#This Row],[Décalage]],D:G,4,0)</f>
        <v>0</v>
      </c>
      <c r="AY3392" s="88"/>
      <c r="AZ3392" s="88"/>
      <c r="BA3392" s="88"/>
      <c r="BB3392" s="88"/>
      <c r="BC3392" s="88"/>
    </row>
    <row r="3393" spans="1:55" ht="15" x14ac:dyDescent="0.2">
      <c r="A3393" s="100" t="s">
        <v>534</v>
      </c>
      <c r="B3393" s="95" t="s">
        <v>534</v>
      </c>
      <c r="C3393" s="95">
        <v>3390</v>
      </c>
      <c r="D3393" s="95" t="s">
        <v>534</v>
      </c>
      <c r="E3393" s="99" t="s">
        <v>534</v>
      </c>
      <c r="F3393" s="95" t="s">
        <v>534</v>
      </c>
      <c r="G3393" s="95" t="s">
        <v>534</v>
      </c>
      <c r="H3393" s="95">
        <v>0</v>
      </c>
      <c r="I3393" s="95">
        <v>1</v>
      </c>
      <c r="J3393" s="95">
        <v>2926</v>
      </c>
      <c r="K3393" s="95" t="s">
        <v>534</v>
      </c>
      <c r="L3393" s="98" t="s">
        <v>534</v>
      </c>
      <c r="M3393" s="98" t="s">
        <v>534</v>
      </c>
      <c r="N3393" s="97" t="s">
        <v>534</v>
      </c>
      <c r="Q3393" s="88" t="str">
        <f t="array" aca="1" ref="Q3393" ca="1">IFERROR(INDEX(Tableau3[Num DECAL],SMALL(IF(Tableau3[Num DECAL]&lt;&gt;"",ROW(INDIRECT("1:"&amp;ROWS(Tableau3[Num DECAL])))),ROWS($1:3382))),"")</f>
        <v/>
      </c>
      <c r="R3393" s="88">
        <f t="shared" ca="1" si="52"/>
        <v>0</v>
      </c>
      <c r="S3393" s="88">
        <f ca="1">COUNTIFS(Tableau3[PLAGE],R3393)</f>
        <v>0</v>
      </c>
      <c r="T3393" s="139">
        <f ca="1">INDEX(EXTRACT!DATE,MATCH(Tableau4[[#This Row],[Décalage]],D:D,0),0)</f>
        <v>0</v>
      </c>
      <c r="U3393" s="139">
        <f ca="1">VLOOKUP(Tableau4[[#This Row],[Décalage]],D:E,2,0)</f>
        <v>0</v>
      </c>
      <c r="V3393" s="139">
        <f ca="1">VLOOKUP(Tableau4[[#This Row],[Décalage]],D:G,4,0)</f>
        <v>0</v>
      </c>
      <c r="AY3393" s="88"/>
      <c r="AZ3393" s="88"/>
      <c r="BA3393" s="88"/>
      <c r="BB3393" s="88"/>
      <c r="BC3393" s="88"/>
    </row>
    <row r="3394" spans="1:55" ht="15" x14ac:dyDescent="0.2">
      <c r="A3394" s="100" t="s">
        <v>534</v>
      </c>
      <c r="B3394" s="95" t="s">
        <v>534</v>
      </c>
      <c r="C3394" s="95">
        <v>3391</v>
      </c>
      <c r="D3394" s="95" t="s">
        <v>534</v>
      </c>
      <c r="E3394" s="99" t="s">
        <v>534</v>
      </c>
      <c r="F3394" s="95" t="s">
        <v>534</v>
      </c>
      <c r="G3394" s="95" t="s">
        <v>534</v>
      </c>
      <c r="H3394" s="95">
        <v>0</v>
      </c>
      <c r="I3394" s="95">
        <v>1</v>
      </c>
      <c r="J3394" s="95">
        <v>2927</v>
      </c>
      <c r="K3394" s="95" t="s">
        <v>534</v>
      </c>
      <c r="L3394" s="98" t="s">
        <v>534</v>
      </c>
      <c r="M3394" s="98" t="s">
        <v>534</v>
      </c>
      <c r="N3394" s="97" t="s">
        <v>534</v>
      </c>
      <c r="Q3394" s="88" t="str">
        <f t="array" aca="1" ref="Q3394" ca="1">IFERROR(INDEX(Tableau3[Num DECAL],SMALL(IF(Tableau3[Num DECAL]&lt;&gt;"",ROW(INDIRECT("1:"&amp;ROWS(Tableau3[Num DECAL])))),ROWS($1:3383))),"")</f>
        <v/>
      </c>
      <c r="R3394" s="88">
        <f t="shared" ca="1" si="52"/>
        <v>0</v>
      </c>
      <c r="S3394" s="88">
        <f ca="1">COUNTIFS(Tableau3[PLAGE],R3394)</f>
        <v>0</v>
      </c>
      <c r="T3394" s="139">
        <f ca="1">INDEX(EXTRACT!DATE,MATCH(Tableau4[[#This Row],[Décalage]],D:D,0),0)</f>
        <v>0</v>
      </c>
      <c r="U3394" s="139">
        <f ca="1">VLOOKUP(Tableau4[[#This Row],[Décalage]],D:E,2,0)</f>
        <v>0</v>
      </c>
      <c r="V3394" s="139">
        <f ca="1">VLOOKUP(Tableau4[[#This Row],[Décalage]],D:G,4,0)</f>
        <v>0</v>
      </c>
      <c r="AY3394" s="88"/>
      <c r="AZ3394" s="88"/>
      <c r="BA3394" s="88"/>
      <c r="BB3394" s="88"/>
      <c r="BC3394" s="88"/>
    </row>
    <row r="3395" spans="1:55" ht="15" x14ac:dyDescent="0.2">
      <c r="A3395" s="100" t="s">
        <v>534</v>
      </c>
      <c r="B3395" s="95" t="s">
        <v>534</v>
      </c>
      <c r="C3395" s="95">
        <v>3392</v>
      </c>
      <c r="D3395" s="95" t="s">
        <v>534</v>
      </c>
      <c r="E3395" s="99" t="s">
        <v>534</v>
      </c>
      <c r="F3395" s="95" t="s">
        <v>534</v>
      </c>
      <c r="G3395" s="95" t="s">
        <v>534</v>
      </c>
      <c r="H3395" s="95">
        <v>0</v>
      </c>
      <c r="I3395" s="95">
        <v>1</v>
      </c>
      <c r="J3395" s="95">
        <v>2928</v>
      </c>
      <c r="K3395" s="95" t="s">
        <v>534</v>
      </c>
      <c r="L3395" s="98" t="s">
        <v>534</v>
      </c>
      <c r="M3395" s="98" t="s">
        <v>534</v>
      </c>
      <c r="N3395" s="97" t="s">
        <v>534</v>
      </c>
      <c r="Q3395" s="88" t="str">
        <f t="array" aca="1" ref="Q3395" ca="1">IFERROR(INDEX(Tableau3[Num DECAL],SMALL(IF(Tableau3[Num DECAL]&lt;&gt;"",ROW(INDIRECT("1:"&amp;ROWS(Tableau3[Num DECAL])))),ROWS($1:3384))),"")</f>
        <v/>
      </c>
      <c r="R3395" s="88">
        <f t="shared" ca="1" si="52"/>
        <v>0</v>
      </c>
      <c r="S3395" s="88">
        <f ca="1">COUNTIFS(Tableau3[PLAGE],R3395)</f>
        <v>0</v>
      </c>
      <c r="T3395" s="139">
        <f ca="1">INDEX(EXTRACT!DATE,MATCH(Tableau4[[#This Row],[Décalage]],D:D,0),0)</f>
        <v>0</v>
      </c>
      <c r="U3395" s="139">
        <f ca="1">VLOOKUP(Tableau4[[#This Row],[Décalage]],D:E,2,0)</f>
        <v>0</v>
      </c>
      <c r="V3395" s="139">
        <f ca="1">VLOOKUP(Tableau4[[#This Row],[Décalage]],D:G,4,0)</f>
        <v>0</v>
      </c>
      <c r="AY3395" s="88"/>
      <c r="AZ3395" s="88"/>
      <c r="BA3395" s="88"/>
      <c r="BB3395" s="88"/>
      <c r="BC3395" s="88"/>
    </row>
    <row r="3396" spans="1:55" ht="15" x14ac:dyDescent="0.2">
      <c r="A3396" s="100" t="s">
        <v>534</v>
      </c>
      <c r="B3396" s="95" t="s">
        <v>534</v>
      </c>
      <c r="C3396" s="95">
        <v>3393</v>
      </c>
      <c r="D3396" s="95" t="s">
        <v>534</v>
      </c>
      <c r="E3396" s="99" t="s">
        <v>534</v>
      </c>
      <c r="F3396" s="95" t="s">
        <v>534</v>
      </c>
      <c r="G3396" s="95" t="s">
        <v>534</v>
      </c>
      <c r="H3396" s="95">
        <v>0</v>
      </c>
      <c r="I3396" s="95">
        <v>1</v>
      </c>
      <c r="J3396" s="95">
        <v>2929</v>
      </c>
      <c r="K3396" s="95" t="s">
        <v>534</v>
      </c>
      <c r="L3396" s="98" t="s">
        <v>534</v>
      </c>
      <c r="M3396" s="98" t="s">
        <v>534</v>
      </c>
      <c r="N3396" s="97" t="s">
        <v>534</v>
      </c>
      <c r="Q3396" s="88" t="str">
        <f t="array" aca="1" ref="Q3396" ca="1">IFERROR(INDEX(Tableau3[Num DECAL],SMALL(IF(Tableau3[Num DECAL]&lt;&gt;"",ROW(INDIRECT("1:"&amp;ROWS(Tableau3[Num DECAL])))),ROWS($1:3385))),"")</f>
        <v/>
      </c>
      <c r="R3396" s="88">
        <f t="shared" ca="1" si="52"/>
        <v>0</v>
      </c>
      <c r="S3396" s="88">
        <f ca="1">COUNTIFS(Tableau3[PLAGE],R3396)</f>
        <v>0</v>
      </c>
      <c r="T3396" s="139">
        <f ca="1">INDEX(EXTRACT!DATE,MATCH(Tableau4[[#This Row],[Décalage]],D:D,0),0)</f>
        <v>0</v>
      </c>
      <c r="U3396" s="139">
        <f ca="1">VLOOKUP(Tableau4[[#This Row],[Décalage]],D:E,2,0)</f>
        <v>0</v>
      </c>
      <c r="V3396" s="139">
        <f ca="1">VLOOKUP(Tableau4[[#This Row],[Décalage]],D:G,4,0)</f>
        <v>0</v>
      </c>
      <c r="AY3396" s="88"/>
      <c r="AZ3396" s="88"/>
      <c r="BA3396" s="88"/>
      <c r="BB3396" s="88"/>
      <c r="BC3396" s="88"/>
    </row>
    <row r="3397" spans="1:55" ht="15" x14ac:dyDescent="0.2">
      <c r="A3397" s="100" t="s">
        <v>534</v>
      </c>
      <c r="B3397" s="95" t="s">
        <v>534</v>
      </c>
      <c r="C3397" s="95">
        <v>3394</v>
      </c>
      <c r="D3397" s="95" t="s">
        <v>534</v>
      </c>
      <c r="E3397" s="99" t="s">
        <v>534</v>
      </c>
      <c r="F3397" s="95" t="s">
        <v>534</v>
      </c>
      <c r="G3397" s="95" t="s">
        <v>534</v>
      </c>
      <c r="H3397" s="95">
        <v>0</v>
      </c>
      <c r="I3397" s="95">
        <v>1</v>
      </c>
      <c r="J3397" s="95">
        <v>2930</v>
      </c>
      <c r="K3397" s="95" t="s">
        <v>534</v>
      </c>
      <c r="L3397" s="98" t="s">
        <v>534</v>
      </c>
      <c r="M3397" s="98" t="s">
        <v>534</v>
      </c>
      <c r="N3397" s="97" t="s">
        <v>534</v>
      </c>
      <c r="Q3397" s="88" t="str">
        <f t="array" aca="1" ref="Q3397" ca="1">IFERROR(INDEX(Tableau3[Num DECAL],SMALL(IF(Tableau3[Num DECAL]&lt;&gt;"",ROW(INDIRECT("1:"&amp;ROWS(Tableau3[Num DECAL])))),ROWS($1:3386))),"")</f>
        <v/>
      </c>
      <c r="R3397" s="88">
        <f t="shared" ca="1" si="52"/>
        <v>0</v>
      </c>
      <c r="S3397" s="88">
        <f ca="1">COUNTIFS(Tableau3[PLAGE],R3397)</f>
        <v>0</v>
      </c>
      <c r="T3397" s="139">
        <f ca="1">INDEX(EXTRACT!DATE,MATCH(Tableau4[[#This Row],[Décalage]],D:D,0),0)</f>
        <v>0</v>
      </c>
      <c r="U3397" s="139">
        <f ca="1">VLOOKUP(Tableau4[[#This Row],[Décalage]],D:E,2,0)</f>
        <v>0</v>
      </c>
      <c r="V3397" s="139">
        <f ca="1">VLOOKUP(Tableau4[[#This Row],[Décalage]],D:G,4,0)</f>
        <v>0</v>
      </c>
      <c r="AY3397" s="88"/>
      <c r="AZ3397" s="88"/>
      <c r="BA3397" s="88"/>
      <c r="BB3397" s="88"/>
      <c r="BC3397" s="88"/>
    </row>
    <row r="3398" spans="1:55" ht="15" x14ac:dyDescent="0.2">
      <c r="A3398" s="100" t="s">
        <v>534</v>
      </c>
      <c r="B3398" s="95" t="s">
        <v>534</v>
      </c>
      <c r="C3398" s="95">
        <v>3395</v>
      </c>
      <c r="D3398" s="95" t="s">
        <v>534</v>
      </c>
      <c r="E3398" s="99" t="s">
        <v>534</v>
      </c>
      <c r="F3398" s="95" t="s">
        <v>534</v>
      </c>
      <c r="G3398" s="95" t="s">
        <v>534</v>
      </c>
      <c r="H3398" s="95">
        <v>0</v>
      </c>
      <c r="I3398" s="95">
        <v>1</v>
      </c>
      <c r="J3398" s="95">
        <v>2931</v>
      </c>
      <c r="K3398" s="95" t="s">
        <v>534</v>
      </c>
      <c r="L3398" s="98" t="s">
        <v>534</v>
      </c>
      <c r="M3398" s="98" t="s">
        <v>534</v>
      </c>
      <c r="N3398" s="97" t="s">
        <v>534</v>
      </c>
      <c r="Q3398" s="88" t="str">
        <f t="array" aca="1" ref="Q3398" ca="1">IFERROR(INDEX(Tableau3[Num DECAL],SMALL(IF(Tableau3[Num DECAL]&lt;&gt;"",ROW(INDIRECT("1:"&amp;ROWS(Tableau3[Num DECAL])))),ROWS($1:3387))),"")</f>
        <v/>
      </c>
      <c r="R3398" s="88">
        <f t="shared" ca="1" si="52"/>
        <v>0</v>
      </c>
      <c r="S3398" s="88">
        <f ca="1">COUNTIFS(Tableau3[PLAGE],R3398)</f>
        <v>0</v>
      </c>
      <c r="T3398" s="139">
        <f ca="1">INDEX(EXTRACT!DATE,MATCH(Tableau4[[#This Row],[Décalage]],D:D,0),0)</f>
        <v>0</v>
      </c>
      <c r="U3398" s="139">
        <f ca="1">VLOOKUP(Tableau4[[#This Row],[Décalage]],D:E,2,0)</f>
        <v>0</v>
      </c>
      <c r="V3398" s="139">
        <f ca="1">VLOOKUP(Tableau4[[#This Row],[Décalage]],D:G,4,0)</f>
        <v>0</v>
      </c>
      <c r="AY3398" s="88"/>
      <c r="AZ3398" s="88"/>
      <c r="BA3398" s="88"/>
      <c r="BB3398" s="88"/>
      <c r="BC3398" s="88"/>
    </row>
    <row r="3399" spans="1:55" ht="15" x14ac:dyDescent="0.2">
      <c r="A3399" s="100" t="s">
        <v>534</v>
      </c>
      <c r="B3399" s="95" t="s">
        <v>534</v>
      </c>
      <c r="C3399" s="95">
        <v>3396</v>
      </c>
      <c r="D3399" s="95" t="s">
        <v>534</v>
      </c>
      <c r="E3399" s="99" t="s">
        <v>534</v>
      </c>
      <c r="F3399" s="95" t="s">
        <v>534</v>
      </c>
      <c r="G3399" s="95" t="s">
        <v>534</v>
      </c>
      <c r="H3399" s="95">
        <v>0</v>
      </c>
      <c r="I3399" s="95">
        <v>1</v>
      </c>
      <c r="J3399" s="95">
        <v>2932</v>
      </c>
      <c r="K3399" s="95" t="s">
        <v>534</v>
      </c>
      <c r="L3399" s="98" t="s">
        <v>534</v>
      </c>
      <c r="M3399" s="98" t="s">
        <v>534</v>
      </c>
      <c r="N3399" s="97" t="s">
        <v>534</v>
      </c>
      <c r="Q3399" s="88" t="str">
        <f t="array" aca="1" ref="Q3399" ca="1">IFERROR(INDEX(Tableau3[Num DECAL],SMALL(IF(Tableau3[Num DECAL]&lt;&gt;"",ROW(INDIRECT("1:"&amp;ROWS(Tableau3[Num DECAL])))),ROWS($1:3388))),"")</f>
        <v/>
      </c>
      <c r="R3399" s="88">
        <f t="shared" ca="1" si="52"/>
        <v>0</v>
      </c>
      <c r="S3399" s="88">
        <f ca="1">COUNTIFS(Tableau3[PLAGE],R3399)</f>
        <v>0</v>
      </c>
      <c r="T3399" s="139">
        <f ca="1">INDEX(EXTRACT!DATE,MATCH(Tableau4[[#This Row],[Décalage]],D:D,0),0)</f>
        <v>0</v>
      </c>
      <c r="U3399" s="139">
        <f ca="1">VLOOKUP(Tableau4[[#This Row],[Décalage]],D:E,2,0)</f>
        <v>0</v>
      </c>
      <c r="V3399" s="139">
        <f ca="1">VLOOKUP(Tableau4[[#This Row],[Décalage]],D:G,4,0)</f>
        <v>0</v>
      </c>
      <c r="AY3399" s="88"/>
      <c r="AZ3399" s="88"/>
      <c r="BA3399" s="88"/>
      <c r="BB3399" s="88"/>
      <c r="BC3399" s="88"/>
    </row>
    <row r="3400" spans="1:55" ht="15" x14ac:dyDescent="0.2">
      <c r="A3400" s="100" t="s">
        <v>534</v>
      </c>
      <c r="B3400" s="95" t="s">
        <v>534</v>
      </c>
      <c r="C3400" s="95">
        <v>3397</v>
      </c>
      <c r="D3400" s="95" t="s">
        <v>534</v>
      </c>
      <c r="E3400" s="99" t="s">
        <v>534</v>
      </c>
      <c r="F3400" s="95" t="s">
        <v>534</v>
      </c>
      <c r="G3400" s="95" t="s">
        <v>534</v>
      </c>
      <c r="H3400" s="95">
        <v>0</v>
      </c>
      <c r="I3400" s="95">
        <v>1</v>
      </c>
      <c r="J3400" s="95">
        <v>2933</v>
      </c>
      <c r="K3400" s="95" t="s">
        <v>534</v>
      </c>
      <c r="L3400" s="98" t="s">
        <v>534</v>
      </c>
      <c r="M3400" s="98" t="s">
        <v>534</v>
      </c>
      <c r="N3400" s="97" t="s">
        <v>534</v>
      </c>
      <c r="Q3400" s="88" t="str">
        <f t="array" aca="1" ref="Q3400" ca="1">IFERROR(INDEX(Tableau3[Num DECAL],SMALL(IF(Tableau3[Num DECAL]&lt;&gt;"",ROW(INDIRECT("1:"&amp;ROWS(Tableau3[Num DECAL])))),ROWS($1:3389))),"")</f>
        <v/>
      </c>
      <c r="R3400" s="88">
        <f t="shared" ca="1" si="52"/>
        <v>0</v>
      </c>
      <c r="S3400" s="88">
        <f ca="1">COUNTIFS(Tableau3[PLAGE],R3400)</f>
        <v>0</v>
      </c>
      <c r="T3400" s="139">
        <f ca="1">INDEX(EXTRACT!DATE,MATCH(Tableau4[[#This Row],[Décalage]],D:D,0),0)</f>
        <v>0</v>
      </c>
      <c r="U3400" s="139">
        <f ca="1">VLOOKUP(Tableau4[[#This Row],[Décalage]],D:E,2,0)</f>
        <v>0</v>
      </c>
      <c r="V3400" s="139">
        <f ca="1">VLOOKUP(Tableau4[[#This Row],[Décalage]],D:G,4,0)</f>
        <v>0</v>
      </c>
      <c r="AY3400" s="88"/>
      <c r="AZ3400" s="88"/>
      <c r="BA3400" s="88"/>
      <c r="BB3400" s="88"/>
      <c r="BC3400" s="88"/>
    </row>
    <row r="3401" spans="1:55" ht="15" x14ac:dyDescent="0.2">
      <c r="A3401" s="100" t="s">
        <v>534</v>
      </c>
      <c r="B3401" s="95" t="s">
        <v>534</v>
      </c>
      <c r="C3401" s="95">
        <v>3398</v>
      </c>
      <c r="D3401" s="95" t="s">
        <v>534</v>
      </c>
      <c r="E3401" s="99" t="s">
        <v>534</v>
      </c>
      <c r="F3401" s="95" t="s">
        <v>534</v>
      </c>
      <c r="G3401" s="95" t="s">
        <v>534</v>
      </c>
      <c r="H3401" s="95">
        <v>0</v>
      </c>
      <c r="I3401" s="95">
        <v>1</v>
      </c>
      <c r="J3401" s="95">
        <v>2934</v>
      </c>
      <c r="K3401" s="95" t="s">
        <v>534</v>
      </c>
      <c r="L3401" s="98" t="s">
        <v>534</v>
      </c>
      <c r="M3401" s="98" t="s">
        <v>534</v>
      </c>
      <c r="N3401" s="97" t="s">
        <v>534</v>
      </c>
      <c r="Q3401" s="88" t="str">
        <f t="array" aca="1" ref="Q3401" ca="1">IFERROR(INDEX(Tableau3[Num DECAL],SMALL(IF(Tableau3[Num DECAL]&lt;&gt;"",ROW(INDIRECT("1:"&amp;ROWS(Tableau3[Num DECAL])))),ROWS($1:3390))),"")</f>
        <v/>
      </c>
      <c r="R3401" s="88">
        <f t="shared" ca="1" si="52"/>
        <v>0</v>
      </c>
      <c r="S3401" s="88">
        <f ca="1">COUNTIFS(Tableau3[PLAGE],R3401)</f>
        <v>0</v>
      </c>
      <c r="T3401" s="139">
        <f ca="1">INDEX(EXTRACT!DATE,MATCH(Tableau4[[#This Row],[Décalage]],D:D,0),0)</f>
        <v>0</v>
      </c>
      <c r="U3401" s="139">
        <f ca="1">VLOOKUP(Tableau4[[#This Row],[Décalage]],D:E,2,0)</f>
        <v>0</v>
      </c>
      <c r="V3401" s="139">
        <f ca="1">VLOOKUP(Tableau4[[#This Row],[Décalage]],D:G,4,0)</f>
        <v>0</v>
      </c>
      <c r="AY3401" s="88"/>
      <c r="AZ3401" s="88"/>
      <c r="BA3401" s="88"/>
      <c r="BB3401" s="88"/>
      <c r="BC3401" s="88"/>
    </row>
    <row r="3402" spans="1:55" ht="15" x14ac:dyDescent="0.2">
      <c r="A3402" s="100" t="s">
        <v>534</v>
      </c>
      <c r="B3402" s="95" t="s">
        <v>534</v>
      </c>
      <c r="C3402" s="95">
        <v>3399</v>
      </c>
      <c r="D3402" s="95" t="s">
        <v>534</v>
      </c>
      <c r="E3402" s="99" t="s">
        <v>534</v>
      </c>
      <c r="F3402" s="95" t="s">
        <v>534</v>
      </c>
      <c r="G3402" s="95" t="s">
        <v>534</v>
      </c>
      <c r="H3402" s="95">
        <v>0</v>
      </c>
      <c r="I3402" s="95">
        <v>1</v>
      </c>
      <c r="J3402" s="95">
        <v>2935</v>
      </c>
      <c r="K3402" s="95" t="s">
        <v>534</v>
      </c>
      <c r="L3402" s="98" t="s">
        <v>534</v>
      </c>
      <c r="M3402" s="98" t="s">
        <v>534</v>
      </c>
      <c r="N3402" s="97" t="s">
        <v>534</v>
      </c>
      <c r="Q3402" s="88" t="str">
        <f t="array" aca="1" ref="Q3402" ca="1">IFERROR(INDEX(Tableau3[Num DECAL],SMALL(IF(Tableau3[Num DECAL]&lt;&gt;"",ROW(INDIRECT("1:"&amp;ROWS(Tableau3[Num DECAL])))),ROWS($1:3391))),"")</f>
        <v/>
      </c>
      <c r="R3402" s="88">
        <f t="shared" ca="1" si="52"/>
        <v>0</v>
      </c>
      <c r="S3402" s="88">
        <f ca="1">COUNTIFS(Tableau3[PLAGE],R3402)</f>
        <v>0</v>
      </c>
      <c r="T3402" s="139">
        <f ca="1">INDEX(EXTRACT!DATE,MATCH(Tableau4[[#This Row],[Décalage]],D:D,0),0)</f>
        <v>0</v>
      </c>
      <c r="U3402" s="139">
        <f ca="1">VLOOKUP(Tableau4[[#This Row],[Décalage]],D:E,2,0)</f>
        <v>0</v>
      </c>
      <c r="V3402" s="139">
        <f ca="1">VLOOKUP(Tableau4[[#This Row],[Décalage]],D:G,4,0)</f>
        <v>0</v>
      </c>
      <c r="AY3402" s="88"/>
      <c r="AZ3402" s="88"/>
      <c r="BA3402" s="88"/>
      <c r="BB3402" s="88"/>
      <c r="BC3402" s="88"/>
    </row>
    <row r="3403" spans="1:55" ht="15" x14ac:dyDescent="0.2">
      <c r="A3403" s="100" t="s">
        <v>534</v>
      </c>
      <c r="B3403" s="95" t="s">
        <v>534</v>
      </c>
      <c r="C3403" s="95">
        <v>3400</v>
      </c>
      <c r="D3403" s="95" t="s">
        <v>534</v>
      </c>
      <c r="E3403" s="99" t="s">
        <v>534</v>
      </c>
      <c r="F3403" s="95" t="s">
        <v>534</v>
      </c>
      <c r="G3403" s="95" t="s">
        <v>534</v>
      </c>
      <c r="H3403" s="95">
        <v>0</v>
      </c>
      <c r="I3403" s="95">
        <v>1</v>
      </c>
      <c r="J3403" s="95">
        <v>2936</v>
      </c>
      <c r="K3403" s="95" t="s">
        <v>534</v>
      </c>
      <c r="L3403" s="98" t="s">
        <v>534</v>
      </c>
      <c r="M3403" s="98" t="s">
        <v>534</v>
      </c>
      <c r="N3403" s="97" t="s">
        <v>534</v>
      </c>
      <c r="Q3403" s="88" t="str">
        <f t="array" aca="1" ref="Q3403" ca="1">IFERROR(INDEX(Tableau3[Num DECAL],SMALL(IF(Tableau3[Num DECAL]&lt;&gt;"",ROW(INDIRECT("1:"&amp;ROWS(Tableau3[Num DECAL])))),ROWS($1:3392))),"")</f>
        <v/>
      </c>
      <c r="R3403" s="88">
        <f t="shared" ca="1" si="52"/>
        <v>0</v>
      </c>
      <c r="S3403" s="88">
        <f ca="1">COUNTIFS(Tableau3[PLAGE],R3403)</f>
        <v>0</v>
      </c>
      <c r="T3403" s="139">
        <f ca="1">INDEX(EXTRACT!DATE,MATCH(Tableau4[[#This Row],[Décalage]],D:D,0),0)</f>
        <v>0</v>
      </c>
      <c r="U3403" s="139">
        <f ca="1">VLOOKUP(Tableau4[[#This Row],[Décalage]],D:E,2,0)</f>
        <v>0</v>
      </c>
      <c r="V3403" s="139">
        <f ca="1">VLOOKUP(Tableau4[[#This Row],[Décalage]],D:G,4,0)</f>
        <v>0</v>
      </c>
      <c r="AY3403" s="88"/>
      <c r="AZ3403" s="88"/>
      <c r="BA3403" s="88"/>
      <c r="BB3403" s="88"/>
      <c r="BC3403" s="88"/>
    </row>
    <row r="3404" spans="1:55" ht="15" x14ac:dyDescent="0.2">
      <c r="A3404" s="100" t="s">
        <v>534</v>
      </c>
      <c r="B3404" s="95" t="s">
        <v>534</v>
      </c>
      <c r="C3404" s="95">
        <v>3401</v>
      </c>
      <c r="D3404" s="95" t="s">
        <v>534</v>
      </c>
      <c r="E3404" s="99" t="s">
        <v>534</v>
      </c>
      <c r="F3404" s="95" t="s">
        <v>534</v>
      </c>
      <c r="G3404" s="95" t="s">
        <v>534</v>
      </c>
      <c r="H3404" s="95">
        <v>0</v>
      </c>
      <c r="I3404" s="95">
        <v>1</v>
      </c>
      <c r="J3404" s="95">
        <v>2937</v>
      </c>
      <c r="K3404" s="95" t="s">
        <v>534</v>
      </c>
      <c r="L3404" s="98" t="s">
        <v>534</v>
      </c>
      <c r="M3404" s="98" t="s">
        <v>534</v>
      </c>
      <c r="N3404" s="97" t="s">
        <v>534</v>
      </c>
      <c r="Q3404" s="88" t="str">
        <f t="array" aca="1" ref="Q3404" ca="1">IFERROR(INDEX(Tableau3[Num DECAL],SMALL(IF(Tableau3[Num DECAL]&lt;&gt;"",ROW(INDIRECT("1:"&amp;ROWS(Tableau3[Num DECAL])))),ROWS($1:3393))),"")</f>
        <v/>
      </c>
      <c r="R3404" s="88">
        <f t="shared" ref="R3404:R3467" ca="1" si="53">VLOOKUP(Q3404,D:J,7,0)</f>
        <v>0</v>
      </c>
      <c r="S3404" s="88">
        <f ca="1">COUNTIFS(Tableau3[PLAGE],R3404)</f>
        <v>0</v>
      </c>
      <c r="T3404" s="139">
        <f ca="1">INDEX(EXTRACT!DATE,MATCH(Tableau4[[#This Row],[Décalage]],D:D,0),0)</f>
        <v>0</v>
      </c>
      <c r="U3404" s="139">
        <f ca="1">VLOOKUP(Tableau4[[#This Row],[Décalage]],D:E,2,0)</f>
        <v>0</v>
      </c>
      <c r="V3404" s="139">
        <f ca="1">VLOOKUP(Tableau4[[#This Row],[Décalage]],D:G,4,0)</f>
        <v>0</v>
      </c>
      <c r="AY3404" s="88"/>
      <c r="AZ3404" s="88"/>
      <c r="BA3404" s="88"/>
      <c r="BB3404" s="88"/>
      <c r="BC3404" s="88"/>
    </row>
    <row r="3405" spans="1:55" ht="15" x14ac:dyDescent="0.2">
      <c r="A3405" s="100" t="s">
        <v>534</v>
      </c>
      <c r="B3405" s="95" t="s">
        <v>534</v>
      </c>
      <c r="C3405" s="95">
        <v>3402</v>
      </c>
      <c r="D3405" s="95" t="s">
        <v>534</v>
      </c>
      <c r="E3405" s="99" t="s">
        <v>534</v>
      </c>
      <c r="F3405" s="95" t="s">
        <v>534</v>
      </c>
      <c r="G3405" s="95" t="s">
        <v>534</v>
      </c>
      <c r="H3405" s="95">
        <v>0</v>
      </c>
      <c r="I3405" s="95">
        <v>1</v>
      </c>
      <c r="J3405" s="95">
        <v>2938</v>
      </c>
      <c r="K3405" s="95" t="s">
        <v>534</v>
      </c>
      <c r="L3405" s="98" t="s">
        <v>534</v>
      </c>
      <c r="M3405" s="98" t="s">
        <v>534</v>
      </c>
      <c r="N3405" s="97" t="s">
        <v>534</v>
      </c>
      <c r="Q3405" s="88" t="str">
        <f t="array" aca="1" ref="Q3405" ca="1">IFERROR(INDEX(Tableau3[Num DECAL],SMALL(IF(Tableau3[Num DECAL]&lt;&gt;"",ROW(INDIRECT("1:"&amp;ROWS(Tableau3[Num DECAL])))),ROWS($1:3394))),"")</f>
        <v/>
      </c>
      <c r="R3405" s="88">
        <f t="shared" ca="1" si="53"/>
        <v>0</v>
      </c>
      <c r="S3405" s="88">
        <f ca="1">COUNTIFS(Tableau3[PLAGE],R3405)</f>
        <v>0</v>
      </c>
      <c r="T3405" s="139">
        <f ca="1">INDEX(EXTRACT!DATE,MATCH(Tableau4[[#This Row],[Décalage]],D:D,0),0)</f>
        <v>0</v>
      </c>
      <c r="U3405" s="139">
        <f ca="1">VLOOKUP(Tableau4[[#This Row],[Décalage]],D:E,2,0)</f>
        <v>0</v>
      </c>
      <c r="V3405" s="139">
        <f ca="1">VLOOKUP(Tableau4[[#This Row],[Décalage]],D:G,4,0)</f>
        <v>0</v>
      </c>
      <c r="AY3405" s="88"/>
      <c r="AZ3405" s="88"/>
      <c r="BA3405" s="88"/>
      <c r="BB3405" s="88"/>
      <c r="BC3405" s="88"/>
    </row>
    <row r="3406" spans="1:55" ht="15" x14ac:dyDescent="0.2">
      <c r="A3406" s="100" t="s">
        <v>534</v>
      </c>
      <c r="B3406" s="95" t="s">
        <v>534</v>
      </c>
      <c r="C3406" s="95">
        <v>3403</v>
      </c>
      <c r="D3406" s="95" t="s">
        <v>534</v>
      </c>
      <c r="E3406" s="99" t="s">
        <v>534</v>
      </c>
      <c r="F3406" s="95" t="s">
        <v>534</v>
      </c>
      <c r="G3406" s="95" t="s">
        <v>534</v>
      </c>
      <c r="H3406" s="95">
        <v>0</v>
      </c>
      <c r="I3406" s="95">
        <v>1</v>
      </c>
      <c r="J3406" s="95">
        <v>2939</v>
      </c>
      <c r="K3406" s="95" t="s">
        <v>534</v>
      </c>
      <c r="L3406" s="98" t="s">
        <v>534</v>
      </c>
      <c r="M3406" s="98" t="s">
        <v>534</v>
      </c>
      <c r="N3406" s="97" t="s">
        <v>534</v>
      </c>
      <c r="Q3406" s="88" t="str">
        <f t="array" aca="1" ref="Q3406" ca="1">IFERROR(INDEX(Tableau3[Num DECAL],SMALL(IF(Tableau3[Num DECAL]&lt;&gt;"",ROW(INDIRECT("1:"&amp;ROWS(Tableau3[Num DECAL])))),ROWS($1:3395))),"")</f>
        <v/>
      </c>
      <c r="R3406" s="88">
        <f t="shared" ca="1" si="53"/>
        <v>0</v>
      </c>
      <c r="S3406" s="88">
        <f ca="1">COUNTIFS(Tableau3[PLAGE],R3406)</f>
        <v>0</v>
      </c>
      <c r="T3406" s="139">
        <f ca="1">INDEX(EXTRACT!DATE,MATCH(Tableau4[[#This Row],[Décalage]],D:D,0),0)</f>
        <v>0</v>
      </c>
      <c r="U3406" s="139">
        <f ca="1">VLOOKUP(Tableau4[[#This Row],[Décalage]],D:E,2,0)</f>
        <v>0</v>
      </c>
      <c r="V3406" s="139">
        <f ca="1">VLOOKUP(Tableau4[[#This Row],[Décalage]],D:G,4,0)</f>
        <v>0</v>
      </c>
      <c r="AY3406" s="88"/>
      <c r="AZ3406" s="88"/>
      <c r="BA3406" s="88"/>
      <c r="BB3406" s="88"/>
      <c r="BC3406" s="88"/>
    </row>
    <row r="3407" spans="1:55" ht="15" x14ac:dyDescent="0.2">
      <c r="A3407" s="100" t="s">
        <v>534</v>
      </c>
      <c r="B3407" s="95" t="s">
        <v>534</v>
      </c>
      <c r="C3407" s="95">
        <v>3404</v>
      </c>
      <c r="D3407" s="95" t="s">
        <v>534</v>
      </c>
      <c r="E3407" s="99" t="s">
        <v>534</v>
      </c>
      <c r="F3407" s="95" t="s">
        <v>534</v>
      </c>
      <c r="G3407" s="95" t="s">
        <v>534</v>
      </c>
      <c r="H3407" s="95">
        <v>0</v>
      </c>
      <c r="I3407" s="95">
        <v>1</v>
      </c>
      <c r="J3407" s="95">
        <v>2940</v>
      </c>
      <c r="K3407" s="95" t="s">
        <v>534</v>
      </c>
      <c r="L3407" s="98" t="s">
        <v>534</v>
      </c>
      <c r="M3407" s="98" t="s">
        <v>534</v>
      </c>
      <c r="N3407" s="97" t="s">
        <v>534</v>
      </c>
      <c r="Q3407" s="88" t="str">
        <f t="array" aca="1" ref="Q3407" ca="1">IFERROR(INDEX(Tableau3[Num DECAL],SMALL(IF(Tableau3[Num DECAL]&lt;&gt;"",ROW(INDIRECT("1:"&amp;ROWS(Tableau3[Num DECAL])))),ROWS($1:3396))),"")</f>
        <v/>
      </c>
      <c r="R3407" s="88">
        <f t="shared" ca="1" si="53"/>
        <v>0</v>
      </c>
      <c r="S3407" s="88">
        <f ca="1">COUNTIFS(Tableau3[PLAGE],R3407)</f>
        <v>0</v>
      </c>
      <c r="T3407" s="139">
        <f ca="1">INDEX(EXTRACT!DATE,MATCH(Tableau4[[#This Row],[Décalage]],D:D,0),0)</f>
        <v>0</v>
      </c>
      <c r="U3407" s="139">
        <f ca="1">VLOOKUP(Tableau4[[#This Row],[Décalage]],D:E,2,0)</f>
        <v>0</v>
      </c>
      <c r="V3407" s="139">
        <f ca="1">VLOOKUP(Tableau4[[#This Row],[Décalage]],D:G,4,0)</f>
        <v>0</v>
      </c>
      <c r="AY3407" s="88"/>
      <c r="AZ3407" s="88"/>
      <c r="BA3407" s="88"/>
      <c r="BB3407" s="88"/>
      <c r="BC3407" s="88"/>
    </row>
    <row r="3408" spans="1:55" ht="15" x14ac:dyDescent="0.2">
      <c r="A3408" s="100" t="s">
        <v>534</v>
      </c>
      <c r="B3408" s="95" t="s">
        <v>534</v>
      </c>
      <c r="C3408" s="95">
        <v>3405</v>
      </c>
      <c r="D3408" s="95" t="s">
        <v>534</v>
      </c>
      <c r="E3408" s="99" t="s">
        <v>534</v>
      </c>
      <c r="F3408" s="95" t="s">
        <v>534</v>
      </c>
      <c r="G3408" s="95" t="s">
        <v>534</v>
      </c>
      <c r="H3408" s="95">
        <v>0</v>
      </c>
      <c r="I3408" s="95">
        <v>1</v>
      </c>
      <c r="J3408" s="95">
        <v>2941</v>
      </c>
      <c r="K3408" s="95" t="s">
        <v>534</v>
      </c>
      <c r="L3408" s="98" t="s">
        <v>534</v>
      </c>
      <c r="M3408" s="98" t="s">
        <v>534</v>
      </c>
      <c r="N3408" s="97" t="s">
        <v>534</v>
      </c>
      <c r="Q3408" s="88" t="str">
        <f t="array" aca="1" ref="Q3408" ca="1">IFERROR(INDEX(Tableau3[Num DECAL],SMALL(IF(Tableau3[Num DECAL]&lt;&gt;"",ROW(INDIRECT("1:"&amp;ROWS(Tableau3[Num DECAL])))),ROWS($1:3397))),"")</f>
        <v/>
      </c>
      <c r="R3408" s="88">
        <f t="shared" ca="1" si="53"/>
        <v>0</v>
      </c>
      <c r="S3408" s="88">
        <f ca="1">COUNTIFS(Tableau3[PLAGE],R3408)</f>
        <v>0</v>
      </c>
      <c r="T3408" s="139">
        <f ca="1">INDEX(EXTRACT!DATE,MATCH(Tableau4[[#This Row],[Décalage]],D:D,0),0)</f>
        <v>0</v>
      </c>
      <c r="U3408" s="139">
        <f ca="1">VLOOKUP(Tableau4[[#This Row],[Décalage]],D:E,2,0)</f>
        <v>0</v>
      </c>
      <c r="V3408" s="139">
        <f ca="1">VLOOKUP(Tableau4[[#This Row],[Décalage]],D:G,4,0)</f>
        <v>0</v>
      </c>
      <c r="AY3408" s="88"/>
      <c r="AZ3408" s="88"/>
      <c r="BA3408" s="88"/>
      <c r="BB3408" s="88"/>
      <c r="BC3408" s="88"/>
    </row>
    <row r="3409" spans="1:55" ht="15" x14ac:dyDescent="0.2">
      <c r="A3409" s="100" t="s">
        <v>534</v>
      </c>
      <c r="B3409" s="95" t="s">
        <v>534</v>
      </c>
      <c r="C3409" s="95">
        <v>3406</v>
      </c>
      <c r="D3409" s="95" t="s">
        <v>534</v>
      </c>
      <c r="E3409" s="99" t="s">
        <v>534</v>
      </c>
      <c r="F3409" s="95" t="s">
        <v>534</v>
      </c>
      <c r="G3409" s="95" t="s">
        <v>534</v>
      </c>
      <c r="H3409" s="95">
        <v>0</v>
      </c>
      <c r="I3409" s="95">
        <v>1</v>
      </c>
      <c r="J3409" s="95">
        <v>2942</v>
      </c>
      <c r="K3409" s="95" t="s">
        <v>534</v>
      </c>
      <c r="L3409" s="98" t="s">
        <v>534</v>
      </c>
      <c r="M3409" s="98" t="s">
        <v>534</v>
      </c>
      <c r="N3409" s="97" t="s">
        <v>534</v>
      </c>
      <c r="Q3409" s="88" t="str">
        <f t="array" aca="1" ref="Q3409" ca="1">IFERROR(INDEX(Tableau3[Num DECAL],SMALL(IF(Tableau3[Num DECAL]&lt;&gt;"",ROW(INDIRECT("1:"&amp;ROWS(Tableau3[Num DECAL])))),ROWS($1:3398))),"")</f>
        <v/>
      </c>
      <c r="R3409" s="88">
        <f t="shared" ca="1" si="53"/>
        <v>0</v>
      </c>
      <c r="S3409" s="88">
        <f ca="1">COUNTIFS(Tableau3[PLAGE],R3409)</f>
        <v>0</v>
      </c>
      <c r="T3409" s="139">
        <f ca="1">INDEX(EXTRACT!DATE,MATCH(Tableau4[[#This Row],[Décalage]],D:D,0),0)</f>
        <v>0</v>
      </c>
      <c r="U3409" s="139">
        <f ca="1">VLOOKUP(Tableau4[[#This Row],[Décalage]],D:E,2,0)</f>
        <v>0</v>
      </c>
      <c r="V3409" s="139">
        <f ca="1">VLOOKUP(Tableau4[[#This Row],[Décalage]],D:G,4,0)</f>
        <v>0</v>
      </c>
      <c r="AY3409" s="88"/>
      <c r="AZ3409" s="88"/>
      <c r="BA3409" s="88"/>
      <c r="BB3409" s="88"/>
      <c r="BC3409" s="88"/>
    </row>
    <row r="3410" spans="1:55" ht="15" x14ac:dyDescent="0.2">
      <c r="A3410" s="100" t="s">
        <v>534</v>
      </c>
      <c r="B3410" s="95" t="s">
        <v>534</v>
      </c>
      <c r="C3410" s="95">
        <v>3407</v>
      </c>
      <c r="D3410" s="95" t="s">
        <v>534</v>
      </c>
      <c r="E3410" s="99" t="s">
        <v>534</v>
      </c>
      <c r="F3410" s="95" t="s">
        <v>534</v>
      </c>
      <c r="G3410" s="95" t="s">
        <v>534</v>
      </c>
      <c r="H3410" s="95">
        <v>0</v>
      </c>
      <c r="I3410" s="95">
        <v>1</v>
      </c>
      <c r="J3410" s="95">
        <v>2943</v>
      </c>
      <c r="K3410" s="95" t="s">
        <v>534</v>
      </c>
      <c r="L3410" s="98" t="s">
        <v>534</v>
      </c>
      <c r="M3410" s="98" t="s">
        <v>534</v>
      </c>
      <c r="N3410" s="97" t="s">
        <v>534</v>
      </c>
      <c r="Q3410" s="88" t="str">
        <f t="array" aca="1" ref="Q3410" ca="1">IFERROR(INDEX(Tableau3[Num DECAL],SMALL(IF(Tableau3[Num DECAL]&lt;&gt;"",ROW(INDIRECT("1:"&amp;ROWS(Tableau3[Num DECAL])))),ROWS($1:3399))),"")</f>
        <v/>
      </c>
      <c r="R3410" s="88">
        <f t="shared" ca="1" si="53"/>
        <v>0</v>
      </c>
      <c r="S3410" s="88">
        <f ca="1">COUNTIFS(Tableau3[PLAGE],R3410)</f>
        <v>0</v>
      </c>
      <c r="T3410" s="139">
        <f ca="1">INDEX(EXTRACT!DATE,MATCH(Tableau4[[#This Row],[Décalage]],D:D,0),0)</f>
        <v>0</v>
      </c>
      <c r="U3410" s="139">
        <f ca="1">VLOOKUP(Tableau4[[#This Row],[Décalage]],D:E,2,0)</f>
        <v>0</v>
      </c>
      <c r="V3410" s="139">
        <f ca="1">VLOOKUP(Tableau4[[#This Row],[Décalage]],D:G,4,0)</f>
        <v>0</v>
      </c>
      <c r="AY3410" s="88"/>
      <c r="AZ3410" s="88"/>
      <c r="BA3410" s="88"/>
      <c r="BB3410" s="88"/>
      <c r="BC3410" s="88"/>
    </row>
    <row r="3411" spans="1:55" ht="15" x14ac:dyDescent="0.2">
      <c r="A3411" s="100" t="s">
        <v>534</v>
      </c>
      <c r="B3411" s="95" t="s">
        <v>534</v>
      </c>
      <c r="C3411" s="95">
        <v>3408</v>
      </c>
      <c r="D3411" s="95" t="s">
        <v>534</v>
      </c>
      <c r="E3411" s="99" t="s">
        <v>534</v>
      </c>
      <c r="F3411" s="95" t="s">
        <v>534</v>
      </c>
      <c r="G3411" s="95" t="s">
        <v>534</v>
      </c>
      <c r="H3411" s="95">
        <v>0</v>
      </c>
      <c r="I3411" s="95">
        <v>1</v>
      </c>
      <c r="J3411" s="95">
        <v>2944</v>
      </c>
      <c r="K3411" s="95" t="s">
        <v>534</v>
      </c>
      <c r="L3411" s="98" t="s">
        <v>534</v>
      </c>
      <c r="M3411" s="98" t="s">
        <v>534</v>
      </c>
      <c r="N3411" s="97" t="s">
        <v>534</v>
      </c>
      <c r="Q3411" s="88" t="str">
        <f t="array" aca="1" ref="Q3411" ca="1">IFERROR(INDEX(Tableau3[Num DECAL],SMALL(IF(Tableau3[Num DECAL]&lt;&gt;"",ROW(INDIRECT("1:"&amp;ROWS(Tableau3[Num DECAL])))),ROWS($1:3400))),"")</f>
        <v/>
      </c>
      <c r="R3411" s="88">
        <f t="shared" ca="1" si="53"/>
        <v>0</v>
      </c>
      <c r="S3411" s="88">
        <f ca="1">COUNTIFS(Tableau3[PLAGE],R3411)</f>
        <v>0</v>
      </c>
      <c r="T3411" s="139">
        <f ca="1">INDEX(EXTRACT!DATE,MATCH(Tableau4[[#This Row],[Décalage]],D:D,0),0)</f>
        <v>0</v>
      </c>
      <c r="U3411" s="139">
        <f ca="1">VLOOKUP(Tableau4[[#This Row],[Décalage]],D:E,2,0)</f>
        <v>0</v>
      </c>
      <c r="V3411" s="139">
        <f ca="1">VLOOKUP(Tableau4[[#This Row],[Décalage]],D:G,4,0)</f>
        <v>0</v>
      </c>
      <c r="AY3411" s="88"/>
      <c r="AZ3411" s="88"/>
      <c r="BA3411" s="88"/>
      <c r="BB3411" s="88"/>
      <c r="BC3411" s="88"/>
    </row>
    <row r="3412" spans="1:55" ht="15" x14ac:dyDescent="0.2">
      <c r="A3412" s="100" t="s">
        <v>534</v>
      </c>
      <c r="B3412" s="95" t="s">
        <v>534</v>
      </c>
      <c r="C3412" s="95">
        <v>3409</v>
      </c>
      <c r="D3412" s="95" t="s">
        <v>534</v>
      </c>
      <c r="E3412" s="99" t="s">
        <v>534</v>
      </c>
      <c r="F3412" s="95" t="s">
        <v>534</v>
      </c>
      <c r="G3412" s="95" t="s">
        <v>534</v>
      </c>
      <c r="H3412" s="95">
        <v>0</v>
      </c>
      <c r="I3412" s="95">
        <v>1</v>
      </c>
      <c r="J3412" s="95">
        <v>2945</v>
      </c>
      <c r="K3412" s="95" t="s">
        <v>534</v>
      </c>
      <c r="L3412" s="98" t="s">
        <v>534</v>
      </c>
      <c r="M3412" s="98" t="s">
        <v>534</v>
      </c>
      <c r="N3412" s="97" t="s">
        <v>534</v>
      </c>
      <c r="Q3412" s="88" t="str">
        <f t="array" aca="1" ref="Q3412" ca="1">IFERROR(INDEX(Tableau3[Num DECAL],SMALL(IF(Tableau3[Num DECAL]&lt;&gt;"",ROW(INDIRECT("1:"&amp;ROWS(Tableau3[Num DECAL])))),ROWS($1:3401))),"")</f>
        <v/>
      </c>
      <c r="R3412" s="88">
        <f t="shared" ca="1" si="53"/>
        <v>0</v>
      </c>
      <c r="S3412" s="88">
        <f ca="1">COUNTIFS(Tableau3[PLAGE],R3412)</f>
        <v>0</v>
      </c>
      <c r="T3412" s="139">
        <f ca="1">INDEX(EXTRACT!DATE,MATCH(Tableau4[[#This Row],[Décalage]],D:D,0),0)</f>
        <v>0</v>
      </c>
      <c r="U3412" s="139">
        <f ca="1">VLOOKUP(Tableau4[[#This Row],[Décalage]],D:E,2,0)</f>
        <v>0</v>
      </c>
      <c r="V3412" s="139">
        <f ca="1">VLOOKUP(Tableau4[[#This Row],[Décalage]],D:G,4,0)</f>
        <v>0</v>
      </c>
      <c r="AY3412" s="88"/>
      <c r="AZ3412" s="88"/>
      <c r="BA3412" s="88"/>
      <c r="BB3412" s="88"/>
      <c r="BC3412" s="88"/>
    </row>
    <row r="3413" spans="1:55" ht="15" x14ac:dyDescent="0.2">
      <c r="A3413" s="100" t="s">
        <v>534</v>
      </c>
      <c r="B3413" s="95" t="s">
        <v>534</v>
      </c>
      <c r="C3413" s="95">
        <v>3410</v>
      </c>
      <c r="D3413" s="95" t="s">
        <v>534</v>
      </c>
      <c r="E3413" s="99" t="s">
        <v>534</v>
      </c>
      <c r="F3413" s="95" t="s">
        <v>534</v>
      </c>
      <c r="G3413" s="95" t="s">
        <v>534</v>
      </c>
      <c r="H3413" s="95">
        <v>0</v>
      </c>
      <c r="I3413" s="95">
        <v>1</v>
      </c>
      <c r="J3413" s="95">
        <v>2946</v>
      </c>
      <c r="K3413" s="95" t="s">
        <v>534</v>
      </c>
      <c r="L3413" s="98" t="s">
        <v>534</v>
      </c>
      <c r="M3413" s="98" t="s">
        <v>534</v>
      </c>
      <c r="N3413" s="97" t="s">
        <v>534</v>
      </c>
      <c r="Q3413" s="88" t="str">
        <f t="array" aca="1" ref="Q3413" ca="1">IFERROR(INDEX(Tableau3[Num DECAL],SMALL(IF(Tableau3[Num DECAL]&lt;&gt;"",ROW(INDIRECT("1:"&amp;ROWS(Tableau3[Num DECAL])))),ROWS($1:3402))),"")</f>
        <v/>
      </c>
      <c r="R3413" s="88">
        <f t="shared" ca="1" si="53"/>
        <v>0</v>
      </c>
      <c r="S3413" s="88">
        <f ca="1">COUNTIFS(Tableau3[PLAGE],R3413)</f>
        <v>0</v>
      </c>
      <c r="T3413" s="139">
        <f ca="1">INDEX(EXTRACT!DATE,MATCH(Tableau4[[#This Row],[Décalage]],D:D,0),0)</f>
        <v>0</v>
      </c>
      <c r="U3413" s="139">
        <f ca="1">VLOOKUP(Tableau4[[#This Row],[Décalage]],D:E,2,0)</f>
        <v>0</v>
      </c>
      <c r="V3413" s="139">
        <f ca="1">VLOOKUP(Tableau4[[#This Row],[Décalage]],D:G,4,0)</f>
        <v>0</v>
      </c>
      <c r="AY3413" s="88"/>
      <c r="AZ3413" s="88"/>
      <c r="BA3413" s="88"/>
      <c r="BB3413" s="88"/>
      <c r="BC3413" s="88"/>
    </row>
    <row r="3414" spans="1:55" ht="15" x14ac:dyDescent="0.2">
      <c r="A3414" s="100" t="s">
        <v>534</v>
      </c>
      <c r="B3414" s="95" t="s">
        <v>534</v>
      </c>
      <c r="C3414" s="95">
        <v>3411</v>
      </c>
      <c r="D3414" s="95" t="s">
        <v>534</v>
      </c>
      <c r="E3414" s="99" t="s">
        <v>534</v>
      </c>
      <c r="F3414" s="95" t="s">
        <v>534</v>
      </c>
      <c r="G3414" s="95" t="s">
        <v>534</v>
      </c>
      <c r="H3414" s="95">
        <v>0</v>
      </c>
      <c r="I3414" s="95">
        <v>1</v>
      </c>
      <c r="J3414" s="95">
        <v>2947</v>
      </c>
      <c r="K3414" s="95" t="s">
        <v>534</v>
      </c>
      <c r="L3414" s="98" t="s">
        <v>534</v>
      </c>
      <c r="M3414" s="98" t="s">
        <v>534</v>
      </c>
      <c r="N3414" s="97" t="s">
        <v>534</v>
      </c>
      <c r="Q3414" s="88" t="str">
        <f t="array" aca="1" ref="Q3414" ca="1">IFERROR(INDEX(Tableau3[Num DECAL],SMALL(IF(Tableau3[Num DECAL]&lt;&gt;"",ROW(INDIRECT("1:"&amp;ROWS(Tableau3[Num DECAL])))),ROWS($1:3403))),"")</f>
        <v/>
      </c>
      <c r="R3414" s="88">
        <f t="shared" ca="1" si="53"/>
        <v>0</v>
      </c>
      <c r="S3414" s="88">
        <f ca="1">COUNTIFS(Tableau3[PLAGE],R3414)</f>
        <v>0</v>
      </c>
      <c r="T3414" s="139">
        <f ca="1">INDEX(EXTRACT!DATE,MATCH(Tableau4[[#This Row],[Décalage]],D:D,0),0)</f>
        <v>0</v>
      </c>
      <c r="U3414" s="139">
        <f ca="1">VLOOKUP(Tableau4[[#This Row],[Décalage]],D:E,2,0)</f>
        <v>0</v>
      </c>
      <c r="V3414" s="139">
        <f ca="1">VLOOKUP(Tableau4[[#This Row],[Décalage]],D:G,4,0)</f>
        <v>0</v>
      </c>
      <c r="AY3414" s="88"/>
      <c r="AZ3414" s="88"/>
      <c r="BA3414" s="88"/>
      <c r="BB3414" s="88"/>
      <c r="BC3414" s="88"/>
    </row>
    <row r="3415" spans="1:55" ht="15" x14ac:dyDescent="0.2">
      <c r="A3415" s="100" t="s">
        <v>534</v>
      </c>
      <c r="B3415" s="95" t="s">
        <v>534</v>
      </c>
      <c r="C3415" s="95">
        <v>3412</v>
      </c>
      <c r="D3415" s="95" t="s">
        <v>534</v>
      </c>
      <c r="E3415" s="99" t="s">
        <v>534</v>
      </c>
      <c r="F3415" s="95" t="s">
        <v>534</v>
      </c>
      <c r="G3415" s="95" t="s">
        <v>534</v>
      </c>
      <c r="H3415" s="95">
        <v>0</v>
      </c>
      <c r="I3415" s="95">
        <v>1</v>
      </c>
      <c r="J3415" s="95">
        <v>2948</v>
      </c>
      <c r="K3415" s="95" t="s">
        <v>534</v>
      </c>
      <c r="L3415" s="98" t="s">
        <v>534</v>
      </c>
      <c r="M3415" s="98" t="s">
        <v>534</v>
      </c>
      <c r="N3415" s="97" t="s">
        <v>534</v>
      </c>
      <c r="Q3415" s="88" t="str">
        <f t="array" aca="1" ref="Q3415" ca="1">IFERROR(INDEX(Tableau3[Num DECAL],SMALL(IF(Tableau3[Num DECAL]&lt;&gt;"",ROW(INDIRECT("1:"&amp;ROWS(Tableau3[Num DECAL])))),ROWS($1:3404))),"")</f>
        <v/>
      </c>
      <c r="R3415" s="88">
        <f t="shared" ca="1" si="53"/>
        <v>0</v>
      </c>
      <c r="S3415" s="88">
        <f ca="1">COUNTIFS(Tableau3[PLAGE],R3415)</f>
        <v>0</v>
      </c>
      <c r="T3415" s="139">
        <f ca="1">INDEX(EXTRACT!DATE,MATCH(Tableau4[[#This Row],[Décalage]],D:D,0),0)</f>
        <v>0</v>
      </c>
      <c r="U3415" s="139">
        <f ca="1">VLOOKUP(Tableau4[[#This Row],[Décalage]],D:E,2,0)</f>
        <v>0</v>
      </c>
      <c r="V3415" s="139">
        <f ca="1">VLOOKUP(Tableau4[[#This Row],[Décalage]],D:G,4,0)</f>
        <v>0</v>
      </c>
      <c r="AY3415" s="88"/>
      <c r="AZ3415" s="88"/>
      <c r="BA3415" s="88"/>
      <c r="BB3415" s="88"/>
      <c r="BC3415" s="88"/>
    </row>
    <row r="3416" spans="1:55" ht="15" x14ac:dyDescent="0.2">
      <c r="A3416" s="100" t="s">
        <v>534</v>
      </c>
      <c r="B3416" s="95" t="s">
        <v>534</v>
      </c>
      <c r="C3416" s="95">
        <v>3413</v>
      </c>
      <c r="D3416" s="95" t="s">
        <v>534</v>
      </c>
      <c r="E3416" s="99" t="s">
        <v>534</v>
      </c>
      <c r="F3416" s="95" t="s">
        <v>534</v>
      </c>
      <c r="G3416" s="95" t="s">
        <v>534</v>
      </c>
      <c r="H3416" s="95">
        <v>0</v>
      </c>
      <c r="I3416" s="95">
        <v>1</v>
      </c>
      <c r="J3416" s="95">
        <v>2949</v>
      </c>
      <c r="K3416" s="95" t="s">
        <v>534</v>
      </c>
      <c r="L3416" s="98" t="s">
        <v>534</v>
      </c>
      <c r="M3416" s="98" t="s">
        <v>534</v>
      </c>
      <c r="N3416" s="97" t="s">
        <v>534</v>
      </c>
      <c r="Q3416" s="88" t="str">
        <f t="array" aca="1" ref="Q3416" ca="1">IFERROR(INDEX(Tableau3[Num DECAL],SMALL(IF(Tableau3[Num DECAL]&lt;&gt;"",ROW(INDIRECT("1:"&amp;ROWS(Tableau3[Num DECAL])))),ROWS($1:3405))),"")</f>
        <v/>
      </c>
      <c r="R3416" s="88">
        <f t="shared" ca="1" si="53"/>
        <v>0</v>
      </c>
      <c r="S3416" s="88">
        <f ca="1">COUNTIFS(Tableau3[PLAGE],R3416)</f>
        <v>0</v>
      </c>
      <c r="T3416" s="139">
        <f ca="1">INDEX(EXTRACT!DATE,MATCH(Tableau4[[#This Row],[Décalage]],D:D,0),0)</f>
        <v>0</v>
      </c>
      <c r="U3416" s="139">
        <f ca="1">VLOOKUP(Tableau4[[#This Row],[Décalage]],D:E,2,0)</f>
        <v>0</v>
      </c>
      <c r="V3416" s="139">
        <f ca="1">VLOOKUP(Tableau4[[#This Row],[Décalage]],D:G,4,0)</f>
        <v>0</v>
      </c>
      <c r="AY3416" s="88"/>
      <c r="AZ3416" s="88"/>
      <c r="BA3416" s="88"/>
      <c r="BB3416" s="88"/>
      <c r="BC3416" s="88"/>
    </row>
    <row r="3417" spans="1:55" ht="15" x14ac:dyDescent="0.2">
      <c r="A3417" s="100" t="s">
        <v>534</v>
      </c>
      <c r="B3417" s="95" t="s">
        <v>534</v>
      </c>
      <c r="C3417" s="95">
        <v>3414</v>
      </c>
      <c r="D3417" s="95" t="s">
        <v>534</v>
      </c>
      <c r="E3417" s="99" t="s">
        <v>534</v>
      </c>
      <c r="F3417" s="95" t="s">
        <v>534</v>
      </c>
      <c r="G3417" s="95" t="s">
        <v>534</v>
      </c>
      <c r="H3417" s="95">
        <v>0</v>
      </c>
      <c r="I3417" s="95">
        <v>1</v>
      </c>
      <c r="J3417" s="95">
        <v>2950</v>
      </c>
      <c r="K3417" s="95" t="s">
        <v>534</v>
      </c>
      <c r="L3417" s="98" t="s">
        <v>534</v>
      </c>
      <c r="M3417" s="98" t="s">
        <v>534</v>
      </c>
      <c r="N3417" s="97" t="s">
        <v>534</v>
      </c>
      <c r="Q3417" s="88" t="str">
        <f t="array" aca="1" ref="Q3417" ca="1">IFERROR(INDEX(Tableau3[Num DECAL],SMALL(IF(Tableau3[Num DECAL]&lt;&gt;"",ROW(INDIRECT("1:"&amp;ROWS(Tableau3[Num DECAL])))),ROWS($1:3406))),"")</f>
        <v/>
      </c>
      <c r="R3417" s="88">
        <f t="shared" ca="1" si="53"/>
        <v>0</v>
      </c>
      <c r="S3417" s="88">
        <f ca="1">COUNTIFS(Tableau3[PLAGE],R3417)</f>
        <v>0</v>
      </c>
      <c r="T3417" s="139">
        <f ca="1">INDEX(EXTRACT!DATE,MATCH(Tableau4[[#This Row],[Décalage]],D:D,0),0)</f>
        <v>0</v>
      </c>
      <c r="U3417" s="139">
        <f ca="1">VLOOKUP(Tableau4[[#This Row],[Décalage]],D:E,2,0)</f>
        <v>0</v>
      </c>
      <c r="V3417" s="139">
        <f ca="1">VLOOKUP(Tableau4[[#This Row],[Décalage]],D:G,4,0)</f>
        <v>0</v>
      </c>
      <c r="AY3417" s="88"/>
      <c r="AZ3417" s="88"/>
      <c r="BA3417" s="88"/>
      <c r="BB3417" s="88"/>
      <c r="BC3417" s="88"/>
    </row>
    <row r="3418" spans="1:55" ht="15" x14ac:dyDescent="0.2">
      <c r="A3418" s="100" t="s">
        <v>534</v>
      </c>
      <c r="B3418" s="95" t="s">
        <v>534</v>
      </c>
      <c r="C3418" s="95">
        <v>3415</v>
      </c>
      <c r="D3418" s="95" t="s">
        <v>534</v>
      </c>
      <c r="E3418" s="99" t="s">
        <v>534</v>
      </c>
      <c r="F3418" s="95" t="s">
        <v>534</v>
      </c>
      <c r="G3418" s="95" t="s">
        <v>534</v>
      </c>
      <c r="H3418" s="95">
        <v>0</v>
      </c>
      <c r="I3418" s="95">
        <v>1</v>
      </c>
      <c r="J3418" s="95">
        <v>2951</v>
      </c>
      <c r="K3418" s="95" t="s">
        <v>534</v>
      </c>
      <c r="L3418" s="98" t="s">
        <v>534</v>
      </c>
      <c r="M3418" s="98" t="s">
        <v>534</v>
      </c>
      <c r="N3418" s="97" t="s">
        <v>534</v>
      </c>
      <c r="Q3418" s="88" t="str">
        <f t="array" aca="1" ref="Q3418" ca="1">IFERROR(INDEX(Tableau3[Num DECAL],SMALL(IF(Tableau3[Num DECAL]&lt;&gt;"",ROW(INDIRECT("1:"&amp;ROWS(Tableau3[Num DECAL])))),ROWS($1:3407))),"")</f>
        <v/>
      </c>
      <c r="R3418" s="88">
        <f t="shared" ca="1" si="53"/>
        <v>0</v>
      </c>
      <c r="S3418" s="88">
        <f ca="1">COUNTIFS(Tableau3[PLAGE],R3418)</f>
        <v>0</v>
      </c>
      <c r="T3418" s="139">
        <f ca="1">INDEX(EXTRACT!DATE,MATCH(Tableau4[[#This Row],[Décalage]],D:D,0),0)</f>
        <v>0</v>
      </c>
      <c r="U3418" s="139">
        <f ca="1">VLOOKUP(Tableau4[[#This Row],[Décalage]],D:E,2,0)</f>
        <v>0</v>
      </c>
      <c r="V3418" s="139">
        <f ca="1">VLOOKUP(Tableau4[[#This Row],[Décalage]],D:G,4,0)</f>
        <v>0</v>
      </c>
      <c r="AY3418" s="88"/>
      <c r="AZ3418" s="88"/>
      <c r="BA3418" s="88"/>
      <c r="BB3418" s="88"/>
      <c r="BC3418" s="88"/>
    </row>
    <row r="3419" spans="1:55" ht="15" x14ac:dyDescent="0.2">
      <c r="A3419" s="100" t="s">
        <v>534</v>
      </c>
      <c r="B3419" s="95" t="s">
        <v>534</v>
      </c>
      <c r="C3419" s="95">
        <v>3416</v>
      </c>
      <c r="D3419" s="95" t="s">
        <v>534</v>
      </c>
      <c r="E3419" s="99" t="s">
        <v>534</v>
      </c>
      <c r="F3419" s="95" t="s">
        <v>534</v>
      </c>
      <c r="G3419" s="95" t="s">
        <v>534</v>
      </c>
      <c r="H3419" s="95">
        <v>0</v>
      </c>
      <c r="I3419" s="95">
        <v>1</v>
      </c>
      <c r="J3419" s="95">
        <v>2952</v>
      </c>
      <c r="K3419" s="95" t="s">
        <v>534</v>
      </c>
      <c r="L3419" s="98" t="s">
        <v>534</v>
      </c>
      <c r="M3419" s="98" t="s">
        <v>534</v>
      </c>
      <c r="N3419" s="97" t="s">
        <v>534</v>
      </c>
      <c r="Q3419" s="88" t="str">
        <f t="array" aca="1" ref="Q3419" ca="1">IFERROR(INDEX(Tableau3[Num DECAL],SMALL(IF(Tableau3[Num DECAL]&lt;&gt;"",ROW(INDIRECT("1:"&amp;ROWS(Tableau3[Num DECAL])))),ROWS($1:3408))),"")</f>
        <v/>
      </c>
      <c r="R3419" s="88">
        <f t="shared" ca="1" si="53"/>
        <v>0</v>
      </c>
      <c r="S3419" s="88">
        <f ca="1">COUNTIFS(Tableau3[PLAGE],R3419)</f>
        <v>0</v>
      </c>
      <c r="T3419" s="139">
        <f ca="1">INDEX(EXTRACT!DATE,MATCH(Tableau4[[#This Row],[Décalage]],D:D,0),0)</f>
        <v>0</v>
      </c>
      <c r="U3419" s="139">
        <f ca="1">VLOOKUP(Tableau4[[#This Row],[Décalage]],D:E,2,0)</f>
        <v>0</v>
      </c>
      <c r="V3419" s="139">
        <f ca="1">VLOOKUP(Tableau4[[#This Row],[Décalage]],D:G,4,0)</f>
        <v>0</v>
      </c>
      <c r="AY3419" s="88"/>
      <c r="AZ3419" s="88"/>
      <c r="BA3419" s="88"/>
      <c r="BB3419" s="88"/>
      <c r="BC3419" s="88"/>
    </row>
    <row r="3420" spans="1:55" ht="15" x14ac:dyDescent="0.2">
      <c r="A3420" s="100" t="s">
        <v>534</v>
      </c>
      <c r="B3420" s="95" t="s">
        <v>534</v>
      </c>
      <c r="C3420" s="95">
        <v>3417</v>
      </c>
      <c r="D3420" s="95" t="s">
        <v>534</v>
      </c>
      <c r="E3420" s="99" t="s">
        <v>534</v>
      </c>
      <c r="F3420" s="95" t="s">
        <v>534</v>
      </c>
      <c r="G3420" s="95" t="s">
        <v>534</v>
      </c>
      <c r="H3420" s="95">
        <v>0</v>
      </c>
      <c r="I3420" s="95">
        <v>1</v>
      </c>
      <c r="J3420" s="95">
        <v>2953</v>
      </c>
      <c r="K3420" s="95" t="s">
        <v>534</v>
      </c>
      <c r="L3420" s="98" t="s">
        <v>534</v>
      </c>
      <c r="M3420" s="98" t="s">
        <v>534</v>
      </c>
      <c r="N3420" s="97" t="s">
        <v>534</v>
      </c>
      <c r="Q3420" s="88" t="str">
        <f t="array" aca="1" ref="Q3420" ca="1">IFERROR(INDEX(Tableau3[Num DECAL],SMALL(IF(Tableau3[Num DECAL]&lt;&gt;"",ROW(INDIRECT("1:"&amp;ROWS(Tableau3[Num DECAL])))),ROWS($1:3409))),"")</f>
        <v/>
      </c>
      <c r="R3420" s="88">
        <f t="shared" ca="1" si="53"/>
        <v>0</v>
      </c>
      <c r="S3420" s="88">
        <f ca="1">COUNTIFS(Tableau3[PLAGE],R3420)</f>
        <v>0</v>
      </c>
      <c r="T3420" s="139">
        <f ca="1">INDEX(EXTRACT!DATE,MATCH(Tableau4[[#This Row],[Décalage]],D:D,0),0)</f>
        <v>0</v>
      </c>
      <c r="U3420" s="139">
        <f ca="1">VLOOKUP(Tableau4[[#This Row],[Décalage]],D:E,2,0)</f>
        <v>0</v>
      </c>
      <c r="V3420" s="139">
        <f ca="1">VLOOKUP(Tableau4[[#This Row],[Décalage]],D:G,4,0)</f>
        <v>0</v>
      </c>
      <c r="AY3420" s="88"/>
      <c r="AZ3420" s="88"/>
      <c r="BA3420" s="88"/>
      <c r="BB3420" s="88"/>
      <c r="BC3420" s="88"/>
    </row>
    <row r="3421" spans="1:55" ht="15" x14ac:dyDescent="0.2">
      <c r="A3421" s="100" t="s">
        <v>534</v>
      </c>
      <c r="B3421" s="95" t="s">
        <v>534</v>
      </c>
      <c r="C3421" s="95">
        <v>3418</v>
      </c>
      <c r="D3421" s="95" t="s">
        <v>534</v>
      </c>
      <c r="E3421" s="99" t="s">
        <v>534</v>
      </c>
      <c r="F3421" s="95" t="s">
        <v>534</v>
      </c>
      <c r="G3421" s="95" t="s">
        <v>534</v>
      </c>
      <c r="H3421" s="95">
        <v>0</v>
      </c>
      <c r="I3421" s="95">
        <v>1</v>
      </c>
      <c r="J3421" s="95">
        <v>2954</v>
      </c>
      <c r="K3421" s="95" t="s">
        <v>534</v>
      </c>
      <c r="L3421" s="98" t="s">
        <v>534</v>
      </c>
      <c r="M3421" s="98" t="s">
        <v>534</v>
      </c>
      <c r="N3421" s="97" t="s">
        <v>534</v>
      </c>
      <c r="Q3421" s="88" t="str">
        <f t="array" aca="1" ref="Q3421" ca="1">IFERROR(INDEX(Tableau3[Num DECAL],SMALL(IF(Tableau3[Num DECAL]&lt;&gt;"",ROW(INDIRECT("1:"&amp;ROWS(Tableau3[Num DECAL])))),ROWS($1:3410))),"")</f>
        <v/>
      </c>
      <c r="R3421" s="88">
        <f t="shared" ca="1" si="53"/>
        <v>0</v>
      </c>
      <c r="S3421" s="88">
        <f ca="1">COUNTIFS(Tableau3[PLAGE],R3421)</f>
        <v>0</v>
      </c>
      <c r="T3421" s="139">
        <f ca="1">INDEX(EXTRACT!DATE,MATCH(Tableau4[[#This Row],[Décalage]],D:D,0),0)</f>
        <v>0</v>
      </c>
      <c r="U3421" s="139">
        <f ca="1">VLOOKUP(Tableau4[[#This Row],[Décalage]],D:E,2,0)</f>
        <v>0</v>
      </c>
      <c r="V3421" s="139">
        <f ca="1">VLOOKUP(Tableau4[[#This Row],[Décalage]],D:G,4,0)</f>
        <v>0</v>
      </c>
      <c r="AY3421" s="88"/>
      <c r="AZ3421" s="88"/>
      <c r="BA3421" s="88"/>
      <c r="BB3421" s="88"/>
      <c r="BC3421" s="88"/>
    </row>
    <row r="3422" spans="1:55" ht="15" x14ac:dyDescent="0.2">
      <c r="A3422" s="100" t="s">
        <v>534</v>
      </c>
      <c r="B3422" s="95" t="s">
        <v>534</v>
      </c>
      <c r="C3422" s="95">
        <v>3419</v>
      </c>
      <c r="D3422" s="95" t="s">
        <v>534</v>
      </c>
      <c r="E3422" s="99" t="s">
        <v>534</v>
      </c>
      <c r="F3422" s="95" t="s">
        <v>534</v>
      </c>
      <c r="G3422" s="95" t="s">
        <v>534</v>
      </c>
      <c r="H3422" s="95">
        <v>0</v>
      </c>
      <c r="I3422" s="95">
        <v>1</v>
      </c>
      <c r="J3422" s="95">
        <v>2955</v>
      </c>
      <c r="K3422" s="95" t="s">
        <v>534</v>
      </c>
      <c r="L3422" s="98" t="s">
        <v>534</v>
      </c>
      <c r="M3422" s="98" t="s">
        <v>534</v>
      </c>
      <c r="N3422" s="97" t="s">
        <v>534</v>
      </c>
      <c r="Q3422" s="88" t="str">
        <f t="array" aca="1" ref="Q3422" ca="1">IFERROR(INDEX(Tableau3[Num DECAL],SMALL(IF(Tableau3[Num DECAL]&lt;&gt;"",ROW(INDIRECT("1:"&amp;ROWS(Tableau3[Num DECAL])))),ROWS($1:3411))),"")</f>
        <v/>
      </c>
      <c r="R3422" s="88">
        <f t="shared" ca="1" si="53"/>
        <v>0</v>
      </c>
      <c r="S3422" s="88">
        <f ca="1">COUNTIFS(Tableau3[PLAGE],R3422)</f>
        <v>0</v>
      </c>
      <c r="T3422" s="139">
        <f ca="1">INDEX(EXTRACT!DATE,MATCH(Tableau4[[#This Row],[Décalage]],D:D,0),0)</f>
        <v>0</v>
      </c>
      <c r="U3422" s="139">
        <f ca="1">VLOOKUP(Tableau4[[#This Row],[Décalage]],D:E,2,0)</f>
        <v>0</v>
      </c>
      <c r="V3422" s="139">
        <f ca="1">VLOOKUP(Tableau4[[#This Row],[Décalage]],D:G,4,0)</f>
        <v>0</v>
      </c>
      <c r="AY3422" s="88"/>
      <c r="AZ3422" s="88"/>
      <c r="BA3422" s="88"/>
      <c r="BB3422" s="88"/>
      <c r="BC3422" s="88"/>
    </row>
    <row r="3423" spans="1:55" ht="15" x14ac:dyDescent="0.2">
      <c r="A3423" s="100" t="s">
        <v>534</v>
      </c>
      <c r="B3423" s="95" t="s">
        <v>534</v>
      </c>
      <c r="C3423" s="95">
        <v>3420</v>
      </c>
      <c r="D3423" s="95" t="s">
        <v>534</v>
      </c>
      <c r="E3423" s="99" t="s">
        <v>534</v>
      </c>
      <c r="F3423" s="95" t="s">
        <v>534</v>
      </c>
      <c r="G3423" s="95" t="s">
        <v>534</v>
      </c>
      <c r="H3423" s="95">
        <v>0</v>
      </c>
      <c r="I3423" s="95">
        <v>1</v>
      </c>
      <c r="J3423" s="95">
        <v>2956</v>
      </c>
      <c r="K3423" s="95" t="s">
        <v>534</v>
      </c>
      <c r="L3423" s="98" t="s">
        <v>534</v>
      </c>
      <c r="M3423" s="98" t="s">
        <v>534</v>
      </c>
      <c r="N3423" s="97" t="s">
        <v>534</v>
      </c>
      <c r="Q3423" s="88" t="str">
        <f t="array" aca="1" ref="Q3423" ca="1">IFERROR(INDEX(Tableau3[Num DECAL],SMALL(IF(Tableau3[Num DECAL]&lt;&gt;"",ROW(INDIRECT("1:"&amp;ROWS(Tableau3[Num DECAL])))),ROWS($1:3412))),"")</f>
        <v/>
      </c>
      <c r="R3423" s="88">
        <f t="shared" ca="1" si="53"/>
        <v>0</v>
      </c>
      <c r="S3423" s="88">
        <f ca="1">COUNTIFS(Tableau3[PLAGE],R3423)</f>
        <v>0</v>
      </c>
      <c r="T3423" s="139">
        <f ca="1">INDEX(EXTRACT!DATE,MATCH(Tableau4[[#This Row],[Décalage]],D:D,0),0)</f>
        <v>0</v>
      </c>
      <c r="U3423" s="139">
        <f ca="1">VLOOKUP(Tableau4[[#This Row],[Décalage]],D:E,2,0)</f>
        <v>0</v>
      </c>
      <c r="V3423" s="139">
        <f ca="1">VLOOKUP(Tableau4[[#This Row],[Décalage]],D:G,4,0)</f>
        <v>0</v>
      </c>
      <c r="AY3423" s="88"/>
      <c r="AZ3423" s="88"/>
      <c r="BA3423" s="88"/>
      <c r="BB3423" s="88"/>
      <c r="BC3423" s="88"/>
    </row>
    <row r="3424" spans="1:55" ht="15" x14ac:dyDescent="0.2">
      <c r="A3424" s="100" t="s">
        <v>534</v>
      </c>
      <c r="B3424" s="95" t="s">
        <v>534</v>
      </c>
      <c r="C3424" s="95">
        <v>3421</v>
      </c>
      <c r="D3424" s="95" t="s">
        <v>534</v>
      </c>
      <c r="E3424" s="99" t="s">
        <v>534</v>
      </c>
      <c r="F3424" s="95" t="s">
        <v>534</v>
      </c>
      <c r="G3424" s="95" t="s">
        <v>534</v>
      </c>
      <c r="H3424" s="95">
        <v>0</v>
      </c>
      <c r="I3424" s="95">
        <v>1</v>
      </c>
      <c r="J3424" s="95">
        <v>2957</v>
      </c>
      <c r="K3424" s="95" t="s">
        <v>534</v>
      </c>
      <c r="L3424" s="98" t="s">
        <v>534</v>
      </c>
      <c r="M3424" s="98" t="s">
        <v>534</v>
      </c>
      <c r="N3424" s="97" t="s">
        <v>534</v>
      </c>
      <c r="Q3424" s="88" t="str">
        <f t="array" aca="1" ref="Q3424" ca="1">IFERROR(INDEX(Tableau3[Num DECAL],SMALL(IF(Tableau3[Num DECAL]&lt;&gt;"",ROW(INDIRECT("1:"&amp;ROWS(Tableau3[Num DECAL])))),ROWS($1:3413))),"")</f>
        <v/>
      </c>
      <c r="R3424" s="88">
        <f t="shared" ca="1" si="53"/>
        <v>0</v>
      </c>
      <c r="S3424" s="88">
        <f ca="1">COUNTIFS(Tableau3[PLAGE],R3424)</f>
        <v>0</v>
      </c>
      <c r="T3424" s="139">
        <f ca="1">INDEX(EXTRACT!DATE,MATCH(Tableau4[[#This Row],[Décalage]],D:D,0),0)</f>
        <v>0</v>
      </c>
      <c r="U3424" s="139">
        <f ca="1">VLOOKUP(Tableau4[[#This Row],[Décalage]],D:E,2,0)</f>
        <v>0</v>
      </c>
      <c r="V3424" s="139">
        <f ca="1">VLOOKUP(Tableau4[[#This Row],[Décalage]],D:G,4,0)</f>
        <v>0</v>
      </c>
      <c r="AY3424" s="88"/>
      <c r="AZ3424" s="88"/>
      <c r="BA3424" s="88"/>
      <c r="BB3424" s="88"/>
      <c r="BC3424" s="88"/>
    </row>
    <row r="3425" spans="1:55" ht="15" x14ac:dyDescent="0.2">
      <c r="A3425" s="100" t="s">
        <v>534</v>
      </c>
      <c r="B3425" s="95" t="s">
        <v>534</v>
      </c>
      <c r="C3425" s="95">
        <v>3422</v>
      </c>
      <c r="D3425" s="95" t="s">
        <v>534</v>
      </c>
      <c r="E3425" s="99" t="s">
        <v>534</v>
      </c>
      <c r="F3425" s="95" t="s">
        <v>534</v>
      </c>
      <c r="G3425" s="95" t="s">
        <v>534</v>
      </c>
      <c r="H3425" s="95">
        <v>0</v>
      </c>
      <c r="I3425" s="95">
        <v>1</v>
      </c>
      <c r="J3425" s="95">
        <v>2958</v>
      </c>
      <c r="K3425" s="95" t="s">
        <v>534</v>
      </c>
      <c r="L3425" s="98" t="s">
        <v>534</v>
      </c>
      <c r="M3425" s="98" t="s">
        <v>534</v>
      </c>
      <c r="N3425" s="97" t="s">
        <v>534</v>
      </c>
      <c r="Q3425" s="88" t="str">
        <f t="array" aca="1" ref="Q3425" ca="1">IFERROR(INDEX(Tableau3[Num DECAL],SMALL(IF(Tableau3[Num DECAL]&lt;&gt;"",ROW(INDIRECT("1:"&amp;ROWS(Tableau3[Num DECAL])))),ROWS($1:3414))),"")</f>
        <v/>
      </c>
      <c r="R3425" s="88">
        <f t="shared" ca="1" si="53"/>
        <v>0</v>
      </c>
      <c r="S3425" s="88">
        <f ca="1">COUNTIFS(Tableau3[PLAGE],R3425)</f>
        <v>0</v>
      </c>
      <c r="T3425" s="139">
        <f ca="1">INDEX(EXTRACT!DATE,MATCH(Tableau4[[#This Row],[Décalage]],D:D,0),0)</f>
        <v>0</v>
      </c>
      <c r="U3425" s="139">
        <f ca="1">VLOOKUP(Tableau4[[#This Row],[Décalage]],D:E,2,0)</f>
        <v>0</v>
      </c>
      <c r="V3425" s="139">
        <f ca="1">VLOOKUP(Tableau4[[#This Row],[Décalage]],D:G,4,0)</f>
        <v>0</v>
      </c>
      <c r="AY3425" s="88"/>
      <c r="AZ3425" s="88"/>
      <c r="BA3425" s="88"/>
      <c r="BB3425" s="88"/>
      <c r="BC3425" s="88"/>
    </row>
    <row r="3426" spans="1:55" ht="15" x14ac:dyDescent="0.2">
      <c r="A3426" s="100" t="s">
        <v>534</v>
      </c>
      <c r="B3426" s="95" t="s">
        <v>534</v>
      </c>
      <c r="C3426" s="95">
        <v>3423</v>
      </c>
      <c r="D3426" s="95" t="s">
        <v>534</v>
      </c>
      <c r="E3426" s="99" t="s">
        <v>534</v>
      </c>
      <c r="F3426" s="95" t="s">
        <v>534</v>
      </c>
      <c r="G3426" s="95" t="s">
        <v>534</v>
      </c>
      <c r="H3426" s="95">
        <v>0</v>
      </c>
      <c r="I3426" s="95">
        <v>1</v>
      </c>
      <c r="J3426" s="95">
        <v>2959</v>
      </c>
      <c r="K3426" s="95" t="s">
        <v>534</v>
      </c>
      <c r="L3426" s="98" t="s">
        <v>534</v>
      </c>
      <c r="M3426" s="98" t="s">
        <v>534</v>
      </c>
      <c r="N3426" s="97" t="s">
        <v>534</v>
      </c>
      <c r="Q3426" s="88" t="str">
        <f t="array" aca="1" ref="Q3426" ca="1">IFERROR(INDEX(Tableau3[Num DECAL],SMALL(IF(Tableau3[Num DECAL]&lt;&gt;"",ROW(INDIRECT("1:"&amp;ROWS(Tableau3[Num DECAL])))),ROWS($1:3415))),"")</f>
        <v/>
      </c>
      <c r="R3426" s="88">
        <f t="shared" ca="1" si="53"/>
        <v>0</v>
      </c>
      <c r="S3426" s="88">
        <f ca="1">COUNTIFS(Tableau3[PLAGE],R3426)</f>
        <v>0</v>
      </c>
      <c r="T3426" s="139">
        <f ca="1">INDEX(EXTRACT!DATE,MATCH(Tableau4[[#This Row],[Décalage]],D:D,0),0)</f>
        <v>0</v>
      </c>
      <c r="U3426" s="139">
        <f ca="1">VLOOKUP(Tableau4[[#This Row],[Décalage]],D:E,2,0)</f>
        <v>0</v>
      </c>
      <c r="V3426" s="139">
        <f ca="1">VLOOKUP(Tableau4[[#This Row],[Décalage]],D:G,4,0)</f>
        <v>0</v>
      </c>
      <c r="AY3426" s="88"/>
      <c r="AZ3426" s="88"/>
      <c r="BA3426" s="88"/>
      <c r="BB3426" s="88"/>
      <c r="BC3426" s="88"/>
    </row>
    <row r="3427" spans="1:55" ht="15" x14ac:dyDescent="0.2">
      <c r="A3427" s="100" t="s">
        <v>534</v>
      </c>
      <c r="B3427" s="95" t="s">
        <v>534</v>
      </c>
      <c r="C3427" s="95">
        <v>3424</v>
      </c>
      <c r="D3427" s="95" t="s">
        <v>534</v>
      </c>
      <c r="E3427" s="99" t="s">
        <v>534</v>
      </c>
      <c r="F3427" s="95" t="s">
        <v>534</v>
      </c>
      <c r="G3427" s="95" t="s">
        <v>534</v>
      </c>
      <c r="H3427" s="95">
        <v>0</v>
      </c>
      <c r="I3427" s="95">
        <v>1</v>
      </c>
      <c r="J3427" s="95">
        <v>2960</v>
      </c>
      <c r="K3427" s="95" t="s">
        <v>534</v>
      </c>
      <c r="L3427" s="98" t="s">
        <v>534</v>
      </c>
      <c r="M3427" s="98" t="s">
        <v>534</v>
      </c>
      <c r="N3427" s="97" t="s">
        <v>534</v>
      </c>
      <c r="Q3427" s="88" t="str">
        <f t="array" aca="1" ref="Q3427" ca="1">IFERROR(INDEX(Tableau3[Num DECAL],SMALL(IF(Tableau3[Num DECAL]&lt;&gt;"",ROW(INDIRECT("1:"&amp;ROWS(Tableau3[Num DECAL])))),ROWS($1:3416))),"")</f>
        <v/>
      </c>
      <c r="R3427" s="88">
        <f t="shared" ca="1" si="53"/>
        <v>0</v>
      </c>
      <c r="S3427" s="88">
        <f ca="1">COUNTIFS(Tableau3[PLAGE],R3427)</f>
        <v>0</v>
      </c>
      <c r="T3427" s="139">
        <f ca="1">INDEX(EXTRACT!DATE,MATCH(Tableau4[[#This Row],[Décalage]],D:D,0),0)</f>
        <v>0</v>
      </c>
      <c r="U3427" s="139">
        <f ca="1">VLOOKUP(Tableau4[[#This Row],[Décalage]],D:E,2,0)</f>
        <v>0</v>
      </c>
      <c r="V3427" s="139">
        <f ca="1">VLOOKUP(Tableau4[[#This Row],[Décalage]],D:G,4,0)</f>
        <v>0</v>
      </c>
      <c r="AY3427" s="88"/>
      <c r="AZ3427" s="88"/>
      <c r="BA3427" s="88"/>
      <c r="BB3427" s="88"/>
      <c r="BC3427" s="88"/>
    </row>
    <row r="3428" spans="1:55" ht="15" x14ac:dyDescent="0.2">
      <c r="A3428" s="100" t="s">
        <v>534</v>
      </c>
      <c r="B3428" s="95" t="s">
        <v>534</v>
      </c>
      <c r="C3428" s="95">
        <v>3425</v>
      </c>
      <c r="D3428" s="95" t="s">
        <v>534</v>
      </c>
      <c r="E3428" s="99" t="s">
        <v>534</v>
      </c>
      <c r="F3428" s="95" t="s">
        <v>534</v>
      </c>
      <c r="G3428" s="95" t="s">
        <v>534</v>
      </c>
      <c r="H3428" s="95">
        <v>0</v>
      </c>
      <c r="I3428" s="95">
        <v>1</v>
      </c>
      <c r="J3428" s="95">
        <v>2961</v>
      </c>
      <c r="K3428" s="95" t="s">
        <v>534</v>
      </c>
      <c r="L3428" s="98" t="s">
        <v>534</v>
      </c>
      <c r="M3428" s="98" t="s">
        <v>534</v>
      </c>
      <c r="N3428" s="97" t="s">
        <v>534</v>
      </c>
      <c r="Q3428" s="88" t="str">
        <f t="array" aca="1" ref="Q3428" ca="1">IFERROR(INDEX(Tableau3[Num DECAL],SMALL(IF(Tableau3[Num DECAL]&lt;&gt;"",ROW(INDIRECT("1:"&amp;ROWS(Tableau3[Num DECAL])))),ROWS($1:3417))),"")</f>
        <v/>
      </c>
      <c r="R3428" s="88">
        <f t="shared" ca="1" si="53"/>
        <v>0</v>
      </c>
      <c r="S3428" s="88">
        <f ca="1">COUNTIFS(Tableau3[PLAGE],R3428)</f>
        <v>0</v>
      </c>
      <c r="T3428" s="139">
        <f ca="1">INDEX(EXTRACT!DATE,MATCH(Tableau4[[#This Row],[Décalage]],D:D,0),0)</f>
        <v>0</v>
      </c>
      <c r="U3428" s="139">
        <f ca="1">VLOOKUP(Tableau4[[#This Row],[Décalage]],D:E,2,0)</f>
        <v>0</v>
      </c>
      <c r="V3428" s="139">
        <f ca="1">VLOOKUP(Tableau4[[#This Row],[Décalage]],D:G,4,0)</f>
        <v>0</v>
      </c>
      <c r="AY3428" s="88"/>
      <c r="AZ3428" s="88"/>
      <c r="BA3428" s="88"/>
      <c r="BB3428" s="88"/>
      <c r="BC3428" s="88"/>
    </row>
    <row r="3429" spans="1:55" ht="15" x14ac:dyDescent="0.2">
      <c r="A3429" s="100" t="s">
        <v>534</v>
      </c>
      <c r="B3429" s="95" t="s">
        <v>534</v>
      </c>
      <c r="C3429" s="95">
        <v>3426</v>
      </c>
      <c r="D3429" s="95" t="s">
        <v>534</v>
      </c>
      <c r="E3429" s="99" t="s">
        <v>534</v>
      </c>
      <c r="F3429" s="95" t="s">
        <v>534</v>
      </c>
      <c r="G3429" s="95" t="s">
        <v>534</v>
      </c>
      <c r="H3429" s="95">
        <v>0</v>
      </c>
      <c r="I3429" s="95">
        <v>1</v>
      </c>
      <c r="J3429" s="95">
        <v>2962</v>
      </c>
      <c r="K3429" s="95" t="s">
        <v>534</v>
      </c>
      <c r="L3429" s="98" t="s">
        <v>534</v>
      </c>
      <c r="M3429" s="98" t="s">
        <v>534</v>
      </c>
      <c r="N3429" s="97" t="s">
        <v>534</v>
      </c>
      <c r="Q3429" s="88" t="str">
        <f t="array" aca="1" ref="Q3429" ca="1">IFERROR(INDEX(Tableau3[Num DECAL],SMALL(IF(Tableau3[Num DECAL]&lt;&gt;"",ROW(INDIRECT("1:"&amp;ROWS(Tableau3[Num DECAL])))),ROWS($1:3418))),"")</f>
        <v/>
      </c>
      <c r="R3429" s="88">
        <f t="shared" ca="1" si="53"/>
        <v>0</v>
      </c>
      <c r="S3429" s="88">
        <f ca="1">COUNTIFS(Tableau3[PLAGE],R3429)</f>
        <v>0</v>
      </c>
      <c r="T3429" s="139">
        <f ca="1">INDEX(EXTRACT!DATE,MATCH(Tableau4[[#This Row],[Décalage]],D:D,0),0)</f>
        <v>0</v>
      </c>
      <c r="U3429" s="139">
        <f ca="1">VLOOKUP(Tableau4[[#This Row],[Décalage]],D:E,2,0)</f>
        <v>0</v>
      </c>
      <c r="V3429" s="139">
        <f ca="1">VLOOKUP(Tableau4[[#This Row],[Décalage]],D:G,4,0)</f>
        <v>0</v>
      </c>
      <c r="AY3429" s="88"/>
      <c r="AZ3429" s="88"/>
      <c r="BA3429" s="88"/>
      <c r="BB3429" s="88"/>
      <c r="BC3429" s="88"/>
    </row>
    <row r="3430" spans="1:55" ht="15" x14ac:dyDescent="0.2">
      <c r="A3430" s="100" t="s">
        <v>534</v>
      </c>
      <c r="B3430" s="95" t="s">
        <v>534</v>
      </c>
      <c r="C3430" s="95">
        <v>3427</v>
      </c>
      <c r="D3430" s="95" t="s">
        <v>534</v>
      </c>
      <c r="E3430" s="99" t="s">
        <v>534</v>
      </c>
      <c r="F3430" s="95" t="s">
        <v>534</v>
      </c>
      <c r="G3430" s="95" t="s">
        <v>534</v>
      </c>
      <c r="H3430" s="95">
        <v>0</v>
      </c>
      <c r="I3430" s="95">
        <v>1</v>
      </c>
      <c r="J3430" s="95">
        <v>2963</v>
      </c>
      <c r="K3430" s="95" t="s">
        <v>534</v>
      </c>
      <c r="L3430" s="98" t="s">
        <v>534</v>
      </c>
      <c r="M3430" s="98" t="s">
        <v>534</v>
      </c>
      <c r="N3430" s="97" t="s">
        <v>534</v>
      </c>
      <c r="Q3430" s="88" t="str">
        <f t="array" aca="1" ref="Q3430" ca="1">IFERROR(INDEX(Tableau3[Num DECAL],SMALL(IF(Tableau3[Num DECAL]&lt;&gt;"",ROW(INDIRECT("1:"&amp;ROWS(Tableau3[Num DECAL])))),ROWS($1:3419))),"")</f>
        <v/>
      </c>
      <c r="R3430" s="88">
        <f t="shared" ca="1" si="53"/>
        <v>0</v>
      </c>
      <c r="S3430" s="88">
        <f ca="1">COUNTIFS(Tableau3[PLAGE],R3430)</f>
        <v>0</v>
      </c>
      <c r="T3430" s="139">
        <f ca="1">INDEX(EXTRACT!DATE,MATCH(Tableau4[[#This Row],[Décalage]],D:D,0),0)</f>
        <v>0</v>
      </c>
      <c r="U3430" s="139">
        <f ca="1">VLOOKUP(Tableau4[[#This Row],[Décalage]],D:E,2,0)</f>
        <v>0</v>
      </c>
      <c r="V3430" s="139">
        <f ca="1">VLOOKUP(Tableau4[[#This Row],[Décalage]],D:G,4,0)</f>
        <v>0</v>
      </c>
      <c r="AY3430" s="88"/>
      <c r="AZ3430" s="88"/>
      <c r="BA3430" s="88"/>
      <c r="BB3430" s="88"/>
      <c r="BC3430" s="88"/>
    </row>
    <row r="3431" spans="1:55" ht="15" x14ac:dyDescent="0.2">
      <c r="A3431" s="100" t="s">
        <v>534</v>
      </c>
      <c r="B3431" s="95" t="s">
        <v>534</v>
      </c>
      <c r="C3431" s="95">
        <v>3428</v>
      </c>
      <c r="D3431" s="95" t="s">
        <v>534</v>
      </c>
      <c r="E3431" s="99" t="s">
        <v>534</v>
      </c>
      <c r="F3431" s="95" t="s">
        <v>534</v>
      </c>
      <c r="G3431" s="95" t="s">
        <v>534</v>
      </c>
      <c r="H3431" s="95">
        <v>0</v>
      </c>
      <c r="I3431" s="95">
        <v>1</v>
      </c>
      <c r="J3431" s="95">
        <v>2964</v>
      </c>
      <c r="K3431" s="95" t="s">
        <v>534</v>
      </c>
      <c r="L3431" s="98" t="s">
        <v>534</v>
      </c>
      <c r="M3431" s="98" t="s">
        <v>534</v>
      </c>
      <c r="N3431" s="97" t="s">
        <v>534</v>
      </c>
      <c r="Q3431" s="88" t="str">
        <f t="array" aca="1" ref="Q3431" ca="1">IFERROR(INDEX(Tableau3[Num DECAL],SMALL(IF(Tableau3[Num DECAL]&lt;&gt;"",ROW(INDIRECT("1:"&amp;ROWS(Tableau3[Num DECAL])))),ROWS($1:3420))),"")</f>
        <v/>
      </c>
      <c r="R3431" s="88">
        <f t="shared" ca="1" si="53"/>
        <v>0</v>
      </c>
      <c r="S3431" s="88">
        <f ca="1">COUNTIFS(Tableau3[PLAGE],R3431)</f>
        <v>0</v>
      </c>
      <c r="T3431" s="139">
        <f ca="1">INDEX(EXTRACT!DATE,MATCH(Tableau4[[#This Row],[Décalage]],D:D,0),0)</f>
        <v>0</v>
      </c>
      <c r="U3431" s="139">
        <f ca="1">VLOOKUP(Tableau4[[#This Row],[Décalage]],D:E,2,0)</f>
        <v>0</v>
      </c>
      <c r="V3431" s="139">
        <f ca="1">VLOOKUP(Tableau4[[#This Row],[Décalage]],D:G,4,0)</f>
        <v>0</v>
      </c>
      <c r="AY3431" s="88"/>
      <c r="AZ3431" s="88"/>
      <c r="BA3431" s="88"/>
      <c r="BB3431" s="88"/>
      <c r="BC3431" s="88"/>
    </row>
    <row r="3432" spans="1:55" ht="15" x14ac:dyDescent="0.2">
      <c r="A3432" s="100" t="s">
        <v>534</v>
      </c>
      <c r="B3432" s="95" t="s">
        <v>534</v>
      </c>
      <c r="C3432" s="95">
        <v>3429</v>
      </c>
      <c r="D3432" s="95" t="s">
        <v>534</v>
      </c>
      <c r="E3432" s="99" t="s">
        <v>534</v>
      </c>
      <c r="F3432" s="95" t="s">
        <v>534</v>
      </c>
      <c r="G3432" s="95" t="s">
        <v>534</v>
      </c>
      <c r="H3432" s="95">
        <v>0</v>
      </c>
      <c r="I3432" s="95">
        <v>1</v>
      </c>
      <c r="J3432" s="95">
        <v>2965</v>
      </c>
      <c r="K3432" s="95" t="s">
        <v>534</v>
      </c>
      <c r="L3432" s="98" t="s">
        <v>534</v>
      </c>
      <c r="M3432" s="98" t="s">
        <v>534</v>
      </c>
      <c r="N3432" s="97" t="s">
        <v>534</v>
      </c>
      <c r="Q3432" s="88" t="str">
        <f t="array" aca="1" ref="Q3432" ca="1">IFERROR(INDEX(Tableau3[Num DECAL],SMALL(IF(Tableau3[Num DECAL]&lt;&gt;"",ROW(INDIRECT("1:"&amp;ROWS(Tableau3[Num DECAL])))),ROWS($1:3421))),"")</f>
        <v/>
      </c>
      <c r="R3432" s="88">
        <f t="shared" ca="1" si="53"/>
        <v>0</v>
      </c>
      <c r="S3432" s="88">
        <f ca="1">COUNTIFS(Tableau3[PLAGE],R3432)</f>
        <v>0</v>
      </c>
      <c r="T3432" s="139">
        <f ca="1">INDEX(EXTRACT!DATE,MATCH(Tableau4[[#This Row],[Décalage]],D:D,0),0)</f>
        <v>0</v>
      </c>
      <c r="U3432" s="139">
        <f ca="1">VLOOKUP(Tableau4[[#This Row],[Décalage]],D:E,2,0)</f>
        <v>0</v>
      </c>
      <c r="V3432" s="139">
        <f ca="1">VLOOKUP(Tableau4[[#This Row],[Décalage]],D:G,4,0)</f>
        <v>0</v>
      </c>
      <c r="AY3432" s="88"/>
      <c r="AZ3432" s="88"/>
      <c r="BA3432" s="88"/>
      <c r="BB3432" s="88"/>
      <c r="BC3432" s="88"/>
    </row>
    <row r="3433" spans="1:55" ht="15" x14ac:dyDescent="0.2">
      <c r="A3433" s="100" t="s">
        <v>534</v>
      </c>
      <c r="B3433" s="95" t="s">
        <v>534</v>
      </c>
      <c r="C3433" s="95">
        <v>3430</v>
      </c>
      <c r="D3433" s="95" t="s">
        <v>534</v>
      </c>
      <c r="E3433" s="99" t="s">
        <v>534</v>
      </c>
      <c r="F3433" s="95" t="s">
        <v>534</v>
      </c>
      <c r="G3433" s="95" t="s">
        <v>534</v>
      </c>
      <c r="H3433" s="95">
        <v>0</v>
      </c>
      <c r="I3433" s="95">
        <v>1</v>
      </c>
      <c r="J3433" s="95">
        <v>2966</v>
      </c>
      <c r="K3433" s="95" t="s">
        <v>534</v>
      </c>
      <c r="L3433" s="98" t="s">
        <v>534</v>
      </c>
      <c r="M3433" s="98" t="s">
        <v>534</v>
      </c>
      <c r="N3433" s="97" t="s">
        <v>534</v>
      </c>
      <c r="Q3433" s="88" t="str">
        <f t="array" aca="1" ref="Q3433" ca="1">IFERROR(INDEX(Tableau3[Num DECAL],SMALL(IF(Tableau3[Num DECAL]&lt;&gt;"",ROW(INDIRECT("1:"&amp;ROWS(Tableau3[Num DECAL])))),ROWS($1:3422))),"")</f>
        <v/>
      </c>
      <c r="R3433" s="88">
        <f t="shared" ca="1" si="53"/>
        <v>0</v>
      </c>
      <c r="S3433" s="88">
        <f ca="1">COUNTIFS(Tableau3[PLAGE],R3433)</f>
        <v>0</v>
      </c>
      <c r="T3433" s="139">
        <f ca="1">INDEX(EXTRACT!DATE,MATCH(Tableau4[[#This Row],[Décalage]],D:D,0),0)</f>
        <v>0</v>
      </c>
      <c r="U3433" s="139">
        <f ca="1">VLOOKUP(Tableau4[[#This Row],[Décalage]],D:E,2,0)</f>
        <v>0</v>
      </c>
      <c r="V3433" s="139">
        <f ca="1">VLOOKUP(Tableau4[[#This Row],[Décalage]],D:G,4,0)</f>
        <v>0</v>
      </c>
      <c r="AY3433" s="88"/>
      <c r="AZ3433" s="88"/>
      <c r="BA3433" s="88"/>
      <c r="BB3433" s="88"/>
      <c r="BC3433" s="88"/>
    </row>
    <row r="3434" spans="1:55" ht="15" x14ac:dyDescent="0.2">
      <c r="A3434" s="100" t="s">
        <v>534</v>
      </c>
      <c r="B3434" s="95" t="s">
        <v>534</v>
      </c>
      <c r="C3434" s="95">
        <v>3431</v>
      </c>
      <c r="D3434" s="95" t="s">
        <v>534</v>
      </c>
      <c r="E3434" s="99" t="s">
        <v>534</v>
      </c>
      <c r="F3434" s="95" t="s">
        <v>534</v>
      </c>
      <c r="G3434" s="95" t="s">
        <v>534</v>
      </c>
      <c r="H3434" s="95">
        <v>0</v>
      </c>
      <c r="I3434" s="95">
        <v>1</v>
      </c>
      <c r="J3434" s="95">
        <v>2967</v>
      </c>
      <c r="K3434" s="95" t="s">
        <v>534</v>
      </c>
      <c r="L3434" s="98" t="s">
        <v>534</v>
      </c>
      <c r="M3434" s="98" t="s">
        <v>534</v>
      </c>
      <c r="N3434" s="97" t="s">
        <v>534</v>
      </c>
      <c r="Q3434" s="88" t="str">
        <f t="array" aca="1" ref="Q3434" ca="1">IFERROR(INDEX(Tableau3[Num DECAL],SMALL(IF(Tableau3[Num DECAL]&lt;&gt;"",ROW(INDIRECT("1:"&amp;ROWS(Tableau3[Num DECAL])))),ROWS($1:3423))),"")</f>
        <v/>
      </c>
      <c r="R3434" s="88">
        <f t="shared" ca="1" si="53"/>
        <v>0</v>
      </c>
      <c r="S3434" s="88">
        <f ca="1">COUNTIFS(Tableau3[PLAGE],R3434)</f>
        <v>0</v>
      </c>
      <c r="T3434" s="139">
        <f ca="1">INDEX(EXTRACT!DATE,MATCH(Tableau4[[#This Row],[Décalage]],D:D,0),0)</f>
        <v>0</v>
      </c>
      <c r="U3434" s="139">
        <f ca="1">VLOOKUP(Tableau4[[#This Row],[Décalage]],D:E,2,0)</f>
        <v>0</v>
      </c>
      <c r="V3434" s="139">
        <f ca="1">VLOOKUP(Tableau4[[#This Row],[Décalage]],D:G,4,0)</f>
        <v>0</v>
      </c>
      <c r="AY3434" s="88"/>
      <c r="AZ3434" s="88"/>
      <c r="BA3434" s="88"/>
      <c r="BB3434" s="88"/>
      <c r="BC3434" s="88"/>
    </row>
    <row r="3435" spans="1:55" ht="15" x14ac:dyDescent="0.2">
      <c r="A3435" s="100" t="s">
        <v>534</v>
      </c>
      <c r="B3435" s="95" t="s">
        <v>534</v>
      </c>
      <c r="C3435" s="95">
        <v>3432</v>
      </c>
      <c r="D3435" s="95" t="s">
        <v>534</v>
      </c>
      <c r="E3435" s="99" t="s">
        <v>534</v>
      </c>
      <c r="F3435" s="95" t="s">
        <v>534</v>
      </c>
      <c r="G3435" s="95" t="s">
        <v>534</v>
      </c>
      <c r="H3435" s="95">
        <v>0</v>
      </c>
      <c r="I3435" s="95">
        <v>1</v>
      </c>
      <c r="J3435" s="95">
        <v>2968</v>
      </c>
      <c r="K3435" s="95" t="s">
        <v>534</v>
      </c>
      <c r="L3435" s="98" t="s">
        <v>534</v>
      </c>
      <c r="M3435" s="98" t="s">
        <v>534</v>
      </c>
      <c r="N3435" s="97" t="s">
        <v>534</v>
      </c>
      <c r="Q3435" s="88" t="str">
        <f t="array" aca="1" ref="Q3435" ca="1">IFERROR(INDEX(Tableau3[Num DECAL],SMALL(IF(Tableau3[Num DECAL]&lt;&gt;"",ROW(INDIRECT("1:"&amp;ROWS(Tableau3[Num DECAL])))),ROWS($1:3424))),"")</f>
        <v/>
      </c>
      <c r="R3435" s="88">
        <f t="shared" ca="1" si="53"/>
        <v>0</v>
      </c>
      <c r="S3435" s="88">
        <f ca="1">COUNTIFS(Tableau3[PLAGE],R3435)</f>
        <v>0</v>
      </c>
      <c r="T3435" s="139">
        <f ca="1">INDEX(EXTRACT!DATE,MATCH(Tableau4[[#This Row],[Décalage]],D:D,0),0)</f>
        <v>0</v>
      </c>
      <c r="U3435" s="139">
        <f ca="1">VLOOKUP(Tableau4[[#This Row],[Décalage]],D:E,2,0)</f>
        <v>0</v>
      </c>
      <c r="V3435" s="139">
        <f ca="1">VLOOKUP(Tableau4[[#This Row],[Décalage]],D:G,4,0)</f>
        <v>0</v>
      </c>
      <c r="AY3435" s="88"/>
      <c r="AZ3435" s="88"/>
      <c r="BA3435" s="88"/>
      <c r="BB3435" s="88"/>
      <c r="BC3435" s="88"/>
    </row>
    <row r="3436" spans="1:55" ht="15" x14ac:dyDescent="0.2">
      <c r="A3436" s="100" t="s">
        <v>534</v>
      </c>
      <c r="B3436" s="95" t="s">
        <v>534</v>
      </c>
      <c r="C3436" s="95">
        <v>3433</v>
      </c>
      <c r="D3436" s="95" t="s">
        <v>534</v>
      </c>
      <c r="E3436" s="99" t="s">
        <v>534</v>
      </c>
      <c r="F3436" s="95" t="s">
        <v>534</v>
      </c>
      <c r="G3436" s="95" t="s">
        <v>534</v>
      </c>
      <c r="H3436" s="95">
        <v>0</v>
      </c>
      <c r="I3436" s="95">
        <v>1</v>
      </c>
      <c r="J3436" s="95">
        <v>2969</v>
      </c>
      <c r="K3436" s="95" t="s">
        <v>534</v>
      </c>
      <c r="L3436" s="98" t="s">
        <v>534</v>
      </c>
      <c r="M3436" s="98" t="s">
        <v>534</v>
      </c>
      <c r="N3436" s="97" t="s">
        <v>534</v>
      </c>
      <c r="Q3436" s="88" t="str">
        <f t="array" aca="1" ref="Q3436" ca="1">IFERROR(INDEX(Tableau3[Num DECAL],SMALL(IF(Tableau3[Num DECAL]&lt;&gt;"",ROW(INDIRECT("1:"&amp;ROWS(Tableau3[Num DECAL])))),ROWS($1:3425))),"")</f>
        <v/>
      </c>
      <c r="R3436" s="88">
        <f t="shared" ca="1" si="53"/>
        <v>0</v>
      </c>
      <c r="S3436" s="88">
        <f ca="1">COUNTIFS(Tableau3[PLAGE],R3436)</f>
        <v>0</v>
      </c>
      <c r="T3436" s="139">
        <f ca="1">INDEX(EXTRACT!DATE,MATCH(Tableau4[[#This Row],[Décalage]],D:D,0),0)</f>
        <v>0</v>
      </c>
      <c r="U3436" s="139">
        <f ca="1">VLOOKUP(Tableau4[[#This Row],[Décalage]],D:E,2,0)</f>
        <v>0</v>
      </c>
      <c r="V3436" s="139">
        <f ca="1">VLOOKUP(Tableau4[[#This Row],[Décalage]],D:G,4,0)</f>
        <v>0</v>
      </c>
      <c r="AY3436" s="88"/>
      <c r="AZ3436" s="88"/>
      <c r="BA3436" s="88"/>
      <c r="BB3436" s="88"/>
      <c r="BC3436" s="88"/>
    </row>
    <row r="3437" spans="1:55" ht="15" x14ac:dyDescent="0.2">
      <c r="A3437" s="100" t="s">
        <v>534</v>
      </c>
      <c r="B3437" s="95" t="s">
        <v>534</v>
      </c>
      <c r="C3437" s="95">
        <v>3434</v>
      </c>
      <c r="D3437" s="95" t="s">
        <v>534</v>
      </c>
      <c r="E3437" s="99" t="s">
        <v>534</v>
      </c>
      <c r="F3437" s="95" t="s">
        <v>534</v>
      </c>
      <c r="G3437" s="95" t="s">
        <v>534</v>
      </c>
      <c r="H3437" s="95">
        <v>0</v>
      </c>
      <c r="I3437" s="95">
        <v>1</v>
      </c>
      <c r="J3437" s="95">
        <v>2970</v>
      </c>
      <c r="K3437" s="95" t="s">
        <v>534</v>
      </c>
      <c r="L3437" s="98" t="s">
        <v>534</v>
      </c>
      <c r="M3437" s="98" t="s">
        <v>534</v>
      </c>
      <c r="N3437" s="97" t="s">
        <v>534</v>
      </c>
      <c r="Q3437" s="88" t="str">
        <f t="array" aca="1" ref="Q3437" ca="1">IFERROR(INDEX(Tableau3[Num DECAL],SMALL(IF(Tableau3[Num DECAL]&lt;&gt;"",ROW(INDIRECT("1:"&amp;ROWS(Tableau3[Num DECAL])))),ROWS($1:3426))),"")</f>
        <v/>
      </c>
      <c r="R3437" s="88">
        <f t="shared" ca="1" si="53"/>
        <v>0</v>
      </c>
      <c r="S3437" s="88">
        <f ca="1">COUNTIFS(Tableau3[PLAGE],R3437)</f>
        <v>0</v>
      </c>
      <c r="T3437" s="139">
        <f ca="1">INDEX(EXTRACT!DATE,MATCH(Tableau4[[#This Row],[Décalage]],D:D,0),0)</f>
        <v>0</v>
      </c>
      <c r="U3437" s="139">
        <f ca="1">VLOOKUP(Tableau4[[#This Row],[Décalage]],D:E,2,0)</f>
        <v>0</v>
      </c>
      <c r="V3437" s="139">
        <f ca="1">VLOOKUP(Tableau4[[#This Row],[Décalage]],D:G,4,0)</f>
        <v>0</v>
      </c>
      <c r="AY3437" s="88"/>
      <c r="AZ3437" s="88"/>
      <c r="BA3437" s="88"/>
      <c r="BB3437" s="88"/>
      <c r="BC3437" s="88"/>
    </row>
    <row r="3438" spans="1:55" ht="15" x14ac:dyDescent="0.2">
      <c r="A3438" s="100" t="s">
        <v>534</v>
      </c>
      <c r="B3438" s="95" t="s">
        <v>534</v>
      </c>
      <c r="C3438" s="95">
        <v>3435</v>
      </c>
      <c r="D3438" s="95" t="s">
        <v>534</v>
      </c>
      <c r="E3438" s="99" t="s">
        <v>534</v>
      </c>
      <c r="F3438" s="95" t="s">
        <v>534</v>
      </c>
      <c r="G3438" s="95" t="s">
        <v>534</v>
      </c>
      <c r="H3438" s="95">
        <v>0</v>
      </c>
      <c r="I3438" s="95">
        <v>1</v>
      </c>
      <c r="J3438" s="95">
        <v>2971</v>
      </c>
      <c r="K3438" s="95" t="s">
        <v>534</v>
      </c>
      <c r="L3438" s="98" t="s">
        <v>534</v>
      </c>
      <c r="M3438" s="98" t="s">
        <v>534</v>
      </c>
      <c r="N3438" s="97" t="s">
        <v>534</v>
      </c>
      <c r="Q3438" s="88" t="str">
        <f t="array" aca="1" ref="Q3438" ca="1">IFERROR(INDEX(Tableau3[Num DECAL],SMALL(IF(Tableau3[Num DECAL]&lt;&gt;"",ROW(INDIRECT("1:"&amp;ROWS(Tableau3[Num DECAL])))),ROWS($1:3427))),"")</f>
        <v/>
      </c>
      <c r="R3438" s="88">
        <f t="shared" ca="1" si="53"/>
        <v>0</v>
      </c>
      <c r="S3438" s="88">
        <f ca="1">COUNTIFS(Tableau3[PLAGE],R3438)</f>
        <v>0</v>
      </c>
      <c r="T3438" s="139">
        <f ca="1">INDEX(EXTRACT!DATE,MATCH(Tableau4[[#This Row],[Décalage]],D:D,0),0)</f>
        <v>0</v>
      </c>
      <c r="U3438" s="139">
        <f ca="1">VLOOKUP(Tableau4[[#This Row],[Décalage]],D:E,2,0)</f>
        <v>0</v>
      </c>
      <c r="V3438" s="139">
        <f ca="1">VLOOKUP(Tableau4[[#This Row],[Décalage]],D:G,4,0)</f>
        <v>0</v>
      </c>
      <c r="AY3438" s="88"/>
      <c r="AZ3438" s="88"/>
      <c r="BA3438" s="88"/>
      <c r="BB3438" s="88"/>
      <c r="BC3438" s="88"/>
    </row>
    <row r="3439" spans="1:55" ht="15" x14ac:dyDescent="0.2">
      <c r="A3439" s="100" t="s">
        <v>534</v>
      </c>
      <c r="B3439" s="95" t="s">
        <v>534</v>
      </c>
      <c r="C3439" s="95">
        <v>3436</v>
      </c>
      <c r="D3439" s="95" t="s">
        <v>534</v>
      </c>
      <c r="E3439" s="99" t="s">
        <v>534</v>
      </c>
      <c r="F3439" s="95" t="s">
        <v>534</v>
      </c>
      <c r="G3439" s="95" t="s">
        <v>534</v>
      </c>
      <c r="H3439" s="95">
        <v>0</v>
      </c>
      <c r="I3439" s="95">
        <v>1</v>
      </c>
      <c r="J3439" s="95">
        <v>2972</v>
      </c>
      <c r="K3439" s="95" t="s">
        <v>534</v>
      </c>
      <c r="L3439" s="98" t="s">
        <v>534</v>
      </c>
      <c r="M3439" s="98" t="s">
        <v>534</v>
      </c>
      <c r="N3439" s="97" t="s">
        <v>534</v>
      </c>
      <c r="Q3439" s="88" t="str">
        <f t="array" aca="1" ref="Q3439" ca="1">IFERROR(INDEX(Tableau3[Num DECAL],SMALL(IF(Tableau3[Num DECAL]&lt;&gt;"",ROW(INDIRECT("1:"&amp;ROWS(Tableau3[Num DECAL])))),ROWS($1:3428))),"")</f>
        <v/>
      </c>
      <c r="R3439" s="88">
        <f t="shared" ca="1" si="53"/>
        <v>0</v>
      </c>
      <c r="S3439" s="88">
        <f ca="1">COUNTIFS(Tableau3[PLAGE],R3439)</f>
        <v>0</v>
      </c>
      <c r="T3439" s="139">
        <f ca="1">INDEX(EXTRACT!DATE,MATCH(Tableau4[[#This Row],[Décalage]],D:D,0),0)</f>
        <v>0</v>
      </c>
      <c r="U3439" s="139">
        <f ca="1">VLOOKUP(Tableau4[[#This Row],[Décalage]],D:E,2,0)</f>
        <v>0</v>
      </c>
      <c r="V3439" s="139">
        <f ca="1">VLOOKUP(Tableau4[[#This Row],[Décalage]],D:G,4,0)</f>
        <v>0</v>
      </c>
      <c r="AY3439" s="88"/>
      <c r="AZ3439" s="88"/>
      <c r="BA3439" s="88"/>
      <c r="BB3439" s="88"/>
      <c r="BC3439" s="88"/>
    </row>
    <row r="3440" spans="1:55" ht="15" x14ac:dyDescent="0.2">
      <c r="A3440" s="100" t="s">
        <v>534</v>
      </c>
      <c r="B3440" s="95" t="s">
        <v>534</v>
      </c>
      <c r="C3440" s="95">
        <v>3437</v>
      </c>
      <c r="D3440" s="95" t="s">
        <v>534</v>
      </c>
      <c r="E3440" s="99" t="s">
        <v>534</v>
      </c>
      <c r="F3440" s="95" t="s">
        <v>534</v>
      </c>
      <c r="G3440" s="95" t="s">
        <v>534</v>
      </c>
      <c r="H3440" s="95">
        <v>0</v>
      </c>
      <c r="I3440" s="95">
        <v>1</v>
      </c>
      <c r="J3440" s="95">
        <v>2973</v>
      </c>
      <c r="K3440" s="95" t="s">
        <v>534</v>
      </c>
      <c r="L3440" s="98" t="s">
        <v>534</v>
      </c>
      <c r="M3440" s="98" t="s">
        <v>534</v>
      </c>
      <c r="N3440" s="97" t="s">
        <v>534</v>
      </c>
      <c r="Q3440" s="88" t="str">
        <f t="array" aca="1" ref="Q3440" ca="1">IFERROR(INDEX(Tableau3[Num DECAL],SMALL(IF(Tableau3[Num DECAL]&lt;&gt;"",ROW(INDIRECT("1:"&amp;ROWS(Tableau3[Num DECAL])))),ROWS($1:3429))),"")</f>
        <v/>
      </c>
      <c r="R3440" s="88">
        <f t="shared" ca="1" si="53"/>
        <v>0</v>
      </c>
      <c r="S3440" s="88">
        <f ca="1">COUNTIFS(Tableau3[PLAGE],R3440)</f>
        <v>0</v>
      </c>
      <c r="T3440" s="139">
        <f ca="1">INDEX(EXTRACT!DATE,MATCH(Tableau4[[#This Row],[Décalage]],D:D,0),0)</f>
        <v>0</v>
      </c>
      <c r="U3440" s="139">
        <f ca="1">VLOOKUP(Tableau4[[#This Row],[Décalage]],D:E,2,0)</f>
        <v>0</v>
      </c>
      <c r="V3440" s="139">
        <f ca="1">VLOOKUP(Tableau4[[#This Row],[Décalage]],D:G,4,0)</f>
        <v>0</v>
      </c>
      <c r="AY3440" s="88"/>
      <c r="AZ3440" s="88"/>
      <c r="BA3440" s="88"/>
      <c r="BB3440" s="88"/>
      <c r="BC3440" s="88"/>
    </row>
    <row r="3441" spans="1:55" ht="15" x14ac:dyDescent="0.2">
      <c r="A3441" s="100" t="s">
        <v>534</v>
      </c>
      <c r="B3441" s="95" t="s">
        <v>534</v>
      </c>
      <c r="C3441" s="95">
        <v>3438</v>
      </c>
      <c r="D3441" s="95" t="s">
        <v>534</v>
      </c>
      <c r="E3441" s="99" t="s">
        <v>534</v>
      </c>
      <c r="F3441" s="95" t="s">
        <v>534</v>
      </c>
      <c r="G3441" s="95" t="s">
        <v>534</v>
      </c>
      <c r="H3441" s="95">
        <v>0</v>
      </c>
      <c r="I3441" s="95">
        <v>1</v>
      </c>
      <c r="J3441" s="95">
        <v>2974</v>
      </c>
      <c r="K3441" s="95" t="s">
        <v>534</v>
      </c>
      <c r="L3441" s="98" t="s">
        <v>534</v>
      </c>
      <c r="M3441" s="98" t="s">
        <v>534</v>
      </c>
      <c r="N3441" s="97" t="s">
        <v>534</v>
      </c>
      <c r="Q3441" s="88" t="str">
        <f t="array" aca="1" ref="Q3441" ca="1">IFERROR(INDEX(Tableau3[Num DECAL],SMALL(IF(Tableau3[Num DECAL]&lt;&gt;"",ROW(INDIRECT("1:"&amp;ROWS(Tableau3[Num DECAL])))),ROWS($1:3430))),"")</f>
        <v/>
      </c>
      <c r="R3441" s="88">
        <f t="shared" ca="1" si="53"/>
        <v>0</v>
      </c>
      <c r="S3441" s="88">
        <f ca="1">COUNTIFS(Tableau3[PLAGE],R3441)</f>
        <v>0</v>
      </c>
      <c r="T3441" s="139">
        <f ca="1">INDEX(EXTRACT!DATE,MATCH(Tableau4[[#This Row],[Décalage]],D:D,0),0)</f>
        <v>0</v>
      </c>
      <c r="U3441" s="139">
        <f ca="1">VLOOKUP(Tableau4[[#This Row],[Décalage]],D:E,2,0)</f>
        <v>0</v>
      </c>
      <c r="V3441" s="139">
        <f ca="1">VLOOKUP(Tableau4[[#This Row],[Décalage]],D:G,4,0)</f>
        <v>0</v>
      </c>
      <c r="AY3441" s="88"/>
      <c r="AZ3441" s="88"/>
      <c r="BA3441" s="88"/>
      <c r="BB3441" s="88"/>
      <c r="BC3441" s="88"/>
    </row>
    <row r="3442" spans="1:55" ht="15" x14ac:dyDescent="0.2">
      <c r="A3442" s="100" t="s">
        <v>534</v>
      </c>
      <c r="B3442" s="95" t="s">
        <v>534</v>
      </c>
      <c r="C3442" s="95">
        <v>3439</v>
      </c>
      <c r="D3442" s="95" t="s">
        <v>534</v>
      </c>
      <c r="E3442" s="99" t="s">
        <v>534</v>
      </c>
      <c r="F3442" s="95" t="s">
        <v>534</v>
      </c>
      <c r="G3442" s="95" t="s">
        <v>534</v>
      </c>
      <c r="H3442" s="95">
        <v>0</v>
      </c>
      <c r="I3442" s="95">
        <v>1</v>
      </c>
      <c r="J3442" s="95">
        <v>2975</v>
      </c>
      <c r="K3442" s="95" t="s">
        <v>534</v>
      </c>
      <c r="L3442" s="98" t="s">
        <v>534</v>
      </c>
      <c r="M3442" s="98" t="s">
        <v>534</v>
      </c>
      <c r="N3442" s="97" t="s">
        <v>534</v>
      </c>
      <c r="Q3442" s="88" t="str">
        <f t="array" aca="1" ref="Q3442" ca="1">IFERROR(INDEX(Tableau3[Num DECAL],SMALL(IF(Tableau3[Num DECAL]&lt;&gt;"",ROW(INDIRECT("1:"&amp;ROWS(Tableau3[Num DECAL])))),ROWS($1:3431))),"")</f>
        <v/>
      </c>
      <c r="R3442" s="88">
        <f t="shared" ca="1" si="53"/>
        <v>0</v>
      </c>
      <c r="S3442" s="88">
        <f ca="1">COUNTIFS(Tableau3[PLAGE],R3442)</f>
        <v>0</v>
      </c>
      <c r="T3442" s="139">
        <f ca="1">INDEX(EXTRACT!DATE,MATCH(Tableau4[[#This Row],[Décalage]],D:D,0),0)</f>
        <v>0</v>
      </c>
      <c r="U3442" s="139">
        <f ca="1">VLOOKUP(Tableau4[[#This Row],[Décalage]],D:E,2,0)</f>
        <v>0</v>
      </c>
      <c r="V3442" s="139">
        <f ca="1">VLOOKUP(Tableau4[[#This Row],[Décalage]],D:G,4,0)</f>
        <v>0</v>
      </c>
      <c r="AY3442" s="88"/>
      <c r="AZ3442" s="88"/>
      <c r="BA3442" s="88"/>
      <c r="BB3442" s="88"/>
      <c r="BC3442" s="88"/>
    </row>
    <row r="3443" spans="1:55" ht="15" x14ac:dyDescent="0.2">
      <c r="A3443" s="100" t="s">
        <v>534</v>
      </c>
      <c r="B3443" s="95" t="s">
        <v>534</v>
      </c>
      <c r="C3443" s="95">
        <v>3440</v>
      </c>
      <c r="D3443" s="95" t="s">
        <v>534</v>
      </c>
      <c r="E3443" s="99" t="s">
        <v>534</v>
      </c>
      <c r="F3443" s="95" t="s">
        <v>534</v>
      </c>
      <c r="G3443" s="95" t="s">
        <v>534</v>
      </c>
      <c r="H3443" s="95">
        <v>0</v>
      </c>
      <c r="I3443" s="95">
        <v>1</v>
      </c>
      <c r="J3443" s="95">
        <v>2976</v>
      </c>
      <c r="K3443" s="95" t="s">
        <v>534</v>
      </c>
      <c r="L3443" s="98" t="s">
        <v>534</v>
      </c>
      <c r="M3443" s="98" t="s">
        <v>534</v>
      </c>
      <c r="N3443" s="97" t="s">
        <v>534</v>
      </c>
      <c r="Q3443" s="88" t="str">
        <f t="array" aca="1" ref="Q3443" ca="1">IFERROR(INDEX(Tableau3[Num DECAL],SMALL(IF(Tableau3[Num DECAL]&lt;&gt;"",ROW(INDIRECT("1:"&amp;ROWS(Tableau3[Num DECAL])))),ROWS($1:3432))),"")</f>
        <v/>
      </c>
      <c r="R3443" s="88">
        <f t="shared" ca="1" si="53"/>
        <v>0</v>
      </c>
      <c r="S3443" s="88">
        <f ca="1">COUNTIFS(Tableau3[PLAGE],R3443)</f>
        <v>0</v>
      </c>
      <c r="T3443" s="139">
        <f ca="1">INDEX(EXTRACT!DATE,MATCH(Tableau4[[#This Row],[Décalage]],D:D,0),0)</f>
        <v>0</v>
      </c>
      <c r="U3443" s="139">
        <f ca="1">VLOOKUP(Tableau4[[#This Row],[Décalage]],D:E,2,0)</f>
        <v>0</v>
      </c>
      <c r="V3443" s="139">
        <f ca="1">VLOOKUP(Tableau4[[#This Row],[Décalage]],D:G,4,0)</f>
        <v>0</v>
      </c>
      <c r="AY3443" s="88"/>
      <c r="AZ3443" s="88"/>
      <c r="BA3443" s="88"/>
      <c r="BB3443" s="88"/>
      <c r="BC3443" s="88"/>
    </row>
    <row r="3444" spans="1:55" ht="15" x14ac:dyDescent="0.2">
      <c r="A3444" s="100" t="s">
        <v>534</v>
      </c>
      <c r="B3444" s="95" t="s">
        <v>534</v>
      </c>
      <c r="C3444" s="95">
        <v>3441</v>
      </c>
      <c r="D3444" s="95" t="s">
        <v>534</v>
      </c>
      <c r="E3444" s="99" t="s">
        <v>534</v>
      </c>
      <c r="F3444" s="95" t="s">
        <v>534</v>
      </c>
      <c r="G3444" s="95" t="s">
        <v>534</v>
      </c>
      <c r="H3444" s="95">
        <v>0</v>
      </c>
      <c r="I3444" s="95">
        <v>1</v>
      </c>
      <c r="J3444" s="95">
        <v>2977</v>
      </c>
      <c r="K3444" s="95" t="s">
        <v>534</v>
      </c>
      <c r="L3444" s="98" t="s">
        <v>534</v>
      </c>
      <c r="M3444" s="98" t="s">
        <v>534</v>
      </c>
      <c r="N3444" s="97" t="s">
        <v>534</v>
      </c>
      <c r="Q3444" s="88" t="str">
        <f t="array" aca="1" ref="Q3444" ca="1">IFERROR(INDEX(Tableau3[Num DECAL],SMALL(IF(Tableau3[Num DECAL]&lt;&gt;"",ROW(INDIRECT("1:"&amp;ROWS(Tableau3[Num DECAL])))),ROWS($1:3433))),"")</f>
        <v/>
      </c>
      <c r="R3444" s="88">
        <f t="shared" ca="1" si="53"/>
        <v>0</v>
      </c>
      <c r="S3444" s="88">
        <f ca="1">COUNTIFS(Tableau3[PLAGE],R3444)</f>
        <v>0</v>
      </c>
      <c r="T3444" s="139">
        <f ca="1">INDEX(EXTRACT!DATE,MATCH(Tableau4[[#This Row],[Décalage]],D:D,0),0)</f>
        <v>0</v>
      </c>
      <c r="U3444" s="139">
        <f ca="1">VLOOKUP(Tableau4[[#This Row],[Décalage]],D:E,2,0)</f>
        <v>0</v>
      </c>
      <c r="V3444" s="139">
        <f ca="1">VLOOKUP(Tableau4[[#This Row],[Décalage]],D:G,4,0)</f>
        <v>0</v>
      </c>
      <c r="AY3444" s="88"/>
      <c r="AZ3444" s="88"/>
      <c r="BA3444" s="88"/>
      <c r="BB3444" s="88"/>
      <c r="BC3444" s="88"/>
    </row>
    <row r="3445" spans="1:55" ht="15" x14ac:dyDescent="0.2">
      <c r="A3445" s="100" t="s">
        <v>534</v>
      </c>
      <c r="B3445" s="95" t="s">
        <v>534</v>
      </c>
      <c r="C3445" s="95">
        <v>3442</v>
      </c>
      <c r="D3445" s="95" t="s">
        <v>534</v>
      </c>
      <c r="E3445" s="99" t="s">
        <v>534</v>
      </c>
      <c r="F3445" s="95" t="s">
        <v>534</v>
      </c>
      <c r="G3445" s="95" t="s">
        <v>534</v>
      </c>
      <c r="H3445" s="95">
        <v>0</v>
      </c>
      <c r="I3445" s="95">
        <v>1</v>
      </c>
      <c r="J3445" s="95">
        <v>2978</v>
      </c>
      <c r="K3445" s="95" t="s">
        <v>534</v>
      </c>
      <c r="L3445" s="98" t="s">
        <v>534</v>
      </c>
      <c r="M3445" s="98" t="s">
        <v>534</v>
      </c>
      <c r="N3445" s="97" t="s">
        <v>534</v>
      </c>
      <c r="Q3445" s="88" t="str">
        <f t="array" aca="1" ref="Q3445" ca="1">IFERROR(INDEX(Tableau3[Num DECAL],SMALL(IF(Tableau3[Num DECAL]&lt;&gt;"",ROW(INDIRECT("1:"&amp;ROWS(Tableau3[Num DECAL])))),ROWS($1:3434))),"")</f>
        <v/>
      </c>
      <c r="R3445" s="88">
        <f t="shared" ca="1" si="53"/>
        <v>0</v>
      </c>
      <c r="S3445" s="88">
        <f ca="1">COUNTIFS(Tableau3[PLAGE],R3445)</f>
        <v>0</v>
      </c>
      <c r="T3445" s="139">
        <f ca="1">INDEX(EXTRACT!DATE,MATCH(Tableau4[[#This Row],[Décalage]],D:D,0),0)</f>
        <v>0</v>
      </c>
      <c r="U3445" s="139">
        <f ca="1">VLOOKUP(Tableau4[[#This Row],[Décalage]],D:E,2,0)</f>
        <v>0</v>
      </c>
      <c r="V3445" s="139">
        <f ca="1">VLOOKUP(Tableau4[[#This Row],[Décalage]],D:G,4,0)</f>
        <v>0</v>
      </c>
      <c r="AY3445" s="88"/>
      <c r="AZ3445" s="88"/>
      <c r="BA3445" s="88"/>
      <c r="BB3445" s="88"/>
      <c r="BC3445" s="88"/>
    </row>
    <row r="3446" spans="1:55" ht="15" x14ac:dyDescent="0.2">
      <c r="A3446" s="100" t="s">
        <v>534</v>
      </c>
      <c r="B3446" s="95" t="s">
        <v>534</v>
      </c>
      <c r="C3446" s="95">
        <v>3443</v>
      </c>
      <c r="D3446" s="95" t="s">
        <v>534</v>
      </c>
      <c r="E3446" s="99" t="s">
        <v>534</v>
      </c>
      <c r="F3446" s="95" t="s">
        <v>534</v>
      </c>
      <c r="G3446" s="95" t="s">
        <v>534</v>
      </c>
      <c r="H3446" s="95">
        <v>0</v>
      </c>
      <c r="I3446" s="95">
        <v>1</v>
      </c>
      <c r="J3446" s="95">
        <v>2979</v>
      </c>
      <c r="K3446" s="95" t="s">
        <v>534</v>
      </c>
      <c r="L3446" s="98" t="s">
        <v>534</v>
      </c>
      <c r="M3446" s="98" t="s">
        <v>534</v>
      </c>
      <c r="N3446" s="97" t="s">
        <v>534</v>
      </c>
      <c r="Q3446" s="88" t="str">
        <f t="array" aca="1" ref="Q3446" ca="1">IFERROR(INDEX(Tableau3[Num DECAL],SMALL(IF(Tableau3[Num DECAL]&lt;&gt;"",ROW(INDIRECT("1:"&amp;ROWS(Tableau3[Num DECAL])))),ROWS($1:3435))),"")</f>
        <v/>
      </c>
      <c r="R3446" s="88">
        <f t="shared" ca="1" si="53"/>
        <v>0</v>
      </c>
      <c r="S3446" s="88">
        <f ca="1">COUNTIFS(Tableau3[PLAGE],R3446)</f>
        <v>0</v>
      </c>
      <c r="T3446" s="139">
        <f ca="1">INDEX(EXTRACT!DATE,MATCH(Tableau4[[#This Row],[Décalage]],D:D,0),0)</f>
        <v>0</v>
      </c>
      <c r="U3446" s="139">
        <f ca="1">VLOOKUP(Tableau4[[#This Row],[Décalage]],D:E,2,0)</f>
        <v>0</v>
      </c>
      <c r="V3446" s="139">
        <f ca="1">VLOOKUP(Tableau4[[#This Row],[Décalage]],D:G,4,0)</f>
        <v>0</v>
      </c>
      <c r="AY3446" s="88"/>
      <c r="AZ3446" s="88"/>
      <c r="BA3446" s="88"/>
      <c r="BB3446" s="88"/>
      <c r="BC3446" s="88"/>
    </row>
    <row r="3447" spans="1:55" ht="15" x14ac:dyDescent="0.2">
      <c r="A3447" s="100" t="s">
        <v>534</v>
      </c>
      <c r="B3447" s="95" t="s">
        <v>534</v>
      </c>
      <c r="C3447" s="95">
        <v>3444</v>
      </c>
      <c r="D3447" s="95" t="s">
        <v>534</v>
      </c>
      <c r="E3447" s="99" t="s">
        <v>534</v>
      </c>
      <c r="F3447" s="95" t="s">
        <v>534</v>
      </c>
      <c r="G3447" s="95" t="s">
        <v>534</v>
      </c>
      <c r="H3447" s="95">
        <v>0</v>
      </c>
      <c r="I3447" s="95">
        <v>1</v>
      </c>
      <c r="J3447" s="95">
        <v>2980</v>
      </c>
      <c r="K3447" s="95" t="s">
        <v>534</v>
      </c>
      <c r="L3447" s="98" t="s">
        <v>534</v>
      </c>
      <c r="M3447" s="98" t="s">
        <v>534</v>
      </c>
      <c r="N3447" s="97" t="s">
        <v>534</v>
      </c>
      <c r="Q3447" s="88" t="str">
        <f t="array" aca="1" ref="Q3447" ca="1">IFERROR(INDEX(Tableau3[Num DECAL],SMALL(IF(Tableau3[Num DECAL]&lt;&gt;"",ROW(INDIRECT("1:"&amp;ROWS(Tableau3[Num DECAL])))),ROWS($1:3436))),"")</f>
        <v/>
      </c>
      <c r="R3447" s="88">
        <f t="shared" ca="1" si="53"/>
        <v>0</v>
      </c>
      <c r="S3447" s="88">
        <f ca="1">COUNTIFS(Tableau3[PLAGE],R3447)</f>
        <v>0</v>
      </c>
      <c r="T3447" s="139">
        <f ca="1">INDEX(EXTRACT!DATE,MATCH(Tableau4[[#This Row],[Décalage]],D:D,0),0)</f>
        <v>0</v>
      </c>
      <c r="U3447" s="139">
        <f ca="1">VLOOKUP(Tableau4[[#This Row],[Décalage]],D:E,2,0)</f>
        <v>0</v>
      </c>
      <c r="V3447" s="139">
        <f ca="1">VLOOKUP(Tableau4[[#This Row],[Décalage]],D:G,4,0)</f>
        <v>0</v>
      </c>
      <c r="AY3447" s="88"/>
      <c r="AZ3447" s="88"/>
      <c r="BA3447" s="88"/>
      <c r="BB3447" s="88"/>
      <c r="BC3447" s="88"/>
    </row>
    <row r="3448" spans="1:55" ht="15" x14ac:dyDescent="0.2">
      <c r="A3448" s="100" t="s">
        <v>534</v>
      </c>
      <c r="B3448" s="95" t="s">
        <v>534</v>
      </c>
      <c r="C3448" s="95">
        <v>3445</v>
      </c>
      <c r="D3448" s="95" t="s">
        <v>534</v>
      </c>
      <c r="E3448" s="99" t="s">
        <v>534</v>
      </c>
      <c r="F3448" s="95" t="s">
        <v>534</v>
      </c>
      <c r="G3448" s="95" t="s">
        <v>534</v>
      </c>
      <c r="H3448" s="95">
        <v>0</v>
      </c>
      <c r="I3448" s="95">
        <v>1</v>
      </c>
      <c r="J3448" s="95">
        <v>2981</v>
      </c>
      <c r="K3448" s="95" t="s">
        <v>534</v>
      </c>
      <c r="L3448" s="98" t="s">
        <v>534</v>
      </c>
      <c r="M3448" s="98" t="s">
        <v>534</v>
      </c>
      <c r="N3448" s="97" t="s">
        <v>534</v>
      </c>
      <c r="Q3448" s="88" t="str">
        <f t="array" aca="1" ref="Q3448" ca="1">IFERROR(INDEX(Tableau3[Num DECAL],SMALL(IF(Tableau3[Num DECAL]&lt;&gt;"",ROW(INDIRECT("1:"&amp;ROWS(Tableau3[Num DECAL])))),ROWS($1:3437))),"")</f>
        <v/>
      </c>
      <c r="R3448" s="88">
        <f t="shared" ca="1" si="53"/>
        <v>0</v>
      </c>
      <c r="S3448" s="88">
        <f ca="1">COUNTIFS(Tableau3[PLAGE],R3448)</f>
        <v>0</v>
      </c>
      <c r="T3448" s="139">
        <f ca="1">INDEX(EXTRACT!DATE,MATCH(Tableau4[[#This Row],[Décalage]],D:D,0),0)</f>
        <v>0</v>
      </c>
      <c r="U3448" s="139">
        <f ca="1">VLOOKUP(Tableau4[[#This Row],[Décalage]],D:E,2,0)</f>
        <v>0</v>
      </c>
      <c r="V3448" s="139">
        <f ca="1">VLOOKUP(Tableau4[[#This Row],[Décalage]],D:G,4,0)</f>
        <v>0</v>
      </c>
      <c r="AY3448" s="88"/>
      <c r="AZ3448" s="88"/>
      <c r="BA3448" s="88"/>
      <c r="BB3448" s="88"/>
      <c r="BC3448" s="88"/>
    </row>
    <row r="3449" spans="1:55" ht="15" x14ac:dyDescent="0.2">
      <c r="A3449" s="100" t="s">
        <v>534</v>
      </c>
      <c r="B3449" s="95" t="s">
        <v>534</v>
      </c>
      <c r="C3449" s="95">
        <v>3446</v>
      </c>
      <c r="D3449" s="95" t="s">
        <v>534</v>
      </c>
      <c r="E3449" s="99" t="s">
        <v>534</v>
      </c>
      <c r="F3449" s="95" t="s">
        <v>534</v>
      </c>
      <c r="G3449" s="95" t="s">
        <v>534</v>
      </c>
      <c r="H3449" s="95">
        <v>0</v>
      </c>
      <c r="I3449" s="95">
        <v>1</v>
      </c>
      <c r="J3449" s="95">
        <v>2982</v>
      </c>
      <c r="K3449" s="95" t="s">
        <v>534</v>
      </c>
      <c r="L3449" s="98" t="s">
        <v>534</v>
      </c>
      <c r="M3449" s="98" t="s">
        <v>534</v>
      </c>
      <c r="N3449" s="97" t="s">
        <v>534</v>
      </c>
      <c r="Q3449" s="88" t="str">
        <f t="array" aca="1" ref="Q3449" ca="1">IFERROR(INDEX(Tableau3[Num DECAL],SMALL(IF(Tableau3[Num DECAL]&lt;&gt;"",ROW(INDIRECT("1:"&amp;ROWS(Tableau3[Num DECAL])))),ROWS($1:3438))),"")</f>
        <v/>
      </c>
      <c r="R3449" s="88">
        <f t="shared" ca="1" si="53"/>
        <v>0</v>
      </c>
      <c r="S3449" s="88">
        <f ca="1">COUNTIFS(Tableau3[PLAGE],R3449)</f>
        <v>0</v>
      </c>
      <c r="T3449" s="139">
        <f ca="1">INDEX(EXTRACT!DATE,MATCH(Tableau4[[#This Row],[Décalage]],D:D,0),0)</f>
        <v>0</v>
      </c>
      <c r="U3449" s="139">
        <f ca="1">VLOOKUP(Tableau4[[#This Row],[Décalage]],D:E,2,0)</f>
        <v>0</v>
      </c>
      <c r="V3449" s="139">
        <f ca="1">VLOOKUP(Tableau4[[#This Row],[Décalage]],D:G,4,0)</f>
        <v>0</v>
      </c>
      <c r="AY3449" s="88"/>
      <c r="AZ3449" s="88"/>
      <c r="BA3449" s="88"/>
      <c r="BB3449" s="88"/>
      <c r="BC3449" s="88"/>
    </row>
    <row r="3450" spans="1:55" ht="15" x14ac:dyDescent="0.2">
      <c r="A3450" s="100" t="s">
        <v>534</v>
      </c>
      <c r="B3450" s="95" t="s">
        <v>534</v>
      </c>
      <c r="C3450" s="95">
        <v>3447</v>
      </c>
      <c r="D3450" s="95" t="s">
        <v>534</v>
      </c>
      <c r="E3450" s="99" t="s">
        <v>534</v>
      </c>
      <c r="F3450" s="95" t="s">
        <v>534</v>
      </c>
      <c r="G3450" s="95" t="s">
        <v>534</v>
      </c>
      <c r="H3450" s="95">
        <v>0</v>
      </c>
      <c r="I3450" s="95">
        <v>1</v>
      </c>
      <c r="J3450" s="95">
        <v>2983</v>
      </c>
      <c r="K3450" s="95" t="s">
        <v>534</v>
      </c>
      <c r="L3450" s="98" t="s">
        <v>534</v>
      </c>
      <c r="M3450" s="98" t="s">
        <v>534</v>
      </c>
      <c r="N3450" s="97" t="s">
        <v>534</v>
      </c>
      <c r="Q3450" s="88" t="str">
        <f t="array" aca="1" ref="Q3450" ca="1">IFERROR(INDEX(Tableau3[Num DECAL],SMALL(IF(Tableau3[Num DECAL]&lt;&gt;"",ROW(INDIRECT("1:"&amp;ROWS(Tableau3[Num DECAL])))),ROWS($1:3439))),"")</f>
        <v/>
      </c>
      <c r="R3450" s="88">
        <f t="shared" ca="1" si="53"/>
        <v>0</v>
      </c>
      <c r="S3450" s="88">
        <f ca="1">COUNTIFS(Tableau3[PLAGE],R3450)</f>
        <v>0</v>
      </c>
      <c r="T3450" s="139">
        <f ca="1">INDEX(EXTRACT!DATE,MATCH(Tableau4[[#This Row],[Décalage]],D:D,0),0)</f>
        <v>0</v>
      </c>
      <c r="U3450" s="139">
        <f ca="1">VLOOKUP(Tableau4[[#This Row],[Décalage]],D:E,2,0)</f>
        <v>0</v>
      </c>
      <c r="V3450" s="139">
        <f ca="1">VLOOKUP(Tableau4[[#This Row],[Décalage]],D:G,4,0)</f>
        <v>0</v>
      </c>
      <c r="AY3450" s="88"/>
      <c r="AZ3450" s="88"/>
      <c r="BA3450" s="88"/>
      <c r="BB3450" s="88"/>
      <c r="BC3450" s="88"/>
    </row>
    <row r="3451" spans="1:55" ht="15" x14ac:dyDescent="0.2">
      <c r="A3451" s="100" t="s">
        <v>534</v>
      </c>
      <c r="B3451" s="95" t="s">
        <v>534</v>
      </c>
      <c r="C3451" s="95">
        <v>3448</v>
      </c>
      <c r="D3451" s="95" t="s">
        <v>534</v>
      </c>
      <c r="E3451" s="99" t="s">
        <v>534</v>
      </c>
      <c r="F3451" s="95" t="s">
        <v>534</v>
      </c>
      <c r="G3451" s="95" t="s">
        <v>534</v>
      </c>
      <c r="H3451" s="95">
        <v>0</v>
      </c>
      <c r="I3451" s="95">
        <v>1</v>
      </c>
      <c r="J3451" s="95">
        <v>2984</v>
      </c>
      <c r="K3451" s="95" t="s">
        <v>534</v>
      </c>
      <c r="L3451" s="98" t="s">
        <v>534</v>
      </c>
      <c r="M3451" s="98" t="s">
        <v>534</v>
      </c>
      <c r="N3451" s="97" t="s">
        <v>534</v>
      </c>
      <c r="Q3451" s="88" t="str">
        <f t="array" aca="1" ref="Q3451" ca="1">IFERROR(INDEX(Tableau3[Num DECAL],SMALL(IF(Tableau3[Num DECAL]&lt;&gt;"",ROW(INDIRECT("1:"&amp;ROWS(Tableau3[Num DECAL])))),ROWS($1:3440))),"")</f>
        <v/>
      </c>
      <c r="R3451" s="88">
        <f t="shared" ca="1" si="53"/>
        <v>0</v>
      </c>
      <c r="S3451" s="88">
        <f ca="1">COUNTIFS(Tableau3[PLAGE],R3451)</f>
        <v>0</v>
      </c>
      <c r="T3451" s="139">
        <f ca="1">INDEX(EXTRACT!DATE,MATCH(Tableau4[[#This Row],[Décalage]],D:D,0),0)</f>
        <v>0</v>
      </c>
      <c r="U3451" s="139">
        <f ca="1">VLOOKUP(Tableau4[[#This Row],[Décalage]],D:E,2,0)</f>
        <v>0</v>
      </c>
      <c r="V3451" s="139">
        <f ca="1">VLOOKUP(Tableau4[[#This Row],[Décalage]],D:G,4,0)</f>
        <v>0</v>
      </c>
      <c r="AY3451" s="88"/>
      <c r="AZ3451" s="88"/>
      <c r="BA3451" s="88"/>
      <c r="BB3451" s="88"/>
      <c r="BC3451" s="88"/>
    </row>
    <row r="3452" spans="1:55" ht="15" x14ac:dyDescent="0.2">
      <c r="A3452" s="100" t="s">
        <v>534</v>
      </c>
      <c r="B3452" s="95" t="s">
        <v>534</v>
      </c>
      <c r="C3452" s="95">
        <v>3449</v>
      </c>
      <c r="D3452" s="95" t="s">
        <v>534</v>
      </c>
      <c r="E3452" s="99" t="s">
        <v>534</v>
      </c>
      <c r="F3452" s="95" t="s">
        <v>534</v>
      </c>
      <c r="G3452" s="95" t="s">
        <v>534</v>
      </c>
      <c r="H3452" s="95">
        <v>0</v>
      </c>
      <c r="I3452" s="95">
        <v>1</v>
      </c>
      <c r="J3452" s="95">
        <v>2985</v>
      </c>
      <c r="K3452" s="95" t="s">
        <v>534</v>
      </c>
      <c r="L3452" s="98" t="s">
        <v>534</v>
      </c>
      <c r="M3452" s="98" t="s">
        <v>534</v>
      </c>
      <c r="N3452" s="97" t="s">
        <v>534</v>
      </c>
      <c r="Q3452" s="88" t="str">
        <f t="array" aca="1" ref="Q3452" ca="1">IFERROR(INDEX(Tableau3[Num DECAL],SMALL(IF(Tableau3[Num DECAL]&lt;&gt;"",ROW(INDIRECT("1:"&amp;ROWS(Tableau3[Num DECAL])))),ROWS($1:3441))),"")</f>
        <v/>
      </c>
      <c r="R3452" s="88">
        <f t="shared" ca="1" si="53"/>
        <v>0</v>
      </c>
      <c r="S3452" s="88">
        <f ca="1">COUNTIFS(Tableau3[PLAGE],R3452)</f>
        <v>0</v>
      </c>
      <c r="T3452" s="139">
        <f ca="1">INDEX(EXTRACT!DATE,MATCH(Tableau4[[#This Row],[Décalage]],D:D,0),0)</f>
        <v>0</v>
      </c>
      <c r="U3452" s="139">
        <f ca="1">VLOOKUP(Tableau4[[#This Row],[Décalage]],D:E,2,0)</f>
        <v>0</v>
      </c>
      <c r="V3452" s="139">
        <f ca="1">VLOOKUP(Tableau4[[#This Row],[Décalage]],D:G,4,0)</f>
        <v>0</v>
      </c>
      <c r="AY3452" s="88"/>
      <c r="AZ3452" s="88"/>
      <c r="BA3452" s="88"/>
      <c r="BB3452" s="88"/>
      <c r="BC3452" s="88"/>
    </row>
    <row r="3453" spans="1:55" ht="15" x14ac:dyDescent="0.2">
      <c r="A3453" s="100" t="s">
        <v>534</v>
      </c>
      <c r="B3453" s="95" t="s">
        <v>534</v>
      </c>
      <c r="C3453" s="95">
        <v>3450</v>
      </c>
      <c r="D3453" s="95" t="s">
        <v>534</v>
      </c>
      <c r="E3453" s="99" t="s">
        <v>534</v>
      </c>
      <c r="F3453" s="95" t="s">
        <v>534</v>
      </c>
      <c r="G3453" s="95" t="s">
        <v>534</v>
      </c>
      <c r="H3453" s="95">
        <v>0</v>
      </c>
      <c r="I3453" s="95">
        <v>1</v>
      </c>
      <c r="J3453" s="95">
        <v>2986</v>
      </c>
      <c r="K3453" s="95" t="s">
        <v>534</v>
      </c>
      <c r="L3453" s="98" t="s">
        <v>534</v>
      </c>
      <c r="M3453" s="98" t="s">
        <v>534</v>
      </c>
      <c r="N3453" s="97" t="s">
        <v>534</v>
      </c>
      <c r="Q3453" s="88" t="str">
        <f t="array" aca="1" ref="Q3453" ca="1">IFERROR(INDEX(Tableau3[Num DECAL],SMALL(IF(Tableau3[Num DECAL]&lt;&gt;"",ROW(INDIRECT("1:"&amp;ROWS(Tableau3[Num DECAL])))),ROWS($1:3442))),"")</f>
        <v/>
      </c>
      <c r="R3453" s="88">
        <f t="shared" ca="1" si="53"/>
        <v>0</v>
      </c>
      <c r="S3453" s="88">
        <f ca="1">COUNTIFS(Tableau3[PLAGE],R3453)</f>
        <v>0</v>
      </c>
      <c r="T3453" s="139">
        <f ca="1">INDEX(EXTRACT!DATE,MATCH(Tableau4[[#This Row],[Décalage]],D:D,0),0)</f>
        <v>0</v>
      </c>
      <c r="U3453" s="139">
        <f ca="1">VLOOKUP(Tableau4[[#This Row],[Décalage]],D:E,2,0)</f>
        <v>0</v>
      </c>
      <c r="V3453" s="139">
        <f ca="1">VLOOKUP(Tableau4[[#This Row],[Décalage]],D:G,4,0)</f>
        <v>0</v>
      </c>
      <c r="AY3453" s="88"/>
      <c r="AZ3453" s="88"/>
      <c r="BA3453" s="88"/>
      <c r="BB3453" s="88"/>
      <c r="BC3453" s="88"/>
    </row>
    <row r="3454" spans="1:55" ht="15" x14ac:dyDescent="0.2">
      <c r="A3454" s="100" t="s">
        <v>534</v>
      </c>
      <c r="B3454" s="95" t="s">
        <v>534</v>
      </c>
      <c r="C3454" s="95">
        <v>3451</v>
      </c>
      <c r="D3454" s="95" t="s">
        <v>534</v>
      </c>
      <c r="E3454" s="99" t="s">
        <v>534</v>
      </c>
      <c r="F3454" s="95" t="s">
        <v>534</v>
      </c>
      <c r="G3454" s="95" t="s">
        <v>534</v>
      </c>
      <c r="H3454" s="95">
        <v>0</v>
      </c>
      <c r="I3454" s="95">
        <v>1</v>
      </c>
      <c r="J3454" s="95">
        <v>2987</v>
      </c>
      <c r="K3454" s="95" t="s">
        <v>534</v>
      </c>
      <c r="L3454" s="98" t="s">
        <v>534</v>
      </c>
      <c r="M3454" s="98" t="s">
        <v>534</v>
      </c>
      <c r="N3454" s="97" t="s">
        <v>534</v>
      </c>
      <c r="Q3454" s="88" t="str">
        <f t="array" aca="1" ref="Q3454" ca="1">IFERROR(INDEX(Tableau3[Num DECAL],SMALL(IF(Tableau3[Num DECAL]&lt;&gt;"",ROW(INDIRECT("1:"&amp;ROWS(Tableau3[Num DECAL])))),ROWS($1:3443))),"")</f>
        <v/>
      </c>
      <c r="R3454" s="88">
        <f t="shared" ca="1" si="53"/>
        <v>0</v>
      </c>
      <c r="S3454" s="88">
        <f ca="1">COUNTIFS(Tableau3[PLAGE],R3454)</f>
        <v>0</v>
      </c>
      <c r="T3454" s="139">
        <f ca="1">INDEX(EXTRACT!DATE,MATCH(Tableau4[[#This Row],[Décalage]],D:D,0),0)</f>
        <v>0</v>
      </c>
      <c r="U3454" s="139">
        <f ca="1">VLOOKUP(Tableau4[[#This Row],[Décalage]],D:E,2,0)</f>
        <v>0</v>
      </c>
      <c r="V3454" s="139">
        <f ca="1">VLOOKUP(Tableau4[[#This Row],[Décalage]],D:G,4,0)</f>
        <v>0</v>
      </c>
      <c r="AY3454" s="88"/>
      <c r="AZ3454" s="88"/>
      <c r="BA3454" s="88"/>
      <c r="BB3454" s="88"/>
      <c r="BC3454" s="88"/>
    </row>
    <row r="3455" spans="1:55" ht="15" x14ac:dyDescent="0.2">
      <c r="A3455" s="100" t="s">
        <v>534</v>
      </c>
      <c r="B3455" s="95" t="s">
        <v>534</v>
      </c>
      <c r="C3455" s="95">
        <v>3452</v>
      </c>
      <c r="D3455" s="95" t="s">
        <v>534</v>
      </c>
      <c r="E3455" s="99" t="s">
        <v>534</v>
      </c>
      <c r="F3455" s="95" t="s">
        <v>534</v>
      </c>
      <c r="G3455" s="95" t="s">
        <v>534</v>
      </c>
      <c r="H3455" s="95">
        <v>0</v>
      </c>
      <c r="I3455" s="95">
        <v>1</v>
      </c>
      <c r="J3455" s="95">
        <v>2988</v>
      </c>
      <c r="K3455" s="95" t="s">
        <v>534</v>
      </c>
      <c r="L3455" s="98" t="s">
        <v>534</v>
      </c>
      <c r="M3455" s="98" t="s">
        <v>534</v>
      </c>
      <c r="N3455" s="97" t="s">
        <v>534</v>
      </c>
      <c r="Q3455" s="88" t="str">
        <f t="array" aca="1" ref="Q3455" ca="1">IFERROR(INDEX(Tableau3[Num DECAL],SMALL(IF(Tableau3[Num DECAL]&lt;&gt;"",ROW(INDIRECT("1:"&amp;ROWS(Tableau3[Num DECAL])))),ROWS($1:3444))),"")</f>
        <v/>
      </c>
      <c r="R3455" s="88">
        <f t="shared" ca="1" si="53"/>
        <v>0</v>
      </c>
      <c r="S3455" s="88">
        <f ca="1">COUNTIFS(Tableau3[PLAGE],R3455)</f>
        <v>0</v>
      </c>
      <c r="T3455" s="139">
        <f ca="1">INDEX(EXTRACT!DATE,MATCH(Tableau4[[#This Row],[Décalage]],D:D,0),0)</f>
        <v>0</v>
      </c>
      <c r="U3455" s="139">
        <f ca="1">VLOOKUP(Tableau4[[#This Row],[Décalage]],D:E,2,0)</f>
        <v>0</v>
      </c>
      <c r="V3455" s="139">
        <f ca="1">VLOOKUP(Tableau4[[#This Row],[Décalage]],D:G,4,0)</f>
        <v>0</v>
      </c>
      <c r="AY3455" s="88"/>
      <c r="AZ3455" s="88"/>
      <c r="BA3455" s="88"/>
      <c r="BB3455" s="88"/>
      <c r="BC3455" s="88"/>
    </row>
    <row r="3456" spans="1:55" ht="15" x14ac:dyDescent="0.2">
      <c r="A3456" s="100" t="s">
        <v>534</v>
      </c>
      <c r="B3456" s="95" t="s">
        <v>534</v>
      </c>
      <c r="C3456" s="95">
        <v>3453</v>
      </c>
      <c r="D3456" s="95" t="s">
        <v>534</v>
      </c>
      <c r="E3456" s="99" t="s">
        <v>534</v>
      </c>
      <c r="F3456" s="95" t="s">
        <v>534</v>
      </c>
      <c r="G3456" s="95" t="s">
        <v>534</v>
      </c>
      <c r="H3456" s="95">
        <v>0</v>
      </c>
      <c r="I3456" s="95">
        <v>1</v>
      </c>
      <c r="J3456" s="95">
        <v>2989</v>
      </c>
      <c r="K3456" s="95" t="s">
        <v>534</v>
      </c>
      <c r="L3456" s="98" t="s">
        <v>534</v>
      </c>
      <c r="M3456" s="98" t="s">
        <v>534</v>
      </c>
      <c r="N3456" s="97" t="s">
        <v>534</v>
      </c>
      <c r="Q3456" s="88" t="str">
        <f t="array" aca="1" ref="Q3456" ca="1">IFERROR(INDEX(Tableau3[Num DECAL],SMALL(IF(Tableau3[Num DECAL]&lt;&gt;"",ROW(INDIRECT("1:"&amp;ROWS(Tableau3[Num DECAL])))),ROWS($1:3445))),"")</f>
        <v/>
      </c>
      <c r="R3456" s="88">
        <f t="shared" ca="1" si="53"/>
        <v>0</v>
      </c>
      <c r="S3456" s="88">
        <f ca="1">COUNTIFS(Tableau3[PLAGE],R3456)</f>
        <v>0</v>
      </c>
      <c r="T3456" s="139">
        <f ca="1">INDEX(EXTRACT!DATE,MATCH(Tableau4[[#This Row],[Décalage]],D:D,0),0)</f>
        <v>0</v>
      </c>
      <c r="U3456" s="139">
        <f ca="1">VLOOKUP(Tableau4[[#This Row],[Décalage]],D:E,2,0)</f>
        <v>0</v>
      </c>
      <c r="V3456" s="139">
        <f ca="1">VLOOKUP(Tableau4[[#This Row],[Décalage]],D:G,4,0)</f>
        <v>0</v>
      </c>
      <c r="AY3456" s="88"/>
      <c r="AZ3456" s="88"/>
      <c r="BA3456" s="88"/>
      <c r="BB3456" s="88"/>
      <c r="BC3456" s="88"/>
    </row>
    <row r="3457" spans="1:55" ht="15" x14ac:dyDescent="0.2">
      <c r="A3457" s="100" t="s">
        <v>534</v>
      </c>
      <c r="B3457" s="95" t="s">
        <v>534</v>
      </c>
      <c r="C3457" s="95">
        <v>3454</v>
      </c>
      <c r="D3457" s="95" t="s">
        <v>534</v>
      </c>
      <c r="E3457" s="99" t="s">
        <v>534</v>
      </c>
      <c r="F3457" s="95" t="s">
        <v>534</v>
      </c>
      <c r="G3457" s="95" t="s">
        <v>534</v>
      </c>
      <c r="H3457" s="95">
        <v>0</v>
      </c>
      <c r="I3457" s="95">
        <v>1</v>
      </c>
      <c r="J3457" s="95">
        <v>2990</v>
      </c>
      <c r="K3457" s="95" t="s">
        <v>534</v>
      </c>
      <c r="L3457" s="98" t="s">
        <v>534</v>
      </c>
      <c r="M3457" s="98" t="s">
        <v>534</v>
      </c>
      <c r="N3457" s="97" t="s">
        <v>534</v>
      </c>
      <c r="Q3457" s="88" t="str">
        <f t="array" aca="1" ref="Q3457" ca="1">IFERROR(INDEX(Tableau3[Num DECAL],SMALL(IF(Tableau3[Num DECAL]&lt;&gt;"",ROW(INDIRECT("1:"&amp;ROWS(Tableau3[Num DECAL])))),ROWS($1:3446))),"")</f>
        <v/>
      </c>
      <c r="R3457" s="88">
        <f t="shared" ca="1" si="53"/>
        <v>0</v>
      </c>
      <c r="S3457" s="88">
        <f ca="1">COUNTIFS(Tableau3[PLAGE],R3457)</f>
        <v>0</v>
      </c>
      <c r="T3457" s="139">
        <f ca="1">INDEX(EXTRACT!DATE,MATCH(Tableau4[[#This Row],[Décalage]],D:D,0),0)</f>
        <v>0</v>
      </c>
      <c r="U3457" s="139">
        <f ca="1">VLOOKUP(Tableau4[[#This Row],[Décalage]],D:E,2,0)</f>
        <v>0</v>
      </c>
      <c r="V3457" s="139">
        <f ca="1">VLOOKUP(Tableau4[[#This Row],[Décalage]],D:G,4,0)</f>
        <v>0</v>
      </c>
      <c r="AY3457" s="88"/>
      <c r="AZ3457" s="88"/>
      <c r="BA3457" s="88"/>
      <c r="BB3457" s="88"/>
      <c r="BC3457" s="88"/>
    </row>
    <row r="3458" spans="1:55" ht="15" x14ac:dyDescent="0.2">
      <c r="A3458" s="100" t="s">
        <v>534</v>
      </c>
      <c r="B3458" s="95" t="s">
        <v>534</v>
      </c>
      <c r="C3458" s="95">
        <v>3455</v>
      </c>
      <c r="D3458" s="95" t="s">
        <v>534</v>
      </c>
      <c r="E3458" s="99" t="s">
        <v>534</v>
      </c>
      <c r="F3458" s="95" t="s">
        <v>534</v>
      </c>
      <c r="G3458" s="95" t="s">
        <v>534</v>
      </c>
      <c r="H3458" s="95">
        <v>0</v>
      </c>
      <c r="I3458" s="95">
        <v>1</v>
      </c>
      <c r="J3458" s="95">
        <v>2991</v>
      </c>
      <c r="K3458" s="95" t="s">
        <v>534</v>
      </c>
      <c r="L3458" s="98" t="s">
        <v>534</v>
      </c>
      <c r="M3458" s="98" t="s">
        <v>534</v>
      </c>
      <c r="N3458" s="97" t="s">
        <v>534</v>
      </c>
      <c r="Q3458" s="88" t="str">
        <f t="array" aca="1" ref="Q3458" ca="1">IFERROR(INDEX(Tableau3[Num DECAL],SMALL(IF(Tableau3[Num DECAL]&lt;&gt;"",ROW(INDIRECT("1:"&amp;ROWS(Tableau3[Num DECAL])))),ROWS($1:3447))),"")</f>
        <v/>
      </c>
      <c r="R3458" s="88">
        <f t="shared" ca="1" si="53"/>
        <v>0</v>
      </c>
      <c r="S3458" s="88">
        <f ca="1">COUNTIFS(Tableau3[PLAGE],R3458)</f>
        <v>0</v>
      </c>
      <c r="T3458" s="139">
        <f ca="1">INDEX(EXTRACT!DATE,MATCH(Tableau4[[#This Row],[Décalage]],D:D,0),0)</f>
        <v>0</v>
      </c>
      <c r="U3458" s="139">
        <f ca="1">VLOOKUP(Tableau4[[#This Row],[Décalage]],D:E,2,0)</f>
        <v>0</v>
      </c>
      <c r="V3458" s="139">
        <f ca="1">VLOOKUP(Tableau4[[#This Row],[Décalage]],D:G,4,0)</f>
        <v>0</v>
      </c>
      <c r="AY3458" s="88"/>
      <c r="AZ3458" s="88"/>
      <c r="BA3458" s="88"/>
      <c r="BB3458" s="88"/>
      <c r="BC3458" s="88"/>
    </row>
    <row r="3459" spans="1:55" ht="15" x14ac:dyDescent="0.2">
      <c r="A3459" s="100" t="s">
        <v>534</v>
      </c>
      <c r="B3459" s="95" t="s">
        <v>534</v>
      </c>
      <c r="C3459" s="95">
        <v>3456</v>
      </c>
      <c r="D3459" s="95" t="s">
        <v>534</v>
      </c>
      <c r="E3459" s="99" t="s">
        <v>534</v>
      </c>
      <c r="F3459" s="95" t="s">
        <v>534</v>
      </c>
      <c r="G3459" s="95" t="s">
        <v>534</v>
      </c>
      <c r="H3459" s="95">
        <v>0</v>
      </c>
      <c r="I3459" s="95">
        <v>1</v>
      </c>
      <c r="J3459" s="95">
        <v>2992</v>
      </c>
      <c r="K3459" s="95" t="s">
        <v>534</v>
      </c>
      <c r="L3459" s="98" t="s">
        <v>534</v>
      </c>
      <c r="M3459" s="98" t="s">
        <v>534</v>
      </c>
      <c r="N3459" s="97" t="s">
        <v>534</v>
      </c>
      <c r="Q3459" s="88" t="str">
        <f t="array" aca="1" ref="Q3459" ca="1">IFERROR(INDEX(Tableau3[Num DECAL],SMALL(IF(Tableau3[Num DECAL]&lt;&gt;"",ROW(INDIRECT("1:"&amp;ROWS(Tableau3[Num DECAL])))),ROWS($1:3448))),"")</f>
        <v/>
      </c>
      <c r="R3459" s="88">
        <f t="shared" ca="1" si="53"/>
        <v>0</v>
      </c>
      <c r="S3459" s="88">
        <f ca="1">COUNTIFS(Tableau3[PLAGE],R3459)</f>
        <v>0</v>
      </c>
      <c r="T3459" s="139">
        <f ca="1">INDEX(EXTRACT!DATE,MATCH(Tableau4[[#This Row],[Décalage]],D:D,0),0)</f>
        <v>0</v>
      </c>
      <c r="U3459" s="139">
        <f ca="1">VLOOKUP(Tableau4[[#This Row],[Décalage]],D:E,2,0)</f>
        <v>0</v>
      </c>
      <c r="V3459" s="139">
        <f ca="1">VLOOKUP(Tableau4[[#This Row],[Décalage]],D:G,4,0)</f>
        <v>0</v>
      </c>
      <c r="AY3459" s="88"/>
      <c r="AZ3459" s="88"/>
      <c r="BA3459" s="88"/>
      <c r="BB3459" s="88"/>
      <c r="BC3459" s="88"/>
    </row>
    <row r="3460" spans="1:55" ht="15" x14ac:dyDescent="0.2">
      <c r="A3460" s="100" t="s">
        <v>534</v>
      </c>
      <c r="B3460" s="95" t="s">
        <v>534</v>
      </c>
      <c r="C3460" s="95">
        <v>3457</v>
      </c>
      <c r="D3460" s="95" t="s">
        <v>534</v>
      </c>
      <c r="E3460" s="99" t="s">
        <v>534</v>
      </c>
      <c r="F3460" s="95" t="s">
        <v>534</v>
      </c>
      <c r="G3460" s="95" t="s">
        <v>534</v>
      </c>
      <c r="H3460" s="95">
        <v>0</v>
      </c>
      <c r="I3460" s="95">
        <v>1</v>
      </c>
      <c r="J3460" s="95">
        <v>2993</v>
      </c>
      <c r="K3460" s="95" t="s">
        <v>534</v>
      </c>
      <c r="L3460" s="98" t="s">
        <v>534</v>
      </c>
      <c r="M3460" s="98" t="s">
        <v>534</v>
      </c>
      <c r="N3460" s="97" t="s">
        <v>534</v>
      </c>
      <c r="Q3460" s="88" t="str">
        <f t="array" aca="1" ref="Q3460" ca="1">IFERROR(INDEX(Tableau3[Num DECAL],SMALL(IF(Tableau3[Num DECAL]&lt;&gt;"",ROW(INDIRECT("1:"&amp;ROWS(Tableau3[Num DECAL])))),ROWS($1:3449))),"")</f>
        <v/>
      </c>
      <c r="R3460" s="88">
        <f t="shared" ca="1" si="53"/>
        <v>0</v>
      </c>
      <c r="S3460" s="88">
        <f ca="1">COUNTIFS(Tableau3[PLAGE],R3460)</f>
        <v>0</v>
      </c>
      <c r="T3460" s="139">
        <f ca="1">INDEX(EXTRACT!DATE,MATCH(Tableau4[[#This Row],[Décalage]],D:D,0),0)</f>
        <v>0</v>
      </c>
      <c r="U3460" s="139">
        <f ca="1">VLOOKUP(Tableau4[[#This Row],[Décalage]],D:E,2,0)</f>
        <v>0</v>
      </c>
      <c r="V3460" s="139">
        <f ca="1">VLOOKUP(Tableau4[[#This Row],[Décalage]],D:G,4,0)</f>
        <v>0</v>
      </c>
      <c r="AY3460" s="88"/>
      <c r="AZ3460" s="88"/>
      <c r="BA3460" s="88"/>
      <c r="BB3460" s="88"/>
      <c r="BC3460" s="88"/>
    </row>
    <row r="3461" spans="1:55" ht="15" x14ac:dyDescent="0.2">
      <c r="A3461" s="100" t="s">
        <v>534</v>
      </c>
      <c r="B3461" s="95" t="s">
        <v>534</v>
      </c>
      <c r="C3461" s="95">
        <v>3458</v>
      </c>
      <c r="D3461" s="95" t="s">
        <v>534</v>
      </c>
      <c r="E3461" s="99" t="s">
        <v>534</v>
      </c>
      <c r="F3461" s="95" t="s">
        <v>534</v>
      </c>
      <c r="G3461" s="95" t="s">
        <v>534</v>
      </c>
      <c r="H3461" s="95">
        <v>0</v>
      </c>
      <c r="I3461" s="95">
        <v>1</v>
      </c>
      <c r="J3461" s="95">
        <v>2994</v>
      </c>
      <c r="K3461" s="95" t="s">
        <v>534</v>
      </c>
      <c r="L3461" s="98" t="s">
        <v>534</v>
      </c>
      <c r="M3461" s="98" t="s">
        <v>534</v>
      </c>
      <c r="N3461" s="97" t="s">
        <v>534</v>
      </c>
      <c r="Q3461" s="88" t="str">
        <f t="array" aca="1" ref="Q3461" ca="1">IFERROR(INDEX(Tableau3[Num DECAL],SMALL(IF(Tableau3[Num DECAL]&lt;&gt;"",ROW(INDIRECT("1:"&amp;ROWS(Tableau3[Num DECAL])))),ROWS($1:3450))),"")</f>
        <v/>
      </c>
      <c r="R3461" s="88">
        <f t="shared" ca="1" si="53"/>
        <v>0</v>
      </c>
      <c r="S3461" s="88">
        <f ca="1">COUNTIFS(Tableau3[PLAGE],R3461)</f>
        <v>0</v>
      </c>
      <c r="T3461" s="139">
        <f ca="1">INDEX(EXTRACT!DATE,MATCH(Tableau4[[#This Row],[Décalage]],D:D,0),0)</f>
        <v>0</v>
      </c>
      <c r="U3461" s="139">
        <f ca="1">VLOOKUP(Tableau4[[#This Row],[Décalage]],D:E,2,0)</f>
        <v>0</v>
      </c>
      <c r="V3461" s="139">
        <f ca="1">VLOOKUP(Tableau4[[#This Row],[Décalage]],D:G,4,0)</f>
        <v>0</v>
      </c>
      <c r="AY3461" s="88"/>
      <c r="AZ3461" s="88"/>
      <c r="BA3461" s="88"/>
      <c r="BB3461" s="88"/>
      <c r="BC3461" s="88"/>
    </row>
    <row r="3462" spans="1:55" ht="15" x14ac:dyDescent="0.2">
      <c r="A3462" s="100" t="s">
        <v>534</v>
      </c>
      <c r="B3462" s="95" t="s">
        <v>534</v>
      </c>
      <c r="C3462" s="95">
        <v>3459</v>
      </c>
      <c r="D3462" s="95" t="s">
        <v>534</v>
      </c>
      <c r="E3462" s="99" t="s">
        <v>534</v>
      </c>
      <c r="F3462" s="95" t="s">
        <v>534</v>
      </c>
      <c r="G3462" s="95" t="s">
        <v>534</v>
      </c>
      <c r="H3462" s="95">
        <v>0</v>
      </c>
      <c r="I3462" s="95">
        <v>1</v>
      </c>
      <c r="J3462" s="95">
        <v>2995</v>
      </c>
      <c r="K3462" s="95" t="s">
        <v>534</v>
      </c>
      <c r="L3462" s="98" t="s">
        <v>534</v>
      </c>
      <c r="M3462" s="98" t="s">
        <v>534</v>
      </c>
      <c r="N3462" s="97" t="s">
        <v>534</v>
      </c>
      <c r="Q3462" s="88" t="str">
        <f t="array" aca="1" ref="Q3462" ca="1">IFERROR(INDEX(Tableau3[Num DECAL],SMALL(IF(Tableau3[Num DECAL]&lt;&gt;"",ROW(INDIRECT("1:"&amp;ROWS(Tableau3[Num DECAL])))),ROWS($1:3451))),"")</f>
        <v/>
      </c>
      <c r="R3462" s="88">
        <f t="shared" ca="1" si="53"/>
        <v>0</v>
      </c>
      <c r="S3462" s="88">
        <f ca="1">COUNTIFS(Tableau3[PLAGE],R3462)</f>
        <v>0</v>
      </c>
      <c r="T3462" s="139">
        <f ca="1">INDEX(EXTRACT!DATE,MATCH(Tableau4[[#This Row],[Décalage]],D:D,0),0)</f>
        <v>0</v>
      </c>
      <c r="U3462" s="139">
        <f ca="1">VLOOKUP(Tableau4[[#This Row],[Décalage]],D:E,2,0)</f>
        <v>0</v>
      </c>
      <c r="V3462" s="139">
        <f ca="1">VLOOKUP(Tableau4[[#This Row],[Décalage]],D:G,4,0)</f>
        <v>0</v>
      </c>
      <c r="AY3462" s="88"/>
      <c r="AZ3462" s="88"/>
      <c r="BA3462" s="88"/>
      <c r="BB3462" s="88"/>
      <c r="BC3462" s="88"/>
    </row>
    <row r="3463" spans="1:55" ht="15" x14ac:dyDescent="0.2">
      <c r="A3463" s="100" t="s">
        <v>534</v>
      </c>
      <c r="B3463" s="95" t="s">
        <v>534</v>
      </c>
      <c r="C3463" s="95">
        <v>3460</v>
      </c>
      <c r="D3463" s="95" t="s">
        <v>534</v>
      </c>
      <c r="E3463" s="99" t="s">
        <v>534</v>
      </c>
      <c r="F3463" s="95" t="s">
        <v>534</v>
      </c>
      <c r="G3463" s="95" t="s">
        <v>534</v>
      </c>
      <c r="H3463" s="95">
        <v>0</v>
      </c>
      <c r="I3463" s="95">
        <v>1</v>
      </c>
      <c r="J3463" s="95">
        <v>2996</v>
      </c>
      <c r="K3463" s="95" t="s">
        <v>534</v>
      </c>
      <c r="L3463" s="98" t="s">
        <v>534</v>
      </c>
      <c r="M3463" s="98" t="s">
        <v>534</v>
      </c>
      <c r="N3463" s="97" t="s">
        <v>534</v>
      </c>
      <c r="Q3463" s="88" t="str">
        <f t="array" aca="1" ref="Q3463" ca="1">IFERROR(INDEX(Tableau3[Num DECAL],SMALL(IF(Tableau3[Num DECAL]&lt;&gt;"",ROW(INDIRECT("1:"&amp;ROWS(Tableau3[Num DECAL])))),ROWS($1:3452))),"")</f>
        <v/>
      </c>
      <c r="R3463" s="88">
        <f t="shared" ca="1" si="53"/>
        <v>0</v>
      </c>
      <c r="S3463" s="88">
        <f ca="1">COUNTIFS(Tableau3[PLAGE],R3463)</f>
        <v>0</v>
      </c>
      <c r="T3463" s="139">
        <f ca="1">INDEX(EXTRACT!DATE,MATCH(Tableau4[[#This Row],[Décalage]],D:D,0),0)</f>
        <v>0</v>
      </c>
      <c r="U3463" s="139">
        <f ca="1">VLOOKUP(Tableau4[[#This Row],[Décalage]],D:E,2,0)</f>
        <v>0</v>
      </c>
      <c r="V3463" s="139">
        <f ca="1">VLOOKUP(Tableau4[[#This Row],[Décalage]],D:G,4,0)</f>
        <v>0</v>
      </c>
      <c r="AY3463" s="88"/>
      <c r="AZ3463" s="88"/>
      <c r="BA3463" s="88"/>
      <c r="BB3463" s="88"/>
      <c r="BC3463" s="88"/>
    </row>
    <row r="3464" spans="1:55" ht="15" x14ac:dyDescent="0.2">
      <c r="A3464" s="100" t="s">
        <v>534</v>
      </c>
      <c r="B3464" s="95" t="s">
        <v>534</v>
      </c>
      <c r="C3464" s="95">
        <v>3461</v>
      </c>
      <c r="D3464" s="95" t="s">
        <v>534</v>
      </c>
      <c r="E3464" s="99" t="s">
        <v>534</v>
      </c>
      <c r="F3464" s="95" t="s">
        <v>534</v>
      </c>
      <c r="G3464" s="95" t="s">
        <v>534</v>
      </c>
      <c r="H3464" s="95">
        <v>0</v>
      </c>
      <c r="I3464" s="95">
        <v>1</v>
      </c>
      <c r="J3464" s="95">
        <v>2997</v>
      </c>
      <c r="K3464" s="95" t="s">
        <v>534</v>
      </c>
      <c r="L3464" s="98" t="s">
        <v>534</v>
      </c>
      <c r="M3464" s="98" t="s">
        <v>534</v>
      </c>
      <c r="N3464" s="97" t="s">
        <v>534</v>
      </c>
      <c r="Q3464" s="88" t="str">
        <f t="array" aca="1" ref="Q3464" ca="1">IFERROR(INDEX(Tableau3[Num DECAL],SMALL(IF(Tableau3[Num DECAL]&lt;&gt;"",ROW(INDIRECT("1:"&amp;ROWS(Tableau3[Num DECAL])))),ROWS($1:3453))),"")</f>
        <v/>
      </c>
      <c r="R3464" s="88">
        <f t="shared" ca="1" si="53"/>
        <v>0</v>
      </c>
      <c r="S3464" s="88">
        <f ca="1">COUNTIFS(Tableau3[PLAGE],R3464)</f>
        <v>0</v>
      </c>
      <c r="T3464" s="139">
        <f ca="1">INDEX(EXTRACT!DATE,MATCH(Tableau4[[#This Row],[Décalage]],D:D,0),0)</f>
        <v>0</v>
      </c>
      <c r="U3464" s="139">
        <f ca="1">VLOOKUP(Tableau4[[#This Row],[Décalage]],D:E,2,0)</f>
        <v>0</v>
      </c>
      <c r="V3464" s="139">
        <f ca="1">VLOOKUP(Tableau4[[#This Row],[Décalage]],D:G,4,0)</f>
        <v>0</v>
      </c>
      <c r="AY3464" s="88"/>
      <c r="AZ3464" s="88"/>
      <c r="BA3464" s="88"/>
      <c r="BB3464" s="88"/>
      <c r="BC3464" s="88"/>
    </row>
    <row r="3465" spans="1:55" ht="15" x14ac:dyDescent="0.2">
      <c r="A3465" s="100" t="s">
        <v>534</v>
      </c>
      <c r="B3465" s="95" t="s">
        <v>534</v>
      </c>
      <c r="C3465" s="95">
        <v>3462</v>
      </c>
      <c r="D3465" s="95" t="s">
        <v>534</v>
      </c>
      <c r="E3465" s="99" t="s">
        <v>534</v>
      </c>
      <c r="F3465" s="95" t="s">
        <v>534</v>
      </c>
      <c r="G3465" s="95" t="s">
        <v>534</v>
      </c>
      <c r="H3465" s="95">
        <v>0</v>
      </c>
      <c r="I3465" s="95">
        <v>1</v>
      </c>
      <c r="J3465" s="95">
        <v>2998</v>
      </c>
      <c r="K3465" s="95" t="s">
        <v>534</v>
      </c>
      <c r="L3465" s="98" t="s">
        <v>534</v>
      </c>
      <c r="M3465" s="98" t="s">
        <v>534</v>
      </c>
      <c r="N3465" s="97" t="s">
        <v>534</v>
      </c>
      <c r="Q3465" s="88" t="str">
        <f t="array" aca="1" ref="Q3465" ca="1">IFERROR(INDEX(Tableau3[Num DECAL],SMALL(IF(Tableau3[Num DECAL]&lt;&gt;"",ROW(INDIRECT("1:"&amp;ROWS(Tableau3[Num DECAL])))),ROWS($1:3454))),"")</f>
        <v/>
      </c>
      <c r="R3465" s="88">
        <f t="shared" ca="1" si="53"/>
        <v>0</v>
      </c>
      <c r="S3465" s="88">
        <f ca="1">COUNTIFS(Tableau3[PLAGE],R3465)</f>
        <v>0</v>
      </c>
      <c r="T3465" s="139">
        <f ca="1">INDEX(EXTRACT!DATE,MATCH(Tableau4[[#This Row],[Décalage]],D:D,0),0)</f>
        <v>0</v>
      </c>
      <c r="U3465" s="139">
        <f ca="1">VLOOKUP(Tableau4[[#This Row],[Décalage]],D:E,2,0)</f>
        <v>0</v>
      </c>
      <c r="V3465" s="139">
        <f ca="1">VLOOKUP(Tableau4[[#This Row],[Décalage]],D:G,4,0)</f>
        <v>0</v>
      </c>
      <c r="AY3465" s="88"/>
      <c r="AZ3465" s="88"/>
      <c r="BA3465" s="88"/>
      <c r="BB3465" s="88"/>
      <c r="BC3465" s="88"/>
    </row>
    <row r="3466" spans="1:55" ht="15" x14ac:dyDescent="0.2">
      <c r="A3466" s="100" t="s">
        <v>534</v>
      </c>
      <c r="B3466" s="95" t="s">
        <v>534</v>
      </c>
      <c r="C3466" s="95">
        <v>3463</v>
      </c>
      <c r="D3466" s="95" t="s">
        <v>534</v>
      </c>
      <c r="E3466" s="99" t="s">
        <v>534</v>
      </c>
      <c r="F3466" s="95" t="s">
        <v>534</v>
      </c>
      <c r="G3466" s="95" t="s">
        <v>534</v>
      </c>
      <c r="H3466" s="95">
        <v>0</v>
      </c>
      <c r="I3466" s="95">
        <v>1</v>
      </c>
      <c r="J3466" s="95">
        <v>2999</v>
      </c>
      <c r="K3466" s="95" t="s">
        <v>534</v>
      </c>
      <c r="L3466" s="98" t="s">
        <v>534</v>
      </c>
      <c r="M3466" s="98" t="s">
        <v>534</v>
      </c>
      <c r="N3466" s="97" t="s">
        <v>534</v>
      </c>
      <c r="Q3466" s="88" t="str">
        <f t="array" aca="1" ref="Q3466" ca="1">IFERROR(INDEX(Tableau3[Num DECAL],SMALL(IF(Tableau3[Num DECAL]&lt;&gt;"",ROW(INDIRECT("1:"&amp;ROWS(Tableau3[Num DECAL])))),ROWS($1:3455))),"")</f>
        <v/>
      </c>
      <c r="R3466" s="88">
        <f t="shared" ca="1" si="53"/>
        <v>0</v>
      </c>
      <c r="S3466" s="88">
        <f ca="1">COUNTIFS(Tableau3[PLAGE],R3466)</f>
        <v>0</v>
      </c>
      <c r="T3466" s="139">
        <f ca="1">INDEX(EXTRACT!DATE,MATCH(Tableau4[[#This Row],[Décalage]],D:D,0),0)</f>
        <v>0</v>
      </c>
      <c r="U3466" s="139">
        <f ca="1">VLOOKUP(Tableau4[[#This Row],[Décalage]],D:E,2,0)</f>
        <v>0</v>
      </c>
      <c r="V3466" s="139">
        <f ca="1">VLOOKUP(Tableau4[[#This Row],[Décalage]],D:G,4,0)</f>
        <v>0</v>
      </c>
      <c r="AY3466" s="88"/>
      <c r="AZ3466" s="88"/>
      <c r="BA3466" s="88"/>
      <c r="BB3466" s="88"/>
      <c r="BC3466" s="88"/>
    </row>
    <row r="3467" spans="1:55" ht="15" x14ac:dyDescent="0.2">
      <c r="A3467" s="100" t="s">
        <v>534</v>
      </c>
      <c r="B3467" s="95" t="s">
        <v>534</v>
      </c>
      <c r="C3467" s="95">
        <v>3464</v>
      </c>
      <c r="D3467" s="95" t="s">
        <v>534</v>
      </c>
      <c r="E3467" s="99" t="s">
        <v>534</v>
      </c>
      <c r="F3467" s="95" t="s">
        <v>534</v>
      </c>
      <c r="G3467" s="95" t="s">
        <v>534</v>
      </c>
      <c r="H3467" s="95">
        <v>0</v>
      </c>
      <c r="I3467" s="95">
        <v>1</v>
      </c>
      <c r="J3467" s="95">
        <v>3000</v>
      </c>
      <c r="K3467" s="95" t="s">
        <v>534</v>
      </c>
      <c r="L3467" s="98" t="s">
        <v>534</v>
      </c>
      <c r="M3467" s="98" t="s">
        <v>534</v>
      </c>
      <c r="N3467" s="97" t="s">
        <v>534</v>
      </c>
      <c r="Q3467" s="88" t="str">
        <f t="array" aca="1" ref="Q3467" ca="1">IFERROR(INDEX(Tableau3[Num DECAL],SMALL(IF(Tableau3[Num DECAL]&lt;&gt;"",ROW(INDIRECT("1:"&amp;ROWS(Tableau3[Num DECAL])))),ROWS($1:3456))),"")</f>
        <v/>
      </c>
      <c r="R3467" s="88">
        <f t="shared" ca="1" si="53"/>
        <v>0</v>
      </c>
      <c r="S3467" s="88">
        <f ca="1">COUNTIFS(Tableau3[PLAGE],R3467)</f>
        <v>0</v>
      </c>
      <c r="T3467" s="139">
        <f ca="1">INDEX(EXTRACT!DATE,MATCH(Tableau4[[#This Row],[Décalage]],D:D,0),0)</f>
        <v>0</v>
      </c>
      <c r="U3467" s="139">
        <f ca="1">VLOOKUP(Tableau4[[#This Row],[Décalage]],D:E,2,0)</f>
        <v>0</v>
      </c>
      <c r="V3467" s="139">
        <f ca="1">VLOOKUP(Tableau4[[#This Row],[Décalage]],D:G,4,0)</f>
        <v>0</v>
      </c>
      <c r="AY3467" s="88"/>
      <c r="AZ3467" s="88"/>
      <c r="BA3467" s="88"/>
      <c r="BB3467" s="88"/>
      <c r="BC3467" s="88"/>
    </row>
    <row r="3468" spans="1:55" ht="15" x14ac:dyDescent="0.2">
      <c r="A3468" s="100" t="s">
        <v>534</v>
      </c>
      <c r="B3468" s="95" t="s">
        <v>534</v>
      </c>
      <c r="C3468" s="95">
        <v>3465</v>
      </c>
      <c r="D3468" s="95" t="s">
        <v>534</v>
      </c>
      <c r="E3468" s="99" t="s">
        <v>534</v>
      </c>
      <c r="F3468" s="95" t="s">
        <v>534</v>
      </c>
      <c r="G3468" s="95" t="s">
        <v>534</v>
      </c>
      <c r="H3468" s="95">
        <v>0</v>
      </c>
      <c r="I3468" s="95">
        <v>1</v>
      </c>
      <c r="J3468" s="95">
        <v>3001</v>
      </c>
      <c r="K3468" s="95" t="s">
        <v>534</v>
      </c>
      <c r="L3468" s="98" t="s">
        <v>534</v>
      </c>
      <c r="M3468" s="98" t="s">
        <v>534</v>
      </c>
      <c r="N3468" s="97" t="s">
        <v>534</v>
      </c>
      <c r="Q3468" s="88" t="str">
        <f t="array" aca="1" ref="Q3468" ca="1">IFERROR(INDEX(Tableau3[Num DECAL],SMALL(IF(Tableau3[Num DECAL]&lt;&gt;"",ROW(INDIRECT("1:"&amp;ROWS(Tableau3[Num DECAL])))),ROWS($1:3457))),"")</f>
        <v/>
      </c>
      <c r="R3468" s="88">
        <f t="shared" ref="R3468:R3531" ca="1" si="54">VLOOKUP(Q3468,D:J,7,0)</f>
        <v>0</v>
      </c>
      <c r="S3468" s="88">
        <f ca="1">COUNTIFS(Tableau3[PLAGE],R3468)</f>
        <v>0</v>
      </c>
      <c r="T3468" s="139">
        <f ca="1">INDEX(EXTRACT!DATE,MATCH(Tableau4[[#This Row],[Décalage]],D:D,0),0)</f>
        <v>0</v>
      </c>
      <c r="U3468" s="139">
        <f ca="1">VLOOKUP(Tableau4[[#This Row],[Décalage]],D:E,2,0)</f>
        <v>0</v>
      </c>
      <c r="V3468" s="139">
        <f ca="1">VLOOKUP(Tableau4[[#This Row],[Décalage]],D:G,4,0)</f>
        <v>0</v>
      </c>
      <c r="AY3468" s="88"/>
      <c r="AZ3468" s="88"/>
      <c r="BA3468" s="88"/>
      <c r="BB3468" s="88"/>
      <c r="BC3468" s="88"/>
    </row>
    <row r="3469" spans="1:55" ht="15" x14ac:dyDescent="0.2">
      <c r="A3469" s="100" t="s">
        <v>534</v>
      </c>
      <c r="B3469" s="95" t="s">
        <v>534</v>
      </c>
      <c r="C3469" s="95">
        <v>3466</v>
      </c>
      <c r="D3469" s="95" t="s">
        <v>534</v>
      </c>
      <c r="E3469" s="99" t="s">
        <v>534</v>
      </c>
      <c r="F3469" s="95" t="s">
        <v>534</v>
      </c>
      <c r="G3469" s="95" t="s">
        <v>534</v>
      </c>
      <c r="H3469" s="95">
        <v>0</v>
      </c>
      <c r="I3469" s="95">
        <v>1</v>
      </c>
      <c r="J3469" s="95">
        <v>3002</v>
      </c>
      <c r="K3469" s="95" t="s">
        <v>534</v>
      </c>
      <c r="L3469" s="98" t="s">
        <v>534</v>
      </c>
      <c r="M3469" s="98" t="s">
        <v>534</v>
      </c>
      <c r="N3469" s="97" t="s">
        <v>534</v>
      </c>
      <c r="Q3469" s="88" t="str">
        <f t="array" aca="1" ref="Q3469" ca="1">IFERROR(INDEX(Tableau3[Num DECAL],SMALL(IF(Tableau3[Num DECAL]&lt;&gt;"",ROW(INDIRECT("1:"&amp;ROWS(Tableau3[Num DECAL])))),ROWS($1:3458))),"")</f>
        <v/>
      </c>
      <c r="R3469" s="88">
        <f t="shared" ca="1" si="54"/>
        <v>0</v>
      </c>
      <c r="S3469" s="88">
        <f ca="1">COUNTIFS(Tableau3[PLAGE],R3469)</f>
        <v>0</v>
      </c>
      <c r="T3469" s="139">
        <f ca="1">INDEX(EXTRACT!DATE,MATCH(Tableau4[[#This Row],[Décalage]],D:D,0),0)</f>
        <v>0</v>
      </c>
      <c r="U3469" s="139">
        <f ca="1">VLOOKUP(Tableau4[[#This Row],[Décalage]],D:E,2,0)</f>
        <v>0</v>
      </c>
      <c r="V3469" s="139">
        <f ca="1">VLOOKUP(Tableau4[[#This Row],[Décalage]],D:G,4,0)</f>
        <v>0</v>
      </c>
      <c r="AY3469" s="88"/>
      <c r="AZ3469" s="88"/>
      <c r="BA3469" s="88"/>
      <c r="BB3469" s="88"/>
      <c r="BC3469" s="88"/>
    </row>
    <row r="3470" spans="1:55" ht="15" x14ac:dyDescent="0.2">
      <c r="A3470" s="100" t="s">
        <v>534</v>
      </c>
      <c r="B3470" s="95" t="s">
        <v>534</v>
      </c>
      <c r="C3470" s="95">
        <v>3467</v>
      </c>
      <c r="D3470" s="95" t="s">
        <v>534</v>
      </c>
      <c r="E3470" s="99" t="s">
        <v>534</v>
      </c>
      <c r="F3470" s="95" t="s">
        <v>534</v>
      </c>
      <c r="G3470" s="95" t="s">
        <v>534</v>
      </c>
      <c r="H3470" s="95">
        <v>0</v>
      </c>
      <c r="I3470" s="95">
        <v>1</v>
      </c>
      <c r="J3470" s="95">
        <v>3003</v>
      </c>
      <c r="K3470" s="95" t="s">
        <v>534</v>
      </c>
      <c r="L3470" s="98" t="s">
        <v>534</v>
      </c>
      <c r="M3470" s="98" t="s">
        <v>534</v>
      </c>
      <c r="N3470" s="97" t="s">
        <v>534</v>
      </c>
      <c r="Q3470" s="88" t="str">
        <f t="array" aca="1" ref="Q3470" ca="1">IFERROR(INDEX(Tableau3[Num DECAL],SMALL(IF(Tableau3[Num DECAL]&lt;&gt;"",ROW(INDIRECT("1:"&amp;ROWS(Tableau3[Num DECAL])))),ROWS($1:3459))),"")</f>
        <v/>
      </c>
      <c r="R3470" s="88">
        <f t="shared" ca="1" si="54"/>
        <v>0</v>
      </c>
      <c r="S3470" s="88">
        <f ca="1">COUNTIFS(Tableau3[PLAGE],R3470)</f>
        <v>0</v>
      </c>
      <c r="T3470" s="139">
        <f ca="1">INDEX(EXTRACT!DATE,MATCH(Tableau4[[#This Row],[Décalage]],D:D,0),0)</f>
        <v>0</v>
      </c>
      <c r="U3470" s="139">
        <f ca="1">VLOOKUP(Tableau4[[#This Row],[Décalage]],D:E,2,0)</f>
        <v>0</v>
      </c>
      <c r="V3470" s="139">
        <f ca="1">VLOOKUP(Tableau4[[#This Row],[Décalage]],D:G,4,0)</f>
        <v>0</v>
      </c>
      <c r="AY3470" s="88"/>
      <c r="AZ3470" s="88"/>
      <c r="BA3470" s="88"/>
      <c r="BB3470" s="88"/>
      <c r="BC3470" s="88"/>
    </row>
    <row r="3471" spans="1:55" ht="15" x14ac:dyDescent="0.2">
      <c r="A3471" s="100" t="s">
        <v>534</v>
      </c>
      <c r="B3471" s="95" t="s">
        <v>534</v>
      </c>
      <c r="C3471" s="95">
        <v>3468</v>
      </c>
      <c r="D3471" s="95" t="s">
        <v>534</v>
      </c>
      <c r="E3471" s="99" t="s">
        <v>534</v>
      </c>
      <c r="F3471" s="95" t="s">
        <v>534</v>
      </c>
      <c r="G3471" s="95" t="s">
        <v>534</v>
      </c>
      <c r="H3471" s="95">
        <v>0</v>
      </c>
      <c r="I3471" s="95">
        <v>1</v>
      </c>
      <c r="J3471" s="95">
        <v>3004</v>
      </c>
      <c r="K3471" s="95" t="s">
        <v>534</v>
      </c>
      <c r="L3471" s="98" t="s">
        <v>534</v>
      </c>
      <c r="M3471" s="98" t="s">
        <v>534</v>
      </c>
      <c r="N3471" s="97" t="s">
        <v>534</v>
      </c>
      <c r="Q3471" s="88" t="str">
        <f t="array" aca="1" ref="Q3471" ca="1">IFERROR(INDEX(Tableau3[Num DECAL],SMALL(IF(Tableau3[Num DECAL]&lt;&gt;"",ROW(INDIRECT("1:"&amp;ROWS(Tableau3[Num DECAL])))),ROWS($1:3460))),"")</f>
        <v/>
      </c>
      <c r="R3471" s="88">
        <f t="shared" ca="1" si="54"/>
        <v>0</v>
      </c>
      <c r="S3471" s="88">
        <f ca="1">COUNTIFS(Tableau3[PLAGE],R3471)</f>
        <v>0</v>
      </c>
      <c r="T3471" s="139">
        <f ca="1">INDEX(EXTRACT!DATE,MATCH(Tableau4[[#This Row],[Décalage]],D:D,0),0)</f>
        <v>0</v>
      </c>
      <c r="U3471" s="139">
        <f ca="1">VLOOKUP(Tableau4[[#This Row],[Décalage]],D:E,2,0)</f>
        <v>0</v>
      </c>
      <c r="V3471" s="139">
        <f ca="1">VLOOKUP(Tableau4[[#This Row],[Décalage]],D:G,4,0)</f>
        <v>0</v>
      </c>
      <c r="AY3471" s="88"/>
      <c r="AZ3471" s="88"/>
      <c r="BA3471" s="88"/>
      <c r="BB3471" s="88"/>
      <c r="BC3471" s="88"/>
    </row>
    <row r="3472" spans="1:55" ht="15" x14ac:dyDescent="0.2">
      <c r="A3472" s="100" t="s">
        <v>534</v>
      </c>
      <c r="B3472" s="95" t="s">
        <v>534</v>
      </c>
      <c r="C3472" s="95">
        <v>3469</v>
      </c>
      <c r="D3472" s="95" t="s">
        <v>534</v>
      </c>
      <c r="E3472" s="99" t="s">
        <v>534</v>
      </c>
      <c r="F3472" s="95" t="s">
        <v>534</v>
      </c>
      <c r="G3472" s="95" t="s">
        <v>534</v>
      </c>
      <c r="H3472" s="95">
        <v>0</v>
      </c>
      <c r="I3472" s="95">
        <v>1</v>
      </c>
      <c r="J3472" s="95">
        <v>3005</v>
      </c>
      <c r="K3472" s="95" t="s">
        <v>534</v>
      </c>
      <c r="L3472" s="98" t="s">
        <v>534</v>
      </c>
      <c r="M3472" s="98" t="s">
        <v>534</v>
      </c>
      <c r="N3472" s="97" t="s">
        <v>534</v>
      </c>
      <c r="Q3472" s="88" t="str">
        <f t="array" aca="1" ref="Q3472" ca="1">IFERROR(INDEX(Tableau3[Num DECAL],SMALL(IF(Tableau3[Num DECAL]&lt;&gt;"",ROW(INDIRECT("1:"&amp;ROWS(Tableau3[Num DECAL])))),ROWS($1:3461))),"")</f>
        <v/>
      </c>
      <c r="R3472" s="88">
        <f t="shared" ca="1" si="54"/>
        <v>0</v>
      </c>
      <c r="S3472" s="88">
        <f ca="1">COUNTIFS(Tableau3[PLAGE],R3472)</f>
        <v>0</v>
      </c>
      <c r="T3472" s="139">
        <f ca="1">INDEX(EXTRACT!DATE,MATCH(Tableau4[[#This Row],[Décalage]],D:D,0),0)</f>
        <v>0</v>
      </c>
      <c r="U3472" s="139">
        <f ca="1">VLOOKUP(Tableau4[[#This Row],[Décalage]],D:E,2,0)</f>
        <v>0</v>
      </c>
      <c r="V3472" s="139">
        <f ca="1">VLOOKUP(Tableau4[[#This Row],[Décalage]],D:G,4,0)</f>
        <v>0</v>
      </c>
      <c r="AY3472" s="88"/>
      <c r="AZ3472" s="88"/>
      <c r="BA3472" s="88"/>
      <c r="BB3472" s="88"/>
      <c r="BC3472" s="88"/>
    </row>
    <row r="3473" spans="1:55" ht="15" x14ac:dyDescent="0.2">
      <c r="A3473" s="100" t="s">
        <v>534</v>
      </c>
      <c r="B3473" s="95" t="s">
        <v>534</v>
      </c>
      <c r="C3473" s="95">
        <v>3470</v>
      </c>
      <c r="D3473" s="95" t="s">
        <v>534</v>
      </c>
      <c r="E3473" s="99" t="s">
        <v>534</v>
      </c>
      <c r="F3473" s="95" t="s">
        <v>534</v>
      </c>
      <c r="G3473" s="95" t="s">
        <v>534</v>
      </c>
      <c r="H3473" s="95">
        <v>0</v>
      </c>
      <c r="I3473" s="95">
        <v>1</v>
      </c>
      <c r="J3473" s="95">
        <v>3006</v>
      </c>
      <c r="K3473" s="95" t="s">
        <v>534</v>
      </c>
      <c r="L3473" s="98" t="s">
        <v>534</v>
      </c>
      <c r="M3473" s="98" t="s">
        <v>534</v>
      </c>
      <c r="N3473" s="97" t="s">
        <v>534</v>
      </c>
      <c r="Q3473" s="88" t="str">
        <f t="array" aca="1" ref="Q3473" ca="1">IFERROR(INDEX(Tableau3[Num DECAL],SMALL(IF(Tableau3[Num DECAL]&lt;&gt;"",ROW(INDIRECT("1:"&amp;ROWS(Tableau3[Num DECAL])))),ROWS($1:3462))),"")</f>
        <v/>
      </c>
      <c r="R3473" s="88">
        <f t="shared" ca="1" si="54"/>
        <v>0</v>
      </c>
      <c r="S3473" s="88">
        <f ca="1">COUNTIFS(Tableau3[PLAGE],R3473)</f>
        <v>0</v>
      </c>
      <c r="T3473" s="139">
        <f ca="1">INDEX(EXTRACT!DATE,MATCH(Tableau4[[#This Row],[Décalage]],D:D,0),0)</f>
        <v>0</v>
      </c>
      <c r="U3473" s="139">
        <f ca="1">VLOOKUP(Tableau4[[#This Row],[Décalage]],D:E,2,0)</f>
        <v>0</v>
      </c>
      <c r="V3473" s="139">
        <f ca="1">VLOOKUP(Tableau4[[#This Row],[Décalage]],D:G,4,0)</f>
        <v>0</v>
      </c>
      <c r="AY3473" s="88"/>
      <c r="AZ3473" s="88"/>
      <c r="BA3473" s="88"/>
      <c r="BB3473" s="88"/>
      <c r="BC3473" s="88"/>
    </row>
    <row r="3474" spans="1:55" ht="15" x14ac:dyDescent="0.2">
      <c r="A3474" s="100" t="s">
        <v>534</v>
      </c>
      <c r="B3474" s="95" t="s">
        <v>534</v>
      </c>
      <c r="C3474" s="95">
        <v>3471</v>
      </c>
      <c r="D3474" s="95" t="s">
        <v>534</v>
      </c>
      <c r="E3474" s="99" t="s">
        <v>534</v>
      </c>
      <c r="F3474" s="95" t="s">
        <v>534</v>
      </c>
      <c r="G3474" s="95" t="s">
        <v>534</v>
      </c>
      <c r="H3474" s="95">
        <v>0</v>
      </c>
      <c r="I3474" s="95">
        <v>1</v>
      </c>
      <c r="J3474" s="95">
        <v>3007</v>
      </c>
      <c r="K3474" s="95" t="s">
        <v>534</v>
      </c>
      <c r="L3474" s="98" t="s">
        <v>534</v>
      </c>
      <c r="M3474" s="98" t="s">
        <v>534</v>
      </c>
      <c r="N3474" s="97" t="s">
        <v>534</v>
      </c>
      <c r="Q3474" s="88" t="str">
        <f t="array" aca="1" ref="Q3474" ca="1">IFERROR(INDEX(Tableau3[Num DECAL],SMALL(IF(Tableau3[Num DECAL]&lt;&gt;"",ROW(INDIRECT("1:"&amp;ROWS(Tableau3[Num DECAL])))),ROWS($1:3463))),"")</f>
        <v/>
      </c>
      <c r="R3474" s="88">
        <f t="shared" ca="1" si="54"/>
        <v>0</v>
      </c>
      <c r="S3474" s="88">
        <f ca="1">COUNTIFS(Tableau3[PLAGE],R3474)</f>
        <v>0</v>
      </c>
      <c r="T3474" s="139">
        <f ca="1">INDEX(EXTRACT!DATE,MATCH(Tableau4[[#This Row],[Décalage]],D:D,0),0)</f>
        <v>0</v>
      </c>
      <c r="U3474" s="139">
        <f ca="1">VLOOKUP(Tableau4[[#This Row],[Décalage]],D:E,2,0)</f>
        <v>0</v>
      </c>
      <c r="V3474" s="139">
        <f ca="1">VLOOKUP(Tableau4[[#This Row],[Décalage]],D:G,4,0)</f>
        <v>0</v>
      </c>
      <c r="AY3474" s="88"/>
      <c r="AZ3474" s="88"/>
      <c r="BA3474" s="88"/>
      <c r="BB3474" s="88"/>
      <c r="BC3474" s="88"/>
    </row>
    <row r="3475" spans="1:55" ht="15" x14ac:dyDescent="0.2">
      <c r="A3475" s="100" t="s">
        <v>534</v>
      </c>
      <c r="B3475" s="95" t="s">
        <v>534</v>
      </c>
      <c r="C3475" s="95">
        <v>3472</v>
      </c>
      <c r="D3475" s="95" t="s">
        <v>534</v>
      </c>
      <c r="E3475" s="99" t="s">
        <v>534</v>
      </c>
      <c r="F3475" s="95" t="s">
        <v>534</v>
      </c>
      <c r="G3475" s="95" t="s">
        <v>534</v>
      </c>
      <c r="H3475" s="95">
        <v>0</v>
      </c>
      <c r="I3475" s="95">
        <v>1</v>
      </c>
      <c r="J3475" s="95">
        <v>3008</v>
      </c>
      <c r="K3475" s="95" t="s">
        <v>534</v>
      </c>
      <c r="L3475" s="98" t="s">
        <v>534</v>
      </c>
      <c r="M3475" s="98" t="s">
        <v>534</v>
      </c>
      <c r="N3475" s="97" t="s">
        <v>534</v>
      </c>
      <c r="Q3475" s="88" t="str">
        <f t="array" aca="1" ref="Q3475" ca="1">IFERROR(INDEX(Tableau3[Num DECAL],SMALL(IF(Tableau3[Num DECAL]&lt;&gt;"",ROW(INDIRECT("1:"&amp;ROWS(Tableau3[Num DECAL])))),ROWS($1:3464))),"")</f>
        <v/>
      </c>
      <c r="R3475" s="88">
        <f t="shared" ca="1" si="54"/>
        <v>0</v>
      </c>
      <c r="S3475" s="88">
        <f ca="1">COUNTIFS(Tableau3[PLAGE],R3475)</f>
        <v>0</v>
      </c>
      <c r="T3475" s="139">
        <f ca="1">INDEX(EXTRACT!DATE,MATCH(Tableau4[[#This Row],[Décalage]],D:D,0),0)</f>
        <v>0</v>
      </c>
      <c r="U3475" s="139">
        <f ca="1">VLOOKUP(Tableau4[[#This Row],[Décalage]],D:E,2,0)</f>
        <v>0</v>
      </c>
      <c r="V3475" s="139">
        <f ca="1">VLOOKUP(Tableau4[[#This Row],[Décalage]],D:G,4,0)</f>
        <v>0</v>
      </c>
      <c r="AY3475" s="88"/>
      <c r="AZ3475" s="88"/>
      <c r="BA3475" s="88"/>
      <c r="BB3475" s="88"/>
      <c r="BC3475" s="88"/>
    </row>
    <row r="3476" spans="1:55" ht="15" x14ac:dyDescent="0.2">
      <c r="A3476" s="100" t="s">
        <v>534</v>
      </c>
      <c r="B3476" s="95" t="s">
        <v>534</v>
      </c>
      <c r="C3476" s="95">
        <v>3473</v>
      </c>
      <c r="D3476" s="95" t="s">
        <v>534</v>
      </c>
      <c r="E3476" s="99" t="s">
        <v>534</v>
      </c>
      <c r="F3476" s="95" t="s">
        <v>534</v>
      </c>
      <c r="G3476" s="95" t="s">
        <v>534</v>
      </c>
      <c r="H3476" s="95">
        <v>0</v>
      </c>
      <c r="I3476" s="95">
        <v>1</v>
      </c>
      <c r="J3476" s="95">
        <v>3009</v>
      </c>
      <c r="K3476" s="95" t="s">
        <v>534</v>
      </c>
      <c r="L3476" s="98" t="s">
        <v>534</v>
      </c>
      <c r="M3476" s="98" t="s">
        <v>534</v>
      </c>
      <c r="N3476" s="97" t="s">
        <v>534</v>
      </c>
      <c r="Q3476" s="88" t="str">
        <f t="array" aca="1" ref="Q3476" ca="1">IFERROR(INDEX(Tableau3[Num DECAL],SMALL(IF(Tableau3[Num DECAL]&lt;&gt;"",ROW(INDIRECT("1:"&amp;ROWS(Tableau3[Num DECAL])))),ROWS($1:3465))),"")</f>
        <v/>
      </c>
      <c r="R3476" s="88">
        <f t="shared" ca="1" si="54"/>
        <v>0</v>
      </c>
      <c r="S3476" s="88">
        <f ca="1">COUNTIFS(Tableau3[PLAGE],R3476)</f>
        <v>0</v>
      </c>
      <c r="T3476" s="139">
        <f ca="1">INDEX(EXTRACT!DATE,MATCH(Tableau4[[#This Row],[Décalage]],D:D,0),0)</f>
        <v>0</v>
      </c>
      <c r="U3476" s="139">
        <f ca="1">VLOOKUP(Tableau4[[#This Row],[Décalage]],D:E,2,0)</f>
        <v>0</v>
      </c>
      <c r="V3476" s="139">
        <f ca="1">VLOOKUP(Tableau4[[#This Row],[Décalage]],D:G,4,0)</f>
        <v>0</v>
      </c>
      <c r="AY3476" s="88"/>
      <c r="AZ3476" s="88"/>
      <c r="BA3476" s="88"/>
      <c r="BB3476" s="88"/>
      <c r="BC3476" s="88"/>
    </row>
    <row r="3477" spans="1:55" ht="15" x14ac:dyDescent="0.2">
      <c r="A3477" s="100" t="s">
        <v>534</v>
      </c>
      <c r="B3477" s="95" t="s">
        <v>534</v>
      </c>
      <c r="C3477" s="95">
        <v>3474</v>
      </c>
      <c r="D3477" s="95" t="s">
        <v>534</v>
      </c>
      <c r="E3477" s="99" t="s">
        <v>534</v>
      </c>
      <c r="F3477" s="95" t="s">
        <v>534</v>
      </c>
      <c r="G3477" s="95" t="s">
        <v>534</v>
      </c>
      <c r="H3477" s="95">
        <v>0</v>
      </c>
      <c r="I3477" s="95">
        <v>1</v>
      </c>
      <c r="J3477" s="95">
        <v>3010</v>
      </c>
      <c r="K3477" s="95" t="s">
        <v>534</v>
      </c>
      <c r="L3477" s="98" t="s">
        <v>534</v>
      </c>
      <c r="M3477" s="98" t="s">
        <v>534</v>
      </c>
      <c r="N3477" s="97" t="s">
        <v>534</v>
      </c>
      <c r="Q3477" s="88" t="str">
        <f t="array" aca="1" ref="Q3477" ca="1">IFERROR(INDEX(Tableau3[Num DECAL],SMALL(IF(Tableau3[Num DECAL]&lt;&gt;"",ROW(INDIRECT("1:"&amp;ROWS(Tableau3[Num DECAL])))),ROWS($1:3466))),"")</f>
        <v/>
      </c>
      <c r="R3477" s="88">
        <f t="shared" ca="1" si="54"/>
        <v>0</v>
      </c>
      <c r="S3477" s="88">
        <f ca="1">COUNTIFS(Tableau3[PLAGE],R3477)</f>
        <v>0</v>
      </c>
      <c r="T3477" s="139">
        <f ca="1">INDEX(EXTRACT!DATE,MATCH(Tableau4[[#This Row],[Décalage]],D:D,0),0)</f>
        <v>0</v>
      </c>
      <c r="U3477" s="139">
        <f ca="1">VLOOKUP(Tableau4[[#This Row],[Décalage]],D:E,2,0)</f>
        <v>0</v>
      </c>
      <c r="V3477" s="139">
        <f ca="1">VLOOKUP(Tableau4[[#This Row],[Décalage]],D:G,4,0)</f>
        <v>0</v>
      </c>
      <c r="AY3477" s="88"/>
      <c r="AZ3477" s="88"/>
      <c r="BA3477" s="88"/>
      <c r="BB3477" s="88"/>
      <c r="BC3477" s="88"/>
    </row>
    <row r="3478" spans="1:55" ht="15" x14ac:dyDescent="0.2">
      <c r="A3478" s="100" t="s">
        <v>534</v>
      </c>
      <c r="B3478" s="95" t="s">
        <v>534</v>
      </c>
      <c r="C3478" s="95">
        <v>3475</v>
      </c>
      <c r="D3478" s="95" t="s">
        <v>534</v>
      </c>
      <c r="E3478" s="99" t="s">
        <v>534</v>
      </c>
      <c r="F3478" s="95" t="s">
        <v>534</v>
      </c>
      <c r="G3478" s="95" t="s">
        <v>534</v>
      </c>
      <c r="H3478" s="95">
        <v>0</v>
      </c>
      <c r="I3478" s="95">
        <v>1</v>
      </c>
      <c r="J3478" s="95">
        <v>3011</v>
      </c>
      <c r="K3478" s="95" t="s">
        <v>534</v>
      </c>
      <c r="L3478" s="98" t="s">
        <v>534</v>
      </c>
      <c r="M3478" s="98" t="s">
        <v>534</v>
      </c>
      <c r="N3478" s="97" t="s">
        <v>534</v>
      </c>
      <c r="Q3478" s="88" t="str">
        <f t="array" aca="1" ref="Q3478" ca="1">IFERROR(INDEX(Tableau3[Num DECAL],SMALL(IF(Tableau3[Num DECAL]&lt;&gt;"",ROW(INDIRECT("1:"&amp;ROWS(Tableau3[Num DECAL])))),ROWS($1:3467))),"")</f>
        <v/>
      </c>
      <c r="R3478" s="88">
        <f t="shared" ca="1" si="54"/>
        <v>0</v>
      </c>
      <c r="S3478" s="88">
        <f ca="1">COUNTIFS(Tableau3[PLAGE],R3478)</f>
        <v>0</v>
      </c>
      <c r="T3478" s="139">
        <f ca="1">INDEX(EXTRACT!DATE,MATCH(Tableau4[[#This Row],[Décalage]],D:D,0),0)</f>
        <v>0</v>
      </c>
      <c r="U3478" s="139">
        <f ca="1">VLOOKUP(Tableau4[[#This Row],[Décalage]],D:E,2,0)</f>
        <v>0</v>
      </c>
      <c r="V3478" s="139">
        <f ca="1">VLOOKUP(Tableau4[[#This Row],[Décalage]],D:G,4,0)</f>
        <v>0</v>
      </c>
      <c r="AY3478" s="88"/>
      <c r="AZ3478" s="88"/>
      <c r="BA3478" s="88"/>
      <c r="BB3478" s="88"/>
      <c r="BC3478" s="88"/>
    </row>
    <row r="3479" spans="1:55" ht="15" x14ac:dyDescent="0.2">
      <c r="A3479" s="100" t="s">
        <v>534</v>
      </c>
      <c r="B3479" s="95" t="s">
        <v>534</v>
      </c>
      <c r="C3479" s="95">
        <v>3476</v>
      </c>
      <c r="D3479" s="95" t="s">
        <v>534</v>
      </c>
      <c r="E3479" s="99" t="s">
        <v>534</v>
      </c>
      <c r="F3479" s="95" t="s">
        <v>534</v>
      </c>
      <c r="G3479" s="95" t="s">
        <v>534</v>
      </c>
      <c r="H3479" s="95">
        <v>0</v>
      </c>
      <c r="I3479" s="95">
        <v>1</v>
      </c>
      <c r="J3479" s="95">
        <v>3012</v>
      </c>
      <c r="K3479" s="95" t="s">
        <v>534</v>
      </c>
      <c r="L3479" s="98" t="s">
        <v>534</v>
      </c>
      <c r="M3479" s="98" t="s">
        <v>534</v>
      </c>
      <c r="N3479" s="97" t="s">
        <v>534</v>
      </c>
      <c r="Q3479" s="88" t="str">
        <f t="array" aca="1" ref="Q3479" ca="1">IFERROR(INDEX(Tableau3[Num DECAL],SMALL(IF(Tableau3[Num DECAL]&lt;&gt;"",ROW(INDIRECT("1:"&amp;ROWS(Tableau3[Num DECAL])))),ROWS($1:3468))),"")</f>
        <v/>
      </c>
      <c r="R3479" s="88">
        <f t="shared" ca="1" si="54"/>
        <v>0</v>
      </c>
      <c r="S3479" s="88">
        <f ca="1">COUNTIFS(Tableau3[PLAGE],R3479)</f>
        <v>0</v>
      </c>
      <c r="T3479" s="139">
        <f ca="1">INDEX(EXTRACT!DATE,MATCH(Tableau4[[#This Row],[Décalage]],D:D,0),0)</f>
        <v>0</v>
      </c>
      <c r="U3479" s="139">
        <f ca="1">VLOOKUP(Tableau4[[#This Row],[Décalage]],D:E,2,0)</f>
        <v>0</v>
      </c>
      <c r="V3479" s="139">
        <f ca="1">VLOOKUP(Tableau4[[#This Row],[Décalage]],D:G,4,0)</f>
        <v>0</v>
      </c>
      <c r="AY3479" s="88"/>
      <c r="AZ3479" s="88"/>
      <c r="BA3479" s="88"/>
      <c r="BB3479" s="88"/>
      <c r="BC3479" s="88"/>
    </row>
    <row r="3480" spans="1:55" ht="15" x14ac:dyDescent="0.2">
      <c r="A3480" s="100" t="s">
        <v>534</v>
      </c>
      <c r="B3480" s="95" t="s">
        <v>534</v>
      </c>
      <c r="C3480" s="95">
        <v>3477</v>
      </c>
      <c r="D3480" s="95" t="s">
        <v>534</v>
      </c>
      <c r="E3480" s="99" t="s">
        <v>534</v>
      </c>
      <c r="F3480" s="95" t="s">
        <v>534</v>
      </c>
      <c r="G3480" s="95" t="s">
        <v>534</v>
      </c>
      <c r="H3480" s="95">
        <v>0</v>
      </c>
      <c r="I3480" s="95">
        <v>1</v>
      </c>
      <c r="J3480" s="95">
        <v>3013</v>
      </c>
      <c r="K3480" s="95" t="s">
        <v>534</v>
      </c>
      <c r="L3480" s="98" t="s">
        <v>534</v>
      </c>
      <c r="M3480" s="98" t="s">
        <v>534</v>
      </c>
      <c r="N3480" s="97" t="s">
        <v>534</v>
      </c>
      <c r="Q3480" s="88" t="str">
        <f t="array" aca="1" ref="Q3480" ca="1">IFERROR(INDEX(Tableau3[Num DECAL],SMALL(IF(Tableau3[Num DECAL]&lt;&gt;"",ROW(INDIRECT("1:"&amp;ROWS(Tableau3[Num DECAL])))),ROWS($1:3469))),"")</f>
        <v/>
      </c>
      <c r="R3480" s="88">
        <f t="shared" ca="1" si="54"/>
        <v>0</v>
      </c>
      <c r="S3480" s="88">
        <f ca="1">COUNTIFS(Tableau3[PLAGE],R3480)</f>
        <v>0</v>
      </c>
      <c r="T3480" s="139">
        <f ca="1">INDEX(EXTRACT!DATE,MATCH(Tableau4[[#This Row],[Décalage]],D:D,0),0)</f>
        <v>0</v>
      </c>
      <c r="U3480" s="139">
        <f ca="1">VLOOKUP(Tableau4[[#This Row],[Décalage]],D:E,2,0)</f>
        <v>0</v>
      </c>
      <c r="V3480" s="139">
        <f ca="1">VLOOKUP(Tableau4[[#This Row],[Décalage]],D:G,4,0)</f>
        <v>0</v>
      </c>
      <c r="AY3480" s="88"/>
      <c r="AZ3480" s="88"/>
      <c r="BA3480" s="88"/>
      <c r="BB3480" s="88"/>
      <c r="BC3480" s="88"/>
    </row>
    <row r="3481" spans="1:55" ht="15" x14ac:dyDescent="0.2">
      <c r="A3481" s="100" t="s">
        <v>534</v>
      </c>
      <c r="B3481" s="95" t="s">
        <v>534</v>
      </c>
      <c r="C3481" s="95">
        <v>3478</v>
      </c>
      <c r="D3481" s="95" t="s">
        <v>534</v>
      </c>
      <c r="E3481" s="99" t="s">
        <v>534</v>
      </c>
      <c r="F3481" s="95" t="s">
        <v>534</v>
      </c>
      <c r="G3481" s="95" t="s">
        <v>534</v>
      </c>
      <c r="H3481" s="95">
        <v>0</v>
      </c>
      <c r="I3481" s="95">
        <v>1</v>
      </c>
      <c r="J3481" s="95">
        <v>3014</v>
      </c>
      <c r="K3481" s="95" t="s">
        <v>534</v>
      </c>
      <c r="L3481" s="98" t="s">
        <v>534</v>
      </c>
      <c r="M3481" s="98" t="s">
        <v>534</v>
      </c>
      <c r="N3481" s="97" t="s">
        <v>534</v>
      </c>
      <c r="Q3481" s="88" t="str">
        <f t="array" aca="1" ref="Q3481" ca="1">IFERROR(INDEX(Tableau3[Num DECAL],SMALL(IF(Tableau3[Num DECAL]&lt;&gt;"",ROW(INDIRECT("1:"&amp;ROWS(Tableau3[Num DECAL])))),ROWS($1:3470))),"")</f>
        <v/>
      </c>
      <c r="R3481" s="88">
        <f t="shared" ca="1" si="54"/>
        <v>0</v>
      </c>
      <c r="S3481" s="88">
        <f ca="1">COUNTIFS(Tableau3[PLAGE],R3481)</f>
        <v>0</v>
      </c>
      <c r="T3481" s="139">
        <f ca="1">INDEX(EXTRACT!DATE,MATCH(Tableau4[[#This Row],[Décalage]],D:D,0),0)</f>
        <v>0</v>
      </c>
      <c r="U3481" s="139">
        <f ca="1">VLOOKUP(Tableau4[[#This Row],[Décalage]],D:E,2,0)</f>
        <v>0</v>
      </c>
      <c r="V3481" s="139">
        <f ca="1">VLOOKUP(Tableau4[[#This Row],[Décalage]],D:G,4,0)</f>
        <v>0</v>
      </c>
      <c r="AY3481" s="88"/>
      <c r="AZ3481" s="88"/>
      <c r="BA3481" s="88"/>
      <c r="BB3481" s="88"/>
      <c r="BC3481" s="88"/>
    </row>
    <row r="3482" spans="1:55" ht="15" x14ac:dyDescent="0.2">
      <c r="A3482" s="100" t="s">
        <v>534</v>
      </c>
      <c r="B3482" s="95" t="s">
        <v>534</v>
      </c>
      <c r="C3482" s="95">
        <v>3479</v>
      </c>
      <c r="D3482" s="95" t="s">
        <v>534</v>
      </c>
      <c r="E3482" s="99" t="s">
        <v>534</v>
      </c>
      <c r="F3482" s="95" t="s">
        <v>534</v>
      </c>
      <c r="G3482" s="95" t="s">
        <v>534</v>
      </c>
      <c r="H3482" s="95">
        <v>0</v>
      </c>
      <c r="I3482" s="95">
        <v>1</v>
      </c>
      <c r="J3482" s="95">
        <v>3015</v>
      </c>
      <c r="K3482" s="95" t="s">
        <v>534</v>
      </c>
      <c r="L3482" s="98" t="s">
        <v>534</v>
      </c>
      <c r="M3482" s="98" t="s">
        <v>534</v>
      </c>
      <c r="N3482" s="97" t="s">
        <v>534</v>
      </c>
      <c r="Q3482" s="88" t="str">
        <f t="array" aca="1" ref="Q3482" ca="1">IFERROR(INDEX(Tableau3[Num DECAL],SMALL(IF(Tableau3[Num DECAL]&lt;&gt;"",ROW(INDIRECT("1:"&amp;ROWS(Tableau3[Num DECAL])))),ROWS($1:3471))),"")</f>
        <v/>
      </c>
      <c r="R3482" s="88">
        <f t="shared" ca="1" si="54"/>
        <v>0</v>
      </c>
      <c r="S3482" s="88">
        <f ca="1">COUNTIFS(Tableau3[PLAGE],R3482)</f>
        <v>0</v>
      </c>
      <c r="T3482" s="139">
        <f ca="1">INDEX(EXTRACT!DATE,MATCH(Tableau4[[#This Row],[Décalage]],D:D,0),0)</f>
        <v>0</v>
      </c>
      <c r="U3482" s="139">
        <f ca="1">VLOOKUP(Tableau4[[#This Row],[Décalage]],D:E,2,0)</f>
        <v>0</v>
      </c>
      <c r="V3482" s="139">
        <f ca="1">VLOOKUP(Tableau4[[#This Row],[Décalage]],D:G,4,0)</f>
        <v>0</v>
      </c>
      <c r="AY3482" s="88"/>
      <c r="AZ3482" s="88"/>
      <c r="BA3482" s="88"/>
      <c r="BB3482" s="88"/>
      <c r="BC3482" s="88"/>
    </row>
    <row r="3483" spans="1:55" ht="15" x14ac:dyDescent="0.2">
      <c r="A3483" s="100" t="s">
        <v>534</v>
      </c>
      <c r="B3483" s="95" t="s">
        <v>534</v>
      </c>
      <c r="C3483" s="95">
        <v>3480</v>
      </c>
      <c r="D3483" s="95" t="s">
        <v>534</v>
      </c>
      <c r="E3483" s="99" t="s">
        <v>534</v>
      </c>
      <c r="F3483" s="95" t="s">
        <v>534</v>
      </c>
      <c r="G3483" s="95" t="s">
        <v>534</v>
      </c>
      <c r="H3483" s="95">
        <v>0</v>
      </c>
      <c r="I3483" s="95">
        <v>1</v>
      </c>
      <c r="J3483" s="95">
        <v>3016</v>
      </c>
      <c r="K3483" s="95" t="s">
        <v>534</v>
      </c>
      <c r="L3483" s="98" t="s">
        <v>534</v>
      </c>
      <c r="M3483" s="98" t="s">
        <v>534</v>
      </c>
      <c r="N3483" s="97" t="s">
        <v>534</v>
      </c>
      <c r="Q3483" s="88" t="str">
        <f t="array" aca="1" ref="Q3483" ca="1">IFERROR(INDEX(Tableau3[Num DECAL],SMALL(IF(Tableau3[Num DECAL]&lt;&gt;"",ROW(INDIRECT("1:"&amp;ROWS(Tableau3[Num DECAL])))),ROWS($1:3472))),"")</f>
        <v/>
      </c>
      <c r="R3483" s="88">
        <f t="shared" ca="1" si="54"/>
        <v>0</v>
      </c>
      <c r="S3483" s="88">
        <f ca="1">COUNTIFS(Tableau3[PLAGE],R3483)</f>
        <v>0</v>
      </c>
      <c r="T3483" s="139">
        <f ca="1">INDEX(EXTRACT!DATE,MATCH(Tableau4[[#This Row],[Décalage]],D:D,0),0)</f>
        <v>0</v>
      </c>
      <c r="U3483" s="139">
        <f ca="1">VLOOKUP(Tableau4[[#This Row],[Décalage]],D:E,2,0)</f>
        <v>0</v>
      </c>
      <c r="V3483" s="139">
        <f ca="1">VLOOKUP(Tableau4[[#This Row],[Décalage]],D:G,4,0)</f>
        <v>0</v>
      </c>
      <c r="AY3483" s="88"/>
      <c r="AZ3483" s="88"/>
      <c r="BA3483" s="88"/>
      <c r="BB3483" s="88"/>
      <c r="BC3483" s="88"/>
    </row>
    <row r="3484" spans="1:55" ht="15" x14ac:dyDescent="0.2">
      <c r="A3484" s="100" t="s">
        <v>534</v>
      </c>
      <c r="B3484" s="95" t="s">
        <v>534</v>
      </c>
      <c r="C3484" s="95">
        <v>3481</v>
      </c>
      <c r="D3484" s="95" t="s">
        <v>534</v>
      </c>
      <c r="E3484" s="99" t="s">
        <v>534</v>
      </c>
      <c r="F3484" s="95" t="s">
        <v>534</v>
      </c>
      <c r="G3484" s="95" t="s">
        <v>534</v>
      </c>
      <c r="H3484" s="95">
        <v>0</v>
      </c>
      <c r="I3484" s="95">
        <v>1</v>
      </c>
      <c r="J3484" s="95">
        <v>3017</v>
      </c>
      <c r="K3484" s="95" t="s">
        <v>534</v>
      </c>
      <c r="L3484" s="98" t="s">
        <v>534</v>
      </c>
      <c r="M3484" s="98" t="s">
        <v>534</v>
      </c>
      <c r="N3484" s="97" t="s">
        <v>534</v>
      </c>
      <c r="Q3484" s="88" t="str">
        <f t="array" aca="1" ref="Q3484" ca="1">IFERROR(INDEX(Tableau3[Num DECAL],SMALL(IF(Tableau3[Num DECAL]&lt;&gt;"",ROW(INDIRECT("1:"&amp;ROWS(Tableau3[Num DECAL])))),ROWS($1:3473))),"")</f>
        <v/>
      </c>
      <c r="R3484" s="88">
        <f t="shared" ca="1" si="54"/>
        <v>0</v>
      </c>
      <c r="S3484" s="88">
        <f ca="1">COUNTIFS(Tableau3[PLAGE],R3484)</f>
        <v>0</v>
      </c>
      <c r="T3484" s="139">
        <f ca="1">INDEX(EXTRACT!DATE,MATCH(Tableau4[[#This Row],[Décalage]],D:D,0),0)</f>
        <v>0</v>
      </c>
      <c r="U3484" s="139">
        <f ca="1">VLOOKUP(Tableau4[[#This Row],[Décalage]],D:E,2,0)</f>
        <v>0</v>
      </c>
      <c r="V3484" s="139">
        <f ca="1">VLOOKUP(Tableau4[[#This Row],[Décalage]],D:G,4,0)</f>
        <v>0</v>
      </c>
      <c r="AY3484" s="88"/>
      <c r="AZ3484" s="88"/>
      <c r="BA3484" s="88"/>
      <c r="BB3484" s="88"/>
      <c r="BC3484" s="88"/>
    </row>
    <row r="3485" spans="1:55" ht="15" x14ac:dyDescent="0.2">
      <c r="A3485" s="100" t="s">
        <v>534</v>
      </c>
      <c r="B3485" s="95" t="s">
        <v>534</v>
      </c>
      <c r="C3485" s="95">
        <v>3482</v>
      </c>
      <c r="D3485" s="95" t="s">
        <v>534</v>
      </c>
      <c r="E3485" s="99" t="s">
        <v>534</v>
      </c>
      <c r="F3485" s="95" t="s">
        <v>534</v>
      </c>
      <c r="G3485" s="95" t="s">
        <v>534</v>
      </c>
      <c r="H3485" s="95">
        <v>0</v>
      </c>
      <c r="I3485" s="95">
        <v>1</v>
      </c>
      <c r="J3485" s="95">
        <v>3018</v>
      </c>
      <c r="K3485" s="95" t="s">
        <v>534</v>
      </c>
      <c r="L3485" s="98" t="s">
        <v>534</v>
      </c>
      <c r="M3485" s="98" t="s">
        <v>534</v>
      </c>
      <c r="N3485" s="97" t="s">
        <v>534</v>
      </c>
      <c r="Q3485" s="88" t="str">
        <f t="array" aca="1" ref="Q3485" ca="1">IFERROR(INDEX(Tableau3[Num DECAL],SMALL(IF(Tableau3[Num DECAL]&lt;&gt;"",ROW(INDIRECT("1:"&amp;ROWS(Tableau3[Num DECAL])))),ROWS($1:3474))),"")</f>
        <v/>
      </c>
      <c r="R3485" s="88">
        <f t="shared" ca="1" si="54"/>
        <v>0</v>
      </c>
      <c r="S3485" s="88">
        <f ca="1">COUNTIFS(Tableau3[PLAGE],R3485)</f>
        <v>0</v>
      </c>
      <c r="T3485" s="139">
        <f ca="1">INDEX(EXTRACT!DATE,MATCH(Tableau4[[#This Row],[Décalage]],D:D,0),0)</f>
        <v>0</v>
      </c>
      <c r="U3485" s="139">
        <f ca="1">VLOOKUP(Tableau4[[#This Row],[Décalage]],D:E,2,0)</f>
        <v>0</v>
      </c>
      <c r="V3485" s="139">
        <f ca="1">VLOOKUP(Tableau4[[#This Row],[Décalage]],D:G,4,0)</f>
        <v>0</v>
      </c>
      <c r="AY3485" s="88"/>
      <c r="AZ3485" s="88"/>
      <c r="BA3485" s="88"/>
      <c r="BB3485" s="88"/>
      <c r="BC3485" s="88"/>
    </row>
    <row r="3486" spans="1:55" ht="15" x14ac:dyDescent="0.2">
      <c r="A3486" s="100" t="s">
        <v>534</v>
      </c>
      <c r="B3486" s="95" t="s">
        <v>534</v>
      </c>
      <c r="C3486" s="95">
        <v>3483</v>
      </c>
      <c r="D3486" s="95" t="s">
        <v>534</v>
      </c>
      <c r="E3486" s="99" t="s">
        <v>534</v>
      </c>
      <c r="F3486" s="95" t="s">
        <v>534</v>
      </c>
      <c r="G3486" s="95" t="s">
        <v>534</v>
      </c>
      <c r="H3486" s="95">
        <v>0</v>
      </c>
      <c r="I3486" s="95">
        <v>1</v>
      </c>
      <c r="J3486" s="95">
        <v>3019</v>
      </c>
      <c r="K3486" s="95" t="s">
        <v>534</v>
      </c>
      <c r="L3486" s="98" t="s">
        <v>534</v>
      </c>
      <c r="M3486" s="98" t="s">
        <v>534</v>
      </c>
      <c r="N3486" s="97" t="s">
        <v>534</v>
      </c>
      <c r="Q3486" s="88" t="str">
        <f t="array" aca="1" ref="Q3486" ca="1">IFERROR(INDEX(Tableau3[Num DECAL],SMALL(IF(Tableau3[Num DECAL]&lt;&gt;"",ROW(INDIRECT("1:"&amp;ROWS(Tableau3[Num DECAL])))),ROWS($1:3475))),"")</f>
        <v/>
      </c>
      <c r="R3486" s="88">
        <f t="shared" ca="1" si="54"/>
        <v>0</v>
      </c>
      <c r="S3486" s="88">
        <f ca="1">COUNTIFS(Tableau3[PLAGE],R3486)</f>
        <v>0</v>
      </c>
      <c r="T3486" s="139">
        <f ca="1">INDEX(EXTRACT!DATE,MATCH(Tableau4[[#This Row],[Décalage]],D:D,0),0)</f>
        <v>0</v>
      </c>
      <c r="U3486" s="139">
        <f ca="1">VLOOKUP(Tableau4[[#This Row],[Décalage]],D:E,2,0)</f>
        <v>0</v>
      </c>
      <c r="V3486" s="139">
        <f ca="1">VLOOKUP(Tableau4[[#This Row],[Décalage]],D:G,4,0)</f>
        <v>0</v>
      </c>
      <c r="AY3486" s="88"/>
      <c r="AZ3486" s="88"/>
      <c r="BA3486" s="88"/>
      <c r="BB3486" s="88"/>
      <c r="BC3486" s="88"/>
    </row>
    <row r="3487" spans="1:55" ht="15" x14ac:dyDescent="0.2">
      <c r="A3487" s="100" t="s">
        <v>534</v>
      </c>
      <c r="B3487" s="95" t="s">
        <v>534</v>
      </c>
      <c r="C3487" s="95">
        <v>3484</v>
      </c>
      <c r="D3487" s="95" t="s">
        <v>534</v>
      </c>
      <c r="E3487" s="99" t="s">
        <v>534</v>
      </c>
      <c r="F3487" s="95" t="s">
        <v>534</v>
      </c>
      <c r="G3487" s="95" t="s">
        <v>534</v>
      </c>
      <c r="H3487" s="95">
        <v>0</v>
      </c>
      <c r="I3487" s="95">
        <v>1</v>
      </c>
      <c r="J3487" s="95">
        <v>3020</v>
      </c>
      <c r="K3487" s="95" t="s">
        <v>534</v>
      </c>
      <c r="L3487" s="98" t="s">
        <v>534</v>
      </c>
      <c r="M3487" s="98" t="s">
        <v>534</v>
      </c>
      <c r="N3487" s="97" t="s">
        <v>534</v>
      </c>
      <c r="Q3487" s="88" t="str">
        <f t="array" aca="1" ref="Q3487" ca="1">IFERROR(INDEX(Tableau3[Num DECAL],SMALL(IF(Tableau3[Num DECAL]&lt;&gt;"",ROW(INDIRECT("1:"&amp;ROWS(Tableau3[Num DECAL])))),ROWS($1:3476))),"")</f>
        <v/>
      </c>
      <c r="R3487" s="88">
        <f t="shared" ca="1" si="54"/>
        <v>0</v>
      </c>
      <c r="S3487" s="88">
        <f ca="1">COUNTIFS(Tableau3[PLAGE],R3487)</f>
        <v>0</v>
      </c>
      <c r="T3487" s="139">
        <f ca="1">INDEX(EXTRACT!DATE,MATCH(Tableau4[[#This Row],[Décalage]],D:D,0),0)</f>
        <v>0</v>
      </c>
      <c r="U3487" s="139">
        <f ca="1">VLOOKUP(Tableau4[[#This Row],[Décalage]],D:E,2,0)</f>
        <v>0</v>
      </c>
      <c r="V3487" s="139">
        <f ca="1">VLOOKUP(Tableau4[[#This Row],[Décalage]],D:G,4,0)</f>
        <v>0</v>
      </c>
      <c r="AY3487" s="88"/>
      <c r="AZ3487" s="88"/>
      <c r="BA3487" s="88"/>
      <c r="BB3487" s="88"/>
      <c r="BC3487" s="88"/>
    </row>
    <row r="3488" spans="1:55" ht="15" x14ac:dyDescent="0.2">
      <c r="A3488" s="100" t="s">
        <v>534</v>
      </c>
      <c r="B3488" s="95" t="s">
        <v>534</v>
      </c>
      <c r="C3488" s="95">
        <v>3485</v>
      </c>
      <c r="D3488" s="95" t="s">
        <v>534</v>
      </c>
      <c r="E3488" s="99" t="s">
        <v>534</v>
      </c>
      <c r="F3488" s="95" t="s">
        <v>534</v>
      </c>
      <c r="G3488" s="95" t="s">
        <v>534</v>
      </c>
      <c r="H3488" s="95">
        <v>0</v>
      </c>
      <c r="I3488" s="95">
        <v>1</v>
      </c>
      <c r="J3488" s="95">
        <v>3021</v>
      </c>
      <c r="K3488" s="95" t="s">
        <v>534</v>
      </c>
      <c r="L3488" s="98" t="s">
        <v>534</v>
      </c>
      <c r="M3488" s="98" t="s">
        <v>534</v>
      </c>
      <c r="N3488" s="97" t="s">
        <v>534</v>
      </c>
      <c r="Q3488" s="88" t="str">
        <f t="array" aca="1" ref="Q3488" ca="1">IFERROR(INDEX(Tableau3[Num DECAL],SMALL(IF(Tableau3[Num DECAL]&lt;&gt;"",ROW(INDIRECT("1:"&amp;ROWS(Tableau3[Num DECAL])))),ROWS($1:3477))),"")</f>
        <v/>
      </c>
      <c r="R3488" s="88">
        <f t="shared" ca="1" si="54"/>
        <v>0</v>
      </c>
      <c r="S3488" s="88">
        <f ca="1">COUNTIFS(Tableau3[PLAGE],R3488)</f>
        <v>0</v>
      </c>
      <c r="T3488" s="139">
        <f ca="1">INDEX(EXTRACT!DATE,MATCH(Tableau4[[#This Row],[Décalage]],D:D,0),0)</f>
        <v>0</v>
      </c>
      <c r="U3488" s="139">
        <f ca="1">VLOOKUP(Tableau4[[#This Row],[Décalage]],D:E,2,0)</f>
        <v>0</v>
      </c>
      <c r="V3488" s="139">
        <f ca="1">VLOOKUP(Tableau4[[#This Row],[Décalage]],D:G,4,0)</f>
        <v>0</v>
      </c>
      <c r="AY3488" s="88"/>
      <c r="AZ3488" s="88"/>
      <c r="BA3488" s="88"/>
      <c r="BB3488" s="88"/>
      <c r="BC3488" s="88"/>
    </row>
    <row r="3489" spans="1:55" ht="15" x14ac:dyDescent="0.2">
      <c r="A3489" s="100" t="s">
        <v>534</v>
      </c>
      <c r="B3489" s="95" t="s">
        <v>534</v>
      </c>
      <c r="C3489" s="95">
        <v>3486</v>
      </c>
      <c r="D3489" s="95" t="s">
        <v>534</v>
      </c>
      <c r="E3489" s="99" t="s">
        <v>534</v>
      </c>
      <c r="F3489" s="95" t="s">
        <v>534</v>
      </c>
      <c r="G3489" s="95" t="s">
        <v>534</v>
      </c>
      <c r="H3489" s="95">
        <v>0</v>
      </c>
      <c r="I3489" s="95">
        <v>1</v>
      </c>
      <c r="J3489" s="95">
        <v>3022</v>
      </c>
      <c r="K3489" s="95" t="s">
        <v>534</v>
      </c>
      <c r="L3489" s="98" t="s">
        <v>534</v>
      </c>
      <c r="M3489" s="98" t="s">
        <v>534</v>
      </c>
      <c r="N3489" s="97" t="s">
        <v>534</v>
      </c>
      <c r="Q3489" s="88" t="str">
        <f t="array" aca="1" ref="Q3489" ca="1">IFERROR(INDEX(Tableau3[Num DECAL],SMALL(IF(Tableau3[Num DECAL]&lt;&gt;"",ROW(INDIRECT("1:"&amp;ROWS(Tableau3[Num DECAL])))),ROWS($1:3478))),"")</f>
        <v/>
      </c>
      <c r="R3489" s="88">
        <f t="shared" ca="1" si="54"/>
        <v>0</v>
      </c>
      <c r="S3489" s="88">
        <f ca="1">COUNTIFS(Tableau3[PLAGE],R3489)</f>
        <v>0</v>
      </c>
      <c r="T3489" s="139">
        <f ca="1">INDEX(EXTRACT!DATE,MATCH(Tableau4[[#This Row],[Décalage]],D:D,0),0)</f>
        <v>0</v>
      </c>
      <c r="U3489" s="139">
        <f ca="1">VLOOKUP(Tableau4[[#This Row],[Décalage]],D:E,2,0)</f>
        <v>0</v>
      </c>
      <c r="V3489" s="139">
        <f ca="1">VLOOKUP(Tableau4[[#This Row],[Décalage]],D:G,4,0)</f>
        <v>0</v>
      </c>
      <c r="AY3489" s="88"/>
      <c r="AZ3489" s="88"/>
      <c r="BA3489" s="88"/>
      <c r="BB3489" s="88"/>
      <c r="BC3489" s="88"/>
    </row>
    <row r="3490" spans="1:55" ht="15" x14ac:dyDescent="0.2">
      <c r="A3490" s="100" t="s">
        <v>534</v>
      </c>
      <c r="B3490" s="95" t="s">
        <v>534</v>
      </c>
      <c r="C3490" s="95">
        <v>3487</v>
      </c>
      <c r="D3490" s="95" t="s">
        <v>534</v>
      </c>
      <c r="E3490" s="99" t="s">
        <v>534</v>
      </c>
      <c r="F3490" s="95" t="s">
        <v>534</v>
      </c>
      <c r="G3490" s="95" t="s">
        <v>534</v>
      </c>
      <c r="H3490" s="95">
        <v>0</v>
      </c>
      <c r="I3490" s="95">
        <v>1</v>
      </c>
      <c r="J3490" s="95">
        <v>3023</v>
      </c>
      <c r="K3490" s="95" t="s">
        <v>534</v>
      </c>
      <c r="L3490" s="98" t="s">
        <v>534</v>
      </c>
      <c r="M3490" s="98" t="s">
        <v>534</v>
      </c>
      <c r="N3490" s="97" t="s">
        <v>534</v>
      </c>
      <c r="Q3490" s="88" t="str">
        <f t="array" aca="1" ref="Q3490" ca="1">IFERROR(INDEX(Tableau3[Num DECAL],SMALL(IF(Tableau3[Num DECAL]&lt;&gt;"",ROW(INDIRECT("1:"&amp;ROWS(Tableau3[Num DECAL])))),ROWS($1:3479))),"")</f>
        <v/>
      </c>
      <c r="R3490" s="88">
        <f t="shared" ca="1" si="54"/>
        <v>0</v>
      </c>
      <c r="S3490" s="88">
        <f ca="1">COUNTIFS(Tableau3[PLAGE],R3490)</f>
        <v>0</v>
      </c>
      <c r="T3490" s="139">
        <f ca="1">INDEX(EXTRACT!DATE,MATCH(Tableau4[[#This Row],[Décalage]],D:D,0),0)</f>
        <v>0</v>
      </c>
      <c r="U3490" s="139">
        <f ca="1">VLOOKUP(Tableau4[[#This Row],[Décalage]],D:E,2,0)</f>
        <v>0</v>
      </c>
      <c r="V3490" s="139">
        <f ca="1">VLOOKUP(Tableau4[[#This Row],[Décalage]],D:G,4,0)</f>
        <v>0</v>
      </c>
      <c r="AY3490" s="88"/>
      <c r="AZ3490" s="88"/>
      <c r="BA3490" s="88"/>
      <c r="BB3490" s="88"/>
      <c r="BC3490" s="88"/>
    </row>
    <row r="3491" spans="1:55" ht="15" x14ac:dyDescent="0.2">
      <c r="A3491" s="100" t="s">
        <v>534</v>
      </c>
      <c r="B3491" s="95" t="s">
        <v>534</v>
      </c>
      <c r="C3491" s="95">
        <v>3488</v>
      </c>
      <c r="D3491" s="95" t="s">
        <v>534</v>
      </c>
      <c r="E3491" s="99" t="s">
        <v>534</v>
      </c>
      <c r="F3491" s="95" t="s">
        <v>534</v>
      </c>
      <c r="G3491" s="95" t="s">
        <v>534</v>
      </c>
      <c r="H3491" s="95">
        <v>0</v>
      </c>
      <c r="I3491" s="95">
        <v>1</v>
      </c>
      <c r="J3491" s="95">
        <v>3024</v>
      </c>
      <c r="K3491" s="95" t="s">
        <v>534</v>
      </c>
      <c r="L3491" s="98" t="s">
        <v>534</v>
      </c>
      <c r="M3491" s="98" t="s">
        <v>534</v>
      </c>
      <c r="N3491" s="97" t="s">
        <v>534</v>
      </c>
      <c r="Q3491" s="88" t="str">
        <f t="array" aca="1" ref="Q3491" ca="1">IFERROR(INDEX(Tableau3[Num DECAL],SMALL(IF(Tableau3[Num DECAL]&lt;&gt;"",ROW(INDIRECT("1:"&amp;ROWS(Tableau3[Num DECAL])))),ROWS($1:3480))),"")</f>
        <v/>
      </c>
      <c r="R3491" s="88">
        <f t="shared" ca="1" si="54"/>
        <v>0</v>
      </c>
      <c r="S3491" s="88">
        <f ca="1">COUNTIFS(Tableau3[PLAGE],R3491)</f>
        <v>0</v>
      </c>
      <c r="T3491" s="139">
        <f ca="1">INDEX(EXTRACT!DATE,MATCH(Tableau4[[#This Row],[Décalage]],D:D,0),0)</f>
        <v>0</v>
      </c>
      <c r="U3491" s="139">
        <f ca="1">VLOOKUP(Tableau4[[#This Row],[Décalage]],D:E,2,0)</f>
        <v>0</v>
      </c>
      <c r="V3491" s="139">
        <f ca="1">VLOOKUP(Tableau4[[#This Row],[Décalage]],D:G,4,0)</f>
        <v>0</v>
      </c>
      <c r="AY3491" s="88"/>
      <c r="AZ3491" s="88"/>
      <c r="BA3491" s="88"/>
      <c r="BB3491" s="88"/>
      <c r="BC3491" s="88"/>
    </row>
    <row r="3492" spans="1:55" ht="15" x14ac:dyDescent="0.2">
      <c r="A3492" s="100" t="s">
        <v>534</v>
      </c>
      <c r="B3492" s="95" t="s">
        <v>534</v>
      </c>
      <c r="C3492" s="95">
        <v>3489</v>
      </c>
      <c r="D3492" s="95" t="s">
        <v>534</v>
      </c>
      <c r="E3492" s="99" t="s">
        <v>534</v>
      </c>
      <c r="F3492" s="95" t="s">
        <v>534</v>
      </c>
      <c r="G3492" s="95" t="s">
        <v>534</v>
      </c>
      <c r="H3492" s="95">
        <v>0</v>
      </c>
      <c r="I3492" s="95">
        <v>1</v>
      </c>
      <c r="J3492" s="95">
        <v>3025</v>
      </c>
      <c r="K3492" s="95" t="s">
        <v>534</v>
      </c>
      <c r="L3492" s="98" t="s">
        <v>534</v>
      </c>
      <c r="M3492" s="98" t="s">
        <v>534</v>
      </c>
      <c r="N3492" s="97" t="s">
        <v>534</v>
      </c>
      <c r="Q3492" s="88" t="str">
        <f t="array" aca="1" ref="Q3492" ca="1">IFERROR(INDEX(Tableau3[Num DECAL],SMALL(IF(Tableau3[Num DECAL]&lt;&gt;"",ROW(INDIRECT("1:"&amp;ROWS(Tableau3[Num DECAL])))),ROWS($1:3481))),"")</f>
        <v/>
      </c>
      <c r="R3492" s="88">
        <f t="shared" ca="1" si="54"/>
        <v>0</v>
      </c>
      <c r="S3492" s="88">
        <f ca="1">COUNTIFS(Tableau3[PLAGE],R3492)</f>
        <v>0</v>
      </c>
      <c r="T3492" s="139">
        <f ca="1">INDEX(EXTRACT!DATE,MATCH(Tableau4[[#This Row],[Décalage]],D:D,0),0)</f>
        <v>0</v>
      </c>
      <c r="U3492" s="139">
        <f ca="1">VLOOKUP(Tableau4[[#This Row],[Décalage]],D:E,2,0)</f>
        <v>0</v>
      </c>
      <c r="V3492" s="139">
        <f ca="1">VLOOKUP(Tableau4[[#This Row],[Décalage]],D:G,4,0)</f>
        <v>0</v>
      </c>
      <c r="AY3492" s="88"/>
      <c r="AZ3492" s="88"/>
      <c r="BA3492" s="88"/>
      <c r="BB3492" s="88"/>
      <c r="BC3492" s="88"/>
    </row>
    <row r="3493" spans="1:55" ht="15" x14ac:dyDescent="0.2">
      <c r="A3493" s="100" t="s">
        <v>534</v>
      </c>
      <c r="B3493" s="95" t="s">
        <v>534</v>
      </c>
      <c r="C3493" s="95">
        <v>3490</v>
      </c>
      <c r="D3493" s="95" t="s">
        <v>534</v>
      </c>
      <c r="E3493" s="99" t="s">
        <v>534</v>
      </c>
      <c r="F3493" s="95" t="s">
        <v>534</v>
      </c>
      <c r="G3493" s="95" t="s">
        <v>534</v>
      </c>
      <c r="H3493" s="95">
        <v>0</v>
      </c>
      <c r="I3493" s="95">
        <v>1</v>
      </c>
      <c r="J3493" s="95">
        <v>3026</v>
      </c>
      <c r="K3493" s="95" t="s">
        <v>534</v>
      </c>
      <c r="L3493" s="98" t="s">
        <v>534</v>
      </c>
      <c r="M3493" s="98" t="s">
        <v>534</v>
      </c>
      <c r="N3493" s="97" t="s">
        <v>534</v>
      </c>
      <c r="Q3493" s="88" t="str">
        <f t="array" aca="1" ref="Q3493" ca="1">IFERROR(INDEX(Tableau3[Num DECAL],SMALL(IF(Tableau3[Num DECAL]&lt;&gt;"",ROW(INDIRECT("1:"&amp;ROWS(Tableau3[Num DECAL])))),ROWS($1:3482))),"")</f>
        <v/>
      </c>
      <c r="R3493" s="88">
        <f t="shared" ca="1" si="54"/>
        <v>0</v>
      </c>
      <c r="S3493" s="88">
        <f ca="1">COUNTIFS(Tableau3[PLAGE],R3493)</f>
        <v>0</v>
      </c>
      <c r="T3493" s="139">
        <f ca="1">INDEX(EXTRACT!DATE,MATCH(Tableau4[[#This Row],[Décalage]],D:D,0),0)</f>
        <v>0</v>
      </c>
      <c r="U3493" s="139">
        <f ca="1">VLOOKUP(Tableau4[[#This Row],[Décalage]],D:E,2,0)</f>
        <v>0</v>
      </c>
      <c r="V3493" s="139">
        <f ca="1">VLOOKUP(Tableau4[[#This Row],[Décalage]],D:G,4,0)</f>
        <v>0</v>
      </c>
      <c r="AY3493" s="88"/>
      <c r="AZ3493" s="88"/>
      <c r="BA3493" s="88"/>
      <c r="BB3493" s="88"/>
      <c r="BC3493" s="88"/>
    </row>
    <row r="3494" spans="1:55" ht="15" x14ac:dyDescent="0.2">
      <c r="A3494" s="100" t="s">
        <v>534</v>
      </c>
      <c r="B3494" s="95" t="s">
        <v>534</v>
      </c>
      <c r="C3494" s="95">
        <v>3491</v>
      </c>
      <c r="D3494" s="95" t="s">
        <v>534</v>
      </c>
      <c r="E3494" s="99" t="s">
        <v>534</v>
      </c>
      <c r="F3494" s="95" t="s">
        <v>534</v>
      </c>
      <c r="G3494" s="95" t="s">
        <v>534</v>
      </c>
      <c r="H3494" s="95">
        <v>0</v>
      </c>
      <c r="I3494" s="95">
        <v>1</v>
      </c>
      <c r="J3494" s="95">
        <v>3027</v>
      </c>
      <c r="K3494" s="95" t="s">
        <v>534</v>
      </c>
      <c r="L3494" s="98" t="s">
        <v>534</v>
      </c>
      <c r="M3494" s="98" t="s">
        <v>534</v>
      </c>
      <c r="N3494" s="97" t="s">
        <v>534</v>
      </c>
      <c r="Q3494" s="88" t="str">
        <f t="array" aca="1" ref="Q3494" ca="1">IFERROR(INDEX(Tableau3[Num DECAL],SMALL(IF(Tableau3[Num DECAL]&lt;&gt;"",ROW(INDIRECT("1:"&amp;ROWS(Tableau3[Num DECAL])))),ROWS($1:3483))),"")</f>
        <v/>
      </c>
      <c r="R3494" s="88">
        <f t="shared" ca="1" si="54"/>
        <v>0</v>
      </c>
      <c r="S3494" s="88">
        <f ca="1">COUNTIFS(Tableau3[PLAGE],R3494)</f>
        <v>0</v>
      </c>
      <c r="T3494" s="139">
        <f ca="1">INDEX(EXTRACT!DATE,MATCH(Tableau4[[#This Row],[Décalage]],D:D,0),0)</f>
        <v>0</v>
      </c>
      <c r="U3494" s="139">
        <f ca="1">VLOOKUP(Tableau4[[#This Row],[Décalage]],D:E,2,0)</f>
        <v>0</v>
      </c>
      <c r="V3494" s="139">
        <f ca="1">VLOOKUP(Tableau4[[#This Row],[Décalage]],D:G,4,0)</f>
        <v>0</v>
      </c>
      <c r="AY3494" s="88"/>
      <c r="AZ3494" s="88"/>
      <c r="BA3494" s="88"/>
      <c r="BB3494" s="88"/>
      <c r="BC3494" s="88"/>
    </row>
    <row r="3495" spans="1:55" ht="15" x14ac:dyDescent="0.2">
      <c r="A3495" s="100" t="s">
        <v>534</v>
      </c>
      <c r="B3495" s="95" t="s">
        <v>534</v>
      </c>
      <c r="C3495" s="95">
        <v>3492</v>
      </c>
      <c r="D3495" s="95" t="s">
        <v>534</v>
      </c>
      <c r="E3495" s="99" t="s">
        <v>534</v>
      </c>
      <c r="F3495" s="95" t="s">
        <v>534</v>
      </c>
      <c r="G3495" s="95" t="s">
        <v>534</v>
      </c>
      <c r="H3495" s="95">
        <v>0</v>
      </c>
      <c r="I3495" s="95">
        <v>1</v>
      </c>
      <c r="J3495" s="95">
        <v>3028</v>
      </c>
      <c r="K3495" s="95" t="s">
        <v>534</v>
      </c>
      <c r="L3495" s="98" t="s">
        <v>534</v>
      </c>
      <c r="M3495" s="98" t="s">
        <v>534</v>
      </c>
      <c r="N3495" s="97" t="s">
        <v>534</v>
      </c>
      <c r="Q3495" s="88" t="str">
        <f t="array" aca="1" ref="Q3495" ca="1">IFERROR(INDEX(Tableau3[Num DECAL],SMALL(IF(Tableau3[Num DECAL]&lt;&gt;"",ROW(INDIRECT("1:"&amp;ROWS(Tableau3[Num DECAL])))),ROWS($1:3484))),"")</f>
        <v/>
      </c>
      <c r="R3495" s="88">
        <f t="shared" ca="1" si="54"/>
        <v>0</v>
      </c>
      <c r="S3495" s="88">
        <f ca="1">COUNTIFS(Tableau3[PLAGE],R3495)</f>
        <v>0</v>
      </c>
      <c r="T3495" s="139">
        <f ca="1">INDEX(EXTRACT!DATE,MATCH(Tableau4[[#This Row],[Décalage]],D:D,0),0)</f>
        <v>0</v>
      </c>
      <c r="U3495" s="139">
        <f ca="1">VLOOKUP(Tableau4[[#This Row],[Décalage]],D:E,2,0)</f>
        <v>0</v>
      </c>
      <c r="V3495" s="139">
        <f ca="1">VLOOKUP(Tableau4[[#This Row],[Décalage]],D:G,4,0)</f>
        <v>0</v>
      </c>
      <c r="AY3495" s="88"/>
      <c r="AZ3495" s="88"/>
      <c r="BA3495" s="88"/>
      <c r="BB3495" s="88"/>
      <c r="BC3495" s="88"/>
    </row>
    <row r="3496" spans="1:55" ht="15" x14ac:dyDescent="0.2">
      <c r="A3496" s="100" t="s">
        <v>534</v>
      </c>
      <c r="B3496" s="95" t="s">
        <v>534</v>
      </c>
      <c r="C3496" s="95">
        <v>3493</v>
      </c>
      <c r="D3496" s="95" t="s">
        <v>534</v>
      </c>
      <c r="E3496" s="99" t="s">
        <v>534</v>
      </c>
      <c r="F3496" s="95" t="s">
        <v>534</v>
      </c>
      <c r="G3496" s="95" t="s">
        <v>534</v>
      </c>
      <c r="H3496" s="95">
        <v>0</v>
      </c>
      <c r="I3496" s="95">
        <v>1</v>
      </c>
      <c r="J3496" s="95">
        <v>3029</v>
      </c>
      <c r="K3496" s="95" t="s">
        <v>534</v>
      </c>
      <c r="L3496" s="98" t="s">
        <v>534</v>
      </c>
      <c r="M3496" s="98" t="s">
        <v>534</v>
      </c>
      <c r="N3496" s="97" t="s">
        <v>534</v>
      </c>
      <c r="Q3496" s="88" t="str">
        <f t="array" aca="1" ref="Q3496" ca="1">IFERROR(INDEX(Tableau3[Num DECAL],SMALL(IF(Tableau3[Num DECAL]&lt;&gt;"",ROW(INDIRECT("1:"&amp;ROWS(Tableau3[Num DECAL])))),ROWS($1:3485))),"")</f>
        <v/>
      </c>
      <c r="R3496" s="88">
        <f t="shared" ca="1" si="54"/>
        <v>0</v>
      </c>
      <c r="S3496" s="88">
        <f ca="1">COUNTIFS(Tableau3[PLAGE],R3496)</f>
        <v>0</v>
      </c>
      <c r="T3496" s="139">
        <f ca="1">INDEX(EXTRACT!DATE,MATCH(Tableau4[[#This Row],[Décalage]],D:D,0),0)</f>
        <v>0</v>
      </c>
      <c r="U3496" s="139">
        <f ca="1">VLOOKUP(Tableau4[[#This Row],[Décalage]],D:E,2,0)</f>
        <v>0</v>
      </c>
      <c r="V3496" s="139">
        <f ca="1">VLOOKUP(Tableau4[[#This Row],[Décalage]],D:G,4,0)</f>
        <v>0</v>
      </c>
      <c r="AY3496" s="88"/>
      <c r="AZ3496" s="88"/>
      <c r="BA3496" s="88"/>
      <c r="BB3496" s="88"/>
      <c r="BC3496" s="88"/>
    </row>
    <row r="3497" spans="1:55" ht="15" x14ac:dyDescent="0.2">
      <c r="A3497" s="100" t="s">
        <v>534</v>
      </c>
      <c r="B3497" s="95" t="s">
        <v>534</v>
      </c>
      <c r="C3497" s="95">
        <v>3494</v>
      </c>
      <c r="D3497" s="95" t="s">
        <v>534</v>
      </c>
      <c r="E3497" s="99" t="s">
        <v>534</v>
      </c>
      <c r="F3497" s="95" t="s">
        <v>534</v>
      </c>
      <c r="G3497" s="95" t="s">
        <v>534</v>
      </c>
      <c r="H3497" s="95">
        <v>0</v>
      </c>
      <c r="I3497" s="95">
        <v>1</v>
      </c>
      <c r="J3497" s="95">
        <v>3030</v>
      </c>
      <c r="K3497" s="95" t="s">
        <v>534</v>
      </c>
      <c r="L3497" s="98" t="s">
        <v>534</v>
      </c>
      <c r="M3497" s="98" t="s">
        <v>534</v>
      </c>
      <c r="N3497" s="97" t="s">
        <v>534</v>
      </c>
      <c r="Q3497" s="88" t="str">
        <f t="array" aca="1" ref="Q3497" ca="1">IFERROR(INDEX(Tableau3[Num DECAL],SMALL(IF(Tableau3[Num DECAL]&lt;&gt;"",ROW(INDIRECT("1:"&amp;ROWS(Tableau3[Num DECAL])))),ROWS($1:3486))),"")</f>
        <v/>
      </c>
      <c r="R3497" s="88">
        <f t="shared" ca="1" si="54"/>
        <v>0</v>
      </c>
      <c r="S3497" s="88">
        <f ca="1">COUNTIFS(Tableau3[PLAGE],R3497)</f>
        <v>0</v>
      </c>
      <c r="T3497" s="139">
        <f ca="1">INDEX(EXTRACT!DATE,MATCH(Tableau4[[#This Row],[Décalage]],D:D,0),0)</f>
        <v>0</v>
      </c>
      <c r="U3497" s="139">
        <f ca="1">VLOOKUP(Tableau4[[#This Row],[Décalage]],D:E,2,0)</f>
        <v>0</v>
      </c>
      <c r="V3497" s="139">
        <f ca="1">VLOOKUP(Tableau4[[#This Row],[Décalage]],D:G,4,0)</f>
        <v>0</v>
      </c>
      <c r="AY3497" s="88"/>
      <c r="AZ3497" s="88"/>
      <c r="BA3497" s="88"/>
      <c r="BB3497" s="88"/>
      <c r="BC3497" s="88"/>
    </row>
    <row r="3498" spans="1:55" ht="15" x14ac:dyDescent="0.2">
      <c r="A3498" s="100" t="s">
        <v>534</v>
      </c>
      <c r="B3498" s="95" t="s">
        <v>534</v>
      </c>
      <c r="C3498" s="95">
        <v>3495</v>
      </c>
      <c r="D3498" s="95" t="s">
        <v>534</v>
      </c>
      <c r="E3498" s="99" t="s">
        <v>534</v>
      </c>
      <c r="F3498" s="95" t="s">
        <v>534</v>
      </c>
      <c r="G3498" s="95" t="s">
        <v>534</v>
      </c>
      <c r="H3498" s="95">
        <v>0</v>
      </c>
      <c r="I3498" s="95">
        <v>1</v>
      </c>
      <c r="J3498" s="95">
        <v>3031</v>
      </c>
      <c r="K3498" s="95" t="s">
        <v>534</v>
      </c>
      <c r="L3498" s="98" t="s">
        <v>534</v>
      </c>
      <c r="M3498" s="98" t="s">
        <v>534</v>
      </c>
      <c r="N3498" s="97" t="s">
        <v>534</v>
      </c>
      <c r="Q3498" s="88" t="str">
        <f t="array" aca="1" ref="Q3498" ca="1">IFERROR(INDEX(Tableau3[Num DECAL],SMALL(IF(Tableau3[Num DECAL]&lt;&gt;"",ROW(INDIRECT("1:"&amp;ROWS(Tableau3[Num DECAL])))),ROWS($1:3487))),"")</f>
        <v/>
      </c>
      <c r="R3498" s="88">
        <f t="shared" ca="1" si="54"/>
        <v>0</v>
      </c>
      <c r="S3498" s="88">
        <f ca="1">COUNTIFS(Tableau3[PLAGE],R3498)</f>
        <v>0</v>
      </c>
      <c r="T3498" s="139">
        <f ca="1">INDEX(EXTRACT!DATE,MATCH(Tableau4[[#This Row],[Décalage]],D:D,0),0)</f>
        <v>0</v>
      </c>
      <c r="U3498" s="139">
        <f ca="1">VLOOKUP(Tableau4[[#This Row],[Décalage]],D:E,2,0)</f>
        <v>0</v>
      </c>
      <c r="V3498" s="139">
        <f ca="1">VLOOKUP(Tableau4[[#This Row],[Décalage]],D:G,4,0)</f>
        <v>0</v>
      </c>
      <c r="AY3498" s="88"/>
      <c r="AZ3498" s="88"/>
      <c r="BA3498" s="88"/>
      <c r="BB3498" s="88"/>
      <c r="BC3498" s="88"/>
    </row>
    <row r="3499" spans="1:55" ht="15" x14ac:dyDescent="0.2">
      <c r="A3499" s="100" t="s">
        <v>534</v>
      </c>
      <c r="B3499" s="95" t="s">
        <v>534</v>
      </c>
      <c r="C3499" s="95">
        <v>3496</v>
      </c>
      <c r="D3499" s="95" t="s">
        <v>534</v>
      </c>
      <c r="E3499" s="99" t="s">
        <v>534</v>
      </c>
      <c r="F3499" s="95" t="s">
        <v>534</v>
      </c>
      <c r="G3499" s="95" t="s">
        <v>534</v>
      </c>
      <c r="H3499" s="95">
        <v>0</v>
      </c>
      <c r="I3499" s="95">
        <v>1</v>
      </c>
      <c r="J3499" s="95">
        <v>3032</v>
      </c>
      <c r="K3499" s="95" t="s">
        <v>534</v>
      </c>
      <c r="L3499" s="98" t="s">
        <v>534</v>
      </c>
      <c r="M3499" s="98" t="s">
        <v>534</v>
      </c>
      <c r="N3499" s="97" t="s">
        <v>534</v>
      </c>
      <c r="Q3499" s="88" t="str">
        <f t="array" aca="1" ref="Q3499" ca="1">IFERROR(INDEX(Tableau3[Num DECAL],SMALL(IF(Tableau3[Num DECAL]&lt;&gt;"",ROW(INDIRECT("1:"&amp;ROWS(Tableau3[Num DECAL])))),ROWS($1:3488))),"")</f>
        <v/>
      </c>
      <c r="R3499" s="88">
        <f t="shared" ca="1" si="54"/>
        <v>0</v>
      </c>
      <c r="S3499" s="88">
        <f ca="1">COUNTIFS(Tableau3[PLAGE],R3499)</f>
        <v>0</v>
      </c>
      <c r="T3499" s="139">
        <f ca="1">INDEX(EXTRACT!DATE,MATCH(Tableau4[[#This Row],[Décalage]],D:D,0),0)</f>
        <v>0</v>
      </c>
      <c r="U3499" s="139">
        <f ca="1">VLOOKUP(Tableau4[[#This Row],[Décalage]],D:E,2,0)</f>
        <v>0</v>
      </c>
      <c r="V3499" s="139">
        <f ca="1">VLOOKUP(Tableau4[[#This Row],[Décalage]],D:G,4,0)</f>
        <v>0</v>
      </c>
      <c r="AY3499" s="88"/>
      <c r="AZ3499" s="88"/>
      <c r="BA3499" s="88"/>
      <c r="BB3499" s="88"/>
      <c r="BC3499" s="88"/>
    </row>
    <row r="3500" spans="1:55" ht="15" x14ac:dyDescent="0.2">
      <c r="A3500" s="100" t="s">
        <v>534</v>
      </c>
      <c r="B3500" s="95" t="s">
        <v>534</v>
      </c>
      <c r="C3500" s="95">
        <v>3497</v>
      </c>
      <c r="D3500" s="95" t="s">
        <v>534</v>
      </c>
      <c r="E3500" s="99" t="s">
        <v>534</v>
      </c>
      <c r="F3500" s="95" t="s">
        <v>534</v>
      </c>
      <c r="G3500" s="95" t="s">
        <v>534</v>
      </c>
      <c r="H3500" s="95">
        <v>0</v>
      </c>
      <c r="I3500" s="95">
        <v>1</v>
      </c>
      <c r="J3500" s="95">
        <v>3033</v>
      </c>
      <c r="K3500" s="95" t="s">
        <v>534</v>
      </c>
      <c r="L3500" s="98" t="s">
        <v>534</v>
      </c>
      <c r="M3500" s="98" t="s">
        <v>534</v>
      </c>
      <c r="N3500" s="97" t="s">
        <v>534</v>
      </c>
      <c r="Q3500" s="88" t="str">
        <f t="array" aca="1" ref="Q3500" ca="1">IFERROR(INDEX(Tableau3[Num DECAL],SMALL(IF(Tableau3[Num DECAL]&lt;&gt;"",ROW(INDIRECT("1:"&amp;ROWS(Tableau3[Num DECAL])))),ROWS($1:3489))),"")</f>
        <v/>
      </c>
      <c r="R3500" s="88">
        <f t="shared" ca="1" si="54"/>
        <v>0</v>
      </c>
      <c r="S3500" s="88">
        <f ca="1">COUNTIFS(Tableau3[PLAGE],R3500)</f>
        <v>0</v>
      </c>
      <c r="T3500" s="139">
        <f ca="1">INDEX(EXTRACT!DATE,MATCH(Tableau4[[#This Row],[Décalage]],D:D,0),0)</f>
        <v>0</v>
      </c>
      <c r="U3500" s="139">
        <f ca="1">VLOOKUP(Tableau4[[#This Row],[Décalage]],D:E,2,0)</f>
        <v>0</v>
      </c>
      <c r="V3500" s="139">
        <f ca="1">VLOOKUP(Tableau4[[#This Row],[Décalage]],D:G,4,0)</f>
        <v>0</v>
      </c>
      <c r="AY3500" s="88"/>
      <c r="AZ3500" s="88"/>
      <c r="BA3500" s="88"/>
      <c r="BB3500" s="88"/>
      <c r="BC3500" s="88"/>
    </row>
    <row r="3501" spans="1:55" ht="15" x14ac:dyDescent="0.2">
      <c r="A3501" s="100" t="s">
        <v>534</v>
      </c>
      <c r="B3501" s="95" t="s">
        <v>534</v>
      </c>
      <c r="C3501" s="95">
        <v>3498</v>
      </c>
      <c r="D3501" s="95" t="s">
        <v>534</v>
      </c>
      <c r="E3501" s="99" t="s">
        <v>534</v>
      </c>
      <c r="F3501" s="95" t="s">
        <v>534</v>
      </c>
      <c r="G3501" s="95" t="s">
        <v>534</v>
      </c>
      <c r="H3501" s="95">
        <v>0</v>
      </c>
      <c r="I3501" s="95">
        <v>1</v>
      </c>
      <c r="J3501" s="95">
        <v>3034</v>
      </c>
      <c r="K3501" s="95" t="s">
        <v>534</v>
      </c>
      <c r="L3501" s="98" t="s">
        <v>534</v>
      </c>
      <c r="M3501" s="98" t="s">
        <v>534</v>
      </c>
      <c r="N3501" s="97" t="s">
        <v>534</v>
      </c>
      <c r="Q3501" s="88" t="str">
        <f t="array" aca="1" ref="Q3501" ca="1">IFERROR(INDEX(Tableau3[Num DECAL],SMALL(IF(Tableau3[Num DECAL]&lt;&gt;"",ROW(INDIRECT("1:"&amp;ROWS(Tableau3[Num DECAL])))),ROWS($1:3490))),"")</f>
        <v/>
      </c>
      <c r="R3501" s="88">
        <f t="shared" ca="1" si="54"/>
        <v>0</v>
      </c>
      <c r="S3501" s="88">
        <f ca="1">COUNTIFS(Tableau3[PLAGE],R3501)</f>
        <v>0</v>
      </c>
      <c r="T3501" s="139">
        <f ca="1">INDEX(EXTRACT!DATE,MATCH(Tableau4[[#This Row],[Décalage]],D:D,0),0)</f>
        <v>0</v>
      </c>
      <c r="U3501" s="139">
        <f ca="1">VLOOKUP(Tableau4[[#This Row],[Décalage]],D:E,2,0)</f>
        <v>0</v>
      </c>
      <c r="V3501" s="139">
        <f ca="1">VLOOKUP(Tableau4[[#This Row],[Décalage]],D:G,4,0)</f>
        <v>0</v>
      </c>
      <c r="AY3501" s="88"/>
      <c r="AZ3501" s="88"/>
      <c r="BA3501" s="88"/>
      <c r="BB3501" s="88"/>
      <c r="BC3501" s="88"/>
    </row>
    <row r="3502" spans="1:55" ht="15" x14ac:dyDescent="0.2">
      <c r="A3502" s="100" t="s">
        <v>534</v>
      </c>
      <c r="B3502" s="95" t="s">
        <v>534</v>
      </c>
      <c r="C3502" s="95">
        <v>3499</v>
      </c>
      <c r="D3502" s="95" t="s">
        <v>534</v>
      </c>
      <c r="E3502" s="99" t="s">
        <v>534</v>
      </c>
      <c r="F3502" s="95" t="s">
        <v>534</v>
      </c>
      <c r="G3502" s="95" t="s">
        <v>534</v>
      </c>
      <c r="H3502" s="95">
        <v>0</v>
      </c>
      <c r="I3502" s="95">
        <v>1</v>
      </c>
      <c r="J3502" s="95">
        <v>3035</v>
      </c>
      <c r="K3502" s="95" t="s">
        <v>534</v>
      </c>
      <c r="L3502" s="98" t="s">
        <v>534</v>
      </c>
      <c r="M3502" s="98" t="s">
        <v>534</v>
      </c>
      <c r="N3502" s="97" t="s">
        <v>534</v>
      </c>
      <c r="Q3502" s="88" t="str">
        <f t="array" aca="1" ref="Q3502" ca="1">IFERROR(INDEX(Tableau3[Num DECAL],SMALL(IF(Tableau3[Num DECAL]&lt;&gt;"",ROW(INDIRECT("1:"&amp;ROWS(Tableau3[Num DECAL])))),ROWS($1:3491))),"")</f>
        <v/>
      </c>
      <c r="R3502" s="88">
        <f t="shared" ca="1" si="54"/>
        <v>0</v>
      </c>
      <c r="S3502" s="88">
        <f ca="1">COUNTIFS(Tableau3[PLAGE],R3502)</f>
        <v>0</v>
      </c>
      <c r="T3502" s="139">
        <f ca="1">INDEX(EXTRACT!DATE,MATCH(Tableau4[[#This Row],[Décalage]],D:D,0),0)</f>
        <v>0</v>
      </c>
      <c r="U3502" s="139">
        <f ca="1">VLOOKUP(Tableau4[[#This Row],[Décalage]],D:E,2,0)</f>
        <v>0</v>
      </c>
      <c r="V3502" s="139">
        <f ca="1">VLOOKUP(Tableau4[[#This Row],[Décalage]],D:G,4,0)</f>
        <v>0</v>
      </c>
      <c r="AY3502" s="88"/>
      <c r="AZ3502" s="88"/>
      <c r="BA3502" s="88"/>
      <c r="BB3502" s="88"/>
      <c r="BC3502" s="88"/>
    </row>
    <row r="3503" spans="1:55" ht="15" x14ac:dyDescent="0.2">
      <c r="A3503" s="100" t="s">
        <v>534</v>
      </c>
      <c r="B3503" s="95" t="s">
        <v>534</v>
      </c>
      <c r="C3503" s="95">
        <v>3500</v>
      </c>
      <c r="D3503" s="95" t="s">
        <v>534</v>
      </c>
      <c r="E3503" s="99" t="s">
        <v>534</v>
      </c>
      <c r="F3503" s="95" t="s">
        <v>534</v>
      </c>
      <c r="G3503" s="95" t="s">
        <v>534</v>
      </c>
      <c r="H3503" s="95">
        <v>0</v>
      </c>
      <c r="I3503" s="95">
        <v>1</v>
      </c>
      <c r="J3503" s="95">
        <v>3036</v>
      </c>
      <c r="K3503" s="95" t="s">
        <v>534</v>
      </c>
      <c r="L3503" s="98" t="s">
        <v>534</v>
      </c>
      <c r="M3503" s="98" t="s">
        <v>534</v>
      </c>
      <c r="N3503" s="97" t="s">
        <v>534</v>
      </c>
      <c r="Q3503" s="88" t="str">
        <f t="array" aca="1" ref="Q3503" ca="1">IFERROR(INDEX(Tableau3[Num DECAL],SMALL(IF(Tableau3[Num DECAL]&lt;&gt;"",ROW(INDIRECT("1:"&amp;ROWS(Tableau3[Num DECAL])))),ROWS($1:3492))),"")</f>
        <v/>
      </c>
      <c r="R3503" s="88">
        <f t="shared" ca="1" si="54"/>
        <v>0</v>
      </c>
      <c r="S3503" s="88">
        <f ca="1">COUNTIFS(Tableau3[PLAGE],R3503)</f>
        <v>0</v>
      </c>
      <c r="T3503" s="139">
        <f ca="1">INDEX(EXTRACT!DATE,MATCH(Tableau4[[#This Row],[Décalage]],D:D,0),0)</f>
        <v>0</v>
      </c>
      <c r="U3503" s="139">
        <f ca="1">VLOOKUP(Tableau4[[#This Row],[Décalage]],D:E,2,0)</f>
        <v>0</v>
      </c>
      <c r="V3503" s="139">
        <f ca="1">VLOOKUP(Tableau4[[#This Row],[Décalage]],D:G,4,0)</f>
        <v>0</v>
      </c>
      <c r="AY3503" s="88"/>
      <c r="AZ3503" s="88"/>
      <c r="BA3503" s="88"/>
      <c r="BB3503" s="88"/>
      <c r="BC3503" s="88"/>
    </row>
    <row r="3504" spans="1:55" ht="15" x14ac:dyDescent="0.2">
      <c r="A3504" s="100" t="s">
        <v>534</v>
      </c>
      <c r="B3504" s="95" t="s">
        <v>534</v>
      </c>
      <c r="C3504" s="95">
        <v>3501</v>
      </c>
      <c r="D3504" s="95" t="s">
        <v>534</v>
      </c>
      <c r="E3504" s="99" t="s">
        <v>534</v>
      </c>
      <c r="F3504" s="95" t="s">
        <v>534</v>
      </c>
      <c r="G3504" s="95" t="s">
        <v>534</v>
      </c>
      <c r="H3504" s="95">
        <v>0</v>
      </c>
      <c r="I3504" s="95">
        <v>1</v>
      </c>
      <c r="J3504" s="95">
        <v>3037</v>
      </c>
      <c r="K3504" s="95" t="s">
        <v>534</v>
      </c>
      <c r="L3504" s="98" t="s">
        <v>534</v>
      </c>
      <c r="M3504" s="98" t="s">
        <v>534</v>
      </c>
      <c r="N3504" s="97" t="s">
        <v>534</v>
      </c>
      <c r="Q3504" s="88" t="str">
        <f t="array" aca="1" ref="Q3504" ca="1">IFERROR(INDEX(Tableau3[Num DECAL],SMALL(IF(Tableau3[Num DECAL]&lt;&gt;"",ROW(INDIRECT("1:"&amp;ROWS(Tableau3[Num DECAL])))),ROWS($1:3493))),"")</f>
        <v/>
      </c>
      <c r="R3504" s="88">
        <f t="shared" ca="1" si="54"/>
        <v>0</v>
      </c>
      <c r="S3504" s="88">
        <f ca="1">COUNTIFS(Tableau3[PLAGE],R3504)</f>
        <v>0</v>
      </c>
      <c r="T3504" s="139">
        <f ca="1">INDEX(EXTRACT!DATE,MATCH(Tableau4[[#This Row],[Décalage]],D:D,0),0)</f>
        <v>0</v>
      </c>
      <c r="U3504" s="139">
        <f ca="1">VLOOKUP(Tableau4[[#This Row],[Décalage]],D:E,2,0)</f>
        <v>0</v>
      </c>
      <c r="V3504" s="139">
        <f ca="1">VLOOKUP(Tableau4[[#This Row],[Décalage]],D:G,4,0)</f>
        <v>0</v>
      </c>
      <c r="AY3504" s="88"/>
      <c r="AZ3504" s="88"/>
      <c r="BA3504" s="88"/>
      <c r="BB3504" s="88"/>
      <c r="BC3504" s="88"/>
    </row>
    <row r="3505" spans="1:55" ht="15" x14ac:dyDescent="0.2">
      <c r="A3505" s="100" t="s">
        <v>534</v>
      </c>
      <c r="B3505" s="95" t="s">
        <v>534</v>
      </c>
      <c r="C3505" s="95">
        <v>3502</v>
      </c>
      <c r="D3505" s="95" t="s">
        <v>534</v>
      </c>
      <c r="E3505" s="99" t="s">
        <v>534</v>
      </c>
      <c r="F3505" s="95" t="s">
        <v>534</v>
      </c>
      <c r="G3505" s="95" t="s">
        <v>534</v>
      </c>
      <c r="H3505" s="95">
        <v>0</v>
      </c>
      <c r="I3505" s="95">
        <v>1</v>
      </c>
      <c r="J3505" s="95">
        <v>3038</v>
      </c>
      <c r="K3505" s="95" t="s">
        <v>534</v>
      </c>
      <c r="L3505" s="98" t="s">
        <v>534</v>
      </c>
      <c r="M3505" s="98" t="s">
        <v>534</v>
      </c>
      <c r="N3505" s="97" t="s">
        <v>534</v>
      </c>
      <c r="Q3505" s="88" t="str">
        <f t="array" aca="1" ref="Q3505" ca="1">IFERROR(INDEX(Tableau3[Num DECAL],SMALL(IF(Tableau3[Num DECAL]&lt;&gt;"",ROW(INDIRECT("1:"&amp;ROWS(Tableau3[Num DECAL])))),ROWS($1:3494))),"")</f>
        <v/>
      </c>
      <c r="R3505" s="88">
        <f t="shared" ca="1" si="54"/>
        <v>0</v>
      </c>
      <c r="S3505" s="88">
        <f ca="1">COUNTIFS(Tableau3[PLAGE],R3505)</f>
        <v>0</v>
      </c>
      <c r="T3505" s="139">
        <f ca="1">INDEX(EXTRACT!DATE,MATCH(Tableau4[[#This Row],[Décalage]],D:D,0),0)</f>
        <v>0</v>
      </c>
      <c r="U3505" s="139">
        <f ca="1">VLOOKUP(Tableau4[[#This Row],[Décalage]],D:E,2,0)</f>
        <v>0</v>
      </c>
      <c r="V3505" s="139">
        <f ca="1">VLOOKUP(Tableau4[[#This Row],[Décalage]],D:G,4,0)</f>
        <v>0</v>
      </c>
      <c r="AY3505" s="88"/>
      <c r="AZ3505" s="88"/>
      <c r="BA3505" s="88"/>
      <c r="BB3505" s="88"/>
      <c r="BC3505" s="88"/>
    </row>
    <row r="3506" spans="1:55" ht="15" x14ac:dyDescent="0.2">
      <c r="A3506" s="100" t="s">
        <v>534</v>
      </c>
      <c r="B3506" s="95" t="s">
        <v>534</v>
      </c>
      <c r="C3506" s="95">
        <v>3503</v>
      </c>
      <c r="D3506" s="95" t="s">
        <v>534</v>
      </c>
      <c r="E3506" s="99" t="s">
        <v>534</v>
      </c>
      <c r="F3506" s="95" t="s">
        <v>534</v>
      </c>
      <c r="G3506" s="95" t="s">
        <v>534</v>
      </c>
      <c r="H3506" s="95">
        <v>0</v>
      </c>
      <c r="I3506" s="95">
        <v>1</v>
      </c>
      <c r="J3506" s="95">
        <v>3039</v>
      </c>
      <c r="K3506" s="95" t="s">
        <v>534</v>
      </c>
      <c r="L3506" s="98" t="s">
        <v>534</v>
      </c>
      <c r="M3506" s="98" t="s">
        <v>534</v>
      </c>
      <c r="N3506" s="97" t="s">
        <v>534</v>
      </c>
      <c r="Q3506" s="88" t="str">
        <f t="array" aca="1" ref="Q3506" ca="1">IFERROR(INDEX(Tableau3[Num DECAL],SMALL(IF(Tableau3[Num DECAL]&lt;&gt;"",ROW(INDIRECT("1:"&amp;ROWS(Tableau3[Num DECAL])))),ROWS($1:3495))),"")</f>
        <v/>
      </c>
      <c r="R3506" s="88">
        <f t="shared" ca="1" si="54"/>
        <v>0</v>
      </c>
      <c r="S3506" s="88">
        <f ca="1">COUNTIFS(Tableau3[PLAGE],R3506)</f>
        <v>0</v>
      </c>
      <c r="T3506" s="139">
        <f ca="1">INDEX(EXTRACT!DATE,MATCH(Tableau4[[#This Row],[Décalage]],D:D,0),0)</f>
        <v>0</v>
      </c>
      <c r="U3506" s="139">
        <f ca="1">VLOOKUP(Tableau4[[#This Row],[Décalage]],D:E,2,0)</f>
        <v>0</v>
      </c>
      <c r="V3506" s="139">
        <f ca="1">VLOOKUP(Tableau4[[#This Row],[Décalage]],D:G,4,0)</f>
        <v>0</v>
      </c>
      <c r="AY3506" s="88"/>
      <c r="AZ3506" s="88"/>
      <c r="BA3506" s="88"/>
      <c r="BB3506" s="88"/>
      <c r="BC3506" s="88"/>
    </row>
    <row r="3507" spans="1:55" ht="15" x14ac:dyDescent="0.2">
      <c r="A3507" s="100" t="s">
        <v>534</v>
      </c>
      <c r="B3507" s="95" t="s">
        <v>534</v>
      </c>
      <c r="C3507" s="95">
        <v>3504</v>
      </c>
      <c r="D3507" s="95" t="s">
        <v>534</v>
      </c>
      <c r="E3507" s="99" t="s">
        <v>534</v>
      </c>
      <c r="F3507" s="95" t="s">
        <v>534</v>
      </c>
      <c r="G3507" s="95" t="s">
        <v>534</v>
      </c>
      <c r="H3507" s="95">
        <v>0</v>
      </c>
      <c r="I3507" s="95">
        <v>1</v>
      </c>
      <c r="J3507" s="95">
        <v>3040</v>
      </c>
      <c r="K3507" s="95" t="s">
        <v>534</v>
      </c>
      <c r="L3507" s="98" t="s">
        <v>534</v>
      </c>
      <c r="M3507" s="98" t="s">
        <v>534</v>
      </c>
      <c r="N3507" s="97" t="s">
        <v>534</v>
      </c>
      <c r="Q3507" s="88" t="str">
        <f t="array" aca="1" ref="Q3507" ca="1">IFERROR(INDEX(Tableau3[Num DECAL],SMALL(IF(Tableau3[Num DECAL]&lt;&gt;"",ROW(INDIRECT("1:"&amp;ROWS(Tableau3[Num DECAL])))),ROWS($1:3496))),"")</f>
        <v/>
      </c>
      <c r="R3507" s="88">
        <f t="shared" ca="1" si="54"/>
        <v>0</v>
      </c>
      <c r="S3507" s="88">
        <f ca="1">COUNTIFS(Tableau3[PLAGE],R3507)</f>
        <v>0</v>
      </c>
      <c r="T3507" s="139">
        <f ca="1">INDEX(EXTRACT!DATE,MATCH(Tableau4[[#This Row],[Décalage]],D:D,0),0)</f>
        <v>0</v>
      </c>
      <c r="U3507" s="139">
        <f ca="1">VLOOKUP(Tableau4[[#This Row],[Décalage]],D:E,2,0)</f>
        <v>0</v>
      </c>
      <c r="V3507" s="139">
        <f ca="1">VLOOKUP(Tableau4[[#This Row],[Décalage]],D:G,4,0)</f>
        <v>0</v>
      </c>
      <c r="AY3507" s="88"/>
      <c r="AZ3507" s="88"/>
      <c r="BA3507" s="88"/>
      <c r="BB3507" s="88"/>
      <c r="BC3507" s="88"/>
    </row>
    <row r="3508" spans="1:55" ht="15" x14ac:dyDescent="0.2">
      <c r="A3508" s="100" t="s">
        <v>534</v>
      </c>
      <c r="B3508" s="95" t="s">
        <v>534</v>
      </c>
      <c r="C3508" s="95">
        <v>3505</v>
      </c>
      <c r="D3508" s="95" t="s">
        <v>534</v>
      </c>
      <c r="E3508" s="99" t="s">
        <v>534</v>
      </c>
      <c r="F3508" s="95" t="s">
        <v>534</v>
      </c>
      <c r="G3508" s="95" t="s">
        <v>534</v>
      </c>
      <c r="H3508" s="95">
        <v>0</v>
      </c>
      <c r="I3508" s="95">
        <v>1</v>
      </c>
      <c r="J3508" s="95">
        <v>3041</v>
      </c>
      <c r="K3508" s="95" t="s">
        <v>534</v>
      </c>
      <c r="L3508" s="98" t="s">
        <v>534</v>
      </c>
      <c r="M3508" s="98" t="s">
        <v>534</v>
      </c>
      <c r="N3508" s="97" t="s">
        <v>534</v>
      </c>
      <c r="Q3508" s="88" t="str">
        <f t="array" aca="1" ref="Q3508" ca="1">IFERROR(INDEX(Tableau3[Num DECAL],SMALL(IF(Tableau3[Num DECAL]&lt;&gt;"",ROW(INDIRECT("1:"&amp;ROWS(Tableau3[Num DECAL])))),ROWS($1:3497))),"")</f>
        <v/>
      </c>
      <c r="R3508" s="88">
        <f t="shared" ca="1" si="54"/>
        <v>0</v>
      </c>
      <c r="S3508" s="88">
        <f ca="1">COUNTIFS(Tableau3[PLAGE],R3508)</f>
        <v>0</v>
      </c>
      <c r="T3508" s="139">
        <f ca="1">INDEX(EXTRACT!DATE,MATCH(Tableau4[[#This Row],[Décalage]],D:D,0),0)</f>
        <v>0</v>
      </c>
      <c r="U3508" s="139">
        <f ca="1">VLOOKUP(Tableau4[[#This Row],[Décalage]],D:E,2,0)</f>
        <v>0</v>
      </c>
      <c r="V3508" s="139">
        <f ca="1">VLOOKUP(Tableau4[[#This Row],[Décalage]],D:G,4,0)</f>
        <v>0</v>
      </c>
      <c r="AY3508" s="88"/>
      <c r="AZ3508" s="88"/>
      <c r="BA3508" s="88"/>
      <c r="BB3508" s="88"/>
      <c r="BC3508" s="88"/>
    </row>
    <row r="3509" spans="1:55" ht="15" x14ac:dyDescent="0.2">
      <c r="A3509" s="100" t="s">
        <v>534</v>
      </c>
      <c r="B3509" s="95" t="s">
        <v>534</v>
      </c>
      <c r="C3509" s="95">
        <v>3506</v>
      </c>
      <c r="D3509" s="95" t="s">
        <v>534</v>
      </c>
      <c r="E3509" s="99" t="s">
        <v>534</v>
      </c>
      <c r="F3509" s="95" t="s">
        <v>534</v>
      </c>
      <c r="G3509" s="95" t="s">
        <v>534</v>
      </c>
      <c r="H3509" s="95">
        <v>0</v>
      </c>
      <c r="I3509" s="95">
        <v>1</v>
      </c>
      <c r="J3509" s="95">
        <v>3042</v>
      </c>
      <c r="K3509" s="95" t="s">
        <v>534</v>
      </c>
      <c r="L3509" s="98" t="s">
        <v>534</v>
      </c>
      <c r="M3509" s="98" t="s">
        <v>534</v>
      </c>
      <c r="N3509" s="97" t="s">
        <v>534</v>
      </c>
      <c r="Q3509" s="88" t="str">
        <f t="array" aca="1" ref="Q3509" ca="1">IFERROR(INDEX(Tableau3[Num DECAL],SMALL(IF(Tableau3[Num DECAL]&lt;&gt;"",ROW(INDIRECT("1:"&amp;ROWS(Tableau3[Num DECAL])))),ROWS($1:3498))),"")</f>
        <v/>
      </c>
      <c r="R3509" s="88">
        <f t="shared" ca="1" si="54"/>
        <v>0</v>
      </c>
      <c r="S3509" s="88">
        <f ca="1">COUNTIFS(Tableau3[PLAGE],R3509)</f>
        <v>0</v>
      </c>
      <c r="T3509" s="139">
        <f ca="1">INDEX(EXTRACT!DATE,MATCH(Tableau4[[#This Row],[Décalage]],D:D,0),0)</f>
        <v>0</v>
      </c>
      <c r="U3509" s="139">
        <f ca="1">VLOOKUP(Tableau4[[#This Row],[Décalage]],D:E,2,0)</f>
        <v>0</v>
      </c>
      <c r="V3509" s="139">
        <f ca="1">VLOOKUP(Tableau4[[#This Row],[Décalage]],D:G,4,0)</f>
        <v>0</v>
      </c>
      <c r="AY3509" s="88"/>
      <c r="AZ3509" s="88"/>
      <c r="BA3509" s="88"/>
      <c r="BB3509" s="88"/>
      <c r="BC3509" s="88"/>
    </row>
    <row r="3510" spans="1:55" ht="15" x14ac:dyDescent="0.2">
      <c r="A3510" s="100" t="s">
        <v>534</v>
      </c>
      <c r="B3510" s="95" t="s">
        <v>534</v>
      </c>
      <c r="C3510" s="95">
        <v>3507</v>
      </c>
      <c r="D3510" s="95" t="s">
        <v>534</v>
      </c>
      <c r="E3510" s="99" t="s">
        <v>534</v>
      </c>
      <c r="F3510" s="95" t="s">
        <v>534</v>
      </c>
      <c r="G3510" s="95" t="s">
        <v>534</v>
      </c>
      <c r="H3510" s="95">
        <v>0</v>
      </c>
      <c r="I3510" s="95">
        <v>1</v>
      </c>
      <c r="J3510" s="95">
        <v>3043</v>
      </c>
      <c r="K3510" s="95" t="s">
        <v>534</v>
      </c>
      <c r="L3510" s="98" t="s">
        <v>534</v>
      </c>
      <c r="M3510" s="98" t="s">
        <v>534</v>
      </c>
      <c r="N3510" s="97" t="s">
        <v>534</v>
      </c>
      <c r="Q3510" s="88" t="str">
        <f t="array" aca="1" ref="Q3510" ca="1">IFERROR(INDEX(Tableau3[Num DECAL],SMALL(IF(Tableau3[Num DECAL]&lt;&gt;"",ROW(INDIRECT("1:"&amp;ROWS(Tableau3[Num DECAL])))),ROWS($1:3499))),"")</f>
        <v/>
      </c>
      <c r="R3510" s="88">
        <f t="shared" ca="1" si="54"/>
        <v>0</v>
      </c>
      <c r="S3510" s="88">
        <f ca="1">COUNTIFS(Tableau3[PLAGE],R3510)</f>
        <v>0</v>
      </c>
      <c r="T3510" s="139">
        <f ca="1">INDEX(EXTRACT!DATE,MATCH(Tableau4[[#This Row],[Décalage]],D:D,0),0)</f>
        <v>0</v>
      </c>
      <c r="U3510" s="139">
        <f ca="1">VLOOKUP(Tableau4[[#This Row],[Décalage]],D:E,2,0)</f>
        <v>0</v>
      </c>
      <c r="V3510" s="139">
        <f ca="1">VLOOKUP(Tableau4[[#This Row],[Décalage]],D:G,4,0)</f>
        <v>0</v>
      </c>
      <c r="AY3510" s="88"/>
      <c r="AZ3510" s="88"/>
      <c r="BA3510" s="88"/>
      <c r="BB3510" s="88"/>
      <c r="BC3510" s="88"/>
    </row>
    <row r="3511" spans="1:55" ht="15" x14ac:dyDescent="0.2">
      <c r="A3511" s="100" t="s">
        <v>534</v>
      </c>
      <c r="B3511" s="95" t="s">
        <v>534</v>
      </c>
      <c r="C3511" s="95">
        <v>3508</v>
      </c>
      <c r="D3511" s="95" t="s">
        <v>534</v>
      </c>
      <c r="E3511" s="99" t="s">
        <v>534</v>
      </c>
      <c r="F3511" s="95" t="s">
        <v>534</v>
      </c>
      <c r="G3511" s="95" t="s">
        <v>534</v>
      </c>
      <c r="H3511" s="95">
        <v>0</v>
      </c>
      <c r="I3511" s="95">
        <v>1</v>
      </c>
      <c r="J3511" s="95">
        <v>3044</v>
      </c>
      <c r="K3511" s="95" t="s">
        <v>534</v>
      </c>
      <c r="L3511" s="98" t="s">
        <v>534</v>
      </c>
      <c r="M3511" s="98" t="s">
        <v>534</v>
      </c>
      <c r="N3511" s="97" t="s">
        <v>534</v>
      </c>
      <c r="Q3511" s="88" t="str">
        <f t="array" aca="1" ref="Q3511" ca="1">IFERROR(INDEX(Tableau3[Num DECAL],SMALL(IF(Tableau3[Num DECAL]&lt;&gt;"",ROW(INDIRECT("1:"&amp;ROWS(Tableau3[Num DECAL])))),ROWS($1:3500))),"")</f>
        <v/>
      </c>
      <c r="R3511" s="88">
        <f t="shared" ca="1" si="54"/>
        <v>0</v>
      </c>
      <c r="S3511" s="88">
        <f ca="1">COUNTIFS(Tableau3[PLAGE],R3511)</f>
        <v>0</v>
      </c>
      <c r="T3511" s="139">
        <f ca="1">INDEX(EXTRACT!DATE,MATCH(Tableau4[[#This Row],[Décalage]],D:D,0),0)</f>
        <v>0</v>
      </c>
      <c r="U3511" s="139">
        <f ca="1">VLOOKUP(Tableau4[[#This Row],[Décalage]],D:E,2,0)</f>
        <v>0</v>
      </c>
      <c r="V3511" s="139">
        <f ca="1">VLOOKUP(Tableau4[[#This Row],[Décalage]],D:G,4,0)</f>
        <v>0</v>
      </c>
      <c r="AY3511" s="88"/>
      <c r="AZ3511" s="88"/>
      <c r="BA3511" s="88"/>
      <c r="BB3511" s="88"/>
      <c r="BC3511" s="88"/>
    </row>
    <row r="3512" spans="1:55" ht="15" x14ac:dyDescent="0.2">
      <c r="A3512" s="100" t="s">
        <v>534</v>
      </c>
      <c r="B3512" s="95" t="s">
        <v>534</v>
      </c>
      <c r="C3512" s="95">
        <v>3509</v>
      </c>
      <c r="D3512" s="95" t="s">
        <v>534</v>
      </c>
      <c r="E3512" s="99" t="s">
        <v>534</v>
      </c>
      <c r="F3512" s="95" t="s">
        <v>534</v>
      </c>
      <c r="G3512" s="95" t="s">
        <v>534</v>
      </c>
      <c r="H3512" s="95">
        <v>0</v>
      </c>
      <c r="I3512" s="95">
        <v>1</v>
      </c>
      <c r="J3512" s="95">
        <v>3045</v>
      </c>
      <c r="K3512" s="95" t="s">
        <v>534</v>
      </c>
      <c r="L3512" s="98" t="s">
        <v>534</v>
      </c>
      <c r="M3512" s="98" t="s">
        <v>534</v>
      </c>
      <c r="N3512" s="97" t="s">
        <v>534</v>
      </c>
      <c r="Q3512" s="88" t="str">
        <f t="array" aca="1" ref="Q3512" ca="1">IFERROR(INDEX(Tableau3[Num DECAL],SMALL(IF(Tableau3[Num DECAL]&lt;&gt;"",ROW(INDIRECT("1:"&amp;ROWS(Tableau3[Num DECAL])))),ROWS($1:3501))),"")</f>
        <v/>
      </c>
      <c r="R3512" s="88">
        <f t="shared" ca="1" si="54"/>
        <v>0</v>
      </c>
      <c r="S3512" s="88">
        <f ca="1">COUNTIFS(Tableau3[PLAGE],R3512)</f>
        <v>0</v>
      </c>
      <c r="T3512" s="139">
        <f ca="1">INDEX(EXTRACT!DATE,MATCH(Tableau4[[#This Row],[Décalage]],D:D,0),0)</f>
        <v>0</v>
      </c>
      <c r="U3512" s="139">
        <f ca="1">VLOOKUP(Tableau4[[#This Row],[Décalage]],D:E,2,0)</f>
        <v>0</v>
      </c>
      <c r="V3512" s="139">
        <f ca="1">VLOOKUP(Tableau4[[#This Row],[Décalage]],D:G,4,0)</f>
        <v>0</v>
      </c>
      <c r="AY3512" s="88"/>
      <c r="AZ3512" s="88"/>
      <c r="BA3512" s="88"/>
      <c r="BB3512" s="88"/>
      <c r="BC3512" s="88"/>
    </row>
    <row r="3513" spans="1:55" ht="15" x14ac:dyDescent="0.2">
      <c r="A3513" s="100" t="s">
        <v>534</v>
      </c>
      <c r="B3513" s="95" t="s">
        <v>534</v>
      </c>
      <c r="C3513" s="95">
        <v>3510</v>
      </c>
      <c r="D3513" s="95" t="s">
        <v>534</v>
      </c>
      <c r="E3513" s="99" t="s">
        <v>534</v>
      </c>
      <c r="F3513" s="95" t="s">
        <v>534</v>
      </c>
      <c r="G3513" s="95" t="s">
        <v>534</v>
      </c>
      <c r="H3513" s="95">
        <v>0</v>
      </c>
      <c r="I3513" s="95">
        <v>1</v>
      </c>
      <c r="J3513" s="95">
        <v>3046</v>
      </c>
      <c r="K3513" s="95" t="s">
        <v>534</v>
      </c>
      <c r="L3513" s="98" t="s">
        <v>534</v>
      </c>
      <c r="M3513" s="98" t="s">
        <v>534</v>
      </c>
      <c r="N3513" s="97" t="s">
        <v>534</v>
      </c>
      <c r="Q3513" s="88" t="str">
        <f t="array" aca="1" ref="Q3513" ca="1">IFERROR(INDEX(Tableau3[Num DECAL],SMALL(IF(Tableau3[Num DECAL]&lt;&gt;"",ROW(INDIRECT("1:"&amp;ROWS(Tableau3[Num DECAL])))),ROWS($1:3502))),"")</f>
        <v/>
      </c>
      <c r="R3513" s="88">
        <f t="shared" ca="1" si="54"/>
        <v>0</v>
      </c>
      <c r="S3513" s="88">
        <f ca="1">COUNTIFS(Tableau3[PLAGE],R3513)</f>
        <v>0</v>
      </c>
      <c r="T3513" s="139">
        <f ca="1">INDEX(EXTRACT!DATE,MATCH(Tableau4[[#This Row],[Décalage]],D:D,0),0)</f>
        <v>0</v>
      </c>
      <c r="U3513" s="139">
        <f ca="1">VLOOKUP(Tableau4[[#This Row],[Décalage]],D:E,2,0)</f>
        <v>0</v>
      </c>
      <c r="V3513" s="139">
        <f ca="1">VLOOKUP(Tableau4[[#This Row],[Décalage]],D:G,4,0)</f>
        <v>0</v>
      </c>
      <c r="AY3513" s="88"/>
      <c r="AZ3513" s="88"/>
      <c r="BA3513" s="88"/>
      <c r="BB3513" s="88"/>
      <c r="BC3513" s="88"/>
    </row>
    <row r="3514" spans="1:55" ht="15" x14ac:dyDescent="0.2">
      <c r="A3514" s="100" t="s">
        <v>534</v>
      </c>
      <c r="B3514" s="95" t="s">
        <v>534</v>
      </c>
      <c r="C3514" s="95">
        <v>3511</v>
      </c>
      <c r="D3514" s="95" t="s">
        <v>534</v>
      </c>
      <c r="E3514" s="99" t="s">
        <v>534</v>
      </c>
      <c r="F3514" s="95" t="s">
        <v>534</v>
      </c>
      <c r="G3514" s="95" t="s">
        <v>534</v>
      </c>
      <c r="H3514" s="95">
        <v>0</v>
      </c>
      <c r="I3514" s="95">
        <v>1</v>
      </c>
      <c r="J3514" s="95">
        <v>3047</v>
      </c>
      <c r="K3514" s="95" t="s">
        <v>534</v>
      </c>
      <c r="L3514" s="98" t="s">
        <v>534</v>
      </c>
      <c r="M3514" s="98" t="s">
        <v>534</v>
      </c>
      <c r="N3514" s="97" t="s">
        <v>534</v>
      </c>
      <c r="Q3514" s="88" t="str">
        <f t="array" aca="1" ref="Q3514" ca="1">IFERROR(INDEX(Tableau3[Num DECAL],SMALL(IF(Tableau3[Num DECAL]&lt;&gt;"",ROW(INDIRECT("1:"&amp;ROWS(Tableau3[Num DECAL])))),ROWS($1:3503))),"")</f>
        <v/>
      </c>
      <c r="R3514" s="88">
        <f t="shared" ca="1" si="54"/>
        <v>0</v>
      </c>
      <c r="S3514" s="88">
        <f ca="1">COUNTIFS(Tableau3[PLAGE],R3514)</f>
        <v>0</v>
      </c>
      <c r="T3514" s="139">
        <f ca="1">INDEX(EXTRACT!DATE,MATCH(Tableau4[[#This Row],[Décalage]],D:D,0),0)</f>
        <v>0</v>
      </c>
      <c r="U3514" s="139">
        <f ca="1">VLOOKUP(Tableau4[[#This Row],[Décalage]],D:E,2,0)</f>
        <v>0</v>
      </c>
      <c r="V3514" s="139">
        <f ca="1">VLOOKUP(Tableau4[[#This Row],[Décalage]],D:G,4,0)</f>
        <v>0</v>
      </c>
      <c r="AY3514" s="88"/>
      <c r="AZ3514" s="88"/>
      <c r="BA3514" s="88"/>
      <c r="BB3514" s="88"/>
      <c r="BC3514" s="88"/>
    </row>
    <row r="3515" spans="1:55" ht="15" x14ac:dyDescent="0.2">
      <c r="A3515" s="100" t="s">
        <v>534</v>
      </c>
      <c r="B3515" s="95" t="s">
        <v>534</v>
      </c>
      <c r="C3515" s="95">
        <v>3512</v>
      </c>
      <c r="D3515" s="95" t="s">
        <v>534</v>
      </c>
      <c r="E3515" s="99" t="s">
        <v>534</v>
      </c>
      <c r="F3515" s="95" t="s">
        <v>534</v>
      </c>
      <c r="G3515" s="95" t="s">
        <v>534</v>
      </c>
      <c r="H3515" s="95">
        <v>0</v>
      </c>
      <c r="I3515" s="95">
        <v>1</v>
      </c>
      <c r="J3515" s="95">
        <v>3048</v>
      </c>
      <c r="K3515" s="95" t="s">
        <v>534</v>
      </c>
      <c r="L3515" s="98" t="s">
        <v>534</v>
      </c>
      <c r="M3515" s="98" t="s">
        <v>534</v>
      </c>
      <c r="N3515" s="97" t="s">
        <v>534</v>
      </c>
      <c r="Q3515" s="88" t="str">
        <f t="array" aca="1" ref="Q3515" ca="1">IFERROR(INDEX(Tableau3[Num DECAL],SMALL(IF(Tableau3[Num DECAL]&lt;&gt;"",ROW(INDIRECT("1:"&amp;ROWS(Tableau3[Num DECAL])))),ROWS($1:3504))),"")</f>
        <v/>
      </c>
      <c r="R3515" s="88">
        <f t="shared" ca="1" si="54"/>
        <v>0</v>
      </c>
      <c r="S3515" s="88">
        <f ca="1">COUNTIFS(Tableau3[PLAGE],R3515)</f>
        <v>0</v>
      </c>
      <c r="T3515" s="139">
        <f ca="1">INDEX(EXTRACT!DATE,MATCH(Tableau4[[#This Row],[Décalage]],D:D,0),0)</f>
        <v>0</v>
      </c>
      <c r="U3515" s="139">
        <f ca="1">VLOOKUP(Tableau4[[#This Row],[Décalage]],D:E,2,0)</f>
        <v>0</v>
      </c>
      <c r="V3515" s="139">
        <f ca="1">VLOOKUP(Tableau4[[#This Row],[Décalage]],D:G,4,0)</f>
        <v>0</v>
      </c>
      <c r="AY3515" s="88"/>
      <c r="AZ3515" s="88"/>
      <c r="BA3515" s="88"/>
      <c r="BB3515" s="88"/>
      <c r="BC3515" s="88"/>
    </row>
    <row r="3516" spans="1:55" ht="15" x14ac:dyDescent="0.2">
      <c r="A3516" s="100" t="s">
        <v>534</v>
      </c>
      <c r="B3516" s="95" t="s">
        <v>534</v>
      </c>
      <c r="C3516" s="95">
        <v>3513</v>
      </c>
      <c r="D3516" s="95" t="s">
        <v>534</v>
      </c>
      <c r="E3516" s="99" t="s">
        <v>534</v>
      </c>
      <c r="F3516" s="95" t="s">
        <v>534</v>
      </c>
      <c r="G3516" s="95" t="s">
        <v>534</v>
      </c>
      <c r="H3516" s="95">
        <v>0</v>
      </c>
      <c r="I3516" s="95">
        <v>1</v>
      </c>
      <c r="J3516" s="95">
        <v>3049</v>
      </c>
      <c r="K3516" s="95" t="s">
        <v>534</v>
      </c>
      <c r="L3516" s="98" t="s">
        <v>534</v>
      </c>
      <c r="M3516" s="98" t="s">
        <v>534</v>
      </c>
      <c r="N3516" s="97" t="s">
        <v>534</v>
      </c>
      <c r="Q3516" s="88" t="str">
        <f t="array" aca="1" ref="Q3516" ca="1">IFERROR(INDEX(Tableau3[Num DECAL],SMALL(IF(Tableau3[Num DECAL]&lt;&gt;"",ROW(INDIRECT("1:"&amp;ROWS(Tableau3[Num DECAL])))),ROWS($1:3505))),"")</f>
        <v/>
      </c>
      <c r="R3516" s="88">
        <f t="shared" ca="1" si="54"/>
        <v>0</v>
      </c>
      <c r="S3516" s="88">
        <f ca="1">COUNTIFS(Tableau3[PLAGE],R3516)</f>
        <v>0</v>
      </c>
      <c r="T3516" s="139">
        <f ca="1">INDEX(EXTRACT!DATE,MATCH(Tableau4[[#This Row],[Décalage]],D:D,0),0)</f>
        <v>0</v>
      </c>
      <c r="U3516" s="139">
        <f ca="1">VLOOKUP(Tableau4[[#This Row],[Décalage]],D:E,2,0)</f>
        <v>0</v>
      </c>
      <c r="V3516" s="139">
        <f ca="1">VLOOKUP(Tableau4[[#This Row],[Décalage]],D:G,4,0)</f>
        <v>0</v>
      </c>
      <c r="AY3516" s="88"/>
      <c r="AZ3516" s="88"/>
      <c r="BA3516" s="88"/>
      <c r="BB3516" s="88"/>
      <c r="BC3516" s="88"/>
    </row>
    <row r="3517" spans="1:55" ht="15" x14ac:dyDescent="0.2">
      <c r="A3517" s="100" t="s">
        <v>534</v>
      </c>
      <c r="B3517" s="95" t="s">
        <v>534</v>
      </c>
      <c r="C3517" s="95">
        <v>3514</v>
      </c>
      <c r="D3517" s="95" t="s">
        <v>534</v>
      </c>
      <c r="E3517" s="99" t="s">
        <v>534</v>
      </c>
      <c r="F3517" s="95" t="s">
        <v>534</v>
      </c>
      <c r="G3517" s="95" t="s">
        <v>534</v>
      </c>
      <c r="H3517" s="95">
        <v>0</v>
      </c>
      <c r="I3517" s="95">
        <v>1</v>
      </c>
      <c r="J3517" s="95">
        <v>3050</v>
      </c>
      <c r="K3517" s="95" t="s">
        <v>534</v>
      </c>
      <c r="L3517" s="98" t="s">
        <v>534</v>
      </c>
      <c r="M3517" s="98" t="s">
        <v>534</v>
      </c>
      <c r="N3517" s="97" t="s">
        <v>534</v>
      </c>
      <c r="Q3517" s="88" t="str">
        <f t="array" aca="1" ref="Q3517" ca="1">IFERROR(INDEX(Tableau3[Num DECAL],SMALL(IF(Tableau3[Num DECAL]&lt;&gt;"",ROW(INDIRECT("1:"&amp;ROWS(Tableau3[Num DECAL])))),ROWS($1:3506))),"")</f>
        <v/>
      </c>
      <c r="R3517" s="88">
        <f t="shared" ca="1" si="54"/>
        <v>0</v>
      </c>
      <c r="S3517" s="88">
        <f ca="1">COUNTIFS(Tableau3[PLAGE],R3517)</f>
        <v>0</v>
      </c>
      <c r="T3517" s="139">
        <f ca="1">INDEX(EXTRACT!DATE,MATCH(Tableau4[[#This Row],[Décalage]],D:D,0),0)</f>
        <v>0</v>
      </c>
      <c r="U3517" s="139">
        <f ca="1">VLOOKUP(Tableau4[[#This Row],[Décalage]],D:E,2,0)</f>
        <v>0</v>
      </c>
      <c r="V3517" s="139">
        <f ca="1">VLOOKUP(Tableau4[[#This Row],[Décalage]],D:G,4,0)</f>
        <v>0</v>
      </c>
      <c r="AY3517" s="88"/>
      <c r="AZ3517" s="88"/>
      <c r="BA3517" s="88"/>
      <c r="BB3517" s="88"/>
      <c r="BC3517" s="88"/>
    </row>
    <row r="3518" spans="1:55" ht="15" x14ac:dyDescent="0.2">
      <c r="A3518" s="100" t="s">
        <v>534</v>
      </c>
      <c r="B3518" s="95" t="s">
        <v>534</v>
      </c>
      <c r="C3518" s="95">
        <v>3515</v>
      </c>
      <c r="D3518" s="95" t="s">
        <v>534</v>
      </c>
      <c r="E3518" s="99" t="s">
        <v>534</v>
      </c>
      <c r="F3518" s="95" t="s">
        <v>534</v>
      </c>
      <c r="G3518" s="95" t="s">
        <v>534</v>
      </c>
      <c r="H3518" s="95">
        <v>0</v>
      </c>
      <c r="I3518" s="95">
        <v>1</v>
      </c>
      <c r="J3518" s="95">
        <v>3051</v>
      </c>
      <c r="K3518" s="95" t="s">
        <v>534</v>
      </c>
      <c r="L3518" s="98" t="s">
        <v>534</v>
      </c>
      <c r="M3518" s="98" t="s">
        <v>534</v>
      </c>
      <c r="N3518" s="97" t="s">
        <v>534</v>
      </c>
      <c r="Q3518" s="88" t="str">
        <f t="array" aca="1" ref="Q3518" ca="1">IFERROR(INDEX(Tableau3[Num DECAL],SMALL(IF(Tableau3[Num DECAL]&lt;&gt;"",ROW(INDIRECT("1:"&amp;ROWS(Tableau3[Num DECAL])))),ROWS($1:3507))),"")</f>
        <v/>
      </c>
      <c r="R3518" s="88">
        <f t="shared" ca="1" si="54"/>
        <v>0</v>
      </c>
      <c r="S3518" s="88">
        <f ca="1">COUNTIFS(Tableau3[PLAGE],R3518)</f>
        <v>0</v>
      </c>
      <c r="T3518" s="139">
        <f ca="1">INDEX(EXTRACT!DATE,MATCH(Tableau4[[#This Row],[Décalage]],D:D,0),0)</f>
        <v>0</v>
      </c>
      <c r="U3518" s="139">
        <f ca="1">VLOOKUP(Tableau4[[#This Row],[Décalage]],D:E,2,0)</f>
        <v>0</v>
      </c>
      <c r="V3518" s="139">
        <f ca="1">VLOOKUP(Tableau4[[#This Row],[Décalage]],D:G,4,0)</f>
        <v>0</v>
      </c>
      <c r="AY3518" s="88"/>
      <c r="AZ3518" s="88"/>
      <c r="BA3518" s="88"/>
      <c r="BB3518" s="88"/>
      <c r="BC3518" s="88"/>
    </row>
    <row r="3519" spans="1:55" ht="15" x14ac:dyDescent="0.2">
      <c r="A3519" s="100" t="s">
        <v>534</v>
      </c>
      <c r="B3519" s="95" t="s">
        <v>534</v>
      </c>
      <c r="C3519" s="95">
        <v>3516</v>
      </c>
      <c r="D3519" s="95" t="s">
        <v>534</v>
      </c>
      <c r="E3519" s="99" t="s">
        <v>534</v>
      </c>
      <c r="F3519" s="95" t="s">
        <v>534</v>
      </c>
      <c r="G3519" s="95" t="s">
        <v>534</v>
      </c>
      <c r="H3519" s="95">
        <v>0</v>
      </c>
      <c r="I3519" s="95">
        <v>1</v>
      </c>
      <c r="J3519" s="95">
        <v>3052</v>
      </c>
      <c r="K3519" s="95" t="s">
        <v>534</v>
      </c>
      <c r="L3519" s="98" t="s">
        <v>534</v>
      </c>
      <c r="M3519" s="98" t="s">
        <v>534</v>
      </c>
      <c r="N3519" s="97" t="s">
        <v>534</v>
      </c>
      <c r="Q3519" s="88" t="str">
        <f t="array" aca="1" ref="Q3519" ca="1">IFERROR(INDEX(Tableau3[Num DECAL],SMALL(IF(Tableau3[Num DECAL]&lt;&gt;"",ROW(INDIRECT("1:"&amp;ROWS(Tableau3[Num DECAL])))),ROWS($1:3508))),"")</f>
        <v/>
      </c>
      <c r="R3519" s="88">
        <f t="shared" ca="1" si="54"/>
        <v>0</v>
      </c>
      <c r="S3519" s="88">
        <f ca="1">COUNTIFS(Tableau3[PLAGE],R3519)</f>
        <v>0</v>
      </c>
      <c r="T3519" s="139">
        <f ca="1">INDEX(EXTRACT!DATE,MATCH(Tableau4[[#This Row],[Décalage]],D:D,0),0)</f>
        <v>0</v>
      </c>
      <c r="U3519" s="139">
        <f ca="1">VLOOKUP(Tableau4[[#This Row],[Décalage]],D:E,2,0)</f>
        <v>0</v>
      </c>
      <c r="V3519" s="139">
        <f ca="1">VLOOKUP(Tableau4[[#This Row],[Décalage]],D:G,4,0)</f>
        <v>0</v>
      </c>
      <c r="AY3519" s="88"/>
      <c r="AZ3519" s="88"/>
      <c r="BA3519" s="88"/>
      <c r="BB3519" s="88"/>
      <c r="BC3519" s="88"/>
    </row>
    <row r="3520" spans="1:55" ht="15" x14ac:dyDescent="0.2">
      <c r="A3520" s="100" t="s">
        <v>534</v>
      </c>
      <c r="B3520" s="95" t="s">
        <v>534</v>
      </c>
      <c r="C3520" s="95">
        <v>3517</v>
      </c>
      <c r="D3520" s="95" t="s">
        <v>534</v>
      </c>
      <c r="E3520" s="99" t="s">
        <v>534</v>
      </c>
      <c r="F3520" s="95" t="s">
        <v>534</v>
      </c>
      <c r="G3520" s="95" t="s">
        <v>534</v>
      </c>
      <c r="H3520" s="95">
        <v>0</v>
      </c>
      <c r="I3520" s="95">
        <v>1</v>
      </c>
      <c r="J3520" s="95">
        <v>3053</v>
      </c>
      <c r="K3520" s="95" t="s">
        <v>534</v>
      </c>
      <c r="L3520" s="98" t="s">
        <v>534</v>
      </c>
      <c r="M3520" s="98" t="s">
        <v>534</v>
      </c>
      <c r="N3520" s="97" t="s">
        <v>534</v>
      </c>
      <c r="Q3520" s="88" t="str">
        <f t="array" aca="1" ref="Q3520" ca="1">IFERROR(INDEX(Tableau3[Num DECAL],SMALL(IF(Tableau3[Num DECAL]&lt;&gt;"",ROW(INDIRECT("1:"&amp;ROWS(Tableau3[Num DECAL])))),ROWS($1:3509))),"")</f>
        <v/>
      </c>
      <c r="R3520" s="88">
        <f t="shared" ca="1" si="54"/>
        <v>0</v>
      </c>
      <c r="S3520" s="88">
        <f ca="1">COUNTIFS(Tableau3[PLAGE],R3520)</f>
        <v>0</v>
      </c>
      <c r="T3520" s="139">
        <f ca="1">INDEX(EXTRACT!DATE,MATCH(Tableau4[[#This Row],[Décalage]],D:D,0),0)</f>
        <v>0</v>
      </c>
      <c r="U3520" s="139">
        <f ca="1">VLOOKUP(Tableau4[[#This Row],[Décalage]],D:E,2,0)</f>
        <v>0</v>
      </c>
      <c r="V3520" s="139">
        <f ca="1">VLOOKUP(Tableau4[[#This Row],[Décalage]],D:G,4,0)</f>
        <v>0</v>
      </c>
      <c r="AY3520" s="88"/>
      <c r="AZ3520" s="88"/>
      <c r="BA3520" s="88"/>
      <c r="BB3520" s="88"/>
      <c r="BC3520" s="88"/>
    </row>
    <row r="3521" spans="1:55" ht="15" x14ac:dyDescent="0.2">
      <c r="A3521" s="100" t="s">
        <v>534</v>
      </c>
      <c r="B3521" s="95" t="s">
        <v>534</v>
      </c>
      <c r="C3521" s="95">
        <v>3518</v>
      </c>
      <c r="D3521" s="95" t="s">
        <v>534</v>
      </c>
      <c r="E3521" s="99" t="s">
        <v>534</v>
      </c>
      <c r="F3521" s="95" t="s">
        <v>534</v>
      </c>
      <c r="G3521" s="95" t="s">
        <v>534</v>
      </c>
      <c r="H3521" s="95">
        <v>0</v>
      </c>
      <c r="I3521" s="95">
        <v>1</v>
      </c>
      <c r="J3521" s="95">
        <v>3054</v>
      </c>
      <c r="K3521" s="95" t="s">
        <v>534</v>
      </c>
      <c r="L3521" s="98" t="s">
        <v>534</v>
      </c>
      <c r="M3521" s="98" t="s">
        <v>534</v>
      </c>
      <c r="N3521" s="97" t="s">
        <v>534</v>
      </c>
      <c r="Q3521" s="88" t="str">
        <f t="array" aca="1" ref="Q3521" ca="1">IFERROR(INDEX(Tableau3[Num DECAL],SMALL(IF(Tableau3[Num DECAL]&lt;&gt;"",ROW(INDIRECT("1:"&amp;ROWS(Tableau3[Num DECAL])))),ROWS($1:3510))),"")</f>
        <v/>
      </c>
      <c r="R3521" s="88">
        <f t="shared" ca="1" si="54"/>
        <v>0</v>
      </c>
      <c r="S3521" s="88">
        <f ca="1">COUNTIFS(Tableau3[PLAGE],R3521)</f>
        <v>0</v>
      </c>
      <c r="T3521" s="139">
        <f ca="1">INDEX(EXTRACT!DATE,MATCH(Tableau4[[#This Row],[Décalage]],D:D,0),0)</f>
        <v>0</v>
      </c>
      <c r="U3521" s="139">
        <f ca="1">VLOOKUP(Tableau4[[#This Row],[Décalage]],D:E,2,0)</f>
        <v>0</v>
      </c>
      <c r="V3521" s="139">
        <f ca="1">VLOOKUP(Tableau4[[#This Row],[Décalage]],D:G,4,0)</f>
        <v>0</v>
      </c>
      <c r="AY3521" s="88"/>
      <c r="AZ3521" s="88"/>
      <c r="BA3521" s="88"/>
      <c r="BB3521" s="88"/>
      <c r="BC3521" s="88"/>
    </row>
    <row r="3522" spans="1:55" ht="15" x14ac:dyDescent="0.2">
      <c r="A3522" s="100" t="s">
        <v>534</v>
      </c>
      <c r="B3522" s="95" t="s">
        <v>534</v>
      </c>
      <c r="C3522" s="95">
        <v>3519</v>
      </c>
      <c r="D3522" s="95" t="s">
        <v>534</v>
      </c>
      <c r="E3522" s="99" t="s">
        <v>534</v>
      </c>
      <c r="F3522" s="95" t="s">
        <v>534</v>
      </c>
      <c r="G3522" s="95" t="s">
        <v>534</v>
      </c>
      <c r="H3522" s="95">
        <v>0</v>
      </c>
      <c r="I3522" s="95">
        <v>1</v>
      </c>
      <c r="J3522" s="95">
        <v>3055</v>
      </c>
      <c r="K3522" s="95" t="s">
        <v>534</v>
      </c>
      <c r="L3522" s="98" t="s">
        <v>534</v>
      </c>
      <c r="M3522" s="98" t="s">
        <v>534</v>
      </c>
      <c r="N3522" s="97" t="s">
        <v>534</v>
      </c>
      <c r="Q3522" s="88" t="str">
        <f t="array" aca="1" ref="Q3522" ca="1">IFERROR(INDEX(Tableau3[Num DECAL],SMALL(IF(Tableau3[Num DECAL]&lt;&gt;"",ROW(INDIRECT("1:"&amp;ROWS(Tableau3[Num DECAL])))),ROWS($1:3511))),"")</f>
        <v/>
      </c>
      <c r="R3522" s="88">
        <f t="shared" ca="1" si="54"/>
        <v>0</v>
      </c>
      <c r="S3522" s="88">
        <f ca="1">COUNTIFS(Tableau3[PLAGE],R3522)</f>
        <v>0</v>
      </c>
      <c r="T3522" s="139">
        <f ca="1">INDEX(EXTRACT!DATE,MATCH(Tableau4[[#This Row],[Décalage]],D:D,0),0)</f>
        <v>0</v>
      </c>
      <c r="U3522" s="139">
        <f ca="1">VLOOKUP(Tableau4[[#This Row],[Décalage]],D:E,2,0)</f>
        <v>0</v>
      </c>
      <c r="V3522" s="139">
        <f ca="1">VLOOKUP(Tableau4[[#This Row],[Décalage]],D:G,4,0)</f>
        <v>0</v>
      </c>
      <c r="AY3522" s="88"/>
      <c r="AZ3522" s="88"/>
      <c r="BA3522" s="88"/>
      <c r="BB3522" s="88"/>
      <c r="BC3522" s="88"/>
    </row>
    <row r="3523" spans="1:55" ht="15" x14ac:dyDescent="0.2">
      <c r="A3523" s="100" t="s">
        <v>534</v>
      </c>
      <c r="B3523" s="95" t="s">
        <v>534</v>
      </c>
      <c r="C3523" s="95">
        <v>3520</v>
      </c>
      <c r="D3523" s="95" t="s">
        <v>534</v>
      </c>
      <c r="E3523" s="99" t="s">
        <v>534</v>
      </c>
      <c r="F3523" s="95" t="s">
        <v>534</v>
      </c>
      <c r="G3523" s="95" t="s">
        <v>534</v>
      </c>
      <c r="H3523" s="95">
        <v>0</v>
      </c>
      <c r="I3523" s="95">
        <v>1</v>
      </c>
      <c r="J3523" s="95">
        <v>3056</v>
      </c>
      <c r="K3523" s="95" t="s">
        <v>534</v>
      </c>
      <c r="L3523" s="98" t="s">
        <v>534</v>
      </c>
      <c r="M3523" s="98" t="s">
        <v>534</v>
      </c>
      <c r="N3523" s="97" t="s">
        <v>534</v>
      </c>
      <c r="Q3523" s="88" t="str">
        <f t="array" aca="1" ref="Q3523" ca="1">IFERROR(INDEX(Tableau3[Num DECAL],SMALL(IF(Tableau3[Num DECAL]&lt;&gt;"",ROW(INDIRECT("1:"&amp;ROWS(Tableau3[Num DECAL])))),ROWS($1:3512))),"")</f>
        <v/>
      </c>
      <c r="R3523" s="88">
        <f t="shared" ca="1" si="54"/>
        <v>0</v>
      </c>
      <c r="S3523" s="88">
        <f ca="1">COUNTIFS(Tableau3[PLAGE],R3523)</f>
        <v>0</v>
      </c>
      <c r="T3523" s="139">
        <f ca="1">INDEX(EXTRACT!DATE,MATCH(Tableau4[[#This Row],[Décalage]],D:D,0),0)</f>
        <v>0</v>
      </c>
      <c r="U3523" s="139">
        <f ca="1">VLOOKUP(Tableau4[[#This Row],[Décalage]],D:E,2,0)</f>
        <v>0</v>
      </c>
      <c r="V3523" s="139">
        <f ca="1">VLOOKUP(Tableau4[[#This Row],[Décalage]],D:G,4,0)</f>
        <v>0</v>
      </c>
      <c r="AY3523" s="88"/>
      <c r="AZ3523" s="88"/>
      <c r="BA3523" s="88"/>
      <c r="BB3523" s="88"/>
      <c r="BC3523" s="88"/>
    </row>
    <row r="3524" spans="1:55" ht="15" x14ac:dyDescent="0.2">
      <c r="A3524" s="100" t="s">
        <v>534</v>
      </c>
      <c r="B3524" s="95" t="s">
        <v>534</v>
      </c>
      <c r="C3524" s="95">
        <v>3521</v>
      </c>
      <c r="D3524" s="95" t="s">
        <v>534</v>
      </c>
      <c r="E3524" s="99" t="s">
        <v>534</v>
      </c>
      <c r="F3524" s="95" t="s">
        <v>534</v>
      </c>
      <c r="G3524" s="95" t="s">
        <v>534</v>
      </c>
      <c r="H3524" s="95">
        <v>0</v>
      </c>
      <c r="I3524" s="95">
        <v>1</v>
      </c>
      <c r="J3524" s="95">
        <v>3057</v>
      </c>
      <c r="K3524" s="95" t="s">
        <v>534</v>
      </c>
      <c r="L3524" s="98" t="s">
        <v>534</v>
      </c>
      <c r="M3524" s="98" t="s">
        <v>534</v>
      </c>
      <c r="N3524" s="97" t="s">
        <v>534</v>
      </c>
      <c r="Q3524" s="88" t="str">
        <f t="array" aca="1" ref="Q3524" ca="1">IFERROR(INDEX(Tableau3[Num DECAL],SMALL(IF(Tableau3[Num DECAL]&lt;&gt;"",ROW(INDIRECT("1:"&amp;ROWS(Tableau3[Num DECAL])))),ROWS($1:3513))),"")</f>
        <v/>
      </c>
      <c r="R3524" s="88">
        <f t="shared" ca="1" si="54"/>
        <v>0</v>
      </c>
      <c r="S3524" s="88">
        <f ca="1">COUNTIFS(Tableau3[PLAGE],R3524)</f>
        <v>0</v>
      </c>
      <c r="T3524" s="139">
        <f ca="1">INDEX(EXTRACT!DATE,MATCH(Tableau4[[#This Row],[Décalage]],D:D,0),0)</f>
        <v>0</v>
      </c>
      <c r="U3524" s="139">
        <f ca="1">VLOOKUP(Tableau4[[#This Row],[Décalage]],D:E,2,0)</f>
        <v>0</v>
      </c>
      <c r="V3524" s="139">
        <f ca="1">VLOOKUP(Tableau4[[#This Row],[Décalage]],D:G,4,0)</f>
        <v>0</v>
      </c>
      <c r="AY3524" s="88"/>
      <c r="AZ3524" s="88"/>
      <c r="BA3524" s="88"/>
      <c r="BB3524" s="88"/>
      <c r="BC3524" s="88"/>
    </row>
    <row r="3525" spans="1:55" ht="15" x14ac:dyDescent="0.2">
      <c r="A3525" s="100" t="s">
        <v>534</v>
      </c>
      <c r="B3525" s="95" t="s">
        <v>534</v>
      </c>
      <c r="C3525" s="95">
        <v>3522</v>
      </c>
      <c r="D3525" s="95" t="s">
        <v>534</v>
      </c>
      <c r="E3525" s="99" t="s">
        <v>534</v>
      </c>
      <c r="F3525" s="95" t="s">
        <v>534</v>
      </c>
      <c r="G3525" s="95" t="s">
        <v>534</v>
      </c>
      <c r="H3525" s="95">
        <v>0</v>
      </c>
      <c r="I3525" s="95">
        <v>1</v>
      </c>
      <c r="J3525" s="95">
        <v>3058</v>
      </c>
      <c r="K3525" s="95" t="s">
        <v>534</v>
      </c>
      <c r="L3525" s="98" t="s">
        <v>534</v>
      </c>
      <c r="M3525" s="98" t="s">
        <v>534</v>
      </c>
      <c r="N3525" s="97" t="s">
        <v>534</v>
      </c>
      <c r="Q3525" s="88" t="str">
        <f t="array" aca="1" ref="Q3525" ca="1">IFERROR(INDEX(Tableau3[Num DECAL],SMALL(IF(Tableau3[Num DECAL]&lt;&gt;"",ROW(INDIRECT("1:"&amp;ROWS(Tableau3[Num DECAL])))),ROWS($1:3514))),"")</f>
        <v/>
      </c>
      <c r="R3525" s="88">
        <f t="shared" ca="1" si="54"/>
        <v>0</v>
      </c>
      <c r="S3525" s="88">
        <f ca="1">COUNTIFS(Tableau3[PLAGE],R3525)</f>
        <v>0</v>
      </c>
      <c r="T3525" s="139">
        <f ca="1">INDEX(EXTRACT!DATE,MATCH(Tableau4[[#This Row],[Décalage]],D:D,0),0)</f>
        <v>0</v>
      </c>
      <c r="U3525" s="139">
        <f ca="1">VLOOKUP(Tableau4[[#This Row],[Décalage]],D:E,2,0)</f>
        <v>0</v>
      </c>
      <c r="V3525" s="139">
        <f ca="1">VLOOKUP(Tableau4[[#This Row],[Décalage]],D:G,4,0)</f>
        <v>0</v>
      </c>
      <c r="AY3525" s="88"/>
      <c r="AZ3525" s="88"/>
      <c r="BA3525" s="88"/>
      <c r="BB3525" s="88"/>
      <c r="BC3525" s="88"/>
    </row>
    <row r="3526" spans="1:55" ht="15" x14ac:dyDescent="0.2">
      <c r="A3526" s="100" t="s">
        <v>534</v>
      </c>
      <c r="B3526" s="95" t="s">
        <v>534</v>
      </c>
      <c r="C3526" s="95">
        <v>3523</v>
      </c>
      <c r="D3526" s="95" t="s">
        <v>534</v>
      </c>
      <c r="E3526" s="99" t="s">
        <v>534</v>
      </c>
      <c r="F3526" s="95" t="s">
        <v>534</v>
      </c>
      <c r="G3526" s="95" t="s">
        <v>534</v>
      </c>
      <c r="H3526" s="95">
        <v>0</v>
      </c>
      <c r="I3526" s="95">
        <v>1</v>
      </c>
      <c r="J3526" s="95">
        <v>3059</v>
      </c>
      <c r="K3526" s="95" t="s">
        <v>534</v>
      </c>
      <c r="L3526" s="98" t="s">
        <v>534</v>
      </c>
      <c r="M3526" s="98" t="s">
        <v>534</v>
      </c>
      <c r="N3526" s="97" t="s">
        <v>534</v>
      </c>
      <c r="Q3526" s="88" t="str">
        <f t="array" aca="1" ref="Q3526" ca="1">IFERROR(INDEX(Tableau3[Num DECAL],SMALL(IF(Tableau3[Num DECAL]&lt;&gt;"",ROW(INDIRECT("1:"&amp;ROWS(Tableau3[Num DECAL])))),ROWS($1:3515))),"")</f>
        <v/>
      </c>
      <c r="R3526" s="88">
        <f t="shared" ca="1" si="54"/>
        <v>0</v>
      </c>
      <c r="S3526" s="88">
        <f ca="1">COUNTIFS(Tableau3[PLAGE],R3526)</f>
        <v>0</v>
      </c>
      <c r="T3526" s="139">
        <f ca="1">INDEX(EXTRACT!DATE,MATCH(Tableau4[[#This Row],[Décalage]],D:D,0),0)</f>
        <v>0</v>
      </c>
      <c r="U3526" s="139">
        <f ca="1">VLOOKUP(Tableau4[[#This Row],[Décalage]],D:E,2,0)</f>
        <v>0</v>
      </c>
      <c r="V3526" s="139">
        <f ca="1">VLOOKUP(Tableau4[[#This Row],[Décalage]],D:G,4,0)</f>
        <v>0</v>
      </c>
      <c r="AY3526" s="88"/>
      <c r="AZ3526" s="88"/>
      <c r="BA3526" s="88"/>
      <c r="BB3526" s="88"/>
      <c r="BC3526" s="88"/>
    </row>
    <row r="3527" spans="1:55" ht="15" x14ac:dyDescent="0.2">
      <c r="A3527" s="100" t="s">
        <v>534</v>
      </c>
      <c r="B3527" s="95" t="s">
        <v>534</v>
      </c>
      <c r="C3527" s="95">
        <v>3524</v>
      </c>
      <c r="D3527" s="95" t="s">
        <v>534</v>
      </c>
      <c r="E3527" s="99" t="s">
        <v>534</v>
      </c>
      <c r="F3527" s="95" t="s">
        <v>534</v>
      </c>
      <c r="G3527" s="95" t="s">
        <v>534</v>
      </c>
      <c r="H3527" s="95">
        <v>0</v>
      </c>
      <c r="I3527" s="95">
        <v>1</v>
      </c>
      <c r="J3527" s="95">
        <v>3060</v>
      </c>
      <c r="K3527" s="95" t="s">
        <v>534</v>
      </c>
      <c r="L3527" s="98" t="s">
        <v>534</v>
      </c>
      <c r="M3527" s="98" t="s">
        <v>534</v>
      </c>
      <c r="N3527" s="97" t="s">
        <v>534</v>
      </c>
      <c r="Q3527" s="88" t="str">
        <f t="array" aca="1" ref="Q3527" ca="1">IFERROR(INDEX(Tableau3[Num DECAL],SMALL(IF(Tableau3[Num DECAL]&lt;&gt;"",ROW(INDIRECT("1:"&amp;ROWS(Tableau3[Num DECAL])))),ROWS($1:3516))),"")</f>
        <v/>
      </c>
      <c r="R3527" s="88">
        <f t="shared" ca="1" si="54"/>
        <v>0</v>
      </c>
      <c r="S3527" s="88">
        <f ca="1">COUNTIFS(Tableau3[PLAGE],R3527)</f>
        <v>0</v>
      </c>
      <c r="T3527" s="139">
        <f ca="1">INDEX(EXTRACT!DATE,MATCH(Tableau4[[#This Row],[Décalage]],D:D,0),0)</f>
        <v>0</v>
      </c>
      <c r="U3527" s="139">
        <f ca="1">VLOOKUP(Tableau4[[#This Row],[Décalage]],D:E,2,0)</f>
        <v>0</v>
      </c>
      <c r="V3527" s="139">
        <f ca="1">VLOOKUP(Tableau4[[#This Row],[Décalage]],D:G,4,0)</f>
        <v>0</v>
      </c>
      <c r="AY3527" s="88"/>
      <c r="AZ3527" s="88"/>
      <c r="BA3527" s="88"/>
      <c r="BB3527" s="88"/>
      <c r="BC3527" s="88"/>
    </row>
    <row r="3528" spans="1:55" ht="15" x14ac:dyDescent="0.2">
      <c r="A3528" s="100" t="s">
        <v>534</v>
      </c>
      <c r="B3528" s="95" t="s">
        <v>534</v>
      </c>
      <c r="C3528" s="95">
        <v>3525</v>
      </c>
      <c r="D3528" s="95" t="s">
        <v>534</v>
      </c>
      <c r="E3528" s="99" t="s">
        <v>534</v>
      </c>
      <c r="F3528" s="95" t="s">
        <v>534</v>
      </c>
      <c r="G3528" s="95" t="s">
        <v>534</v>
      </c>
      <c r="H3528" s="95">
        <v>0</v>
      </c>
      <c r="I3528" s="95">
        <v>1</v>
      </c>
      <c r="J3528" s="95">
        <v>3061</v>
      </c>
      <c r="K3528" s="95" t="s">
        <v>534</v>
      </c>
      <c r="L3528" s="98" t="s">
        <v>534</v>
      </c>
      <c r="M3528" s="98" t="s">
        <v>534</v>
      </c>
      <c r="N3528" s="97" t="s">
        <v>534</v>
      </c>
      <c r="Q3528" s="88" t="str">
        <f t="array" aca="1" ref="Q3528" ca="1">IFERROR(INDEX(Tableau3[Num DECAL],SMALL(IF(Tableau3[Num DECAL]&lt;&gt;"",ROW(INDIRECT("1:"&amp;ROWS(Tableau3[Num DECAL])))),ROWS($1:3517))),"")</f>
        <v/>
      </c>
      <c r="R3528" s="88">
        <f t="shared" ca="1" si="54"/>
        <v>0</v>
      </c>
      <c r="S3528" s="88">
        <f ca="1">COUNTIFS(Tableau3[PLAGE],R3528)</f>
        <v>0</v>
      </c>
      <c r="T3528" s="139">
        <f ca="1">INDEX(EXTRACT!DATE,MATCH(Tableau4[[#This Row],[Décalage]],D:D,0),0)</f>
        <v>0</v>
      </c>
      <c r="U3528" s="139">
        <f ca="1">VLOOKUP(Tableau4[[#This Row],[Décalage]],D:E,2,0)</f>
        <v>0</v>
      </c>
      <c r="V3528" s="139">
        <f ca="1">VLOOKUP(Tableau4[[#This Row],[Décalage]],D:G,4,0)</f>
        <v>0</v>
      </c>
      <c r="AY3528" s="88"/>
      <c r="AZ3528" s="88"/>
      <c r="BA3528" s="88"/>
      <c r="BB3528" s="88"/>
      <c r="BC3528" s="88"/>
    </row>
    <row r="3529" spans="1:55" ht="15" x14ac:dyDescent="0.2">
      <c r="A3529" s="100" t="s">
        <v>534</v>
      </c>
      <c r="B3529" s="95" t="s">
        <v>534</v>
      </c>
      <c r="C3529" s="95">
        <v>3526</v>
      </c>
      <c r="D3529" s="95" t="s">
        <v>534</v>
      </c>
      <c r="E3529" s="99" t="s">
        <v>534</v>
      </c>
      <c r="F3529" s="95" t="s">
        <v>534</v>
      </c>
      <c r="G3529" s="95" t="s">
        <v>534</v>
      </c>
      <c r="H3529" s="95">
        <v>0</v>
      </c>
      <c r="I3529" s="95">
        <v>1</v>
      </c>
      <c r="J3529" s="95">
        <v>3062</v>
      </c>
      <c r="K3529" s="95" t="s">
        <v>534</v>
      </c>
      <c r="L3529" s="98" t="s">
        <v>534</v>
      </c>
      <c r="M3529" s="98" t="s">
        <v>534</v>
      </c>
      <c r="N3529" s="97" t="s">
        <v>534</v>
      </c>
      <c r="Q3529" s="88" t="str">
        <f t="array" aca="1" ref="Q3529" ca="1">IFERROR(INDEX(Tableau3[Num DECAL],SMALL(IF(Tableau3[Num DECAL]&lt;&gt;"",ROW(INDIRECT("1:"&amp;ROWS(Tableau3[Num DECAL])))),ROWS($1:3518))),"")</f>
        <v/>
      </c>
      <c r="R3529" s="88">
        <f t="shared" ca="1" si="54"/>
        <v>0</v>
      </c>
      <c r="S3529" s="88">
        <f ca="1">COUNTIFS(Tableau3[PLAGE],R3529)</f>
        <v>0</v>
      </c>
      <c r="T3529" s="139">
        <f ca="1">INDEX(EXTRACT!DATE,MATCH(Tableau4[[#This Row],[Décalage]],D:D,0),0)</f>
        <v>0</v>
      </c>
      <c r="U3529" s="139">
        <f ca="1">VLOOKUP(Tableau4[[#This Row],[Décalage]],D:E,2,0)</f>
        <v>0</v>
      </c>
      <c r="V3529" s="139">
        <f ca="1">VLOOKUP(Tableau4[[#This Row],[Décalage]],D:G,4,0)</f>
        <v>0</v>
      </c>
      <c r="AY3529" s="88"/>
      <c r="AZ3529" s="88"/>
      <c r="BA3529" s="88"/>
      <c r="BB3529" s="88"/>
      <c r="BC3529" s="88"/>
    </row>
    <row r="3530" spans="1:55" ht="15" x14ac:dyDescent="0.2">
      <c r="A3530" s="100" t="s">
        <v>534</v>
      </c>
      <c r="B3530" s="95" t="s">
        <v>534</v>
      </c>
      <c r="C3530" s="95">
        <v>3527</v>
      </c>
      <c r="D3530" s="95" t="s">
        <v>534</v>
      </c>
      <c r="E3530" s="99" t="s">
        <v>534</v>
      </c>
      <c r="F3530" s="95" t="s">
        <v>534</v>
      </c>
      <c r="G3530" s="95" t="s">
        <v>534</v>
      </c>
      <c r="H3530" s="95">
        <v>0</v>
      </c>
      <c r="I3530" s="95">
        <v>1</v>
      </c>
      <c r="J3530" s="95">
        <v>3063</v>
      </c>
      <c r="K3530" s="95" t="s">
        <v>534</v>
      </c>
      <c r="L3530" s="98" t="s">
        <v>534</v>
      </c>
      <c r="M3530" s="98" t="s">
        <v>534</v>
      </c>
      <c r="N3530" s="97" t="s">
        <v>534</v>
      </c>
      <c r="Q3530" s="88" t="str">
        <f t="array" aca="1" ref="Q3530" ca="1">IFERROR(INDEX(Tableau3[Num DECAL],SMALL(IF(Tableau3[Num DECAL]&lt;&gt;"",ROW(INDIRECT("1:"&amp;ROWS(Tableau3[Num DECAL])))),ROWS($1:3519))),"")</f>
        <v/>
      </c>
      <c r="R3530" s="88">
        <f t="shared" ca="1" si="54"/>
        <v>0</v>
      </c>
      <c r="S3530" s="88">
        <f ca="1">COUNTIFS(Tableau3[PLAGE],R3530)</f>
        <v>0</v>
      </c>
      <c r="T3530" s="139">
        <f ca="1">INDEX(EXTRACT!DATE,MATCH(Tableau4[[#This Row],[Décalage]],D:D,0),0)</f>
        <v>0</v>
      </c>
      <c r="U3530" s="139">
        <f ca="1">VLOOKUP(Tableau4[[#This Row],[Décalage]],D:E,2,0)</f>
        <v>0</v>
      </c>
      <c r="V3530" s="139">
        <f ca="1">VLOOKUP(Tableau4[[#This Row],[Décalage]],D:G,4,0)</f>
        <v>0</v>
      </c>
      <c r="AY3530" s="88"/>
      <c r="AZ3530" s="88"/>
      <c r="BA3530" s="88"/>
      <c r="BB3530" s="88"/>
      <c r="BC3530" s="88"/>
    </row>
    <row r="3531" spans="1:55" ht="15" x14ac:dyDescent="0.2">
      <c r="A3531" s="100" t="s">
        <v>534</v>
      </c>
      <c r="B3531" s="95" t="s">
        <v>534</v>
      </c>
      <c r="C3531" s="95">
        <v>3528</v>
      </c>
      <c r="D3531" s="95" t="s">
        <v>534</v>
      </c>
      <c r="E3531" s="99" t="s">
        <v>534</v>
      </c>
      <c r="F3531" s="95" t="s">
        <v>534</v>
      </c>
      <c r="G3531" s="95" t="s">
        <v>534</v>
      </c>
      <c r="H3531" s="95">
        <v>0</v>
      </c>
      <c r="I3531" s="95">
        <v>1</v>
      </c>
      <c r="J3531" s="95">
        <v>3064</v>
      </c>
      <c r="K3531" s="95" t="s">
        <v>534</v>
      </c>
      <c r="L3531" s="98" t="s">
        <v>534</v>
      </c>
      <c r="M3531" s="98" t="s">
        <v>534</v>
      </c>
      <c r="N3531" s="97" t="s">
        <v>534</v>
      </c>
      <c r="Q3531" s="88" t="str">
        <f t="array" aca="1" ref="Q3531" ca="1">IFERROR(INDEX(Tableau3[Num DECAL],SMALL(IF(Tableau3[Num DECAL]&lt;&gt;"",ROW(INDIRECT("1:"&amp;ROWS(Tableau3[Num DECAL])))),ROWS($1:3520))),"")</f>
        <v/>
      </c>
      <c r="R3531" s="88">
        <f t="shared" ca="1" si="54"/>
        <v>0</v>
      </c>
      <c r="S3531" s="88">
        <f ca="1">COUNTIFS(Tableau3[PLAGE],R3531)</f>
        <v>0</v>
      </c>
      <c r="T3531" s="139">
        <f ca="1">INDEX(EXTRACT!DATE,MATCH(Tableau4[[#This Row],[Décalage]],D:D,0),0)</f>
        <v>0</v>
      </c>
      <c r="U3531" s="139">
        <f ca="1">VLOOKUP(Tableau4[[#This Row],[Décalage]],D:E,2,0)</f>
        <v>0</v>
      </c>
      <c r="V3531" s="139">
        <f ca="1">VLOOKUP(Tableau4[[#This Row],[Décalage]],D:G,4,0)</f>
        <v>0</v>
      </c>
      <c r="AY3531" s="88"/>
      <c r="AZ3531" s="88"/>
      <c r="BA3531" s="88"/>
      <c r="BB3531" s="88"/>
      <c r="BC3531" s="88"/>
    </row>
    <row r="3532" spans="1:55" ht="15" x14ac:dyDescent="0.2">
      <c r="A3532" s="100" t="s">
        <v>534</v>
      </c>
      <c r="B3532" s="95" t="s">
        <v>534</v>
      </c>
      <c r="C3532" s="95">
        <v>3529</v>
      </c>
      <c r="D3532" s="95" t="s">
        <v>534</v>
      </c>
      <c r="E3532" s="99" t="s">
        <v>534</v>
      </c>
      <c r="F3532" s="95" t="s">
        <v>534</v>
      </c>
      <c r="G3532" s="95" t="s">
        <v>534</v>
      </c>
      <c r="H3532" s="95">
        <v>0</v>
      </c>
      <c r="I3532" s="95">
        <v>1</v>
      </c>
      <c r="J3532" s="95">
        <v>3065</v>
      </c>
      <c r="K3532" s="95" t="s">
        <v>534</v>
      </c>
      <c r="L3532" s="98" t="s">
        <v>534</v>
      </c>
      <c r="M3532" s="98" t="s">
        <v>534</v>
      </c>
      <c r="N3532" s="97" t="s">
        <v>534</v>
      </c>
      <c r="Q3532" s="88" t="str">
        <f t="array" aca="1" ref="Q3532" ca="1">IFERROR(INDEX(Tableau3[Num DECAL],SMALL(IF(Tableau3[Num DECAL]&lt;&gt;"",ROW(INDIRECT("1:"&amp;ROWS(Tableau3[Num DECAL])))),ROWS($1:3521))),"")</f>
        <v/>
      </c>
      <c r="R3532" s="88">
        <f t="shared" ref="R3532:R3595" ca="1" si="55">VLOOKUP(Q3532,D:J,7,0)</f>
        <v>0</v>
      </c>
      <c r="S3532" s="88">
        <f ca="1">COUNTIFS(Tableau3[PLAGE],R3532)</f>
        <v>0</v>
      </c>
      <c r="T3532" s="139">
        <f ca="1">INDEX(EXTRACT!DATE,MATCH(Tableau4[[#This Row],[Décalage]],D:D,0),0)</f>
        <v>0</v>
      </c>
      <c r="U3532" s="139">
        <f ca="1">VLOOKUP(Tableau4[[#This Row],[Décalage]],D:E,2,0)</f>
        <v>0</v>
      </c>
      <c r="V3532" s="139">
        <f ca="1">VLOOKUP(Tableau4[[#This Row],[Décalage]],D:G,4,0)</f>
        <v>0</v>
      </c>
      <c r="AY3532" s="88"/>
      <c r="AZ3532" s="88"/>
      <c r="BA3532" s="88"/>
      <c r="BB3532" s="88"/>
      <c r="BC3532" s="88"/>
    </row>
    <row r="3533" spans="1:55" ht="15" x14ac:dyDescent="0.2">
      <c r="A3533" s="100" t="s">
        <v>534</v>
      </c>
      <c r="B3533" s="95" t="s">
        <v>534</v>
      </c>
      <c r="C3533" s="95">
        <v>3530</v>
      </c>
      <c r="D3533" s="95" t="s">
        <v>534</v>
      </c>
      <c r="E3533" s="99" t="s">
        <v>534</v>
      </c>
      <c r="F3533" s="95" t="s">
        <v>534</v>
      </c>
      <c r="G3533" s="95" t="s">
        <v>534</v>
      </c>
      <c r="H3533" s="95">
        <v>0</v>
      </c>
      <c r="I3533" s="95">
        <v>1</v>
      </c>
      <c r="J3533" s="95">
        <v>3066</v>
      </c>
      <c r="K3533" s="95" t="s">
        <v>534</v>
      </c>
      <c r="L3533" s="98" t="s">
        <v>534</v>
      </c>
      <c r="M3533" s="98" t="s">
        <v>534</v>
      </c>
      <c r="N3533" s="97" t="s">
        <v>534</v>
      </c>
      <c r="Q3533" s="88" t="str">
        <f t="array" aca="1" ref="Q3533" ca="1">IFERROR(INDEX(Tableau3[Num DECAL],SMALL(IF(Tableau3[Num DECAL]&lt;&gt;"",ROW(INDIRECT("1:"&amp;ROWS(Tableau3[Num DECAL])))),ROWS($1:3522))),"")</f>
        <v/>
      </c>
      <c r="R3533" s="88">
        <f t="shared" ca="1" si="55"/>
        <v>0</v>
      </c>
      <c r="S3533" s="88">
        <f ca="1">COUNTIFS(Tableau3[PLAGE],R3533)</f>
        <v>0</v>
      </c>
      <c r="T3533" s="139">
        <f ca="1">INDEX(EXTRACT!DATE,MATCH(Tableau4[[#This Row],[Décalage]],D:D,0),0)</f>
        <v>0</v>
      </c>
      <c r="U3533" s="139">
        <f ca="1">VLOOKUP(Tableau4[[#This Row],[Décalage]],D:E,2,0)</f>
        <v>0</v>
      </c>
      <c r="V3533" s="139">
        <f ca="1">VLOOKUP(Tableau4[[#This Row],[Décalage]],D:G,4,0)</f>
        <v>0</v>
      </c>
      <c r="AY3533" s="88"/>
      <c r="AZ3533" s="88"/>
      <c r="BA3533" s="88"/>
      <c r="BB3533" s="88"/>
      <c r="BC3533" s="88"/>
    </row>
    <row r="3534" spans="1:55" ht="15" x14ac:dyDescent="0.2">
      <c r="A3534" s="100" t="s">
        <v>534</v>
      </c>
      <c r="B3534" s="95" t="s">
        <v>534</v>
      </c>
      <c r="C3534" s="95">
        <v>3531</v>
      </c>
      <c r="D3534" s="95" t="s">
        <v>534</v>
      </c>
      <c r="E3534" s="99" t="s">
        <v>534</v>
      </c>
      <c r="F3534" s="95" t="s">
        <v>534</v>
      </c>
      <c r="G3534" s="95" t="s">
        <v>534</v>
      </c>
      <c r="H3534" s="95">
        <v>0</v>
      </c>
      <c r="I3534" s="95">
        <v>1</v>
      </c>
      <c r="J3534" s="95">
        <v>3067</v>
      </c>
      <c r="K3534" s="95" t="s">
        <v>534</v>
      </c>
      <c r="L3534" s="98" t="s">
        <v>534</v>
      </c>
      <c r="M3534" s="98" t="s">
        <v>534</v>
      </c>
      <c r="N3534" s="97" t="s">
        <v>534</v>
      </c>
      <c r="Q3534" s="88" t="str">
        <f t="array" aca="1" ref="Q3534" ca="1">IFERROR(INDEX(Tableau3[Num DECAL],SMALL(IF(Tableau3[Num DECAL]&lt;&gt;"",ROW(INDIRECT("1:"&amp;ROWS(Tableau3[Num DECAL])))),ROWS($1:3523))),"")</f>
        <v/>
      </c>
      <c r="R3534" s="88">
        <f t="shared" ca="1" si="55"/>
        <v>0</v>
      </c>
      <c r="S3534" s="88">
        <f ca="1">COUNTIFS(Tableau3[PLAGE],R3534)</f>
        <v>0</v>
      </c>
      <c r="T3534" s="139">
        <f ca="1">INDEX(EXTRACT!DATE,MATCH(Tableau4[[#This Row],[Décalage]],D:D,0),0)</f>
        <v>0</v>
      </c>
      <c r="U3534" s="139">
        <f ca="1">VLOOKUP(Tableau4[[#This Row],[Décalage]],D:E,2,0)</f>
        <v>0</v>
      </c>
      <c r="V3534" s="139">
        <f ca="1">VLOOKUP(Tableau4[[#This Row],[Décalage]],D:G,4,0)</f>
        <v>0</v>
      </c>
      <c r="AY3534" s="88"/>
      <c r="AZ3534" s="88"/>
      <c r="BA3534" s="88"/>
      <c r="BB3534" s="88"/>
      <c r="BC3534" s="88"/>
    </row>
    <row r="3535" spans="1:55" ht="15" x14ac:dyDescent="0.2">
      <c r="A3535" s="100" t="s">
        <v>534</v>
      </c>
      <c r="B3535" s="95" t="s">
        <v>534</v>
      </c>
      <c r="C3535" s="95">
        <v>3532</v>
      </c>
      <c r="D3535" s="95" t="s">
        <v>534</v>
      </c>
      <c r="E3535" s="99" t="s">
        <v>534</v>
      </c>
      <c r="F3535" s="95" t="s">
        <v>534</v>
      </c>
      <c r="G3535" s="95" t="s">
        <v>534</v>
      </c>
      <c r="H3535" s="95">
        <v>0</v>
      </c>
      <c r="I3535" s="95">
        <v>1</v>
      </c>
      <c r="J3535" s="95">
        <v>3068</v>
      </c>
      <c r="K3535" s="95" t="s">
        <v>534</v>
      </c>
      <c r="L3535" s="98" t="s">
        <v>534</v>
      </c>
      <c r="M3535" s="98" t="s">
        <v>534</v>
      </c>
      <c r="N3535" s="97" t="s">
        <v>534</v>
      </c>
      <c r="Q3535" s="88" t="str">
        <f t="array" aca="1" ref="Q3535" ca="1">IFERROR(INDEX(Tableau3[Num DECAL],SMALL(IF(Tableau3[Num DECAL]&lt;&gt;"",ROW(INDIRECT("1:"&amp;ROWS(Tableau3[Num DECAL])))),ROWS($1:3524))),"")</f>
        <v/>
      </c>
      <c r="R3535" s="88">
        <f t="shared" ca="1" si="55"/>
        <v>0</v>
      </c>
      <c r="S3535" s="88">
        <f ca="1">COUNTIFS(Tableau3[PLAGE],R3535)</f>
        <v>0</v>
      </c>
      <c r="T3535" s="139">
        <f ca="1">INDEX(EXTRACT!DATE,MATCH(Tableau4[[#This Row],[Décalage]],D:D,0),0)</f>
        <v>0</v>
      </c>
      <c r="U3535" s="139">
        <f ca="1">VLOOKUP(Tableau4[[#This Row],[Décalage]],D:E,2,0)</f>
        <v>0</v>
      </c>
      <c r="V3535" s="139">
        <f ca="1">VLOOKUP(Tableau4[[#This Row],[Décalage]],D:G,4,0)</f>
        <v>0</v>
      </c>
      <c r="AY3535" s="88"/>
      <c r="AZ3535" s="88"/>
      <c r="BA3535" s="88"/>
      <c r="BB3535" s="88"/>
      <c r="BC3535" s="88"/>
    </row>
    <row r="3536" spans="1:55" ht="15" x14ac:dyDescent="0.2">
      <c r="A3536" s="100" t="s">
        <v>534</v>
      </c>
      <c r="B3536" s="95" t="s">
        <v>534</v>
      </c>
      <c r="C3536" s="95">
        <v>3533</v>
      </c>
      <c r="D3536" s="95" t="s">
        <v>534</v>
      </c>
      <c r="E3536" s="99" t="s">
        <v>534</v>
      </c>
      <c r="F3536" s="95" t="s">
        <v>534</v>
      </c>
      <c r="G3536" s="95" t="s">
        <v>534</v>
      </c>
      <c r="H3536" s="95">
        <v>0</v>
      </c>
      <c r="I3536" s="95">
        <v>1</v>
      </c>
      <c r="J3536" s="95">
        <v>3069</v>
      </c>
      <c r="K3536" s="95" t="s">
        <v>534</v>
      </c>
      <c r="L3536" s="98" t="s">
        <v>534</v>
      </c>
      <c r="M3536" s="98" t="s">
        <v>534</v>
      </c>
      <c r="N3536" s="97" t="s">
        <v>534</v>
      </c>
      <c r="Q3536" s="88" t="str">
        <f t="array" aca="1" ref="Q3536" ca="1">IFERROR(INDEX(Tableau3[Num DECAL],SMALL(IF(Tableau3[Num DECAL]&lt;&gt;"",ROW(INDIRECT("1:"&amp;ROWS(Tableau3[Num DECAL])))),ROWS($1:3525))),"")</f>
        <v/>
      </c>
      <c r="R3536" s="88">
        <f t="shared" ca="1" si="55"/>
        <v>0</v>
      </c>
      <c r="S3536" s="88">
        <f ca="1">COUNTIFS(Tableau3[PLAGE],R3536)</f>
        <v>0</v>
      </c>
      <c r="T3536" s="139">
        <f ca="1">INDEX(EXTRACT!DATE,MATCH(Tableau4[[#This Row],[Décalage]],D:D,0),0)</f>
        <v>0</v>
      </c>
      <c r="U3536" s="139">
        <f ca="1">VLOOKUP(Tableau4[[#This Row],[Décalage]],D:E,2,0)</f>
        <v>0</v>
      </c>
      <c r="V3536" s="139">
        <f ca="1">VLOOKUP(Tableau4[[#This Row],[Décalage]],D:G,4,0)</f>
        <v>0</v>
      </c>
      <c r="AY3536" s="88"/>
      <c r="AZ3536" s="88"/>
      <c r="BA3536" s="88"/>
      <c r="BB3536" s="88"/>
      <c r="BC3536" s="88"/>
    </row>
    <row r="3537" spans="1:55" ht="15" x14ac:dyDescent="0.2">
      <c r="A3537" s="100" t="s">
        <v>534</v>
      </c>
      <c r="B3537" s="95" t="s">
        <v>534</v>
      </c>
      <c r="C3537" s="95">
        <v>3534</v>
      </c>
      <c r="D3537" s="95" t="s">
        <v>534</v>
      </c>
      <c r="E3537" s="99" t="s">
        <v>534</v>
      </c>
      <c r="F3537" s="95" t="s">
        <v>534</v>
      </c>
      <c r="G3537" s="95" t="s">
        <v>534</v>
      </c>
      <c r="H3537" s="95">
        <v>0</v>
      </c>
      <c r="I3537" s="95">
        <v>1</v>
      </c>
      <c r="J3537" s="95">
        <v>3070</v>
      </c>
      <c r="K3537" s="95" t="s">
        <v>534</v>
      </c>
      <c r="L3537" s="98" t="s">
        <v>534</v>
      </c>
      <c r="M3537" s="98" t="s">
        <v>534</v>
      </c>
      <c r="N3537" s="97" t="s">
        <v>534</v>
      </c>
      <c r="Q3537" s="88" t="str">
        <f t="array" aca="1" ref="Q3537" ca="1">IFERROR(INDEX(Tableau3[Num DECAL],SMALL(IF(Tableau3[Num DECAL]&lt;&gt;"",ROW(INDIRECT("1:"&amp;ROWS(Tableau3[Num DECAL])))),ROWS($1:3526))),"")</f>
        <v/>
      </c>
      <c r="R3537" s="88">
        <f t="shared" ca="1" si="55"/>
        <v>0</v>
      </c>
      <c r="S3537" s="88">
        <f ca="1">COUNTIFS(Tableau3[PLAGE],R3537)</f>
        <v>0</v>
      </c>
      <c r="T3537" s="139">
        <f ca="1">INDEX(EXTRACT!DATE,MATCH(Tableau4[[#This Row],[Décalage]],D:D,0),0)</f>
        <v>0</v>
      </c>
      <c r="U3537" s="139">
        <f ca="1">VLOOKUP(Tableau4[[#This Row],[Décalage]],D:E,2,0)</f>
        <v>0</v>
      </c>
      <c r="V3537" s="139">
        <f ca="1">VLOOKUP(Tableau4[[#This Row],[Décalage]],D:G,4,0)</f>
        <v>0</v>
      </c>
      <c r="AY3537" s="88"/>
      <c r="AZ3537" s="88"/>
      <c r="BA3537" s="88"/>
      <c r="BB3537" s="88"/>
      <c r="BC3537" s="88"/>
    </row>
    <row r="3538" spans="1:55" ht="15" x14ac:dyDescent="0.2">
      <c r="A3538" s="100" t="s">
        <v>534</v>
      </c>
      <c r="B3538" s="95" t="s">
        <v>534</v>
      </c>
      <c r="C3538" s="95">
        <v>3535</v>
      </c>
      <c r="D3538" s="95" t="s">
        <v>534</v>
      </c>
      <c r="E3538" s="99" t="s">
        <v>534</v>
      </c>
      <c r="F3538" s="95" t="s">
        <v>534</v>
      </c>
      <c r="G3538" s="95" t="s">
        <v>534</v>
      </c>
      <c r="H3538" s="95">
        <v>0</v>
      </c>
      <c r="I3538" s="95">
        <v>1</v>
      </c>
      <c r="J3538" s="95">
        <v>3071</v>
      </c>
      <c r="K3538" s="95" t="s">
        <v>534</v>
      </c>
      <c r="L3538" s="98" t="s">
        <v>534</v>
      </c>
      <c r="M3538" s="98" t="s">
        <v>534</v>
      </c>
      <c r="N3538" s="97" t="s">
        <v>534</v>
      </c>
      <c r="Q3538" s="88" t="str">
        <f t="array" aca="1" ref="Q3538" ca="1">IFERROR(INDEX(Tableau3[Num DECAL],SMALL(IF(Tableau3[Num DECAL]&lt;&gt;"",ROW(INDIRECT("1:"&amp;ROWS(Tableau3[Num DECAL])))),ROWS($1:3527))),"")</f>
        <v/>
      </c>
      <c r="R3538" s="88">
        <f t="shared" ca="1" si="55"/>
        <v>0</v>
      </c>
      <c r="S3538" s="88">
        <f ca="1">COUNTIFS(Tableau3[PLAGE],R3538)</f>
        <v>0</v>
      </c>
      <c r="T3538" s="139">
        <f ca="1">INDEX(EXTRACT!DATE,MATCH(Tableau4[[#This Row],[Décalage]],D:D,0),0)</f>
        <v>0</v>
      </c>
      <c r="U3538" s="139">
        <f ca="1">VLOOKUP(Tableau4[[#This Row],[Décalage]],D:E,2,0)</f>
        <v>0</v>
      </c>
      <c r="V3538" s="139">
        <f ca="1">VLOOKUP(Tableau4[[#This Row],[Décalage]],D:G,4,0)</f>
        <v>0</v>
      </c>
      <c r="AY3538" s="88"/>
      <c r="AZ3538" s="88"/>
      <c r="BA3538" s="88"/>
      <c r="BB3538" s="88"/>
      <c r="BC3538" s="88"/>
    </row>
    <row r="3539" spans="1:55" ht="15" x14ac:dyDescent="0.2">
      <c r="A3539" s="100" t="s">
        <v>534</v>
      </c>
      <c r="B3539" s="95" t="s">
        <v>534</v>
      </c>
      <c r="C3539" s="95">
        <v>3536</v>
      </c>
      <c r="D3539" s="95" t="s">
        <v>534</v>
      </c>
      <c r="E3539" s="99" t="s">
        <v>534</v>
      </c>
      <c r="F3539" s="95" t="s">
        <v>534</v>
      </c>
      <c r="G3539" s="95" t="s">
        <v>534</v>
      </c>
      <c r="H3539" s="95">
        <v>0</v>
      </c>
      <c r="I3539" s="95">
        <v>1</v>
      </c>
      <c r="J3539" s="95">
        <v>3072</v>
      </c>
      <c r="K3539" s="95" t="s">
        <v>534</v>
      </c>
      <c r="L3539" s="98" t="s">
        <v>534</v>
      </c>
      <c r="M3539" s="98" t="s">
        <v>534</v>
      </c>
      <c r="N3539" s="97" t="s">
        <v>534</v>
      </c>
      <c r="Q3539" s="88" t="str">
        <f t="array" aca="1" ref="Q3539" ca="1">IFERROR(INDEX(Tableau3[Num DECAL],SMALL(IF(Tableau3[Num DECAL]&lt;&gt;"",ROW(INDIRECT("1:"&amp;ROWS(Tableau3[Num DECAL])))),ROWS($1:3528))),"")</f>
        <v/>
      </c>
      <c r="R3539" s="88">
        <f t="shared" ca="1" si="55"/>
        <v>0</v>
      </c>
      <c r="S3539" s="88">
        <f ca="1">COUNTIFS(Tableau3[PLAGE],R3539)</f>
        <v>0</v>
      </c>
      <c r="T3539" s="139">
        <f ca="1">INDEX(EXTRACT!DATE,MATCH(Tableau4[[#This Row],[Décalage]],D:D,0),0)</f>
        <v>0</v>
      </c>
      <c r="U3539" s="139">
        <f ca="1">VLOOKUP(Tableau4[[#This Row],[Décalage]],D:E,2,0)</f>
        <v>0</v>
      </c>
      <c r="V3539" s="139">
        <f ca="1">VLOOKUP(Tableau4[[#This Row],[Décalage]],D:G,4,0)</f>
        <v>0</v>
      </c>
      <c r="AY3539" s="88"/>
      <c r="AZ3539" s="88"/>
      <c r="BA3539" s="88"/>
      <c r="BB3539" s="88"/>
      <c r="BC3539" s="88"/>
    </row>
    <row r="3540" spans="1:55" ht="15" x14ac:dyDescent="0.2">
      <c r="A3540" s="100" t="s">
        <v>534</v>
      </c>
      <c r="B3540" s="95" t="s">
        <v>534</v>
      </c>
      <c r="C3540" s="95">
        <v>3537</v>
      </c>
      <c r="D3540" s="95" t="s">
        <v>534</v>
      </c>
      <c r="E3540" s="99" t="s">
        <v>534</v>
      </c>
      <c r="F3540" s="95" t="s">
        <v>534</v>
      </c>
      <c r="G3540" s="95" t="s">
        <v>534</v>
      </c>
      <c r="H3540" s="95">
        <v>0</v>
      </c>
      <c r="I3540" s="95">
        <v>1</v>
      </c>
      <c r="J3540" s="95">
        <v>3073</v>
      </c>
      <c r="K3540" s="95" t="s">
        <v>534</v>
      </c>
      <c r="L3540" s="98" t="s">
        <v>534</v>
      </c>
      <c r="M3540" s="98" t="s">
        <v>534</v>
      </c>
      <c r="N3540" s="97" t="s">
        <v>534</v>
      </c>
      <c r="Q3540" s="88" t="str">
        <f t="array" aca="1" ref="Q3540" ca="1">IFERROR(INDEX(Tableau3[Num DECAL],SMALL(IF(Tableau3[Num DECAL]&lt;&gt;"",ROW(INDIRECT("1:"&amp;ROWS(Tableau3[Num DECAL])))),ROWS($1:3529))),"")</f>
        <v/>
      </c>
      <c r="R3540" s="88">
        <f t="shared" ca="1" si="55"/>
        <v>0</v>
      </c>
      <c r="S3540" s="88">
        <f ca="1">COUNTIFS(Tableau3[PLAGE],R3540)</f>
        <v>0</v>
      </c>
      <c r="T3540" s="139">
        <f ca="1">INDEX(EXTRACT!DATE,MATCH(Tableau4[[#This Row],[Décalage]],D:D,0),0)</f>
        <v>0</v>
      </c>
      <c r="U3540" s="139">
        <f ca="1">VLOOKUP(Tableau4[[#This Row],[Décalage]],D:E,2,0)</f>
        <v>0</v>
      </c>
      <c r="V3540" s="139">
        <f ca="1">VLOOKUP(Tableau4[[#This Row],[Décalage]],D:G,4,0)</f>
        <v>0</v>
      </c>
      <c r="AY3540" s="88"/>
      <c r="AZ3540" s="88"/>
      <c r="BA3540" s="88"/>
      <c r="BB3540" s="88"/>
      <c r="BC3540" s="88"/>
    </row>
    <row r="3541" spans="1:55" ht="15" x14ac:dyDescent="0.2">
      <c r="A3541" s="100" t="s">
        <v>534</v>
      </c>
      <c r="B3541" s="95" t="s">
        <v>534</v>
      </c>
      <c r="C3541" s="95">
        <v>3538</v>
      </c>
      <c r="D3541" s="95" t="s">
        <v>534</v>
      </c>
      <c r="E3541" s="99" t="s">
        <v>534</v>
      </c>
      <c r="F3541" s="95" t="s">
        <v>534</v>
      </c>
      <c r="G3541" s="95" t="s">
        <v>534</v>
      </c>
      <c r="H3541" s="95">
        <v>0</v>
      </c>
      <c r="I3541" s="95">
        <v>1</v>
      </c>
      <c r="J3541" s="95">
        <v>3074</v>
      </c>
      <c r="K3541" s="95" t="s">
        <v>534</v>
      </c>
      <c r="L3541" s="98" t="s">
        <v>534</v>
      </c>
      <c r="M3541" s="98" t="s">
        <v>534</v>
      </c>
      <c r="N3541" s="97" t="s">
        <v>534</v>
      </c>
      <c r="Q3541" s="88" t="str">
        <f t="array" aca="1" ref="Q3541" ca="1">IFERROR(INDEX(Tableau3[Num DECAL],SMALL(IF(Tableau3[Num DECAL]&lt;&gt;"",ROW(INDIRECT("1:"&amp;ROWS(Tableau3[Num DECAL])))),ROWS($1:3530))),"")</f>
        <v/>
      </c>
      <c r="R3541" s="88">
        <f t="shared" ca="1" si="55"/>
        <v>0</v>
      </c>
      <c r="S3541" s="88">
        <f ca="1">COUNTIFS(Tableau3[PLAGE],R3541)</f>
        <v>0</v>
      </c>
      <c r="T3541" s="139">
        <f ca="1">INDEX(EXTRACT!DATE,MATCH(Tableau4[[#This Row],[Décalage]],D:D,0),0)</f>
        <v>0</v>
      </c>
      <c r="U3541" s="139">
        <f ca="1">VLOOKUP(Tableau4[[#This Row],[Décalage]],D:E,2,0)</f>
        <v>0</v>
      </c>
      <c r="V3541" s="139">
        <f ca="1">VLOOKUP(Tableau4[[#This Row],[Décalage]],D:G,4,0)</f>
        <v>0</v>
      </c>
      <c r="AY3541" s="88"/>
      <c r="AZ3541" s="88"/>
      <c r="BA3541" s="88"/>
      <c r="BB3541" s="88"/>
      <c r="BC3541" s="88"/>
    </row>
    <row r="3542" spans="1:55" ht="15" x14ac:dyDescent="0.2">
      <c r="A3542" s="100" t="s">
        <v>534</v>
      </c>
      <c r="B3542" s="95" t="s">
        <v>534</v>
      </c>
      <c r="C3542" s="95">
        <v>3539</v>
      </c>
      <c r="D3542" s="95" t="s">
        <v>534</v>
      </c>
      <c r="E3542" s="99" t="s">
        <v>534</v>
      </c>
      <c r="F3542" s="95" t="s">
        <v>534</v>
      </c>
      <c r="G3542" s="95" t="s">
        <v>534</v>
      </c>
      <c r="H3542" s="95">
        <v>0</v>
      </c>
      <c r="I3542" s="95">
        <v>1</v>
      </c>
      <c r="J3542" s="95">
        <v>3075</v>
      </c>
      <c r="K3542" s="95" t="s">
        <v>534</v>
      </c>
      <c r="L3542" s="98" t="s">
        <v>534</v>
      </c>
      <c r="M3542" s="98" t="s">
        <v>534</v>
      </c>
      <c r="N3542" s="97" t="s">
        <v>534</v>
      </c>
      <c r="Q3542" s="88" t="str">
        <f t="array" aca="1" ref="Q3542" ca="1">IFERROR(INDEX(Tableau3[Num DECAL],SMALL(IF(Tableau3[Num DECAL]&lt;&gt;"",ROW(INDIRECT("1:"&amp;ROWS(Tableau3[Num DECAL])))),ROWS($1:3531))),"")</f>
        <v/>
      </c>
      <c r="R3542" s="88">
        <f t="shared" ca="1" si="55"/>
        <v>0</v>
      </c>
      <c r="S3542" s="88">
        <f ca="1">COUNTIFS(Tableau3[PLAGE],R3542)</f>
        <v>0</v>
      </c>
      <c r="T3542" s="139">
        <f ca="1">INDEX(EXTRACT!DATE,MATCH(Tableau4[[#This Row],[Décalage]],D:D,0),0)</f>
        <v>0</v>
      </c>
      <c r="U3542" s="139">
        <f ca="1">VLOOKUP(Tableau4[[#This Row],[Décalage]],D:E,2,0)</f>
        <v>0</v>
      </c>
      <c r="V3542" s="139">
        <f ca="1">VLOOKUP(Tableau4[[#This Row],[Décalage]],D:G,4,0)</f>
        <v>0</v>
      </c>
      <c r="AY3542" s="88"/>
      <c r="AZ3542" s="88"/>
      <c r="BA3542" s="88"/>
      <c r="BB3542" s="88"/>
      <c r="BC3542" s="88"/>
    </row>
    <row r="3543" spans="1:55" ht="15" x14ac:dyDescent="0.2">
      <c r="A3543" s="100" t="s">
        <v>534</v>
      </c>
      <c r="B3543" s="95" t="s">
        <v>534</v>
      </c>
      <c r="C3543" s="95">
        <v>3540</v>
      </c>
      <c r="D3543" s="95" t="s">
        <v>534</v>
      </c>
      <c r="E3543" s="99" t="s">
        <v>534</v>
      </c>
      <c r="F3543" s="95" t="s">
        <v>534</v>
      </c>
      <c r="G3543" s="95" t="s">
        <v>534</v>
      </c>
      <c r="H3543" s="95">
        <v>0</v>
      </c>
      <c r="I3543" s="95">
        <v>1</v>
      </c>
      <c r="J3543" s="95">
        <v>3076</v>
      </c>
      <c r="K3543" s="95" t="s">
        <v>534</v>
      </c>
      <c r="L3543" s="98" t="s">
        <v>534</v>
      </c>
      <c r="M3543" s="98" t="s">
        <v>534</v>
      </c>
      <c r="N3543" s="97" t="s">
        <v>534</v>
      </c>
      <c r="Q3543" s="88" t="str">
        <f t="array" aca="1" ref="Q3543" ca="1">IFERROR(INDEX(Tableau3[Num DECAL],SMALL(IF(Tableau3[Num DECAL]&lt;&gt;"",ROW(INDIRECT("1:"&amp;ROWS(Tableau3[Num DECAL])))),ROWS($1:3532))),"")</f>
        <v/>
      </c>
      <c r="R3543" s="88">
        <f t="shared" ca="1" si="55"/>
        <v>0</v>
      </c>
      <c r="S3543" s="88">
        <f ca="1">COUNTIFS(Tableau3[PLAGE],R3543)</f>
        <v>0</v>
      </c>
      <c r="T3543" s="139">
        <f ca="1">INDEX(EXTRACT!DATE,MATCH(Tableau4[[#This Row],[Décalage]],D:D,0),0)</f>
        <v>0</v>
      </c>
      <c r="U3543" s="139">
        <f ca="1">VLOOKUP(Tableau4[[#This Row],[Décalage]],D:E,2,0)</f>
        <v>0</v>
      </c>
      <c r="V3543" s="139">
        <f ca="1">VLOOKUP(Tableau4[[#This Row],[Décalage]],D:G,4,0)</f>
        <v>0</v>
      </c>
      <c r="AY3543" s="88"/>
      <c r="AZ3543" s="88"/>
      <c r="BA3543" s="88"/>
      <c r="BB3543" s="88"/>
      <c r="BC3543" s="88"/>
    </row>
    <row r="3544" spans="1:55" ht="15" x14ac:dyDescent="0.2">
      <c r="A3544" s="100" t="s">
        <v>534</v>
      </c>
      <c r="B3544" s="95" t="s">
        <v>534</v>
      </c>
      <c r="C3544" s="95">
        <v>3541</v>
      </c>
      <c r="D3544" s="95" t="s">
        <v>534</v>
      </c>
      <c r="E3544" s="99" t="s">
        <v>534</v>
      </c>
      <c r="F3544" s="95" t="s">
        <v>534</v>
      </c>
      <c r="G3544" s="95" t="s">
        <v>534</v>
      </c>
      <c r="H3544" s="95">
        <v>0</v>
      </c>
      <c r="I3544" s="95">
        <v>1</v>
      </c>
      <c r="J3544" s="95">
        <v>3077</v>
      </c>
      <c r="K3544" s="95" t="s">
        <v>534</v>
      </c>
      <c r="L3544" s="98" t="s">
        <v>534</v>
      </c>
      <c r="M3544" s="98" t="s">
        <v>534</v>
      </c>
      <c r="N3544" s="97" t="s">
        <v>534</v>
      </c>
      <c r="Q3544" s="88" t="str">
        <f t="array" aca="1" ref="Q3544" ca="1">IFERROR(INDEX(Tableau3[Num DECAL],SMALL(IF(Tableau3[Num DECAL]&lt;&gt;"",ROW(INDIRECT("1:"&amp;ROWS(Tableau3[Num DECAL])))),ROWS($1:3533))),"")</f>
        <v/>
      </c>
      <c r="R3544" s="88">
        <f t="shared" ca="1" si="55"/>
        <v>0</v>
      </c>
      <c r="S3544" s="88">
        <f ca="1">COUNTIFS(Tableau3[PLAGE],R3544)</f>
        <v>0</v>
      </c>
      <c r="T3544" s="139">
        <f ca="1">INDEX(EXTRACT!DATE,MATCH(Tableau4[[#This Row],[Décalage]],D:D,0),0)</f>
        <v>0</v>
      </c>
      <c r="U3544" s="139">
        <f ca="1">VLOOKUP(Tableau4[[#This Row],[Décalage]],D:E,2,0)</f>
        <v>0</v>
      </c>
      <c r="V3544" s="139">
        <f ca="1">VLOOKUP(Tableau4[[#This Row],[Décalage]],D:G,4,0)</f>
        <v>0</v>
      </c>
      <c r="AY3544" s="88"/>
      <c r="AZ3544" s="88"/>
      <c r="BA3544" s="88"/>
      <c r="BB3544" s="88"/>
      <c r="BC3544" s="88"/>
    </row>
    <row r="3545" spans="1:55" ht="15" x14ac:dyDescent="0.2">
      <c r="A3545" s="100" t="s">
        <v>534</v>
      </c>
      <c r="B3545" s="95" t="s">
        <v>534</v>
      </c>
      <c r="C3545" s="95">
        <v>3542</v>
      </c>
      <c r="D3545" s="95" t="s">
        <v>534</v>
      </c>
      <c r="E3545" s="99" t="s">
        <v>534</v>
      </c>
      <c r="F3545" s="95" t="s">
        <v>534</v>
      </c>
      <c r="G3545" s="95" t="s">
        <v>534</v>
      </c>
      <c r="H3545" s="95">
        <v>0</v>
      </c>
      <c r="I3545" s="95">
        <v>1</v>
      </c>
      <c r="J3545" s="95">
        <v>3078</v>
      </c>
      <c r="K3545" s="95" t="s">
        <v>534</v>
      </c>
      <c r="L3545" s="98" t="s">
        <v>534</v>
      </c>
      <c r="M3545" s="98" t="s">
        <v>534</v>
      </c>
      <c r="N3545" s="97" t="s">
        <v>534</v>
      </c>
      <c r="Q3545" s="88" t="str">
        <f t="array" aca="1" ref="Q3545" ca="1">IFERROR(INDEX(Tableau3[Num DECAL],SMALL(IF(Tableau3[Num DECAL]&lt;&gt;"",ROW(INDIRECT("1:"&amp;ROWS(Tableau3[Num DECAL])))),ROWS($1:3534))),"")</f>
        <v/>
      </c>
      <c r="R3545" s="88">
        <f t="shared" ca="1" si="55"/>
        <v>0</v>
      </c>
      <c r="S3545" s="88">
        <f ca="1">COUNTIFS(Tableau3[PLAGE],R3545)</f>
        <v>0</v>
      </c>
      <c r="T3545" s="139">
        <f ca="1">INDEX(EXTRACT!DATE,MATCH(Tableau4[[#This Row],[Décalage]],D:D,0),0)</f>
        <v>0</v>
      </c>
      <c r="U3545" s="139">
        <f ca="1">VLOOKUP(Tableau4[[#This Row],[Décalage]],D:E,2,0)</f>
        <v>0</v>
      </c>
      <c r="V3545" s="139">
        <f ca="1">VLOOKUP(Tableau4[[#This Row],[Décalage]],D:G,4,0)</f>
        <v>0</v>
      </c>
      <c r="AY3545" s="88"/>
      <c r="AZ3545" s="88"/>
      <c r="BA3545" s="88"/>
      <c r="BB3545" s="88"/>
      <c r="BC3545" s="88"/>
    </row>
    <row r="3546" spans="1:55" ht="15" x14ac:dyDescent="0.2">
      <c r="A3546" s="100" t="s">
        <v>534</v>
      </c>
      <c r="B3546" s="95" t="s">
        <v>534</v>
      </c>
      <c r="C3546" s="95">
        <v>3543</v>
      </c>
      <c r="D3546" s="95" t="s">
        <v>534</v>
      </c>
      <c r="E3546" s="99" t="s">
        <v>534</v>
      </c>
      <c r="F3546" s="95" t="s">
        <v>534</v>
      </c>
      <c r="G3546" s="95" t="s">
        <v>534</v>
      </c>
      <c r="H3546" s="95">
        <v>0</v>
      </c>
      <c r="I3546" s="95">
        <v>1</v>
      </c>
      <c r="J3546" s="95">
        <v>3079</v>
      </c>
      <c r="K3546" s="95" t="s">
        <v>534</v>
      </c>
      <c r="L3546" s="98" t="s">
        <v>534</v>
      </c>
      <c r="M3546" s="98" t="s">
        <v>534</v>
      </c>
      <c r="N3546" s="97" t="s">
        <v>534</v>
      </c>
      <c r="Q3546" s="88" t="str">
        <f t="array" aca="1" ref="Q3546" ca="1">IFERROR(INDEX(Tableau3[Num DECAL],SMALL(IF(Tableau3[Num DECAL]&lt;&gt;"",ROW(INDIRECT("1:"&amp;ROWS(Tableau3[Num DECAL])))),ROWS($1:3535))),"")</f>
        <v/>
      </c>
      <c r="R3546" s="88">
        <f t="shared" ca="1" si="55"/>
        <v>0</v>
      </c>
      <c r="S3546" s="88">
        <f ca="1">COUNTIFS(Tableau3[PLAGE],R3546)</f>
        <v>0</v>
      </c>
      <c r="T3546" s="139">
        <f ca="1">INDEX(EXTRACT!DATE,MATCH(Tableau4[[#This Row],[Décalage]],D:D,0),0)</f>
        <v>0</v>
      </c>
      <c r="U3546" s="139">
        <f ca="1">VLOOKUP(Tableau4[[#This Row],[Décalage]],D:E,2,0)</f>
        <v>0</v>
      </c>
      <c r="V3546" s="139">
        <f ca="1">VLOOKUP(Tableau4[[#This Row],[Décalage]],D:G,4,0)</f>
        <v>0</v>
      </c>
      <c r="AY3546" s="88"/>
      <c r="AZ3546" s="88"/>
      <c r="BA3546" s="88"/>
      <c r="BB3546" s="88"/>
      <c r="BC3546" s="88"/>
    </row>
    <row r="3547" spans="1:55" ht="15" x14ac:dyDescent="0.2">
      <c r="A3547" s="100" t="s">
        <v>534</v>
      </c>
      <c r="B3547" s="95" t="s">
        <v>534</v>
      </c>
      <c r="C3547" s="95">
        <v>3544</v>
      </c>
      <c r="D3547" s="95" t="s">
        <v>534</v>
      </c>
      <c r="E3547" s="99" t="s">
        <v>534</v>
      </c>
      <c r="F3547" s="95" t="s">
        <v>534</v>
      </c>
      <c r="G3547" s="95" t="s">
        <v>534</v>
      </c>
      <c r="H3547" s="95">
        <v>0</v>
      </c>
      <c r="I3547" s="95">
        <v>1</v>
      </c>
      <c r="J3547" s="95">
        <v>3080</v>
      </c>
      <c r="K3547" s="95" t="s">
        <v>534</v>
      </c>
      <c r="L3547" s="98" t="s">
        <v>534</v>
      </c>
      <c r="M3547" s="98" t="s">
        <v>534</v>
      </c>
      <c r="N3547" s="97" t="s">
        <v>534</v>
      </c>
      <c r="Q3547" s="88" t="str">
        <f t="array" aca="1" ref="Q3547" ca="1">IFERROR(INDEX(Tableau3[Num DECAL],SMALL(IF(Tableau3[Num DECAL]&lt;&gt;"",ROW(INDIRECT("1:"&amp;ROWS(Tableau3[Num DECAL])))),ROWS($1:3536))),"")</f>
        <v/>
      </c>
      <c r="R3547" s="88">
        <f t="shared" ca="1" si="55"/>
        <v>0</v>
      </c>
      <c r="S3547" s="88">
        <f ca="1">COUNTIFS(Tableau3[PLAGE],R3547)</f>
        <v>0</v>
      </c>
      <c r="T3547" s="139">
        <f ca="1">INDEX(EXTRACT!DATE,MATCH(Tableau4[[#This Row],[Décalage]],D:D,0),0)</f>
        <v>0</v>
      </c>
      <c r="U3547" s="139">
        <f ca="1">VLOOKUP(Tableau4[[#This Row],[Décalage]],D:E,2,0)</f>
        <v>0</v>
      </c>
      <c r="V3547" s="139">
        <f ca="1">VLOOKUP(Tableau4[[#This Row],[Décalage]],D:G,4,0)</f>
        <v>0</v>
      </c>
      <c r="AY3547" s="88"/>
      <c r="AZ3547" s="88"/>
      <c r="BA3547" s="88"/>
      <c r="BB3547" s="88"/>
      <c r="BC3547" s="88"/>
    </row>
    <row r="3548" spans="1:55" ht="15" x14ac:dyDescent="0.2">
      <c r="A3548" s="100" t="s">
        <v>534</v>
      </c>
      <c r="B3548" s="95" t="s">
        <v>534</v>
      </c>
      <c r="C3548" s="95">
        <v>3545</v>
      </c>
      <c r="D3548" s="95" t="s">
        <v>534</v>
      </c>
      <c r="E3548" s="99" t="s">
        <v>534</v>
      </c>
      <c r="F3548" s="95" t="s">
        <v>534</v>
      </c>
      <c r="G3548" s="95" t="s">
        <v>534</v>
      </c>
      <c r="H3548" s="95">
        <v>0</v>
      </c>
      <c r="I3548" s="95">
        <v>1</v>
      </c>
      <c r="J3548" s="95">
        <v>3081</v>
      </c>
      <c r="K3548" s="95" t="s">
        <v>534</v>
      </c>
      <c r="L3548" s="98" t="s">
        <v>534</v>
      </c>
      <c r="M3548" s="98" t="s">
        <v>534</v>
      </c>
      <c r="N3548" s="97" t="s">
        <v>534</v>
      </c>
      <c r="Q3548" s="88" t="str">
        <f t="array" aca="1" ref="Q3548" ca="1">IFERROR(INDEX(Tableau3[Num DECAL],SMALL(IF(Tableau3[Num DECAL]&lt;&gt;"",ROW(INDIRECT("1:"&amp;ROWS(Tableau3[Num DECAL])))),ROWS($1:3537))),"")</f>
        <v/>
      </c>
      <c r="R3548" s="88">
        <f t="shared" ca="1" si="55"/>
        <v>0</v>
      </c>
      <c r="S3548" s="88">
        <f ca="1">COUNTIFS(Tableau3[PLAGE],R3548)</f>
        <v>0</v>
      </c>
      <c r="T3548" s="139">
        <f ca="1">INDEX(EXTRACT!DATE,MATCH(Tableau4[[#This Row],[Décalage]],D:D,0),0)</f>
        <v>0</v>
      </c>
      <c r="U3548" s="139">
        <f ca="1">VLOOKUP(Tableau4[[#This Row],[Décalage]],D:E,2,0)</f>
        <v>0</v>
      </c>
      <c r="V3548" s="139">
        <f ca="1">VLOOKUP(Tableau4[[#This Row],[Décalage]],D:G,4,0)</f>
        <v>0</v>
      </c>
      <c r="AY3548" s="88"/>
      <c r="AZ3548" s="88"/>
      <c r="BA3548" s="88"/>
      <c r="BB3548" s="88"/>
      <c r="BC3548" s="88"/>
    </row>
    <row r="3549" spans="1:55" ht="15" x14ac:dyDescent="0.2">
      <c r="A3549" s="100" t="s">
        <v>534</v>
      </c>
      <c r="B3549" s="95" t="s">
        <v>534</v>
      </c>
      <c r="C3549" s="95">
        <v>3546</v>
      </c>
      <c r="D3549" s="95" t="s">
        <v>534</v>
      </c>
      <c r="E3549" s="99" t="s">
        <v>534</v>
      </c>
      <c r="F3549" s="95" t="s">
        <v>534</v>
      </c>
      <c r="G3549" s="95" t="s">
        <v>534</v>
      </c>
      <c r="H3549" s="95">
        <v>0</v>
      </c>
      <c r="I3549" s="95">
        <v>1</v>
      </c>
      <c r="J3549" s="95">
        <v>3082</v>
      </c>
      <c r="K3549" s="95" t="s">
        <v>534</v>
      </c>
      <c r="L3549" s="98" t="s">
        <v>534</v>
      </c>
      <c r="M3549" s="98" t="s">
        <v>534</v>
      </c>
      <c r="N3549" s="97" t="s">
        <v>534</v>
      </c>
      <c r="Q3549" s="88" t="str">
        <f t="array" aca="1" ref="Q3549" ca="1">IFERROR(INDEX(Tableau3[Num DECAL],SMALL(IF(Tableau3[Num DECAL]&lt;&gt;"",ROW(INDIRECT("1:"&amp;ROWS(Tableau3[Num DECAL])))),ROWS($1:3538))),"")</f>
        <v/>
      </c>
      <c r="R3549" s="88">
        <f t="shared" ca="1" si="55"/>
        <v>0</v>
      </c>
      <c r="S3549" s="88">
        <f ca="1">COUNTIFS(Tableau3[PLAGE],R3549)</f>
        <v>0</v>
      </c>
      <c r="T3549" s="139">
        <f ca="1">INDEX(EXTRACT!DATE,MATCH(Tableau4[[#This Row],[Décalage]],D:D,0),0)</f>
        <v>0</v>
      </c>
      <c r="U3549" s="139">
        <f ca="1">VLOOKUP(Tableau4[[#This Row],[Décalage]],D:E,2,0)</f>
        <v>0</v>
      </c>
      <c r="V3549" s="139">
        <f ca="1">VLOOKUP(Tableau4[[#This Row],[Décalage]],D:G,4,0)</f>
        <v>0</v>
      </c>
      <c r="AY3549" s="88"/>
      <c r="AZ3549" s="88"/>
      <c r="BA3549" s="88"/>
      <c r="BB3549" s="88"/>
      <c r="BC3549" s="88"/>
    </row>
    <row r="3550" spans="1:55" ht="15" x14ac:dyDescent="0.2">
      <c r="A3550" s="100" t="s">
        <v>534</v>
      </c>
      <c r="B3550" s="95" t="s">
        <v>534</v>
      </c>
      <c r="C3550" s="95">
        <v>3547</v>
      </c>
      <c r="D3550" s="95" t="s">
        <v>534</v>
      </c>
      <c r="E3550" s="99" t="s">
        <v>534</v>
      </c>
      <c r="F3550" s="95" t="s">
        <v>534</v>
      </c>
      <c r="G3550" s="95" t="s">
        <v>534</v>
      </c>
      <c r="H3550" s="95">
        <v>0</v>
      </c>
      <c r="I3550" s="95">
        <v>1</v>
      </c>
      <c r="J3550" s="95">
        <v>3083</v>
      </c>
      <c r="K3550" s="95" t="s">
        <v>534</v>
      </c>
      <c r="L3550" s="98" t="s">
        <v>534</v>
      </c>
      <c r="M3550" s="98" t="s">
        <v>534</v>
      </c>
      <c r="N3550" s="97" t="s">
        <v>534</v>
      </c>
      <c r="Q3550" s="88" t="str">
        <f t="array" aca="1" ref="Q3550" ca="1">IFERROR(INDEX(Tableau3[Num DECAL],SMALL(IF(Tableau3[Num DECAL]&lt;&gt;"",ROW(INDIRECT("1:"&amp;ROWS(Tableau3[Num DECAL])))),ROWS($1:3539))),"")</f>
        <v/>
      </c>
      <c r="R3550" s="88">
        <f t="shared" ca="1" si="55"/>
        <v>0</v>
      </c>
      <c r="S3550" s="88">
        <f ca="1">COUNTIFS(Tableau3[PLAGE],R3550)</f>
        <v>0</v>
      </c>
      <c r="T3550" s="139">
        <f ca="1">INDEX(EXTRACT!DATE,MATCH(Tableau4[[#This Row],[Décalage]],D:D,0),0)</f>
        <v>0</v>
      </c>
      <c r="U3550" s="139">
        <f ca="1">VLOOKUP(Tableau4[[#This Row],[Décalage]],D:E,2,0)</f>
        <v>0</v>
      </c>
      <c r="V3550" s="139">
        <f ca="1">VLOOKUP(Tableau4[[#This Row],[Décalage]],D:G,4,0)</f>
        <v>0</v>
      </c>
      <c r="AY3550" s="88"/>
      <c r="AZ3550" s="88"/>
      <c r="BA3550" s="88"/>
      <c r="BB3550" s="88"/>
      <c r="BC3550" s="88"/>
    </row>
    <row r="3551" spans="1:55" ht="15" x14ac:dyDescent="0.2">
      <c r="A3551" s="100" t="s">
        <v>534</v>
      </c>
      <c r="B3551" s="95" t="s">
        <v>534</v>
      </c>
      <c r="C3551" s="95">
        <v>3548</v>
      </c>
      <c r="D3551" s="95" t="s">
        <v>534</v>
      </c>
      <c r="E3551" s="99" t="s">
        <v>534</v>
      </c>
      <c r="F3551" s="95" t="s">
        <v>534</v>
      </c>
      <c r="G3551" s="95" t="s">
        <v>534</v>
      </c>
      <c r="H3551" s="95">
        <v>0</v>
      </c>
      <c r="I3551" s="95">
        <v>1</v>
      </c>
      <c r="J3551" s="95">
        <v>3084</v>
      </c>
      <c r="K3551" s="95" t="s">
        <v>534</v>
      </c>
      <c r="L3551" s="98" t="s">
        <v>534</v>
      </c>
      <c r="M3551" s="98" t="s">
        <v>534</v>
      </c>
      <c r="N3551" s="97" t="s">
        <v>534</v>
      </c>
      <c r="Q3551" s="88" t="str">
        <f t="array" aca="1" ref="Q3551" ca="1">IFERROR(INDEX(Tableau3[Num DECAL],SMALL(IF(Tableau3[Num DECAL]&lt;&gt;"",ROW(INDIRECT("1:"&amp;ROWS(Tableau3[Num DECAL])))),ROWS($1:3540))),"")</f>
        <v/>
      </c>
      <c r="R3551" s="88">
        <f t="shared" ca="1" si="55"/>
        <v>0</v>
      </c>
      <c r="S3551" s="88">
        <f ca="1">COUNTIFS(Tableau3[PLAGE],R3551)</f>
        <v>0</v>
      </c>
      <c r="T3551" s="139">
        <f ca="1">INDEX(EXTRACT!DATE,MATCH(Tableau4[[#This Row],[Décalage]],D:D,0),0)</f>
        <v>0</v>
      </c>
      <c r="U3551" s="139">
        <f ca="1">VLOOKUP(Tableau4[[#This Row],[Décalage]],D:E,2,0)</f>
        <v>0</v>
      </c>
      <c r="V3551" s="139">
        <f ca="1">VLOOKUP(Tableau4[[#This Row],[Décalage]],D:G,4,0)</f>
        <v>0</v>
      </c>
      <c r="AY3551" s="88"/>
      <c r="AZ3551" s="88"/>
      <c r="BA3551" s="88"/>
      <c r="BB3551" s="88"/>
      <c r="BC3551" s="88"/>
    </row>
    <row r="3552" spans="1:55" ht="15" x14ac:dyDescent="0.2">
      <c r="A3552" s="100" t="s">
        <v>534</v>
      </c>
      <c r="B3552" s="95" t="s">
        <v>534</v>
      </c>
      <c r="C3552" s="95">
        <v>3549</v>
      </c>
      <c r="D3552" s="95" t="s">
        <v>534</v>
      </c>
      <c r="E3552" s="99" t="s">
        <v>534</v>
      </c>
      <c r="F3552" s="95" t="s">
        <v>534</v>
      </c>
      <c r="G3552" s="95" t="s">
        <v>534</v>
      </c>
      <c r="H3552" s="95">
        <v>0</v>
      </c>
      <c r="I3552" s="95">
        <v>1</v>
      </c>
      <c r="J3552" s="95">
        <v>3085</v>
      </c>
      <c r="K3552" s="95" t="s">
        <v>534</v>
      </c>
      <c r="L3552" s="98" t="s">
        <v>534</v>
      </c>
      <c r="M3552" s="98" t="s">
        <v>534</v>
      </c>
      <c r="N3552" s="97" t="s">
        <v>534</v>
      </c>
      <c r="Q3552" s="88" t="str">
        <f t="array" aca="1" ref="Q3552" ca="1">IFERROR(INDEX(Tableau3[Num DECAL],SMALL(IF(Tableau3[Num DECAL]&lt;&gt;"",ROW(INDIRECT("1:"&amp;ROWS(Tableau3[Num DECAL])))),ROWS($1:3541))),"")</f>
        <v/>
      </c>
      <c r="R3552" s="88">
        <f t="shared" ca="1" si="55"/>
        <v>0</v>
      </c>
      <c r="S3552" s="88">
        <f ca="1">COUNTIFS(Tableau3[PLAGE],R3552)</f>
        <v>0</v>
      </c>
      <c r="T3552" s="139">
        <f ca="1">INDEX(EXTRACT!DATE,MATCH(Tableau4[[#This Row],[Décalage]],D:D,0),0)</f>
        <v>0</v>
      </c>
      <c r="U3552" s="139">
        <f ca="1">VLOOKUP(Tableau4[[#This Row],[Décalage]],D:E,2,0)</f>
        <v>0</v>
      </c>
      <c r="V3552" s="139">
        <f ca="1">VLOOKUP(Tableau4[[#This Row],[Décalage]],D:G,4,0)</f>
        <v>0</v>
      </c>
      <c r="AY3552" s="88"/>
      <c r="AZ3552" s="88"/>
      <c r="BA3552" s="88"/>
      <c r="BB3552" s="88"/>
      <c r="BC3552" s="88"/>
    </row>
    <row r="3553" spans="1:55" ht="15" x14ac:dyDescent="0.2">
      <c r="A3553" s="100" t="s">
        <v>534</v>
      </c>
      <c r="B3553" s="95" t="s">
        <v>534</v>
      </c>
      <c r="C3553" s="95">
        <v>3550</v>
      </c>
      <c r="D3553" s="95" t="s">
        <v>534</v>
      </c>
      <c r="E3553" s="99" t="s">
        <v>534</v>
      </c>
      <c r="F3553" s="95" t="s">
        <v>534</v>
      </c>
      <c r="G3553" s="95" t="s">
        <v>534</v>
      </c>
      <c r="H3553" s="95">
        <v>0</v>
      </c>
      <c r="I3553" s="95">
        <v>1</v>
      </c>
      <c r="J3553" s="95">
        <v>3086</v>
      </c>
      <c r="K3553" s="95" t="s">
        <v>534</v>
      </c>
      <c r="L3553" s="98" t="s">
        <v>534</v>
      </c>
      <c r="M3553" s="98" t="s">
        <v>534</v>
      </c>
      <c r="N3553" s="97" t="s">
        <v>534</v>
      </c>
      <c r="Q3553" s="88" t="str">
        <f t="array" aca="1" ref="Q3553" ca="1">IFERROR(INDEX(Tableau3[Num DECAL],SMALL(IF(Tableau3[Num DECAL]&lt;&gt;"",ROW(INDIRECT("1:"&amp;ROWS(Tableau3[Num DECAL])))),ROWS($1:3542))),"")</f>
        <v/>
      </c>
      <c r="R3553" s="88">
        <f t="shared" ca="1" si="55"/>
        <v>0</v>
      </c>
      <c r="S3553" s="88">
        <f ca="1">COUNTIFS(Tableau3[PLAGE],R3553)</f>
        <v>0</v>
      </c>
      <c r="T3553" s="139">
        <f ca="1">INDEX(EXTRACT!DATE,MATCH(Tableau4[[#This Row],[Décalage]],D:D,0),0)</f>
        <v>0</v>
      </c>
      <c r="U3553" s="139">
        <f ca="1">VLOOKUP(Tableau4[[#This Row],[Décalage]],D:E,2,0)</f>
        <v>0</v>
      </c>
      <c r="V3553" s="139">
        <f ca="1">VLOOKUP(Tableau4[[#This Row],[Décalage]],D:G,4,0)</f>
        <v>0</v>
      </c>
      <c r="AY3553" s="88"/>
      <c r="AZ3553" s="88"/>
      <c r="BA3553" s="88"/>
      <c r="BB3553" s="88"/>
      <c r="BC3553" s="88"/>
    </row>
    <row r="3554" spans="1:55" ht="15" x14ac:dyDescent="0.2">
      <c r="A3554" s="100" t="s">
        <v>534</v>
      </c>
      <c r="B3554" s="95" t="s">
        <v>534</v>
      </c>
      <c r="C3554" s="95">
        <v>3551</v>
      </c>
      <c r="D3554" s="95" t="s">
        <v>534</v>
      </c>
      <c r="E3554" s="99" t="s">
        <v>534</v>
      </c>
      <c r="F3554" s="95" t="s">
        <v>534</v>
      </c>
      <c r="G3554" s="95" t="s">
        <v>534</v>
      </c>
      <c r="H3554" s="95">
        <v>0</v>
      </c>
      <c r="I3554" s="95">
        <v>1</v>
      </c>
      <c r="J3554" s="95">
        <v>3087</v>
      </c>
      <c r="K3554" s="95" t="s">
        <v>534</v>
      </c>
      <c r="L3554" s="98" t="s">
        <v>534</v>
      </c>
      <c r="M3554" s="98" t="s">
        <v>534</v>
      </c>
      <c r="N3554" s="97" t="s">
        <v>534</v>
      </c>
      <c r="Q3554" s="88" t="str">
        <f t="array" aca="1" ref="Q3554" ca="1">IFERROR(INDEX(Tableau3[Num DECAL],SMALL(IF(Tableau3[Num DECAL]&lt;&gt;"",ROW(INDIRECT("1:"&amp;ROWS(Tableau3[Num DECAL])))),ROWS($1:3543))),"")</f>
        <v/>
      </c>
      <c r="R3554" s="88">
        <f t="shared" ca="1" si="55"/>
        <v>0</v>
      </c>
      <c r="S3554" s="88">
        <f ca="1">COUNTIFS(Tableau3[PLAGE],R3554)</f>
        <v>0</v>
      </c>
      <c r="T3554" s="139">
        <f ca="1">INDEX(EXTRACT!DATE,MATCH(Tableau4[[#This Row],[Décalage]],D:D,0),0)</f>
        <v>0</v>
      </c>
      <c r="U3554" s="139">
        <f ca="1">VLOOKUP(Tableau4[[#This Row],[Décalage]],D:E,2,0)</f>
        <v>0</v>
      </c>
      <c r="V3554" s="139">
        <f ca="1">VLOOKUP(Tableau4[[#This Row],[Décalage]],D:G,4,0)</f>
        <v>0</v>
      </c>
      <c r="AY3554" s="88"/>
      <c r="AZ3554" s="88"/>
      <c r="BA3554" s="88"/>
      <c r="BB3554" s="88"/>
      <c r="BC3554" s="88"/>
    </row>
    <row r="3555" spans="1:55" ht="15" x14ac:dyDescent="0.2">
      <c r="A3555" s="100" t="s">
        <v>534</v>
      </c>
      <c r="B3555" s="95" t="s">
        <v>534</v>
      </c>
      <c r="C3555" s="95">
        <v>3552</v>
      </c>
      <c r="D3555" s="95" t="s">
        <v>534</v>
      </c>
      <c r="E3555" s="99" t="s">
        <v>534</v>
      </c>
      <c r="F3555" s="95" t="s">
        <v>534</v>
      </c>
      <c r="G3555" s="95" t="s">
        <v>534</v>
      </c>
      <c r="H3555" s="95">
        <v>0</v>
      </c>
      <c r="I3555" s="95">
        <v>1</v>
      </c>
      <c r="J3555" s="95">
        <v>3088</v>
      </c>
      <c r="K3555" s="95" t="s">
        <v>534</v>
      </c>
      <c r="L3555" s="98" t="s">
        <v>534</v>
      </c>
      <c r="M3555" s="98" t="s">
        <v>534</v>
      </c>
      <c r="N3555" s="97" t="s">
        <v>534</v>
      </c>
      <c r="Q3555" s="88" t="str">
        <f t="array" aca="1" ref="Q3555" ca="1">IFERROR(INDEX(Tableau3[Num DECAL],SMALL(IF(Tableau3[Num DECAL]&lt;&gt;"",ROW(INDIRECT("1:"&amp;ROWS(Tableau3[Num DECAL])))),ROWS($1:3544))),"")</f>
        <v/>
      </c>
      <c r="R3555" s="88">
        <f t="shared" ca="1" si="55"/>
        <v>0</v>
      </c>
      <c r="S3555" s="88">
        <f ca="1">COUNTIFS(Tableau3[PLAGE],R3555)</f>
        <v>0</v>
      </c>
      <c r="T3555" s="139">
        <f ca="1">INDEX(EXTRACT!DATE,MATCH(Tableau4[[#This Row],[Décalage]],D:D,0),0)</f>
        <v>0</v>
      </c>
      <c r="U3555" s="139">
        <f ca="1">VLOOKUP(Tableau4[[#This Row],[Décalage]],D:E,2,0)</f>
        <v>0</v>
      </c>
      <c r="V3555" s="139">
        <f ca="1">VLOOKUP(Tableau4[[#This Row],[Décalage]],D:G,4,0)</f>
        <v>0</v>
      </c>
      <c r="AY3555" s="88"/>
      <c r="AZ3555" s="88"/>
      <c r="BA3555" s="88"/>
      <c r="BB3555" s="88"/>
      <c r="BC3555" s="88"/>
    </row>
    <row r="3556" spans="1:55" ht="15" x14ac:dyDescent="0.2">
      <c r="A3556" s="100" t="s">
        <v>534</v>
      </c>
      <c r="B3556" s="95" t="s">
        <v>534</v>
      </c>
      <c r="C3556" s="95">
        <v>3553</v>
      </c>
      <c r="D3556" s="95" t="s">
        <v>534</v>
      </c>
      <c r="E3556" s="99" t="s">
        <v>534</v>
      </c>
      <c r="F3556" s="95" t="s">
        <v>534</v>
      </c>
      <c r="G3556" s="95" t="s">
        <v>534</v>
      </c>
      <c r="H3556" s="95">
        <v>0</v>
      </c>
      <c r="I3556" s="95">
        <v>1</v>
      </c>
      <c r="J3556" s="95">
        <v>3089</v>
      </c>
      <c r="K3556" s="95" t="s">
        <v>534</v>
      </c>
      <c r="L3556" s="98" t="s">
        <v>534</v>
      </c>
      <c r="M3556" s="98" t="s">
        <v>534</v>
      </c>
      <c r="N3556" s="97" t="s">
        <v>534</v>
      </c>
      <c r="Q3556" s="88" t="str">
        <f t="array" aca="1" ref="Q3556" ca="1">IFERROR(INDEX(Tableau3[Num DECAL],SMALL(IF(Tableau3[Num DECAL]&lt;&gt;"",ROW(INDIRECT("1:"&amp;ROWS(Tableau3[Num DECAL])))),ROWS($1:3545))),"")</f>
        <v/>
      </c>
      <c r="R3556" s="88">
        <f t="shared" ca="1" si="55"/>
        <v>0</v>
      </c>
      <c r="S3556" s="88">
        <f ca="1">COUNTIFS(Tableau3[PLAGE],R3556)</f>
        <v>0</v>
      </c>
      <c r="T3556" s="139">
        <f ca="1">INDEX(EXTRACT!DATE,MATCH(Tableau4[[#This Row],[Décalage]],D:D,0),0)</f>
        <v>0</v>
      </c>
      <c r="U3556" s="139">
        <f ca="1">VLOOKUP(Tableau4[[#This Row],[Décalage]],D:E,2,0)</f>
        <v>0</v>
      </c>
      <c r="V3556" s="139">
        <f ca="1">VLOOKUP(Tableau4[[#This Row],[Décalage]],D:G,4,0)</f>
        <v>0</v>
      </c>
      <c r="AY3556" s="88"/>
      <c r="AZ3556" s="88"/>
      <c r="BA3556" s="88"/>
      <c r="BB3556" s="88"/>
      <c r="BC3556" s="88"/>
    </row>
    <row r="3557" spans="1:55" ht="15" x14ac:dyDescent="0.2">
      <c r="A3557" s="100" t="s">
        <v>534</v>
      </c>
      <c r="B3557" s="95" t="s">
        <v>534</v>
      </c>
      <c r="C3557" s="95">
        <v>3554</v>
      </c>
      <c r="D3557" s="95" t="s">
        <v>534</v>
      </c>
      <c r="E3557" s="99" t="s">
        <v>534</v>
      </c>
      <c r="F3557" s="95" t="s">
        <v>534</v>
      </c>
      <c r="G3557" s="95" t="s">
        <v>534</v>
      </c>
      <c r="H3557" s="95">
        <v>0</v>
      </c>
      <c r="I3557" s="95">
        <v>1</v>
      </c>
      <c r="J3557" s="95">
        <v>3090</v>
      </c>
      <c r="K3557" s="95" t="s">
        <v>534</v>
      </c>
      <c r="L3557" s="98" t="s">
        <v>534</v>
      </c>
      <c r="M3557" s="98" t="s">
        <v>534</v>
      </c>
      <c r="N3557" s="97" t="s">
        <v>534</v>
      </c>
      <c r="Q3557" s="88" t="str">
        <f t="array" aca="1" ref="Q3557" ca="1">IFERROR(INDEX(Tableau3[Num DECAL],SMALL(IF(Tableau3[Num DECAL]&lt;&gt;"",ROW(INDIRECT("1:"&amp;ROWS(Tableau3[Num DECAL])))),ROWS($1:3546))),"")</f>
        <v/>
      </c>
      <c r="R3557" s="88">
        <f t="shared" ca="1" si="55"/>
        <v>0</v>
      </c>
      <c r="S3557" s="88">
        <f ca="1">COUNTIFS(Tableau3[PLAGE],R3557)</f>
        <v>0</v>
      </c>
      <c r="T3557" s="139">
        <f ca="1">INDEX(EXTRACT!DATE,MATCH(Tableau4[[#This Row],[Décalage]],D:D,0),0)</f>
        <v>0</v>
      </c>
      <c r="U3557" s="139">
        <f ca="1">VLOOKUP(Tableau4[[#This Row],[Décalage]],D:E,2,0)</f>
        <v>0</v>
      </c>
      <c r="V3557" s="139">
        <f ca="1">VLOOKUP(Tableau4[[#This Row],[Décalage]],D:G,4,0)</f>
        <v>0</v>
      </c>
      <c r="AY3557" s="88"/>
      <c r="AZ3557" s="88"/>
      <c r="BA3557" s="88"/>
      <c r="BB3557" s="88"/>
      <c r="BC3557" s="88"/>
    </row>
    <row r="3558" spans="1:55" ht="15" x14ac:dyDescent="0.2">
      <c r="A3558" s="100" t="s">
        <v>534</v>
      </c>
      <c r="B3558" s="95" t="s">
        <v>534</v>
      </c>
      <c r="C3558" s="95">
        <v>3555</v>
      </c>
      <c r="D3558" s="95" t="s">
        <v>534</v>
      </c>
      <c r="E3558" s="99" t="s">
        <v>534</v>
      </c>
      <c r="F3558" s="95" t="s">
        <v>534</v>
      </c>
      <c r="G3558" s="95" t="s">
        <v>534</v>
      </c>
      <c r="H3558" s="95">
        <v>0</v>
      </c>
      <c r="I3558" s="95">
        <v>1</v>
      </c>
      <c r="J3558" s="95">
        <v>3091</v>
      </c>
      <c r="K3558" s="95" t="s">
        <v>534</v>
      </c>
      <c r="L3558" s="98" t="s">
        <v>534</v>
      </c>
      <c r="M3558" s="98" t="s">
        <v>534</v>
      </c>
      <c r="N3558" s="97" t="s">
        <v>534</v>
      </c>
      <c r="Q3558" s="88" t="str">
        <f t="array" aca="1" ref="Q3558" ca="1">IFERROR(INDEX(Tableau3[Num DECAL],SMALL(IF(Tableau3[Num DECAL]&lt;&gt;"",ROW(INDIRECT("1:"&amp;ROWS(Tableau3[Num DECAL])))),ROWS($1:3547))),"")</f>
        <v/>
      </c>
      <c r="R3558" s="88">
        <f t="shared" ca="1" si="55"/>
        <v>0</v>
      </c>
      <c r="S3558" s="88">
        <f ca="1">COUNTIFS(Tableau3[PLAGE],R3558)</f>
        <v>0</v>
      </c>
      <c r="T3558" s="139">
        <f ca="1">INDEX(EXTRACT!DATE,MATCH(Tableau4[[#This Row],[Décalage]],D:D,0),0)</f>
        <v>0</v>
      </c>
      <c r="U3558" s="139">
        <f ca="1">VLOOKUP(Tableau4[[#This Row],[Décalage]],D:E,2,0)</f>
        <v>0</v>
      </c>
      <c r="V3558" s="139">
        <f ca="1">VLOOKUP(Tableau4[[#This Row],[Décalage]],D:G,4,0)</f>
        <v>0</v>
      </c>
      <c r="AY3558" s="88"/>
      <c r="AZ3558" s="88"/>
      <c r="BA3558" s="88"/>
      <c r="BB3558" s="88"/>
      <c r="BC3558" s="88"/>
    </row>
    <row r="3559" spans="1:55" ht="15" x14ac:dyDescent="0.2">
      <c r="A3559" s="100" t="s">
        <v>534</v>
      </c>
      <c r="B3559" s="95" t="s">
        <v>534</v>
      </c>
      <c r="C3559" s="95">
        <v>3556</v>
      </c>
      <c r="D3559" s="95" t="s">
        <v>534</v>
      </c>
      <c r="E3559" s="99" t="s">
        <v>534</v>
      </c>
      <c r="F3559" s="95" t="s">
        <v>534</v>
      </c>
      <c r="G3559" s="95" t="s">
        <v>534</v>
      </c>
      <c r="H3559" s="95">
        <v>0</v>
      </c>
      <c r="I3559" s="95">
        <v>1</v>
      </c>
      <c r="J3559" s="95">
        <v>3092</v>
      </c>
      <c r="K3559" s="95" t="s">
        <v>534</v>
      </c>
      <c r="L3559" s="98" t="s">
        <v>534</v>
      </c>
      <c r="M3559" s="98" t="s">
        <v>534</v>
      </c>
      <c r="N3559" s="97" t="s">
        <v>534</v>
      </c>
      <c r="Q3559" s="88" t="str">
        <f t="array" aca="1" ref="Q3559" ca="1">IFERROR(INDEX(Tableau3[Num DECAL],SMALL(IF(Tableau3[Num DECAL]&lt;&gt;"",ROW(INDIRECT("1:"&amp;ROWS(Tableau3[Num DECAL])))),ROWS($1:3548))),"")</f>
        <v/>
      </c>
      <c r="R3559" s="88">
        <f t="shared" ca="1" si="55"/>
        <v>0</v>
      </c>
      <c r="S3559" s="88">
        <f ca="1">COUNTIFS(Tableau3[PLAGE],R3559)</f>
        <v>0</v>
      </c>
      <c r="T3559" s="139">
        <f ca="1">INDEX(EXTRACT!DATE,MATCH(Tableau4[[#This Row],[Décalage]],D:D,0),0)</f>
        <v>0</v>
      </c>
      <c r="U3559" s="139">
        <f ca="1">VLOOKUP(Tableau4[[#This Row],[Décalage]],D:E,2,0)</f>
        <v>0</v>
      </c>
      <c r="V3559" s="139">
        <f ca="1">VLOOKUP(Tableau4[[#This Row],[Décalage]],D:G,4,0)</f>
        <v>0</v>
      </c>
      <c r="AY3559" s="88"/>
      <c r="AZ3559" s="88"/>
      <c r="BA3559" s="88"/>
      <c r="BB3559" s="88"/>
      <c r="BC3559" s="88"/>
    </row>
    <row r="3560" spans="1:55" ht="15" x14ac:dyDescent="0.2">
      <c r="A3560" s="100" t="s">
        <v>534</v>
      </c>
      <c r="B3560" s="95" t="s">
        <v>534</v>
      </c>
      <c r="C3560" s="95">
        <v>3557</v>
      </c>
      <c r="D3560" s="95" t="s">
        <v>534</v>
      </c>
      <c r="E3560" s="99" t="s">
        <v>534</v>
      </c>
      <c r="F3560" s="95" t="s">
        <v>534</v>
      </c>
      <c r="G3560" s="95" t="s">
        <v>534</v>
      </c>
      <c r="H3560" s="95">
        <v>0</v>
      </c>
      <c r="I3560" s="95">
        <v>1</v>
      </c>
      <c r="J3560" s="95">
        <v>3093</v>
      </c>
      <c r="K3560" s="95" t="s">
        <v>534</v>
      </c>
      <c r="L3560" s="98" t="s">
        <v>534</v>
      </c>
      <c r="M3560" s="98" t="s">
        <v>534</v>
      </c>
      <c r="N3560" s="97" t="s">
        <v>534</v>
      </c>
      <c r="Q3560" s="88" t="str">
        <f t="array" aca="1" ref="Q3560" ca="1">IFERROR(INDEX(Tableau3[Num DECAL],SMALL(IF(Tableau3[Num DECAL]&lt;&gt;"",ROW(INDIRECT("1:"&amp;ROWS(Tableau3[Num DECAL])))),ROWS($1:3549))),"")</f>
        <v/>
      </c>
      <c r="R3560" s="88">
        <f t="shared" ca="1" si="55"/>
        <v>0</v>
      </c>
      <c r="S3560" s="88">
        <f ca="1">COUNTIFS(Tableau3[PLAGE],R3560)</f>
        <v>0</v>
      </c>
      <c r="T3560" s="139">
        <f ca="1">INDEX(EXTRACT!DATE,MATCH(Tableau4[[#This Row],[Décalage]],D:D,0),0)</f>
        <v>0</v>
      </c>
      <c r="U3560" s="139">
        <f ca="1">VLOOKUP(Tableau4[[#This Row],[Décalage]],D:E,2,0)</f>
        <v>0</v>
      </c>
      <c r="V3560" s="139">
        <f ca="1">VLOOKUP(Tableau4[[#This Row],[Décalage]],D:G,4,0)</f>
        <v>0</v>
      </c>
      <c r="AY3560" s="88"/>
      <c r="AZ3560" s="88"/>
      <c r="BA3560" s="88"/>
      <c r="BB3560" s="88"/>
      <c r="BC3560" s="88"/>
    </row>
    <row r="3561" spans="1:55" ht="15" x14ac:dyDescent="0.2">
      <c r="A3561" s="100" t="s">
        <v>534</v>
      </c>
      <c r="B3561" s="95" t="s">
        <v>534</v>
      </c>
      <c r="C3561" s="95">
        <v>3558</v>
      </c>
      <c r="D3561" s="95" t="s">
        <v>534</v>
      </c>
      <c r="E3561" s="99" t="s">
        <v>534</v>
      </c>
      <c r="F3561" s="95" t="s">
        <v>534</v>
      </c>
      <c r="G3561" s="95" t="s">
        <v>534</v>
      </c>
      <c r="H3561" s="95">
        <v>0</v>
      </c>
      <c r="I3561" s="95">
        <v>1</v>
      </c>
      <c r="J3561" s="95">
        <v>3094</v>
      </c>
      <c r="K3561" s="95" t="s">
        <v>534</v>
      </c>
      <c r="L3561" s="98" t="s">
        <v>534</v>
      </c>
      <c r="M3561" s="98" t="s">
        <v>534</v>
      </c>
      <c r="N3561" s="97" t="s">
        <v>534</v>
      </c>
      <c r="Q3561" s="88" t="str">
        <f t="array" aca="1" ref="Q3561" ca="1">IFERROR(INDEX(Tableau3[Num DECAL],SMALL(IF(Tableau3[Num DECAL]&lt;&gt;"",ROW(INDIRECT("1:"&amp;ROWS(Tableau3[Num DECAL])))),ROWS($1:3550))),"")</f>
        <v/>
      </c>
      <c r="R3561" s="88">
        <f t="shared" ca="1" si="55"/>
        <v>0</v>
      </c>
      <c r="S3561" s="88">
        <f ca="1">COUNTIFS(Tableau3[PLAGE],R3561)</f>
        <v>0</v>
      </c>
      <c r="T3561" s="139">
        <f ca="1">INDEX(EXTRACT!DATE,MATCH(Tableau4[[#This Row],[Décalage]],D:D,0),0)</f>
        <v>0</v>
      </c>
      <c r="U3561" s="139">
        <f ca="1">VLOOKUP(Tableau4[[#This Row],[Décalage]],D:E,2,0)</f>
        <v>0</v>
      </c>
      <c r="V3561" s="139">
        <f ca="1">VLOOKUP(Tableau4[[#This Row],[Décalage]],D:G,4,0)</f>
        <v>0</v>
      </c>
      <c r="AY3561" s="88"/>
      <c r="AZ3561" s="88"/>
      <c r="BA3561" s="88"/>
      <c r="BB3561" s="88"/>
      <c r="BC3561" s="88"/>
    </row>
    <row r="3562" spans="1:55" ht="15" x14ac:dyDescent="0.2">
      <c r="A3562" s="100" t="s">
        <v>534</v>
      </c>
      <c r="B3562" s="95" t="s">
        <v>534</v>
      </c>
      <c r="C3562" s="95">
        <v>3559</v>
      </c>
      <c r="D3562" s="95" t="s">
        <v>534</v>
      </c>
      <c r="E3562" s="99" t="s">
        <v>534</v>
      </c>
      <c r="F3562" s="95" t="s">
        <v>534</v>
      </c>
      <c r="G3562" s="95" t="s">
        <v>534</v>
      </c>
      <c r="H3562" s="95">
        <v>0</v>
      </c>
      <c r="I3562" s="95">
        <v>1</v>
      </c>
      <c r="J3562" s="95">
        <v>3095</v>
      </c>
      <c r="K3562" s="95" t="s">
        <v>534</v>
      </c>
      <c r="L3562" s="98" t="s">
        <v>534</v>
      </c>
      <c r="M3562" s="98" t="s">
        <v>534</v>
      </c>
      <c r="N3562" s="97" t="s">
        <v>534</v>
      </c>
      <c r="Q3562" s="88" t="str">
        <f t="array" aca="1" ref="Q3562" ca="1">IFERROR(INDEX(Tableau3[Num DECAL],SMALL(IF(Tableau3[Num DECAL]&lt;&gt;"",ROW(INDIRECT("1:"&amp;ROWS(Tableau3[Num DECAL])))),ROWS($1:3551))),"")</f>
        <v/>
      </c>
      <c r="R3562" s="88">
        <f t="shared" ca="1" si="55"/>
        <v>0</v>
      </c>
      <c r="S3562" s="88">
        <f ca="1">COUNTIFS(Tableau3[PLAGE],R3562)</f>
        <v>0</v>
      </c>
      <c r="T3562" s="139">
        <f ca="1">INDEX(EXTRACT!DATE,MATCH(Tableau4[[#This Row],[Décalage]],D:D,0),0)</f>
        <v>0</v>
      </c>
      <c r="U3562" s="139">
        <f ca="1">VLOOKUP(Tableau4[[#This Row],[Décalage]],D:E,2,0)</f>
        <v>0</v>
      </c>
      <c r="V3562" s="139">
        <f ca="1">VLOOKUP(Tableau4[[#This Row],[Décalage]],D:G,4,0)</f>
        <v>0</v>
      </c>
      <c r="AY3562" s="88"/>
      <c r="AZ3562" s="88"/>
      <c r="BA3562" s="88"/>
      <c r="BB3562" s="88"/>
      <c r="BC3562" s="88"/>
    </row>
    <row r="3563" spans="1:55" ht="15" x14ac:dyDescent="0.2">
      <c r="A3563" s="100" t="s">
        <v>534</v>
      </c>
      <c r="B3563" s="95" t="s">
        <v>534</v>
      </c>
      <c r="C3563" s="95">
        <v>3560</v>
      </c>
      <c r="D3563" s="95" t="s">
        <v>534</v>
      </c>
      <c r="E3563" s="99" t="s">
        <v>534</v>
      </c>
      <c r="F3563" s="95" t="s">
        <v>534</v>
      </c>
      <c r="G3563" s="95" t="s">
        <v>534</v>
      </c>
      <c r="H3563" s="95">
        <v>0</v>
      </c>
      <c r="I3563" s="95">
        <v>1</v>
      </c>
      <c r="J3563" s="95">
        <v>3096</v>
      </c>
      <c r="K3563" s="95" t="s">
        <v>534</v>
      </c>
      <c r="L3563" s="98" t="s">
        <v>534</v>
      </c>
      <c r="M3563" s="98" t="s">
        <v>534</v>
      </c>
      <c r="N3563" s="97" t="s">
        <v>534</v>
      </c>
      <c r="Q3563" s="88" t="str">
        <f t="array" aca="1" ref="Q3563" ca="1">IFERROR(INDEX(Tableau3[Num DECAL],SMALL(IF(Tableau3[Num DECAL]&lt;&gt;"",ROW(INDIRECT("1:"&amp;ROWS(Tableau3[Num DECAL])))),ROWS($1:3552))),"")</f>
        <v/>
      </c>
      <c r="R3563" s="88">
        <f t="shared" ca="1" si="55"/>
        <v>0</v>
      </c>
      <c r="S3563" s="88">
        <f ca="1">COUNTIFS(Tableau3[PLAGE],R3563)</f>
        <v>0</v>
      </c>
      <c r="T3563" s="139">
        <f ca="1">INDEX(EXTRACT!DATE,MATCH(Tableau4[[#This Row],[Décalage]],D:D,0),0)</f>
        <v>0</v>
      </c>
      <c r="U3563" s="139">
        <f ca="1">VLOOKUP(Tableau4[[#This Row],[Décalage]],D:E,2,0)</f>
        <v>0</v>
      </c>
      <c r="V3563" s="139">
        <f ca="1">VLOOKUP(Tableau4[[#This Row],[Décalage]],D:G,4,0)</f>
        <v>0</v>
      </c>
      <c r="AY3563" s="88"/>
      <c r="AZ3563" s="88"/>
      <c r="BA3563" s="88"/>
      <c r="BB3563" s="88"/>
      <c r="BC3563" s="88"/>
    </row>
    <row r="3564" spans="1:55" ht="15" x14ac:dyDescent="0.2">
      <c r="A3564" s="100" t="s">
        <v>534</v>
      </c>
      <c r="B3564" s="95" t="s">
        <v>534</v>
      </c>
      <c r="C3564" s="95">
        <v>3561</v>
      </c>
      <c r="D3564" s="95" t="s">
        <v>534</v>
      </c>
      <c r="E3564" s="99" t="s">
        <v>534</v>
      </c>
      <c r="F3564" s="95" t="s">
        <v>534</v>
      </c>
      <c r="G3564" s="95" t="s">
        <v>534</v>
      </c>
      <c r="H3564" s="95">
        <v>0</v>
      </c>
      <c r="I3564" s="95">
        <v>1</v>
      </c>
      <c r="J3564" s="95">
        <v>3097</v>
      </c>
      <c r="K3564" s="95" t="s">
        <v>534</v>
      </c>
      <c r="L3564" s="98" t="s">
        <v>534</v>
      </c>
      <c r="M3564" s="98" t="s">
        <v>534</v>
      </c>
      <c r="N3564" s="97" t="s">
        <v>534</v>
      </c>
      <c r="Q3564" s="88" t="str">
        <f t="array" aca="1" ref="Q3564" ca="1">IFERROR(INDEX(Tableau3[Num DECAL],SMALL(IF(Tableau3[Num DECAL]&lt;&gt;"",ROW(INDIRECT("1:"&amp;ROWS(Tableau3[Num DECAL])))),ROWS($1:3553))),"")</f>
        <v/>
      </c>
      <c r="R3564" s="88">
        <f t="shared" ca="1" si="55"/>
        <v>0</v>
      </c>
      <c r="S3564" s="88">
        <f ca="1">COUNTIFS(Tableau3[PLAGE],R3564)</f>
        <v>0</v>
      </c>
      <c r="T3564" s="139">
        <f ca="1">INDEX(EXTRACT!DATE,MATCH(Tableau4[[#This Row],[Décalage]],D:D,0),0)</f>
        <v>0</v>
      </c>
      <c r="U3564" s="139">
        <f ca="1">VLOOKUP(Tableau4[[#This Row],[Décalage]],D:E,2,0)</f>
        <v>0</v>
      </c>
      <c r="V3564" s="139">
        <f ca="1">VLOOKUP(Tableau4[[#This Row],[Décalage]],D:G,4,0)</f>
        <v>0</v>
      </c>
      <c r="AY3564" s="88"/>
      <c r="AZ3564" s="88"/>
      <c r="BA3564" s="88"/>
      <c r="BB3564" s="88"/>
      <c r="BC3564" s="88"/>
    </row>
    <row r="3565" spans="1:55" ht="15" x14ac:dyDescent="0.2">
      <c r="A3565" s="100" t="s">
        <v>534</v>
      </c>
      <c r="B3565" s="95" t="s">
        <v>534</v>
      </c>
      <c r="C3565" s="95">
        <v>3562</v>
      </c>
      <c r="D3565" s="95" t="s">
        <v>534</v>
      </c>
      <c r="E3565" s="99" t="s">
        <v>534</v>
      </c>
      <c r="F3565" s="95" t="s">
        <v>534</v>
      </c>
      <c r="G3565" s="95" t="s">
        <v>534</v>
      </c>
      <c r="H3565" s="95">
        <v>0</v>
      </c>
      <c r="I3565" s="95">
        <v>1</v>
      </c>
      <c r="J3565" s="95">
        <v>3098</v>
      </c>
      <c r="K3565" s="95" t="s">
        <v>534</v>
      </c>
      <c r="L3565" s="98" t="s">
        <v>534</v>
      </c>
      <c r="M3565" s="98" t="s">
        <v>534</v>
      </c>
      <c r="N3565" s="97" t="s">
        <v>534</v>
      </c>
      <c r="Q3565" s="88" t="str">
        <f t="array" aca="1" ref="Q3565" ca="1">IFERROR(INDEX(Tableau3[Num DECAL],SMALL(IF(Tableau3[Num DECAL]&lt;&gt;"",ROW(INDIRECT("1:"&amp;ROWS(Tableau3[Num DECAL])))),ROWS($1:3554))),"")</f>
        <v/>
      </c>
      <c r="R3565" s="88">
        <f t="shared" ca="1" si="55"/>
        <v>0</v>
      </c>
      <c r="S3565" s="88">
        <f ca="1">COUNTIFS(Tableau3[PLAGE],R3565)</f>
        <v>0</v>
      </c>
      <c r="T3565" s="139">
        <f ca="1">INDEX(EXTRACT!DATE,MATCH(Tableau4[[#This Row],[Décalage]],D:D,0),0)</f>
        <v>0</v>
      </c>
      <c r="U3565" s="139">
        <f ca="1">VLOOKUP(Tableau4[[#This Row],[Décalage]],D:E,2,0)</f>
        <v>0</v>
      </c>
      <c r="V3565" s="139">
        <f ca="1">VLOOKUP(Tableau4[[#This Row],[Décalage]],D:G,4,0)</f>
        <v>0</v>
      </c>
      <c r="AY3565" s="88"/>
      <c r="AZ3565" s="88"/>
      <c r="BA3565" s="88"/>
      <c r="BB3565" s="88"/>
      <c r="BC3565" s="88"/>
    </row>
    <row r="3566" spans="1:55" ht="15" x14ac:dyDescent="0.2">
      <c r="A3566" s="100" t="s">
        <v>534</v>
      </c>
      <c r="B3566" s="95" t="s">
        <v>534</v>
      </c>
      <c r="C3566" s="95">
        <v>3563</v>
      </c>
      <c r="D3566" s="95" t="s">
        <v>534</v>
      </c>
      <c r="E3566" s="99" t="s">
        <v>534</v>
      </c>
      <c r="F3566" s="95" t="s">
        <v>534</v>
      </c>
      <c r="G3566" s="95" t="s">
        <v>534</v>
      </c>
      <c r="H3566" s="95">
        <v>0</v>
      </c>
      <c r="I3566" s="95">
        <v>1</v>
      </c>
      <c r="J3566" s="95">
        <v>3099</v>
      </c>
      <c r="K3566" s="95" t="s">
        <v>534</v>
      </c>
      <c r="L3566" s="98" t="s">
        <v>534</v>
      </c>
      <c r="M3566" s="98" t="s">
        <v>534</v>
      </c>
      <c r="N3566" s="97" t="s">
        <v>534</v>
      </c>
      <c r="Q3566" s="88" t="str">
        <f t="array" aca="1" ref="Q3566" ca="1">IFERROR(INDEX(Tableau3[Num DECAL],SMALL(IF(Tableau3[Num DECAL]&lt;&gt;"",ROW(INDIRECT("1:"&amp;ROWS(Tableau3[Num DECAL])))),ROWS($1:3555))),"")</f>
        <v/>
      </c>
      <c r="R3566" s="88">
        <f t="shared" ca="1" si="55"/>
        <v>0</v>
      </c>
      <c r="S3566" s="88">
        <f ca="1">COUNTIFS(Tableau3[PLAGE],R3566)</f>
        <v>0</v>
      </c>
      <c r="T3566" s="139">
        <f ca="1">INDEX(EXTRACT!DATE,MATCH(Tableau4[[#This Row],[Décalage]],D:D,0),0)</f>
        <v>0</v>
      </c>
      <c r="U3566" s="139">
        <f ca="1">VLOOKUP(Tableau4[[#This Row],[Décalage]],D:E,2,0)</f>
        <v>0</v>
      </c>
      <c r="V3566" s="139">
        <f ca="1">VLOOKUP(Tableau4[[#This Row],[Décalage]],D:G,4,0)</f>
        <v>0</v>
      </c>
      <c r="AY3566" s="88"/>
      <c r="AZ3566" s="88"/>
      <c r="BA3566" s="88"/>
      <c r="BB3566" s="88"/>
      <c r="BC3566" s="88"/>
    </row>
    <row r="3567" spans="1:55" ht="15" x14ac:dyDescent="0.2">
      <c r="A3567" s="100" t="s">
        <v>534</v>
      </c>
      <c r="B3567" s="95" t="s">
        <v>534</v>
      </c>
      <c r="C3567" s="95">
        <v>3564</v>
      </c>
      <c r="D3567" s="95" t="s">
        <v>534</v>
      </c>
      <c r="E3567" s="99" t="s">
        <v>534</v>
      </c>
      <c r="F3567" s="95" t="s">
        <v>534</v>
      </c>
      <c r="G3567" s="95" t="s">
        <v>534</v>
      </c>
      <c r="H3567" s="95">
        <v>0</v>
      </c>
      <c r="I3567" s="95">
        <v>1</v>
      </c>
      <c r="J3567" s="95">
        <v>3100</v>
      </c>
      <c r="K3567" s="95" t="s">
        <v>534</v>
      </c>
      <c r="L3567" s="98" t="s">
        <v>534</v>
      </c>
      <c r="M3567" s="98" t="s">
        <v>534</v>
      </c>
      <c r="N3567" s="97" t="s">
        <v>534</v>
      </c>
      <c r="Q3567" s="88" t="str">
        <f t="array" aca="1" ref="Q3567" ca="1">IFERROR(INDEX(Tableau3[Num DECAL],SMALL(IF(Tableau3[Num DECAL]&lt;&gt;"",ROW(INDIRECT("1:"&amp;ROWS(Tableau3[Num DECAL])))),ROWS($1:3556))),"")</f>
        <v/>
      </c>
      <c r="R3567" s="88">
        <f t="shared" ca="1" si="55"/>
        <v>0</v>
      </c>
      <c r="S3567" s="88">
        <f ca="1">COUNTIFS(Tableau3[PLAGE],R3567)</f>
        <v>0</v>
      </c>
      <c r="T3567" s="139">
        <f ca="1">INDEX(EXTRACT!DATE,MATCH(Tableau4[[#This Row],[Décalage]],D:D,0),0)</f>
        <v>0</v>
      </c>
      <c r="U3567" s="139">
        <f ca="1">VLOOKUP(Tableau4[[#This Row],[Décalage]],D:E,2,0)</f>
        <v>0</v>
      </c>
      <c r="V3567" s="139">
        <f ca="1">VLOOKUP(Tableau4[[#This Row],[Décalage]],D:G,4,0)</f>
        <v>0</v>
      </c>
      <c r="AY3567" s="88"/>
      <c r="AZ3567" s="88"/>
      <c r="BA3567" s="88"/>
      <c r="BB3567" s="88"/>
      <c r="BC3567" s="88"/>
    </row>
    <row r="3568" spans="1:55" ht="15" x14ac:dyDescent="0.2">
      <c r="A3568" s="100" t="s">
        <v>534</v>
      </c>
      <c r="B3568" s="95" t="s">
        <v>534</v>
      </c>
      <c r="C3568" s="95">
        <v>3565</v>
      </c>
      <c r="D3568" s="95" t="s">
        <v>534</v>
      </c>
      <c r="E3568" s="99" t="s">
        <v>534</v>
      </c>
      <c r="F3568" s="95" t="s">
        <v>534</v>
      </c>
      <c r="G3568" s="95" t="s">
        <v>534</v>
      </c>
      <c r="H3568" s="95">
        <v>0</v>
      </c>
      <c r="I3568" s="95">
        <v>1</v>
      </c>
      <c r="J3568" s="95">
        <v>3101</v>
      </c>
      <c r="K3568" s="95" t="s">
        <v>534</v>
      </c>
      <c r="L3568" s="98" t="s">
        <v>534</v>
      </c>
      <c r="M3568" s="98" t="s">
        <v>534</v>
      </c>
      <c r="N3568" s="97" t="s">
        <v>534</v>
      </c>
      <c r="Q3568" s="88" t="str">
        <f t="array" aca="1" ref="Q3568" ca="1">IFERROR(INDEX(Tableau3[Num DECAL],SMALL(IF(Tableau3[Num DECAL]&lt;&gt;"",ROW(INDIRECT("1:"&amp;ROWS(Tableau3[Num DECAL])))),ROWS($1:3557))),"")</f>
        <v/>
      </c>
      <c r="R3568" s="88">
        <f t="shared" ca="1" si="55"/>
        <v>0</v>
      </c>
      <c r="S3568" s="88">
        <f ca="1">COUNTIFS(Tableau3[PLAGE],R3568)</f>
        <v>0</v>
      </c>
      <c r="T3568" s="139">
        <f ca="1">INDEX(EXTRACT!DATE,MATCH(Tableau4[[#This Row],[Décalage]],D:D,0),0)</f>
        <v>0</v>
      </c>
      <c r="U3568" s="139">
        <f ca="1">VLOOKUP(Tableau4[[#This Row],[Décalage]],D:E,2,0)</f>
        <v>0</v>
      </c>
      <c r="V3568" s="139">
        <f ca="1">VLOOKUP(Tableau4[[#This Row],[Décalage]],D:G,4,0)</f>
        <v>0</v>
      </c>
      <c r="AY3568" s="88"/>
      <c r="AZ3568" s="88"/>
      <c r="BA3568" s="88"/>
      <c r="BB3568" s="88"/>
      <c r="BC3568" s="88"/>
    </row>
    <row r="3569" spans="1:55" ht="15" x14ac:dyDescent="0.2">
      <c r="A3569" s="100" t="s">
        <v>534</v>
      </c>
      <c r="B3569" s="95" t="s">
        <v>534</v>
      </c>
      <c r="C3569" s="95">
        <v>3566</v>
      </c>
      <c r="D3569" s="95" t="s">
        <v>534</v>
      </c>
      <c r="E3569" s="99" t="s">
        <v>534</v>
      </c>
      <c r="F3569" s="95" t="s">
        <v>534</v>
      </c>
      <c r="G3569" s="95" t="s">
        <v>534</v>
      </c>
      <c r="H3569" s="95">
        <v>0</v>
      </c>
      <c r="I3569" s="95">
        <v>1</v>
      </c>
      <c r="J3569" s="95">
        <v>3102</v>
      </c>
      <c r="K3569" s="95" t="s">
        <v>534</v>
      </c>
      <c r="L3569" s="98" t="s">
        <v>534</v>
      </c>
      <c r="M3569" s="98" t="s">
        <v>534</v>
      </c>
      <c r="N3569" s="97" t="s">
        <v>534</v>
      </c>
      <c r="Q3569" s="88" t="str">
        <f t="array" aca="1" ref="Q3569" ca="1">IFERROR(INDEX(Tableau3[Num DECAL],SMALL(IF(Tableau3[Num DECAL]&lt;&gt;"",ROW(INDIRECT("1:"&amp;ROWS(Tableau3[Num DECAL])))),ROWS($1:3558))),"")</f>
        <v/>
      </c>
      <c r="R3569" s="88">
        <f t="shared" ca="1" si="55"/>
        <v>0</v>
      </c>
      <c r="S3569" s="88">
        <f ca="1">COUNTIFS(Tableau3[PLAGE],R3569)</f>
        <v>0</v>
      </c>
      <c r="T3569" s="139">
        <f ca="1">INDEX(EXTRACT!DATE,MATCH(Tableau4[[#This Row],[Décalage]],D:D,0),0)</f>
        <v>0</v>
      </c>
      <c r="U3569" s="139">
        <f ca="1">VLOOKUP(Tableau4[[#This Row],[Décalage]],D:E,2,0)</f>
        <v>0</v>
      </c>
      <c r="V3569" s="139">
        <f ca="1">VLOOKUP(Tableau4[[#This Row],[Décalage]],D:G,4,0)</f>
        <v>0</v>
      </c>
      <c r="AY3569" s="88"/>
      <c r="AZ3569" s="88"/>
      <c r="BA3569" s="88"/>
      <c r="BB3569" s="88"/>
      <c r="BC3569" s="88"/>
    </row>
    <row r="3570" spans="1:55" ht="15" x14ac:dyDescent="0.2">
      <c r="A3570" s="100" t="s">
        <v>534</v>
      </c>
      <c r="B3570" s="95" t="s">
        <v>534</v>
      </c>
      <c r="C3570" s="95">
        <v>3567</v>
      </c>
      <c r="D3570" s="95" t="s">
        <v>534</v>
      </c>
      <c r="E3570" s="99" t="s">
        <v>534</v>
      </c>
      <c r="F3570" s="95" t="s">
        <v>534</v>
      </c>
      <c r="G3570" s="95" t="s">
        <v>534</v>
      </c>
      <c r="H3570" s="95">
        <v>0</v>
      </c>
      <c r="I3570" s="95">
        <v>1</v>
      </c>
      <c r="J3570" s="95">
        <v>3103</v>
      </c>
      <c r="K3570" s="95" t="s">
        <v>534</v>
      </c>
      <c r="L3570" s="98" t="s">
        <v>534</v>
      </c>
      <c r="M3570" s="98" t="s">
        <v>534</v>
      </c>
      <c r="N3570" s="97" t="s">
        <v>534</v>
      </c>
      <c r="Q3570" s="88" t="str">
        <f t="array" aca="1" ref="Q3570" ca="1">IFERROR(INDEX(Tableau3[Num DECAL],SMALL(IF(Tableau3[Num DECAL]&lt;&gt;"",ROW(INDIRECT("1:"&amp;ROWS(Tableau3[Num DECAL])))),ROWS($1:3559))),"")</f>
        <v/>
      </c>
      <c r="R3570" s="88">
        <f t="shared" ca="1" si="55"/>
        <v>0</v>
      </c>
      <c r="S3570" s="88">
        <f ca="1">COUNTIFS(Tableau3[PLAGE],R3570)</f>
        <v>0</v>
      </c>
      <c r="T3570" s="139">
        <f ca="1">INDEX(EXTRACT!DATE,MATCH(Tableau4[[#This Row],[Décalage]],D:D,0),0)</f>
        <v>0</v>
      </c>
      <c r="U3570" s="139">
        <f ca="1">VLOOKUP(Tableau4[[#This Row],[Décalage]],D:E,2,0)</f>
        <v>0</v>
      </c>
      <c r="V3570" s="139">
        <f ca="1">VLOOKUP(Tableau4[[#This Row],[Décalage]],D:G,4,0)</f>
        <v>0</v>
      </c>
      <c r="AY3570" s="88"/>
      <c r="AZ3570" s="88"/>
      <c r="BA3570" s="88"/>
      <c r="BB3570" s="88"/>
      <c r="BC3570" s="88"/>
    </row>
    <row r="3571" spans="1:55" ht="15" x14ac:dyDescent="0.2">
      <c r="A3571" s="100" t="s">
        <v>534</v>
      </c>
      <c r="B3571" s="95" t="s">
        <v>534</v>
      </c>
      <c r="C3571" s="95">
        <v>3568</v>
      </c>
      <c r="D3571" s="95" t="s">
        <v>534</v>
      </c>
      <c r="E3571" s="99" t="s">
        <v>534</v>
      </c>
      <c r="F3571" s="95" t="s">
        <v>534</v>
      </c>
      <c r="G3571" s="95" t="s">
        <v>534</v>
      </c>
      <c r="H3571" s="95">
        <v>0</v>
      </c>
      <c r="I3571" s="95">
        <v>1</v>
      </c>
      <c r="J3571" s="95">
        <v>3104</v>
      </c>
      <c r="K3571" s="95" t="s">
        <v>534</v>
      </c>
      <c r="L3571" s="98" t="s">
        <v>534</v>
      </c>
      <c r="M3571" s="98" t="s">
        <v>534</v>
      </c>
      <c r="N3571" s="97" t="s">
        <v>534</v>
      </c>
      <c r="Q3571" s="88" t="str">
        <f t="array" aca="1" ref="Q3571" ca="1">IFERROR(INDEX(Tableau3[Num DECAL],SMALL(IF(Tableau3[Num DECAL]&lt;&gt;"",ROW(INDIRECT("1:"&amp;ROWS(Tableau3[Num DECAL])))),ROWS($1:3560))),"")</f>
        <v/>
      </c>
      <c r="R3571" s="88">
        <f t="shared" ca="1" si="55"/>
        <v>0</v>
      </c>
      <c r="S3571" s="88">
        <f ca="1">COUNTIFS(Tableau3[PLAGE],R3571)</f>
        <v>0</v>
      </c>
      <c r="T3571" s="139">
        <f ca="1">INDEX(EXTRACT!DATE,MATCH(Tableau4[[#This Row],[Décalage]],D:D,0),0)</f>
        <v>0</v>
      </c>
      <c r="U3571" s="139">
        <f ca="1">VLOOKUP(Tableau4[[#This Row],[Décalage]],D:E,2,0)</f>
        <v>0</v>
      </c>
      <c r="V3571" s="139">
        <f ca="1">VLOOKUP(Tableau4[[#This Row],[Décalage]],D:G,4,0)</f>
        <v>0</v>
      </c>
      <c r="AY3571" s="88"/>
      <c r="AZ3571" s="88"/>
      <c r="BA3571" s="88"/>
      <c r="BB3571" s="88"/>
      <c r="BC3571" s="88"/>
    </row>
    <row r="3572" spans="1:55" ht="15" x14ac:dyDescent="0.2">
      <c r="A3572" s="100" t="s">
        <v>534</v>
      </c>
      <c r="B3572" s="95" t="s">
        <v>534</v>
      </c>
      <c r="C3572" s="95">
        <v>3569</v>
      </c>
      <c r="D3572" s="95" t="s">
        <v>534</v>
      </c>
      <c r="E3572" s="99" t="s">
        <v>534</v>
      </c>
      <c r="F3572" s="95" t="s">
        <v>534</v>
      </c>
      <c r="G3572" s="95" t="s">
        <v>534</v>
      </c>
      <c r="H3572" s="95">
        <v>0</v>
      </c>
      <c r="I3572" s="95">
        <v>1</v>
      </c>
      <c r="J3572" s="95">
        <v>3105</v>
      </c>
      <c r="K3572" s="95" t="s">
        <v>534</v>
      </c>
      <c r="L3572" s="98" t="s">
        <v>534</v>
      </c>
      <c r="M3572" s="98" t="s">
        <v>534</v>
      </c>
      <c r="N3572" s="97" t="s">
        <v>534</v>
      </c>
      <c r="Q3572" s="88" t="str">
        <f t="array" aca="1" ref="Q3572" ca="1">IFERROR(INDEX(Tableau3[Num DECAL],SMALL(IF(Tableau3[Num DECAL]&lt;&gt;"",ROW(INDIRECT("1:"&amp;ROWS(Tableau3[Num DECAL])))),ROWS($1:3561))),"")</f>
        <v/>
      </c>
      <c r="R3572" s="88">
        <f t="shared" ca="1" si="55"/>
        <v>0</v>
      </c>
      <c r="S3572" s="88">
        <f ca="1">COUNTIFS(Tableau3[PLAGE],R3572)</f>
        <v>0</v>
      </c>
      <c r="T3572" s="139">
        <f ca="1">INDEX(EXTRACT!DATE,MATCH(Tableau4[[#This Row],[Décalage]],D:D,0),0)</f>
        <v>0</v>
      </c>
      <c r="U3572" s="139">
        <f ca="1">VLOOKUP(Tableau4[[#This Row],[Décalage]],D:E,2,0)</f>
        <v>0</v>
      </c>
      <c r="V3572" s="139">
        <f ca="1">VLOOKUP(Tableau4[[#This Row],[Décalage]],D:G,4,0)</f>
        <v>0</v>
      </c>
      <c r="AY3572" s="88"/>
      <c r="AZ3572" s="88"/>
      <c r="BA3572" s="88"/>
      <c r="BB3572" s="88"/>
      <c r="BC3572" s="88"/>
    </row>
    <row r="3573" spans="1:55" ht="15" x14ac:dyDescent="0.2">
      <c r="A3573" s="100" t="s">
        <v>534</v>
      </c>
      <c r="B3573" s="95" t="s">
        <v>534</v>
      </c>
      <c r="C3573" s="95">
        <v>3570</v>
      </c>
      <c r="D3573" s="95" t="s">
        <v>534</v>
      </c>
      <c r="E3573" s="99" t="s">
        <v>534</v>
      </c>
      <c r="F3573" s="95" t="s">
        <v>534</v>
      </c>
      <c r="G3573" s="95" t="s">
        <v>534</v>
      </c>
      <c r="H3573" s="95">
        <v>0</v>
      </c>
      <c r="I3573" s="95">
        <v>1</v>
      </c>
      <c r="J3573" s="95">
        <v>3106</v>
      </c>
      <c r="K3573" s="95" t="s">
        <v>534</v>
      </c>
      <c r="L3573" s="98" t="s">
        <v>534</v>
      </c>
      <c r="M3573" s="98" t="s">
        <v>534</v>
      </c>
      <c r="N3573" s="97" t="s">
        <v>534</v>
      </c>
      <c r="Q3573" s="88" t="str">
        <f t="array" aca="1" ref="Q3573" ca="1">IFERROR(INDEX(Tableau3[Num DECAL],SMALL(IF(Tableau3[Num DECAL]&lt;&gt;"",ROW(INDIRECT("1:"&amp;ROWS(Tableau3[Num DECAL])))),ROWS($1:3562))),"")</f>
        <v/>
      </c>
      <c r="R3573" s="88">
        <f t="shared" ca="1" si="55"/>
        <v>0</v>
      </c>
      <c r="S3573" s="88">
        <f ca="1">COUNTIFS(Tableau3[PLAGE],R3573)</f>
        <v>0</v>
      </c>
      <c r="T3573" s="139">
        <f ca="1">INDEX(EXTRACT!DATE,MATCH(Tableau4[[#This Row],[Décalage]],D:D,0),0)</f>
        <v>0</v>
      </c>
      <c r="U3573" s="139">
        <f ca="1">VLOOKUP(Tableau4[[#This Row],[Décalage]],D:E,2,0)</f>
        <v>0</v>
      </c>
      <c r="V3573" s="139">
        <f ca="1">VLOOKUP(Tableau4[[#This Row],[Décalage]],D:G,4,0)</f>
        <v>0</v>
      </c>
      <c r="AY3573" s="88"/>
      <c r="AZ3573" s="88"/>
      <c r="BA3573" s="88"/>
      <c r="BB3573" s="88"/>
      <c r="BC3573" s="88"/>
    </row>
    <row r="3574" spans="1:55" ht="15" x14ac:dyDescent="0.2">
      <c r="A3574" s="100" t="s">
        <v>534</v>
      </c>
      <c r="B3574" s="95" t="s">
        <v>534</v>
      </c>
      <c r="C3574" s="95">
        <v>3571</v>
      </c>
      <c r="D3574" s="95" t="s">
        <v>534</v>
      </c>
      <c r="E3574" s="99" t="s">
        <v>534</v>
      </c>
      <c r="F3574" s="95" t="s">
        <v>534</v>
      </c>
      <c r="G3574" s="95" t="s">
        <v>534</v>
      </c>
      <c r="H3574" s="95">
        <v>0</v>
      </c>
      <c r="I3574" s="95">
        <v>1</v>
      </c>
      <c r="J3574" s="95">
        <v>3107</v>
      </c>
      <c r="K3574" s="95" t="s">
        <v>534</v>
      </c>
      <c r="L3574" s="98" t="s">
        <v>534</v>
      </c>
      <c r="M3574" s="98" t="s">
        <v>534</v>
      </c>
      <c r="N3574" s="97" t="s">
        <v>534</v>
      </c>
      <c r="Q3574" s="88" t="str">
        <f t="array" aca="1" ref="Q3574" ca="1">IFERROR(INDEX(Tableau3[Num DECAL],SMALL(IF(Tableau3[Num DECAL]&lt;&gt;"",ROW(INDIRECT("1:"&amp;ROWS(Tableau3[Num DECAL])))),ROWS($1:3563))),"")</f>
        <v/>
      </c>
      <c r="R3574" s="88">
        <f t="shared" ca="1" si="55"/>
        <v>0</v>
      </c>
      <c r="S3574" s="88">
        <f ca="1">COUNTIFS(Tableau3[PLAGE],R3574)</f>
        <v>0</v>
      </c>
      <c r="T3574" s="139">
        <f ca="1">INDEX(EXTRACT!DATE,MATCH(Tableau4[[#This Row],[Décalage]],D:D,0),0)</f>
        <v>0</v>
      </c>
      <c r="U3574" s="139">
        <f ca="1">VLOOKUP(Tableau4[[#This Row],[Décalage]],D:E,2,0)</f>
        <v>0</v>
      </c>
      <c r="V3574" s="139">
        <f ca="1">VLOOKUP(Tableau4[[#This Row],[Décalage]],D:G,4,0)</f>
        <v>0</v>
      </c>
      <c r="AY3574" s="88"/>
      <c r="AZ3574" s="88"/>
      <c r="BA3574" s="88"/>
      <c r="BB3574" s="88"/>
      <c r="BC3574" s="88"/>
    </row>
    <row r="3575" spans="1:55" ht="15" x14ac:dyDescent="0.2">
      <c r="A3575" s="100" t="s">
        <v>534</v>
      </c>
      <c r="B3575" s="95" t="s">
        <v>534</v>
      </c>
      <c r="C3575" s="95">
        <v>3572</v>
      </c>
      <c r="D3575" s="95" t="s">
        <v>534</v>
      </c>
      <c r="E3575" s="99" t="s">
        <v>534</v>
      </c>
      <c r="F3575" s="95" t="s">
        <v>534</v>
      </c>
      <c r="G3575" s="95" t="s">
        <v>534</v>
      </c>
      <c r="H3575" s="95">
        <v>0</v>
      </c>
      <c r="I3575" s="95">
        <v>1</v>
      </c>
      <c r="J3575" s="95">
        <v>3108</v>
      </c>
      <c r="K3575" s="95" t="s">
        <v>534</v>
      </c>
      <c r="L3575" s="98" t="s">
        <v>534</v>
      </c>
      <c r="M3575" s="98" t="s">
        <v>534</v>
      </c>
      <c r="N3575" s="97" t="s">
        <v>534</v>
      </c>
      <c r="Q3575" s="88" t="str">
        <f t="array" aca="1" ref="Q3575" ca="1">IFERROR(INDEX(Tableau3[Num DECAL],SMALL(IF(Tableau3[Num DECAL]&lt;&gt;"",ROW(INDIRECT("1:"&amp;ROWS(Tableau3[Num DECAL])))),ROWS($1:3564))),"")</f>
        <v/>
      </c>
      <c r="R3575" s="88">
        <f t="shared" ca="1" si="55"/>
        <v>0</v>
      </c>
      <c r="S3575" s="88">
        <f ca="1">COUNTIFS(Tableau3[PLAGE],R3575)</f>
        <v>0</v>
      </c>
      <c r="T3575" s="139">
        <f ca="1">INDEX(EXTRACT!DATE,MATCH(Tableau4[[#This Row],[Décalage]],D:D,0),0)</f>
        <v>0</v>
      </c>
      <c r="U3575" s="139">
        <f ca="1">VLOOKUP(Tableau4[[#This Row],[Décalage]],D:E,2,0)</f>
        <v>0</v>
      </c>
      <c r="V3575" s="139">
        <f ca="1">VLOOKUP(Tableau4[[#This Row],[Décalage]],D:G,4,0)</f>
        <v>0</v>
      </c>
      <c r="AY3575" s="88"/>
      <c r="AZ3575" s="88"/>
      <c r="BA3575" s="88"/>
      <c r="BB3575" s="88"/>
      <c r="BC3575" s="88"/>
    </row>
    <row r="3576" spans="1:55" ht="15" x14ac:dyDescent="0.2">
      <c r="A3576" s="100" t="s">
        <v>534</v>
      </c>
      <c r="B3576" s="95" t="s">
        <v>534</v>
      </c>
      <c r="C3576" s="95">
        <v>3573</v>
      </c>
      <c r="D3576" s="95" t="s">
        <v>534</v>
      </c>
      <c r="E3576" s="99" t="s">
        <v>534</v>
      </c>
      <c r="F3576" s="95" t="s">
        <v>534</v>
      </c>
      <c r="G3576" s="95" t="s">
        <v>534</v>
      </c>
      <c r="H3576" s="95">
        <v>0</v>
      </c>
      <c r="I3576" s="95">
        <v>1</v>
      </c>
      <c r="J3576" s="95">
        <v>3109</v>
      </c>
      <c r="K3576" s="95" t="s">
        <v>534</v>
      </c>
      <c r="L3576" s="98" t="s">
        <v>534</v>
      </c>
      <c r="M3576" s="98" t="s">
        <v>534</v>
      </c>
      <c r="N3576" s="97" t="s">
        <v>534</v>
      </c>
      <c r="Q3576" s="88" t="str">
        <f t="array" aca="1" ref="Q3576" ca="1">IFERROR(INDEX(Tableau3[Num DECAL],SMALL(IF(Tableau3[Num DECAL]&lt;&gt;"",ROW(INDIRECT("1:"&amp;ROWS(Tableau3[Num DECAL])))),ROWS($1:3565))),"")</f>
        <v/>
      </c>
      <c r="R3576" s="88">
        <f t="shared" ca="1" si="55"/>
        <v>0</v>
      </c>
      <c r="S3576" s="88">
        <f ca="1">COUNTIFS(Tableau3[PLAGE],R3576)</f>
        <v>0</v>
      </c>
      <c r="T3576" s="139">
        <f ca="1">INDEX(EXTRACT!DATE,MATCH(Tableau4[[#This Row],[Décalage]],D:D,0),0)</f>
        <v>0</v>
      </c>
      <c r="U3576" s="139">
        <f ca="1">VLOOKUP(Tableau4[[#This Row],[Décalage]],D:E,2,0)</f>
        <v>0</v>
      </c>
      <c r="V3576" s="139">
        <f ca="1">VLOOKUP(Tableau4[[#This Row],[Décalage]],D:G,4,0)</f>
        <v>0</v>
      </c>
      <c r="AY3576" s="88"/>
      <c r="AZ3576" s="88"/>
      <c r="BA3576" s="88"/>
      <c r="BB3576" s="88"/>
      <c r="BC3576" s="88"/>
    </row>
    <row r="3577" spans="1:55" ht="15" x14ac:dyDescent="0.2">
      <c r="A3577" s="100" t="s">
        <v>534</v>
      </c>
      <c r="B3577" s="95" t="s">
        <v>534</v>
      </c>
      <c r="C3577" s="95">
        <v>3574</v>
      </c>
      <c r="D3577" s="95" t="s">
        <v>534</v>
      </c>
      <c r="E3577" s="99" t="s">
        <v>534</v>
      </c>
      <c r="F3577" s="95" t="s">
        <v>534</v>
      </c>
      <c r="G3577" s="95" t="s">
        <v>534</v>
      </c>
      <c r="H3577" s="95">
        <v>0</v>
      </c>
      <c r="I3577" s="95">
        <v>1</v>
      </c>
      <c r="J3577" s="95">
        <v>3110</v>
      </c>
      <c r="K3577" s="95" t="s">
        <v>534</v>
      </c>
      <c r="L3577" s="98" t="s">
        <v>534</v>
      </c>
      <c r="M3577" s="98" t="s">
        <v>534</v>
      </c>
      <c r="N3577" s="97" t="s">
        <v>534</v>
      </c>
      <c r="Q3577" s="88" t="str">
        <f t="array" aca="1" ref="Q3577" ca="1">IFERROR(INDEX(Tableau3[Num DECAL],SMALL(IF(Tableau3[Num DECAL]&lt;&gt;"",ROW(INDIRECT("1:"&amp;ROWS(Tableau3[Num DECAL])))),ROWS($1:3566))),"")</f>
        <v/>
      </c>
      <c r="R3577" s="88">
        <f t="shared" ca="1" si="55"/>
        <v>0</v>
      </c>
      <c r="S3577" s="88">
        <f ca="1">COUNTIFS(Tableau3[PLAGE],R3577)</f>
        <v>0</v>
      </c>
      <c r="T3577" s="139">
        <f ca="1">INDEX(EXTRACT!DATE,MATCH(Tableau4[[#This Row],[Décalage]],D:D,0),0)</f>
        <v>0</v>
      </c>
      <c r="U3577" s="139">
        <f ca="1">VLOOKUP(Tableau4[[#This Row],[Décalage]],D:E,2,0)</f>
        <v>0</v>
      </c>
      <c r="V3577" s="139">
        <f ca="1">VLOOKUP(Tableau4[[#This Row],[Décalage]],D:G,4,0)</f>
        <v>0</v>
      </c>
      <c r="AY3577" s="88"/>
      <c r="AZ3577" s="88"/>
      <c r="BA3577" s="88"/>
      <c r="BB3577" s="88"/>
      <c r="BC3577" s="88"/>
    </row>
    <row r="3578" spans="1:55" ht="15" x14ac:dyDescent="0.2">
      <c r="A3578" s="100" t="s">
        <v>534</v>
      </c>
      <c r="B3578" s="95" t="s">
        <v>534</v>
      </c>
      <c r="C3578" s="95">
        <v>3575</v>
      </c>
      <c r="D3578" s="95" t="s">
        <v>534</v>
      </c>
      <c r="E3578" s="99" t="s">
        <v>534</v>
      </c>
      <c r="F3578" s="95" t="s">
        <v>534</v>
      </c>
      <c r="G3578" s="95" t="s">
        <v>534</v>
      </c>
      <c r="H3578" s="95">
        <v>0</v>
      </c>
      <c r="I3578" s="95">
        <v>1</v>
      </c>
      <c r="J3578" s="95">
        <v>3111</v>
      </c>
      <c r="K3578" s="95" t="s">
        <v>534</v>
      </c>
      <c r="L3578" s="98" t="s">
        <v>534</v>
      </c>
      <c r="M3578" s="98" t="s">
        <v>534</v>
      </c>
      <c r="N3578" s="97" t="s">
        <v>534</v>
      </c>
      <c r="Q3578" s="88" t="str">
        <f t="array" aca="1" ref="Q3578" ca="1">IFERROR(INDEX(Tableau3[Num DECAL],SMALL(IF(Tableau3[Num DECAL]&lt;&gt;"",ROW(INDIRECT("1:"&amp;ROWS(Tableau3[Num DECAL])))),ROWS($1:3567))),"")</f>
        <v/>
      </c>
      <c r="R3578" s="88">
        <f t="shared" ca="1" si="55"/>
        <v>0</v>
      </c>
      <c r="S3578" s="88">
        <f ca="1">COUNTIFS(Tableau3[PLAGE],R3578)</f>
        <v>0</v>
      </c>
      <c r="T3578" s="139">
        <f ca="1">INDEX(EXTRACT!DATE,MATCH(Tableau4[[#This Row],[Décalage]],D:D,0),0)</f>
        <v>0</v>
      </c>
      <c r="U3578" s="139">
        <f ca="1">VLOOKUP(Tableau4[[#This Row],[Décalage]],D:E,2,0)</f>
        <v>0</v>
      </c>
      <c r="V3578" s="139">
        <f ca="1">VLOOKUP(Tableau4[[#This Row],[Décalage]],D:G,4,0)</f>
        <v>0</v>
      </c>
      <c r="AY3578" s="88"/>
      <c r="AZ3578" s="88"/>
      <c r="BA3578" s="88"/>
      <c r="BB3578" s="88"/>
      <c r="BC3578" s="88"/>
    </row>
    <row r="3579" spans="1:55" ht="15" x14ac:dyDescent="0.2">
      <c r="A3579" s="100" t="s">
        <v>534</v>
      </c>
      <c r="B3579" s="95" t="s">
        <v>534</v>
      </c>
      <c r="C3579" s="95">
        <v>3576</v>
      </c>
      <c r="D3579" s="95" t="s">
        <v>534</v>
      </c>
      <c r="E3579" s="99" t="s">
        <v>534</v>
      </c>
      <c r="F3579" s="95" t="s">
        <v>534</v>
      </c>
      <c r="G3579" s="95" t="s">
        <v>534</v>
      </c>
      <c r="H3579" s="95">
        <v>0</v>
      </c>
      <c r="I3579" s="95">
        <v>1</v>
      </c>
      <c r="J3579" s="95">
        <v>3112</v>
      </c>
      <c r="K3579" s="95" t="s">
        <v>534</v>
      </c>
      <c r="L3579" s="98" t="s">
        <v>534</v>
      </c>
      <c r="M3579" s="98" t="s">
        <v>534</v>
      </c>
      <c r="N3579" s="97" t="s">
        <v>534</v>
      </c>
      <c r="Q3579" s="88" t="str">
        <f t="array" aca="1" ref="Q3579" ca="1">IFERROR(INDEX(Tableau3[Num DECAL],SMALL(IF(Tableau3[Num DECAL]&lt;&gt;"",ROW(INDIRECT("1:"&amp;ROWS(Tableau3[Num DECAL])))),ROWS($1:3568))),"")</f>
        <v/>
      </c>
      <c r="R3579" s="88">
        <f t="shared" ca="1" si="55"/>
        <v>0</v>
      </c>
      <c r="S3579" s="88">
        <f ca="1">COUNTIFS(Tableau3[PLAGE],R3579)</f>
        <v>0</v>
      </c>
      <c r="T3579" s="139">
        <f ca="1">INDEX(EXTRACT!DATE,MATCH(Tableau4[[#This Row],[Décalage]],D:D,0),0)</f>
        <v>0</v>
      </c>
      <c r="U3579" s="139">
        <f ca="1">VLOOKUP(Tableau4[[#This Row],[Décalage]],D:E,2,0)</f>
        <v>0</v>
      </c>
      <c r="V3579" s="139">
        <f ca="1">VLOOKUP(Tableau4[[#This Row],[Décalage]],D:G,4,0)</f>
        <v>0</v>
      </c>
      <c r="AY3579" s="88"/>
      <c r="AZ3579" s="88"/>
      <c r="BA3579" s="88"/>
      <c r="BB3579" s="88"/>
      <c r="BC3579" s="88"/>
    </row>
    <row r="3580" spans="1:55" ht="15" x14ac:dyDescent="0.2">
      <c r="A3580" s="100" t="s">
        <v>534</v>
      </c>
      <c r="B3580" s="95" t="s">
        <v>534</v>
      </c>
      <c r="C3580" s="95">
        <v>3577</v>
      </c>
      <c r="D3580" s="95" t="s">
        <v>534</v>
      </c>
      <c r="E3580" s="99" t="s">
        <v>534</v>
      </c>
      <c r="F3580" s="95" t="s">
        <v>534</v>
      </c>
      <c r="G3580" s="95" t="s">
        <v>534</v>
      </c>
      <c r="H3580" s="95">
        <v>0</v>
      </c>
      <c r="I3580" s="95">
        <v>1</v>
      </c>
      <c r="J3580" s="95">
        <v>3113</v>
      </c>
      <c r="K3580" s="95" t="s">
        <v>534</v>
      </c>
      <c r="L3580" s="98" t="s">
        <v>534</v>
      </c>
      <c r="M3580" s="98" t="s">
        <v>534</v>
      </c>
      <c r="N3580" s="97" t="s">
        <v>534</v>
      </c>
      <c r="Q3580" s="88" t="str">
        <f t="array" aca="1" ref="Q3580" ca="1">IFERROR(INDEX(Tableau3[Num DECAL],SMALL(IF(Tableau3[Num DECAL]&lt;&gt;"",ROW(INDIRECT("1:"&amp;ROWS(Tableau3[Num DECAL])))),ROWS($1:3569))),"")</f>
        <v/>
      </c>
      <c r="R3580" s="88">
        <f t="shared" ca="1" si="55"/>
        <v>0</v>
      </c>
      <c r="S3580" s="88">
        <f ca="1">COUNTIFS(Tableau3[PLAGE],R3580)</f>
        <v>0</v>
      </c>
      <c r="T3580" s="139">
        <f ca="1">INDEX(EXTRACT!DATE,MATCH(Tableau4[[#This Row],[Décalage]],D:D,0),0)</f>
        <v>0</v>
      </c>
      <c r="U3580" s="139">
        <f ca="1">VLOOKUP(Tableau4[[#This Row],[Décalage]],D:E,2,0)</f>
        <v>0</v>
      </c>
      <c r="V3580" s="139">
        <f ca="1">VLOOKUP(Tableau4[[#This Row],[Décalage]],D:G,4,0)</f>
        <v>0</v>
      </c>
      <c r="AY3580" s="88"/>
      <c r="AZ3580" s="88"/>
      <c r="BA3580" s="88"/>
      <c r="BB3580" s="88"/>
      <c r="BC3580" s="88"/>
    </row>
    <row r="3581" spans="1:55" ht="15" x14ac:dyDescent="0.2">
      <c r="A3581" s="100" t="s">
        <v>534</v>
      </c>
      <c r="B3581" s="95" t="s">
        <v>534</v>
      </c>
      <c r="C3581" s="95">
        <v>3578</v>
      </c>
      <c r="D3581" s="95" t="s">
        <v>534</v>
      </c>
      <c r="E3581" s="99" t="s">
        <v>534</v>
      </c>
      <c r="F3581" s="95" t="s">
        <v>534</v>
      </c>
      <c r="G3581" s="95" t="s">
        <v>534</v>
      </c>
      <c r="H3581" s="95">
        <v>0</v>
      </c>
      <c r="I3581" s="95">
        <v>1</v>
      </c>
      <c r="J3581" s="95">
        <v>3114</v>
      </c>
      <c r="K3581" s="95" t="s">
        <v>534</v>
      </c>
      <c r="L3581" s="98" t="s">
        <v>534</v>
      </c>
      <c r="M3581" s="98" t="s">
        <v>534</v>
      </c>
      <c r="N3581" s="97" t="s">
        <v>534</v>
      </c>
      <c r="Q3581" s="88" t="str">
        <f t="array" aca="1" ref="Q3581" ca="1">IFERROR(INDEX(Tableau3[Num DECAL],SMALL(IF(Tableau3[Num DECAL]&lt;&gt;"",ROW(INDIRECT("1:"&amp;ROWS(Tableau3[Num DECAL])))),ROWS($1:3570))),"")</f>
        <v/>
      </c>
      <c r="R3581" s="88">
        <f t="shared" ca="1" si="55"/>
        <v>0</v>
      </c>
      <c r="S3581" s="88">
        <f ca="1">COUNTIFS(Tableau3[PLAGE],R3581)</f>
        <v>0</v>
      </c>
      <c r="T3581" s="139">
        <f ca="1">INDEX(EXTRACT!DATE,MATCH(Tableau4[[#This Row],[Décalage]],D:D,0),0)</f>
        <v>0</v>
      </c>
      <c r="U3581" s="139">
        <f ca="1">VLOOKUP(Tableau4[[#This Row],[Décalage]],D:E,2,0)</f>
        <v>0</v>
      </c>
      <c r="V3581" s="139">
        <f ca="1">VLOOKUP(Tableau4[[#This Row],[Décalage]],D:G,4,0)</f>
        <v>0</v>
      </c>
      <c r="AY3581" s="88"/>
      <c r="AZ3581" s="88"/>
      <c r="BA3581" s="88"/>
      <c r="BB3581" s="88"/>
      <c r="BC3581" s="88"/>
    </row>
    <row r="3582" spans="1:55" ht="15" x14ac:dyDescent="0.2">
      <c r="A3582" s="100" t="s">
        <v>534</v>
      </c>
      <c r="B3582" s="95" t="s">
        <v>534</v>
      </c>
      <c r="C3582" s="95">
        <v>3579</v>
      </c>
      <c r="D3582" s="95" t="s">
        <v>534</v>
      </c>
      <c r="E3582" s="99" t="s">
        <v>534</v>
      </c>
      <c r="F3582" s="95" t="s">
        <v>534</v>
      </c>
      <c r="G3582" s="95" t="s">
        <v>534</v>
      </c>
      <c r="H3582" s="95">
        <v>0</v>
      </c>
      <c r="I3582" s="95">
        <v>1</v>
      </c>
      <c r="J3582" s="95">
        <v>3115</v>
      </c>
      <c r="K3582" s="95" t="s">
        <v>534</v>
      </c>
      <c r="L3582" s="98" t="s">
        <v>534</v>
      </c>
      <c r="M3582" s="98" t="s">
        <v>534</v>
      </c>
      <c r="N3582" s="97" t="s">
        <v>534</v>
      </c>
      <c r="Q3582" s="88" t="str">
        <f t="array" aca="1" ref="Q3582" ca="1">IFERROR(INDEX(Tableau3[Num DECAL],SMALL(IF(Tableau3[Num DECAL]&lt;&gt;"",ROW(INDIRECT("1:"&amp;ROWS(Tableau3[Num DECAL])))),ROWS($1:3571))),"")</f>
        <v/>
      </c>
      <c r="R3582" s="88">
        <f t="shared" ca="1" si="55"/>
        <v>0</v>
      </c>
      <c r="S3582" s="88">
        <f ca="1">COUNTIFS(Tableau3[PLAGE],R3582)</f>
        <v>0</v>
      </c>
      <c r="T3582" s="139">
        <f ca="1">INDEX(EXTRACT!DATE,MATCH(Tableau4[[#This Row],[Décalage]],D:D,0),0)</f>
        <v>0</v>
      </c>
      <c r="U3582" s="139">
        <f ca="1">VLOOKUP(Tableau4[[#This Row],[Décalage]],D:E,2,0)</f>
        <v>0</v>
      </c>
      <c r="V3582" s="139">
        <f ca="1">VLOOKUP(Tableau4[[#This Row],[Décalage]],D:G,4,0)</f>
        <v>0</v>
      </c>
      <c r="AY3582" s="88"/>
      <c r="AZ3582" s="88"/>
      <c r="BA3582" s="88"/>
      <c r="BB3582" s="88"/>
      <c r="BC3582" s="88"/>
    </row>
    <row r="3583" spans="1:55" ht="15" x14ac:dyDescent="0.2">
      <c r="A3583" s="100" t="s">
        <v>534</v>
      </c>
      <c r="B3583" s="95" t="s">
        <v>534</v>
      </c>
      <c r="C3583" s="95">
        <v>3580</v>
      </c>
      <c r="D3583" s="95" t="s">
        <v>534</v>
      </c>
      <c r="E3583" s="99" t="s">
        <v>534</v>
      </c>
      <c r="F3583" s="95" t="s">
        <v>534</v>
      </c>
      <c r="G3583" s="95" t="s">
        <v>534</v>
      </c>
      <c r="H3583" s="95">
        <v>0</v>
      </c>
      <c r="I3583" s="95">
        <v>1</v>
      </c>
      <c r="J3583" s="95">
        <v>3116</v>
      </c>
      <c r="K3583" s="95" t="s">
        <v>534</v>
      </c>
      <c r="L3583" s="98" t="s">
        <v>534</v>
      </c>
      <c r="M3583" s="98" t="s">
        <v>534</v>
      </c>
      <c r="N3583" s="97" t="s">
        <v>534</v>
      </c>
      <c r="Q3583" s="88" t="str">
        <f t="array" aca="1" ref="Q3583" ca="1">IFERROR(INDEX(Tableau3[Num DECAL],SMALL(IF(Tableau3[Num DECAL]&lt;&gt;"",ROW(INDIRECT("1:"&amp;ROWS(Tableau3[Num DECAL])))),ROWS($1:3572))),"")</f>
        <v/>
      </c>
      <c r="R3583" s="88">
        <f t="shared" ca="1" si="55"/>
        <v>0</v>
      </c>
      <c r="S3583" s="88">
        <f ca="1">COUNTIFS(Tableau3[PLAGE],R3583)</f>
        <v>0</v>
      </c>
      <c r="T3583" s="139">
        <f ca="1">INDEX(EXTRACT!DATE,MATCH(Tableau4[[#This Row],[Décalage]],D:D,0),0)</f>
        <v>0</v>
      </c>
      <c r="U3583" s="139">
        <f ca="1">VLOOKUP(Tableau4[[#This Row],[Décalage]],D:E,2,0)</f>
        <v>0</v>
      </c>
      <c r="V3583" s="139">
        <f ca="1">VLOOKUP(Tableau4[[#This Row],[Décalage]],D:G,4,0)</f>
        <v>0</v>
      </c>
      <c r="AY3583" s="88"/>
      <c r="AZ3583" s="88"/>
      <c r="BA3583" s="88"/>
      <c r="BB3583" s="88"/>
      <c r="BC3583" s="88"/>
    </row>
    <row r="3584" spans="1:55" ht="15" x14ac:dyDescent="0.2">
      <c r="A3584" s="100" t="s">
        <v>534</v>
      </c>
      <c r="B3584" s="95" t="s">
        <v>534</v>
      </c>
      <c r="C3584" s="95">
        <v>3581</v>
      </c>
      <c r="D3584" s="95" t="s">
        <v>534</v>
      </c>
      <c r="E3584" s="99" t="s">
        <v>534</v>
      </c>
      <c r="F3584" s="95" t="s">
        <v>534</v>
      </c>
      <c r="G3584" s="95" t="s">
        <v>534</v>
      </c>
      <c r="H3584" s="95">
        <v>0</v>
      </c>
      <c r="I3584" s="95">
        <v>1</v>
      </c>
      <c r="J3584" s="95">
        <v>3117</v>
      </c>
      <c r="K3584" s="95" t="s">
        <v>534</v>
      </c>
      <c r="L3584" s="98" t="s">
        <v>534</v>
      </c>
      <c r="M3584" s="98" t="s">
        <v>534</v>
      </c>
      <c r="N3584" s="97" t="s">
        <v>534</v>
      </c>
      <c r="Q3584" s="88" t="str">
        <f t="array" aca="1" ref="Q3584" ca="1">IFERROR(INDEX(Tableau3[Num DECAL],SMALL(IF(Tableau3[Num DECAL]&lt;&gt;"",ROW(INDIRECT("1:"&amp;ROWS(Tableau3[Num DECAL])))),ROWS($1:3573))),"")</f>
        <v/>
      </c>
      <c r="R3584" s="88">
        <f t="shared" ca="1" si="55"/>
        <v>0</v>
      </c>
      <c r="S3584" s="88">
        <f ca="1">COUNTIFS(Tableau3[PLAGE],R3584)</f>
        <v>0</v>
      </c>
      <c r="T3584" s="139">
        <f ca="1">INDEX(EXTRACT!DATE,MATCH(Tableau4[[#This Row],[Décalage]],D:D,0),0)</f>
        <v>0</v>
      </c>
      <c r="U3584" s="139">
        <f ca="1">VLOOKUP(Tableau4[[#This Row],[Décalage]],D:E,2,0)</f>
        <v>0</v>
      </c>
      <c r="V3584" s="139">
        <f ca="1">VLOOKUP(Tableau4[[#This Row],[Décalage]],D:G,4,0)</f>
        <v>0</v>
      </c>
      <c r="AY3584" s="88"/>
      <c r="AZ3584" s="88"/>
      <c r="BA3584" s="88"/>
      <c r="BB3584" s="88"/>
      <c r="BC3584" s="88"/>
    </row>
    <row r="3585" spans="1:55" ht="15" x14ac:dyDescent="0.2">
      <c r="A3585" s="100" t="s">
        <v>534</v>
      </c>
      <c r="B3585" s="95" t="s">
        <v>534</v>
      </c>
      <c r="C3585" s="95">
        <v>3582</v>
      </c>
      <c r="D3585" s="95" t="s">
        <v>534</v>
      </c>
      <c r="E3585" s="99" t="s">
        <v>534</v>
      </c>
      <c r="F3585" s="95" t="s">
        <v>534</v>
      </c>
      <c r="G3585" s="95" t="s">
        <v>534</v>
      </c>
      <c r="H3585" s="95">
        <v>0</v>
      </c>
      <c r="I3585" s="95">
        <v>1</v>
      </c>
      <c r="J3585" s="95">
        <v>3118</v>
      </c>
      <c r="K3585" s="95" t="s">
        <v>534</v>
      </c>
      <c r="L3585" s="98" t="s">
        <v>534</v>
      </c>
      <c r="M3585" s="98" t="s">
        <v>534</v>
      </c>
      <c r="N3585" s="97" t="s">
        <v>534</v>
      </c>
      <c r="Q3585" s="88" t="str">
        <f t="array" aca="1" ref="Q3585" ca="1">IFERROR(INDEX(Tableau3[Num DECAL],SMALL(IF(Tableau3[Num DECAL]&lt;&gt;"",ROW(INDIRECT("1:"&amp;ROWS(Tableau3[Num DECAL])))),ROWS($1:3574))),"")</f>
        <v/>
      </c>
      <c r="R3585" s="88">
        <f t="shared" ca="1" si="55"/>
        <v>0</v>
      </c>
      <c r="S3585" s="88">
        <f ca="1">COUNTIFS(Tableau3[PLAGE],R3585)</f>
        <v>0</v>
      </c>
      <c r="T3585" s="139">
        <f ca="1">INDEX(EXTRACT!DATE,MATCH(Tableau4[[#This Row],[Décalage]],D:D,0),0)</f>
        <v>0</v>
      </c>
      <c r="U3585" s="139">
        <f ca="1">VLOOKUP(Tableau4[[#This Row],[Décalage]],D:E,2,0)</f>
        <v>0</v>
      </c>
      <c r="V3585" s="139">
        <f ca="1">VLOOKUP(Tableau4[[#This Row],[Décalage]],D:G,4,0)</f>
        <v>0</v>
      </c>
      <c r="AY3585" s="88"/>
      <c r="AZ3585" s="88"/>
      <c r="BA3585" s="88"/>
      <c r="BB3585" s="88"/>
      <c r="BC3585" s="88"/>
    </row>
    <row r="3586" spans="1:55" ht="15" x14ac:dyDescent="0.2">
      <c r="A3586" s="100" t="s">
        <v>534</v>
      </c>
      <c r="B3586" s="95" t="s">
        <v>534</v>
      </c>
      <c r="C3586" s="95">
        <v>3583</v>
      </c>
      <c r="D3586" s="95" t="s">
        <v>534</v>
      </c>
      <c r="E3586" s="99" t="s">
        <v>534</v>
      </c>
      <c r="F3586" s="95" t="s">
        <v>534</v>
      </c>
      <c r="G3586" s="95" t="s">
        <v>534</v>
      </c>
      <c r="H3586" s="95">
        <v>0</v>
      </c>
      <c r="I3586" s="95">
        <v>1</v>
      </c>
      <c r="J3586" s="95">
        <v>3119</v>
      </c>
      <c r="K3586" s="95" t="s">
        <v>534</v>
      </c>
      <c r="L3586" s="98" t="s">
        <v>534</v>
      </c>
      <c r="M3586" s="98" t="s">
        <v>534</v>
      </c>
      <c r="N3586" s="97" t="s">
        <v>534</v>
      </c>
      <c r="Q3586" s="88" t="str">
        <f t="array" aca="1" ref="Q3586" ca="1">IFERROR(INDEX(Tableau3[Num DECAL],SMALL(IF(Tableau3[Num DECAL]&lt;&gt;"",ROW(INDIRECT("1:"&amp;ROWS(Tableau3[Num DECAL])))),ROWS($1:3575))),"")</f>
        <v/>
      </c>
      <c r="R3586" s="88">
        <f t="shared" ca="1" si="55"/>
        <v>0</v>
      </c>
      <c r="S3586" s="88">
        <f ca="1">COUNTIFS(Tableau3[PLAGE],R3586)</f>
        <v>0</v>
      </c>
      <c r="T3586" s="139">
        <f ca="1">INDEX(EXTRACT!DATE,MATCH(Tableau4[[#This Row],[Décalage]],D:D,0),0)</f>
        <v>0</v>
      </c>
      <c r="U3586" s="139">
        <f ca="1">VLOOKUP(Tableau4[[#This Row],[Décalage]],D:E,2,0)</f>
        <v>0</v>
      </c>
      <c r="V3586" s="139">
        <f ca="1">VLOOKUP(Tableau4[[#This Row],[Décalage]],D:G,4,0)</f>
        <v>0</v>
      </c>
      <c r="AY3586" s="88"/>
      <c r="AZ3586" s="88"/>
      <c r="BA3586" s="88"/>
      <c r="BB3586" s="88"/>
      <c r="BC3586" s="88"/>
    </row>
    <row r="3587" spans="1:55" ht="15" x14ac:dyDescent="0.2">
      <c r="A3587" s="100" t="s">
        <v>534</v>
      </c>
      <c r="B3587" s="95" t="s">
        <v>534</v>
      </c>
      <c r="C3587" s="95">
        <v>3584</v>
      </c>
      <c r="D3587" s="95" t="s">
        <v>534</v>
      </c>
      <c r="E3587" s="99" t="s">
        <v>534</v>
      </c>
      <c r="F3587" s="95" t="s">
        <v>534</v>
      </c>
      <c r="G3587" s="95" t="s">
        <v>534</v>
      </c>
      <c r="H3587" s="95">
        <v>0</v>
      </c>
      <c r="I3587" s="95">
        <v>1</v>
      </c>
      <c r="J3587" s="95">
        <v>3120</v>
      </c>
      <c r="K3587" s="95" t="s">
        <v>534</v>
      </c>
      <c r="L3587" s="98" t="s">
        <v>534</v>
      </c>
      <c r="M3587" s="98" t="s">
        <v>534</v>
      </c>
      <c r="N3587" s="97" t="s">
        <v>534</v>
      </c>
      <c r="Q3587" s="88" t="str">
        <f t="array" aca="1" ref="Q3587" ca="1">IFERROR(INDEX(Tableau3[Num DECAL],SMALL(IF(Tableau3[Num DECAL]&lt;&gt;"",ROW(INDIRECT("1:"&amp;ROWS(Tableau3[Num DECAL])))),ROWS($1:3576))),"")</f>
        <v/>
      </c>
      <c r="R3587" s="88">
        <f t="shared" ca="1" si="55"/>
        <v>0</v>
      </c>
      <c r="S3587" s="88">
        <f ca="1">COUNTIFS(Tableau3[PLAGE],R3587)</f>
        <v>0</v>
      </c>
      <c r="T3587" s="139">
        <f ca="1">INDEX(EXTRACT!DATE,MATCH(Tableau4[[#This Row],[Décalage]],D:D,0),0)</f>
        <v>0</v>
      </c>
      <c r="U3587" s="139">
        <f ca="1">VLOOKUP(Tableau4[[#This Row],[Décalage]],D:E,2,0)</f>
        <v>0</v>
      </c>
      <c r="V3587" s="139">
        <f ca="1">VLOOKUP(Tableau4[[#This Row],[Décalage]],D:G,4,0)</f>
        <v>0</v>
      </c>
      <c r="AY3587" s="88"/>
      <c r="AZ3587" s="88"/>
      <c r="BA3587" s="88"/>
      <c r="BB3587" s="88"/>
      <c r="BC3587" s="88"/>
    </row>
    <row r="3588" spans="1:55" ht="15" x14ac:dyDescent="0.2">
      <c r="A3588" s="100" t="s">
        <v>534</v>
      </c>
      <c r="B3588" s="95" t="s">
        <v>534</v>
      </c>
      <c r="C3588" s="95">
        <v>3585</v>
      </c>
      <c r="D3588" s="95" t="s">
        <v>534</v>
      </c>
      <c r="E3588" s="99" t="s">
        <v>534</v>
      </c>
      <c r="F3588" s="95" t="s">
        <v>534</v>
      </c>
      <c r="G3588" s="95" t="s">
        <v>534</v>
      </c>
      <c r="H3588" s="95">
        <v>0</v>
      </c>
      <c r="I3588" s="95">
        <v>1</v>
      </c>
      <c r="J3588" s="95">
        <v>3121</v>
      </c>
      <c r="K3588" s="95" t="s">
        <v>534</v>
      </c>
      <c r="L3588" s="98" t="s">
        <v>534</v>
      </c>
      <c r="M3588" s="98" t="s">
        <v>534</v>
      </c>
      <c r="N3588" s="97" t="s">
        <v>534</v>
      </c>
      <c r="Q3588" s="88" t="str">
        <f t="array" aca="1" ref="Q3588" ca="1">IFERROR(INDEX(Tableau3[Num DECAL],SMALL(IF(Tableau3[Num DECAL]&lt;&gt;"",ROW(INDIRECT("1:"&amp;ROWS(Tableau3[Num DECAL])))),ROWS($1:3577))),"")</f>
        <v/>
      </c>
      <c r="R3588" s="88">
        <f t="shared" ca="1" si="55"/>
        <v>0</v>
      </c>
      <c r="S3588" s="88">
        <f ca="1">COUNTIFS(Tableau3[PLAGE],R3588)</f>
        <v>0</v>
      </c>
      <c r="T3588" s="139">
        <f ca="1">INDEX(EXTRACT!DATE,MATCH(Tableau4[[#This Row],[Décalage]],D:D,0),0)</f>
        <v>0</v>
      </c>
      <c r="U3588" s="139">
        <f ca="1">VLOOKUP(Tableau4[[#This Row],[Décalage]],D:E,2,0)</f>
        <v>0</v>
      </c>
      <c r="V3588" s="139">
        <f ca="1">VLOOKUP(Tableau4[[#This Row],[Décalage]],D:G,4,0)</f>
        <v>0</v>
      </c>
      <c r="AY3588" s="88"/>
      <c r="AZ3588" s="88"/>
      <c r="BA3588" s="88"/>
      <c r="BB3588" s="88"/>
      <c r="BC3588" s="88"/>
    </row>
    <row r="3589" spans="1:55" ht="15" x14ac:dyDescent="0.2">
      <c r="A3589" s="100" t="s">
        <v>534</v>
      </c>
      <c r="B3589" s="95" t="s">
        <v>534</v>
      </c>
      <c r="C3589" s="95">
        <v>3586</v>
      </c>
      <c r="D3589" s="95" t="s">
        <v>534</v>
      </c>
      <c r="E3589" s="99" t="s">
        <v>534</v>
      </c>
      <c r="F3589" s="95" t="s">
        <v>534</v>
      </c>
      <c r="G3589" s="95" t="s">
        <v>534</v>
      </c>
      <c r="H3589" s="95">
        <v>0</v>
      </c>
      <c r="I3589" s="95">
        <v>1</v>
      </c>
      <c r="J3589" s="95">
        <v>3122</v>
      </c>
      <c r="K3589" s="95" t="s">
        <v>534</v>
      </c>
      <c r="L3589" s="98" t="s">
        <v>534</v>
      </c>
      <c r="M3589" s="98" t="s">
        <v>534</v>
      </c>
      <c r="N3589" s="97" t="s">
        <v>534</v>
      </c>
      <c r="Q3589" s="88" t="str">
        <f t="array" aca="1" ref="Q3589" ca="1">IFERROR(INDEX(Tableau3[Num DECAL],SMALL(IF(Tableau3[Num DECAL]&lt;&gt;"",ROW(INDIRECT("1:"&amp;ROWS(Tableau3[Num DECAL])))),ROWS($1:3578))),"")</f>
        <v/>
      </c>
      <c r="R3589" s="88">
        <f t="shared" ca="1" si="55"/>
        <v>0</v>
      </c>
      <c r="S3589" s="88">
        <f ca="1">COUNTIFS(Tableau3[PLAGE],R3589)</f>
        <v>0</v>
      </c>
      <c r="T3589" s="139">
        <f ca="1">INDEX(EXTRACT!DATE,MATCH(Tableau4[[#This Row],[Décalage]],D:D,0),0)</f>
        <v>0</v>
      </c>
      <c r="U3589" s="139">
        <f ca="1">VLOOKUP(Tableau4[[#This Row],[Décalage]],D:E,2,0)</f>
        <v>0</v>
      </c>
      <c r="V3589" s="139">
        <f ca="1">VLOOKUP(Tableau4[[#This Row],[Décalage]],D:G,4,0)</f>
        <v>0</v>
      </c>
      <c r="AY3589" s="88"/>
      <c r="AZ3589" s="88"/>
      <c r="BA3589" s="88"/>
      <c r="BB3589" s="88"/>
      <c r="BC3589" s="88"/>
    </row>
    <row r="3590" spans="1:55" ht="15" x14ac:dyDescent="0.2">
      <c r="A3590" s="100" t="s">
        <v>534</v>
      </c>
      <c r="B3590" s="95" t="s">
        <v>534</v>
      </c>
      <c r="C3590" s="95">
        <v>3587</v>
      </c>
      <c r="D3590" s="95" t="s">
        <v>534</v>
      </c>
      <c r="E3590" s="99" t="s">
        <v>534</v>
      </c>
      <c r="F3590" s="95" t="s">
        <v>534</v>
      </c>
      <c r="G3590" s="95" t="s">
        <v>534</v>
      </c>
      <c r="H3590" s="95">
        <v>0</v>
      </c>
      <c r="I3590" s="95">
        <v>1</v>
      </c>
      <c r="J3590" s="95">
        <v>3123</v>
      </c>
      <c r="K3590" s="95" t="s">
        <v>534</v>
      </c>
      <c r="L3590" s="98" t="s">
        <v>534</v>
      </c>
      <c r="M3590" s="98" t="s">
        <v>534</v>
      </c>
      <c r="N3590" s="97" t="s">
        <v>534</v>
      </c>
      <c r="Q3590" s="88" t="str">
        <f t="array" aca="1" ref="Q3590" ca="1">IFERROR(INDEX(Tableau3[Num DECAL],SMALL(IF(Tableau3[Num DECAL]&lt;&gt;"",ROW(INDIRECT("1:"&amp;ROWS(Tableau3[Num DECAL])))),ROWS($1:3579))),"")</f>
        <v/>
      </c>
      <c r="R3590" s="88">
        <f t="shared" ca="1" si="55"/>
        <v>0</v>
      </c>
      <c r="S3590" s="88">
        <f ca="1">COUNTIFS(Tableau3[PLAGE],R3590)</f>
        <v>0</v>
      </c>
      <c r="T3590" s="139">
        <f ca="1">INDEX(EXTRACT!DATE,MATCH(Tableau4[[#This Row],[Décalage]],D:D,0),0)</f>
        <v>0</v>
      </c>
      <c r="U3590" s="139">
        <f ca="1">VLOOKUP(Tableau4[[#This Row],[Décalage]],D:E,2,0)</f>
        <v>0</v>
      </c>
      <c r="V3590" s="139">
        <f ca="1">VLOOKUP(Tableau4[[#This Row],[Décalage]],D:G,4,0)</f>
        <v>0</v>
      </c>
      <c r="AY3590" s="88"/>
      <c r="AZ3590" s="88"/>
      <c r="BA3590" s="88"/>
      <c r="BB3590" s="88"/>
      <c r="BC3590" s="88"/>
    </row>
    <row r="3591" spans="1:55" ht="15" x14ac:dyDescent="0.2">
      <c r="A3591" s="100" t="s">
        <v>534</v>
      </c>
      <c r="B3591" s="95" t="s">
        <v>534</v>
      </c>
      <c r="C3591" s="95">
        <v>3588</v>
      </c>
      <c r="D3591" s="95" t="s">
        <v>534</v>
      </c>
      <c r="E3591" s="99" t="s">
        <v>534</v>
      </c>
      <c r="F3591" s="95" t="s">
        <v>534</v>
      </c>
      <c r="G3591" s="95" t="s">
        <v>534</v>
      </c>
      <c r="H3591" s="95">
        <v>0</v>
      </c>
      <c r="I3591" s="95">
        <v>1</v>
      </c>
      <c r="J3591" s="95">
        <v>3124</v>
      </c>
      <c r="K3591" s="95" t="s">
        <v>534</v>
      </c>
      <c r="L3591" s="98" t="s">
        <v>534</v>
      </c>
      <c r="M3591" s="98" t="s">
        <v>534</v>
      </c>
      <c r="N3591" s="97" t="s">
        <v>534</v>
      </c>
      <c r="Q3591" s="88" t="str">
        <f t="array" aca="1" ref="Q3591" ca="1">IFERROR(INDEX(Tableau3[Num DECAL],SMALL(IF(Tableau3[Num DECAL]&lt;&gt;"",ROW(INDIRECT("1:"&amp;ROWS(Tableau3[Num DECAL])))),ROWS($1:3580))),"")</f>
        <v/>
      </c>
      <c r="R3591" s="88">
        <f t="shared" ca="1" si="55"/>
        <v>0</v>
      </c>
      <c r="S3591" s="88">
        <f ca="1">COUNTIFS(Tableau3[PLAGE],R3591)</f>
        <v>0</v>
      </c>
      <c r="T3591" s="139">
        <f ca="1">INDEX(EXTRACT!DATE,MATCH(Tableau4[[#This Row],[Décalage]],D:D,0),0)</f>
        <v>0</v>
      </c>
      <c r="U3591" s="139">
        <f ca="1">VLOOKUP(Tableau4[[#This Row],[Décalage]],D:E,2,0)</f>
        <v>0</v>
      </c>
      <c r="V3591" s="139">
        <f ca="1">VLOOKUP(Tableau4[[#This Row],[Décalage]],D:G,4,0)</f>
        <v>0</v>
      </c>
      <c r="AY3591" s="88"/>
      <c r="AZ3591" s="88"/>
      <c r="BA3591" s="88"/>
      <c r="BB3591" s="88"/>
      <c r="BC3591" s="88"/>
    </row>
    <row r="3592" spans="1:55" ht="15" x14ac:dyDescent="0.2">
      <c r="A3592" s="100" t="s">
        <v>534</v>
      </c>
      <c r="B3592" s="95" t="s">
        <v>534</v>
      </c>
      <c r="C3592" s="95">
        <v>3589</v>
      </c>
      <c r="D3592" s="95" t="s">
        <v>534</v>
      </c>
      <c r="E3592" s="99" t="s">
        <v>534</v>
      </c>
      <c r="F3592" s="95" t="s">
        <v>534</v>
      </c>
      <c r="G3592" s="95" t="s">
        <v>534</v>
      </c>
      <c r="H3592" s="95">
        <v>0</v>
      </c>
      <c r="I3592" s="95">
        <v>1</v>
      </c>
      <c r="J3592" s="95">
        <v>3125</v>
      </c>
      <c r="K3592" s="95" t="s">
        <v>534</v>
      </c>
      <c r="L3592" s="98" t="s">
        <v>534</v>
      </c>
      <c r="M3592" s="98" t="s">
        <v>534</v>
      </c>
      <c r="N3592" s="97" t="s">
        <v>534</v>
      </c>
      <c r="Q3592" s="88" t="str">
        <f t="array" aca="1" ref="Q3592" ca="1">IFERROR(INDEX(Tableau3[Num DECAL],SMALL(IF(Tableau3[Num DECAL]&lt;&gt;"",ROW(INDIRECT("1:"&amp;ROWS(Tableau3[Num DECAL])))),ROWS($1:3581))),"")</f>
        <v/>
      </c>
      <c r="R3592" s="88">
        <f t="shared" ca="1" si="55"/>
        <v>0</v>
      </c>
      <c r="S3592" s="88">
        <f ca="1">COUNTIFS(Tableau3[PLAGE],R3592)</f>
        <v>0</v>
      </c>
      <c r="T3592" s="139">
        <f ca="1">INDEX(EXTRACT!DATE,MATCH(Tableau4[[#This Row],[Décalage]],D:D,0),0)</f>
        <v>0</v>
      </c>
      <c r="U3592" s="139">
        <f ca="1">VLOOKUP(Tableau4[[#This Row],[Décalage]],D:E,2,0)</f>
        <v>0</v>
      </c>
      <c r="V3592" s="139">
        <f ca="1">VLOOKUP(Tableau4[[#This Row],[Décalage]],D:G,4,0)</f>
        <v>0</v>
      </c>
      <c r="AY3592" s="88"/>
      <c r="AZ3592" s="88"/>
      <c r="BA3592" s="88"/>
      <c r="BB3592" s="88"/>
      <c r="BC3592" s="88"/>
    </row>
    <row r="3593" spans="1:55" ht="15" x14ac:dyDescent="0.2">
      <c r="A3593" s="100" t="s">
        <v>534</v>
      </c>
      <c r="B3593" s="95" t="s">
        <v>534</v>
      </c>
      <c r="C3593" s="95">
        <v>3590</v>
      </c>
      <c r="D3593" s="95" t="s">
        <v>534</v>
      </c>
      <c r="E3593" s="99" t="s">
        <v>534</v>
      </c>
      <c r="F3593" s="95" t="s">
        <v>534</v>
      </c>
      <c r="G3593" s="95" t="s">
        <v>534</v>
      </c>
      <c r="H3593" s="95">
        <v>0</v>
      </c>
      <c r="I3593" s="95">
        <v>1</v>
      </c>
      <c r="J3593" s="95">
        <v>3126</v>
      </c>
      <c r="K3593" s="95" t="s">
        <v>534</v>
      </c>
      <c r="L3593" s="98" t="s">
        <v>534</v>
      </c>
      <c r="M3593" s="98" t="s">
        <v>534</v>
      </c>
      <c r="N3593" s="97" t="s">
        <v>534</v>
      </c>
      <c r="Q3593" s="88" t="str">
        <f t="array" aca="1" ref="Q3593" ca="1">IFERROR(INDEX(Tableau3[Num DECAL],SMALL(IF(Tableau3[Num DECAL]&lt;&gt;"",ROW(INDIRECT("1:"&amp;ROWS(Tableau3[Num DECAL])))),ROWS($1:3582))),"")</f>
        <v/>
      </c>
      <c r="R3593" s="88">
        <f t="shared" ca="1" si="55"/>
        <v>0</v>
      </c>
      <c r="S3593" s="88">
        <f ca="1">COUNTIFS(Tableau3[PLAGE],R3593)</f>
        <v>0</v>
      </c>
      <c r="T3593" s="139">
        <f ca="1">INDEX(EXTRACT!DATE,MATCH(Tableau4[[#This Row],[Décalage]],D:D,0),0)</f>
        <v>0</v>
      </c>
      <c r="U3593" s="139">
        <f ca="1">VLOOKUP(Tableau4[[#This Row],[Décalage]],D:E,2,0)</f>
        <v>0</v>
      </c>
      <c r="V3593" s="139">
        <f ca="1">VLOOKUP(Tableau4[[#This Row],[Décalage]],D:G,4,0)</f>
        <v>0</v>
      </c>
      <c r="AY3593" s="88"/>
      <c r="AZ3593" s="88"/>
      <c r="BA3593" s="88"/>
      <c r="BB3593" s="88"/>
      <c r="BC3593" s="88"/>
    </row>
    <row r="3594" spans="1:55" ht="15" x14ac:dyDescent="0.2">
      <c r="A3594" s="100" t="s">
        <v>534</v>
      </c>
      <c r="B3594" s="95" t="s">
        <v>534</v>
      </c>
      <c r="C3594" s="95">
        <v>3591</v>
      </c>
      <c r="D3594" s="95" t="s">
        <v>534</v>
      </c>
      <c r="E3594" s="99" t="s">
        <v>534</v>
      </c>
      <c r="F3594" s="95" t="s">
        <v>534</v>
      </c>
      <c r="G3594" s="95" t="s">
        <v>534</v>
      </c>
      <c r="H3594" s="95">
        <v>0</v>
      </c>
      <c r="I3594" s="95">
        <v>1</v>
      </c>
      <c r="J3594" s="95">
        <v>3127</v>
      </c>
      <c r="K3594" s="95" t="s">
        <v>534</v>
      </c>
      <c r="L3594" s="98" t="s">
        <v>534</v>
      </c>
      <c r="M3594" s="98" t="s">
        <v>534</v>
      </c>
      <c r="N3594" s="97" t="s">
        <v>534</v>
      </c>
      <c r="Q3594" s="88" t="str">
        <f t="array" aca="1" ref="Q3594" ca="1">IFERROR(INDEX(Tableau3[Num DECAL],SMALL(IF(Tableau3[Num DECAL]&lt;&gt;"",ROW(INDIRECT("1:"&amp;ROWS(Tableau3[Num DECAL])))),ROWS($1:3583))),"")</f>
        <v/>
      </c>
      <c r="R3594" s="88">
        <f t="shared" ca="1" si="55"/>
        <v>0</v>
      </c>
      <c r="S3594" s="88">
        <f ca="1">COUNTIFS(Tableau3[PLAGE],R3594)</f>
        <v>0</v>
      </c>
      <c r="T3594" s="139">
        <f ca="1">INDEX(EXTRACT!DATE,MATCH(Tableau4[[#This Row],[Décalage]],D:D,0),0)</f>
        <v>0</v>
      </c>
      <c r="U3594" s="139">
        <f ca="1">VLOOKUP(Tableau4[[#This Row],[Décalage]],D:E,2,0)</f>
        <v>0</v>
      </c>
      <c r="V3594" s="139">
        <f ca="1">VLOOKUP(Tableau4[[#This Row],[Décalage]],D:G,4,0)</f>
        <v>0</v>
      </c>
      <c r="AY3594" s="88"/>
      <c r="AZ3594" s="88"/>
      <c r="BA3594" s="88"/>
      <c r="BB3594" s="88"/>
      <c r="BC3594" s="88"/>
    </row>
    <row r="3595" spans="1:55" ht="15" x14ac:dyDescent="0.2">
      <c r="A3595" s="100" t="s">
        <v>534</v>
      </c>
      <c r="B3595" s="95" t="s">
        <v>534</v>
      </c>
      <c r="C3595" s="95">
        <v>3592</v>
      </c>
      <c r="D3595" s="95" t="s">
        <v>534</v>
      </c>
      <c r="E3595" s="99" t="s">
        <v>534</v>
      </c>
      <c r="F3595" s="95" t="s">
        <v>534</v>
      </c>
      <c r="G3595" s="95" t="s">
        <v>534</v>
      </c>
      <c r="H3595" s="95">
        <v>0</v>
      </c>
      <c r="I3595" s="95">
        <v>1</v>
      </c>
      <c r="J3595" s="95">
        <v>3128</v>
      </c>
      <c r="K3595" s="95" t="s">
        <v>534</v>
      </c>
      <c r="L3595" s="98" t="s">
        <v>534</v>
      </c>
      <c r="M3595" s="98" t="s">
        <v>534</v>
      </c>
      <c r="N3595" s="97" t="s">
        <v>534</v>
      </c>
      <c r="Q3595" s="88" t="str">
        <f t="array" aca="1" ref="Q3595" ca="1">IFERROR(INDEX(Tableau3[Num DECAL],SMALL(IF(Tableau3[Num DECAL]&lt;&gt;"",ROW(INDIRECT("1:"&amp;ROWS(Tableau3[Num DECAL])))),ROWS($1:3584))),"")</f>
        <v/>
      </c>
      <c r="R3595" s="88">
        <f t="shared" ca="1" si="55"/>
        <v>0</v>
      </c>
      <c r="S3595" s="88">
        <f ca="1">COUNTIFS(Tableau3[PLAGE],R3595)</f>
        <v>0</v>
      </c>
      <c r="T3595" s="139">
        <f ca="1">INDEX(EXTRACT!DATE,MATCH(Tableau4[[#This Row],[Décalage]],D:D,0),0)</f>
        <v>0</v>
      </c>
      <c r="U3595" s="139">
        <f ca="1">VLOOKUP(Tableau4[[#This Row],[Décalage]],D:E,2,0)</f>
        <v>0</v>
      </c>
      <c r="V3595" s="139">
        <f ca="1">VLOOKUP(Tableau4[[#This Row],[Décalage]],D:G,4,0)</f>
        <v>0</v>
      </c>
      <c r="AY3595" s="88"/>
      <c r="AZ3595" s="88"/>
      <c r="BA3595" s="88"/>
      <c r="BB3595" s="88"/>
      <c r="BC3595" s="88"/>
    </row>
    <row r="3596" spans="1:55" ht="15" x14ac:dyDescent="0.2">
      <c r="A3596" s="100" t="s">
        <v>534</v>
      </c>
      <c r="B3596" s="95" t="s">
        <v>534</v>
      </c>
      <c r="C3596" s="95">
        <v>3593</v>
      </c>
      <c r="D3596" s="95" t="s">
        <v>534</v>
      </c>
      <c r="E3596" s="99" t="s">
        <v>534</v>
      </c>
      <c r="F3596" s="95" t="s">
        <v>534</v>
      </c>
      <c r="G3596" s="95" t="s">
        <v>534</v>
      </c>
      <c r="H3596" s="95">
        <v>0</v>
      </c>
      <c r="I3596" s="95">
        <v>1</v>
      </c>
      <c r="J3596" s="95">
        <v>3129</v>
      </c>
      <c r="K3596" s="95" t="s">
        <v>534</v>
      </c>
      <c r="L3596" s="98" t="s">
        <v>534</v>
      </c>
      <c r="M3596" s="98" t="s">
        <v>534</v>
      </c>
      <c r="N3596" s="97" t="s">
        <v>534</v>
      </c>
      <c r="Q3596" s="88" t="str">
        <f t="array" aca="1" ref="Q3596" ca="1">IFERROR(INDEX(Tableau3[Num DECAL],SMALL(IF(Tableau3[Num DECAL]&lt;&gt;"",ROW(INDIRECT("1:"&amp;ROWS(Tableau3[Num DECAL])))),ROWS($1:3585))),"")</f>
        <v/>
      </c>
      <c r="R3596" s="88">
        <f t="shared" ref="R3596:R3659" ca="1" si="56">VLOOKUP(Q3596,D:J,7,0)</f>
        <v>0</v>
      </c>
      <c r="S3596" s="88">
        <f ca="1">COUNTIFS(Tableau3[PLAGE],R3596)</f>
        <v>0</v>
      </c>
      <c r="T3596" s="139">
        <f ca="1">INDEX(EXTRACT!DATE,MATCH(Tableau4[[#This Row],[Décalage]],D:D,0),0)</f>
        <v>0</v>
      </c>
      <c r="U3596" s="139">
        <f ca="1">VLOOKUP(Tableau4[[#This Row],[Décalage]],D:E,2,0)</f>
        <v>0</v>
      </c>
      <c r="V3596" s="139">
        <f ca="1">VLOOKUP(Tableau4[[#This Row],[Décalage]],D:G,4,0)</f>
        <v>0</v>
      </c>
      <c r="AY3596" s="88"/>
      <c r="AZ3596" s="88"/>
      <c r="BA3596" s="88"/>
      <c r="BB3596" s="88"/>
      <c r="BC3596" s="88"/>
    </row>
    <row r="3597" spans="1:55" ht="15" x14ac:dyDescent="0.2">
      <c r="A3597" s="100" t="s">
        <v>534</v>
      </c>
      <c r="B3597" s="95" t="s">
        <v>534</v>
      </c>
      <c r="C3597" s="95">
        <v>3594</v>
      </c>
      <c r="D3597" s="95" t="s">
        <v>534</v>
      </c>
      <c r="E3597" s="99" t="s">
        <v>534</v>
      </c>
      <c r="F3597" s="95" t="s">
        <v>534</v>
      </c>
      <c r="G3597" s="95" t="s">
        <v>534</v>
      </c>
      <c r="H3597" s="95">
        <v>0</v>
      </c>
      <c r="I3597" s="95">
        <v>1</v>
      </c>
      <c r="J3597" s="95">
        <v>3130</v>
      </c>
      <c r="K3597" s="95" t="s">
        <v>534</v>
      </c>
      <c r="L3597" s="98" t="s">
        <v>534</v>
      </c>
      <c r="M3597" s="98" t="s">
        <v>534</v>
      </c>
      <c r="N3597" s="97" t="s">
        <v>534</v>
      </c>
      <c r="Q3597" s="88" t="str">
        <f t="array" aca="1" ref="Q3597" ca="1">IFERROR(INDEX(Tableau3[Num DECAL],SMALL(IF(Tableau3[Num DECAL]&lt;&gt;"",ROW(INDIRECT("1:"&amp;ROWS(Tableau3[Num DECAL])))),ROWS($1:3586))),"")</f>
        <v/>
      </c>
      <c r="R3597" s="88">
        <f t="shared" ca="1" si="56"/>
        <v>0</v>
      </c>
      <c r="S3597" s="88">
        <f ca="1">COUNTIFS(Tableau3[PLAGE],R3597)</f>
        <v>0</v>
      </c>
      <c r="T3597" s="139">
        <f ca="1">INDEX(EXTRACT!DATE,MATCH(Tableau4[[#This Row],[Décalage]],D:D,0),0)</f>
        <v>0</v>
      </c>
      <c r="U3597" s="139">
        <f ca="1">VLOOKUP(Tableau4[[#This Row],[Décalage]],D:E,2,0)</f>
        <v>0</v>
      </c>
      <c r="V3597" s="139">
        <f ca="1">VLOOKUP(Tableau4[[#This Row],[Décalage]],D:G,4,0)</f>
        <v>0</v>
      </c>
      <c r="AY3597" s="88"/>
      <c r="AZ3597" s="88"/>
      <c r="BA3597" s="88"/>
      <c r="BB3597" s="88"/>
      <c r="BC3597" s="88"/>
    </row>
    <row r="3598" spans="1:55" ht="15" x14ac:dyDescent="0.2">
      <c r="A3598" s="100" t="s">
        <v>534</v>
      </c>
      <c r="B3598" s="95" t="s">
        <v>534</v>
      </c>
      <c r="C3598" s="95">
        <v>3595</v>
      </c>
      <c r="D3598" s="95" t="s">
        <v>534</v>
      </c>
      <c r="E3598" s="99" t="s">
        <v>534</v>
      </c>
      <c r="F3598" s="95" t="s">
        <v>534</v>
      </c>
      <c r="G3598" s="95" t="s">
        <v>534</v>
      </c>
      <c r="H3598" s="95">
        <v>0</v>
      </c>
      <c r="I3598" s="95">
        <v>1</v>
      </c>
      <c r="J3598" s="95">
        <v>3131</v>
      </c>
      <c r="K3598" s="95" t="s">
        <v>534</v>
      </c>
      <c r="L3598" s="98" t="s">
        <v>534</v>
      </c>
      <c r="M3598" s="98" t="s">
        <v>534</v>
      </c>
      <c r="N3598" s="97" t="s">
        <v>534</v>
      </c>
      <c r="Q3598" s="88" t="str">
        <f t="array" aca="1" ref="Q3598" ca="1">IFERROR(INDEX(Tableau3[Num DECAL],SMALL(IF(Tableau3[Num DECAL]&lt;&gt;"",ROW(INDIRECT("1:"&amp;ROWS(Tableau3[Num DECAL])))),ROWS($1:3587))),"")</f>
        <v/>
      </c>
      <c r="R3598" s="88">
        <f t="shared" ca="1" si="56"/>
        <v>0</v>
      </c>
      <c r="S3598" s="88">
        <f ca="1">COUNTIFS(Tableau3[PLAGE],R3598)</f>
        <v>0</v>
      </c>
      <c r="T3598" s="139">
        <f ca="1">INDEX(EXTRACT!DATE,MATCH(Tableau4[[#This Row],[Décalage]],D:D,0),0)</f>
        <v>0</v>
      </c>
      <c r="U3598" s="139">
        <f ca="1">VLOOKUP(Tableau4[[#This Row],[Décalage]],D:E,2,0)</f>
        <v>0</v>
      </c>
      <c r="V3598" s="139">
        <f ca="1">VLOOKUP(Tableau4[[#This Row],[Décalage]],D:G,4,0)</f>
        <v>0</v>
      </c>
      <c r="AY3598" s="88"/>
      <c r="AZ3598" s="88"/>
      <c r="BA3598" s="88"/>
      <c r="BB3598" s="88"/>
      <c r="BC3598" s="88"/>
    </row>
    <row r="3599" spans="1:55" ht="15" x14ac:dyDescent="0.2">
      <c r="A3599" s="100" t="s">
        <v>534</v>
      </c>
      <c r="B3599" s="95" t="s">
        <v>534</v>
      </c>
      <c r="C3599" s="95">
        <v>3596</v>
      </c>
      <c r="D3599" s="95" t="s">
        <v>534</v>
      </c>
      <c r="E3599" s="99" t="s">
        <v>534</v>
      </c>
      <c r="F3599" s="95" t="s">
        <v>534</v>
      </c>
      <c r="G3599" s="95" t="s">
        <v>534</v>
      </c>
      <c r="H3599" s="95">
        <v>0</v>
      </c>
      <c r="I3599" s="95">
        <v>1</v>
      </c>
      <c r="J3599" s="95">
        <v>3132</v>
      </c>
      <c r="K3599" s="95" t="s">
        <v>534</v>
      </c>
      <c r="L3599" s="98" t="s">
        <v>534</v>
      </c>
      <c r="M3599" s="98" t="s">
        <v>534</v>
      </c>
      <c r="N3599" s="97" t="s">
        <v>534</v>
      </c>
      <c r="Q3599" s="88" t="str">
        <f t="array" aca="1" ref="Q3599" ca="1">IFERROR(INDEX(Tableau3[Num DECAL],SMALL(IF(Tableau3[Num DECAL]&lt;&gt;"",ROW(INDIRECT("1:"&amp;ROWS(Tableau3[Num DECAL])))),ROWS($1:3588))),"")</f>
        <v/>
      </c>
      <c r="R3599" s="88">
        <f t="shared" ca="1" si="56"/>
        <v>0</v>
      </c>
      <c r="S3599" s="88">
        <f ca="1">COUNTIFS(Tableau3[PLAGE],R3599)</f>
        <v>0</v>
      </c>
      <c r="T3599" s="139">
        <f ca="1">INDEX(EXTRACT!DATE,MATCH(Tableau4[[#This Row],[Décalage]],D:D,0),0)</f>
        <v>0</v>
      </c>
      <c r="U3599" s="139">
        <f ca="1">VLOOKUP(Tableau4[[#This Row],[Décalage]],D:E,2,0)</f>
        <v>0</v>
      </c>
      <c r="V3599" s="139">
        <f ca="1">VLOOKUP(Tableau4[[#This Row],[Décalage]],D:G,4,0)</f>
        <v>0</v>
      </c>
      <c r="AY3599" s="88"/>
      <c r="AZ3599" s="88"/>
      <c r="BA3599" s="88"/>
      <c r="BB3599" s="88"/>
      <c r="BC3599" s="88"/>
    </row>
    <row r="3600" spans="1:55" ht="15" x14ac:dyDescent="0.2">
      <c r="A3600" s="100" t="s">
        <v>534</v>
      </c>
      <c r="B3600" s="95" t="s">
        <v>534</v>
      </c>
      <c r="C3600" s="95">
        <v>3597</v>
      </c>
      <c r="D3600" s="95" t="s">
        <v>534</v>
      </c>
      <c r="E3600" s="99" t="s">
        <v>534</v>
      </c>
      <c r="F3600" s="95" t="s">
        <v>534</v>
      </c>
      <c r="G3600" s="95" t="s">
        <v>534</v>
      </c>
      <c r="H3600" s="95">
        <v>0</v>
      </c>
      <c r="I3600" s="95">
        <v>1</v>
      </c>
      <c r="J3600" s="95">
        <v>3133</v>
      </c>
      <c r="K3600" s="95" t="s">
        <v>534</v>
      </c>
      <c r="L3600" s="98" t="s">
        <v>534</v>
      </c>
      <c r="M3600" s="98" t="s">
        <v>534</v>
      </c>
      <c r="N3600" s="97" t="s">
        <v>534</v>
      </c>
      <c r="Q3600" s="88" t="str">
        <f t="array" aca="1" ref="Q3600" ca="1">IFERROR(INDEX(Tableau3[Num DECAL],SMALL(IF(Tableau3[Num DECAL]&lt;&gt;"",ROW(INDIRECT("1:"&amp;ROWS(Tableau3[Num DECAL])))),ROWS($1:3589))),"")</f>
        <v/>
      </c>
      <c r="R3600" s="88">
        <f t="shared" ca="1" si="56"/>
        <v>0</v>
      </c>
      <c r="S3600" s="88">
        <f ca="1">COUNTIFS(Tableau3[PLAGE],R3600)</f>
        <v>0</v>
      </c>
      <c r="T3600" s="139">
        <f ca="1">INDEX(EXTRACT!DATE,MATCH(Tableau4[[#This Row],[Décalage]],D:D,0),0)</f>
        <v>0</v>
      </c>
      <c r="U3600" s="139">
        <f ca="1">VLOOKUP(Tableau4[[#This Row],[Décalage]],D:E,2,0)</f>
        <v>0</v>
      </c>
      <c r="V3600" s="139">
        <f ca="1">VLOOKUP(Tableau4[[#This Row],[Décalage]],D:G,4,0)</f>
        <v>0</v>
      </c>
      <c r="AY3600" s="88"/>
      <c r="AZ3600" s="88"/>
      <c r="BA3600" s="88"/>
      <c r="BB3600" s="88"/>
      <c r="BC3600" s="88"/>
    </row>
    <row r="3601" spans="1:55" ht="15" x14ac:dyDescent="0.2">
      <c r="A3601" s="100" t="s">
        <v>534</v>
      </c>
      <c r="B3601" s="95" t="s">
        <v>534</v>
      </c>
      <c r="C3601" s="95">
        <v>3598</v>
      </c>
      <c r="D3601" s="95" t="s">
        <v>534</v>
      </c>
      <c r="E3601" s="99" t="s">
        <v>534</v>
      </c>
      <c r="F3601" s="95" t="s">
        <v>534</v>
      </c>
      <c r="G3601" s="95" t="s">
        <v>534</v>
      </c>
      <c r="H3601" s="95">
        <v>0</v>
      </c>
      <c r="I3601" s="95">
        <v>1</v>
      </c>
      <c r="J3601" s="95">
        <v>3134</v>
      </c>
      <c r="K3601" s="95" t="s">
        <v>534</v>
      </c>
      <c r="L3601" s="98" t="s">
        <v>534</v>
      </c>
      <c r="M3601" s="98" t="s">
        <v>534</v>
      </c>
      <c r="N3601" s="97" t="s">
        <v>534</v>
      </c>
      <c r="Q3601" s="88" t="str">
        <f t="array" aca="1" ref="Q3601" ca="1">IFERROR(INDEX(Tableau3[Num DECAL],SMALL(IF(Tableau3[Num DECAL]&lt;&gt;"",ROW(INDIRECT("1:"&amp;ROWS(Tableau3[Num DECAL])))),ROWS($1:3590))),"")</f>
        <v/>
      </c>
      <c r="R3601" s="88">
        <f t="shared" ca="1" si="56"/>
        <v>0</v>
      </c>
      <c r="S3601" s="88">
        <f ca="1">COUNTIFS(Tableau3[PLAGE],R3601)</f>
        <v>0</v>
      </c>
      <c r="T3601" s="139">
        <f ca="1">INDEX(EXTRACT!DATE,MATCH(Tableau4[[#This Row],[Décalage]],D:D,0),0)</f>
        <v>0</v>
      </c>
      <c r="U3601" s="139">
        <f ca="1">VLOOKUP(Tableau4[[#This Row],[Décalage]],D:E,2,0)</f>
        <v>0</v>
      </c>
      <c r="V3601" s="139">
        <f ca="1">VLOOKUP(Tableau4[[#This Row],[Décalage]],D:G,4,0)</f>
        <v>0</v>
      </c>
      <c r="AY3601" s="88"/>
      <c r="AZ3601" s="88"/>
      <c r="BA3601" s="88"/>
      <c r="BB3601" s="88"/>
      <c r="BC3601" s="88"/>
    </row>
    <row r="3602" spans="1:55" ht="15" x14ac:dyDescent="0.2">
      <c r="A3602" s="100" t="s">
        <v>534</v>
      </c>
      <c r="B3602" s="95" t="s">
        <v>534</v>
      </c>
      <c r="C3602" s="95">
        <v>3599</v>
      </c>
      <c r="D3602" s="95" t="s">
        <v>534</v>
      </c>
      <c r="E3602" s="99" t="s">
        <v>534</v>
      </c>
      <c r="F3602" s="95" t="s">
        <v>534</v>
      </c>
      <c r="G3602" s="95" t="s">
        <v>534</v>
      </c>
      <c r="H3602" s="95">
        <v>0</v>
      </c>
      <c r="I3602" s="95">
        <v>1</v>
      </c>
      <c r="J3602" s="95">
        <v>3135</v>
      </c>
      <c r="K3602" s="95" t="s">
        <v>534</v>
      </c>
      <c r="L3602" s="98" t="s">
        <v>534</v>
      </c>
      <c r="M3602" s="98" t="s">
        <v>534</v>
      </c>
      <c r="N3602" s="97" t="s">
        <v>534</v>
      </c>
      <c r="Q3602" s="88" t="str">
        <f t="array" aca="1" ref="Q3602" ca="1">IFERROR(INDEX(Tableau3[Num DECAL],SMALL(IF(Tableau3[Num DECAL]&lt;&gt;"",ROW(INDIRECT("1:"&amp;ROWS(Tableau3[Num DECAL])))),ROWS($1:3591))),"")</f>
        <v/>
      </c>
      <c r="R3602" s="88">
        <f t="shared" ca="1" si="56"/>
        <v>0</v>
      </c>
      <c r="S3602" s="88">
        <f ca="1">COUNTIFS(Tableau3[PLAGE],R3602)</f>
        <v>0</v>
      </c>
      <c r="T3602" s="139">
        <f ca="1">INDEX(EXTRACT!DATE,MATCH(Tableau4[[#This Row],[Décalage]],D:D,0),0)</f>
        <v>0</v>
      </c>
      <c r="U3602" s="139">
        <f ca="1">VLOOKUP(Tableau4[[#This Row],[Décalage]],D:E,2,0)</f>
        <v>0</v>
      </c>
      <c r="V3602" s="139">
        <f ca="1">VLOOKUP(Tableau4[[#This Row],[Décalage]],D:G,4,0)</f>
        <v>0</v>
      </c>
      <c r="AY3602" s="88"/>
      <c r="AZ3602" s="88"/>
      <c r="BA3602" s="88"/>
      <c r="BB3602" s="88"/>
      <c r="BC3602" s="88"/>
    </row>
    <row r="3603" spans="1:55" ht="15" x14ac:dyDescent="0.2">
      <c r="A3603" s="100" t="s">
        <v>534</v>
      </c>
      <c r="B3603" s="95" t="s">
        <v>534</v>
      </c>
      <c r="C3603" s="95">
        <v>3600</v>
      </c>
      <c r="D3603" s="95" t="s">
        <v>534</v>
      </c>
      <c r="E3603" s="99" t="s">
        <v>534</v>
      </c>
      <c r="F3603" s="95" t="s">
        <v>534</v>
      </c>
      <c r="G3603" s="95" t="s">
        <v>534</v>
      </c>
      <c r="H3603" s="95">
        <v>0</v>
      </c>
      <c r="I3603" s="95">
        <v>1</v>
      </c>
      <c r="J3603" s="95">
        <v>3136</v>
      </c>
      <c r="K3603" s="95" t="s">
        <v>534</v>
      </c>
      <c r="L3603" s="98" t="s">
        <v>534</v>
      </c>
      <c r="M3603" s="98" t="s">
        <v>534</v>
      </c>
      <c r="N3603" s="97" t="s">
        <v>534</v>
      </c>
      <c r="Q3603" s="88" t="str">
        <f t="array" aca="1" ref="Q3603" ca="1">IFERROR(INDEX(Tableau3[Num DECAL],SMALL(IF(Tableau3[Num DECAL]&lt;&gt;"",ROW(INDIRECT("1:"&amp;ROWS(Tableau3[Num DECAL])))),ROWS($1:3592))),"")</f>
        <v/>
      </c>
      <c r="R3603" s="88">
        <f t="shared" ca="1" si="56"/>
        <v>0</v>
      </c>
      <c r="S3603" s="88">
        <f ca="1">COUNTIFS(Tableau3[PLAGE],R3603)</f>
        <v>0</v>
      </c>
      <c r="T3603" s="139">
        <f ca="1">INDEX(EXTRACT!DATE,MATCH(Tableau4[[#This Row],[Décalage]],D:D,0),0)</f>
        <v>0</v>
      </c>
      <c r="U3603" s="139">
        <f ca="1">VLOOKUP(Tableau4[[#This Row],[Décalage]],D:E,2,0)</f>
        <v>0</v>
      </c>
      <c r="V3603" s="139">
        <f ca="1">VLOOKUP(Tableau4[[#This Row],[Décalage]],D:G,4,0)</f>
        <v>0</v>
      </c>
      <c r="AY3603" s="88"/>
      <c r="AZ3603" s="88"/>
      <c r="BA3603" s="88"/>
      <c r="BB3603" s="88"/>
      <c r="BC3603" s="88"/>
    </row>
    <row r="3604" spans="1:55" ht="15" x14ac:dyDescent="0.2">
      <c r="A3604" s="100" t="s">
        <v>534</v>
      </c>
      <c r="B3604" s="95" t="s">
        <v>534</v>
      </c>
      <c r="C3604" s="95">
        <v>3601</v>
      </c>
      <c r="D3604" s="95" t="s">
        <v>534</v>
      </c>
      <c r="E3604" s="99" t="s">
        <v>534</v>
      </c>
      <c r="F3604" s="95" t="s">
        <v>534</v>
      </c>
      <c r="G3604" s="95" t="s">
        <v>534</v>
      </c>
      <c r="H3604" s="95">
        <v>0</v>
      </c>
      <c r="I3604" s="95">
        <v>1</v>
      </c>
      <c r="J3604" s="95">
        <v>3137</v>
      </c>
      <c r="K3604" s="95" t="s">
        <v>534</v>
      </c>
      <c r="L3604" s="98" t="s">
        <v>534</v>
      </c>
      <c r="M3604" s="98" t="s">
        <v>534</v>
      </c>
      <c r="N3604" s="97" t="s">
        <v>534</v>
      </c>
      <c r="Q3604" s="88" t="str">
        <f t="array" aca="1" ref="Q3604" ca="1">IFERROR(INDEX(Tableau3[Num DECAL],SMALL(IF(Tableau3[Num DECAL]&lt;&gt;"",ROW(INDIRECT("1:"&amp;ROWS(Tableau3[Num DECAL])))),ROWS($1:3593))),"")</f>
        <v/>
      </c>
      <c r="R3604" s="88">
        <f t="shared" ca="1" si="56"/>
        <v>0</v>
      </c>
      <c r="S3604" s="88">
        <f ca="1">COUNTIFS(Tableau3[PLAGE],R3604)</f>
        <v>0</v>
      </c>
      <c r="T3604" s="139">
        <f ca="1">INDEX(EXTRACT!DATE,MATCH(Tableau4[[#This Row],[Décalage]],D:D,0),0)</f>
        <v>0</v>
      </c>
      <c r="U3604" s="139">
        <f ca="1">VLOOKUP(Tableau4[[#This Row],[Décalage]],D:E,2,0)</f>
        <v>0</v>
      </c>
      <c r="V3604" s="139">
        <f ca="1">VLOOKUP(Tableau4[[#This Row],[Décalage]],D:G,4,0)</f>
        <v>0</v>
      </c>
      <c r="AY3604" s="88"/>
      <c r="AZ3604" s="88"/>
      <c r="BA3604" s="88"/>
      <c r="BB3604" s="88"/>
      <c r="BC3604" s="88"/>
    </row>
    <row r="3605" spans="1:55" ht="15" x14ac:dyDescent="0.2">
      <c r="A3605" s="100" t="s">
        <v>534</v>
      </c>
      <c r="B3605" s="95" t="s">
        <v>534</v>
      </c>
      <c r="C3605" s="95">
        <v>3602</v>
      </c>
      <c r="D3605" s="95" t="s">
        <v>534</v>
      </c>
      <c r="E3605" s="99" t="s">
        <v>534</v>
      </c>
      <c r="F3605" s="95" t="s">
        <v>534</v>
      </c>
      <c r="G3605" s="95" t="s">
        <v>534</v>
      </c>
      <c r="H3605" s="95">
        <v>0</v>
      </c>
      <c r="I3605" s="95">
        <v>1</v>
      </c>
      <c r="J3605" s="95">
        <v>3138</v>
      </c>
      <c r="K3605" s="95" t="s">
        <v>534</v>
      </c>
      <c r="L3605" s="98" t="s">
        <v>534</v>
      </c>
      <c r="M3605" s="98" t="s">
        <v>534</v>
      </c>
      <c r="N3605" s="97" t="s">
        <v>534</v>
      </c>
      <c r="Q3605" s="88" t="str">
        <f t="array" aca="1" ref="Q3605" ca="1">IFERROR(INDEX(Tableau3[Num DECAL],SMALL(IF(Tableau3[Num DECAL]&lt;&gt;"",ROW(INDIRECT("1:"&amp;ROWS(Tableau3[Num DECAL])))),ROWS($1:3594))),"")</f>
        <v/>
      </c>
      <c r="R3605" s="88">
        <f t="shared" ca="1" si="56"/>
        <v>0</v>
      </c>
      <c r="S3605" s="88">
        <f ca="1">COUNTIFS(Tableau3[PLAGE],R3605)</f>
        <v>0</v>
      </c>
      <c r="T3605" s="139">
        <f ca="1">INDEX(EXTRACT!DATE,MATCH(Tableau4[[#This Row],[Décalage]],D:D,0),0)</f>
        <v>0</v>
      </c>
      <c r="U3605" s="139">
        <f ca="1">VLOOKUP(Tableau4[[#This Row],[Décalage]],D:E,2,0)</f>
        <v>0</v>
      </c>
      <c r="V3605" s="139">
        <f ca="1">VLOOKUP(Tableau4[[#This Row],[Décalage]],D:G,4,0)</f>
        <v>0</v>
      </c>
      <c r="AY3605" s="88"/>
      <c r="AZ3605" s="88"/>
      <c r="BA3605" s="88"/>
      <c r="BB3605" s="88"/>
      <c r="BC3605" s="88"/>
    </row>
    <row r="3606" spans="1:55" ht="15" x14ac:dyDescent="0.2">
      <c r="A3606" s="100" t="s">
        <v>534</v>
      </c>
      <c r="B3606" s="95" t="s">
        <v>534</v>
      </c>
      <c r="C3606" s="95">
        <v>3603</v>
      </c>
      <c r="D3606" s="95" t="s">
        <v>534</v>
      </c>
      <c r="E3606" s="99" t="s">
        <v>534</v>
      </c>
      <c r="F3606" s="95" t="s">
        <v>534</v>
      </c>
      <c r="G3606" s="95" t="s">
        <v>534</v>
      </c>
      <c r="H3606" s="95">
        <v>0</v>
      </c>
      <c r="I3606" s="95">
        <v>1</v>
      </c>
      <c r="J3606" s="95">
        <v>3139</v>
      </c>
      <c r="K3606" s="95" t="s">
        <v>534</v>
      </c>
      <c r="L3606" s="98" t="s">
        <v>534</v>
      </c>
      <c r="M3606" s="98" t="s">
        <v>534</v>
      </c>
      <c r="N3606" s="97" t="s">
        <v>534</v>
      </c>
      <c r="Q3606" s="88" t="str">
        <f t="array" aca="1" ref="Q3606" ca="1">IFERROR(INDEX(Tableau3[Num DECAL],SMALL(IF(Tableau3[Num DECAL]&lt;&gt;"",ROW(INDIRECT("1:"&amp;ROWS(Tableau3[Num DECAL])))),ROWS($1:3595))),"")</f>
        <v/>
      </c>
      <c r="R3606" s="88">
        <f t="shared" ca="1" si="56"/>
        <v>0</v>
      </c>
      <c r="S3606" s="88">
        <f ca="1">COUNTIFS(Tableau3[PLAGE],R3606)</f>
        <v>0</v>
      </c>
      <c r="T3606" s="139">
        <f ca="1">INDEX(EXTRACT!DATE,MATCH(Tableau4[[#This Row],[Décalage]],D:D,0),0)</f>
        <v>0</v>
      </c>
      <c r="U3606" s="139">
        <f ca="1">VLOOKUP(Tableau4[[#This Row],[Décalage]],D:E,2,0)</f>
        <v>0</v>
      </c>
      <c r="V3606" s="139">
        <f ca="1">VLOOKUP(Tableau4[[#This Row],[Décalage]],D:G,4,0)</f>
        <v>0</v>
      </c>
      <c r="AY3606" s="88"/>
      <c r="AZ3606" s="88"/>
      <c r="BA3606" s="88"/>
      <c r="BB3606" s="88"/>
      <c r="BC3606" s="88"/>
    </row>
    <row r="3607" spans="1:55" ht="15" x14ac:dyDescent="0.2">
      <c r="A3607" s="100" t="s">
        <v>534</v>
      </c>
      <c r="B3607" s="95" t="s">
        <v>534</v>
      </c>
      <c r="C3607" s="95">
        <v>3604</v>
      </c>
      <c r="D3607" s="95" t="s">
        <v>534</v>
      </c>
      <c r="E3607" s="99" t="s">
        <v>534</v>
      </c>
      <c r="F3607" s="95" t="s">
        <v>534</v>
      </c>
      <c r="G3607" s="95" t="s">
        <v>534</v>
      </c>
      <c r="H3607" s="95">
        <v>0</v>
      </c>
      <c r="I3607" s="95">
        <v>1</v>
      </c>
      <c r="J3607" s="95">
        <v>3140</v>
      </c>
      <c r="K3607" s="95" t="s">
        <v>534</v>
      </c>
      <c r="L3607" s="98" t="s">
        <v>534</v>
      </c>
      <c r="M3607" s="98" t="s">
        <v>534</v>
      </c>
      <c r="N3607" s="97" t="s">
        <v>534</v>
      </c>
      <c r="Q3607" s="88" t="str">
        <f t="array" aca="1" ref="Q3607" ca="1">IFERROR(INDEX(Tableau3[Num DECAL],SMALL(IF(Tableau3[Num DECAL]&lt;&gt;"",ROW(INDIRECT("1:"&amp;ROWS(Tableau3[Num DECAL])))),ROWS($1:3596))),"")</f>
        <v/>
      </c>
      <c r="R3607" s="88">
        <f t="shared" ca="1" si="56"/>
        <v>0</v>
      </c>
      <c r="S3607" s="88">
        <f ca="1">COUNTIFS(Tableau3[PLAGE],R3607)</f>
        <v>0</v>
      </c>
      <c r="T3607" s="139">
        <f ca="1">INDEX(EXTRACT!DATE,MATCH(Tableau4[[#This Row],[Décalage]],D:D,0),0)</f>
        <v>0</v>
      </c>
      <c r="U3607" s="139">
        <f ca="1">VLOOKUP(Tableau4[[#This Row],[Décalage]],D:E,2,0)</f>
        <v>0</v>
      </c>
      <c r="V3607" s="139">
        <f ca="1">VLOOKUP(Tableau4[[#This Row],[Décalage]],D:G,4,0)</f>
        <v>0</v>
      </c>
      <c r="AY3607" s="88"/>
      <c r="AZ3607" s="88"/>
      <c r="BA3607" s="88"/>
      <c r="BB3607" s="88"/>
      <c r="BC3607" s="88"/>
    </row>
    <row r="3608" spans="1:55" ht="15" x14ac:dyDescent="0.2">
      <c r="A3608" s="100" t="s">
        <v>534</v>
      </c>
      <c r="B3608" s="95" t="s">
        <v>534</v>
      </c>
      <c r="C3608" s="95">
        <v>3605</v>
      </c>
      <c r="D3608" s="95" t="s">
        <v>534</v>
      </c>
      <c r="E3608" s="99" t="s">
        <v>534</v>
      </c>
      <c r="F3608" s="95" t="s">
        <v>534</v>
      </c>
      <c r="G3608" s="95" t="s">
        <v>534</v>
      </c>
      <c r="H3608" s="95">
        <v>0</v>
      </c>
      <c r="I3608" s="95">
        <v>1</v>
      </c>
      <c r="J3608" s="95">
        <v>3141</v>
      </c>
      <c r="K3608" s="95" t="s">
        <v>534</v>
      </c>
      <c r="L3608" s="98" t="s">
        <v>534</v>
      </c>
      <c r="M3608" s="98" t="s">
        <v>534</v>
      </c>
      <c r="N3608" s="97" t="s">
        <v>534</v>
      </c>
      <c r="Q3608" s="88" t="str">
        <f t="array" aca="1" ref="Q3608" ca="1">IFERROR(INDEX(Tableau3[Num DECAL],SMALL(IF(Tableau3[Num DECAL]&lt;&gt;"",ROW(INDIRECT("1:"&amp;ROWS(Tableau3[Num DECAL])))),ROWS($1:3597))),"")</f>
        <v/>
      </c>
      <c r="R3608" s="88">
        <f t="shared" ca="1" si="56"/>
        <v>0</v>
      </c>
      <c r="S3608" s="88">
        <f ca="1">COUNTIFS(Tableau3[PLAGE],R3608)</f>
        <v>0</v>
      </c>
      <c r="T3608" s="139">
        <f ca="1">INDEX(EXTRACT!DATE,MATCH(Tableau4[[#This Row],[Décalage]],D:D,0),0)</f>
        <v>0</v>
      </c>
      <c r="U3608" s="139">
        <f ca="1">VLOOKUP(Tableau4[[#This Row],[Décalage]],D:E,2,0)</f>
        <v>0</v>
      </c>
      <c r="V3608" s="139">
        <f ca="1">VLOOKUP(Tableau4[[#This Row],[Décalage]],D:G,4,0)</f>
        <v>0</v>
      </c>
      <c r="AY3608" s="88"/>
      <c r="AZ3608" s="88"/>
      <c r="BA3608" s="88"/>
      <c r="BB3608" s="88"/>
      <c r="BC3608" s="88"/>
    </row>
    <row r="3609" spans="1:55" ht="15" x14ac:dyDescent="0.2">
      <c r="A3609" s="100" t="s">
        <v>534</v>
      </c>
      <c r="B3609" s="95" t="s">
        <v>534</v>
      </c>
      <c r="C3609" s="95">
        <v>3606</v>
      </c>
      <c r="D3609" s="95" t="s">
        <v>534</v>
      </c>
      <c r="E3609" s="99" t="s">
        <v>534</v>
      </c>
      <c r="F3609" s="95" t="s">
        <v>534</v>
      </c>
      <c r="G3609" s="95" t="s">
        <v>534</v>
      </c>
      <c r="H3609" s="95">
        <v>0</v>
      </c>
      <c r="I3609" s="95">
        <v>1</v>
      </c>
      <c r="J3609" s="95">
        <v>3142</v>
      </c>
      <c r="K3609" s="95" t="s">
        <v>534</v>
      </c>
      <c r="L3609" s="98" t="s">
        <v>534</v>
      </c>
      <c r="M3609" s="98" t="s">
        <v>534</v>
      </c>
      <c r="N3609" s="97" t="s">
        <v>534</v>
      </c>
      <c r="Q3609" s="88" t="str">
        <f t="array" aca="1" ref="Q3609" ca="1">IFERROR(INDEX(Tableau3[Num DECAL],SMALL(IF(Tableau3[Num DECAL]&lt;&gt;"",ROW(INDIRECT("1:"&amp;ROWS(Tableau3[Num DECAL])))),ROWS($1:3598))),"")</f>
        <v/>
      </c>
      <c r="R3609" s="88">
        <f t="shared" ca="1" si="56"/>
        <v>0</v>
      </c>
      <c r="S3609" s="88">
        <f ca="1">COUNTIFS(Tableau3[PLAGE],R3609)</f>
        <v>0</v>
      </c>
      <c r="T3609" s="139">
        <f ca="1">INDEX(EXTRACT!DATE,MATCH(Tableau4[[#This Row],[Décalage]],D:D,0),0)</f>
        <v>0</v>
      </c>
      <c r="U3609" s="139">
        <f ca="1">VLOOKUP(Tableau4[[#This Row],[Décalage]],D:E,2,0)</f>
        <v>0</v>
      </c>
      <c r="V3609" s="139">
        <f ca="1">VLOOKUP(Tableau4[[#This Row],[Décalage]],D:G,4,0)</f>
        <v>0</v>
      </c>
      <c r="AY3609" s="88"/>
      <c r="AZ3609" s="88"/>
      <c r="BA3609" s="88"/>
      <c r="BB3609" s="88"/>
      <c r="BC3609" s="88"/>
    </row>
    <row r="3610" spans="1:55" ht="15" x14ac:dyDescent="0.2">
      <c r="A3610" s="100" t="s">
        <v>534</v>
      </c>
      <c r="B3610" s="95" t="s">
        <v>534</v>
      </c>
      <c r="C3610" s="95">
        <v>3607</v>
      </c>
      <c r="D3610" s="95" t="s">
        <v>534</v>
      </c>
      <c r="E3610" s="99" t="s">
        <v>534</v>
      </c>
      <c r="F3610" s="95" t="s">
        <v>534</v>
      </c>
      <c r="G3610" s="95" t="s">
        <v>534</v>
      </c>
      <c r="H3610" s="95">
        <v>0</v>
      </c>
      <c r="I3610" s="95">
        <v>1</v>
      </c>
      <c r="J3610" s="95">
        <v>3143</v>
      </c>
      <c r="K3610" s="95" t="s">
        <v>534</v>
      </c>
      <c r="L3610" s="98" t="s">
        <v>534</v>
      </c>
      <c r="M3610" s="98" t="s">
        <v>534</v>
      </c>
      <c r="N3610" s="97" t="s">
        <v>534</v>
      </c>
      <c r="Q3610" s="88" t="str">
        <f t="array" aca="1" ref="Q3610" ca="1">IFERROR(INDEX(Tableau3[Num DECAL],SMALL(IF(Tableau3[Num DECAL]&lt;&gt;"",ROW(INDIRECT("1:"&amp;ROWS(Tableau3[Num DECAL])))),ROWS($1:3599))),"")</f>
        <v/>
      </c>
      <c r="R3610" s="88">
        <f t="shared" ca="1" si="56"/>
        <v>0</v>
      </c>
      <c r="S3610" s="88">
        <f ca="1">COUNTIFS(Tableau3[PLAGE],R3610)</f>
        <v>0</v>
      </c>
      <c r="T3610" s="139">
        <f ca="1">INDEX(EXTRACT!DATE,MATCH(Tableau4[[#This Row],[Décalage]],D:D,0),0)</f>
        <v>0</v>
      </c>
      <c r="U3610" s="139">
        <f ca="1">VLOOKUP(Tableau4[[#This Row],[Décalage]],D:E,2,0)</f>
        <v>0</v>
      </c>
      <c r="V3610" s="139">
        <f ca="1">VLOOKUP(Tableau4[[#This Row],[Décalage]],D:G,4,0)</f>
        <v>0</v>
      </c>
      <c r="AY3610" s="88"/>
      <c r="AZ3610" s="88"/>
      <c r="BA3610" s="88"/>
      <c r="BB3610" s="88"/>
      <c r="BC3610" s="88"/>
    </row>
    <row r="3611" spans="1:55" ht="15" x14ac:dyDescent="0.2">
      <c r="A3611" s="100" t="s">
        <v>534</v>
      </c>
      <c r="B3611" s="95" t="s">
        <v>534</v>
      </c>
      <c r="C3611" s="95">
        <v>3608</v>
      </c>
      <c r="D3611" s="95" t="s">
        <v>534</v>
      </c>
      <c r="E3611" s="99" t="s">
        <v>534</v>
      </c>
      <c r="F3611" s="95" t="s">
        <v>534</v>
      </c>
      <c r="G3611" s="95" t="s">
        <v>534</v>
      </c>
      <c r="H3611" s="95">
        <v>0</v>
      </c>
      <c r="I3611" s="95">
        <v>1</v>
      </c>
      <c r="J3611" s="95">
        <v>3144</v>
      </c>
      <c r="K3611" s="95" t="s">
        <v>534</v>
      </c>
      <c r="L3611" s="98" t="s">
        <v>534</v>
      </c>
      <c r="M3611" s="98" t="s">
        <v>534</v>
      </c>
      <c r="N3611" s="97" t="s">
        <v>534</v>
      </c>
      <c r="Q3611" s="88" t="str">
        <f t="array" aca="1" ref="Q3611" ca="1">IFERROR(INDEX(Tableau3[Num DECAL],SMALL(IF(Tableau3[Num DECAL]&lt;&gt;"",ROW(INDIRECT("1:"&amp;ROWS(Tableau3[Num DECAL])))),ROWS($1:3600))),"")</f>
        <v/>
      </c>
      <c r="R3611" s="88">
        <f t="shared" ca="1" si="56"/>
        <v>0</v>
      </c>
      <c r="S3611" s="88">
        <f ca="1">COUNTIFS(Tableau3[PLAGE],R3611)</f>
        <v>0</v>
      </c>
      <c r="T3611" s="139">
        <f ca="1">INDEX(EXTRACT!DATE,MATCH(Tableau4[[#This Row],[Décalage]],D:D,0),0)</f>
        <v>0</v>
      </c>
      <c r="U3611" s="139">
        <f ca="1">VLOOKUP(Tableau4[[#This Row],[Décalage]],D:E,2,0)</f>
        <v>0</v>
      </c>
      <c r="V3611" s="139">
        <f ca="1">VLOOKUP(Tableau4[[#This Row],[Décalage]],D:G,4,0)</f>
        <v>0</v>
      </c>
      <c r="AY3611" s="88"/>
      <c r="AZ3611" s="88"/>
      <c r="BA3611" s="88"/>
      <c r="BB3611" s="88"/>
      <c r="BC3611" s="88"/>
    </row>
    <row r="3612" spans="1:55" ht="15" x14ac:dyDescent="0.2">
      <c r="A3612" s="100" t="s">
        <v>534</v>
      </c>
      <c r="B3612" s="95" t="s">
        <v>534</v>
      </c>
      <c r="C3612" s="95">
        <v>3609</v>
      </c>
      <c r="D3612" s="95" t="s">
        <v>534</v>
      </c>
      <c r="E3612" s="99" t="s">
        <v>534</v>
      </c>
      <c r="F3612" s="95" t="s">
        <v>534</v>
      </c>
      <c r="G3612" s="95" t="s">
        <v>534</v>
      </c>
      <c r="H3612" s="95">
        <v>0</v>
      </c>
      <c r="I3612" s="95">
        <v>1</v>
      </c>
      <c r="J3612" s="95">
        <v>3145</v>
      </c>
      <c r="K3612" s="95" t="s">
        <v>534</v>
      </c>
      <c r="L3612" s="98" t="s">
        <v>534</v>
      </c>
      <c r="M3612" s="98" t="s">
        <v>534</v>
      </c>
      <c r="N3612" s="97" t="s">
        <v>534</v>
      </c>
      <c r="Q3612" s="88" t="str">
        <f t="array" aca="1" ref="Q3612" ca="1">IFERROR(INDEX(Tableau3[Num DECAL],SMALL(IF(Tableau3[Num DECAL]&lt;&gt;"",ROW(INDIRECT("1:"&amp;ROWS(Tableau3[Num DECAL])))),ROWS($1:3601))),"")</f>
        <v/>
      </c>
      <c r="R3612" s="88">
        <f t="shared" ca="1" si="56"/>
        <v>0</v>
      </c>
      <c r="S3612" s="88">
        <f ca="1">COUNTIFS(Tableau3[PLAGE],R3612)</f>
        <v>0</v>
      </c>
      <c r="T3612" s="139">
        <f ca="1">INDEX(EXTRACT!DATE,MATCH(Tableau4[[#This Row],[Décalage]],D:D,0),0)</f>
        <v>0</v>
      </c>
      <c r="U3612" s="139">
        <f ca="1">VLOOKUP(Tableau4[[#This Row],[Décalage]],D:E,2,0)</f>
        <v>0</v>
      </c>
      <c r="V3612" s="139">
        <f ca="1">VLOOKUP(Tableau4[[#This Row],[Décalage]],D:G,4,0)</f>
        <v>0</v>
      </c>
      <c r="AY3612" s="88"/>
      <c r="AZ3612" s="88"/>
      <c r="BA3612" s="88"/>
      <c r="BB3612" s="88"/>
      <c r="BC3612" s="88"/>
    </row>
    <row r="3613" spans="1:55" ht="15" x14ac:dyDescent="0.2">
      <c r="A3613" s="100" t="s">
        <v>534</v>
      </c>
      <c r="B3613" s="95" t="s">
        <v>534</v>
      </c>
      <c r="C3613" s="95">
        <v>3610</v>
      </c>
      <c r="D3613" s="95" t="s">
        <v>534</v>
      </c>
      <c r="E3613" s="99" t="s">
        <v>534</v>
      </c>
      <c r="F3613" s="95" t="s">
        <v>534</v>
      </c>
      <c r="G3613" s="95" t="s">
        <v>534</v>
      </c>
      <c r="H3613" s="95">
        <v>0</v>
      </c>
      <c r="I3613" s="95">
        <v>1</v>
      </c>
      <c r="J3613" s="95">
        <v>3146</v>
      </c>
      <c r="K3613" s="95" t="s">
        <v>534</v>
      </c>
      <c r="L3613" s="98" t="s">
        <v>534</v>
      </c>
      <c r="M3613" s="98" t="s">
        <v>534</v>
      </c>
      <c r="N3613" s="97" t="s">
        <v>534</v>
      </c>
      <c r="Q3613" s="88" t="str">
        <f t="array" aca="1" ref="Q3613" ca="1">IFERROR(INDEX(Tableau3[Num DECAL],SMALL(IF(Tableau3[Num DECAL]&lt;&gt;"",ROW(INDIRECT("1:"&amp;ROWS(Tableau3[Num DECAL])))),ROWS($1:3602))),"")</f>
        <v/>
      </c>
      <c r="R3613" s="88">
        <f t="shared" ca="1" si="56"/>
        <v>0</v>
      </c>
      <c r="S3613" s="88">
        <f ca="1">COUNTIFS(Tableau3[PLAGE],R3613)</f>
        <v>0</v>
      </c>
      <c r="T3613" s="139">
        <f ca="1">INDEX(EXTRACT!DATE,MATCH(Tableau4[[#This Row],[Décalage]],D:D,0),0)</f>
        <v>0</v>
      </c>
      <c r="U3613" s="139">
        <f ca="1">VLOOKUP(Tableau4[[#This Row],[Décalage]],D:E,2,0)</f>
        <v>0</v>
      </c>
      <c r="V3613" s="139">
        <f ca="1">VLOOKUP(Tableau4[[#This Row],[Décalage]],D:G,4,0)</f>
        <v>0</v>
      </c>
      <c r="AY3613" s="88"/>
      <c r="AZ3613" s="88"/>
      <c r="BA3613" s="88"/>
      <c r="BB3613" s="88"/>
      <c r="BC3613" s="88"/>
    </row>
    <row r="3614" spans="1:55" ht="15" x14ac:dyDescent="0.2">
      <c r="A3614" s="100" t="s">
        <v>534</v>
      </c>
      <c r="B3614" s="95" t="s">
        <v>534</v>
      </c>
      <c r="C3614" s="95">
        <v>3611</v>
      </c>
      <c r="D3614" s="95" t="s">
        <v>534</v>
      </c>
      <c r="E3614" s="99" t="s">
        <v>534</v>
      </c>
      <c r="F3614" s="95" t="s">
        <v>534</v>
      </c>
      <c r="G3614" s="95" t="s">
        <v>534</v>
      </c>
      <c r="H3614" s="95">
        <v>0</v>
      </c>
      <c r="I3614" s="95">
        <v>1</v>
      </c>
      <c r="J3614" s="95">
        <v>3147</v>
      </c>
      <c r="K3614" s="95" t="s">
        <v>534</v>
      </c>
      <c r="L3614" s="98" t="s">
        <v>534</v>
      </c>
      <c r="M3614" s="98" t="s">
        <v>534</v>
      </c>
      <c r="N3614" s="97" t="s">
        <v>534</v>
      </c>
      <c r="Q3614" s="88" t="str">
        <f t="array" aca="1" ref="Q3614" ca="1">IFERROR(INDEX(Tableau3[Num DECAL],SMALL(IF(Tableau3[Num DECAL]&lt;&gt;"",ROW(INDIRECT("1:"&amp;ROWS(Tableau3[Num DECAL])))),ROWS($1:3603))),"")</f>
        <v/>
      </c>
      <c r="R3614" s="88">
        <f t="shared" ca="1" si="56"/>
        <v>0</v>
      </c>
      <c r="S3614" s="88">
        <f ca="1">COUNTIFS(Tableau3[PLAGE],R3614)</f>
        <v>0</v>
      </c>
      <c r="T3614" s="139">
        <f ca="1">INDEX(EXTRACT!DATE,MATCH(Tableau4[[#This Row],[Décalage]],D:D,0),0)</f>
        <v>0</v>
      </c>
      <c r="U3614" s="139">
        <f ca="1">VLOOKUP(Tableau4[[#This Row],[Décalage]],D:E,2,0)</f>
        <v>0</v>
      </c>
      <c r="V3614" s="139">
        <f ca="1">VLOOKUP(Tableau4[[#This Row],[Décalage]],D:G,4,0)</f>
        <v>0</v>
      </c>
      <c r="AY3614" s="88"/>
      <c r="AZ3614" s="88"/>
      <c r="BA3614" s="88"/>
      <c r="BB3614" s="88"/>
      <c r="BC3614" s="88"/>
    </row>
    <row r="3615" spans="1:55" ht="15" x14ac:dyDescent="0.2">
      <c r="A3615" s="100" t="s">
        <v>534</v>
      </c>
      <c r="B3615" s="95" t="s">
        <v>534</v>
      </c>
      <c r="C3615" s="95">
        <v>3612</v>
      </c>
      <c r="D3615" s="95" t="s">
        <v>534</v>
      </c>
      <c r="E3615" s="99" t="s">
        <v>534</v>
      </c>
      <c r="F3615" s="95" t="s">
        <v>534</v>
      </c>
      <c r="G3615" s="95" t="s">
        <v>534</v>
      </c>
      <c r="H3615" s="95">
        <v>0</v>
      </c>
      <c r="I3615" s="95">
        <v>1</v>
      </c>
      <c r="J3615" s="95">
        <v>3148</v>
      </c>
      <c r="K3615" s="95" t="s">
        <v>534</v>
      </c>
      <c r="L3615" s="98" t="s">
        <v>534</v>
      </c>
      <c r="M3615" s="98" t="s">
        <v>534</v>
      </c>
      <c r="N3615" s="97" t="s">
        <v>534</v>
      </c>
      <c r="Q3615" s="88" t="str">
        <f t="array" aca="1" ref="Q3615" ca="1">IFERROR(INDEX(Tableau3[Num DECAL],SMALL(IF(Tableau3[Num DECAL]&lt;&gt;"",ROW(INDIRECT("1:"&amp;ROWS(Tableau3[Num DECAL])))),ROWS($1:3604))),"")</f>
        <v/>
      </c>
      <c r="R3615" s="88">
        <f t="shared" ca="1" si="56"/>
        <v>0</v>
      </c>
      <c r="S3615" s="88">
        <f ca="1">COUNTIFS(Tableau3[PLAGE],R3615)</f>
        <v>0</v>
      </c>
      <c r="T3615" s="139">
        <f ca="1">INDEX(EXTRACT!DATE,MATCH(Tableau4[[#This Row],[Décalage]],D:D,0),0)</f>
        <v>0</v>
      </c>
      <c r="U3615" s="139">
        <f ca="1">VLOOKUP(Tableau4[[#This Row],[Décalage]],D:E,2,0)</f>
        <v>0</v>
      </c>
      <c r="V3615" s="139">
        <f ca="1">VLOOKUP(Tableau4[[#This Row],[Décalage]],D:G,4,0)</f>
        <v>0</v>
      </c>
      <c r="AY3615" s="88"/>
      <c r="AZ3615" s="88"/>
      <c r="BA3615" s="88"/>
      <c r="BB3615" s="88"/>
      <c r="BC3615" s="88"/>
    </row>
    <row r="3616" spans="1:55" ht="15" x14ac:dyDescent="0.2">
      <c r="A3616" s="100" t="s">
        <v>534</v>
      </c>
      <c r="B3616" s="95" t="s">
        <v>534</v>
      </c>
      <c r="C3616" s="95">
        <v>3613</v>
      </c>
      <c r="D3616" s="95" t="s">
        <v>534</v>
      </c>
      <c r="E3616" s="99" t="s">
        <v>534</v>
      </c>
      <c r="F3616" s="95" t="s">
        <v>534</v>
      </c>
      <c r="G3616" s="95" t="s">
        <v>534</v>
      </c>
      <c r="H3616" s="95">
        <v>0</v>
      </c>
      <c r="I3616" s="95">
        <v>1</v>
      </c>
      <c r="J3616" s="95">
        <v>3149</v>
      </c>
      <c r="K3616" s="95" t="s">
        <v>534</v>
      </c>
      <c r="L3616" s="98" t="s">
        <v>534</v>
      </c>
      <c r="M3616" s="98" t="s">
        <v>534</v>
      </c>
      <c r="N3616" s="97" t="s">
        <v>534</v>
      </c>
      <c r="Q3616" s="88" t="str">
        <f t="array" aca="1" ref="Q3616" ca="1">IFERROR(INDEX(Tableau3[Num DECAL],SMALL(IF(Tableau3[Num DECAL]&lt;&gt;"",ROW(INDIRECT("1:"&amp;ROWS(Tableau3[Num DECAL])))),ROWS($1:3605))),"")</f>
        <v/>
      </c>
      <c r="R3616" s="88">
        <f t="shared" ca="1" si="56"/>
        <v>0</v>
      </c>
      <c r="S3616" s="88">
        <f ca="1">COUNTIFS(Tableau3[PLAGE],R3616)</f>
        <v>0</v>
      </c>
      <c r="T3616" s="139">
        <f ca="1">INDEX(EXTRACT!DATE,MATCH(Tableau4[[#This Row],[Décalage]],D:D,0),0)</f>
        <v>0</v>
      </c>
      <c r="U3616" s="139">
        <f ca="1">VLOOKUP(Tableau4[[#This Row],[Décalage]],D:E,2,0)</f>
        <v>0</v>
      </c>
      <c r="V3616" s="139">
        <f ca="1">VLOOKUP(Tableau4[[#This Row],[Décalage]],D:G,4,0)</f>
        <v>0</v>
      </c>
      <c r="AY3616" s="88"/>
      <c r="AZ3616" s="88"/>
      <c r="BA3616" s="88"/>
      <c r="BB3616" s="88"/>
      <c r="BC3616" s="88"/>
    </row>
    <row r="3617" spans="1:55" ht="15" x14ac:dyDescent="0.2">
      <c r="A3617" s="100" t="s">
        <v>534</v>
      </c>
      <c r="B3617" s="95" t="s">
        <v>534</v>
      </c>
      <c r="C3617" s="95">
        <v>3614</v>
      </c>
      <c r="D3617" s="95" t="s">
        <v>534</v>
      </c>
      <c r="E3617" s="99" t="s">
        <v>534</v>
      </c>
      <c r="F3617" s="95" t="s">
        <v>534</v>
      </c>
      <c r="G3617" s="95" t="s">
        <v>534</v>
      </c>
      <c r="H3617" s="95">
        <v>0</v>
      </c>
      <c r="I3617" s="95">
        <v>1</v>
      </c>
      <c r="J3617" s="95">
        <v>3150</v>
      </c>
      <c r="K3617" s="95" t="s">
        <v>534</v>
      </c>
      <c r="L3617" s="98" t="s">
        <v>534</v>
      </c>
      <c r="M3617" s="98" t="s">
        <v>534</v>
      </c>
      <c r="N3617" s="97" t="s">
        <v>534</v>
      </c>
      <c r="Q3617" s="88" t="str">
        <f t="array" aca="1" ref="Q3617" ca="1">IFERROR(INDEX(Tableau3[Num DECAL],SMALL(IF(Tableau3[Num DECAL]&lt;&gt;"",ROW(INDIRECT("1:"&amp;ROWS(Tableau3[Num DECAL])))),ROWS($1:3606))),"")</f>
        <v/>
      </c>
      <c r="R3617" s="88">
        <f t="shared" ca="1" si="56"/>
        <v>0</v>
      </c>
      <c r="S3617" s="88">
        <f ca="1">COUNTIFS(Tableau3[PLAGE],R3617)</f>
        <v>0</v>
      </c>
      <c r="T3617" s="139">
        <f ca="1">INDEX(EXTRACT!DATE,MATCH(Tableau4[[#This Row],[Décalage]],D:D,0),0)</f>
        <v>0</v>
      </c>
      <c r="U3617" s="139">
        <f ca="1">VLOOKUP(Tableau4[[#This Row],[Décalage]],D:E,2,0)</f>
        <v>0</v>
      </c>
      <c r="V3617" s="139">
        <f ca="1">VLOOKUP(Tableau4[[#This Row],[Décalage]],D:G,4,0)</f>
        <v>0</v>
      </c>
      <c r="AY3617" s="88"/>
      <c r="AZ3617" s="88"/>
      <c r="BA3617" s="88"/>
      <c r="BB3617" s="88"/>
      <c r="BC3617" s="88"/>
    </row>
    <row r="3618" spans="1:55" ht="15" x14ac:dyDescent="0.2">
      <c r="A3618" s="100" t="s">
        <v>534</v>
      </c>
      <c r="B3618" s="95" t="s">
        <v>534</v>
      </c>
      <c r="C3618" s="95">
        <v>3615</v>
      </c>
      <c r="D3618" s="95" t="s">
        <v>534</v>
      </c>
      <c r="E3618" s="99" t="s">
        <v>534</v>
      </c>
      <c r="F3618" s="95" t="s">
        <v>534</v>
      </c>
      <c r="G3618" s="95" t="s">
        <v>534</v>
      </c>
      <c r="H3618" s="95">
        <v>0</v>
      </c>
      <c r="I3618" s="95">
        <v>1</v>
      </c>
      <c r="J3618" s="95">
        <v>3151</v>
      </c>
      <c r="K3618" s="95" t="s">
        <v>534</v>
      </c>
      <c r="L3618" s="98" t="s">
        <v>534</v>
      </c>
      <c r="M3618" s="98" t="s">
        <v>534</v>
      </c>
      <c r="N3618" s="97" t="s">
        <v>534</v>
      </c>
      <c r="Q3618" s="88" t="str">
        <f t="array" aca="1" ref="Q3618" ca="1">IFERROR(INDEX(Tableau3[Num DECAL],SMALL(IF(Tableau3[Num DECAL]&lt;&gt;"",ROW(INDIRECT("1:"&amp;ROWS(Tableau3[Num DECAL])))),ROWS($1:3607))),"")</f>
        <v/>
      </c>
      <c r="R3618" s="88">
        <f t="shared" ca="1" si="56"/>
        <v>0</v>
      </c>
      <c r="S3618" s="88">
        <f ca="1">COUNTIFS(Tableau3[PLAGE],R3618)</f>
        <v>0</v>
      </c>
      <c r="T3618" s="139">
        <f ca="1">INDEX(EXTRACT!DATE,MATCH(Tableau4[[#This Row],[Décalage]],D:D,0),0)</f>
        <v>0</v>
      </c>
      <c r="U3618" s="139">
        <f ca="1">VLOOKUP(Tableau4[[#This Row],[Décalage]],D:E,2,0)</f>
        <v>0</v>
      </c>
      <c r="V3618" s="139">
        <f ca="1">VLOOKUP(Tableau4[[#This Row],[Décalage]],D:G,4,0)</f>
        <v>0</v>
      </c>
      <c r="AY3618" s="88"/>
      <c r="AZ3618" s="88"/>
      <c r="BA3618" s="88"/>
      <c r="BB3618" s="88"/>
      <c r="BC3618" s="88"/>
    </row>
    <row r="3619" spans="1:55" ht="15" x14ac:dyDescent="0.2">
      <c r="A3619" s="100" t="s">
        <v>534</v>
      </c>
      <c r="B3619" s="95" t="s">
        <v>534</v>
      </c>
      <c r="C3619" s="95">
        <v>3616</v>
      </c>
      <c r="D3619" s="95" t="s">
        <v>534</v>
      </c>
      <c r="E3619" s="99" t="s">
        <v>534</v>
      </c>
      <c r="F3619" s="95" t="s">
        <v>534</v>
      </c>
      <c r="G3619" s="95" t="s">
        <v>534</v>
      </c>
      <c r="H3619" s="95">
        <v>0</v>
      </c>
      <c r="I3619" s="95">
        <v>1</v>
      </c>
      <c r="J3619" s="95">
        <v>3152</v>
      </c>
      <c r="K3619" s="95" t="s">
        <v>534</v>
      </c>
      <c r="L3619" s="98" t="s">
        <v>534</v>
      </c>
      <c r="M3619" s="98" t="s">
        <v>534</v>
      </c>
      <c r="N3619" s="97" t="s">
        <v>534</v>
      </c>
      <c r="Q3619" s="88" t="str">
        <f t="array" aca="1" ref="Q3619" ca="1">IFERROR(INDEX(Tableau3[Num DECAL],SMALL(IF(Tableau3[Num DECAL]&lt;&gt;"",ROW(INDIRECT("1:"&amp;ROWS(Tableau3[Num DECAL])))),ROWS($1:3608))),"")</f>
        <v/>
      </c>
      <c r="R3619" s="88">
        <f t="shared" ca="1" si="56"/>
        <v>0</v>
      </c>
      <c r="S3619" s="88">
        <f ca="1">COUNTIFS(Tableau3[PLAGE],R3619)</f>
        <v>0</v>
      </c>
      <c r="T3619" s="139">
        <f ca="1">INDEX(EXTRACT!DATE,MATCH(Tableau4[[#This Row],[Décalage]],D:D,0),0)</f>
        <v>0</v>
      </c>
      <c r="U3619" s="139">
        <f ca="1">VLOOKUP(Tableau4[[#This Row],[Décalage]],D:E,2,0)</f>
        <v>0</v>
      </c>
      <c r="V3619" s="139">
        <f ca="1">VLOOKUP(Tableau4[[#This Row],[Décalage]],D:G,4,0)</f>
        <v>0</v>
      </c>
      <c r="AY3619" s="88"/>
      <c r="AZ3619" s="88"/>
      <c r="BA3619" s="88"/>
      <c r="BB3619" s="88"/>
      <c r="BC3619" s="88"/>
    </row>
    <row r="3620" spans="1:55" ht="15" x14ac:dyDescent="0.2">
      <c r="A3620" s="100" t="s">
        <v>534</v>
      </c>
      <c r="B3620" s="95" t="s">
        <v>534</v>
      </c>
      <c r="C3620" s="95">
        <v>3617</v>
      </c>
      <c r="D3620" s="95" t="s">
        <v>534</v>
      </c>
      <c r="E3620" s="99" t="s">
        <v>534</v>
      </c>
      <c r="F3620" s="95" t="s">
        <v>534</v>
      </c>
      <c r="G3620" s="95" t="s">
        <v>534</v>
      </c>
      <c r="H3620" s="95">
        <v>0</v>
      </c>
      <c r="I3620" s="95">
        <v>1</v>
      </c>
      <c r="J3620" s="95">
        <v>3153</v>
      </c>
      <c r="K3620" s="95" t="s">
        <v>534</v>
      </c>
      <c r="L3620" s="98" t="s">
        <v>534</v>
      </c>
      <c r="M3620" s="98" t="s">
        <v>534</v>
      </c>
      <c r="N3620" s="97" t="s">
        <v>534</v>
      </c>
      <c r="Q3620" s="88" t="str">
        <f t="array" aca="1" ref="Q3620" ca="1">IFERROR(INDEX(Tableau3[Num DECAL],SMALL(IF(Tableau3[Num DECAL]&lt;&gt;"",ROW(INDIRECT("1:"&amp;ROWS(Tableau3[Num DECAL])))),ROWS($1:3609))),"")</f>
        <v/>
      </c>
      <c r="R3620" s="88">
        <f t="shared" ca="1" si="56"/>
        <v>0</v>
      </c>
      <c r="S3620" s="88">
        <f ca="1">COUNTIFS(Tableau3[PLAGE],R3620)</f>
        <v>0</v>
      </c>
      <c r="T3620" s="139">
        <f ca="1">INDEX(EXTRACT!DATE,MATCH(Tableau4[[#This Row],[Décalage]],D:D,0),0)</f>
        <v>0</v>
      </c>
      <c r="U3620" s="139">
        <f ca="1">VLOOKUP(Tableau4[[#This Row],[Décalage]],D:E,2,0)</f>
        <v>0</v>
      </c>
      <c r="V3620" s="139">
        <f ca="1">VLOOKUP(Tableau4[[#This Row],[Décalage]],D:G,4,0)</f>
        <v>0</v>
      </c>
      <c r="AY3620" s="88"/>
      <c r="AZ3620" s="88"/>
      <c r="BA3620" s="88"/>
      <c r="BB3620" s="88"/>
      <c r="BC3620" s="88"/>
    </row>
    <row r="3621" spans="1:55" ht="15" x14ac:dyDescent="0.2">
      <c r="A3621" s="100" t="s">
        <v>534</v>
      </c>
      <c r="B3621" s="95" t="s">
        <v>534</v>
      </c>
      <c r="C3621" s="95">
        <v>3618</v>
      </c>
      <c r="D3621" s="95" t="s">
        <v>534</v>
      </c>
      <c r="E3621" s="99" t="s">
        <v>534</v>
      </c>
      <c r="F3621" s="95" t="s">
        <v>534</v>
      </c>
      <c r="G3621" s="95" t="s">
        <v>534</v>
      </c>
      <c r="H3621" s="95">
        <v>0</v>
      </c>
      <c r="I3621" s="95">
        <v>1</v>
      </c>
      <c r="J3621" s="95">
        <v>3154</v>
      </c>
      <c r="K3621" s="95" t="s">
        <v>534</v>
      </c>
      <c r="L3621" s="98" t="s">
        <v>534</v>
      </c>
      <c r="M3621" s="98" t="s">
        <v>534</v>
      </c>
      <c r="N3621" s="97" t="s">
        <v>534</v>
      </c>
      <c r="Q3621" s="88" t="str">
        <f t="array" aca="1" ref="Q3621" ca="1">IFERROR(INDEX(Tableau3[Num DECAL],SMALL(IF(Tableau3[Num DECAL]&lt;&gt;"",ROW(INDIRECT("1:"&amp;ROWS(Tableau3[Num DECAL])))),ROWS($1:3610))),"")</f>
        <v/>
      </c>
      <c r="R3621" s="88">
        <f t="shared" ca="1" si="56"/>
        <v>0</v>
      </c>
      <c r="S3621" s="88">
        <f ca="1">COUNTIFS(Tableau3[PLAGE],R3621)</f>
        <v>0</v>
      </c>
      <c r="T3621" s="139">
        <f ca="1">INDEX(EXTRACT!DATE,MATCH(Tableau4[[#This Row],[Décalage]],D:D,0),0)</f>
        <v>0</v>
      </c>
      <c r="U3621" s="139">
        <f ca="1">VLOOKUP(Tableau4[[#This Row],[Décalage]],D:E,2,0)</f>
        <v>0</v>
      </c>
      <c r="V3621" s="139">
        <f ca="1">VLOOKUP(Tableau4[[#This Row],[Décalage]],D:G,4,0)</f>
        <v>0</v>
      </c>
      <c r="AY3621" s="88"/>
      <c r="AZ3621" s="88"/>
      <c r="BA3621" s="88"/>
      <c r="BB3621" s="88"/>
      <c r="BC3621" s="88"/>
    </row>
    <row r="3622" spans="1:55" ht="15" x14ac:dyDescent="0.2">
      <c r="A3622" s="100" t="s">
        <v>534</v>
      </c>
      <c r="B3622" s="95" t="s">
        <v>534</v>
      </c>
      <c r="C3622" s="95">
        <v>3619</v>
      </c>
      <c r="D3622" s="95" t="s">
        <v>534</v>
      </c>
      <c r="E3622" s="99" t="s">
        <v>534</v>
      </c>
      <c r="F3622" s="95" t="s">
        <v>534</v>
      </c>
      <c r="G3622" s="95" t="s">
        <v>534</v>
      </c>
      <c r="H3622" s="95">
        <v>0</v>
      </c>
      <c r="I3622" s="95">
        <v>1</v>
      </c>
      <c r="J3622" s="95">
        <v>3155</v>
      </c>
      <c r="K3622" s="95" t="s">
        <v>534</v>
      </c>
      <c r="L3622" s="98" t="s">
        <v>534</v>
      </c>
      <c r="M3622" s="98" t="s">
        <v>534</v>
      </c>
      <c r="N3622" s="97" t="s">
        <v>534</v>
      </c>
      <c r="Q3622" s="88" t="str">
        <f t="array" aca="1" ref="Q3622" ca="1">IFERROR(INDEX(Tableau3[Num DECAL],SMALL(IF(Tableau3[Num DECAL]&lt;&gt;"",ROW(INDIRECT("1:"&amp;ROWS(Tableau3[Num DECAL])))),ROWS($1:3611))),"")</f>
        <v/>
      </c>
      <c r="R3622" s="88">
        <f t="shared" ca="1" si="56"/>
        <v>0</v>
      </c>
      <c r="S3622" s="88">
        <f ca="1">COUNTIFS(Tableau3[PLAGE],R3622)</f>
        <v>0</v>
      </c>
      <c r="T3622" s="139">
        <f ca="1">INDEX(EXTRACT!DATE,MATCH(Tableau4[[#This Row],[Décalage]],D:D,0),0)</f>
        <v>0</v>
      </c>
      <c r="U3622" s="139">
        <f ca="1">VLOOKUP(Tableau4[[#This Row],[Décalage]],D:E,2,0)</f>
        <v>0</v>
      </c>
      <c r="V3622" s="139">
        <f ca="1">VLOOKUP(Tableau4[[#This Row],[Décalage]],D:G,4,0)</f>
        <v>0</v>
      </c>
      <c r="AY3622" s="88"/>
      <c r="AZ3622" s="88"/>
      <c r="BA3622" s="88"/>
      <c r="BB3622" s="88"/>
      <c r="BC3622" s="88"/>
    </row>
    <row r="3623" spans="1:55" ht="15" x14ac:dyDescent="0.2">
      <c r="A3623" s="100" t="s">
        <v>534</v>
      </c>
      <c r="B3623" s="95" t="s">
        <v>534</v>
      </c>
      <c r="C3623" s="95">
        <v>3620</v>
      </c>
      <c r="D3623" s="95" t="s">
        <v>534</v>
      </c>
      <c r="E3623" s="99" t="s">
        <v>534</v>
      </c>
      <c r="F3623" s="95" t="s">
        <v>534</v>
      </c>
      <c r="G3623" s="95" t="s">
        <v>534</v>
      </c>
      <c r="H3623" s="95">
        <v>0</v>
      </c>
      <c r="I3623" s="95">
        <v>1</v>
      </c>
      <c r="J3623" s="95">
        <v>3156</v>
      </c>
      <c r="K3623" s="95" t="s">
        <v>534</v>
      </c>
      <c r="L3623" s="98" t="s">
        <v>534</v>
      </c>
      <c r="M3623" s="98" t="s">
        <v>534</v>
      </c>
      <c r="N3623" s="97" t="s">
        <v>534</v>
      </c>
      <c r="Q3623" s="88" t="str">
        <f t="array" aca="1" ref="Q3623" ca="1">IFERROR(INDEX(Tableau3[Num DECAL],SMALL(IF(Tableau3[Num DECAL]&lt;&gt;"",ROW(INDIRECT("1:"&amp;ROWS(Tableau3[Num DECAL])))),ROWS($1:3612))),"")</f>
        <v/>
      </c>
      <c r="R3623" s="88">
        <f t="shared" ca="1" si="56"/>
        <v>0</v>
      </c>
      <c r="S3623" s="88">
        <f ca="1">COUNTIFS(Tableau3[PLAGE],R3623)</f>
        <v>0</v>
      </c>
      <c r="T3623" s="139">
        <f ca="1">INDEX(EXTRACT!DATE,MATCH(Tableau4[[#This Row],[Décalage]],D:D,0),0)</f>
        <v>0</v>
      </c>
      <c r="U3623" s="139">
        <f ca="1">VLOOKUP(Tableau4[[#This Row],[Décalage]],D:E,2,0)</f>
        <v>0</v>
      </c>
      <c r="V3623" s="139">
        <f ca="1">VLOOKUP(Tableau4[[#This Row],[Décalage]],D:G,4,0)</f>
        <v>0</v>
      </c>
      <c r="AY3623" s="88"/>
      <c r="AZ3623" s="88"/>
      <c r="BA3623" s="88"/>
      <c r="BB3623" s="88"/>
      <c r="BC3623" s="88"/>
    </row>
    <row r="3624" spans="1:55" ht="15" x14ac:dyDescent="0.2">
      <c r="A3624" s="100" t="s">
        <v>534</v>
      </c>
      <c r="B3624" s="95" t="s">
        <v>534</v>
      </c>
      <c r="C3624" s="95">
        <v>3621</v>
      </c>
      <c r="D3624" s="95" t="s">
        <v>534</v>
      </c>
      <c r="E3624" s="99" t="s">
        <v>534</v>
      </c>
      <c r="F3624" s="95" t="s">
        <v>534</v>
      </c>
      <c r="G3624" s="95" t="s">
        <v>534</v>
      </c>
      <c r="H3624" s="95">
        <v>0</v>
      </c>
      <c r="I3624" s="95">
        <v>1</v>
      </c>
      <c r="J3624" s="95">
        <v>3157</v>
      </c>
      <c r="K3624" s="95" t="s">
        <v>534</v>
      </c>
      <c r="L3624" s="98" t="s">
        <v>534</v>
      </c>
      <c r="M3624" s="98" t="s">
        <v>534</v>
      </c>
      <c r="N3624" s="97" t="s">
        <v>534</v>
      </c>
      <c r="Q3624" s="88" t="str">
        <f t="array" aca="1" ref="Q3624" ca="1">IFERROR(INDEX(Tableau3[Num DECAL],SMALL(IF(Tableau3[Num DECAL]&lt;&gt;"",ROW(INDIRECT("1:"&amp;ROWS(Tableau3[Num DECAL])))),ROWS($1:3613))),"")</f>
        <v/>
      </c>
      <c r="R3624" s="88">
        <f t="shared" ca="1" si="56"/>
        <v>0</v>
      </c>
      <c r="S3624" s="88">
        <f ca="1">COUNTIFS(Tableau3[PLAGE],R3624)</f>
        <v>0</v>
      </c>
      <c r="T3624" s="139">
        <f ca="1">INDEX(EXTRACT!DATE,MATCH(Tableau4[[#This Row],[Décalage]],D:D,0),0)</f>
        <v>0</v>
      </c>
      <c r="U3624" s="139">
        <f ca="1">VLOOKUP(Tableau4[[#This Row],[Décalage]],D:E,2,0)</f>
        <v>0</v>
      </c>
      <c r="V3624" s="139">
        <f ca="1">VLOOKUP(Tableau4[[#This Row],[Décalage]],D:G,4,0)</f>
        <v>0</v>
      </c>
      <c r="AY3624" s="88"/>
      <c r="AZ3624" s="88"/>
      <c r="BA3624" s="88"/>
      <c r="BB3624" s="88"/>
      <c r="BC3624" s="88"/>
    </row>
    <row r="3625" spans="1:55" ht="15" x14ac:dyDescent="0.2">
      <c r="A3625" s="100" t="s">
        <v>534</v>
      </c>
      <c r="B3625" s="95" t="s">
        <v>534</v>
      </c>
      <c r="C3625" s="95">
        <v>3622</v>
      </c>
      <c r="D3625" s="95" t="s">
        <v>534</v>
      </c>
      <c r="E3625" s="99" t="s">
        <v>534</v>
      </c>
      <c r="F3625" s="95" t="s">
        <v>534</v>
      </c>
      <c r="G3625" s="95" t="s">
        <v>534</v>
      </c>
      <c r="H3625" s="95">
        <v>0</v>
      </c>
      <c r="I3625" s="95">
        <v>1</v>
      </c>
      <c r="J3625" s="95">
        <v>3158</v>
      </c>
      <c r="K3625" s="95" t="s">
        <v>534</v>
      </c>
      <c r="L3625" s="98" t="s">
        <v>534</v>
      </c>
      <c r="M3625" s="98" t="s">
        <v>534</v>
      </c>
      <c r="N3625" s="97" t="s">
        <v>534</v>
      </c>
      <c r="Q3625" s="88" t="str">
        <f t="array" aca="1" ref="Q3625" ca="1">IFERROR(INDEX(Tableau3[Num DECAL],SMALL(IF(Tableau3[Num DECAL]&lt;&gt;"",ROW(INDIRECT("1:"&amp;ROWS(Tableau3[Num DECAL])))),ROWS($1:3614))),"")</f>
        <v/>
      </c>
      <c r="R3625" s="88">
        <f t="shared" ca="1" si="56"/>
        <v>0</v>
      </c>
      <c r="S3625" s="88">
        <f ca="1">COUNTIFS(Tableau3[PLAGE],R3625)</f>
        <v>0</v>
      </c>
      <c r="T3625" s="139">
        <f ca="1">INDEX(EXTRACT!DATE,MATCH(Tableau4[[#This Row],[Décalage]],D:D,0),0)</f>
        <v>0</v>
      </c>
      <c r="U3625" s="139">
        <f ca="1">VLOOKUP(Tableau4[[#This Row],[Décalage]],D:E,2,0)</f>
        <v>0</v>
      </c>
      <c r="V3625" s="139">
        <f ca="1">VLOOKUP(Tableau4[[#This Row],[Décalage]],D:G,4,0)</f>
        <v>0</v>
      </c>
      <c r="AY3625" s="88"/>
      <c r="AZ3625" s="88"/>
      <c r="BA3625" s="88"/>
      <c r="BB3625" s="88"/>
      <c r="BC3625" s="88"/>
    </row>
    <row r="3626" spans="1:55" ht="15" x14ac:dyDescent="0.2">
      <c r="A3626" s="100" t="s">
        <v>534</v>
      </c>
      <c r="B3626" s="95" t="s">
        <v>534</v>
      </c>
      <c r="C3626" s="95">
        <v>3623</v>
      </c>
      <c r="D3626" s="95" t="s">
        <v>534</v>
      </c>
      <c r="E3626" s="99" t="s">
        <v>534</v>
      </c>
      <c r="F3626" s="95" t="s">
        <v>534</v>
      </c>
      <c r="G3626" s="95" t="s">
        <v>534</v>
      </c>
      <c r="H3626" s="95">
        <v>0</v>
      </c>
      <c r="I3626" s="95">
        <v>1</v>
      </c>
      <c r="J3626" s="95">
        <v>3159</v>
      </c>
      <c r="K3626" s="95" t="s">
        <v>534</v>
      </c>
      <c r="L3626" s="98" t="s">
        <v>534</v>
      </c>
      <c r="M3626" s="98" t="s">
        <v>534</v>
      </c>
      <c r="N3626" s="97" t="s">
        <v>534</v>
      </c>
      <c r="Q3626" s="88" t="str">
        <f t="array" aca="1" ref="Q3626" ca="1">IFERROR(INDEX(Tableau3[Num DECAL],SMALL(IF(Tableau3[Num DECAL]&lt;&gt;"",ROW(INDIRECT("1:"&amp;ROWS(Tableau3[Num DECAL])))),ROWS($1:3615))),"")</f>
        <v/>
      </c>
      <c r="R3626" s="88">
        <f t="shared" ca="1" si="56"/>
        <v>0</v>
      </c>
      <c r="S3626" s="88">
        <f ca="1">COUNTIFS(Tableau3[PLAGE],R3626)</f>
        <v>0</v>
      </c>
      <c r="T3626" s="139">
        <f ca="1">INDEX(EXTRACT!DATE,MATCH(Tableau4[[#This Row],[Décalage]],D:D,0),0)</f>
        <v>0</v>
      </c>
      <c r="U3626" s="139">
        <f ca="1">VLOOKUP(Tableau4[[#This Row],[Décalage]],D:E,2,0)</f>
        <v>0</v>
      </c>
      <c r="V3626" s="139">
        <f ca="1">VLOOKUP(Tableau4[[#This Row],[Décalage]],D:G,4,0)</f>
        <v>0</v>
      </c>
      <c r="AY3626" s="88"/>
      <c r="AZ3626" s="88"/>
      <c r="BA3626" s="88"/>
      <c r="BB3626" s="88"/>
      <c r="BC3626" s="88"/>
    </row>
    <row r="3627" spans="1:55" ht="15" x14ac:dyDescent="0.2">
      <c r="A3627" s="100" t="s">
        <v>534</v>
      </c>
      <c r="B3627" s="95" t="s">
        <v>534</v>
      </c>
      <c r="C3627" s="95">
        <v>3624</v>
      </c>
      <c r="D3627" s="95" t="s">
        <v>534</v>
      </c>
      <c r="E3627" s="99" t="s">
        <v>534</v>
      </c>
      <c r="F3627" s="95" t="s">
        <v>534</v>
      </c>
      <c r="G3627" s="95" t="s">
        <v>534</v>
      </c>
      <c r="H3627" s="95">
        <v>0</v>
      </c>
      <c r="I3627" s="95">
        <v>1</v>
      </c>
      <c r="J3627" s="95">
        <v>3160</v>
      </c>
      <c r="K3627" s="95" t="s">
        <v>534</v>
      </c>
      <c r="L3627" s="98" t="s">
        <v>534</v>
      </c>
      <c r="M3627" s="98" t="s">
        <v>534</v>
      </c>
      <c r="N3627" s="97" t="s">
        <v>534</v>
      </c>
      <c r="Q3627" s="88" t="str">
        <f t="array" aca="1" ref="Q3627" ca="1">IFERROR(INDEX(Tableau3[Num DECAL],SMALL(IF(Tableau3[Num DECAL]&lt;&gt;"",ROW(INDIRECT("1:"&amp;ROWS(Tableau3[Num DECAL])))),ROWS($1:3616))),"")</f>
        <v/>
      </c>
      <c r="R3627" s="88">
        <f t="shared" ca="1" si="56"/>
        <v>0</v>
      </c>
      <c r="S3627" s="88">
        <f ca="1">COUNTIFS(Tableau3[PLAGE],R3627)</f>
        <v>0</v>
      </c>
      <c r="T3627" s="139">
        <f ca="1">INDEX(EXTRACT!DATE,MATCH(Tableau4[[#This Row],[Décalage]],D:D,0),0)</f>
        <v>0</v>
      </c>
      <c r="U3627" s="139">
        <f ca="1">VLOOKUP(Tableau4[[#This Row],[Décalage]],D:E,2,0)</f>
        <v>0</v>
      </c>
      <c r="V3627" s="139">
        <f ca="1">VLOOKUP(Tableau4[[#This Row],[Décalage]],D:G,4,0)</f>
        <v>0</v>
      </c>
      <c r="AY3627" s="88"/>
      <c r="AZ3627" s="88"/>
      <c r="BA3627" s="88"/>
      <c r="BB3627" s="88"/>
      <c r="BC3627" s="88"/>
    </row>
    <row r="3628" spans="1:55" ht="15" x14ac:dyDescent="0.2">
      <c r="A3628" s="100" t="s">
        <v>534</v>
      </c>
      <c r="B3628" s="95" t="s">
        <v>534</v>
      </c>
      <c r="C3628" s="95">
        <v>3625</v>
      </c>
      <c r="D3628" s="95" t="s">
        <v>534</v>
      </c>
      <c r="E3628" s="99" t="s">
        <v>534</v>
      </c>
      <c r="F3628" s="95" t="s">
        <v>534</v>
      </c>
      <c r="G3628" s="95" t="s">
        <v>534</v>
      </c>
      <c r="H3628" s="95">
        <v>0</v>
      </c>
      <c r="I3628" s="95">
        <v>1</v>
      </c>
      <c r="J3628" s="95">
        <v>3161</v>
      </c>
      <c r="K3628" s="95" t="s">
        <v>534</v>
      </c>
      <c r="L3628" s="98" t="s">
        <v>534</v>
      </c>
      <c r="M3628" s="98" t="s">
        <v>534</v>
      </c>
      <c r="N3628" s="97" t="s">
        <v>534</v>
      </c>
      <c r="Q3628" s="88" t="str">
        <f t="array" aca="1" ref="Q3628" ca="1">IFERROR(INDEX(Tableau3[Num DECAL],SMALL(IF(Tableau3[Num DECAL]&lt;&gt;"",ROW(INDIRECT("1:"&amp;ROWS(Tableau3[Num DECAL])))),ROWS($1:3617))),"")</f>
        <v/>
      </c>
      <c r="R3628" s="88">
        <f t="shared" ca="1" si="56"/>
        <v>0</v>
      </c>
      <c r="S3628" s="88">
        <f ca="1">COUNTIFS(Tableau3[PLAGE],R3628)</f>
        <v>0</v>
      </c>
      <c r="T3628" s="139">
        <f ca="1">INDEX(EXTRACT!DATE,MATCH(Tableau4[[#This Row],[Décalage]],D:D,0),0)</f>
        <v>0</v>
      </c>
      <c r="U3628" s="139">
        <f ca="1">VLOOKUP(Tableau4[[#This Row],[Décalage]],D:E,2,0)</f>
        <v>0</v>
      </c>
      <c r="V3628" s="139">
        <f ca="1">VLOOKUP(Tableau4[[#This Row],[Décalage]],D:G,4,0)</f>
        <v>0</v>
      </c>
      <c r="AY3628" s="88"/>
      <c r="AZ3628" s="88"/>
      <c r="BA3628" s="88"/>
      <c r="BB3628" s="88"/>
      <c r="BC3628" s="88"/>
    </row>
    <row r="3629" spans="1:55" ht="15" x14ac:dyDescent="0.2">
      <c r="A3629" s="100" t="s">
        <v>534</v>
      </c>
      <c r="B3629" s="95" t="s">
        <v>534</v>
      </c>
      <c r="C3629" s="95">
        <v>3626</v>
      </c>
      <c r="D3629" s="95" t="s">
        <v>534</v>
      </c>
      <c r="E3629" s="99" t="s">
        <v>534</v>
      </c>
      <c r="F3629" s="95" t="s">
        <v>534</v>
      </c>
      <c r="G3629" s="95" t="s">
        <v>534</v>
      </c>
      <c r="H3629" s="95">
        <v>0</v>
      </c>
      <c r="I3629" s="95">
        <v>1</v>
      </c>
      <c r="J3629" s="95">
        <v>3162</v>
      </c>
      <c r="K3629" s="95" t="s">
        <v>534</v>
      </c>
      <c r="L3629" s="98" t="s">
        <v>534</v>
      </c>
      <c r="M3629" s="98" t="s">
        <v>534</v>
      </c>
      <c r="N3629" s="97" t="s">
        <v>534</v>
      </c>
      <c r="Q3629" s="88" t="str">
        <f t="array" aca="1" ref="Q3629" ca="1">IFERROR(INDEX(Tableau3[Num DECAL],SMALL(IF(Tableau3[Num DECAL]&lt;&gt;"",ROW(INDIRECT("1:"&amp;ROWS(Tableau3[Num DECAL])))),ROWS($1:3618))),"")</f>
        <v/>
      </c>
      <c r="R3629" s="88">
        <f t="shared" ca="1" si="56"/>
        <v>0</v>
      </c>
      <c r="S3629" s="88">
        <f ca="1">COUNTIFS(Tableau3[PLAGE],R3629)</f>
        <v>0</v>
      </c>
      <c r="T3629" s="139">
        <f ca="1">INDEX(EXTRACT!DATE,MATCH(Tableau4[[#This Row],[Décalage]],D:D,0),0)</f>
        <v>0</v>
      </c>
      <c r="U3629" s="139">
        <f ca="1">VLOOKUP(Tableau4[[#This Row],[Décalage]],D:E,2,0)</f>
        <v>0</v>
      </c>
      <c r="V3629" s="139">
        <f ca="1">VLOOKUP(Tableau4[[#This Row],[Décalage]],D:G,4,0)</f>
        <v>0</v>
      </c>
      <c r="AY3629" s="88"/>
      <c r="AZ3629" s="88"/>
      <c r="BA3629" s="88"/>
      <c r="BB3629" s="88"/>
      <c r="BC3629" s="88"/>
    </row>
    <row r="3630" spans="1:55" ht="15" x14ac:dyDescent="0.2">
      <c r="A3630" s="100" t="s">
        <v>534</v>
      </c>
      <c r="B3630" s="95" t="s">
        <v>534</v>
      </c>
      <c r="C3630" s="95">
        <v>3627</v>
      </c>
      <c r="D3630" s="95" t="s">
        <v>534</v>
      </c>
      <c r="E3630" s="99" t="s">
        <v>534</v>
      </c>
      <c r="F3630" s="95" t="s">
        <v>534</v>
      </c>
      <c r="G3630" s="95" t="s">
        <v>534</v>
      </c>
      <c r="H3630" s="95">
        <v>0</v>
      </c>
      <c r="I3630" s="95">
        <v>1</v>
      </c>
      <c r="J3630" s="95">
        <v>3163</v>
      </c>
      <c r="K3630" s="95" t="s">
        <v>534</v>
      </c>
      <c r="L3630" s="98" t="s">
        <v>534</v>
      </c>
      <c r="M3630" s="98" t="s">
        <v>534</v>
      </c>
      <c r="N3630" s="97" t="s">
        <v>534</v>
      </c>
      <c r="Q3630" s="88" t="str">
        <f t="array" aca="1" ref="Q3630" ca="1">IFERROR(INDEX(Tableau3[Num DECAL],SMALL(IF(Tableau3[Num DECAL]&lt;&gt;"",ROW(INDIRECT("1:"&amp;ROWS(Tableau3[Num DECAL])))),ROWS($1:3619))),"")</f>
        <v/>
      </c>
      <c r="R3630" s="88">
        <f t="shared" ca="1" si="56"/>
        <v>0</v>
      </c>
      <c r="S3630" s="88">
        <f ca="1">COUNTIFS(Tableau3[PLAGE],R3630)</f>
        <v>0</v>
      </c>
      <c r="T3630" s="139">
        <f ca="1">INDEX(EXTRACT!DATE,MATCH(Tableau4[[#This Row],[Décalage]],D:D,0),0)</f>
        <v>0</v>
      </c>
      <c r="U3630" s="139">
        <f ca="1">VLOOKUP(Tableau4[[#This Row],[Décalage]],D:E,2,0)</f>
        <v>0</v>
      </c>
      <c r="V3630" s="139">
        <f ca="1">VLOOKUP(Tableau4[[#This Row],[Décalage]],D:G,4,0)</f>
        <v>0</v>
      </c>
      <c r="AY3630" s="88"/>
      <c r="AZ3630" s="88"/>
      <c r="BA3630" s="88"/>
      <c r="BB3630" s="88"/>
      <c r="BC3630" s="88"/>
    </row>
    <row r="3631" spans="1:55" ht="15" x14ac:dyDescent="0.2">
      <c r="A3631" s="100" t="s">
        <v>534</v>
      </c>
      <c r="B3631" s="95" t="s">
        <v>534</v>
      </c>
      <c r="C3631" s="95">
        <v>3628</v>
      </c>
      <c r="D3631" s="95" t="s">
        <v>534</v>
      </c>
      <c r="E3631" s="99" t="s">
        <v>534</v>
      </c>
      <c r="F3631" s="95" t="s">
        <v>534</v>
      </c>
      <c r="G3631" s="95" t="s">
        <v>534</v>
      </c>
      <c r="H3631" s="95">
        <v>0</v>
      </c>
      <c r="I3631" s="95">
        <v>1</v>
      </c>
      <c r="J3631" s="95">
        <v>3164</v>
      </c>
      <c r="K3631" s="95" t="s">
        <v>534</v>
      </c>
      <c r="L3631" s="98" t="s">
        <v>534</v>
      </c>
      <c r="M3631" s="98" t="s">
        <v>534</v>
      </c>
      <c r="N3631" s="97" t="s">
        <v>534</v>
      </c>
      <c r="Q3631" s="88" t="str">
        <f t="array" aca="1" ref="Q3631" ca="1">IFERROR(INDEX(Tableau3[Num DECAL],SMALL(IF(Tableau3[Num DECAL]&lt;&gt;"",ROW(INDIRECT("1:"&amp;ROWS(Tableau3[Num DECAL])))),ROWS($1:3620))),"")</f>
        <v/>
      </c>
      <c r="R3631" s="88">
        <f t="shared" ca="1" si="56"/>
        <v>0</v>
      </c>
      <c r="S3631" s="88">
        <f ca="1">COUNTIFS(Tableau3[PLAGE],R3631)</f>
        <v>0</v>
      </c>
      <c r="T3631" s="139">
        <f ca="1">INDEX(EXTRACT!DATE,MATCH(Tableau4[[#This Row],[Décalage]],D:D,0),0)</f>
        <v>0</v>
      </c>
      <c r="U3631" s="139">
        <f ca="1">VLOOKUP(Tableau4[[#This Row],[Décalage]],D:E,2,0)</f>
        <v>0</v>
      </c>
      <c r="V3631" s="139">
        <f ca="1">VLOOKUP(Tableau4[[#This Row],[Décalage]],D:G,4,0)</f>
        <v>0</v>
      </c>
      <c r="AY3631" s="88"/>
      <c r="AZ3631" s="88"/>
      <c r="BA3631" s="88"/>
      <c r="BB3631" s="88"/>
      <c r="BC3631" s="88"/>
    </row>
    <row r="3632" spans="1:55" ht="15" x14ac:dyDescent="0.2">
      <c r="A3632" s="100" t="s">
        <v>534</v>
      </c>
      <c r="B3632" s="95" t="s">
        <v>534</v>
      </c>
      <c r="C3632" s="95">
        <v>3629</v>
      </c>
      <c r="D3632" s="95" t="s">
        <v>534</v>
      </c>
      <c r="E3632" s="99" t="s">
        <v>534</v>
      </c>
      <c r="F3632" s="95" t="s">
        <v>534</v>
      </c>
      <c r="G3632" s="95" t="s">
        <v>534</v>
      </c>
      <c r="H3632" s="95">
        <v>0</v>
      </c>
      <c r="I3632" s="95">
        <v>1</v>
      </c>
      <c r="J3632" s="95">
        <v>3165</v>
      </c>
      <c r="K3632" s="95" t="s">
        <v>534</v>
      </c>
      <c r="L3632" s="98" t="s">
        <v>534</v>
      </c>
      <c r="M3632" s="98" t="s">
        <v>534</v>
      </c>
      <c r="N3632" s="97" t="s">
        <v>534</v>
      </c>
      <c r="Q3632" s="88" t="str">
        <f t="array" aca="1" ref="Q3632" ca="1">IFERROR(INDEX(Tableau3[Num DECAL],SMALL(IF(Tableau3[Num DECAL]&lt;&gt;"",ROW(INDIRECT("1:"&amp;ROWS(Tableau3[Num DECAL])))),ROWS($1:3621))),"")</f>
        <v/>
      </c>
      <c r="R3632" s="88">
        <f t="shared" ca="1" si="56"/>
        <v>0</v>
      </c>
      <c r="S3632" s="88">
        <f ca="1">COUNTIFS(Tableau3[PLAGE],R3632)</f>
        <v>0</v>
      </c>
      <c r="T3632" s="139">
        <f ca="1">INDEX(EXTRACT!DATE,MATCH(Tableau4[[#This Row],[Décalage]],D:D,0),0)</f>
        <v>0</v>
      </c>
      <c r="U3632" s="139">
        <f ca="1">VLOOKUP(Tableau4[[#This Row],[Décalage]],D:E,2,0)</f>
        <v>0</v>
      </c>
      <c r="V3632" s="139">
        <f ca="1">VLOOKUP(Tableau4[[#This Row],[Décalage]],D:G,4,0)</f>
        <v>0</v>
      </c>
      <c r="AY3632" s="88"/>
      <c r="AZ3632" s="88"/>
      <c r="BA3632" s="88"/>
      <c r="BB3632" s="88"/>
      <c r="BC3632" s="88"/>
    </row>
    <row r="3633" spans="1:55" ht="15" x14ac:dyDescent="0.2">
      <c r="A3633" s="100" t="s">
        <v>534</v>
      </c>
      <c r="B3633" s="95" t="s">
        <v>534</v>
      </c>
      <c r="C3633" s="95">
        <v>3630</v>
      </c>
      <c r="D3633" s="95" t="s">
        <v>534</v>
      </c>
      <c r="E3633" s="99" t="s">
        <v>534</v>
      </c>
      <c r="F3633" s="95" t="s">
        <v>534</v>
      </c>
      <c r="G3633" s="95" t="s">
        <v>534</v>
      </c>
      <c r="H3633" s="95">
        <v>0</v>
      </c>
      <c r="I3633" s="95">
        <v>1</v>
      </c>
      <c r="J3633" s="95">
        <v>3166</v>
      </c>
      <c r="K3633" s="95" t="s">
        <v>534</v>
      </c>
      <c r="L3633" s="98" t="s">
        <v>534</v>
      </c>
      <c r="M3633" s="98" t="s">
        <v>534</v>
      </c>
      <c r="N3633" s="97" t="s">
        <v>534</v>
      </c>
      <c r="Q3633" s="88" t="str">
        <f t="array" aca="1" ref="Q3633" ca="1">IFERROR(INDEX(Tableau3[Num DECAL],SMALL(IF(Tableau3[Num DECAL]&lt;&gt;"",ROW(INDIRECT("1:"&amp;ROWS(Tableau3[Num DECAL])))),ROWS($1:3622))),"")</f>
        <v/>
      </c>
      <c r="R3633" s="88">
        <f t="shared" ca="1" si="56"/>
        <v>0</v>
      </c>
      <c r="S3633" s="88">
        <f ca="1">COUNTIFS(Tableau3[PLAGE],R3633)</f>
        <v>0</v>
      </c>
      <c r="T3633" s="139">
        <f ca="1">INDEX(EXTRACT!DATE,MATCH(Tableau4[[#This Row],[Décalage]],D:D,0),0)</f>
        <v>0</v>
      </c>
      <c r="U3633" s="139">
        <f ca="1">VLOOKUP(Tableau4[[#This Row],[Décalage]],D:E,2,0)</f>
        <v>0</v>
      </c>
      <c r="V3633" s="139">
        <f ca="1">VLOOKUP(Tableau4[[#This Row],[Décalage]],D:G,4,0)</f>
        <v>0</v>
      </c>
      <c r="AY3633" s="88"/>
      <c r="AZ3633" s="88"/>
      <c r="BA3633" s="88"/>
      <c r="BB3633" s="88"/>
      <c r="BC3633" s="88"/>
    </row>
    <row r="3634" spans="1:55" ht="15" x14ac:dyDescent="0.2">
      <c r="A3634" s="100" t="s">
        <v>534</v>
      </c>
      <c r="B3634" s="95" t="s">
        <v>534</v>
      </c>
      <c r="C3634" s="95">
        <v>3631</v>
      </c>
      <c r="D3634" s="95" t="s">
        <v>534</v>
      </c>
      <c r="E3634" s="99" t="s">
        <v>534</v>
      </c>
      <c r="F3634" s="95" t="s">
        <v>534</v>
      </c>
      <c r="G3634" s="95" t="s">
        <v>534</v>
      </c>
      <c r="H3634" s="95">
        <v>0</v>
      </c>
      <c r="I3634" s="95">
        <v>1</v>
      </c>
      <c r="J3634" s="95">
        <v>3167</v>
      </c>
      <c r="K3634" s="95" t="s">
        <v>534</v>
      </c>
      <c r="L3634" s="98" t="s">
        <v>534</v>
      </c>
      <c r="M3634" s="98" t="s">
        <v>534</v>
      </c>
      <c r="N3634" s="97" t="s">
        <v>534</v>
      </c>
      <c r="Q3634" s="88" t="str">
        <f t="array" aca="1" ref="Q3634" ca="1">IFERROR(INDEX(Tableau3[Num DECAL],SMALL(IF(Tableau3[Num DECAL]&lt;&gt;"",ROW(INDIRECT("1:"&amp;ROWS(Tableau3[Num DECAL])))),ROWS($1:3623))),"")</f>
        <v/>
      </c>
      <c r="R3634" s="88">
        <f t="shared" ca="1" si="56"/>
        <v>0</v>
      </c>
      <c r="S3634" s="88">
        <f ca="1">COUNTIFS(Tableau3[PLAGE],R3634)</f>
        <v>0</v>
      </c>
      <c r="T3634" s="139">
        <f ca="1">INDEX(EXTRACT!DATE,MATCH(Tableau4[[#This Row],[Décalage]],D:D,0),0)</f>
        <v>0</v>
      </c>
      <c r="U3634" s="139">
        <f ca="1">VLOOKUP(Tableau4[[#This Row],[Décalage]],D:E,2,0)</f>
        <v>0</v>
      </c>
      <c r="V3634" s="139">
        <f ca="1">VLOOKUP(Tableau4[[#This Row],[Décalage]],D:G,4,0)</f>
        <v>0</v>
      </c>
      <c r="AY3634" s="88"/>
      <c r="AZ3634" s="88"/>
      <c r="BA3634" s="88"/>
      <c r="BB3634" s="88"/>
      <c r="BC3634" s="88"/>
    </row>
    <row r="3635" spans="1:55" ht="15" x14ac:dyDescent="0.2">
      <c r="A3635" s="100" t="s">
        <v>534</v>
      </c>
      <c r="B3635" s="95" t="s">
        <v>534</v>
      </c>
      <c r="C3635" s="95">
        <v>3632</v>
      </c>
      <c r="D3635" s="95" t="s">
        <v>534</v>
      </c>
      <c r="E3635" s="99" t="s">
        <v>534</v>
      </c>
      <c r="F3635" s="95" t="s">
        <v>534</v>
      </c>
      <c r="G3635" s="95" t="s">
        <v>534</v>
      </c>
      <c r="H3635" s="95">
        <v>0</v>
      </c>
      <c r="I3635" s="95">
        <v>1</v>
      </c>
      <c r="J3635" s="95">
        <v>3168</v>
      </c>
      <c r="K3635" s="95" t="s">
        <v>534</v>
      </c>
      <c r="L3635" s="98" t="s">
        <v>534</v>
      </c>
      <c r="M3635" s="98" t="s">
        <v>534</v>
      </c>
      <c r="N3635" s="97" t="s">
        <v>534</v>
      </c>
      <c r="Q3635" s="88" t="str">
        <f t="array" aca="1" ref="Q3635" ca="1">IFERROR(INDEX(Tableau3[Num DECAL],SMALL(IF(Tableau3[Num DECAL]&lt;&gt;"",ROW(INDIRECT("1:"&amp;ROWS(Tableau3[Num DECAL])))),ROWS($1:3624))),"")</f>
        <v/>
      </c>
      <c r="R3635" s="88">
        <f t="shared" ca="1" si="56"/>
        <v>0</v>
      </c>
      <c r="S3635" s="88">
        <f ca="1">COUNTIFS(Tableau3[PLAGE],R3635)</f>
        <v>0</v>
      </c>
      <c r="T3635" s="139">
        <f ca="1">INDEX(EXTRACT!DATE,MATCH(Tableau4[[#This Row],[Décalage]],D:D,0),0)</f>
        <v>0</v>
      </c>
      <c r="U3635" s="139">
        <f ca="1">VLOOKUP(Tableau4[[#This Row],[Décalage]],D:E,2,0)</f>
        <v>0</v>
      </c>
      <c r="V3635" s="139">
        <f ca="1">VLOOKUP(Tableau4[[#This Row],[Décalage]],D:G,4,0)</f>
        <v>0</v>
      </c>
      <c r="AY3635" s="88"/>
      <c r="AZ3635" s="88"/>
      <c r="BA3635" s="88"/>
      <c r="BB3635" s="88"/>
      <c r="BC3635" s="88"/>
    </row>
    <row r="3636" spans="1:55" ht="15" x14ac:dyDescent="0.2">
      <c r="A3636" s="100" t="s">
        <v>534</v>
      </c>
      <c r="B3636" s="95" t="s">
        <v>534</v>
      </c>
      <c r="C3636" s="95">
        <v>3633</v>
      </c>
      <c r="D3636" s="95" t="s">
        <v>534</v>
      </c>
      <c r="E3636" s="99" t="s">
        <v>534</v>
      </c>
      <c r="F3636" s="95" t="s">
        <v>534</v>
      </c>
      <c r="G3636" s="95" t="s">
        <v>534</v>
      </c>
      <c r="H3636" s="95">
        <v>0</v>
      </c>
      <c r="I3636" s="95">
        <v>1</v>
      </c>
      <c r="J3636" s="95">
        <v>3169</v>
      </c>
      <c r="K3636" s="95" t="s">
        <v>534</v>
      </c>
      <c r="L3636" s="98" t="s">
        <v>534</v>
      </c>
      <c r="M3636" s="98" t="s">
        <v>534</v>
      </c>
      <c r="N3636" s="97" t="s">
        <v>534</v>
      </c>
      <c r="Q3636" s="88" t="str">
        <f t="array" aca="1" ref="Q3636" ca="1">IFERROR(INDEX(Tableau3[Num DECAL],SMALL(IF(Tableau3[Num DECAL]&lt;&gt;"",ROW(INDIRECT("1:"&amp;ROWS(Tableau3[Num DECAL])))),ROWS($1:3625))),"")</f>
        <v/>
      </c>
      <c r="R3636" s="88">
        <f t="shared" ca="1" si="56"/>
        <v>0</v>
      </c>
      <c r="S3636" s="88">
        <f ca="1">COUNTIFS(Tableau3[PLAGE],R3636)</f>
        <v>0</v>
      </c>
      <c r="T3636" s="139">
        <f ca="1">INDEX(EXTRACT!DATE,MATCH(Tableau4[[#This Row],[Décalage]],D:D,0),0)</f>
        <v>0</v>
      </c>
      <c r="U3636" s="139">
        <f ca="1">VLOOKUP(Tableau4[[#This Row],[Décalage]],D:E,2,0)</f>
        <v>0</v>
      </c>
      <c r="V3636" s="139">
        <f ca="1">VLOOKUP(Tableau4[[#This Row],[Décalage]],D:G,4,0)</f>
        <v>0</v>
      </c>
      <c r="AY3636" s="88"/>
      <c r="AZ3636" s="88"/>
      <c r="BA3636" s="88"/>
      <c r="BB3636" s="88"/>
      <c r="BC3636" s="88"/>
    </row>
    <row r="3637" spans="1:55" ht="15" x14ac:dyDescent="0.2">
      <c r="A3637" s="100" t="s">
        <v>534</v>
      </c>
      <c r="B3637" s="95" t="s">
        <v>534</v>
      </c>
      <c r="C3637" s="95">
        <v>3634</v>
      </c>
      <c r="D3637" s="95" t="s">
        <v>534</v>
      </c>
      <c r="E3637" s="99" t="s">
        <v>534</v>
      </c>
      <c r="F3637" s="95" t="s">
        <v>534</v>
      </c>
      <c r="G3637" s="95" t="s">
        <v>534</v>
      </c>
      <c r="H3637" s="95">
        <v>0</v>
      </c>
      <c r="I3637" s="95">
        <v>1</v>
      </c>
      <c r="J3637" s="95">
        <v>3170</v>
      </c>
      <c r="K3637" s="95" t="s">
        <v>534</v>
      </c>
      <c r="L3637" s="98" t="s">
        <v>534</v>
      </c>
      <c r="M3637" s="98" t="s">
        <v>534</v>
      </c>
      <c r="N3637" s="97" t="s">
        <v>534</v>
      </c>
      <c r="Q3637" s="88" t="str">
        <f t="array" aca="1" ref="Q3637" ca="1">IFERROR(INDEX(Tableau3[Num DECAL],SMALL(IF(Tableau3[Num DECAL]&lt;&gt;"",ROW(INDIRECT("1:"&amp;ROWS(Tableau3[Num DECAL])))),ROWS($1:3626))),"")</f>
        <v/>
      </c>
      <c r="R3637" s="88">
        <f t="shared" ca="1" si="56"/>
        <v>0</v>
      </c>
      <c r="S3637" s="88">
        <f ca="1">COUNTIFS(Tableau3[PLAGE],R3637)</f>
        <v>0</v>
      </c>
      <c r="T3637" s="139">
        <f ca="1">INDEX(EXTRACT!DATE,MATCH(Tableau4[[#This Row],[Décalage]],D:D,0),0)</f>
        <v>0</v>
      </c>
      <c r="U3637" s="139">
        <f ca="1">VLOOKUP(Tableau4[[#This Row],[Décalage]],D:E,2,0)</f>
        <v>0</v>
      </c>
      <c r="V3637" s="139">
        <f ca="1">VLOOKUP(Tableau4[[#This Row],[Décalage]],D:G,4,0)</f>
        <v>0</v>
      </c>
      <c r="AY3637" s="88"/>
      <c r="AZ3637" s="88"/>
      <c r="BA3637" s="88"/>
      <c r="BB3637" s="88"/>
      <c r="BC3637" s="88"/>
    </row>
    <row r="3638" spans="1:55" ht="15" x14ac:dyDescent="0.2">
      <c r="A3638" s="100" t="s">
        <v>534</v>
      </c>
      <c r="B3638" s="95" t="s">
        <v>534</v>
      </c>
      <c r="C3638" s="95">
        <v>3635</v>
      </c>
      <c r="D3638" s="95" t="s">
        <v>534</v>
      </c>
      <c r="E3638" s="99" t="s">
        <v>534</v>
      </c>
      <c r="F3638" s="95" t="s">
        <v>534</v>
      </c>
      <c r="G3638" s="95" t="s">
        <v>534</v>
      </c>
      <c r="H3638" s="95">
        <v>0</v>
      </c>
      <c r="I3638" s="95">
        <v>1</v>
      </c>
      <c r="J3638" s="95">
        <v>3171</v>
      </c>
      <c r="K3638" s="95" t="s">
        <v>534</v>
      </c>
      <c r="L3638" s="98" t="s">
        <v>534</v>
      </c>
      <c r="M3638" s="98" t="s">
        <v>534</v>
      </c>
      <c r="N3638" s="97" t="s">
        <v>534</v>
      </c>
      <c r="Q3638" s="88" t="str">
        <f t="array" aca="1" ref="Q3638" ca="1">IFERROR(INDEX(Tableau3[Num DECAL],SMALL(IF(Tableau3[Num DECAL]&lt;&gt;"",ROW(INDIRECT("1:"&amp;ROWS(Tableau3[Num DECAL])))),ROWS($1:3627))),"")</f>
        <v/>
      </c>
      <c r="R3638" s="88">
        <f t="shared" ca="1" si="56"/>
        <v>0</v>
      </c>
      <c r="S3638" s="88">
        <f ca="1">COUNTIFS(Tableau3[PLAGE],R3638)</f>
        <v>0</v>
      </c>
      <c r="T3638" s="139">
        <f ca="1">INDEX(EXTRACT!DATE,MATCH(Tableau4[[#This Row],[Décalage]],D:D,0),0)</f>
        <v>0</v>
      </c>
      <c r="U3638" s="139">
        <f ca="1">VLOOKUP(Tableau4[[#This Row],[Décalage]],D:E,2,0)</f>
        <v>0</v>
      </c>
      <c r="V3638" s="139">
        <f ca="1">VLOOKUP(Tableau4[[#This Row],[Décalage]],D:G,4,0)</f>
        <v>0</v>
      </c>
      <c r="AY3638" s="88"/>
      <c r="AZ3638" s="88"/>
      <c r="BA3638" s="88"/>
      <c r="BB3638" s="88"/>
      <c r="BC3638" s="88"/>
    </row>
    <row r="3639" spans="1:55" ht="15" x14ac:dyDescent="0.2">
      <c r="A3639" s="100" t="s">
        <v>534</v>
      </c>
      <c r="B3639" s="95" t="s">
        <v>534</v>
      </c>
      <c r="C3639" s="95">
        <v>3636</v>
      </c>
      <c r="D3639" s="95" t="s">
        <v>534</v>
      </c>
      <c r="E3639" s="99" t="s">
        <v>534</v>
      </c>
      <c r="F3639" s="95" t="s">
        <v>534</v>
      </c>
      <c r="G3639" s="95" t="s">
        <v>534</v>
      </c>
      <c r="H3639" s="95">
        <v>0</v>
      </c>
      <c r="I3639" s="95">
        <v>1</v>
      </c>
      <c r="J3639" s="95">
        <v>3172</v>
      </c>
      <c r="K3639" s="95" t="s">
        <v>534</v>
      </c>
      <c r="L3639" s="98" t="s">
        <v>534</v>
      </c>
      <c r="M3639" s="98" t="s">
        <v>534</v>
      </c>
      <c r="N3639" s="97" t="s">
        <v>534</v>
      </c>
      <c r="Q3639" s="88" t="str">
        <f t="array" aca="1" ref="Q3639" ca="1">IFERROR(INDEX(Tableau3[Num DECAL],SMALL(IF(Tableau3[Num DECAL]&lt;&gt;"",ROW(INDIRECT("1:"&amp;ROWS(Tableau3[Num DECAL])))),ROWS($1:3628))),"")</f>
        <v/>
      </c>
      <c r="R3639" s="88">
        <f t="shared" ca="1" si="56"/>
        <v>0</v>
      </c>
      <c r="S3639" s="88">
        <f ca="1">COUNTIFS(Tableau3[PLAGE],R3639)</f>
        <v>0</v>
      </c>
      <c r="T3639" s="139">
        <f ca="1">INDEX(EXTRACT!DATE,MATCH(Tableau4[[#This Row],[Décalage]],D:D,0),0)</f>
        <v>0</v>
      </c>
      <c r="U3639" s="139">
        <f ca="1">VLOOKUP(Tableau4[[#This Row],[Décalage]],D:E,2,0)</f>
        <v>0</v>
      </c>
      <c r="V3639" s="139">
        <f ca="1">VLOOKUP(Tableau4[[#This Row],[Décalage]],D:G,4,0)</f>
        <v>0</v>
      </c>
      <c r="AY3639" s="88"/>
      <c r="AZ3639" s="88"/>
      <c r="BA3639" s="88"/>
      <c r="BB3639" s="88"/>
      <c r="BC3639" s="88"/>
    </row>
    <row r="3640" spans="1:55" ht="15" x14ac:dyDescent="0.2">
      <c r="A3640" s="100" t="s">
        <v>534</v>
      </c>
      <c r="B3640" s="95" t="s">
        <v>534</v>
      </c>
      <c r="C3640" s="95">
        <v>3637</v>
      </c>
      <c r="D3640" s="95" t="s">
        <v>534</v>
      </c>
      <c r="E3640" s="99" t="s">
        <v>534</v>
      </c>
      <c r="F3640" s="95" t="s">
        <v>534</v>
      </c>
      <c r="G3640" s="95" t="s">
        <v>534</v>
      </c>
      <c r="H3640" s="95">
        <v>0</v>
      </c>
      <c r="I3640" s="95">
        <v>1</v>
      </c>
      <c r="J3640" s="95">
        <v>3173</v>
      </c>
      <c r="K3640" s="95" t="s">
        <v>534</v>
      </c>
      <c r="L3640" s="98" t="s">
        <v>534</v>
      </c>
      <c r="M3640" s="98" t="s">
        <v>534</v>
      </c>
      <c r="N3640" s="97" t="s">
        <v>534</v>
      </c>
      <c r="Q3640" s="88" t="str">
        <f t="array" aca="1" ref="Q3640" ca="1">IFERROR(INDEX(Tableau3[Num DECAL],SMALL(IF(Tableau3[Num DECAL]&lt;&gt;"",ROW(INDIRECT("1:"&amp;ROWS(Tableau3[Num DECAL])))),ROWS($1:3629))),"")</f>
        <v/>
      </c>
      <c r="R3640" s="88">
        <f t="shared" ca="1" si="56"/>
        <v>0</v>
      </c>
      <c r="S3640" s="88">
        <f ca="1">COUNTIFS(Tableau3[PLAGE],R3640)</f>
        <v>0</v>
      </c>
      <c r="T3640" s="139">
        <f ca="1">INDEX(EXTRACT!DATE,MATCH(Tableau4[[#This Row],[Décalage]],D:D,0),0)</f>
        <v>0</v>
      </c>
      <c r="U3640" s="139">
        <f ca="1">VLOOKUP(Tableau4[[#This Row],[Décalage]],D:E,2,0)</f>
        <v>0</v>
      </c>
      <c r="V3640" s="139">
        <f ca="1">VLOOKUP(Tableau4[[#This Row],[Décalage]],D:G,4,0)</f>
        <v>0</v>
      </c>
      <c r="AY3640" s="88"/>
      <c r="AZ3640" s="88"/>
      <c r="BA3640" s="88"/>
      <c r="BB3640" s="88"/>
      <c r="BC3640" s="88"/>
    </row>
    <row r="3641" spans="1:55" ht="15" x14ac:dyDescent="0.2">
      <c r="A3641" s="100" t="s">
        <v>534</v>
      </c>
      <c r="B3641" s="95" t="s">
        <v>534</v>
      </c>
      <c r="C3641" s="95">
        <v>3638</v>
      </c>
      <c r="D3641" s="95" t="s">
        <v>534</v>
      </c>
      <c r="E3641" s="99" t="s">
        <v>534</v>
      </c>
      <c r="F3641" s="95" t="s">
        <v>534</v>
      </c>
      <c r="G3641" s="95" t="s">
        <v>534</v>
      </c>
      <c r="H3641" s="95">
        <v>0</v>
      </c>
      <c r="I3641" s="95">
        <v>1</v>
      </c>
      <c r="J3641" s="95">
        <v>3174</v>
      </c>
      <c r="K3641" s="95" t="s">
        <v>534</v>
      </c>
      <c r="L3641" s="98" t="s">
        <v>534</v>
      </c>
      <c r="M3641" s="98" t="s">
        <v>534</v>
      </c>
      <c r="N3641" s="97" t="s">
        <v>534</v>
      </c>
      <c r="Q3641" s="88" t="str">
        <f t="array" aca="1" ref="Q3641" ca="1">IFERROR(INDEX(Tableau3[Num DECAL],SMALL(IF(Tableau3[Num DECAL]&lt;&gt;"",ROW(INDIRECT("1:"&amp;ROWS(Tableau3[Num DECAL])))),ROWS($1:3630))),"")</f>
        <v/>
      </c>
      <c r="R3641" s="88">
        <f t="shared" ca="1" si="56"/>
        <v>0</v>
      </c>
      <c r="S3641" s="88">
        <f ca="1">COUNTIFS(Tableau3[PLAGE],R3641)</f>
        <v>0</v>
      </c>
      <c r="T3641" s="139">
        <f ca="1">INDEX(EXTRACT!DATE,MATCH(Tableau4[[#This Row],[Décalage]],D:D,0),0)</f>
        <v>0</v>
      </c>
      <c r="U3641" s="139">
        <f ca="1">VLOOKUP(Tableau4[[#This Row],[Décalage]],D:E,2,0)</f>
        <v>0</v>
      </c>
      <c r="V3641" s="139">
        <f ca="1">VLOOKUP(Tableau4[[#This Row],[Décalage]],D:G,4,0)</f>
        <v>0</v>
      </c>
      <c r="AY3641" s="88"/>
      <c r="AZ3641" s="88"/>
      <c r="BA3641" s="88"/>
      <c r="BB3641" s="88"/>
      <c r="BC3641" s="88"/>
    </row>
    <row r="3642" spans="1:55" ht="15" x14ac:dyDescent="0.2">
      <c r="A3642" s="100" t="s">
        <v>534</v>
      </c>
      <c r="B3642" s="95" t="s">
        <v>534</v>
      </c>
      <c r="C3642" s="95">
        <v>3639</v>
      </c>
      <c r="D3642" s="95" t="s">
        <v>534</v>
      </c>
      <c r="E3642" s="99" t="s">
        <v>534</v>
      </c>
      <c r="F3642" s="95" t="s">
        <v>534</v>
      </c>
      <c r="G3642" s="95" t="s">
        <v>534</v>
      </c>
      <c r="H3642" s="95">
        <v>0</v>
      </c>
      <c r="I3642" s="95">
        <v>1</v>
      </c>
      <c r="J3642" s="95">
        <v>3175</v>
      </c>
      <c r="K3642" s="95" t="s">
        <v>534</v>
      </c>
      <c r="L3642" s="98" t="s">
        <v>534</v>
      </c>
      <c r="M3642" s="98" t="s">
        <v>534</v>
      </c>
      <c r="N3642" s="97" t="s">
        <v>534</v>
      </c>
      <c r="Q3642" s="88" t="str">
        <f t="array" aca="1" ref="Q3642" ca="1">IFERROR(INDEX(Tableau3[Num DECAL],SMALL(IF(Tableau3[Num DECAL]&lt;&gt;"",ROW(INDIRECT("1:"&amp;ROWS(Tableau3[Num DECAL])))),ROWS($1:3631))),"")</f>
        <v/>
      </c>
      <c r="R3642" s="88">
        <f t="shared" ca="1" si="56"/>
        <v>0</v>
      </c>
      <c r="S3642" s="88">
        <f ca="1">COUNTIFS(Tableau3[PLAGE],R3642)</f>
        <v>0</v>
      </c>
      <c r="T3642" s="139">
        <f ca="1">INDEX(EXTRACT!DATE,MATCH(Tableau4[[#This Row],[Décalage]],D:D,0),0)</f>
        <v>0</v>
      </c>
      <c r="U3642" s="139">
        <f ca="1">VLOOKUP(Tableau4[[#This Row],[Décalage]],D:E,2,0)</f>
        <v>0</v>
      </c>
      <c r="V3642" s="139">
        <f ca="1">VLOOKUP(Tableau4[[#This Row],[Décalage]],D:G,4,0)</f>
        <v>0</v>
      </c>
      <c r="AY3642" s="88"/>
      <c r="AZ3642" s="88"/>
      <c r="BA3642" s="88"/>
      <c r="BB3642" s="88"/>
      <c r="BC3642" s="88"/>
    </row>
    <row r="3643" spans="1:55" ht="15" x14ac:dyDescent="0.2">
      <c r="A3643" s="100" t="s">
        <v>534</v>
      </c>
      <c r="B3643" s="95" t="s">
        <v>534</v>
      </c>
      <c r="C3643" s="95">
        <v>3640</v>
      </c>
      <c r="D3643" s="95" t="s">
        <v>534</v>
      </c>
      <c r="E3643" s="99" t="s">
        <v>534</v>
      </c>
      <c r="F3643" s="95" t="s">
        <v>534</v>
      </c>
      <c r="G3643" s="95" t="s">
        <v>534</v>
      </c>
      <c r="H3643" s="95">
        <v>0</v>
      </c>
      <c r="I3643" s="95">
        <v>1</v>
      </c>
      <c r="J3643" s="95">
        <v>3176</v>
      </c>
      <c r="K3643" s="95" t="s">
        <v>534</v>
      </c>
      <c r="L3643" s="98" t="s">
        <v>534</v>
      </c>
      <c r="M3643" s="98" t="s">
        <v>534</v>
      </c>
      <c r="N3643" s="97" t="s">
        <v>534</v>
      </c>
      <c r="Q3643" s="88" t="str">
        <f t="array" aca="1" ref="Q3643" ca="1">IFERROR(INDEX(Tableau3[Num DECAL],SMALL(IF(Tableau3[Num DECAL]&lt;&gt;"",ROW(INDIRECT("1:"&amp;ROWS(Tableau3[Num DECAL])))),ROWS($1:3632))),"")</f>
        <v/>
      </c>
      <c r="R3643" s="88">
        <f t="shared" ca="1" si="56"/>
        <v>0</v>
      </c>
      <c r="S3643" s="88">
        <f ca="1">COUNTIFS(Tableau3[PLAGE],R3643)</f>
        <v>0</v>
      </c>
      <c r="T3643" s="139">
        <f ca="1">INDEX(EXTRACT!DATE,MATCH(Tableau4[[#This Row],[Décalage]],D:D,0),0)</f>
        <v>0</v>
      </c>
      <c r="U3643" s="139">
        <f ca="1">VLOOKUP(Tableau4[[#This Row],[Décalage]],D:E,2,0)</f>
        <v>0</v>
      </c>
      <c r="V3643" s="139">
        <f ca="1">VLOOKUP(Tableau4[[#This Row],[Décalage]],D:G,4,0)</f>
        <v>0</v>
      </c>
      <c r="AY3643" s="88"/>
      <c r="AZ3643" s="88"/>
      <c r="BA3643" s="88"/>
      <c r="BB3643" s="88"/>
      <c r="BC3643" s="88"/>
    </row>
    <row r="3644" spans="1:55" ht="15" x14ac:dyDescent="0.2">
      <c r="A3644" s="100" t="s">
        <v>534</v>
      </c>
      <c r="B3644" s="95" t="s">
        <v>534</v>
      </c>
      <c r="C3644" s="95">
        <v>3641</v>
      </c>
      <c r="D3644" s="95" t="s">
        <v>534</v>
      </c>
      <c r="E3644" s="99" t="s">
        <v>534</v>
      </c>
      <c r="F3644" s="95" t="s">
        <v>534</v>
      </c>
      <c r="G3644" s="95" t="s">
        <v>534</v>
      </c>
      <c r="H3644" s="95">
        <v>0</v>
      </c>
      <c r="I3644" s="95">
        <v>1</v>
      </c>
      <c r="J3644" s="95">
        <v>3177</v>
      </c>
      <c r="K3644" s="95" t="s">
        <v>534</v>
      </c>
      <c r="L3644" s="98" t="s">
        <v>534</v>
      </c>
      <c r="M3644" s="98" t="s">
        <v>534</v>
      </c>
      <c r="N3644" s="97" t="s">
        <v>534</v>
      </c>
      <c r="Q3644" s="88" t="str">
        <f t="array" aca="1" ref="Q3644" ca="1">IFERROR(INDEX(Tableau3[Num DECAL],SMALL(IF(Tableau3[Num DECAL]&lt;&gt;"",ROW(INDIRECT("1:"&amp;ROWS(Tableau3[Num DECAL])))),ROWS($1:3633))),"")</f>
        <v/>
      </c>
      <c r="R3644" s="88">
        <f t="shared" ca="1" si="56"/>
        <v>0</v>
      </c>
      <c r="S3644" s="88">
        <f ca="1">COUNTIFS(Tableau3[PLAGE],R3644)</f>
        <v>0</v>
      </c>
      <c r="T3644" s="139">
        <f ca="1">INDEX(EXTRACT!DATE,MATCH(Tableau4[[#This Row],[Décalage]],D:D,0),0)</f>
        <v>0</v>
      </c>
      <c r="U3644" s="139">
        <f ca="1">VLOOKUP(Tableau4[[#This Row],[Décalage]],D:E,2,0)</f>
        <v>0</v>
      </c>
      <c r="V3644" s="139">
        <f ca="1">VLOOKUP(Tableau4[[#This Row],[Décalage]],D:G,4,0)</f>
        <v>0</v>
      </c>
      <c r="AY3644" s="88"/>
      <c r="AZ3644" s="88"/>
      <c r="BA3644" s="88"/>
      <c r="BB3644" s="88"/>
      <c r="BC3644" s="88"/>
    </row>
    <row r="3645" spans="1:55" ht="15" x14ac:dyDescent="0.2">
      <c r="A3645" s="100" t="s">
        <v>534</v>
      </c>
      <c r="B3645" s="95" t="s">
        <v>534</v>
      </c>
      <c r="C3645" s="95">
        <v>3642</v>
      </c>
      <c r="D3645" s="95" t="s">
        <v>534</v>
      </c>
      <c r="E3645" s="99" t="s">
        <v>534</v>
      </c>
      <c r="F3645" s="95" t="s">
        <v>534</v>
      </c>
      <c r="G3645" s="95" t="s">
        <v>534</v>
      </c>
      <c r="H3645" s="95">
        <v>0</v>
      </c>
      <c r="I3645" s="95">
        <v>1</v>
      </c>
      <c r="J3645" s="95">
        <v>3178</v>
      </c>
      <c r="K3645" s="95" t="s">
        <v>534</v>
      </c>
      <c r="L3645" s="98" t="s">
        <v>534</v>
      </c>
      <c r="M3645" s="98" t="s">
        <v>534</v>
      </c>
      <c r="N3645" s="97" t="s">
        <v>534</v>
      </c>
      <c r="Q3645" s="88" t="str">
        <f t="array" aca="1" ref="Q3645" ca="1">IFERROR(INDEX(Tableau3[Num DECAL],SMALL(IF(Tableau3[Num DECAL]&lt;&gt;"",ROW(INDIRECT("1:"&amp;ROWS(Tableau3[Num DECAL])))),ROWS($1:3634))),"")</f>
        <v/>
      </c>
      <c r="R3645" s="88">
        <f t="shared" ca="1" si="56"/>
        <v>0</v>
      </c>
      <c r="S3645" s="88">
        <f ca="1">COUNTIFS(Tableau3[PLAGE],R3645)</f>
        <v>0</v>
      </c>
      <c r="T3645" s="139">
        <f ca="1">INDEX(EXTRACT!DATE,MATCH(Tableau4[[#This Row],[Décalage]],D:D,0),0)</f>
        <v>0</v>
      </c>
      <c r="U3645" s="139">
        <f ca="1">VLOOKUP(Tableau4[[#This Row],[Décalage]],D:E,2,0)</f>
        <v>0</v>
      </c>
      <c r="V3645" s="139">
        <f ca="1">VLOOKUP(Tableau4[[#This Row],[Décalage]],D:G,4,0)</f>
        <v>0</v>
      </c>
      <c r="AY3645" s="88"/>
      <c r="AZ3645" s="88"/>
      <c r="BA3645" s="88"/>
      <c r="BB3645" s="88"/>
      <c r="BC3645" s="88"/>
    </row>
    <row r="3646" spans="1:55" ht="15" x14ac:dyDescent="0.2">
      <c r="A3646" s="100" t="s">
        <v>534</v>
      </c>
      <c r="B3646" s="95" t="s">
        <v>534</v>
      </c>
      <c r="C3646" s="95">
        <v>3643</v>
      </c>
      <c r="D3646" s="95" t="s">
        <v>534</v>
      </c>
      <c r="E3646" s="99" t="s">
        <v>534</v>
      </c>
      <c r="F3646" s="95" t="s">
        <v>534</v>
      </c>
      <c r="G3646" s="95" t="s">
        <v>534</v>
      </c>
      <c r="H3646" s="95">
        <v>0</v>
      </c>
      <c r="I3646" s="95">
        <v>1</v>
      </c>
      <c r="J3646" s="95">
        <v>3179</v>
      </c>
      <c r="K3646" s="95" t="s">
        <v>534</v>
      </c>
      <c r="L3646" s="98" t="s">
        <v>534</v>
      </c>
      <c r="M3646" s="98" t="s">
        <v>534</v>
      </c>
      <c r="N3646" s="97" t="s">
        <v>534</v>
      </c>
      <c r="Q3646" s="88" t="str">
        <f t="array" aca="1" ref="Q3646" ca="1">IFERROR(INDEX(Tableau3[Num DECAL],SMALL(IF(Tableau3[Num DECAL]&lt;&gt;"",ROW(INDIRECT("1:"&amp;ROWS(Tableau3[Num DECAL])))),ROWS($1:3635))),"")</f>
        <v/>
      </c>
      <c r="R3646" s="88">
        <f t="shared" ca="1" si="56"/>
        <v>0</v>
      </c>
      <c r="S3646" s="88">
        <f ca="1">COUNTIFS(Tableau3[PLAGE],R3646)</f>
        <v>0</v>
      </c>
      <c r="T3646" s="139">
        <f ca="1">INDEX(EXTRACT!DATE,MATCH(Tableau4[[#This Row],[Décalage]],D:D,0),0)</f>
        <v>0</v>
      </c>
      <c r="U3646" s="139">
        <f ca="1">VLOOKUP(Tableau4[[#This Row],[Décalage]],D:E,2,0)</f>
        <v>0</v>
      </c>
      <c r="V3646" s="139">
        <f ca="1">VLOOKUP(Tableau4[[#This Row],[Décalage]],D:G,4,0)</f>
        <v>0</v>
      </c>
      <c r="AY3646" s="88"/>
      <c r="AZ3646" s="88"/>
      <c r="BA3646" s="88"/>
      <c r="BB3646" s="88"/>
      <c r="BC3646" s="88"/>
    </row>
    <row r="3647" spans="1:55" ht="15" x14ac:dyDescent="0.2">
      <c r="A3647" s="100" t="s">
        <v>534</v>
      </c>
      <c r="B3647" s="95" t="s">
        <v>534</v>
      </c>
      <c r="C3647" s="95">
        <v>3644</v>
      </c>
      <c r="D3647" s="95" t="s">
        <v>534</v>
      </c>
      <c r="E3647" s="99" t="s">
        <v>534</v>
      </c>
      <c r="F3647" s="95" t="s">
        <v>534</v>
      </c>
      <c r="G3647" s="95" t="s">
        <v>534</v>
      </c>
      <c r="H3647" s="95">
        <v>0</v>
      </c>
      <c r="I3647" s="95">
        <v>1</v>
      </c>
      <c r="J3647" s="95">
        <v>3180</v>
      </c>
      <c r="K3647" s="95" t="s">
        <v>534</v>
      </c>
      <c r="L3647" s="98" t="s">
        <v>534</v>
      </c>
      <c r="M3647" s="98" t="s">
        <v>534</v>
      </c>
      <c r="N3647" s="97" t="s">
        <v>534</v>
      </c>
      <c r="Q3647" s="88" t="str">
        <f t="array" aca="1" ref="Q3647" ca="1">IFERROR(INDEX(Tableau3[Num DECAL],SMALL(IF(Tableau3[Num DECAL]&lt;&gt;"",ROW(INDIRECT("1:"&amp;ROWS(Tableau3[Num DECAL])))),ROWS($1:3636))),"")</f>
        <v/>
      </c>
      <c r="R3647" s="88">
        <f t="shared" ca="1" si="56"/>
        <v>0</v>
      </c>
      <c r="S3647" s="88">
        <f ca="1">COUNTIFS(Tableau3[PLAGE],R3647)</f>
        <v>0</v>
      </c>
      <c r="T3647" s="139">
        <f ca="1">INDEX(EXTRACT!DATE,MATCH(Tableau4[[#This Row],[Décalage]],D:D,0),0)</f>
        <v>0</v>
      </c>
      <c r="U3647" s="139">
        <f ca="1">VLOOKUP(Tableau4[[#This Row],[Décalage]],D:E,2,0)</f>
        <v>0</v>
      </c>
      <c r="V3647" s="139">
        <f ca="1">VLOOKUP(Tableau4[[#This Row],[Décalage]],D:G,4,0)</f>
        <v>0</v>
      </c>
      <c r="AY3647" s="88"/>
      <c r="AZ3647" s="88"/>
      <c r="BA3647" s="88"/>
      <c r="BB3647" s="88"/>
      <c r="BC3647" s="88"/>
    </row>
    <row r="3648" spans="1:55" ht="15" x14ac:dyDescent="0.2">
      <c r="A3648" s="100" t="s">
        <v>534</v>
      </c>
      <c r="B3648" s="95" t="s">
        <v>534</v>
      </c>
      <c r="C3648" s="95">
        <v>3645</v>
      </c>
      <c r="D3648" s="95" t="s">
        <v>534</v>
      </c>
      <c r="E3648" s="99" t="s">
        <v>534</v>
      </c>
      <c r="F3648" s="95" t="s">
        <v>534</v>
      </c>
      <c r="G3648" s="95" t="s">
        <v>534</v>
      </c>
      <c r="H3648" s="95">
        <v>0</v>
      </c>
      <c r="I3648" s="95">
        <v>1</v>
      </c>
      <c r="J3648" s="95">
        <v>3181</v>
      </c>
      <c r="K3648" s="95" t="s">
        <v>534</v>
      </c>
      <c r="L3648" s="98" t="s">
        <v>534</v>
      </c>
      <c r="M3648" s="98" t="s">
        <v>534</v>
      </c>
      <c r="N3648" s="97" t="s">
        <v>534</v>
      </c>
      <c r="Q3648" s="88" t="str">
        <f t="array" aca="1" ref="Q3648" ca="1">IFERROR(INDEX(Tableau3[Num DECAL],SMALL(IF(Tableau3[Num DECAL]&lt;&gt;"",ROW(INDIRECT("1:"&amp;ROWS(Tableau3[Num DECAL])))),ROWS($1:3637))),"")</f>
        <v/>
      </c>
      <c r="R3648" s="88">
        <f t="shared" ca="1" si="56"/>
        <v>0</v>
      </c>
      <c r="S3648" s="88">
        <f ca="1">COUNTIFS(Tableau3[PLAGE],R3648)</f>
        <v>0</v>
      </c>
      <c r="T3648" s="139">
        <f ca="1">INDEX(EXTRACT!DATE,MATCH(Tableau4[[#This Row],[Décalage]],D:D,0),0)</f>
        <v>0</v>
      </c>
      <c r="U3648" s="139">
        <f ca="1">VLOOKUP(Tableau4[[#This Row],[Décalage]],D:E,2,0)</f>
        <v>0</v>
      </c>
      <c r="V3648" s="139">
        <f ca="1">VLOOKUP(Tableau4[[#This Row],[Décalage]],D:G,4,0)</f>
        <v>0</v>
      </c>
      <c r="AY3648" s="88"/>
      <c r="AZ3648" s="88"/>
      <c r="BA3648" s="88"/>
      <c r="BB3648" s="88"/>
      <c r="BC3648" s="88"/>
    </row>
    <row r="3649" spans="1:55" ht="15" x14ac:dyDescent="0.2">
      <c r="A3649" s="100" t="s">
        <v>534</v>
      </c>
      <c r="B3649" s="95" t="s">
        <v>534</v>
      </c>
      <c r="C3649" s="95">
        <v>3646</v>
      </c>
      <c r="D3649" s="95" t="s">
        <v>534</v>
      </c>
      <c r="E3649" s="99" t="s">
        <v>534</v>
      </c>
      <c r="F3649" s="95" t="s">
        <v>534</v>
      </c>
      <c r="G3649" s="95" t="s">
        <v>534</v>
      </c>
      <c r="H3649" s="95">
        <v>0</v>
      </c>
      <c r="I3649" s="95">
        <v>1</v>
      </c>
      <c r="J3649" s="95">
        <v>3182</v>
      </c>
      <c r="K3649" s="95" t="s">
        <v>534</v>
      </c>
      <c r="L3649" s="98" t="s">
        <v>534</v>
      </c>
      <c r="M3649" s="98" t="s">
        <v>534</v>
      </c>
      <c r="N3649" s="97" t="s">
        <v>534</v>
      </c>
      <c r="Q3649" s="88" t="str">
        <f t="array" aca="1" ref="Q3649" ca="1">IFERROR(INDEX(Tableau3[Num DECAL],SMALL(IF(Tableau3[Num DECAL]&lt;&gt;"",ROW(INDIRECT("1:"&amp;ROWS(Tableau3[Num DECAL])))),ROWS($1:3638))),"")</f>
        <v/>
      </c>
      <c r="R3649" s="88">
        <f t="shared" ca="1" si="56"/>
        <v>0</v>
      </c>
      <c r="S3649" s="88">
        <f ca="1">COUNTIFS(Tableau3[PLAGE],R3649)</f>
        <v>0</v>
      </c>
      <c r="T3649" s="139">
        <f ca="1">INDEX(EXTRACT!DATE,MATCH(Tableau4[[#This Row],[Décalage]],D:D,0),0)</f>
        <v>0</v>
      </c>
      <c r="U3649" s="139">
        <f ca="1">VLOOKUP(Tableau4[[#This Row],[Décalage]],D:E,2,0)</f>
        <v>0</v>
      </c>
      <c r="V3649" s="139">
        <f ca="1">VLOOKUP(Tableau4[[#This Row],[Décalage]],D:G,4,0)</f>
        <v>0</v>
      </c>
      <c r="AY3649" s="88"/>
      <c r="AZ3649" s="88"/>
      <c r="BA3649" s="88"/>
      <c r="BB3649" s="88"/>
      <c r="BC3649" s="88"/>
    </row>
    <row r="3650" spans="1:55" ht="15" x14ac:dyDescent="0.2">
      <c r="A3650" s="100" t="s">
        <v>534</v>
      </c>
      <c r="B3650" s="95" t="s">
        <v>534</v>
      </c>
      <c r="C3650" s="95">
        <v>3647</v>
      </c>
      <c r="D3650" s="95" t="s">
        <v>534</v>
      </c>
      <c r="E3650" s="99" t="s">
        <v>534</v>
      </c>
      <c r="F3650" s="95" t="s">
        <v>534</v>
      </c>
      <c r="G3650" s="95" t="s">
        <v>534</v>
      </c>
      <c r="H3650" s="95">
        <v>0</v>
      </c>
      <c r="I3650" s="95">
        <v>1</v>
      </c>
      <c r="J3650" s="95">
        <v>3183</v>
      </c>
      <c r="K3650" s="95" t="s">
        <v>534</v>
      </c>
      <c r="L3650" s="98" t="s">
        <v>534</v>
      </c>
      <c r="M3650" s="98" t="s">
        <v>534</v>
      </c>
      <c r="N3650" s="97" t="s">
        <v>534</v>
      </c>
      <c r="Q3650" s="88" t="str">
        <f t="array" aca="1" ref="Q3650" ca="1">IFERROR(INDEX(Tableau3[Num DECAL],SMALL(IF(Tableau3[Num DECAL]&lt;&gt;"",ROW(INDIRECT("1:"&amp;ROWS(Tableau3[Num DECAL])))),ROWS($1:3639))),"")</f>
        <v/>
      </c>
      <c r="R3650" s="88">
        <f t="shared" ca="1" si="56"/>
        <v>0</v>
      </c>
      <c r="S3650" s="88">
        <f ca="1">COUNTIFS(Tableau3[PLAGE],R3650)</f>
        <v>0</v>
      </c>
      <c r="T3650" s="139">
        <f ca="1">INDEX(EXTRACT!DATE,MATCH(Tableau4[[#This Row],[Décalage]],D:D,0),0)</f>
        <v>0</v>
      </c>
      <c r="U3650" s="139">
        <f ca="1">VLOOKUP(Tableau4[[#This Row],[Décalage]],D:E,2,0)</f>
        <v>0</v>
      </c>
      <c r="V3650" s="139">
        <f ca="1">VLOOKUP(Tableau4[[#This Row],[Décalage]],D:G,4,0)</f>
        <v>0</v>
      </c>
      <c r="AY3650" s="88"/>
      <c r="AZ3650" s="88"/>
      <c r="BA3650" s="88"/>
      <c r="BB3650" s="88"/>
      <c r="BC3650" s="88"/>
    </row>
    <row r="3651" spans="1:55" ht="15" x14ac:dyDescent="0.2">
      <c r="A3651" s="100" t="s">
        <v>534</v>
      </c>
      <c r="B3651" s="95" t="s">
        <v>534</v>
      </c>
      <c r="C3651" s="95">
        <v>3648</v>
      </c>
      <c r="D3651" s="95" t="s">
        <v>534</v>
      </c>
      <c r="E3651" s="99" t="s">
        <v>534</v>
      </c>
      <c r="F3651" s="95" t="s">
        <v>534</v>
      </c>
      <c r="G3651" s="95" t="s">
        <v>534</v>
      </c>
      <c r="H3651" s="95">
        <v>0</v>
      </c>
      <c r="I3651" s="95">
        <v>1</v>
      </c>
      <c r="J3651" s="95">
        <v>3184</v>
      </c>
      <c r="K3651" s="95" t="s">
        <v>534</v>
      </c>
      <c r="L3651" s="98" t="s">
        <v>534</v>
      </c>
      <c r="M3651" s="98" t="s">
        <v>534</v>
      </c>
      <c r="N3651" s="97" t="s">
        <v>534</v>
      </c>
      <c r="Q3651" s="88" t="str">
        <f t="array" aca="1" ref="Q3651" ca="1">IFERROR(INDEX(Tableau3[Num DECAL],SMALL(IF(Tableau3[Num DECAL]&lt;&gt;"",ROW(INDIRECT("1:"&amp;ROWS(Tableau3[Num DECAL])))),ROWS($1:3640))),"")</f>
        <v/>
      </c>
      <c r="R3651" s="88">
        <f t="shared" ca="1" si="56"/>
        <v>0</v>
      </c>
      <c r="S3651" s="88">
        <f ca="1">COUNTIFS(Tableau3[PLAGE],R3651)</f>
        <v>0</v>
      </c>
      <c r="T3651" s="139">
        <f ca="1">INDEX(EXTRACT!DATE,MATCH(Tableau4[[#This Row],[Décalage]],D:D,0),0)</f>
        <v>0</v>
      </c>
      <c r="U3651" s="139">
        <f ca="1">VLOOKUP(Tableau4[[#This Row],[Décalage]],D:E,2,0)</f>
        <v>0</v>
      </c>
      <c r="V3651" s="139">
        <f ca="1">VLOOKUP(Tableau4[[#This Row],[Décalage]],D:G,4,0)</f>
        <v>0</v>
      </c>
      <c r="AY3651" s="88"/>
      <c r="AZ3651" s="88"/>
      <c r="BA3651" s="88"/>
      <c r="BB3651" s="88"/>
      <c r="BC3651" s="88"/>
    </row>
    <row r="3652" spans="1:55" ht="15" x14ac:dyDescent="0.2">
      <c r="A3652" s="100" t="s">
        <v>534</v>
      </c>
      <c r="B3652" s="95" t="s">
        <v>534</v>
      </c>
      <c r="C3652" s="95">
        <v>3649</v>
      </c>
      <c r="D3652" s="95" t="s">
        <v>534</v>
      </c>
      <c r="E3652" s="99" t="s">
        <v>534</v>
      </c>
      <c r="F3652" s="95" t="s">
        <v>534</v>
      </c>
      <c r="G3652" s="95" t="s">
        <v>534</v>
      </c>
      <c r="H3652" s="95">
        <v>0</v>
      </c>
      <c r="I3652" s="95">
        <v>1</v>
      </c>
      <c r="J3652" s="95">
        <v>3185</v>
      </c>
      <c r="K3652" s="95" t="s">
        <v>534</v>
      </c>
      <c r="L3652" s="98" t="s">
        <v>534</v>
      </c>
      <c r="M3652" s="98" t="s">
        <v>534</v>
      </c>
      <c r="N3652" s="97" t="s">
        <v>534</v>
      </c>
      <c r="Q3652" s="88" t="str">
        <f t="array" aca="1" ref="Q3652" ca="1">IFERROR(INDEX(Tableau3[Num DECAL],SMALL(IF(Tableau3[Num DECAL]&lt;&gt;"",ROW(INDIRECT("1:"&amp;ROWS(Tableau3[Num DECAL])))),ROWS($1:3641))),"")</f>
        <v/>
      </c>
      <c r="R3652" s="88">
        <f t="shared" ca="1" si="56"/>
        <v>0</v>
      </c>
      <c r="S3652" s="88">
        <f ca="1">COUNTIFS(Tableau3[PLAGE],R3652)</f>
        <v>0</v>
      </c>
      <c r="T3652" s="139">
        <f ca="1">INDEX(EXTRACT!DATE,MATCH(Tableau4[[#This Row],[Décalage]],D:D,0),0)</f>
        <v>0</v>
      </c>
      <c r="U3652" s="139">
        <f ca="1">VLOOKUP(Tableau4[[#This Row],[Décalage]],D:E,2,0)</f>
        <v>0</v>
      </c>
      <c r="V3652" s="139">
        <f ca="1">VLOOKUP(Tableau4[[#This Row],[Décalage]],D:G,4,0)</f>
        <v>0</v>
      </c>
      <c r="AY3652" s="88"/>
      <c r="AZ3652" s="88"/>
      <c r="BA3652" s="88"/>
      <c r="BB3652" s="88"/>
      <c r="BC3652" s="88"/>
    </row>
    <row r="3653" spans="1:55" ht="15" x14ac:dyDescent="0.2">
      <c r="A3653" s="100" t="s">
        <v>534</v>
      </c>
      <c r="B3653" s="95" t="s">
        <v>534</v>
      </c>
      <c r="C3653" s="95">
        <v>3650</v>
      </c>
      <c r="D3653" s="95" t="s">
        <v>534</v>
      </c>
      <c r="E3653" s="99" t="s">
        <v>534</v>
      </c>
      <c r="F3653" s="95" t="s">
        <v>534</v>
      </c>
      <c r="G3653" s="95" t="s">
        <v>534</v>
      </c>
      <c r="H3653" s="95">
        <v>0</v>
      </c>
      <c r="I3653" s="95">
        <v>1</v>
      </c>
      <c r="J3653" s="95">
        <v>3186</v>
      </c>
      <c r="K3653" s="95" t="s">
        <v>534</v>
      </c>
      <c r="L3653" s="98" t="s">
        <v>534</v>
      </c>
      <c r="M3653" s="98" t="s">
        <v>534</v>
      </c>
      <c r="N3653" s="97" t="s">
        <v>534</v>
      </c>
      <c r="Q3653" s="88" t="str">
        <f t="array" aca="1" ref="Q3653" ca="1">IFERROR(INDEX(Tableau3[Num DECAL],SMALL(IF(Tableau3[Num DECAL]&lt;&gt;"",ROW(INDIRECT("1:"&amp;ROWS(Tableau3[Num DECAL])))),ROWS($1:3642))),"")</f>
        <v/>
      </c>
      <c r="R3653" s="88">
        <f t="shared" ca="1" si="56"/>
        <v>0</v>
      </c>
      <c r="S3653" s="88">
        <f ca="1">COUNTIFS(Tableau3[PLAGE],R3653)</f>
        <v>0</v>
      </c>
      <c r="T3653" s="139">
        <f ca="1">INDEX(EXTRACT!DATE,MATCH(Tableau4[[#This Row],[Décalage]],D:D,0),0)</f>
        <v>0</v>
      </c>
      <c r="U3653" s="139">
        <f ca="1">VLOOKUP(Tableau4[[#This Row],[Décalage]],D:E,2,0)</f>
        <v>0</v>
      </c>
      <c r="V3653" s="139">
        <f ca="1">VLOOKUP(Tableau4[[#This Row],[Décalage]],D:G,4,0)</f>
        <v>0</v>
      </c>
      <c r="AY3653" s="88"/>
      <c r="AZ3653" s="88"/>
      <c r="BA3653" s="88"/>
      <c r="BB3653" s="88"/>
      <c r="BC3653" s="88"/>
    </row>
    <row r="3654" spans="1:55" ht="15" x14ac:dyDescent="0.2">
      <c r="A3654" s="100" t="s">
        <v>534</v>
      </c>
      <c r="B3654" s="95" t="s">
        <v>534</v>
      </c>
      <c r="C3654" s="95">
        <v>3651</v>
      </c>
      <c r="D3654" s="95" t="s">
        <v>534</v>
      </c>
      <c r="E3654" s="99" t="s">
        <v>534</v>
      </c>
      <c r="F3654" s="95" t="s">
        <v>534</v>
      </c>
      <c r="G3654" s="95" t="s">
        <v>534</v>
      </c>
      <c r="H3654" s="95">
        <v>0</v>
      </c>
      <c r="I3654" s="95">
        <v>1</v>
      </c>
      <c r="J3654" s="95">
        <v>3187</v>
      </c>
      <c r="K3654" s="95" t="s">
        <v>534</v>
      </c>
      <c r="L3654" s="98" t="s">
        <v>534</v>
      </c>
      <c r="M3654" s="98" t="s">
        <v>534</v>
      </c>
      <c r="N3654" s="97" t="s">
        <v>534</v>
      </c>
      <c r="Q3654" s="88" t="str">
        <f t="array" aca="1" ref="Q3654" ca="1">IFERROR(INDEX(Tableau3[Num DECAL],SMALL(IF(Tableau3[Num DECAL]&lt;&gt;"",ROW(INDIRECT("1:"&amp;ROWS(Tableau3[Num DECAL])))),ROWS($1:3643))),"")</f>
        <v/>
      </c>
      <c r="R3654" s="88">
        <f t="shared" ca="1" si="56"/>
        <v>0</v>
      </c>
      <c r="S3654" s="88">
        <f ca="1">COUNTIFS(Tableau3[PLAGE],R3654)</f>
        <v>0</v>
      </c>
      <c r="T3654" s="139">
        <f ca="1">INDEX(EXTRACT!DATE,MATCH(Tableau4[[#This Row],[Décalage]],D:D,0),0)</f>
        <v>0</v>
      </c>
      <c r="U3654" s="139">
        <f ca="1">VLOOKUP(Tableau4[[#This Row],[Décalage]],D:E,2,0)</f>
        <v>0</v>
      </c>
      <c r="V3654" s="139">
        <f ca="1">VLOOKUP(Tableau4[[#This Row],[Décalage]],D:G,4,0)</f>
        <v>0</v>
      </c>
      <c r="AY3654" s="88"/>
      <c r="AZ3654" s="88"/>
      <c r="BA3654" s="88"/>
      <c r="BB3654" s="88"/>
      <c r="BC3654" s="88"/>
    </row>
    <row r="3655" spans="1:55" ht="15" x14ac:dyDescent="0.2">
      <c r="A3655" s="100" t="s">
        <v>534</v>
      </c>
      <c r="B3655" s="95" t="s">
        <v>534</v>
      </c>
      <c r="C3655" s="95">
        <v>3652</v>
      </c>
      <c r="D3655" s="95" t="s">
        <v>534</v>
      </c>
      <c r="E3655" s="99" t="s">
        <v>534</v>
      </c>
      <c r="F3655" s="95" t="s">
        <v>534</v>
      </c>
      <c r="G3655" s="95" t="s">
        <v>534</v>
      </c>
      <c r="H3655" s="95">
        <v>0</v>
      </c>
      <c r="I3655" s="95">
        <v>1</v>
      </c>
      <c r="J3655" s="95">
        <v>3188</v>
      </c>
      <c r="K3655" s="95" t="s">
        <v>534</v>
      </c>
      <c r="L3655" s="98" t="s">
        <v>534</v>
      </c>
      <c r="M3655" s="98" t="s">
        <v>534</v>
      </c>
      <c r="N3655" s="97" t="s">
        <v>534</v>
      </c>
      <c r="Q3655" s="88" t="str">
        <f t="array" aca="1" ref="Q3655" ca="1">IFERROR(INDEX(Tableau3[Num DECAL],SMALL(IF(Tableau3[Num DECAL]&lt;&gt;"",ROW(INDIRECT("1:"&amp;ROWS(Tableau3[Num DECAL])))),ROWS($1:3644))),"")</f>
        <v/>
      </c>
      <c r="R3655" s="88">
        <f t="shared" ca="1" si="56"/>
        <v>0</v>
      </c>
      <c r="S3655" s="88">
        <f ca="1">COUNTIFS(Tableau3[PLAGE],R3655)</f>
        <v>0</v>
      </c>
      <c r="T3655" s="139">
        <f ca="1">INDEX(EXTRACT!DATE,MATCH(Tableau4[[#This Row],[Décalage]],D:D,0),0)</f>
        <v>0</v>
      </c>
      <c r="U3655" s="139">
        <f ca="1">VLOOKUP(Tableau4[[#This Row],[Décalage]],D:E,2,0)</f>
        <v>0</v>
      </c>
      <c r="V3655" s="139">
        <f ca="1">VLOOKUP(Tableau4[[#This Row],[Décalage]],D:G,4,0)</f>
        <v>0</v>
      </c>
      <c r="AY3655" s="88"/>
      <c r="AZ3655" s="88"/>
      <c r="BA3655" s="88"/>
      <c r="BB3655" s="88"/>
      <c r="BC3655" s="88"/>
    </row>
    <row r="3656" spans="1:55" ht="15" x14ac:dyDescent="0.2">
      <c r="A3656" s="100" t="s">
        <v>534</v>
      </c>
      <c r="B3656" s="95" t="s">
        <v>534</v>
      </c>
      <c r="C3656" s="95">
        <v>3653</v>
      </c>
      <c r="D3656" s="95" t="s">
        <v>534</v>
      </c>
      <c r="E3656" s="99" t="s">
        <v>534</v>
      </c>
      <c r="F3656" s="95" t="s">
        <v>534</v>
      </c>
      <c r="G3656" s="95" t="s">
        <v>534</v>
      </c>
      <c r="H3656" s="95">
        <v>0</v>
      </c>
      <c r="I3656" s="95">
        <v>1</v>
      </c>
      <c r="J3656" s="95">
        <v>3189</v>
      </c>
      <c r="K3656" s="95" t="s">
        <v>534</v>
      </c>
      <c r="L3656" s="98" t="s">
        <v>534</v>
      </c>
      <c r="M3656" s="98" t="s">
        <v>534</v>
      </c>
      <c r="N3656" s="97" t="s">
        <v>534</v>
      </c>
      <c r="Q3656" s="88" t="str">
        <f t="array" aca="1" ref="Q3656" ca="1">IFERROR(INDEX(Tableau3[Num DECAL],SMALL(IF(Tableau3[Num DECAL]&lt;&gt;"",ROW(INDIRECT("1:"&amp;ROWS(Tableau3[Num DECAL])))),ROWS($1:3645))),"")</f>
        <v/>
      </c>
      <c r="R3656" s="88">
        <f t="shared" ca="1" si="56"/>
        <v>0</v>
      </c>
      <c r="S3656" s="88">
        <f ca="1">COUNTIFS(Tableau3[PLAGE],R3656)</f>
        <v>0</v>
      </c>
      <c r="T3656" s="139">
        <f ca="1">INDEX(EXTRACT!DATE,MATCH(Tableau4[[#This Row],[Décalage]],D:D,0),0)</f>
        <v>0</v>
      </c>
      <c r="U3656" s="139">
        <f ca="1">VLOOKUP(Tableau4[[#This Row],[Décalage]],D:E,2,0)</f>
        <v>0</v>
      </c>
      <c r="V3656" s="139">
        <f ca="1">VLOOKUP(Tableau4[[#This Row],[Décalage]],D:G,4,0)</f>
        <v>0</v>
      </c>
      <c r="AY3656" s="88"/>
      <c r="AZ3656" s="88"/>
      <c r="BA3656" s="88"/>
      <c r="BB3656" s="88"/>
      <c r="BC3656" s="88"/>
    </row>
    <row r="3657" spans="1:55" ht="15" x14ac:dyDescent="0.2">
      <c r="A3657" s="100" t="s">
        <v>534</v>
      </c>
      <c r="B3657" s="95" t="s">
        <v>534</v>
      </c>
      <c r="C3657" s="95">
        <v>3654</v>
      </c>
      <c r="D3657" s="95" t="s">
        <v>534</v>
      </c>
      <c r="E3657" s="99" t="s">
        <v>534</v>
      </c>
      <c r="F3657" s="95" t="s">
        <v>534</v>
      </c>
      <c r="G3657" s="95" t="s">
        <v>534</v>
      </c>
      <c r="H3657" s="95">
        <v>0</v>
      </c>
      <c r="I3657" s="95">
        <v>1</v>
      </c>
      <c r="J3657" s="95">
        <v>3190</v>
      </c>
      <c r="K3657" s="95" t="s">
        <v>534</v>
      </c>
      <c r="L3657" s="98" t="s">
        <v>534</v>
      </c>
      <c r="M3657" s="98" t="s">
        <v>534</v>
      </c>
      <c r="N3657" s="97" t="s">
        <v>534</v>
      </c>
      <c r="Q3657" s="88" t="str">
        <f t="array" aca="1" ref="Q3657" ca="1">IFERROR(INDEX(Tableau3[Num DECAL],SMALL(IF(Tableau3[Num DECAL]&lt;&gt;"",ROW(INDIRECT("1:"&amp;ROWS(Tableau3[Num DECAL])))),ROWS($1:3646))),"")</f>
        <v/>
      </c>
      <c r="R3657" s="88">
        <f t="shared" ca="1" si="56"/>
        <v>0</v>
      </c>
      <c r="S3657" s="88">
        <f ca="1">COUNTIFS(Tableau3[PLAGE],R3657)</f>
        <v>0</v>
      </c>
      <c r="T3657" s="139">
        <f ca="1">INDEX(EXTRACT!DATE,MATCH(Tableau4[[#This Row],[Décalage]],D:D,0),0)</f>
        <v>0</v>
      </c>
      <c r="U3657" s="139">
        <f ca="1">VLOOKUP(Tableau4[[#This Row],[Décalage]],D:E,2,0)</f>
        <v>0</v>
      </c>
      <c r="V3657" s="139">
        <f ca="1">VLOOKUP(Tableau4[[#This Row],[Décalage]],D:G,4,0)</f>
        <v>0</v>
      </c>
      <c r="AY3657" s="88"/>
      <c r="AZ3657" s="88"/>
      <c r="BA3657" s="88"/>
      <c r="BB3657" s="88"/>
      <c r="BC3657" s="88"/>
    </row>
    <row r="3658" spans="1:55" ht="15" x14ac:dyDescent="0.2">
      <c r="A3658" s="100" t="s">
        <v>534</v>
      </c>
      <c r="B3658" s="95" t="s">
        <v>534</v>
      </c>
      <c r="C3658" s="95">
        <v>3655</v>
      </c>
      <c r="D3658" s="95" t="s">
        <v>534</v>
      </c>
      <c r="E3658" s="99" t="s">
        <v>534</v>
      </c>
      <c r="F3658" s="95" t="s">
        <v>534</v>
      </c>
      <c r="G3658" s="95" t="s">
        <v>534</v>
      </c>
      <c r="H3658" s="95">
        <v>0</v>
      </c>
      <c r="I3658" s="95">
        <v>1</v>
      </c>
      <c r="J3658" s="95">
        <v>3191</v>
      </c>
      <c r="K3658" s="95" t="s">
        <v>534</v>
      </c>
      <c r="L3658" s="98" t="s">
        <v>534</v>
      </c>
      <c r="M3658" s="98" t="s">
        <v>534</v>
      </c>
      <c r="N3658" s="97" t="s">
        <v>534</v>
      </c>
      <c r="Q3658" s="88" t="str">
        <f t="array" aca="1" ref="Q3658" ca="1">IFERROR(INDEX(Tableau3[Num DECAL],SMALL(IF(Tableau3[Num DECAL]&lt;&gt;"",ROW(INDIRECT("1:"&amp;ROWS(Tableau3[Num DECAL])))),ROWS($1:3647))),"")</f>
        <v/>
      </c>
      <c r="R3658" s="88">
        <f t="shared" ca="1" si="56"/>
        <v>0</v>
      </c>
      <c r="S3658" s="88">
        <f ca="1">COUNTIFS(Tableau3[PLAGE],R3658)</f>
        <v>0</v>
      </c>
      <c r="T3658" s="139">
        <f ca="1">INDEX(EXTRACT!DATE,MATCH(Tableau4[[#This Row],[Décalage]],D:D,0),0)</f>
        <v>0</v>
      </c>
      <c r="U3658" s="139">
        <f ca="1">VLOOKUP(Tableau4[[#This Row],[Décalage]],D:E,2,0)</f>
        <v>0</v>
      </c>
      <c r="V3658" s="139">
        <f ca="1">VLOOKUP(Tableau4[[#This Row],[Décalage]],D:G,4,0)</f>
        <v>0</v>
      </c>
      <c r="AY3658" s="88"/>
      <c r="AZ3658" s="88"/>
      <c r="BA3658" s="88"/>
      <c r="BB3658" s="88"/>
      <c r="BC3658" s="88"/>
    </row>
    <row r="3659" spans="1:55" ht="15" x14ac:dyDescent="0.2">
      <c r="A3659" s="100" t="s">
        <v>534</v>
      </c>
      <c r="B3659" s="95" t="s">
        <v>534</v>
      </c>
      <c r="C3659" s="95">
        <v>3656</v>
      </c>
      <c r="D3659" s="95" t="s">
        <v>534</v>
      </c>
      <c r="E3659" s="99" t="s">
        <v>534</v>
      </c>
      <c r="F3659" s="95" t="s">
        <v>534</v>
      </c>
      <c r="G3659" s="95" t="s">
        <v>534</v>
      </c>
      <c r="H3659" s="95">
        <v>0</v>
      </c>
      <c r="I3659" s="95">
        <v>1</v>
      </c>
      <c r="J3659" s="95">
        <v>3192</v>
      </c>
      <c r="K3659" s="95" t="s">
        <v>534</v>
      </c>
      <c r="L3659" s="98" t="s">
        <v>534</v>
      </c>
      <c r="M3659" s="98" t="s">
        <v>534</v>
      </c>
      <c r="N3659" s="97" t="s">
        <v>534</v>
      </c>
      <c r="Q3659" s="88" t="str">
        <f t="array" aca="1" ref="Q3659" ca="1">IFERROR(INDEX(Tableau3[Num DECAL],SMALL(IF(Tableau3[Num DECAL]&lt;&gt;"",ROW(INDIRECT("1:"&amp;ROWS(Tableau3[Num DECAL])))),ROWS($1:3648))),"")</f>
        <v/>
      </c>
      <c r="R3659" s="88">
        <f t="shared" ca="1" si="56"/>
        <v>0</v>
      </c>
      <c r="S3659" s="88">
        <f ca="1">COUNTIFS(Tableau3[PLAGE],R3659)</f>
        <v>0</v>
      </c>
      <c r="T3659" s="139">
        <f ca="1">INDEX(EXTRACT!DATE,MATCH(Tableau4[[#This Row],[Décalage]],D:D,0),0)</f>
        <v>0</v>
      </c>
      <c r="U3659" s="139">
        <f ca="1">VLOOKUP(Tableau4[[#This Row],[Décalage]],D:E,2,0)</f>
        <v>0</v>
      </c>
      <c r="V3659" s="139">
        <f ca="1">VLOOKUP(Tableau4[[#This Row],[Décalage]],D:G,4,0)</f>
        <v>0</v>
      </c>
      <c r="AY3659" s="88"/>
      <c r="AZ3659" s="88"/>
      <c r="BA3659" s="88"/>
      <c r="BB3659" s="88"/>
      <c r="BC3659" s="88"/>
    </row>
    <row r="3660" spans="1:55" ht="15" x14ac:dyDescent="0.2">
      <c r="A3660" s="100" t="s">
        <v>534</v>
      </c>
      <c r="B3660" s="95" t="s">
        <v>534</v>
      </c>
      <c r="C3660" s="95">
        <v>3657</v>
      </c>
      <c r="D3660" s="95" t="s">
        <v>534</v>
      </c>
      <c r="E3660" s="99" t="s">
        <v>534</v>
      </c>
      <c r="F3660" s="95" t="s">
        <v>534</v>
      </c>
      <c r="G3660" s="95" t="s">
        <v>534</v>
      </c>
      <c r="H3660" s="95">
        <v>0</v>
      </c>
      <c r="I3660" s="95">
        <v>1</v>
      </c>
      <c r="J3660" s="95">
        <v>3193</v>
      </c>
      <c r="K3660" s="95" t="s">
        <v>534</v>
      </c>
      <c r="L3660" s="98" t="s">
        <v>534</v>
      </c>
      <c r="M3660" s="98" t="s">
        <v>534</v>
      </c>
      <c r="N3660" s="97" t="s">
        <v>534</v>
      </c>
      <c r="Q3660" s="88" t="str">
        <f t="array" aca="1" ref="Q3660" ca="1">IFERROR(INDEX(Tableau3[Num DECAL],SMALL(IF(Tableau3[Num DECAL]&lt;&gt;"",ROW(INDIRECT("1:"&amp;ROWS(Tableau3[Num DECAL])))),ROWS($1:3649))),"")</f>
        <v/>
      </c>
      <c r="R3660" s="88">
        <f t="shared" ref="R3660:R3723" ca="1" si="57">VLOOKUP(Q3660,D:J,7,0)</f>
        <v>0</v>
      </c>
      <c r="S3660" s="88">
        <f ca="1">COUNTIFS(Tableau3[PLAGE],R3660)</f>
        <v>0</v>
      </c>
      <c r="T3660" s="139">
        <f ca="1">INDEX(EXTRACT!DATE,MATCH(Tableau4[[#This Row],[Décalage]],D:D,0),0)</f>
        <v>0</v>
      </c>
      <c r="U3660" s="139">
        <f ca="1">VLOOKUP(Tableau4[[#This Row],[Décalage]],D:E,2,0)</f>
        <v>0</v>
      </c>
      <c r="V3660" s="139">
        <f ca="1">VLOOKUP(Tableau4[[#This Row],[Décalage]],D:G,4,0)</f>
        <v>0</v>
      </c>
      <c r="AY3660" s="88"/>
      <c r="AZ3660" s="88"/>
      <c r="BA3660" s="88"/>
      <c r="BB3660" s="88"/>
      <c r="BC3660" s="88"/>
    </row>
    <row r="3661" spans="1:55" ht="15" x14ac:dyDescent="0.2">
      <c r="A3661" s="100" t="s">
        <v>534</v>
      </c>
      <c r="B3661" s="95" t="s">
        <v>534</v>
      </c>
      <c r="C3661" s="95">
        <v>3658</v>
      </c>
      <c r="D3661" s="95" t="s">
        <v>534</v>
      </c>
      <c r="E3661" s="99" t="s">
        <v>534</v>
      </c>
      <c r="F3661" s="95" t="s">
        <v>534</v>
      </c>
      <c r="G3661" s="95" t="s">
        <v>534</v>
      </c>
      <c r="H3661" s="95">
        <v>0</v>
      </c>
      <c r="I3661" s="95">
        <v>1</v>
      </c>
      <c r="J3661" s="95">
        <v>3194</v>
      </c>
      <c r="K3661" s="95" t="s">
        <v>534</v>
      </c>
      <c r="L3661" s="98" t="s">
        <v>534</v>
      </c>
      <c r="M3661" s="98" t="s">
        <v>534</v>
      </c>
      <c r="N3661" s="97" t="s">
        <v>534</v>
      </c>
      <c r="Q3661" s="88" t="str">
        <f t="array" aca="1" ref="Q3661" ca="1">IFERROR(INDEX(Tableau3[Num DECAL],SMALL(IF(Tableau3[Num DECAL]&lt;&gt;"",ROW(INDIRECT("1:"&amp;ROWS(Tableau3[Num DECAL])))),ROWS($1:3650))),"")</f>
        <v/>
      </c>
      <c r="R3661" s="88">
        <f t="shared" ca="1" si="57"/>
        <v>0</v>
      </c>
      <c r="S3661" s="88">
        <f ca="1">COUNTIFS(Tableau3[PLAGE],R3661)</f>
        <v>0</v>
      </c>
      <c r="T3661" s="139">
        <f ca="1">INDEX(EXTRACT!DATE,MATCH(Tableau4[[#This Row],[Décalage]],D:D,0),0)</f>
        <v>0</v>
      </c>
      <c r="U3661" s="139">
        <f ca="1">VLOOKUP(Tableau4[[#This Row],[Décalage]],D:E,2,0)</f>
        <v>0</v>
      </c>
      <c r="V3661" s="139">
        <f ca="1">VLOOKUP(Tableau4[[#This Row],[Décalage]],D:G,4,0)</f>
        <v>0</v>
      </c>
      <c r="AY3661" s="88"/>
      <c r="AZ3661" s="88"/>
      <c r="BA3661" s="88"/>
      <c r="BB3661" s="88"/>
      <c r="BC3661" s="88"/>
    </row>
    <row r="3662" spans="1:55" ht="15" x14ac:dyDescent="0.2">
      <c r="A3662" s="100" t="s">
        <v>534</v>
      </c>
      <c r="B3662" s="95" t="s">
        <v>534</v>
      </c>
      <c r="C3662" s="95">
        <v>3659</v>
      </c>
      <c r="D3662" s="95" t="s">
        <v>534</v>
      </c>
      <c r="E3662" s="99" t="s">
        <v>534</v>
      </c>
      <c r="F3662" s="95" t="s">
        <v>534</v>
      </c>
      <c r="G3662" s="95" t="s">
        <v>534</v>
      </c>
      <c r="H3662" s="95">
        <v>0</v>
      </c>
      <c r="I3662" s="95">
        <v>1</v>
      </c>
      <c r="J3662" s="95">
        <v>3195</v>
      </c>
      <c r="K3662" s="95" t="s">
        <v>534</v>
      </c>
      <c r="L3662" s="98" t="s">
        <v>534</v>
      </c>
      <c r="M3662" s="98" t="s">
        <v>534</v>
      </c>
      <c r="N3662" s="97" t="s">
        <v>534</v>
      </c>
      <c r="Q3662" s="88" t="str">
        <f t="array" aca="1" ref="Q3662" ca="1">IFERROR(INDEX(Tableau3[Num DECAL],SMALL(IF(Tableau3[Num DECAL]&lt;&gt;"",ROW(INDIRECT("1:"&amp;ROWS(Tableau3[Num DECAL])))),ROWS($1:3651))),"")</f>
        <v/>
      </c>
      <c r="R3662" s="88">
        <f t="shared" ca="1" si="57"/>
        <v>0</v>
      </c>
      <c r="S3662" s="88">
        <f ca="1">COUNTIFS(Tableau3[PLAGE],R3662)</f>
        <v>0</v>
      </c>
      <c r="T3662" s="139">
        <f ca="1">INDEX(EXTRACT!DATE,MATCH(Tableau4[[#This Row],[Décalage]],D:D,0),0)</f>
        <v>0</v>
      </c>
      <c r="U3662" s="139">
        <f ca="1">VLOOKUP(Tableau4[[#This Row],[Décalage]],D:E,2,0)</f>
        <v>0</v>
      </c>
      <c r="V3662" s="139">
        <f ca="1">VLOOKUP(Tableau4[[#This Row],[Décalage]],D:G,4,0)</f>
        <v>0</v>
      </c>
      <c r="AY3662" s="88"/>
      <c r="AZ3662" s="88"/>
      <c r="BA3662" s="88"/>
      <c r="BB3662" s="88"/>
      <c r="BC3662" s="88"/>
    </row>
    <row r="3663" spans="1:55" ht="15" x14ac:dyDescent="0.2">
      <c r="A3663" s="100" t="s">
        <v>534</v>
      </c>
      <c r="B3663" s="95" t="s">
        <v>534</v>
      </c>
      <c r="C3663" s="95">
        <v>3660</v>
      </c>
      <c r="D3663" s="95" t="s">
        <v>534</v>
      </c>
      <c r="E3663" s="99" t="s">
        <v>534</v>
      </c>
      <c r="F3663" s="95" t="s">
        <v>534</v>
      </c>
      <c r="G3663" s="95" t="s">
        <v>534</v>
      </c>
      <c r="H3663" s="95">
        <v>0</v>
      </c>
      <c r="I3663" s="95">
        <v>1</v>
      </c>
      <c r="J3663" s="95">
        <v>3196</v>
      </c>
      <c r="K3663" s="95" t="s">
        <v>534</v>
      </c>
      <c r="L3663" s="98" t="s">
        <v>534</v>
      </c>
      <c r="M3663" s="98" t="s">
        <v>534</v>
      </c>
      <c r="N3663" s="97" t="s">
        <v>534</v>
      </c>
      <c r="Q3663" s="88" t="str">
        <f t="array" aca="1" ref="Q3663" ca="1">IFERROR(INDEX(Tableau3[Num DECAL],SMALL(IF(Tableau3[Num DECAL]&lt;&gt;"",ROW(INDIRECT("1:"&amp;ROWS(Tableau3[Num DECAL])))),ROWS($1:3652))),"")</f>
        <v/>
      </c>
      <c r="R3663" s="88">
        <f t="shared" ca="1" si="57"/>
        <v>0</v>
      </c>
      <c r="S3663" s="88">
        <f ca="1">COUNTIFS(Tableau3[PLAGE],R3663)</f>
        <v>0</v>
      </c>
      <c r="T3663" s="139">
        <f ca="1">INDEX(EXTRACT!DATE,MATCH(Tableau4[[#This Row],[Décalage]],D:D,0),0)</f>
        <v>0</v>
      </c>
      <c r="U3663" s="139">
        <f ca="1">VLOOKUP(Tableau4[[#This Row],[Décalage]],D:E,2,0)</f>
        <v>0</v>
      </c>
      <c r="V3663" s="139">
        <f ca="1">VLOOKUP(Tableau4[[#This Row],[Décalage]],D:G,4,0)</f>
        <v>0</v>
      </c>
      <c r="AY3663" s="88"/>
      <c r="AZ3663" s="88"/>
      <c r="BA3663" s="88"/>
      <c r="BB3663" s="88"/>
      <c r="BC3663" s="88"/>
    </row>
    <row r="3664" spans="1:55" ht="15" x14ac:dyDescent="0.2">
      <c r="A3664" s="100" t="s">
        <v>534</v>
      </c>
      <c r="B3664" s="95" t="s">
        <v>534</v>
      </c>
      <c r="C3664" s="95">
        <v>3661</v>
      </c>
      <c r="D3664" s="95" t="s">
        <v>534</v>
      </c>
      <c r="E3664" s="99" t="s">
        <v>534</v>
      </c>
      <c r="F3664" s="95" t="s">
        <v>534</v>
      </c>
      <c r="G3664" s="95" t="s">
        <v>534</v>
      </c>
      <c r="H3664" s="95">
        <v>0</v>
      </c>
      <c r="I3664" s="95">
        <v>1</v>
      </c>
      <c r="J3664" s="95">
        <v>3197</v>
      </c>
      <c r="K3664" s="95" t="s">
        <v>534</v>
      </c>
      <c r="L3664" s="98" t="s">
        <v>534</v>
      </c>
      <c r="M3664" s="98" t="s">
        <v>534</v>
      </c>
      <c r="N3664" s="97" t="s">
        <v>534</v>
      </c>
      <c r="Q3664" s="88" t="str">
        <f t="array" aca="1" ref="Q3664" ca="1">IFERROR(INDEX(Tableau3[Num DECAL],SMALL(IF(Tableau3[Num DECAL]&lt;&gt;"",ROW(INDIRECT("1:"&amp;ROWS(Tableau3[Num DECAL])))),ROWS($1:3653))),"")</f>
        <v/>
      </c>
      <c r="R3664" s="88">
        <f t="shared" ca="1" si="57"/>
        <v>0</v>
      </c>
      <c r="S3664" s="88">
        <f ca="1">COUNTIFS(Tableau3[PLAGE],R3664)</f>
        <v>0</v>
      </c>
      <c r="T3664" s="139">
        <f ca="1">INDEX(EXTRACT!DATE,MATCH(Tableau4[[#This Row],[Décalage]],D:D,0),0)</f>
        <v>0</v>
      </c>
      <c r="U3664" s="139">
        <f ca="1">VLOOKUP(Tableau4[[#This Row],[Décalage]],D:E,2,0)</f>
        <v>0</v>
      </c>
      <c r="V3664" s="139">
        <f ca="1">VLOOKUP(Tableau4[[#This Row],[Décalage]],D:G,4,0)</f>
        <v>0</v>
      </c>
      <c r="AY3664" s="88"/>
      <c r="AZ3664" s="88"/>
      <c r="BA3664" s="88"/>
      <c r="BB3664" s="88"/>
      <c r="BC3664" s="88"/>
    </row>
    <row r="3665" spans="1:55" ht="15" x14ac:dyDescent="0.2">
      <c r="A3665" s="100" t="s">
        <v>534</v>
      </c>
      <c r="B3665" s="95" t="s">
        <v>534</v>
      </c>
      <c r="C3665" s="95">
        <v>3662</v>
      </c>
      <c r="D3665" s="95" t="s">
        <v>534</v>
      </c>
      <c r="E3665" s="99" t="s">
        <v>534</v>
      </c>
      <c r="F3665" s="95" t="s">
        <v>534</v>
      </c>
      <c r="G3665" s="95" t="s">
        <v>534</v>
      </c>
      <c r="H3665" s="95">
        <v>0</v>
      </c>
      <c r="I3665" s="95">
        <v>1</v>
      </c>
      <c r="J3665" s="95">
        <v>3198</v>
      </c>
      <c r="K3665" s="95" t="s">
        <v>534</v>
      </c>
      <c r="L3665" s="98" t="s">
        <v>534</v>
      </c>
      <c r="M3665" s="98" t="s">
        <v>534</v>
      </c>
      <c r="N3665" s="97" t="s">
        <v>534</v>
      </c>
      <c r="Q3665" s="88" t="str">
        <f t="array" aca="1" ref="Q3665" ca="1">IFERROR(INDEX(Tableau3[Num DECAL],SMALL(IF(Tableau3[Num DECAL]&lt;&gt;"",ROW(INDIRECT("1:"&amp;ROWS(Tableau3[Num DECAL])))),ROWS($1:3654))),"")</f>
        <v/>
      </c>
      <c r="R3665" s="88">
        <f t="shared" ca="1" si="57"/>
        <v>0</v>
      </c>
      <c r="S3665" s="88">
        <f ca="1">COUNTIFS(Tableau3[PLAGE],R3665)</f>
        <v>0</v>
      </c>
      <c r="T3665" s="139">
        <f ca="1">INDEX(EXTRACT!DATE,MATCH(Tableau4[[#This Row],[Décalage]],D:D,0),0)</f>
        <v>0</v>
      </c>
      <c r="U3665" s="139">
        <f ca="1">VLOOKUP(Tableau4[[#This Row],[Décalage]],D:E,2,0)</f>
        <v>0</v>
      </c>
      <c r="V3665" s="139">
        <f ca="1">VLOOKUP(Tableau4[[#This Row],[Décalage]],D:G,4,0)</f>
        <v>0</v>
      </c>
      <c r="AY3665" s="88"/>
      <c r="AZ3665" s="88"/>
      <c r="BA3665" s="88"/>
      <c r="BB3665" s="88"/>
      <c r="BC3665" s="88"/>
    </row>
    <row r="3666" spans="1:55" ht="15" x14ac:dyDescent="0.2">
      <c r="A3666" s="100" t="s">
        <v>534</v>
      </c>
      <c r="B3666" s="95" t="s">
        <v>534</v>
      </c>
      <c r="C3666" s="95">
        <v>3663</v>
      </c>
      <c r="D3666" s="95" t="s">
        <v>534</v>
      </c>
      <c r="E3666" s="99" t="s">
        <v>534</v>
      </c>
      <c r="F3666" s="95" t="s">
        <v>534</v>
      </c>
      <c r="G3666" s="95" t="s">
        <v>534</v>
      </c>
      <c r="H3666" s="95">
        <v>0</v>
      </c>
      <c r="I3666" s="95">
        <v>1</v>
      </c>
      <c r="J3666" s="95">
        <v>3199</v>
      </c>
      <c r="K3666" s="95" t="s">
        <v>534</v>
      </c>
      <c r="L3666" s="98" t="s">
        <v>534</v>
      </c>
      <c r="M3666" s="98" t="s">
        <v>534</v>
      </c>
      <c r="N3666" s="97" t="s">
        <v>534</v>
      </c>
      <c r="Q3666" s="88" t="str">
        <f t="array" aca="1" ref="Q3666" ca="1">IFERROR(INDEX(Tableau3[Num DECAL],SMALL(IF(Tableau3[Num DECAL]&lt;&gt;"",ROW(INDIRECT("1:"&amp;ROWS(Tableau3[Num DECAL])))),ROWS($1:3655))),"")</f>
        <v/>
      </c>
      <c r="R3666" s="88">
        <f t="shared" ca="1" si="57"/>
        <v>0</v>
      </c>
      <c r="S3666" s="88">
        <f ca="1">COUNTIFS(Tableau3[PLAGE],R3666)</f>
        <v>0</v>
      </c>
      <c r="T3666" s="139">
        <f ca="1">INDEX(EXTRACT!DATE,MATCH(Tableau4[[#This Row],[Décalage]],D:D,0),0)</f>
        <v>0</v>
      </c>
      <c r="U3666" s="139">
        <f ca="1">VLOOKUP(Tableau4[[#This Row],[Décalage]],D:E,2,0)</f>
        <v>0</v>
      </c>
      <c r="V3666" s="139">
        <f ca="1">VLOOKUP(Tableau4[[#This Row],[Décalage]],D:G,4,0)</f>
        <v>0</v>
      </c>
      <c r="AY3666" s="88"/>
      <c r="AZ3666" s="88"/>
      <c r="BA3666" s="88"/>
      <c r="BB3666" s="88"/>
      <c r="BC3666" s="88"/>
    </row>
    <row r="3667" spans="1:55" ht="15" x14ac:dyDescent="0.2">
      <c r="A3667" s="100" t="s">
        <v>534</v>
      </c>
      <c r="B3667" s="95" t="s">
        <v>534</v>
      </c>
      <c r="C3667" s="95">
        <v>3664</v>
      </c>
      <c r="D3667" s="95" t="s">
        <v>534</v>
      </c>
      <c r="E3667" s="99" t="s">
        <v>534</v>
      </c>
      <c r="F3667" s="95" t="s">
        <v>534</v>
      </c>
      <c r="G3667" s="95" t="s">
        <v>534</v>
      </c>
      <c r="H3667" s="95">
        <v>0</v>
      </c>
      <c r="I3667" s="95">
        <v>1</v>
      </c>
      <c r="J3667" s="95">
        <v>3200</v>
      </c>
      <c r="K3667" s="95" t="s">
        <v>534</v>
      </c>
      <c r="L3667" s="98" t="s">
        <v>534</v>
      </c>
      <c r="M3667" s="98" t="s">
        <v>534</v>
      </c>
      <c r="N3667" s="97" t="s">
        <v>534</v>
      </c>
      <c r="Q3667" s="88" t="str">
        <f t="array" aca="1" ref="Q3667" ca="1">IFERROR(INDEX(Tableau3[Num DECAL],SMALL(IF(Tableau3[Num DECAL]&lt;&gt;"",ROW(INDIRECT("1:"&amp;ROWS(Tableau3[Num DECAL])))),ROWS($1:3656))),"")</f>
        <v/>
      </c>
      <c r="R3667" s="88">
        <f t="shared" ca="1" si="57"/>
        <v>0</v>
      </c>
      <c r="S3667" s="88">
        <f ca="1">COUNTIFS(Tableau3[PLAGE],R3667)</f>
        <v>0</v>
      </c>
      <c r="T3667" s="139">
        <f ca="1">INDEX(EXTRACT!DATE,MATCH(Tableau4[[#This Row],[Décalage]],D:D,0),0)</f>
        <v>0</v>
      </c>
      <c r="U3667" s="139">
        <f ca="1">VLOOKUP(Tableau4[[#This Row],[Décalage]],D:E,2,0)</f>
        <v>0</v>
      </c>
      <c r="V3667" s="139">
        <f ca="1">VLOOKUP(Tableau4[[#This Row],[Décalage]],D:G,4,0)</f>
        <v>0</v>
      </c>
      <c r="AY3667" s="88"/>
      <c r="AZ3667" s="88"/>
      <c r="BA3667" s="88"/>
      <c r="BB3667" s="88"/>
      <c r="BC3667" s="88"/>
    </row>
    <row r="3668" spans="1:55" ht="15" x14ac:dyDescent="0.2">
      <c r="A3668" s="100" t="s">
        <v>534</v>
      </c>
      <c r="B3668" s="95" t="s">
        <v>534</v>
      </c>
      <c r="C3668" s="95">
        <v>3665</v>
      </c>
      <c r="D3668" s="95" t="s">
        <v>534</v>
      </c>
      <c r="E3668" s="99" t="s">
        <v>534</v>
      </c>
      <c r="F3668" s="95" t="s">
        <v>534</v>
      </c>
      <c r="G3668" s="95" t="s">
        <v>534</v>
      </c>
      <c r="H3668" s="95">
        <v>0</v>
      </c>
      <c r="I3668" s="95">
        <v>1</v>
      </c>
      <c r="J3668" s="95">
        <v>3201</v>
      </c>
      <c r="K3668" s="95" t="s">
        <v>534</v>
      </c>
      <c r="L3668" s="98" t="s">
        <v>534</v>
      </c>
      <c r="M3668" s="98" t="s">
        <v>534</v>
      </c>
      <c r="N3668" s="97" t="s">
        <v>534</v>
      </c>
      <c r="Q3668" s="88" t="str">
        <f t="array" aca="1" ref="Q3668" ca="1">IFERROR(INDEX(Tableau3[Num DECAL],SMALL(IF(Tableau3[Num DECAL]&lt;&gt;"",ROW(INDIRECT("1:"&amp;ROWS(Tableau3[Num DECAL])))),ROWS($1:3657))),"")</f>
        <v/>
      </c>
      <c r="R3668" s="88">
        <f t="shared" ca="1" si="57"/>
        <v>0</v>
      </c>
      <c r="S3668" s="88">
        <f ca="1">COUNTIFS(Tableau3[PLAGE],R3668)</f>
        <v>0</v>
      </c>
      <c r="T3668" s="139">
        <f ca="1">INDEX(EXTRACT!DATE,MATCH(Tableau4[[#This Row],[Décalage]],D:D,0),0)</f>
        <v>0</v>
      </c>
      <c r="U3668" s="139">
        <f ca="1">VLOOKUP(Tableau4[[#This Row],[Décalage]],D:E,2,0)</f>
        <v>0</v>
      </c>
      <c r="V3668" s="139">
        <f ca="1">VLOOKUP(Tableau4[[#This Row],[Décalage]],D:G,4,0)</f>
        <v>0</v>
      </c>
      <c r="AY3668" s="88"/>
      <c r="AZ3668" s="88"/>
      <c r="BA3668" s="88"/>
      <c r="BB3668" s="88"/>
      <c r="BC3668" s="88"/>
    </row>
    <row r="3669" spans="1:55" ht="15" x14ac:dyDescent="0.2">
      <c r="A3669" s="100" t="s">
        <v>534</v>
      </c>
      <c r="B3669" s="95" t="s">
        <v>534</v>
      </c>
      <c r="C3669" s="95">
        <v>3666</v>
      </c>
      <c r="D3669" s="95" t="s">
        <v>534</v>
      </c>
      <c r="E3669" s="99" t="s">
        <v>534</v>
      </c>
      <c r="F3669" s="95" t="s">
        <v>534</v>
      </c>
      <c r="G3669" s="95" t="s">
        <v>534</v>
      </c>
      <c r="H3669" s="95">
        <v>0</v>
      </c>
      <c r="I3669" s="95">
        <v>1</v>
      </c>
      <c r="J3669" s="95">
        <v>3202</v>
      </c>
      <c r="K3669" s="95" t="s">
        <v>534</v>
      </c>
      <c r="L3669" s="98" t="s">
        <v>534</v>
      </c>
      <c r="M3669" s="98" t="s">
        <v>534</v>
      </c>
      <c r="N3669" s="97" t="s">
        <v>534</v>
      </c>
      <c r="Q3669" s="88" t="str">
        <f t="array" aca="1" ref="Q3669" ca="1">IFERROR(INDEX(Tableau3[Num DECAL],SMALL(IF(Tableau3[Num DECAL]&lt;&gt;"",ROW(INDIRECT("1:"&amp;ROWS(Tableau3[Num DECAL])))),ROWS($1:3658))),"")</f>
        <v/>
      </c>
      <c r="R3669" s="88">
        <f t="shared" ca="1" si="57"/>
        <v>0</v>
      </c>
      <c r="S3669" s="88">
        <f ca="1">COUNTIFS(Tableau3[PLAGE],R3669)</f>
        <v>0</v>
      </c>
      <c r="T3669" s="139">
        <f ca="1">INDEX(EXTRACT!DATE,MATCH(Tableau4[[#This Row],[Décalage]],D:D,0),0)</f>
        <v>0</v>
      </c>
      <c r="U3669" s="139">
        <f ca="1">VLOOKUP(Tableau4[[#This Row],[Décalage]],D:E,2,0)</f>
        <v>0</v>
      </c>
      <c r="V3669" s="139">
        <f ca="1">VLOOKUP(Tableau4[[#This Row],[Décalage]],D:G,4,0)</f>
        <v>0</v>
      </c>
      <c r="AY3669" s="88"/>
      <c r="AZ3669" s="88"/>
      <c r="BA3669" s="88"/>
      <c r="BB3669" s="88"/>
      <c r="BC3669" s="88"/>
    </row>
    <row r="3670" spans="1:55" ht="15" x14ac:dyDescent="0.2">
      <c r="A3670" s="100" t="s">
        <v>534</v>
      </c>
      <c r="B3670" s="95" t="s">
        <v>534</v>
      </c>
      <c r="C3670" s="95">
        <v>3667</v>
      </c>
      <c r="D3670" s="95" t="s">
        <v>534</v>
      </c>
      <c r="E3670" s="99" t="s">
        <v>534</v>
      </c>
      <c r="F3670" s="95" t="s">
        <v>534</v>
      </c>
      <c r="G3670" s="95" t="s">
        <v>534</v>
      </c>
      <c r="H3670" s="95">
        <v>0</v>
      </c>
      <c r="I3670" s="95">
        <v>1</v>
      </c>
      <c r="J3670" s="95">
        <v>3203</v>
      </c>
      <c r="K3670" s="95" t="s">
        <v>534</v>
      </c>
      <c r="L3670" s="98" t="s">
        <v>534</v>
      </c>
      <c r="M3670" s="98" t="s">
        <v>534</v>
      </c>
      <c r="N3670" s="97" t="s">
        <v>534</v>
      </c>
      <c r="Q3670" s="88" t="str">
        <f t="array" aca="1" ref="Q3670" ca="1">IFERROR(INDEX(Tableau3[Num DECAL],SMALL(IF(Tableau3[Num DECAL]&lt;&gt;"",ROW(INDIRECT("1:"&amp;ROWS(Tableau3[Num DECAL])))),ROWS($1:3659))),"")</f>
        <v/>
      </c>
      <c r="R3670" s="88">
        <f t="shared" ca="1" si="57"/>
        <v>0</v>
      </c>
      <c r="S3670" s="88">
        <f ca="1">COUNTIFS(Tableau3[PLAGE],R3670)</f>
        <v>0</v>
      </c>
      <c r="T3670" s="139">
        <f ca="1">INDEX(EXTRACT!DATE,MATCH(Tableau4[[#This Row],[Décalage]],D:D,0),0)</f>
        <v>0</v>
      </c>
      <c r="U3670" s="139">
        <f ca="1">VLOOKUP(Tableau4[[#This Row],[Décalage]],D:E,2,0)</f>
        <v>0</v>
      </c>
      <c r="V3670" s="139">
        <f ca="1">VLOOKUP(Tableau4[[#This Row],[Décalage]],D:G,4,0)</f>
        <v>0</v>
      </c>
      <c r="AY3670" s="88"/>
      <c r="AZ3670" s="88"/>
      <c r="BA3670" s="88"/>
      <c r="BB3670" s="88"/>
      <c r="BC3670" s="88"/>
    </row>
    <row r="3671" spans="1:55" ht="15" x14ac:dyDescent="0.2">
      <c r="A3671" s="100" t="s">
        <v>534</v>
      </c>
      <c r="B3671" s="95" t="s">
        <v>534</v>
      </c>
      <c r="C3671" s="95">
        <v>3668</v>
      </c>
      <c r="D3671" s="95" t="s">
        <v>534</v>
      </c>
      <c r="E3671" s="99" t="s">
        <v>534</v>
      </c>
      <c r="F3671" s="95" t="s">
        <v>534</v>
      </c>
      <c r="G3671" s="95" t="s">
        <v>534</v>
      </c>
      <c r="H3671" s="95">
        <v>0</v>
      </c>
      <c r="I3671" s="95">
        <v>1</v>
      </c>
      <c r="J3671" s="95">
        <v>3204</v>
      </c>
      <c r="K3671" s="95" t="s">
        <v>534</v>
      </c>
      <c r="L3671" s="98" t="s">
        <v>534</v>
      </c>
      <c r="M3671" s="98" t="s">
        <v>534</v>
      </c>
      <c r="N3671" s="97" t="s">
        <v>534</v>
      </c>
      <c r="Q3671" s="88" t="str">
        <f t="array" aca="1" ref="Q3671" ca="1">IFERROR(INDEX(Tableau3[Num DECAL],SMALL(IF(Tableau3[Num DECAL]&lt;&gt;"",ROW(INDIRECT("1:"&amp;ROWS(Tableau3[Num DECAL])))),ROWS($1:3660))),"")</f>
        <v/>
      </c>
      <c r="R3671" s="88">
        <f t="shared" ca="1" si="57"/>
        <v>0</v>
      </c>
      <c r="S3671" s="88">
        <f ca="1">COUNTIFS(Tableau3[PLAGE],R3671)</f>
        <v>0</v>
      </c>
      <c r="T3671" s="139">
        <f ca="1">INDEX(EXTRACT!DATE,MATCH(Tableau4[[#This Row],[Décalage]],D:D,0),0)</f>
        <v>0</v>
      </c>
      <c r="U3671" s="139">
        <f ca="1">VLOOKUP(Tableau4[[#This Row],[Décalage]],D:E,2,0)</f>
        <v>0</v>
      </c>
      <c r="V3671" s="139">
        <f ca="1">VLOOKUP(Tableau4[[#This Row],[Décalage]],D:G,4,0)</f>
        <v>0</v>
      </c>
      <c r="AY3671" s="88"/>
      <c r="AZ3671" s="88"/>
      <c r="BA3671" s="88"/>
      <c r="BB3671" s="88"/>
      <c r="BC3671" s="88"/>
    </row>
    <row r="3672" spans="1:55" ht="15" x14ac:dyDescent="0.2">
      <c r="A3672" s="100" t="s">
        <v>534</v>
      </c>
      <c r="B3672" s="95" t="s">
        <v>534</v>
      </c>
      <c r="C3672" s="95">
        <v>3669</v>
      </c>
      <c r="D3672" s="95" t="s">
        <v>534</v>
      </c>
      <c r="E3672" s="99" t="s">
        <v>534</v>
      </c>
      <c r="F3672" s="95" t="s">
        <v>534</v>
      </c>
      <c r="G3672" s="95" t="s">
        <v>534</v>
      </c>
      <c r="H3672" s="95">
        <v>0</v>
      </c>
      <c r="I3672" s="95">
        <v>1</v>
      </c>
      <c r="J3672" s="95">
        <v>3205</v>
      </c>
      <c r="K3672" s="95" t="s">
        <v>534</v>
      </c>
      <c r="L3672" s="98" t="s">
        <v>534</v>
      </c>
      <c r="M3672" s="98" t="s">
        <v>534</v>
      </c>
      <c r="N3672" s="97" t="s">
        <v>534</v>
      </c>
      <c r="Q3672" s="88" t="str">
        <f t="array" aca="1" ref="Q3672" ca="1">IFERROR(INDEX(Tableau3[Num DECAL],SMALL(IF(Tableau3[Num DECAL]&lt;&gt;"",ROW(INDIRECT("1:"&amp;ROWS(Tableau3[Num DECAL])))),ROWS($1:3661))),"")</f>
        <v/>
      </c>
      <c r="R3672" s="88">
        <f t="shared" ca="1" si="57"/>
        <v>0</v>
      </c>
      <c r="S3672" s="88">
        <f ca="1">COUNTIFS(Tableau3[PLAGE],R3672)</f>
        <v>0</v>
      </c>
      <c r="T3672" s="139">
        <f ca="1">INDEX(EXTRACT!DATE,MATCH(Tableau4[[#This Row],[Décalage]],D:D,0),0)</f>
        <v>0</v>
      </c>
      <c r="U3672" s="139">
        <f ca="1">VLOOKUP(Tableau4[[#This Row],[Décalage]],D:E,2,0)</f>
        <v>0</v>
      </c>
      <c r="V3672" s="139">
        <f ca="1">VLOOKUP(Tableau4[[#This Row],[Décalage]],D:G,4,0)</f>
        <v>0</v>
      </c>
      <c r="AY3672" s="88"/>
      <c r="AZ3672" s="88"/>
      <c r="BA3672" s="88"/>
      <c r="BB3672" s="88"/>
      <c r="BC3672" s="88"/>
    </row>
    <row r="3673" spans="1:55" ht="15" x14ac:dyDescent="0.2">
      <c r="A3673" s="100" t="s">
        <v>534</v>
      </c>
      <c r="B3673" s="95" t="s">
        <v>534</v>
      </c>
      <c r="C3673" s="95">
        <v>3670</v>
      </c>
      <c r="D3673" s="95" t="s">
        <v>534</v>
      </c>
      <c r="E3673" s="99" t="s">
        <v>534</v>
      </c>
      <c r="F3673" s="95" t="s">
        <v>534</v>
      </c>
      <c r="G3673" s="95" t="s">
        <v>534</v>
      </c>
      <c r="H3673" s="95">
        <v>0</v>
      </c>
      <c r="I3673" s="95">
        <v>1</v>
      </c>
      <c r="J3673" s="95">
        <v>3206</v>
      </c>
      <c r="K3673" s="95" t="s">
        <v>534</v>
      </c>
      <c r="L3673" s="98" t="s">
        <v>534</v>
      </c>
      <c r="M3673" s="98" t="s">
        <v>534</v>
      </c>
      <c r="N3673" s="97" t="s">
        <v>534</v>
      </c>
      <c r="Q3673" s="88" t="str">
        <f t="array" aca="1" ref="Q3673" ca="1">IFERROR(INDEX(Tableau3[Num DECAL],SMALL(IF(Tableau3[Num DECAL]&lt;&gt;"",ROW(INDIRECT("1:"&amp;ROWS(Tableau3[Num DECAL])))),ROWS($1:3662))),"")</f>
        <v/>
      </c>
      <c r="R3673" s="88">
        <f t="shared" ca="1" si="57"/>
        <v>0</v>
      </c>
      <c r="S3673" s="88">
        <f ca="1">COUNTIFS(Tableau3[PLAGE],R3673)</f>
        <v>0</v>
      </c>
      <c r="T3673" s="139">
        <f ca="1">INDEX(EXTRACT!DATE,MATCH(Tableau4[[#This Row],[Décalage]],D:D,0),0)</f>
        <v>0</v>
      </c>
      <c r="U3673" s="139">
        <f ca="1">VLOOKUP(Tableau4[[#This Row],[Décalage]],D:E,2,0)</f>
        <v>0</v>
      </c>
      <c r="V3673" s="139">
        <f ca="1">VLOOKUP(Tableau4[[#This Row],[Décalage]],D:G,4,0)</f>
        <v>0</v>
      </c>
      <c r="AY3673" s="88"/>
      <c r="AZ3673" s="88"/>
      <c r="BA3673" s="88"/>
      <c r="BB3673" s="88"/>
      <c r="BC3673" s="88"/>
    </row>
    <row r="3674" spans="1:55" ht="15" x14ac:dyDescent="0.2">
      <c r="A3674" s="100" t="s">
        <v>534</v>
      </c>
      <c r="B3674" s="95" t="s">
        <v>534</v>
      </c>
      <c r="C3674" s="95">
        <v>3671</v>
      </c>
      <c r="D3674" s="95" t="s">
        <v>534</v>
      </c>
      <c r="E3674" s="99" t="s">
        <v>534</v>
      </c>
      <c r="F3674" s="95" t="s">
        <v>534</v>
      </c>
      <c r="G3674" s="95" t="s">
        <v>534</v>
      </c>
      <c r="H3674" s="95">
        <v>0</v>
      </c>
      <c r="I3674" s="95">
        <v>1</v>
      </c>
      <c r="J3674" s="95">
        <v>3207</v>
      </c>
      <c r="K3674" s="95" t="s">
        <v>534</v>
      </c>
      <c r="L3674" s="98" t="s">
        <v>534</v>
      </c>
      <c r="M3674" s="98" t="s">
        <v>534</v>
      </c>
      <c r="N3674" s="97" t="s">
        <v>534</v>
      </c>
      <c r="Q3674" s="88" t="str">
        <f t="array" aca="1" ref="Q3674" ca="1">IFERROR(INDEX(Tableau3[Num DECAL],SMALL(IF(Tableau3[Num DECAL]&lt;&gt;"",ROW(INDIRECT("1:"&amp;ROWS(Tableau3[Num DECAL])))),ROWS($1:3663))),"")</f>
        <v/>
      </c>
      <c r="R3674" s="88">
        <f t="shared" ca="1" si="57"/>
        <v>0</v>
      </c>
      <c r="S3674" s="88">
        <f ca="1">COUNTIFS(Tableau3[PLAGE],R3674)</f>
        <v>0</v>
      </c>
      <c r="T3674" s="139">
        <f ca="1">INDEX(EXTRACT!DATE,MATCH(Tableau4[[#This Row],[Décalage]],D:D,0),0)</f>
        <v>0</v>
      </c>
      <c r="U3674" s="139">
        <f ca="1">VLOOKUP(Tableau4[[#This Row],[Décalage]],D:E,2,0)</f>
        <v>0</v>
      </c>
      <c r="V3674" s="139">
        <f ca="1">VLOOKUP(Tableau4[[#This Row],[Décalage]],D:G,4,0)</f>
        <v>0</v>
      </c>
      <c r="AY3674" s="88"/>
      <c r="AZ3674" s="88"/>
      <c r="BA3674" s="88"/>
      <c r="BB3674" s="88"/>
      <c r="BC3674" s="88"/>
    </row>
    <row r="3675" spans="1:55" ht="15" x14ac:dyDescent="0.2">
      <c r="A3675" s="100" t="s">
        <v>534</v>
      </c>
      <c r="B3675" s="95" t="s">
        <v>534</v>
      </c>
      <c r="C3675" s="95">
        <v>3672</v>
      </c>
      <c r="D3675" s="95" t="s">
        <v>534</v>
      </c>
      <c r="E3675" s="99" t="s">
        <v>534</v>
      </c>
      <c r="F3675" s="95" t="s">
        <v>534</v>
      </c>
      <c r="G3675" s="95" t="s">
        <v>534</v>
      </c>
      <c r="H3675" s="95">
        <v>0</v>
      </c>
      <c r="I3675" s="95">
        <v>1</v>
      </c>
      <c r="J3675" s="95">
        <v>3208</v>
      </c>
      <c r="K3675" s="95" t="s">
        <v>534</v>
      </c>
      <c r="L3675" s="98" t="s">
        <v>534</v>
      </c>
      <c r="M3675" s="98" t="s">
        <v>534</v>
      </c>
      <c r="N3675" s="97" t="s">
        <v>534</v>
      </c>
      <c r="Q3675" s="88" t="str">
        <f t="array" aca="1" ref="Q3675" ca="1">IFERROR(INDEX(Tableau3[Num DECAL],SMALL(IF(Tableau3[Num DECAL]&lt;&gt;"",ROW(INDIRECT("1:"&amp;ROWS(Tableau3[Num DECAL])))),ROWS($1:3664))),"")</f>
        <v/>
      </c>
      <c r="R3675" s="88">
        <f t="shared" ca="1" si="57"/>
        <v>0</v>
      </c>
      <c r="S3675" s="88">
        <f ca="1">COUNTIFS(Tableau3[PLAGE],R3675)</f>
        <v>0</v>
      </c>
      <c r="T3675" s="139">
        <f ca="1">INDEX(EXTRACT!DATE,MATCH(Tableau4[[#This Row],[Décalage]],D:D,0),0)</f>
        <v>0</v>
      </c>
      <c r="U3675" s="139">
        <f ca="1">VLOOKUP(Tableau4[[#This Row],[Décalage]],D:E,2,0)</f>
        <v>0</v>
      </c>
      <c r="V3675" s="139">
        <f ca="1">VLOOKUP(Tableau4[[#This Row],[Décalage]],D:G,4,0)</f>
        <v>0</v>
      </c>
      <c r="AY3675" s="88"/>
      <c r="AZ3675" s="88"/>
      <c r="BA3675" s="88"/>
      <c r="BB3675" s="88"/>
      <c r="BC3675" s="88"/>
    </row>
    <row r="3676" spans="1:55" ht="15" x14ac:dyDescent="0.2">
      <c r="A3676" s="100" t="s">
        <v>534</v>
      </c>
      <c r="B3676" s="95" t="s">
        <v>534</v>
      </c>
      <c r="C3676" s="95">
        <v>3673</v>
      </c>
      <c r="D3676" s="95" t="s">
        <v>534</v>
      </c>
      <c r="E3676" s="99" t="s">
        <v>534</v>
      </c>
      <c r="F3676" s="95" t="s">
        <v>534</v>
      </c>
      <c r="G3676" s="95" t="s">
        <v>534</v>
      </c>
      <c r="H3676" s="95">
        <v>0</v>
      </c>
      <c r="I3676" s="95">
        <v>1</v>
      </c>
      <c r="J3676" s="95">
        <v>3209</v>
      </c>
      <c r="K3676" s="95" t="s">
        <v>534</v>
      </c>
      <c r="L3676" s="98" t="s">
        <v>534</v>
      </c>
      <c r="M3676" s="98" t="s">
        <v>534</v>
      </c>
      <c r="N3676" s="97" t="s">
        <v>534</v>
      </c>
      <c r="Q3676" s="88" t="str">
        <f t="array" aca="1" ref="Q3676" ca="1">IFERROR(INDEX(Tableau3[Num DECAL],SMALL(IF(Tableau3[Num DECAL]&lt;&gt;"",ROW(INDIRECT("1:"&amp;ROWS(Tableau3[Num DECAL])))),ROWS($1:3665))),"")</f>
        <v/>
      </c>
      <c r="R3676" s="88">
        <f t="shared" ca="1" si="57"/>
        <v>0</v>
      </c>
      <c r="S3676" s="88">
        <f ca="1">COUNTIFS(Tableau3[PLAGE],R3676)</f>
        <v>0</v>
      </c>
      <c r="T3676" s="139">
        <f ca="1">INDEX(EXTRACT!DATE,MATCH(Tableau4[[#This Row],[Décalage]],D:D,0),0)</f>
        <v>0</v>
      </c>
      <c r="U3676" s="139">
        <f ca="1">VLOOKUP(Tableau4[[#This Row],[Décalage]],D:E,2,0)</f>
        <v>0</v>
      </c>
      <c r="V3676" s="139">
        <f ca="1">VLOOKUP(Tableau4[[#This Row],[Décalage]],D:G,4,0)</f>
        <v>0</v>
      </c>
      <c r="AY3676" s="88"/>
      <c r="AZ3676" s="88"/>
      <c r="BA3676" s="88"/>
      <c r="BB3676" s="88"/>
      <c r="BC3676" s="88"/>
    </row>
    <row r="3677" spans="1:55" ht="15" x14ac:dyDescent="0.2">
      <c r="A3677" s="100" t="s">
        <v>534</v>
      </c>
      <c r="B3677" s="95" t="s">
        <v>534</v>
      </c>
      <c r="C3677" s="95">
        <v>3674</v>
      </c>
      <c r="D3677" s="95" t="s">
        <v>534</v>
      </c>
      <c r="E3677" s="99" t="s">
        <v>534</v>
      </c>
      <c r="F3677" s="95" t="s">
        <v>534</v>
      </c>
      <c r="G3677" s="95" t="s">
        <v>534</v>
      </c>
      <c r="H3677" s="95">
        <v>0</v>
      </c>
      <c r="I3677" s="95">
        <v>1</v>
      </c>
      <c r="J3677" s="95">
        <v>3210</v>
      </c>
      <c r="K3677" s="95" t="s">
        <v>534</v>
      </c>
      <c r="L3677" s="98" t="s">
        <v>534</v>
      </c>
      <c r="M3677" s="98" t="s">
        <v>534</v>
      </c>
      <c r="N3677" s="97" t="s">
        <v>534</v>
      </c>
      <c r="Q3677" s="88" t="str">
        <f t="array" aca="1" ref="Q3677" ca="1">IFERROR(INDEX(Tableau3[Num DECAL],SMALL(IF(Tableau3[Num DECAL]&lt;&gt;"",ROW(INDIRECT("1:"&amp;ROWS(Tableau3[Num DECAL])))),ROWS($1:3666))),"")</f>
        <v/>
      </c>
      <c r="R3677" s="88">
        <f t="shared" ca="1" si="57"/>
        <v>0</v>
      </c>
      <c r="S3677" s="88">
        <f ca="1">COUNTIFS(Tableau3[PLAGE],R3677)</f>
        <v>0</v>
      </c>
      <c r="T3677" s="139">
        <f ca="1">INDEX(EXTRACT!DATE,MATCH(Tableau4[[#This Row],[Décalage]],D:D,0),0)</f>
        <v>0</v>
      </c>
      <c r="U3677" s="139">
        <f ca="1">VLOOKUP(Tableau4[[#This Row],[Décalage]],D:E,2,0)</f>
        <v>0</v>
      </c>
      <c r="V3677" s="139">
        <f ca="1">VLOOKUP(Tableau4[[#This Row],[Décalage]],D:G,4,0)</f>
        <v>0</v>
      </c>
      <c r="AY3677" s="88"/>
      <c r="AZ3677" s="88"/>
      <c r="BA3677" s="88"/>
      <c r="BB3677" s="88"/>
      <c r="BC3677" s="88"/>
    </row>
    <row r="3678" spans="1:55" ht="15" x14ac:dyDescent="0.2">
      <c r="A3678" s="100" t="s">
        <v>534</v>
      </c>
      <c r="B3678" s="95" t="s">
        <v>534</v>
      </c>
      <c r="C3678" s="95">
        <v>3675</v>
      </c>
      <c r="D3678" s="95" t="s">
        <v>534</v>
      </c>
      <c r="E3678" s="99" t="s">
        <v>534</v>
      </c>
      <c r="F3678" s="95" t="s">
        <v>534</v>
      </c>
      <c r="G3678" s="95" t="s">
        <v>534</v>
      </c>
      <c r="H3678" s="95">
        <v>0</v>
      </c>
      <c r="I3678" s="95">
        <v>1</v>
      </c>
      <c r="J3678" s="95">
        <v>3211</v>
      </c>
      <c r="K3678" s="95" t="s">
        <v>534</v>
      </c>
      <c r="L3678" s="98" t="s">
        <v>534</v>
      </c>
      <c r="M3678" s="98" t="s">
        <v>534</v>
      </c>
      <c r="N3678" s="97" t="s">
        <v>534</v>
      </c>
      <c r="Q3678" s="88" t="str">
        <f t="array" aca="1" ref="Q3678" ca="1">IFERROR(INDEX(Tableau3[Num DECAL],SMALL(IF(Tableau3[Num DECAL]&lt;&gt;"",ROW(INDIRECT("1:"&amp;ROWS(Tableau3[Num DECAL])))),ROWS($1:3667))),"")</f>
        <v/>
      </c>
      <c r="R3678" s="88">
        <f t="shared" ca="1" si="57"/>
        <v>0</v>
      </c>
      <c r="S3678" s="88">
        <f ca="1">COUNTIFS(Tableau3[PLAGE],R3678)</f>
        <v>0</v>
      </c>
      <c r="T3678" s="139">
        <f ca="1">INDEX(EXTRACT!DATE,MATCH(Tableau4[[#This Row],[Décalage]],D:D,0),0)</f>
        <v>0</v>
      </c>
      <c r="U3678" s="139">
        <f ca="1">VLOOKUP(Tableau4[[#This Row],[Décalage]],D:E,2,0)</f>
        <v>0</v>
      </c>
      <c r="V3678" s="139">
        <f ca="1">VLOOKUP(Tableau4[[#This Row],[Décalage]],D:G,4,0)</f>
        <v>0</v>
      </c>
      <c r="AY3678" s="88"/>
      <c r="AZ3678" s="88"/>
      <c r="BA3678" s="88"/>
      <c r="BB3678" s="88"/>
      <c r="BC3678" s="88"/>
    </row>
    <row r="3679" spans="1:55" ht="15" x14ac:dyDescent="0.2">
      <c r="A3679" s="100" t="s">
        <v>534</v>
      </c>
      <c r="B3679" s="95" t="s">
        <v>534</v>
      </c>
      <c r="C3679" s="95">
        <v>3676</v>
      </c>
      <c r="D3679" s="95" t="s">
        <v>534</v>
      </c>
      <c r="E3679" s="99" t="s">
        <v>534</v>
      </c>
      <c r="F3679" s="95" t="s">
        <v>534</v>
      </c>
      <c r="G3679" s="95" t="s">
        <v>534</v>
      </c>
      <c r="H3679" s="95">
        <v>0</v>
      </c>
      <c r="I3679" s="95">
        <v>1</v>
      </c>
      <c r="J3679" s="95">
        <v>3212</v>
      </c>
      <c r="K3679" s="95" t="s">
        <v>534</v>
      </c>
      <c r="L3679" s="98" t="s">
        <v>534</v>
      </c>
      <c r="M3679" s="98" t="s">
        <v>534</v>
      </c>
      <c r="N3679" s="97" t="s">
        <v>534</v>
      </c>
      <c r="Q3679" s="88" t="str">
        <f t="array" aca="1" ref="Q3679" ca="1">IFERROR(INDEX(Tableau3[Num DECAL],SMALL(IF(Tableau3[Num DECAL]&lt;&gt;"",ROW(INDIRECT("1:"&amp;ROWS(Tableau3[Num DECAL])))),ROWS($1:3668))),"")</f>
        <v/>
      </c>
      <c r="R3679" s="88">
        <f t="shared" ca="1" si="57"/>
        <v>0</v>
      </c>
      <c r="S3679" s="88">
        <f ca="1">COUNTIFS(Tableau3[PLAGE],R3679)</f>
        <v>0</v>
      </c>
      <c r="T3679" s="139">
        <f ca="1">INDEX(EXTRACT!DATE,MATCH(Tableau4[[#This Row],[Décalage]],D:D,0),0)</f>
        <v>0</v>
      </c>
      <c r="U3679" s="139">
        <f ca="1">VLOOKUP(Tableau4[[#This Row],[Décalage]],D:E,2,0)</f>
        <v>0</v>
      </c>
      <c r="V3679" s="139">
        <f ca="1">VLOOKUP(Tableau4[[#This Row],[Décalage]],D:G,4,0)</f>
        <v>0</v>
      </c>
      <c r="AY3679" s="88"/>
      <c r="AZ3679" s="88"/>
      <c r="BA3679" s="88"/>
      <c r="BB3679" s="88"/>
      <c r="BC3679" s="88"/>
    </row>
    <row r="3680" spans="1:55" ht="15" x14ac:dyDescent="0.2">
      <c r="A3680" s="100" t="s">
        <v>534</v>
      </c>
      <c r="B3680" s="95" t="s">
        <v>534</v>
      </c>
      <c r="C3680" s="95">
        <v>3677</v>
      </c>
      <c r="D3680" s="95" t="s">
        <v>534</v>
      </c>
      <c r="E3680" s="99" t="s">
        <v>534</v>
      </c>
      <c r="F3680" s="95" t="s">
        <v>534</v>
      </c>
      <c r="G3680" s="95" t="s">
        <v>534</v>
      </c>
      <c r="H3680" s="95">
        <v>0</v>
      </c>
      <c r="I3680" s="95">
        <v>1</v>
      </c>
      <c r="J3680" s="95">
        <v>3213</v>
      </c>
      <c r="K3680" s="95" t="s">
        <v>534</v>
      </c>
      <c r="L3680" s="98" t="s">
        <v>534</v>
      </c>
      <c r="M3680" s="98" t="s">
        <v>534</v>
      </c>
      <c r="N3680" s="97" t="s">
        <v>534</v>
      </c>
      <c r="Q3680" s="88" t="str">
        <f t="array" aca="1" ref="Q3680" ca="1">IFERROR(INDEX(Tableau3[Num DECAL],SMALL(IF(Tableau3[Num DECAL]&lt;&gt;"",ROW(INDIRECT("1:"&amp;ROWS(Tableau3[Num DECAL])))),ROWS($1:3669))),"")</f>
        <v/>
      </c>
      <c r="R3680" s="88">
        <f t="shared" ca="1" si="57"/>
        <v>0</v>
      </c>
      <c r="S3680" s="88">
        <f ca="1">COUNTIFS(Tableau3[PLAGE],R3680)</f>
        <v>0</v>
      </c>
      <c r="T3680" s="139">
        <f ca="1">INDEX(EXTRACT!DATE,MATCH(Tableau4[[#This Row],[Décalage]],D:D,0),0)</f>
        <v>0</v>
      </c>
      <c r="U3680" s="139">
        <f ca="1">VLOOKUP(Tableau4[[#This Row],[Décalage]],D:E,2,0)</f>
        <v>0</v>
      </c>
      <c r="V3680" s="139">
        <f ca="1">VLOOKUP(Tableau4[[#This Row],[Décalage]],D:G,4,0)</f>
        <v>0</v>
      </c>
      <c r="AY3680" s="88"/>
      <c r="AZ3680" s="88"/>
      <c r="BA3680" s="88"/>
      <c r="BB3680" s="88"/>
      <c r="BC3680" s="88"/>
    </row>
    <row r="3681" spans="1:55" ht="15" x14ac:dyDescent="0.2">
      <c r="A3681" s="100" t="s">
        <v>534</v>
      </c>
      <c r="B3681" s="95" t="s">
        <v>534</v>
      </c>
      <c r="C3681" s="95">
        <v>3678</v>
      </c>
      <c r="D3681" s="95" t="s">
        <v>534</v>
      </c>
      <c r="E3681" s="99" t="s">
        <v>534</v>
      </c>
      <c r="F3681" s="95" t="s">
        <v>534</v>
      </c>
      <c r="G3681" s="95" t="s">
        <v>534</v>
      </c>
      <c r="H3681" s="95">
        <v>0</v>
      </c>
      <c r="I3681" s="95">
        <v>1</v>
      </c>
      <c r="J3681" s="95">
        <v>3214</v>
      </c>
      <c r="K3681" s="95" t="s">
        <v>534</v>
      </c>
      <c r="L3681" s="98" t="s">
        <v>534</v>
      </c>
      <c r="M3681" s="98" t="s">
        <v>534</v>
      </c>
      <c r="N3681" s="97" t="s">
        <v>534</v>
      </c>
      <c r="Q3681" s="88" t="str">
        <f t="array" aca="1" ref="Q3681" ca="1">IFERROR(INDEX(Tableau3[Num DECAL],SMALL(IF(Tableau3[Num DECAL]&lt;&gt;"",ROW(INDIRECT("1:"&amp;ROWS(Tableau3[Num DECAL])))),ROWS($1:3670))),"")</f>
        <v/>
      </c>
      <c r="R3681" s="88">
        <f t="shared" ca="1" si="57"/>
        <v>0</v>
      </c>
      <c r="S3681" s="88">
        <f ca="1">COUNTIFS(Tableau3[PLAGE],R3681)</f>
        <v>0</v>
      </c>
      <c r="T3681" s="139">
        <f ca="1">INDEX(EXTRACT!DATE,MATCH(Tableau4[[#This Row],[Décalage]],D:D,0),0)</f>
        <v>0</v>
      </c>
      <c r="U3681" s="139">
        <f ca="1">VLOOKUP(Tableau4[[#This Row],[Décalage]],D:E,2,0)</f>
        <v>0</v>
      </c>
      <c r="V3681" s="139">
        <f ca="1">VLOOKUP(Tableau4[[#This Row],[Décalage]],D:G,4,0)</f>
        <v>0</v>
      </c>
      <c r="AY3681" s="88"/>
      <c r="AZ3681" s="88"/>
      <c r="BA3681" s="88"/>
      <c r="BB3681" s="88"/>
      <c r="BC3681" s="88"/>
    </row>
    <row r="3682" spans="1:55" ht="15" x14ac:dyDescent="0.2">
      <c r="A3682" s="100" t="s">
        <v>534</v>
      </c>
      <c r="B3682" s="95" t="s">
        <v>534</v>
      </c>
      <c r="C3682" s="95">
        <v>3679</v>
      </c>
      <c r="D3682" s="95" t="s">
        <v>534</v>
      </c>
      <c r="E3682" s="99" t="s">
        <v>534</v>
      </c>
      <c r="F3682" s="95" t="s">
        <v>534</v>
      </c>
      <c r="G3682" s="95" t="s">
        <v>534</v>
      </c>
      <c r="H3682" s="95">
        <v>0</v>
      </c>
      <c r="I3682" s="95">
        <v>1</v>
      </c>
      <c r="J3682" s="95">
        <v>3215</v>
      </c>
      <c r="K3682" s="95" t="s">
        <v>534</v>
      </c>
      <c r="L3682" s="98" t="s">
        <v>534</v>
      </c>
      <c r="M3682" s="98" t="s">
        <v>534</v>
      </c>
      <c r="N3682" s="97" t="s">
        <v>534</v>
      </c>
      <c r="Q3682" s="88" t="str">
        <f t="array" aca="1" ref="Q3682" ca="1">IFERROR(INDEX(Tableau3[Num DECAL],SMALL(IF(Tableau3[Num DECAL]&lt;&gt;"",ROW(INDIRECT("1:"&amp;ROWS(Tableau3[Num DECAL])))),ROWS($1:3671))),"")</f>
        <v/>
      </c>
      <c r="R3682" s="88">
        <f t="shared" ca="1" si="57"/>
        <v>0</v>
      </c>
      <c r="S3682" s="88">
        <f ca="1">COUNTIFS(Tableau3[PLAGE],R3682)</f>
        <v>0</v>
      </c>
      <c r="T3682" s="139">
        <f ca="1">INDEX(EXTRACT!DATE,MATCH(Tableau4[[#This Row],[Décalage]],D:D,0),0)</f>
        <v>0</v>
      </c>
      <c r="U3682" s="139">
        <f ca="1">VLOOKUP(Tableau4[[#This Row],[Décalage]],D:E,2,0)</f>
        <v>0</v>
      </c>
      <c r="V3682" s="139">
        <f ca="1">VLOOKUP(Tableau4[[#This Row],[Décalage]],D:G,4,0)</f>
        <v>0</v>
      </c>
      <c r="AY3682" s="88"/>
      <c r="AZ3682" s="88"/>
      <c r="BA3682" s="88"/>
      <c r="BB3682" s="88"/>
      <c r="BC3682" s="88"/>
    </row>
    <row r="3683" spans="1:55" ht="15" x14ac:dyDescent="0.2">
      <c r="A3683" s="100" t="s">
        <v>534</v>
      </c>
      <c r="B3683" s="95" t="s">
        <v>534</v>
      </c>
      <c r="C3683" s="95">
        <v>3680</v>
      </c>
      <c r="D3683" s="95" t="s">
        <v>534</v>
      </c>
      <c r="E3683" s="99" t="s">
        <v>534</v>
      </c>
      <c r="F3683" s="95" t="s">
        <v>534</v>
      </c>
      <c r="G3683" s="95" t="s">
        <v>534</v>
      </c>
      <c r="H3683" s="95">
        <v>0</v>
      </c>
      <c r="I3683" s="95">
        <v>1</v>
      </c>
      <c r="J3683" s="95">
        <v>3216</v>
      </c>
      <c r="K3683" s="95" t="s">
        <v>534</v>
      </c>
      <c r="L3683" s="98" t="s">
        <v>534</v>
      </c>
      <c r="M3683" s="98" t="s">
        <v>534</v>
      </c>
      <c r="N3683" s="97" t="s">
        <v>534</v>
      </c>
      <c r="Q3683" s="88" t="str">
        <f t="array" aca="1" ref="Q3683" ca="1">IFERROR(INDEX(Tableau3[Num DECAL],SMALL(IF(Tableau3[Num DECAL]&lt;&gt;"",ROW(INDIRECT("1:"&amp;ROWS(Tableau3[Num DECAL])))),ROWS($1:3672))),"")</f>
        <v/>
      </c>
      <c r="R3683" s="88">
        <f t="shared" ca="1" si="57"/>
        <v>0</v>
      </c>
      <c r="S3683" s="88">
        <f ca="1">COUNTIFS(Tableau3[PLAGE],R3683)</f>
        <v>0</v>
      </c>
      <c r="T3683" s="139">
        <f ca="1">INDEX(EXTRACT!DATE,MATCH(Tableau4[[#This Row],[Décalage]],D:D,0),0)</f>
        <v>0</v>
      </c>
      <c r="U3683" s="139">
        <f ca="1">VLOOKUP(Tableau4[[#This Row],[Décalage]],D:E,2,0)</f>
        <v>0</v>
      </c>
      <c r="V3683" s="139">
        <f ca="1">VLOOKUP(Tableau4[[#This Row],[Décalage]],D:G,4,0)</f>
        <v>0</v>
      </c>
      <c r="AY3683" s="88"/>
      <c r="AZ3683" s="88"/>
      <c r="BA3683" s="88"/>
      <c r="BB3683" s="88"/>
      <c r="BC3683" s="88"/>
    </row>
    <row r="3684" spans="1:55" ht="15" x14ac:dyDescent="0.2">
      <c r="A3684" s="100" t="s">
        <v>534</v>
      </c>
      <c r="B3684" s="95" t="s">
        <v>534</v>
      </c>
      <c r="C3684" s="95">
        <v>3681</v>
      </c>
      <c r="D3684" s="95" t="s">
        <v>534</v>
      </c>
      <c r="E3684" s="99" t="s">
        <v>534</v>
      </c>
      <c r="F3684" s="95" t="s">
        <v>534</v>
      </c>
      <c r="G3684" s="95" t="s">
        <v>534</v>
      </c>
      <c r="H3684" s="95">
        <v>0</v>
      </c>
      <c r="I3684" s="95">
        <v>1</v>
      </c>
      <c r="J3684" s="95">
        <v>3217</v>
      </c>
      <c r="K3684" s="95" t="s">
        <v>534</v>
      </c>
      <c r="L3684" s="98" t="s">
        <v>534</v>
      </c>
      <c r="M3684" s="98" t="s">
        <v>534</v>
      </c>
      <c r="N3684" s="97" t="s">
        <v>534</v>
      </c>
      <c r="Q3684" s="88" t="str">
        <f t="array" aca="1" ref="Q3684" ca="1">IFERROR(INDEX(Tableau3[Num DECAL],SMALL(IF(Tableau3[Num DECAL]&lt;&gt;"",ROW(INDIRECT("1:"&amp;ROWS(Tableau3[Num DECAL])))),ROWS($1:3673))),"")</f>
        <v/>
      </c>
      <c r="R3684" s="88">
        <f t="shared" ca="1" si="57"/>
        <v>0</v>
      </c>
      <c r="S3684" s="88">
        <f ca="1">COUNTIFS(Tableau3[PLAGE],R3684)</f>
        <v>0</v>
      </c>
      <c r="T3684" s="139">
        <f ca="1">INDEX(EXTRACT!DATE,MATCH(Tableau4[[#This Row],[Décalage]],D:D,0),0)</f>
        <v>0</v>
      </c>
      <c r="U3684" s="139">
        <f ca="1">VLOOKUP(Tableau4[[#This Row],[Décalage]],D:E,2,0)</f>
        <v>0</v>
      </c>
      <c r="V3684" s="139">
        <f ca="1">VLOOKUP(Tableau4[[#This Row],[Décalage]],D:G,4,0)</f>
        <v>0</v>
      </c>
      <c r="AY3684" s="88"/>
      <c r="AZ3684" s="88"/>
      <c r="BA3684" s="88"/>
      <c r="BB3684" s="88"/>
      <c r="BC3684" s="88"/>
    </row>
    <row r="3685" spans="1:55" ht="15" x14ac:dyDescent="0.2">
      <c r="A3685" s="100" t="s">
        <v>534</v>
      </c>
      <c r="B3685" s="95" t="s">
        <v>534</v>
      </c>
      <c r="C3685" s="95">
        <v>3682</v>
      </c>
      <c r="D3685" s="95" t="s">
        <v>534</v>
      </c>
      <c r="E3685" s="99" t="s">
        <v>534</v>
      </c>
      <c r="F3685" s="95" t="s">
        <v>534</v>
      </c>
      <c r="G3685" s="95" t="s">
        <v>534</v>
      </c>
      <c r="H3685" s="95">
        <v>0</v>
      </c>
      <c r="I3685" s="95">
        <v>1</v>
      </c>
      <c r="J3685" s="95">
        <v>3218</v>
      </c>
      <c r="K3685" s="95" t="s">
        <v>534</v>
      </c>
      <c r="L3685" s="98" t="s">
        <v>534</v>
      </c>
      <c r="M3685" s="98" t="s">
        <v>534</v>
      </c>
      <c r="N3685" s="97" t="s">
        <v>534</v>
      </c>
      <c r="Q3685" s="88" t="str">
        <f t="array" aca="1" ref="Q3685" ca="1">IFERROR(INDEX(Tableau3[Num DECAL],SMALL(IF(Tableau3[Num DECAL]&lt;&gt;"",ROW(INDIRECT("1:"&amp;ROWS(Tableau3[Num DECAL])))),ROWS($1:3674))),"")</f>
        <v/>
      </c>
      <c r="R3685" s="88">
        <f t="shared" ca="1" si="57"/>
        <v>0</v>
      </c>
      <c r="S3685" s="88">
        <f ca="1">COUNTIFS(Tableau3[PLAGE],R3685)</f>
        <v>0</v>
      </c>
      <c r="T3685" s="139">
        <f ca="1">INDEX(EXTRACT!DATE,MATCH(Tableau4[[#This Row],[Décalage]],D:D,0),0)</f>
        <v>0</v>
      </c>
      <c r="U3685" s="139">
        <f ca="1">VLOOKUP(Tableau4[[#This Row],[Décalage]],D:E,2,0)</f>
        <v>0</v>
      </c>
      <c r="V3685" s="139">
        <f ca="1">VLOOKUP(Tableau4[[#This Row],[Décalage]],D:G,4,0)</f>
        <v>0</v>
      </c>
      <c r="AY3685" s="88"/>
      <c r="AZ3685" s="88"/>
      <c r="BA3685" s="88"/>
      <c r="BB3685" s="88"/>
      <c r="BC3685" s="88"/>
    </row>
    <row r="3686" spans="1:55" ht="15" x14ac:dyDescent="0.2">
      <c r="A3686" s="100" t="s">
        <v>534</v>
      </c>
      <c r="B3686" s="95" t="s">
        <v>534</v>
      </c>
      <c r="C3686" s="95">
        <v>3683</v>
      </c>
      <c r="D3686" s="95" t="s">
        <v>534</v>
      </c>
      <c r="E3686" s="99" t="s">
        <v>534</v>
      </c>
      <c r="F3686" s="95" t="s">
        <v>534</v>
      </c>
      <c r="G3686" s="95" t="s">
        <v>534</v>
      </c>
      <c r="H3686" s="95">
        <v>0</v>
      </c>
      <c r="I3686" s="95">
        <v>1</v>
      </c>
      <c r="J3686" s="95">
        <v>3219</v>
      </c>
      <c r="K3686" s="95" t="s">
        <v>534</v>
      </c>
      <c r="L3686" s="98" t="s">
        <v>534</v>
      </c>
      <c r="M3686" s="98" t="s">
        <v>534</v>
      </c>
      <c r="N3686" s="97" t="s">
        <v>534</v>
      </c>
      <c r="Q3686" s="88" t="str">
        <f t="array" aca="1" ref="Q3686" ca="1">IFERROR(INDEX(Tableau3[Num DECAL],SMALL(IF(Tableau3[Num DECAL]&lt;&gt;"",ROW(INDIRECT("1:"&amp;ROWS(Tableau3[Num DECAL])))),ROWS($1:3675))),"")</f>
        <v/>
      </c>
      <c r="R3686" s="88">
        <f t="shared" ca="1" si="57"/>
        <v>0</v>
      </c>
      <c r="S3686" s="88">
        <f ca="1">COUNTIFS(Tableau3[PLAGE],R3686)</f>
        <v>0</v>
      </c>
      <c r="T3686" s="139">
        <f ca="1">INDEX(EXTRACT!DATE,MATCH(Tableau4[[#This Row],[Décalage]],D:D,0),0)</f>
        <v>0</v>
      </c>
      <c r="U3686" s="139">
        <f ca="1">VLOOKUP(Tableau4[[#This Row],[Décalage]],D:E,2,0)</f>
        <v>0</v>
      </c>
      <c r="V3686" s="139">
        <f ca="1">VLOOKUP(Tableau4[[#This Row],[Décalage]],D:G,4,0)</f>
        <v>0</v>
      </c>
      <c r="AY3686" s="88"/>
      <c r="AZ3686" s="88"/>
      <c r="BA3686" s="88"/>
      <c r="BB3686" s="88"/>
      <c r="BC3686" s="88"/>
    </row>
    <row r="3687" spans="1:55" ht="15" x14ac:dyDescent="0.2">
      <c r="A3687" s="100" t="s">
        <v>534</v>
      </c>
      <c r="B3687" s="95" t="s">
        <v>534</v>
      </c>
      <c r="C3687" s="95">
        <v>3684</v>
      </c>
      <c r="D3687" s="95" t="s">
        <v>534</v>
      </c>
      <c r="E3687" s="99" t="s">
        <v>534</v>
      </c>
      <c r="F3687" s="95" t="s">
        <v>534</v>
      </c>
      <c r="G3687" s="95" t="s">
        <v>534</v>
      </c>
      <c r="H3687" s="95">
        <v>0</v>
      </c>
      <c r="I3687" s="95">
        <v>1</v>
      </c>
      <c r="J3687" s="95">
        <v>3220</v>
      </c>
      <c r="K3687" s="95" t="s">
        <v>534</v>
      </c>
      <c r="L3687" s="98" t="s">
        <v>534</v>
      </c>
      <c r="M3687" s="98" t="s">
        <v>534</v>
      </c>
      <c r="N3687" s="97" t="s">
        <v>534</v>
      </c>
      <c r="Q3687" s="88" t="str">
        <f t="array" aca="1" ref="Q3687" ca="1">IFERROR(INDEX(Tableau3[Num DECAL],SMALL(IF(Tableau3[Num DECAL]&lt;&gt;"",ROW(INDIRECT("1:"&amp;ROWS(Tableau3[Num DECAL])))),ROWS($1:3676))),"")</f>
        <v/>
      </c>
      <c r="R3687" s="88">
        <f t="shared" ca="1" si="57"/>
        <v>0</v>
      </c>
      <c r="S3687" s="88">
        <f ca="1">COUNTIFS(Tableau3[PLAGE],R3687)</f>
        <v>0</v>
      </c>
      <c r="T3687" s="139">
        <f ca="1">INDEX(EXTRACT!DATE,MATCH(Tableau4[[#This Row],[Décalage]],D:D,0),0)</f>
        <v>0</v>
      </c>
      <c r="U3687" s="139">
        <f ca="1">VLOOKUP(Tableau4[[#This Row],[Décalage]],D:E,2,0)</f>
        <v>0</v>
      </c>
      <c r="V3687" s="139">
        <f ca="1">VLOOKUP(Tableau4[[#This Row],[Décalage]],D:G,4,0)</f>
        <v>0</v>
      </c>
      <c r="AY3687" s="88"/>
      <c r="AZ3687" s="88"/>
      <c r="BA3687" s="88"/>
      <c r="BB3687" s="88"/>
      <c r="BC3687" s="88"/>
    </row>
    <row r="3688" spans="1:55" ht="15" x14ac:dyDescent="0.2">
      <c r="A3688" s="100" t="s">
        <v>534</v>
      </c>
      <c r="B3688" s="95" t="s">
        <v>534</v>
      </c>
      <c r="C3688" s="95">
        <v>3685</v>
      </c>
      <c r="D3688" s="95" t="s">
        <v>534</v>
      </c>
      <c r="E3688" s="99" t="s">
        <v>534</v>
      </c>
      <c r="F3688" s="95" t="s">
        <v>534</v>
      </c>
      <c r="G3688" s="95" t="s">
        <v>534</v>
      </c>
      <c r="H3688" s="95">
        <v>0</v>
      </c>
      <c r="I3688" s="95">
        <v>1</v>
      </c>
      <c r="J3688" s="95">
        <v>3221</v>
      </c>
      <c r="K3688" s="95" t="s">
        <v>534</v>
      </c>
      <c r="L3688" s="98" t="s">
        <v>534</v>
      </c>
      <c r="M3688" s="98" t="s">
        <v>534</v>
      </c>
      <c r="N3688" s="97" t="s">
        <v>534</v>
      </c>
      <c r="Q3688" s="88" t="str">
        <f t="array" aca="1" ref="Q3688" ca="1">IFERROR(INDEX(Tableau3[Num DECAL],SMALL(IF(Tableau3[Num DECAL]&lt;&gt;"",ROW(INDIRECT("1:"&amp;ROWS(Tableau3[Num DECAL])))),ROWS($1:3677))),"")</f>
        <v/>
      </c>
      <c r="R3688" s="88">
        <f t="shared" ca="1" si="57"/>
        <v>0</v>
      </c>
      <c r="S3688" s="88">
        <f ca="1">COUNTIFS(Tableau3[PLAGE],R3688)</f>
        <v>0</v>
      </c>
      <c r="T3688" s="139">
        <f ca="1">INDEX(EXTRACT!DATE,MATCH(Tableau4[[#This Row],[Décalage]],D:D,0),0)</f>
        <v>0</v>
      </c>
      <c r="U3688" s="139">
        <f ca="1">VLOOKUP(Tableau4[[#This Row],[Décalage]],D:E,2,0)</f>
        <v>0</v>
      </c>
      <c r="V3688" s="139">
        <f ca="1">VLOOKUP(Tableau4[[#This Row],[Décalage]],D:G,4,0)</f>
        <v>0</v>
      </c>
      <c r="AY3688" s="88"/>
      <c r="AZ3688" s="88"/>
      <c r="BA3688" s="88"/>
      <c r="BB3688" s="88"/>
      <c r="BC3688" s="88"/>
    </row>
    <row r="3689" spans="1:55" ht="15" x14ac:dyDescent="0.2">
      <c r="A3689" s="100" t="s">
        <v>534</v>
      </c>
      <c r="B3689" s="95" t="s">
        <v>534</v>
      </c>
      <c r="C3689" s="95">
        <v>3686</v>
      </c>
      <c r="D3689" s="95" t="s">
        <v>534</v>
      </c>
      <c r="E3689" s="99" t="s">
        <v>534</v>
      </c>
      <c r="F3689" s="95" t="s">
        <v>534</v>
      </c>
      <c r="G3689" s="95" t="s">
        <v>534</v>
      </c>
      <c r="H3689" s="95">
        <v>0</v>
      </c>
      <c r="I3689" s="95">
        <v>1</v>
      </c>
      <c r="J3689" s="95">
        <v>3222</v>
      </c>
      <c r="K3689" s="95" t="s">
        <v>534</v>
      </c>
      <c r="L3689" s="98" t="s">
        <v>534</v>
      </c>
      <c r="M3689" s="98" t="s">
        <v>534</v>
      </c>
      <c r="N3689" s="97" t="s">
        <v>534</v>
      </c>
      <c r="Q3689" s="88" t="str">
        <f t="array" aca="1" ref="Q3689" ca="1">IFERROR(INDEX(Tableau3[Num DECAL],SMALL(IF(Tableau3[Num DECAL]&lt;&gt;"",ROW(INDIRECT("1:"&amp;ROWS(Tableau3[Num DECAL])))),ROWS($1:3678))),"")</f>
        <v/>
      </c>
      <c r="R3689" s="88">
        <f t="shared" ca="1" si="57"/>
        <v>0</v>
      </c>
      <c r="S3689" s="88">
        <f ca="1">COUNTIFS(Tableau3[PLAGE],R3689)</f>
        <v>0</v>
      </c>
      <c r="T3689" s="139">
        <f ca="1">INDEX(EXTRACT!DATE,MATCH(Tableau4[[#This Row],[Décalage]],D:D,0),0)</f>
        <v>0</v>
      </c>
      <c r="U3689" s="139">
        <f ca="1">VLOOKUP(Tableau4[[#This Row],[Décalage]],D:E,2,0)</f>
        <v>0</v>
      </c>
      <c r="V3689" s="139">
        <f ca="1">VLOOKUP(Tableau4[[#This Row],[Décalage]],D:G,4,0)</f>
        <v>0</v>
      </c>
      <c r="AY3689" s="88"/>
      <c r="AZ3689" s="88"/>
      <c r="BA3689" s="88"/>
      <c r="BB3689" s="88"/>
      <c r="BC3689" s="88"/>
    </row>
    <row r="3690" spans="1:55" ht="15" x14ac:dyDescent="0.2">
      <c r="A3690" s="100" t="s">
        <v>534</v>
      </c>
      <c r="B3690" s="95" t="s">
        <v>534</v>
      </c>
      <c r="C3690" s="95">
        <v>3687</v>
      </c>
      <c r="D3690" s="95" t="s">
        <v>534</v>
      </c>
      <c r="E3690" s="99" t="s">
        <v>534</v>
      </c>
      <c r="F3690" s="95" t="s">
        <v>534</v>
      </c>
      <c r="G3690" s="95" t="s">
        <v>534</v>
      </c>
      <c r="H3690" s="95">
        <v>0</v>
      </c>
      <c r="I3690" s="95">
        <v>1</v>
      </c>
      <c r="J3690" s="95">
        <v>3223</v>
      </c>
      <c r="K3690" s="95" t="s">
        <v>534</v>
      </c>
      <c r="L3690" s="98" t="s">
        <v>534</v>
      </c>
      <c r="M3690" s="98" t="s">
        <v>534</v>
      </c>
      <c r="N3690" s="97" t="s">
        <v>534</v>
      </c>
      <c r="Q3690" s="88" t="str">
        <f t="array" aca="1" ref="Q3690" ca="1">IFERROR(INDEX(Tableau3[Num DECAL],SMALL(IF(Tableau3[Num DECAL]&lt;&gt;"",ROW(INDIRECT("1:"&amp;ROWS(Tableau3[Num DECAL])))),ROWS($1:3679))),"")</f>
        <v/>
      </c>
      <c r="R3690" s="88">
        <f t="shared" ca="1" si="57"/>
        <v>0</v>
      </c>
      <c r="S3690" s="88">
        <f ca="1">COUNTIFS(Tableau3[PLAGE],R3690)</f>
        <v>0</v>
      </c>
      <c r="T3690" s="139">
        <f ca="1">INDEX(EXTRACT!DATE,MATCH(Tableau4[[#This Row],[Décalage]],D:D,0),0)</f>
        <v>0</v>
      </c>
      <c r="U3690" s="139">
        <f ca="1">VLOOKUP(Tableau4[[#This Row],[Décalage]],D:E,2,0)</f>
        <v>0</v>
      </c>
      <c r="V3690" s="139">
        <f ca="1">VLOOKUP(Tableau4[[#This Row],[Décalage]],D:G,4,0)</f>
        <v>0</v>
      </c>
      <c r="AY3690" s="88"/>
      <c r="AZ3690" s="88"/>
      <c r="BA3690" s="88"/>
      <c r="BB3690" s="88"/>
      <c r="BC3690" s="88"/>
    </row>
    <row r="3691" spans="1:55" ht="15" x14ac:dyDescent="0.2">
      <c r="A3691" s="100" t="s">
        <v>534</v>
      </c>
      <c r="B3691" s="95" t="s">
        <v>534</v>
      </c>
      <c r="C3691" s="95">
        <v>3688</v>
      </c>
      <c r="D3691" s="95" t="s">
        <v>534</v>
      </c>
      <c r="E3691" s="99" t="s">
        <v>534</v>
      </c>
      <c r="F3691" s="95" t="s">
        <v>534</v>
      </c>
      <c r="G3691" s="95" t="s">
        <v>534</v>
      </c>
      <c r="H3691" s="95">
        <v>0</v>
      </c>
      <c r="I3691" s="95">
        <v>1</v>
      </c>
      <c r="J3691" s="95">
        <v>3224</v>
      </c>
      <c r="K3691" s="95" t="s">
        <v>534</v>
      </c>
      <c r="L3691" s="98" t="s">
        <v>534</v>
      </c>
      <c r="M3691" s="98" t="s">
        <v>534</v>
      </c>
      <c r="N3691" s="97" t="s">
        <v>534</v>
      </c>
      <c r="Q3691" s="88" t="str">
        <f t="array" aca="1" ref="Q3691" ca="1">IFERROR(INDEX(Tableau3[Num DECAL],SMALL(IF(Tableau3[Num DECAL]&lt;&gt;"",ROW(INDIRECT("1:"&amp;ROWS(Tableau3[Num DECAL])))),ROWS($1:3680))),"")</f>
        <v/>
      </c>
      <c r="R3691" s="88">
        <f t="shared" ca="1" si="57"/>
        <v>0</v>
      </c>
      <c r="S3691" s="88">
        <f ca="1">COUNTIFS(Tableau3[PLAGE],R3691)</f>
        <v>0</v>
      </c>
      <c r="T3691" s="139">
        <f ca="1">INDEX(EXTRACT!DATE,MATCH(Tableau4[[#This Row],[Décalage]],D:D,0),0)</f>
        <v>0</v>
      </c>
      <c r="U3691" s="139">
        <f ca="1">VLOOKUP(Tableau4[[#This Row],[Décalage]],D:E,2,0)</f>
        <v>0</v>
      </c>
      <c r="V3691" s="139">
        <f ca="1">VLOOKUP(Tableau4[[#This Row],[Décalage]],D:G,4,0)</f>
        <v>0</v>
      </c>
      <c r="AY3691" s="88"/>
      <c r="AZ3691" s="88"/>
      <c r="BA3691" s="88"/>
      <c r="BB3691" s="88"/>
      <c r="BC3691" s="88"/>
    </row>
    <row r="3692" spans="1:55" ht="15" x14ac:dyDescent="0.2">
      <c r="A3692" s="100" t="s">
        <v>534</v>
      </c>
      <c r="B3692" s="95" t="s">
        <v>534</v>
      </c>
      <c r="C3692" s="95">
        <v>3689</v>
      </c>
      <c r="D3692" s="95" t="s">
        <v>534</v>
      </c>
      <c r="E3692" s="99" t="s">
        <v>534</v>
      </c>
      <c r="F3692" s="95" t="s">
        <v>534</v>
      </c>
      <c r="G3692" s="95" t="s">
        <v>534</v>
      </c>
      <c r="H3692" s="95">
        <v>0</v>
      </c>
      <c r="I3692" s="95">
        <v>1</v>
      </c>
      <c r="J3692" s="95">
        <v>3225</v>
      </c>
      <c r="K3692" s="95" t="s">
        <v>534</v>
      </c>
      <c r="L3692" s="98" t="s">
        <v>534</v>
      </c>
      <c r="M3692" s="98" t="s">
        <v>534</v>
      </c>
      <c r="N3692" s="97" t="s">
        <v>534</v>
      </c>
      <c r="Q3692" s="88" t="str">
        <f t="array" aca="1" ref="Q3692" ca="1">IFERROR(INDEX(Tableau3[Num DECAL],SMALL(IF(Tableau3[Num DECAL]&lt;&gt;"",ROW(INDIRECT("1:"&amp;ROWS(Tableau3[Num DECAL])))),ROWS($1:3681))),"")</f>
        <v/>
      </c>
      <c r="R3692" s="88">
        <f t="shared" ca="1" si="57"/>
        <v>0</v>
      </c>
      <c r="S3692" s="88">
        <f ca="1">COUNTIFS(Tableau3[PLAGE],R3692)</f>
        <v>0</v>
      </c>
      <c r="T3692" s="139">
        <f ca="1">INDEX(EXTRACT!DATE,MATCH(Tableau4[[#This Row],[Décalage]],D:D,0),0)</f>
        <v>0</v>
      </c>
      <c r="U3692" s="139">
        <f ca="1">VLOOKUP(Tableau4[[#This Row],[Décalage]],D:E,2,0)</f>
        <v>0</v>
      </c>
      <c r="V3692" s="139">
        <f ca="1">VLOOKUP(Tableau4[[#This Row],[Décalage]],D:G,4,0)</f>
        <v>0</v>
      </c>
      <c r="AY3692" s="88"/>
      <c r="AZ3692" s="88"/>
      <c r="BA3692" s="88"/>
      <c r="BB3692" s="88"/>
      <c r="BC3692" s="88"/>
    </row>
    <row r="3693" spans="1:55" ht="15" x14ac:dyDescent="0.2">
      <c r="A3693" s="100" t="s">
        <v>534</v>
      </c>
      <c r="B3693" s="95" t="s">
        <v>534</v>
      </c>
      <c r="C3693" s="95">
        <v>3690</v>
      </c>
      <c r="D3693" s="95" t="s">
        <v>534</v>
      </c>
      <c r="E3693" s="99" t="s">
        <v>534</v>
      </c>
      <c r="F3693" s="95" t="s">
        <v>534</v>
      </c>
      <c r="G3693" s="95" t="s">
        <v>534</v>
      </c>
      <c r="H3693" s="95">
        <v>0</v>
      </c>
      <c r="I3693" s="95">
        <v>1</v>
      </c>
      <c r="J3693" s="95">
        <v>3226</v>
      </c>
      <c r="K3693" s="95" t="s">
        <v>534</v>
      </c>
      <c r="L3693" s="98" t="s">
        <v>534</v>
      </c>
      <c r="M3693" s="98" t="s">
        <v>534</v>
      </c>
      <c r="N3693" s="97" t="s">
        <v>534</v>
      </c>
      <c r="Q3693" s="88" t="str">
        <f t="array" aca="1" ref="Q3693" ca="1">IFERROR(INDEX(Tableau3[Num DECAL],SMALL(IF(Tableau3[Num DECAL]&lt;&gt;"",ROW(INDIRECT("1:"&amp;ROWS(Tableau3[Num DECAL])))),ROWS($1:3682))),"")</f>
        <v/>
      </c>
      <c r="R3693" s="88">
        <f t="shared" ca="1" si="57"/>
        <v>0</v>
      </c>
      <c r="S3693" s="88">
        <f ca="1">COUNTIFS(Tableau3[PLAGE],R3693)</f>
        <v>0</v>
      </c>
      <c r="T3693" s="139">
        <f ca="1">INDEX(EXTRACT!DATE,MATCH(Tableau4[[#This Row],[Décalage]],D:D,0),0)</f>
        <v>0</v>
      </c>
      <c r="U3693" s="139">
        <f ca="1">VLOOKUP(Tableau4[[#This Row],[Décalage]],D:E,2,0)</f>
        <v>0</v>
      </c>
      <c r="V3693" s="139">
        <f ca="1">VLOOKUP(Tableau4[[#This Row],[Décalage]],D:G,4,0)</f>
        <v>0</v>
      </c>
      <c r="AY3693" s="88"/>
      <c r="AZ3693" s="88"/>
      <c r="BA3693" s="88"/>
      <c r="BB3693" s="88"/>
      <c r="BC3693" s="88"/>
    </row>
    <row r="3694" spans="1:55" ht="15" x14ac:dyDescent="0.2">
      <c r="A3694" s="100" t="s">
        <v>534</v>
      </c>
      <c r="B3694" s="95" t="s">
        <v>534</v>
      </c>
      <c r="C3694" s="95">
        <v>3691</v>
      </c>
      <c r="D3694" s="95" t="s">
        <v>534</v>
      </c>
      <c r="E3694" s="99" t="s">
        <v>534</v>
      </c>
      <c r="F3694" s="95" t="s">
        <v>534</v>
      </c>
      <c r="G3694" s="95" t="s">
        <v>534</v>
      </c>
      <c r="H3694" s="95">
        <v>0</v>
      </c>
      <c r="I3694" s="95">
        <v>1</v>
      </c>
      <c r="J3694" s="95">
        <v>3227</v>
      </c>
      <c r="K3694" s="95" t="s">
        <v>534</v>
      </c>
      <c r="L3694" s="98" t="s">
        <v>534</v>
      </c>
      <c r="M3694" s="98" t="s">
        <v>534</v>
      </c>
      <c r="N3694" s="97" t="s">
        <v>534</v>
      </c>
      <c r="Q3694" s="88" t="str">
        <f t="array" aca="1" ref="Q3694" ca="1">IFERROR(INDEX(Tableau3[Num DECAL],SMALL(IF(Tableau3[Num DECAL]&lt;&gt;"",ROW(INDIRECT("1:"&amp;ROWS(Tableau3[Num DECAL])))),ROWS($1:3683))),"")</f>
        <v/>
      </c>
      <c r="R3694" s="88">
        <f t="shared" ca="1" si="57"/>
        <v>0</v>
      </c>
      <c r="S3694" s="88">
        <f ca="1">COUNTIFS(Tableau3[PLAGE],R3694)</f>
        <v>0</v>
      </c>
      <c r="T3694" s="139">
        <f ca="1">INDEX(EXTRACT!DATE,MATCH(Tableau4[[#This Row],[Décalage]],D:D,0),0)</f>
        <v>0</v>
      </c>
      <c r="U3694" s="139">
        <f ca="1">VLOOKUP(Tableau4[[#This Row],[Décalage]],D:E,2,0)</f>
        <v>0</v>
      </c>
      <c r="V3694" s="139">
        <f ca="1">VLOOKUP(Tableau4[[#This Row],[Décalage]],D:G,4,0)</f>
        <v>0</v>
      </c>
      <c r="AY3694" s="88"/>
      <c r="AZ3694" s="88"/>
      <c r="BA3694" s="88"/>
      <c r="BB3694" s="88"/>
      <c r="BC3694" s="88"/>
    </row>
    <row r="3695" spans="1:55" ht="15" x14ac:dyDescent="0.2">
      <c r="A3695" s="100" t="s">
        <v>534</v>
      </c>
      <c r="B3695" s="95" t="s">
        <v>534</v>
      </c>
      <c r="C3695" s="95">
        <v>3692</v>
      </c>
      <c r="D3695" s="95" t="s">
        <v>534</v>
      </c>
      <c r="E3695" s="99" t="s">
        <v>534</v>
      </c>
      <c r="F3695" s="95" t="s">
        <v>534</v>
      </c>
      <c r="G3695" s="95" t="s">
        <v>534</v>
      </c>
      <c r="H3695" s="95">
        <v>0</v>
      </c>
      <c r="I3695" s="95">
        <v>1</v>
      </c>
      <c r="J3695" s="95">
        <v>3228</v>
      </c>
      <c r="K3695" s="95" t="s">
        <v>534</v>
      </c>
      <c r="L3695" s="98" t="s">
        <v>534</v>
      </c>
      <c r="M3695" s="98" t="s">
        <v>534</v>
      </c>
      <c r="N3695" s="97" t="s">
        <v>534</v>
      </c>
      <c r="Q3695" s="88" t="str">
        <f t="array" aca="1" ref="Q3695" ca="1">IFERROR(INDEX(Tableau3[Num DECAL],SMALL(IF(Tableau3[Num DECAL]&lt;&gt;"",ROW(INDIRECT("1:"&amp;ROWS(Tableau3[Num DECAL])))),ROWS($1:3684))),"")</f>
        <v/>
      </c>
      <c r="R3695" s="88">
        <f t="shared" ca="1" si="57"/>
        <v>0</v>
      </c>
      <c r="S3695" s="88">
        <f ca="1">COUNTIFS(Tableau3[PLAGE],R3695)</f>
        <v>0</v>
      </c>
      <c r="T3695" s="139">
        <f ca="1">INDEX(EXTRACT!DATE,MATCH(Tableau4[[#This Row],[Décalage]],D:D,0),0)</f>
        <v>0</v>
      </c>
      <c r="U3695" s="139">
        <f ca="1">VLOOKUP(Tableau4[[#This Row],[Décalage]],D:E,2,0)</f>
        <v>0</v>
      </c>
      <c r="V3695" s="139">
        <f ca="1">VLOOKUP(Tableau4[[#This Row],[Décalage]],D:G,4,0)</f>
        <v>0</v>
      </c>
      <c r="AY3695" s="88"/>
      <c r="AZ3695" s="88"/>
      <c r="BA3695" s="88"/>
      <c r="BB3695" s="88"/>
      <c r="BC3695" s="88"/>
    </row>
    <row r="3696" spans="1:55" ht="15" x14ac:dyDescent="0.2">
      <c r="A3696" s="100" t="s">
        <v>534</v>
      </c>
      <c r="B3696" s="95" t="s">
        <v>534</v>
      </c>
      <c r="C3696" s="95">
        <v>3693</v>
      </c>
      <c r="D3696" s="95" t="s">
        <v>534</v>
      </c>
      <c r="E3696" s="99" t="s">
        <v>534</v>
      </c>
      <c r="F3696" s="95" t="s">
        <v>534</v>
      </c>
      <c r="G3696" s="95" t="s">
        <v>534</v>
      </c>
      <c r="H3696" s="95">
        <v>0</v>
      </c>
      <c r="I3696" s="95">
        <v>1</v>
      </c>
      <c r="J3696" s="95">
        <v>3229</v>
      </c>
      <c r="K3696" s="95" t="s">
        <v>534</v>
      </c>
      <c r="L3696" s="98" t="s">
        <v>534</v>
      </c>
      <c r="M3696" s="98" t="s">
        <v>534</v>
      </c>
      <c r="N3696" s="97" t="s">
        <v>534</v>
      </c>
      <c r="Q3696" s="88" t="str">
        <f t="array" aca="1" ref="Q3696" ca="1">IFERROR(INDEX(Tableau3[Num DECAL],SMALL(IF(Tableau3[Num DECAL]&lt;&gt;"",ROW(INDIRECT("1:"&amp;ROWS(Tableau3[Num DECAL])))),ROWS($1:3685))),"")</f>
        <v/>
      </c>
      <c r="R3696" s="88">
        <f t="shared" ca="1" si="57"/>
        <v>0</v>
      </c>
      <c r="S3696" s="88">
        <f ca="1">COUNTIFS(Tableau3[PLAGE],R3696)</f>
        <v>0</v>
      </c>
      <c r="T3696" s="139">
        <f ca="1">INDEX(EXTRACT!DATE,MATCH(Tableau4[[#This Row],[Décalage]],D:D,0),0)</f>
        <v>0</v>
      </c>
      <c r="U3696" s="139">
        <f ca="1">VLOOKUP(Tableau4[[#This Row],[Décalage]],D:E,2,0)</f>
        <v>0</v>
      </c>
      <c r="V3696" s="139">
        <f ca="1">VLOOKUP(Tableau4[[#This Row],[Décalage]],D:G,4,0)</f>
        <v>0</v>
      </c>
      <c r="AY3696" s="88"/>
      <c r="AZ3696" s="88"/>
      <c r="BA3696" s="88"/>
      <c r="BB3696" s="88"/>
      <c r="BC3696" s="88"/>
    </row>
    <row r="3697" spans="1:55" ht="15" x14ac:dyDescent="0.2">
      <c r="A3697" s="100" t="s">
        <v>534</v>
      </c>
      <c r="B3697" s="95" t="s">
        <v>534</v>
      </c>
      <c r="C3697" s="95">
        <v>3694</v>
      </c>
      <c r="D3697" s="95" t="s">
        <v>534</v>
      </c>
      <c r="E3697" s="99" t="s">
        <v>534</v>
      </c>
      <c r="F3697" s="95" t="s">
        <v>534</v>
      </c>
      <c r="G3697" s="95" t="s">
        <v>534</v>
      </c>
      <c r="H3697" s="95">
        <v>0</v>
      </c>
      <c r="I3697" s="95">
        <v>1</v>
      </c>
      <c r="J3697" s="95">
        <v>3230</v>
      </c>
      <c r="K3697" s="95" t="s">
        <v>534</v>
      </c>
      <c r="L3697" s="98" t="s">
        <v>534</v>
      </c>
      <c r="M3697" s="98" t="s">
        <v>534</v>
      </c>
      <c r="N3697" s="97" t="s">
        <v>534</v>
      </c>
      <c r="Q3697" s="88" t="str">
        <f t="array" aca="1" ref="Q3697" ca="1">IFERROR(INDEX(Tableau3[Num DECAL],SMALL(IF(Tableau3[Num DECAL]&lt;&gt;"",ROW(INDIRECT("1:"&amp;ROWS(Tableau3[Num DECAL])))),ROWS($1:3686))),"")</f>
        <v/>
      </c>
      <c r="R3697" s="88">
        <f t="shared" ca="1" si="57"/>
        <v>0</v>
      </c>
      <c r="S3697" s="88">
        <f ca="1">COUNTIFS(Tableau3[PLAGE],R3697)</f>
        <v>0</v>
      </c>
      <c r="T3697" s="139">
        <f ca="1">INDEX(EXTRACT!DATE,MATCH(Tableau4[[#This Row],[Décalage]],D:D,0),0)</f>
        <v>0</v>
      </c>
      <c r="U3697" s="139">
        <f ca="1">VLOOKUP(Tableau4[[#This Row],[Décalage]],D:E,2,0)</f>
        <v>0</v>
      </c>
      <c r="V3697" s="139">
        <f ca="1">VLOOKUP(Tableau4[[#This Row],[Décalage]],D:G,4,0)</f>
        <v>0</v>
      </c>
      <c r="AY3697" s="88"/>
      <c r="AZ3697" s="88"/>
      <c r="BA3697" s="88"/>
      <c r="BB3697" s="88"/>
      <c r="BC3697" s="88"/>
    </row>
    <row r="3698" spans="1:55" ht="15" x14ac:dyDescent="0.2">
      <c r="A3698" s="100" t="s">
        <v>534</v>
      </c>
      <c r="B3698" s="95" t="s">
        <v>534</v>
      </c>
      <c r="C3698" s="95">
        <v>3695</v>
      </c>
      <c r="D3698" s="95" t="s">
        <v>534</v>
      </c>
      <c r="E3698" s="99" t="s">
        <v>534</v>
      </c>
      <c r="F3698" s="95" t="s">
        <v>534</v>
      </c>
      <c r="G3698" s="95" t="s">
        <v>534</v>
      </c>
      <c r="H3698" s="95">
        <v>0</v>
      </c>
      <c r="I3698" s="95">
        <v>1</v>
      </c>
      <c r="J3698" s="95">
        <v>3231</v>
      </c>
      <c r="K3698" s="95" t="s">
        <v>534</v>
      </c>
      <c r="L3698" s="98" t="s">
        <v>534</v>
      </c>
      <c r="M3698" s="98" t="s">
        <v>534</v>
      </c>
      <c r="N3698" s="97" t="s">
        <v>534</v>
      </c>
      <c r="Q3698" s="88" t="str">
        <f t="array" aca="1" ref="Q3698" ca="1">IFERROR(INDEX(Tableau3[Num DECAL],SMALL(IF(Tableau3[Num DECAL]&lt;&gt;"",ROW(INDIRECT("1:"&amp;ROWS(Tableau3[Num DECAL])))),ROWS($1:3687))),"")</f>
        <v/>
      </c>
      <c r="R3698" s="88">
        <f t="shared" ca="1" si="57"/>
        <v>0</v>
      </c>
      <c r="S3698" s="88">
        <f ca="1">COUNTIFS(Tableau3[PLAGE],R3698)</f>
        <v>0</v>
      </c>
      <c r="T3698" s="139">
        <f ca="1">INDEX(EXTRACT!DATE,MATCH(Tableau4[[#This Row],[Décalage]],D:D,0),0)</f>
        <v>0</v>
      </c>
      <c r="U3698" s="139">
        <f ca="1">VLOOKUP(Tableau4[[#This Row],[Décalage]],D:E,2,0)</f>
        <v>0</v>
      </c>
      <c r="V3698" s="139">
        <f ca="1">VLOOKUP(Tableau4[[#This Row],[Décalage]],D:G,4,0)</f>
        <v>0</v>
      </c>
      <c r="AY3698" s="88"/>
      <c r="AZ3698" s="88"/>
      <c r="BA3698" s="88"/>
      <c r="BB3698" s="88"/>
      <c r="BC3698" s="88"/>
    </row>
    <row r="3699" spans="1:55" ht="15" x14ac:dyDescent="0.2">
      <c r="A3699" s="100" t="s">
        <v>534</v>
      </c>
      <c r="B3699" s="95" t="s">
        <v>534</v>
      </c>
      <c r="C3699" s="95">
        <v>3696</v>
      </c>
      <c r="D3699" s="95" t="s">
        <v>534</v>
      </c>
      <c r="E3699" s="99" t="s">
        <v>534</v>
      </c>
      <c r="F3699" s="95" t="s">
        <v>534</v>
      </c>
      <c r="G3699" s="95" t="s">
        <v>534</v>
      </c>
      <c r="H3699" s="95">
        <v>0</v>
      </c>
      <c r="I3699" s="95">
        <v>1</v>
      </c>
      <c r="J3699" s="95">
        <v>3232</v>
      </c>
      <c r="K3699" s="95" t="s">
        <v>534</v>
      </c>
      <c r="L3699" s="98" t="s">
        <v>534</v>
      </c>
      <c r="M3699" s="98" t="s">
        <v>534</v>
      </c>
      <c r="N3699" s="97" t="s">
        <v>534</v>
      </c>
      <c r="Q3699" s="88" t="str">
        <f t="array" aca="1" ref="Q3699" ca="1">IFERROR(INDEX(Tableau3[Num DECAL],SMALL(IF(Tableau3[Num DECAL]&lt;&gt;"",ROW(INDIRECT("1:"&amp;ROWS(Tableau3[Num DECAL])))),ROWS($1:3688))),"")</f>
        <v/>
      </c>
      <c r="R3699" s="88">
        <f t="shared" ca="1" si="57"/>
        <v>0</v>
      </c>
      <c r="S3699" s="88">
        <f ca="1">COUNTIFS(Tableau3[PLAGE],R3699)</f>
        <v>0</v>
      </c>
      <c r="T3699" s="139">
        <f ca="1">INDEX(EXTRACT!DATE,MATCH(Tableau4[[#This Row],[Décalage]],D:D,0),0)</f>
        <v>0</v>
      </c>
      <c r="U3699" s="139">
        <f ca="1">VLOOKUP(Tableau4[[#This Row],[Décalage]],D:E,2,0)</f>
        <v>0</v>
      </c>
      <c r="V3699" s="139">
        <f ca="1">VLOOKUP(Tableau4[[#This Row],[Décalage]],D:G,4,0)</f>
        <v>0</v>
      </c>
      <c r="AY3699" s="88"/>
      <c r="AZ3699" s="88"/>
      <c r="BA3699" s="88"/>
      <c r="BB3699" s="88"/>
      <c r="BC3699" s="88"/>
    </row>
    <row r="3700" spans="1:55" ht="15" x14ac:dyDescent="0.2">
      <c r="A3700" s="100" t="s">
        <v>534</v>
      </c>
      <c r="B3700" s="95" t="s">
        <v>534</v>
      </c>
      <c r="C3700" s="95">
        <v>3697</v>
      </c>
      <c r="D3700" s="95" t="s">
        <v>534</v>
      </c>
      <c r="E3700" s="99" t="s">
        <v>534</v>
      </c>
      <c r="F3700" s="95" t="s">
        <v>534</v>
      </c>
      <c r="G3700" s="95" t="s">
        <v>534</v>
      </c>
      <c r="H3700" s="95">
        <v>0</v>
      </c>
      <c r="I3700" s="95">
        <v>1</v>
      </c>
      <c r="J3700" s="95">
        <v>3233</v>
      </c>
      <c r="K3700" s="95" t="s">
        <v>534</v>
      </c>
      <c r="L3700" s="98" t="s">
        <v>534</v>
      </c>
      <c r="M3700" s="98" t="s">
        <v>534</v>
      </c>
      <c r="N3700" s="97" t="s">
        <v>534</v>
      </c>
      <c r="Q3700" s="88" t="str">
        <f t="array" aca="1" ref="Q3700" ca="1">IFERROR(INDEX(Tableau3[Num DECAL],SMALL(IF(Tableau3[Num DECAL]&lt;&gt;"",ROW(INDIRECT("1:"&amp;ROWS(Tableau3[Num DECAL])))),ROWS($1:3689))),"")</f>
        <v/>
      </c>
      <c r="R3700" s="88">
        <f t="shared" ca="1" si="57"/>
        <v>0</v>
      </c>
      <c r="S3700" s="88">
        <f ca="1">COUNTIFS(Tableau3[PLAGE],R3700)</f>
        <v>0</v>
      </c>
      <c r="T3700" s="139">
        <f ca="1">INDEX(EXTRACT!DATE,MATCH(Tableau4[[#This Row],[Décalage]],D:D,0),0)</f>
        <v>0</v>
      </c>
      <c r="U3700" s="139">
        <f ca="1">VLOOKUP(Tableau4[[#This Row],[Décalage]],D:E,2,0)</f>
        <v>0</v>
      </c>
      <c r="V3700" s="139">
        <f ca="1">VLOOKUP(Tableau4[[#This Row],[Décalage]],D:G,4,0)</f>
        <v>0</v>
      </c>
      <c r="AY3700" s="88"/>
      <c r="AZ3700" s="88"/>
      <c r="BA3700" s="88"/>
      <c r="BB3700" s="88"/>
      <c r="BC3700" s="88"/>
    </row>
    <row r="3701" spans="1:55" ht="15" x14ac:dyDescent="0.2">
      <c r="A3701" s="100" t="s">
        <v>534</v>
      </c>
      <c r="B3701" s="95" t="s">
        <v>534</v>
      </c>
      <c r="C3701" s="95">
        <v>3698</v>
      </c>
      <c r="D3701" s="95" t="s">
        <v>534</v>
      </c>
      <c r="E3701" s="99" t="s">
        <v>534</v>
      </c>
      <c r="F3701" s="95" t="s">
        <v>534</v>
      </c>
      <c r="G3701" s="95" t="s">
        <v>534</v>
      </c>
      <c r="H3701" s="95">
        <v>0</v>
      </c>
      <c r="I3701" s="95">
        <v>1</v>
      </c>
      <c r="J3701" s="95">
        <v>3234</v>
      </c>
      <c r="K3701" s="95" t="s">
        <v>534</v>
      </c>
      <c r="L3701" s="98" t="s">
        <v>534</v>
      </c>
      <c r="M3701" s="98" t="s">
        <v>534</v>
      </c>
      <c r="N3701" s="97" t="s">
        <v>534</v>
      </c>
      <c r="Q3701" s="88" t="str">
        <f t="array" aca="1" ref="Q3701" ca="1">IFERROR(INDEX(Tableau3[Num DECAL],SMALL(IF(Tableau3[Num DECAL]&lt;&gt;"",ROW(INDIRECT("1:"&amp;ROWS(Tableau3[Num DECAL])))),ROWS($1:3690))),"")</f>
        <v/>
      </c>
      <c r="R3701" s="88">
        <f t="shared" ca="1" si="57"/>
        <v>0</v>
      </c>
      <c r="S3701" s="88">
        <f ca="1">COUNTIFS(Tableau3[PLAGE],R3701)</f>
        <v>0</v>
      </c>
      <c r="T3701" s="139">
        <f ca="1">INDEX(EXTRACT!DATE,MATCH(Tableau4[[#This Row],[Décalage]],D:D,0),0)</f>
        <v>0</v>
      </c>
      <c r="U3701" s="139">
        <f ca="1">VLOOKUP(Tableau4[[#This Row],[Décalage]],D:E,2,0)</f>
        <v>0</v>
      </c>
      <c r="V3701" s="139">
        <f ca="1">VLOOKUP(Tableau4[[#This Row],[Décalage]],D:G,4,0)</f>
        <v>0</v>
      </c>
      <c r="AY3701" s="88"/>
      <c r="AZ3701" s="88"/>
      <c r="BA3701" s="88"/>
      <c r="BB3701" s="88"/>
      <c r="BC3701" s="88"/>
    </row>
    <row r="3702" spans="1:55" ht="15" x14ac:dyDescent="0.2">
      <c r="A3702" s="100" t="s">
        <v>534</v>
      </c>
      <c r="B3702" s="95" t="s">
        <v>534</v>
      </c>
      <c r="C3702" s="95">
        <v>3699</v>
      </c>
      <c r="D3702" s="95" t="s">
        <v>534</v>
      </c>
      <c r="E3702" s="99" t="s">
        <v>534</v>
      </c>
      <c r="F3702" s="95" t="s">
        <v>534</v>
      </c>
      <c r="G3702" s="95" t="s">
        <v>534</v>
      </c>
      <c r="H3702" s="95">
        <v>0</v>
      </c>
      <c r="I3702" s="95">
        <v>1</v>
      </c>
      <c r="J3702" s="95">
        <v>3235</v>
      </c>
      <c r="K3702" s="95" t="s">
        <v>534</v>
      </c>
      <c r="L3702" s="98" t="s">
        <v>534</v>
      </c>
      <c r="M3702" s="98" t="s">
        <v>534</v>
      </c>
      <c r="N3702" s="97" t="s">
        <v>534</v>
      </c>
      <c r="Q3702" s="88" t="str">
        <f t="array" aca="1" ref="Q3702" ca="1">IFERROR(INDEX(Tableau3[Num DECAL],SMALL(IF(Tableau3[Num DECAL]&lt;&gt;"",ROW(INDIRECT("1:"&amp;ROWS(Tableau3[Num DECAL])))),ROWS($1:3691))),"")</f>
        <v/>
      </c>
      <c r="R3702" s="88">
        <f t="shared" ca="1" si="57"/>
        <v>0</v>
      </c>
      <c r="S3702" s="88">
        <f ca="1">COUNTIFS(Tableau3[PLAGE],R3702)</f>
        <v>0</v>
      </c>
      <c r="T3702" s="139">
        <f ca="1">INDEX(EXTRACT!DATE,MATCH(Tableau4[[#This Row],[Décalage]],D:D,0),0)</f>
        <v>0</v>
      </c>
      <c r="U3702" s="139">
        <f ca="1">VLOOKUP(Tableau4[[#This Row],[Décalage]],D:E,2,0)</f>
        <v>0</v>
      </c>
      <c r="V3702" s="139">
        <f ca="1">VLOOKUP(Tableau4[[#This Row],[Décalage]],D:G,4,0)</f>
        <v>0</v>
      </c>
      <c r="AY3702" s="88"/>
      <c r="AZ3702" s="88"/>
      <c r="BA3702" s="88"/>
      <c r="BB3702" s="88"/>
      <c r="BC3702" s="88"/>
    </row>
    <row r="3703" spans="1:55" ht="15" x14ac:dyDescent="0.2">
      <c r="A3703" s="100" t="s">
        <v>534</v>
      </c>
      <c r="B3703" s="95" t="s">
        <v>534</v>
      </c>
      <c r="C3703" s="95">
        <v>3700</v>
      </c>
      <c r="D3703" s="95" t="s">
        <v>534</v>
      </c>
      <c r="E3703" s="99" t="s">
        <v>534</v>
      </c>
      <c r="F3703" s="95" t="s">
        <v>534</v>
      </c>
      <c r="G3703" s="95" t="s">
        <v>534</v>
      </c>
      <c r="H3703" s="95">
        <v>0</v>
      </c>
      <c r="I3703" s="95">
        <v>1</v>
      </c>
      <c r="J3703" s="95">
        <v>3236</v>
      </c>
      <c r="K3703" s="95" t="s">
        <v>534</v>
      </c>
      <c r="L3703" s="98" t="s">
        <v>534</v>
      </c>
      <c r="M3703" s="98" t="s">
        <v>534</v>
      </c>
      <c r="N3703" s="97" t="s">
        <v>534</v>
      </c>
      <c r="Q3703" s="88" t="str">
        <f t="array" aca="1" ref="Q3703" ca="1">IFERROR(INDEX(Tableau3[Num DECAL],SMALL(IF(Tableau3[Num DECAL]&lt;&gt;"",ROW(INDIRECT("1:"&amp;ROWS(Tableau3[Num DECAL])))),ROWS($1:3692))),"")</f>
        <v/>
      </c>
      <c r="R3703" s="88">
        <f t="shared" ca="1" si="57"/>
        <v>0</v>
      </c>
      <c r="S3703" s="88">
        <f ca="1">COUNTIFS(Tableau3[PLAGE],R3703)</f>
        <v>0</v>
      </c>
      <c r="T3703" s="139">
        <f ca="1">INDEX(EXTRACT!DATE,MATCH(Tableau4[[#This Row],[Décalage]],D:D,0),0)</f>
        <v>0</v>
      </c>
      <c r="U3703" s="139">
        <f ca="1">VLOOKUP(Tableau4[[#This Row],[Décalage]],D:E,2,0)</f>
        <v>0</v>
      </c>
      <c r="V3703" s="139">
        <f ca="1">VLOOKUP(Tableau4[[#This Row],[Décalage]],D:G,4,0)</f>
        <v>0</v>
      </c>
      <c r="AY3703" s="88"/>
      <c r="AZ3703" s="88"/>
      <c r="BA3703" s="88"/>
      <c r="BB3703" s="88"/>
      <c r="BC3703" s="88"/>
    </row>
    <row r="3704" spans="1:55" ht="15" x14ac:dyDescent="0.2">
      <c r="A3704" s="100" t="s">
        <v>534</v>
      </c>
      <c r="B3704" s="95" t="s">
        <v>534</v>
      </c>
      <c r="C3704" s="95">
        <v>3701</v>
      </c>
      <c r="D3704" s="95" t="s">
        <v>534</v>
      </c>
      <c r="E3704" s="99" t="s">
        <v>534</v>
      </c>
      <c r="F3704" s="95" t="s">
        <v>534</v>
      </c>
      <c r="G3704" s="95" t="s">
        <v>534</v>
      </c>
      <c r="H3704" s="95">
        <v>0</v>
      </c>
      <c r="I3704" s="95">
        <v>1</v>
      </c>
      <c r="J3704" s="95">
        <v>3237</v>
      </c>
      <c r="K3704" s="95" t="s">
        <v>534</v>
      </c>
      <c r="L3704" s="98" t="s">
        <v>534</v>
      </c>
      <c r="M3704" s="98" t="s">
        <v>534</v>
      </c>
      <c r="N3704" s="97" t="s">
        <v>534</v>
      </c>
      <c r="Q3704" s="88" t="str">
        <f t="array" aca="1" ref="Q3704" ca="1">IFERROR(INDEX(Tableau3[Num DECAL],SMALL(IF(Tableau3[Num DECAL]&lt;&gt;"",ROW(INDIRECT("1:"&amp;ROWS(Tableau3[Num DECAL])))),ROWS($1:3693))),"")</f>
        <v/>
      </c>
      <c r="R3704" s="88">
        <f t="shared" ca="1" si="57"/>
        <v>0</v>
      </c>
      <c r="S3704" s="88">
        <f ca="1">COUNTIFS(Tableau3[PLAGE],R3704)</f>
        <v>0</v>
      </c>
      <c r="T3704" s="139">
        <f ca="1">INDEX(EXTRACT!DATE,MATCH(Tableau4[[#This Row],[Décalage]],D:D,0),0)</f>
        <v>0</v>
      </c>
      <c r="U3704" s="139">
        <f ca="1">VLOOKUP(Tableau4[[#This Row],[Décalage]],D:E,2,0)</f>
        <v>0</v>
      </c>
      <c r="V3704" s="139">
        <f ca="1">VLOOKUP(Tableau4[[#This Row],[Décalage]],D:G,4,0)</f>
        <v>0</v>
      </c>
      <c r="AY3704" s="88"/>
      <c r="AZ3704" s="88"/>
      <c r="BA3704" s="88"/>
      <c r="BB3704" s="88"/>
      <c r="BC3704" s="88"/>
    </row>
    <row r="3705" spans="1:55" ht="15" x14ac:dyDescent="0.2">
      <c r="A3705" s="100" t="s">
        <v>534</v>
      </c>
      <c r="B3705" s="95" t="s">
        <v>534</v>
      </c>
      <c r="C3705" s="95">
        <v>3702</v>
      </c>
      <c r="D3705" s="95" t="s">
        <v>534</v>
      </c>
      <c r="E3705" s="99" t="s">
        <v>534</v>
      </c>
      <c r="F3705" s="95" t="s">
        <v>534</v>
      </c>
      <c r="G3705" s="95" t="s">
        <v>534</v>
      </c>
      <c r="H3705" s="95">
        <v>0</v>
      </c>
      <c r="I3705" s="95">
        <v>1</v>
      </c>
      <c r="J3705" s="95">
        <v>3238</v>
      </c>
      <c r="K3705" s="95" t="s">
        <v>534</v>
      </c>
      <c r="L3705" s="98" t="s">
        <v>534</v>
      </c>
      <c r="M3705" s="98" t="s">
        <v>534</v>
      </c>
      <c r="N3705" s="97" t="s">
        <v>534</v>
      </c>
      <c r="Q3705" s="88" t="str">
        <f t="array" aca="1" ref="Q3705" ca="1">IFERROR(INDEX(Tableau3[Num DECAL],SMALL(IF(Tableau3[Num DECAL]&lt;&gt;"",ROW(INDIRECT("1:"&amp;ROWS(Tableau3[Num DECAL])))),ROWS($1:3694))),"")</f>
        <v/>
      </c>
      <c r="R3705" s="88">
        <f t="shared" ca="1" si="57"/>
        <v>0</v>
      </c>
      <c r="S3705" s="88">
        <f ca="1">COUNTIFS(Tableau3[PLAGE],R3705)</f>
        <v>0</v>
      </c>
      <c r="T3705" s="139">
        <f ca="1">INDEX(EXTRACT!DATE,MATCH(Tableau4[[#This Row],[Décalage]],D:D,0),0)</f>
        <v>0</v>
      </c>
      <c r="U3705" s="139">
        <f ca="1">VLOOKUP(Tableau4[[#This Row],[Décalage]],D:E,2,0)</f>
        <v>0</v>
      </c>
      <c r="V3705" s="139">
        <f ca="1">VLOOKUP(Tableau4[[#This Row],[Décalage]],D:G,4,0)</f>
        <v>0</v>
      </c>
      <c r="AY3705" s="88"/>
      <c r="AZ3705" s="88"/>
      <c r="BA3705" s="88"/>
      <c r="BB3705" s="88"/>
      <c r="BC3705" s="88"/>
    </row>
    <row r="3706" spans="1:55" ht="15" x14ac:dyDescent="0.2">
      <c r="A3706" s="100" t="s">
        <v>534</v>
      </c>
      <c r="B3706" s="95" t="s">
        <v>534</v>
      </c>
      <c r="C3706" s="95">
        <v>3703</v>
      </c>
      <c r="D3706" s="95" t="s">
        <v>534</v>
      </c>
      <c r="E3706" s="99" t="s">
        <v>534</v>
      </c>
      <c r="F3706" s="95" t="s">
        <v>534</v>
      </c>
      <c r="G3706" s="95" t="s">
        <v>534</v>
      </c>
      <c r="H3706" s="95">
        <v>0</v>
      </c>
      <c r="I3706" s="95">
        <v>1</v>
      </c>
      <c r="J3706" s="95">
        <v>3239</v>
      </c>
      <c r="K3706" s="95" t="s">
        <v>534</v>
      </c>
      <c r="L3706" s="98" t="s">
        <v>534</v>
      </c>
      <c r="M3706" s="98" t="s">
        <v>534</v>
      </c>
      <c r="N3706" s="97" t="s">
        <v>534</v>
      </c>
      <c r="Q3706" s="88" t="str">
        <f t="array" aca="1" ref="Q3706" ca="1">IFERROR(INDEX(Tableau3[Num DECAL],SMALL(IF(Tableau3[Num DECAL]&lt;&gt;"",ROW(INDIRECT("1:"&amp;ROWS(Tableau3[Num DECAL])))),ROWS($1:3695))),"")</f>
        <v/>
      </c>
      <c r="R3706" s="88">
        <f t="shared" ca="1" si="57"/>
        <v>0</v>
      </c>
      <c r="S3706" s="88">
        <f ca="1">COUNTIFS(Tableau3[PLAGE],R3706)</f>
        <v>0</v>
      </c>
      <c r="T3706" s="139">
        <f ca="1">INDEX(EXTRACT!DATE,MATCH(Tableau4[[#This Row],[Décalage]],D:D,0),0)</f>
        <v>0</v>
      </c>
      <c r="U3706" s="139">
        <f ca="1">VLOOKUP(Tableau4[[#This Row],[Décalage]],D:E,2,0)</f>
        <v>0</v>
      </c>
      <c r="V3706" s="139">
        <f ca="1">VLOOKUP(Tableau4[[#This Row],[Décalage]],D:G,4,0)</f>
        <v>0</v>
      </c>
      <c r="AY3706" s="88"/>
      <c r="AZ3706" s="88"/>
      <c r="BA3706" s="88"/>
      <c r="BB3706" s="88"/>
      <c r="BC3706" s="88"/>
    </row>
    <row r="3707" spans="1:55" ht="15" x14ac:dyDescent="0.2">
      <c r="A3707" s="100" t="s">
        <v>534</v>
      </c>
      <c r="B3707" s="95" t="s">
        <v>534</v>
      </c>
      <c r="C3707" s="95">
        <v>3704</v>
      </c>
      <c r="D3707" s="95" t="s">
        <v>534</v>
      </c>
      <c r="E3707" s="99" t="s">
        <v>534</v>
      </c>
      <c r="F3707" s="95" t="s">
        <v>534</v>
      </c>
      <c r="G3707" s="95" t="s">
        <v>534</v>
      </c>
      <c r="H3707" s="95">
        <v>0</v>
      </c>
      <c r="I3707" s="95">
        <v>1</v>
      </c>
      <c r="J3707" s="95">
        <v>3240</v>
      </c>
      <c r="K3707" s="95" t="s">
        <v>534</v>
      </c>
      <c r="L3707" s="98" t="s">
        <v>534</v>
      </c>
      <c r="M3707" s="98" t="s">
        <v>534</v>
      </c>
      <c r="N3707" s="97" t="s">
        <v>534</v>
      </c>
      <c r="Q3707" s="88" t="str">
        <f t="array" aca="1" ref="Q3707" ca="1">IFERROR(INDEX(Tableau3[Num DECAL],SMALL(IF(Tableau3[Num DECAL]&lt;&gt;"",ROW(INDIRECT("1:"&amp;ROWS(Tableau3[Num DECAL])))),ROWS($1:3696))),"")</f>
        <v/>
      </c>
      <c r="R3707" s="88">
        <f t="shared" ca="1" si="57"/>
        <v>0</v>
      </c>
      <c r="S3707" s="88">
        <f ca="1">COUNTIFS(Tableau3[PLAGE],R3707)</f>
        <v>0</v>
      </c>
      <c r="T3707" s="139">
        <f ca="1">INDEX(EXTRACT!DATE,MATCH(Tableau4[[#This Row],[Décalage]],D:D,0),0)</f>
        <v>0</v>
      </c>
      <c r="U3707" s="139">
        <f ca="1">VLOOKUP(Tableau4[[#This Row],[Décalage]],D:E,2,0)</f>
        <v>0</v>
      </c>
      <c r="V3707" s="139">
        <f ca="1">VLOOKUP(Tableau4[[#This Row],[Décalage]],D:G,4,0)</f>
        <v>0</v>
      </c>
      <c r="AY3707" s="88"/>
      <c r="AZ3707" s="88"/>
      <c r="BA3707" s="88"/>
      <c r="BB3707" s="88"/>
      <c r="BC3707" s="88"/>
    </row>
    <row r="3708" spans="1:55" ht="15" x14ac:dyDescent="0.2">
      <c r="A3708" s="100" t="s">
        <v>534</v>
      </c>
      <c r="B3708" s="95" t="s">
        <v>534</v>
      </c>
      <c r="C3708" s="95">
        <v>3705</v>
      </c>
      <c r="D3708" s="95" t="s">
        <v>534</v>
      </c>
      <c r="E3708" s="99" t="s">
        <v>534</v>
      </c>
      <c r="F3708" s="95" t="s">
        <v>534</v>
      </c>
      <c r="G3708" s="95" t="s">
        <v>534</v>
      </c>
      <c r="H3708" s="95">
        <v>0</v>
      </c>
      <c r="I3708" s="95">
        <v>1</v>
      </c>
      <c r="J3708" s="95">
        <v>3241</v>
      </c>
      <c r="K3708" s="95" t="s">
        <v>534</v>
      </c>
      <c r="L3708" s="98" t="s">
        <v>534</v>
      </c>
      <c r="M3708" s="98" t="s">
        <v>534</v>
      </c>
      <c r="N3708" s="97" t="s">
        <v>534</v>
      </c>
      <c r="Q3708" s="88" t="str">
        <f t="array" aca="1" ref="Q3708" ca="1">IFERROR(INDEX(Tableau3[Num DECAL],SMALL(IF(Tableau3[Num DECAL]&lt;&gt;"",ROW(INDIRECT("1:"&amp;ROWS(Tableau3[Num DECAL])))),ROWS($1:3697))),"")</f>
        <v/>
      </c>
      <c r="R3708" s="88">
        <f t="shared" ca="1" si="57"/>
        <v>0</v>
      </c>
      <c r="S3708" s="88">
        <f ca="1">COUNTIFS(Tableau3[PLAGE],R3708)</f>
        <v>0</v>
      </c>
      <c r="T3708" s="139">
        <f ca="1">INDEX(EXTRACT!DATE,MATCH(Tableau4[[#This Row],[Décalage]],D:D,0),0)</f>
        <v>0</v>
      </c>
      <c r="U3708" s="139">
        <f ca="1">VLOOKUP(Tableau4[[#This Row],[Décalage]],D:E,2,0)</f>
        <v>0</v>
      </c>
      <c r="V3708" s="139">
        <f ca="1">VLOOKUP(Tableau4[[#This Row],[Décalage]],D:G,4,0)</f>
        <v>0</v>
      </c>
      <c r="AY3708" s="88"/>
      <c r="AZ3708" s="88"/>
      <c r="BA3708" s="88"/>
      <c r="BB3708" s="88"/>
      <c r="BC3708" s="88"/>
    </row>
    <row r="3709" spans="1:55" ht="15" x14ac:dyDescent="0.2">
      <c r="A3709" s="100" t="s">
        <v>534</v>
      </c>
      <c r="B3709" s="95" t="s">
        <v>534</v>
      </c>
      <c r="C3709" s="95">
        <v>3706</v>
      </c>
      <c r="D3709" s="95" t="s">
        <v>534</v>
      </c>
      <c r="E3709" s="99" t="s">
        <v>534</v>
      </c>
      <c r="F3709" s="95" t="s">
        <v>534</v>
      </c>
      <c r="G3709" s="95" t="s">
        <v>534</v>
      </c>
      <c r="H3709" s="95">
        <v>0</v>
      </c>
      <c r="I3709" s="95">
        <v>1</v>
      </c>
      <c r="J3709" s="95">
        <v>3242</v>
      </c>
      <c r="K3709" s="95" t="s">
        <v>534</v>
      </c>
      <c r="L3709" s="98" t="s">
        <v>534</v>
      </c>
      <c r="M3709" s="98" t="s">
        <v>534</v>
      </c>
      <c r="N3709" s="97" t="s">
        <v>534</v>
      </c>
      <c r="Q3709" s="88" t="str">
        <f t="array" aca="1" ref="Q3709" ca="1">IFERROR(INDEX(Tableau3[Num DECAL],SMALL(IF(Tableau3[Num DECAL]&lt;&gt;"",ROW(INDIRECT("1:"&amp;ROWS(Tableau3[Num DECAL])))),ROWS($1:3698))),"")</f>
        <v/>
      </c>
      <c r="R3709" s="88">
        <f t="shared" ca="1" si="57"/>
        <v>0</v>
      </c>
      <c r="S3709" s="88">
        <f ca="1">COUNTIFS(Tableau3[PLAGE],R3709)</f>
        <v>0</v>
      </c>
      <c r="T3709" s="139">
        <f ca="1">INDEX(EXTRACT!DATE,MATCH(Tableau4[[#This Row],[Décalage]],D:D,0),0)</f>
        <v>0</v>
      </c>
      <c r="U3709" s="139">
        <f ca="1">VLOOKUP(Tableau4[[#This Row],[Décalage]],D:E,2,0)</f>
        <v>0</v>
      </c>
      <c r="V3709" s="139">
        <f ca="1">VLOOKUP(Tableau4[[#This Row],[Décalage]],D:G,4,0)</f>
        <v>0</v>
      </c>
      <c r="AY3709" s="88"/>
      <c r="AZ3709" s="88"/>
      <c r="BA3709" s="88"/>
      <c r="BB3709" s="88"/>
      <c r="BC3709" s="88"/>
    </row>
    <row r="3710" spans="1:55" ht="15" x14ac:dyDescent="0.2">
      <c r="A3710" s="100" t="s">
        <v>534</v>
      </c>
      <c r="B3710" s="95" t="s">
        <v>534</v>
      </c>
      <c r="C3710" s="95">
        <v>3707</v>
      </c>
      <c r="D3710" s="95" t="s">
        <v>534</v>
      </c>
      <c r="E3710" s="99" t="s">
        <v>534</v>
      </c>
      <c r="F3710" s="95" t="s">
        <v>534</v>
      </c>
      <c r="G3710" s="95" t="s">
        <v>534</v>
      </c>
      <c r="H3710" s="95">
        <v>0</v>
      </c>
      <c r="I3710" s="95">
        <v>1</v>
      </c>
      <c r="J3710" s="95">
        <v>3243</v>
      </c>
      <c r="K3710" s="95" t="s">
        <v>534</v>
      </c>
      <c r="L3710" s="98" t="s">
        <v>534</v>
      </c>
      <c r="M3710" s="98" t="s">
        <v>534</v>
      </c>
      <c r="N3710" s="97" t="s">
        <v>534</v>
      </c>
      <c r="Q3710" s="88" t="str">
        <f t="array" aca="1" ref="Q3710" ca="1">IFERROR(INDEX(Tableau3[Num DECAL],SMALL(IF(Tableau3[Num DECAL]&lt;&gt;"",ROW(INDIRECT("1:"&amp;ROWS(Tableau3[Num DECAL])))),ROWS($1:3699))),"")</f>
        <v/>
      </c>
      <c r="R3710" s="88">
        <f t="shared" ca="1" si="57"/>
        <v>0</v>
      </c>
      <c r="S3710" s="88">
        <f ca="1">COUNTIFS(Tableau3[PLAGE],R3710)</f>
        <v>0</v>
      </c>
      <c r="T3710" s="139">
        <f ca="1">INDEX(EXTRACT!DATE,MATCH(Tableau4[[#This Row],[Décalage]],D:D,0),0)</f>
        <v>0</v>
      </c>
      <c r="U3710" s="139">
        <f ca="1">VLOOKUP(Tableau4[[#This Row],[Décalage]],D:E,2,0)</f>
        <v>0</v>
      </c>
      <c r="V3710" s="139">
        <f ca="1">VLOOKUP(Tableau4[[#This Row],[Décalage]],D:G,4,0)</f>
        <v>0</v>
      </c>
      <c r="AY3710" s="88"/>
      <c r="AZ3710" s="88"/>
      <c r="BA3710" s="88"/>
      <c r="BB3710" s="88"/>
      <c r="BC3710" s="88"/>
    </row>
    <row r="3711" spans="1:55" ht="15" x14ac:dyDescent="0.2">
      <c r="A3711" s="100" t="s">
        <v>534</v>
      </c>
      <c r="B3711" s="95" t="s">
        <v>534</v>
      </c>
      <c r="C3711" s="95">
        <v>3708</v>
      </c>
      <c r="D3711" s="95" t="s">
        <v>534</v>
      </c>
      <c r="E3711" s="99" t="s">
        <v>534</v>
      </c>
      <c r="F3711" s="95" t="s">
        <v>534</v>
      </c>
      <c r="G3711" s="95" t="s">
        <v>534</v>
      </c>
      <c r="H3711" s="95">
        <v>0</v>
      </c>
      <c r="I3711" s="95">
        <v>1</v>
      </c>
      <c r="J3711" s="95">
        <v>3244</v>
      </c>
      <c r="K3711" s="95" t="s">
        <v>534</v>
      </c>
      <c r="L3711" s="98" t="s">
        <v>534</v>
      </c>
      <c r="M3711" s="98" t="s">
        <v>534</v>
      </c>
      <c r="N3711" s="97" t="s">
        <v>534</v>
      </c>
      <c r="Q3711" s="88" t="str">
        <f t="array" aca="1" ref="Q3711" ca="1">IFERROR(INDEX(Tableau3[Num DECAL],SMALL(IF(Tableau3[Num DECAL]&lt;&gt;"",ROW(INDIRECT("1:"&amp;ROWS(Tableau3[Num DECAL])))),ROWS($1:3700))),"")</f>
        <v/>
      </c>
      <c r="R3711" s="88">
        <f t="shared" ca="1" si="57"/>
        <v>0</v>
      </c>
      <c r="S3711" s="88">
        <f ca="1">COUNTIFS(Tableau3[PLAGE],R3711)</f>
        <v>0</v>
      </c>
      <c r="T3711" s="139">
        <f ca="1">INDEX(EXTRACT!DATE,MATCH(Tableau4[[#This Row],[Décalage]],D:D,0),0)</f>
        <v>0</v>
      </c>
      <c r="U3711" s="139">
        <f ca="1">VLOOKUP(Tableau4[[#This Row],[Décalage]],D:E,2,0)</f>
        <v>0</v>
      </c>
      <c r="V3711" s="139">
        <f ca="1">VLOOKUP(Tableau4[[#This Row],[Décalage]],D:G,4,0)</f>
        <v>0</v>
      </c>
      <c r="AY3711" s="88"/>
      <c r="AZ3711" s="88"/>
      <c r="BA3711" s="88"/>
      <c r="BB3711" s="88"/>
      <c r="BC3711" s="88"/>
    </row>
    <row r="3712" spans="1:55" ht="15" x14ac:dyDescent="0.2">
      <c r="A3712" s="100" t="s">
        <v>534</v>
      </c>
      <c r="B3712" s="95" t="s">
        <v>534</v>
      </c>
      <c r="C3712" s="95">
        <v>3709</v>
      </c>
      <c r="D3712" s="95" t="s">
        <v>534</v>
      </c>
      <c r="E3712" s="99" t="s">
        <v>534</v>
      </c>
      <c r="F3712" s="95" t="s">
        <v>534</v>
      </c>
      <c r="G3712" s="95" t="s">
        <v>534</v>
      </c>
      <c r="H3712" s="95">
        <v>0</v>
      </c>
      <c r="I3712" s="95">
        <v>1</v>
      </c>
      <c r="J3712" s="95">
        <v>3245</v>
      </c>
      <c r="K3712" s="95" t="s">
        <v>534</v>
      </c>
      <c r="L3712" s="98" t="s">
        <v>534</v>
      </c>
      <c r="M3712" s="98" t="s">
        <v>534</v>
      </c>
      <c r="N3712" s="97" t="s">
        <v>534</v>
      </c>
      <c r="Q3712" s="88" t="str">
        <f t="array" aca="1" ref="Q3712" ca="1">IFERROR(INDEX(Tableau3[Num DECAL],SMALL(IF(Tableau3[Num DECAL]&lt;&gt;"",ROW(INDIRECT("1:"&amp;ROWS(Tableau3[Num DECAL])))),ROWS($1:3701))),"")</f>
        <v/>
      </c>
      <c r="R3712" s="88">
        <f t="shared" ca="1" si="57"/>
        <v>0</v>
      </c>
      <c r="S3712" s="88">
        <f ca="1">COUNTIFS(Tableau3[PLAGE],R3712)</f>
        <v>0</v>
      </c>
      <c r="T3712" s="139">
        <f ca="1">INDEX(EXTRACT!DATE,MATCH(Tableau4[[#This Row],[Décalage]],D:D,0),0)</f>
        <v>0</v>
      </c>
      <c r="U3712" s="139">
        <f ca="1">VLOOKUP(Tableau4[[#This Row],[Décalage]],D:E,2,0)</f>
        <v>0</v>
      </c>
      <c r="V3712" s="139">
        <f ca="1">VLOOKUP(Tableau4[[#This Row],[Décalage]],D:G,4,0)</f>
        <v>0</v>
      </c>
      <c r="AY3712" s="88"/>
      <c r="AZ3712" s="88"/>
      <c r="BA3712" s="88"/>
      <c r="BB3712" s="88"/>
      <c r="BC3712" s="88"/>
    </row>
    <row r="3713" spans="1:55" ht="15" x14ac:dyDescent="0.2">
      <c r="A3713" s="100" t="s">
        <v>534</v>
      </c>
      <c r="B3713" s="95" t="s">
        <v>534</v>
      </c>
      <c r="C3713" s="95">
        <v>3710</v>
      </c>
      <c r="D3713" s="95" t="s">
        <v>534</v>
      </c>
      <c r="E3713" s="99" t="s">
        <v>534</v>
      </c>
      <c r="F3713" s="95" t="s">
        <v>534</v>
      </c>
      <c r="G3713" s="95" t="s">
        <v>534</v>
      </c>
      <c r="H3713" s="95">
        <v>0</v>
      </c>
      <c r="I3713" s="95">
        <v>1</v>
      </c>
      <c r="J3713" s="95">
        <v>3246</v>
      </c>
      <c r="K3713" s="95" t="s">
        <v>534</v>
      </c>
      <c r="L3713" s="98" t="s">
        <v>534</v>
      </c>
      <c r="M3713" s="98" t="s">
        <v>534</v>
      </c>
      <c r="N3713" s="97" t="s">
        <v>534</v>
      </c>
      <c r="Q3713" s="88" t="str">
        <f t="array" aca="1" ref="Q3713" ca="1">IFERROR(INDEX(Tableau3[Num DECAL],SMALL(IF(Tableau3[Num DECAL]&lt;&gt;"",ROW(INDIRECT("1:"&amp;ROWS(Tableau3[Num DECAL])))),ROWS($1:3702))),"")</f>
        <v/>
      </c>
      <c r="R3713" s="88">
        <f t="shared" ca="1" si="57"/>
        <v>0</v>
      </c>
      <c r="S3713" s="88">
        <f ca="1">COUNTIFS(Tableau3[PLAGE],R3713)</f>
        <v>0</v>
      </c>
      <c r="T3713" s="139">
        <f ca="1">INDEX(EXTRACT!DATE,MATCH(Tableau4[[#This Row],[Décalage]],D:D,0),0)</f>
        <v>0</v>
      </c>
      <c r="U3713" s="139">
        <f ca="1">VLOOKUP(Tableau4[[#This Row],[Décalage]],D:E,2,0)</f>
        <v>0</v>
      </c>
      <c r="V3713" s="139">
        <f ca="1">VLOOKUP(Tableau4[[#This Row],[Décalage]],D:G,4,0)</f>
        <v>0</v>
      </c>
      <c r="AY3713" s="88"/>
      <c r="AZ3713" s="88"/>
      <c r="BA3713" s="88"/>
      <c r="BB3713" s="88"/>
      <c r="BC3713" s="88"/>
    </row>
    <row r="3714" spans="1:55" ht="15" x14ac:dyDescent="0.2">
      <c r="A3714" s="100" t="s">
        <v>534</v>
      </c>
      <c r="B3714" s="95" t="s">
        <v>534</v>
      </c>
      <c r="C3714" s="95">
        <v>3711</v>
      </c>
      <c r="D3714" s="95" t="s">
        <v>534</v>
      </c>
      <c r="E3714" s="99" t="s">
        <v>534</v>
      </c>
      <c r="F3714" s="95" t="s">
        <v>534</v>
      </c>
      <c r="G3714" s="95" t="s">
        <v>534</v>
      </c>
      <c r="H3714" s="95">
        <v>0</v>
      </c>
      <c r="I3714" s="95">
        <v>1</v>
      </c>
      <c r="J3714" s="95">
        <v>3247</v>
      </c>
      <c r="K3714" s="95" t="s">
        <v>534</v>
      </c>
      <c r="L3714" s="98" t="s">
        <v>534</v>
      </c>
      <c r="M3714" s="98" t="s">
        <v>534</v>
      </c>
      <c r="N3714" s="97" t="s">
        <v>534</v>
      </c>
      <c r="Q3714" s="88" t="str">
        <f t="array" aca="1" ref="Q3714" ca="1">IFERROR(INDEX(Tableau3[Num DECAL],SMALL(IF(Tableau3[Num DECAL]&lt;&gt;"",ROW(INDIRECT("1:"&amp;ROWS(Tableau3[Num DECAL])))),ROWS($1:3703))),"")</f>
        <v/>
      </c>
      <c r="R3714" s="88">
        <f t="shared" ca="1" si="57"/>
        <v>0</v>
      </c>
      <c r="S3714" s="88">
        <f ca="1">COUNTIFS(Tableau3[PLAGE],R3714)</f>
        <v>0</v>
      </c>
      <c r="T3714" s="139">
        <f ca="1">INDEX(EXTRACT!DATE,MATCH(Tableau4[[#This Row],[Décalage]],D:D,0),0)</f>
        <v>0</v>
      </c>
      <c r="U3714" s="139">
        <f ca="1">VLOOKUP(Tableau4[[#This Row],[Décalage]],D:E,2,0)</f>
        <v>0</v>
      </c>
      <c r="V3714" s="139">
        <f ca="1">VLOOKUP(Tableau4[[#This Row],[Décalage]],D:G,4,0)</f>
        <v>0</v>
      </c>
      <c r="AY3714" s="88"/>
      <c r="AZ3714" s="88"/>
      <c r="BA3714" s="88"/>
      <c r="BB3714" s="88"/>
      <c r="BC3714" s="88"/>
    </row>
    <row r="3715" spans="1:55" ht="15" x14ac:dyDescent="0.2">
      <c r="A3715" s="100" t="s">
        <v>534</v>
      </c>
      <c r="B3715" s="95" t="s">
        <v>534</v>
      </c>
      <c r="C3715" s="95">
        <v>3712</v>
      </c>
      <c r="D3715" s="95" t="s">
        <v>534</v>
      </c>
      <c r="E3715" s="99" t="s">
        <v>534</v>
      </c>
      <c r="F3715" s="95" t="s">
        <v>534</v>
      </c>
      <c r="G3715" s="95" t="s">
        <v>534</v>
      </c>
      <c r="H3715" s="95">
        <v>0</v>
      </c>
      <c r="I3715" s="95">
        <v>1</v>
      </c>
      <c r="J3715" s="95">
        <v>3248</v>
      </c>
      <c r="K3715" s="95" t="s">
        <v>534</v>
      </c>
      <c r="L3715" s="98" t="s">
        <v>534</v>
      </c>
      <c r="M3715" s="98" t="s">
        <v>534</v>
      </c>
      <c r="N3715" s="97" t="s">
        <v>534</v>
      </c>
      <c r="Q3715" s="88" t="str">
        <f t="array" aca="1" ref="Q3715" ca="1">IFERROR(INDEX(Tableau3[Num DECAL],SMALL(IF(Tableau3[Num DECAL]&lt;&gt;"",ROW(INDIRECT("1:"&amp;ROWS(Tableau3[Num DECAL])))),ROWS($1:3704))),"")</f>
        <v/>
      </c>
      <c r="R3715" s="88">
        <f t="shared" ca="1" si="57"/>
        <v>0</v>
      </c>
      <c r="S3715" s="88">
        <f ca="1">COUNTIFS(Tableau3[PLAGE],R3715)</f>
        <v>0</v>
      </c>
      <c r="T3715" s="139">
        <f ca="1">INDEX(EXTRACT!DATE,MATCH(Tableau4[[#This Row],[Décalage]],D:D,0),0)</f>
        <v>0</v>
      </c>
      <c r="U3715" s="139">
        <f ca="1">VLOOKUP(Tableau4[[#This Row],[Décalage]],D:E,2,0)</f>
        <v>0</v>
      </c>
      <c r="V3715" s="139">
        <f ca="1">VLOOKUP(Tableau4[[#This Row],[Décalage]],D:G,4,0)</f>
        <v>0</v>
      </c>
      <c r="AY3715" s="88"/>
      <c r="AZ3715" s="88"/>
      <c r="BA3715" s="88"/>
      <c r="BB3715" s="88"/>
      <c r="BC3715" s="88"/>
    </row>
    <row r="3716" spans="1:55" ht="15" x14ac:dyDescent="0.2">
      <c r="A3716" s="100" t="s">
        <v>534</v>
      </c>
      <c r="B3716" s="95" t="s">
        <v>534</v>
      </c>
      <c r="C3716" s="95">
        <v>3713</v>
      </c>
      <c r="D3716" s="95" t="s">
        <v>534</v>
      </c>
      <c r="E3716" s="99" t="s">
        <v>534</v>
      </c>
      <c r="F3716" s="95" t="s">
        <v>534</v>
      </c>
      <c r="G3716" s="95" t="s">
        <v>534</v>
      </c>
      <c r="H3716" s="95">
        <v>0</v>
      </c>
      <c r="I3716" s="95">
        <v>1</v>
      </c>
      <c r="J3716" s="95">
        <v>3249</v>
      </c>
      <c r="K3716" s="95" t="s">
        <v>534</v>
      </c>
      <c r="L3716" s="98" t="s">
        <v>534</v>
      </c>
      <c r="M3716" s="98" t="s">
        <v>534</v>
      </c>
      <c r="N3716" s="97" t="s">
        <v>534</v>
      </c>
      <c r="Q3716" s="88" t="str">
        <f t="array" aca="1" ref="Q3716" ca="1">IFERROR(INDEX(Tableau3[Num DECAL],SMALL(IF(Tableau3[Num DECAL]&lt;&gt;"",ROW(INDIRECT("1:"&amp;ROWS(Tableau3[Num DECAL])))),ROWS($1:3705))),"")</f>
        <v/>
      </c>
      <c r="R3716" s="88">
        <f t="shared" ca="1" si="57"/>
        <v>0</v>
      </c>
      <c r="S3716" s="88">
        <f ca="1">COUNTIFS(Tableau3[PLAGE],R3716)</f>
        <v>0</v>
      </c>
      <c r="T3716" s="139">
        <f ca="1">INDEX(EXTRACT!DATE,MATCH(Tableau4[[#This Row],[Décalage]],D:D,0),0)</f>
        <v>0</v>
      </c>
      <c r="U3716" s="139">
        <f ca="1">VLOOKUP(Tableau4[[#This Row],[Décalage]],D:E,2,0)</f>
        <v>0</v>
      </c>
      <c r="V3716" s="139">
        <f ca="1">VLOOKUP(Tableau4[[#This Row],[Décalage]],D:G,4,0)</f>
        <v>0</v>
      </c>
      <c r="AY3716" s="88"/>
      <c r="AZ3716" s="88"/>
      <c r="BA3716" s="88"/>
      <c r="BB3716" s="88"/>
      <c r="BC3716" s="88"/>
    </row>
    <row r="3717" spans="1:55" ht="15" x14ac:dyDescent="0.2">
      <c r="A3717" s="100" t="s">
        <v>534</v>
      </c>
      <c r="B3717" s="95" t="s">
        <v>534</v>
      </c>
      <c r="C3717" s="95">
        <v>3714</v>
      </c>
      <c r="D3717" s="95" t="s">
        <v>534</v>
      </c>
      <c r="E3717" s="99" t="s">
        <v>534</v>
      </c>
      <c r="F3717" s="95" t="s">
        <v>534</v>
      </c>
      <c r="G3717" s="95" t="s">
        <v>534</v>
      </c>
      <c r="H3717" s="95">
        <v>0</v>
      </c>
      <c r="I3717" s="95">
        <v>1</v>
      </c>
      <c r="J3717" s="95">
        <v>3250</v>
      </c>
      <c r="K3717" s="95" t="s">
        <v>534</v>
      </c>
      <c r="L3717" s="98" t="s">
        <v>534</v>
      </c>
      <c r="M3717" s="98" t="s">
        <v>534</v>
      </c>
      <c r="N3717" s="97" t="s">
        <v>534</v>
      </c>
      <c r="Q3717" s="88" t="str">
        <f t="array" aca="1" ref="Q3717" ca="1">IFERROR(INDEX(Tableau3[Num DECAL],SMALL(IF(Tableau3[Num DECAL]&lt;&gt;"",ROW(INDIRECT("1:"&amp;ROWS(Tableau3[Num DECAL])))),ROWS($1:3706))),"")</f>
        <v/>
      </c>
      <c r="R3717" s="88">
        <f t="shared" ca="1" si="57"/>
        <v>0</v>
      </c>
      <c r="S3717" s="88">
        <f ca="1">COUNTIFS(Tableau3[PLAGE],R3717)</f>
        <v>0</v>
      </c>
      <c r="T3717" s="139">
        <f ca="1">INDEX(EXTRACT!DATE,MATCH(Tableau4[[#This Row],[Décalage]],D:D,0),0)</f>
        <v>0</v>
      </c>
      <c r="U3717" s="139">
        <f ca="1">VLOOKUP(Tableau4[[#This Row],[Décalage]],D:E,2,0)</f>
        <v>0</v>
      </c>
      <c r="V3717" s="139">
        <f ca="1">VLOOKUP(Tableau4[[#This Row],[Décalage]],D:G,4,0)</f>
        <v>0</v>
      </c>
      <c r="AY3717" s="88"/>
      <c r="AZ3717" s="88"/>
      <c r="BA3717" s="88"/>
      <c r="BB3717" s="88"/>
      <c r="BC3717" s="88"/>
    </row>
    <row r="3718" spans="1:55" ht="15" x14ac:dyDescent="0.2">
      <c r="A3718" s="100" t="s">
        <v>534</v>
      </c>
      <c r="B3718" s="95" t="s">
        <v>534</v>
      </c>
      <c r="C3718" s="95">
        <v>3715</v>
      </c>
      <c r="D3718" s="95" t="s">
        <v>534</v>
      </c>
      <c r="E3718" s="99" t="s">
        <v>534</v>
      </c>
      <c r="F3718" s="95" t="s">
        <v>534</v>
      </c>
      <c r="G3718" s="95" t="s">
        <v>534</v>
      </c>
      <c r="H3718" s="95">
        <v>0</v>
      </c>
      <c r="I3718" s="95">
        <v>1</v>
      </c>
      <c r="J3718" s="95">
        <v>3251</v>
      </c>
      <c r="K3718" s="95" t="s">
        <v>534</v>
      </c>
      <c r="L3718" s="98" t="s">
        <v>534</v>
      </c>
      <c r="M3718" s="98" t="s">
        <v>534</v>
      </c>
      <c r="N3718" s="97" t="s">
        <v>534</v>
      </c>
      <c r="Q3718" s="88" t="str">
        <f t="array" aca="1" ref="Q3718" ca="1">IFERROR(INDEX(Tableau3[Num DECAL],SMALL(IF(Tableau3[Num DECAL]&lt;&gt;"",ROW(INDIRECT("1:"&amp;ROWS(Tableau3[Num DECAL])))),ROWS($1:3707))),"")</f>
        <v/>
      </c>
      <c r="R3718" s="88">
        <f t="shared" ca="1" si="57"/>
        <v>0</v>
      </c>
      <c r="S3718" s="88">
        <f ca="1">COUNTIFS(Tableau3[PLAGE],R3718)</f>
        <v>0</v>
      </c>
      <c r="T3718" s="139">
        <f ca="1">INDEX(EXTRACT!DATE,MATCH(Tableau4[[#This Row],[Décalage]],D:D,0),0)</f>
        <v>0</v>
      </c>
      <c r="U3718" s="139">
        <f ca="1">VLOOKUP(Tableau4[[#This Row],[Décalage]],D:E,2,0)</f>
        <v>0</v>
      </c>
      <c r="V3718" s="139">
        <f ca="1">VLOOKUP(Tableau4[[#This Row],[Décalage]],D:G,4,0)</f>
        <v>0</v>
      </c>
      <c r="AY3718" s="88"/>
      <c r="AZ3718" s="88"/>
      <c r="BA3718" s="88"/>
      <c r="BB3718" s="88"/>
      <c r="BC3718" s="88"/>
    </row>
    <row r="3719" spans="1:55" ht="15" x14ac:dyDescent="0.2">
      <c r="A3719" s="100" t="s">
        <v>534</v>
      </c>
      <c r="B3719" s="95" t="s">
        <v>534</v>
      </c>
      <c r="C3719" s="95">
        <v>3716</v>
      </c>
      <c r="D3719" s="95" t="s">
        <v>534</v>
      </c>
      <c r="E3719" s="99" t="s">
        <v>534</v>
      </c>
      <c r="F3719" s="95" t="s">
        <v>534</v>
      </c>
      <c r="G3719" s="95" t="s">
        <v>534</v>
      </c>
      <c r="H3719" s="95">
        <v>0</v>
      </c>
      <c r="I3719" s="95">
        <v>1</v>
      </c>
      <c r="J3719" s="95">
        <v>3252</v>
      </c>
      <c r="K3719" s="95" t="s">
        <v>534</v>
      </c>
      <c r="L3719" s="98" t="s">
        <v>534</v>
      </c>
      <c r="M3719" s="98" t="s">
        <v>534</v>
      </c>
      <c r="N3719" s="97" t="s">
        <v>534</v>
      </c>
      <c r="Q3719" s="88" t="str">
        <f t="array" aca="1" ref="Q3719" ca="1">IFERROR(INDEX(Tableau3[Num DECAL],SMALL(IF(Tableau3[Num DECAL]&lt;&gt;"",ROW(INDIRECT("1:"&amp;ROWS(Tableau3[Num DECAL])))),ROWS($1:3708))),"")</f>
        <v/>
      </c>
      <c r="R3719" s="88">
        <f t="shared" ca="1" si="57"/>
        <v>0</v>
      </c>
      <c r="S3719" s="88">
        <f ca="1">COUNTIFS(Tableau3[PLAGE],R3719)</f>
        <v>0</v>
      </c>
      <c r="T3719" s="139">
        <f ca="1">INDEX(EXTRACT!DATE,MATCH(Tableau4[[#This Row],[Décalage]],D:D,0),0)</f>
        <v>0</v>
      </c>
      <c r="U3719" s="139">
        <f ca="1">VLOOKUP(Tableau4[[#This Row],[Décalage]],D:E,2,0)</f>
        <v>0</v>
      </c>
      <c r="V3719" s="139">
        <f ca="1">VLOOKUP(Tableau4[[#This Row],[Décalage]],D:G,4,0)</f>
        <v>0</v>
      </c>
      <c r="AY3719" s="88"/>
      <c r="AZ3719" s="88"/>
      <c r="BA3719" s="88"/>
      <c r="BB3719" s="88"/>
      <c r="BC3719" s="88"/>
    </row>
    <row r="3720" spans="1:55" ht="15" x14ac:dyDescent="0.2">
      <c r="A3720" s="100" t="s">
        <v>534</v>
      </c>
      <c r="B3720" s="95" t="s">
        <v>534</v>
      </c>
      <c r="C3720" s="95">
        <v>3717</v>
      </c>
      <c r="D3720" s="95" t="s">
        <v>534</v>
      </c>
      <c r="E3720" s="99" t="s">
        <v>534</v>
      </c>
      <c r="F3720" s="95" t="s">
        <v>534</v>
      </c>
      <c r="G3720" s="95" t="s">
        <v>534</v>
      </c>
      <c r="H3720" s="95">
        <v>0</v>
      </c>
      <c r="I3720" s="95">
        <v>1</v>
      </c>
      <c r="J3720" s="95">
        <v>3253</v>
      </c>
      <c r="K3720" s="95" t="s">
        <v>534</v>
      </c>
      <c r="L3720" s="98" t="s">
        <v>534</v>
      </c>
      <c r="M3720" s="98" t="s">
        <v>534</v>
      </c>
      <c r="N3720" s="97" t="s">
        <v>534</v>
      </c>
      <c r="Q3720" s="88" t="str">
        <f t="array" aca="1" ref="Q3720" ca="1">IFERROR(INDEX(Tableau3[Num DECAL],SMALL(IF(Tableau3[Num DECAL]&lt;&gt;"",ROW(INDIRECT("1:"&amp;ROWS(Tableau3[Num DECAL])))),ROWS($1:3709))),"")</f>
        <v/>
      </c>
      <c r="R3720" s="88">
        <f t="shared" ca="1" si="57"/>
        <v>0</v>
      </c>
      <c r="S3720" s="88">
        <f ca="1">COUNTIFS(Tableau3[PLAGE],R3720)</f>
        <v>0</v>
      </c>
      <c r="T3720" s="139">
        <f ca="1">INDEX(EXTRACT!DATE,MATCH(Tableau4[[#This Row],[Décalage]],D:D,0),0)</f>
        <v>0</v>
      </c>
      <c r="U3720" s="139">
        <f ca="1">VLOOKUP(Tableau4[[#This Row],[Décalage]],D:E,2,0)</f>
        <v>0</v>
      </c>
      <c r="V3720" s="139">
        <f ca="1">VLOOKUP(Tableau4[[#This Row],[Décalage]],D:G,4,0)</f>
        <v>0</v>
      </c>
      <c r="AY3720" s="88"/>
      <c r="AZ3720" s="88"/>
      <c r="BA3720" s="88"/>
      <c r="BB3720" s="88"/>
      <c r="BC3720" s="88"/>
    </row>
    <row r="3721" spans="1:55" ht="15" x14ac:dyDescent="0.2">
      <c r="A3721" s="100" t="s">
        <v>534</v>
      </c>
      <c r="B3721" s="95" t="s">
        <v>534</v>
      </c>
      <c r="C3721" s="95">
        <v>3718</v>
      </c>
      <c r="D3721" s="95" t="s">
        <v>534</v>
      </c>
      <c r="E3721" s="99" t="s">
        <v>534</v>
      </c>
      <c r="F3721" s="95" t="s">
        <v>534</v>
      </c>
      <c r="G3721" s="95" t="s">
        <v>534</v>
      </c>
      <c r="H3721" s="95">
        <v>0</v>
      </c>
      <c r="I3721" s="95">
        <v>1</v>
      </c>
      <c r="J3721" s="95">
        <v>3254</v>
      </c>
      <c r="K3721" s="95" t="s">
        <v>534</v>
      </c>
      <c r="L3721" s="98" t="s">
        <v>534</v>
      </c>
      <c r="M3721" s="98" t="s">
        <v>534</v>
      </c>
      <c r="N3721" s="97" t="s">
        <v>534</v>
      </c>
      <c r="Q3721" s="88" t="str">
        <f t="array" aca="1" ref="Q3721" ca="1">IFERROR(INDEX(Tableau3[Num DECAL],SMALL(IF(Tableau3[Num DECAL]&lt;&gt;"",ROW(INDIRECT("1:"&amp;ROWS(Tableau3[Num DECAL])))),ROWS($1:3710))),"")</f>
        <v/>
      </c>
      <c r="R3721" s="88">
        <f t="shared" ca="1" si="57"/>
        <v>0</v>
      </c>
      <c r="S3721" s="88">
        <f ca="1">COUNTIFS(Tableau3[PLAGE],R3721)</f>
        <v>0</v>
      </c>
      <c r="T3721" s="139">
        <f ca="1">INDEX(EXTRACT!DATE,MATCH(Tableau4[[#This Row],[Décalage]],D:D,0),0)</f>
        <v>0</v>
      </c>
      <c r="U3721" s="139">
        <f ca="1">VLOOKUP(Tableau4[[#This Row],[Décalage]],D:E,2,0)</f>
        <v>0</v>
      </c>
      <c r="V3721" s="139">
        <f ca="1">VLOOKUP(Tableau4[[#This Row],[Décalage]],D:G,4,0)</f>
        <v>0</v>
      </c>
      <c r="AY3721" s="88"/>
      <c r="AZ3721" s="88"/>
      <c r="BA3721" s="88"/>
      <c r="BB3721" s="88"/>
      <c r="BC3721" s="88"/>
    </row>
    <row r="3722" spans="1:55" ht="15" x14ac:dyDescent="0.2">
      <c r="A3722" s="100" t="s">
        <v>534</v>
      </c>
      <c r="B3722" s="95" t="s">
        <v>534</v>
      </c>
      <c r="C3722" s="95">
        <v>3719</v>
      </c>
      <c r="D3722" s="95" t="s">
        <v>534</v>
      </c>
      <c r="E3722" s="99" t="s">
        <v>534</v>
      </c>
      <c r="F3722" s="95" t="s">
        <v>534</v>
      </c>
      <c r="G3722" s="95" t="s">
        <v>534</v>
      </c>
      <c r="H3722" s="95">
        <v>0</v>
      </c>
      <c r="I3722" s="95">
        <v>1</v>
      </c>
      <c r="J3722" s="95">
        <v>3255</v>
      </c>
      <c r="K3722" s="95" t="s">
        <v>534</v>
      </c>
      <c r="L3722" s="98" t="s">
        <v>534</v>
      </c>
      <c r="M3722" s="98" t="s">
        <v>534</v>
      </c>
      <c r="N3722" s="97" t="s">
        <v>534</v>
      </c>
      <c r="Q3722" s="88" t="str">
        <f t="array" aca="1" ref="Q3722" ca="1">IFERROR(INDEX(Tableau3[Num DECAL],SMALL(IF(Tableau3[Num DECAL]&lt;&gt;"",ROW(INDIRECT("1:"&amp;ROWS(Tableau3[Num DECAL])))),ROWS($1:3711))),"")</f>
        <v/>
      </c>
      <c r="R3722" s="88">
        <f t="shared" ca="1" si="57"/>
        <v>0</v>
      </c>
      <c r="S3722" s="88">
        <f ca="1">COUNTIFS(Tableau3[PLAGE],R3722)</f>
        <v>0</v>
      </c>
      <c r="T3722" s="139">
        <f ca="1">INDEX(EXTRACT!DATE,MATCH(Tableau4[[#This Row],[Décalage]],D:D,0),0)</f>
        <v>0</v>
      </c>
      <c r="U3722" s="139">
        <f ca="1">VLOOKUP(Tableau4[[#This Row],[Décalage]],D:E,2,0)</f>
        <v>0</v>
      </c>
      <c r="V3722" s="139">
        <f ca="1">VLOOKUP(Tableau4[[#This Row],[Décalage]],D:G,4,0)</f>
        <v>0</v>
      </c>
      <c r="AY3722" s="88"/>
      <c r="AZ3722" s="88"/>
      <c r="BA3722" s="88"/>
      <c r="BB3722" s="88"/>
      <c r="BC3722" s="88"/>
    </row>
    <row r="3723" spans="1:55" ht="15" x14ac:dyDescent="0.2">
      <c r="A3723" s="100" t="s">
        <v>534</v>
      </c>
      <c r="B3723" s="95" t="s">
        <v>534</v>
      </c>
      <c r="C3723" s="95">
        <v>3720</v>
      </c>
      <c r="D3723" s="95" t="s">
        <v>534</v>
      </c>
      <c r="E3723" s="99" t="s">
        <v>534</v>
      </c>
      <c r="F3723" s="95" t="s">
        <v>534</v>
      </c>
      <c r="G3723" s="95" t="s">
        <v>534</v>
      </c>
      <c r="H3723" s="95">
        <v>0</v>
      </c>
      <c r="I3723" s="95">
        <v>1</v>
      </c>
      <c r="J3723" s="95">
        <v>3256</v>
      </c>
      <c r="K3723" s="95" t="s">
        <v>534</v>
      </c>
      <c r="L3723" s="98" t="s">
        <v>534</v>
      </c>
      <c r="M3723" s="98" t="s">
        <v>534</v>
      </c>
      <c r="N3723" s="97" t="s">
        <v>534</v>
      </c>
      <c r="Q3723" s="88" t="str">
        <f t="array" aca="1" ref="Q3723" ca="1">IFERROR(INDEX(Tableau3[Num DECAL],SMALL(IF(Tableau3[Num DECAL]&lt;&gt;"",ROW(INDIRECT("1:"&amp;ROWS(Tableau3[Num DECAL])))),ROWS($1:3712))),"")</f>
        <v/>
      </c>
      <c r="R3723" s="88">
        <f t="shared" ca="1" si="57"/>
        <v>0</v>
      </c>
      <c r="S3723" s="88">
        <f ca="1">COUNTIFS(Tableau3[PLAGE],R3723)</f>
        <v>0</v>
      </c>
      <c r="T3723" s="139">
        <f ca="1">INDEX(EXTRACT!DATE,MATCH(Tableau4[[#This Row],[Décalage]],D:D,0),0)</f>
        <v>0</v>
      </c>
      <c r="U3723" s="139">
        <f ca="1">VLOOKUP(Tableau4[[#This Row],[Décalage]],D:E,2,0)</f>
        <v>0</v>
      </c>
      <c r="V3723" s="139">
        <f ca="1">VLOOKUP(Tableau4[[#This Row],[Décalage]],D:G,4,0)</f>
        <v>0</v>
      </c>
      <c r="AY3723" s="88"/>
      <c r="AZ3723" s="88"/>
      <c r="BA3723" s="88"/>
      <c r="BB3723" s="88"/>
      <c r="BC3723" s="88"/>
    </row>
    <row r="3724" spans="1:55" ht="15" x14ac:dyDescent="0.2">
      <c r="A3724" s="100" t="s">
        <v>534</v>
      </c>
      <c r="B3724" s="95" t="s">
        <v>534</v>
      </c>
      <c r="C3724" s="95">
        <v>3721</v>
      </c>
      <c r="D3724" s="95" t="s">
        <v>534</v>
      </c>
      <c r="E3724" s="99" t="s">
        <v>534</v>
      </c>
      <c r="F3724" s="95" t="s">
        <v>534</v>
      </c>
      <c r="G3724" s="95" t="s">
        <v>534</v>
      </c>
      <c r="H3724" s="95">
        <v>0</v>
      </c>
      <c r="I3724" s="95">
        <v>1</v>
      </c>
      <c r="J3724" s="95">
        <v>3257</v>
      </c>
      <c r="K3724" s="95" t="s">
        <v>534</v>
      </c>
      <c r="L3724" s="98" t="s">
        <v>534</v>
      </c>
      <c r="M3724" s="98" t="s">
        <v>534</v>
      </c>
      <c r="N3724" s="97" t="s">
        <v>534</v>
      </c>
      <c r="Q3724" s="88" t="str">
        <f t="array" aca="1" ref="Q3724" ca="1">IFERROR(INDEX(Tableau3[Num DECAL],SMALL(IF(Tableau3[Num DECAL]&lt;&gt;"",ROW(INDIRECT("1:"&amp;ROWS(Tableau3[Num DECAL])))),ROWS($1:3713))),"")</f>
        <v/>
      </c>
      <c r="R3724" s="88">
        <f t="shared" ref="R3724:R3787" ca="1" si="58">VLOOKUP(Q3724,D:J,7,0)</f>
        <v>0</v>
      </c>
      <c r="S3724" s="88">
        <f ca="1">COUNTIFS(Tableau3[PLAGE],R3724)</f>
        <v>0</v>
      </c>
      <c r="T3724" s="139">
        <f ca="1">INDEX(EXTRACT!DATE,MATCH(Tableau4[[#This Row],[Décalage]],D:D,0),0)</f>
        <v>0</v>
      </c>
      <c r="U3724" s="139">
        <f ca="1">VLOOKUP(Tableau4[[#This Row],[Décalage]],D:E,2,0)</f>
        <v>0</v>
      </c>
      <c r="V3724" s="139">
        <f ca="1">VLOOKUP(Tableau4[[#This Row],[Décalage]],D:G,4,0)</f>
        <v>0</v>
      </c>
      <c r="AY3724" s="88"/>
      <c r="AZ3724" s="88"/>
      <c r="BA3724" s="88"/>
      <c r="BB3724" s="88"/>
      <c r="BC3724" s="88"/>
    </row>
    <row r="3725" spans="1:55" ht="15" x14ac:dyDescent="0.2">
      <c r="A3725" s="100" t="s">
        <v>534</v>
      </c>
      <c r="B3725" s="95" t="s">
        <v>534</v>
      </c>
      <c r="C3725" s="95">
        <v>3722</v>
      </c>
      <c r="D3725" s="95" t="s">
        <v>534</v>
      </c>
      <c r="E3725" s="99" t="s">
        <v>534</v>
      </c>
      <c r="F3725" s="95" t="s">
        <v>534</v>
      </c>
      <c r="G3725" s="95" t="s">
        <v>534</v>
      </c>
      <c r="H3725" s="95">
        <v>0</v>
      </c>
      <c r="I3725" s="95">
        <v>1</v>
      </c>
      <c r="J3725" s="95">
        <v>3258</v>
      </c>
      <c r="K3725" s="95" t="s">
        <v>534</v>
      </c>
      <c r="L3725" s="98" t="s">
        <v>534</v>
      </c>
      <c r="M3725" s="98" t="s">
        <v>534</v>
      </c>
      <c r="N3725" s="97" t="s">
        <v>534</v>
      </c>
      <c r="Q3725" s="88" t="str">
        <f t="array" aca="1" ref="Q3725" ca="1">IFERROR(INDEX(Tableau3[Num DECAL],SMALL(IF(Tableau3[Num DECAL]&lt;&gt;"",ROW(INDIRECT("1:"&amp;ROWS(Tableau3[Num DECAL])))),ROWS($1:3714))),"")</f>
        <v/>
      </c>
      <c r="R3725" s="88">
        <f t="shared" ca="1" si="58"/>
        <v>0</v>
      </c>
      <c r="S3725" s="88">
        <f ca="1">COUNTIFS(Tableau3[PLAGE],R3725)</f>
        <v>0</v>
      </c>
      <c r="T3725" s="139">
        <f ca="1">INDEX(EXTRACT!DATE,MATCH(Tableau4[[#This Row],[Décalage]],D:D,0),0)</f>
        <v>0</v>
      </c>
      <c r="U3725" s="139">
        <f ca="1">VLOOKUP(Tableau4[[#This Row],[Décalage]],D:E,2,0)</f>
        <v>0</v>
      </c>
      <c r="V3725" s="139">
        <f ca="1">VLOOKUP(Tableau4[[#This Row],[Décalage]],D:G,4,0)</f>
        <v>0</v>
      </c>
      <c r="AY3725" s="88"/>
      <c r="AZ3725" s="88"/>
      <c r="BA3725" s="88"/>
      <c r="BB3725" s="88"/>
      <c r="BC3725" s="88"/>
    </row>
    <row r="3726" spans="1:55" ht="15" x14ac:dyDescent="0.2">
      <c r="A3726" s="100" t="s">
        <v>534</v>
      </c>
      <c r="B3726" s="95" t="s">
        <v>534</v>
      </c>
      <c r="C3726" s="95">
        <v>3723</v>
      </c>
      <c r="D3726" s="95" t="s">
        <v>534</v>
      </c>
      <c r="E3726" s="99" t="s">
        <v>534</v>
      </c>
      <c r="F3726" s="95" t="s">
        <v>534</v>
      </c>
      <c r="G3726" s="95" t="s">
        <v>534</v>
      </c>
      <c r="H3726" s="95">
        <v>0</v>
      </c>
      <c r="I3726" s="95">
        <v>1</v>
      </c>
      <c r="J3726" s="95">
        <v>3259</v>
      </c>
      <c r="K3726" s="95" t="s">
        <v>534</v>
      </c>
      <c r="L3726" s="98" t="s">
        <v>534</v>
      </c>
      <c r="M3726" s="98" t="s">
        <v>534</v>
      </c>
      <c r="N3726" s="97" t="s">
        <v>534</v>
      </c>
      <c r="Q3726" s="88" t="str">
        <f t="array" aca="1" ref="Q3726" ca="1">IFERROR(INDEX(Tableau3[Num DECAL],SMALL(IF(Tableau3[Num DECAL]&lt;&gt;"",ROW(INDIRECT("1:"&amp;ROWS(Tableau3[Num DECAL])))),ROWS($1:3715))),"")</f>
        <v/>
      </c>
      <c r="R3726" s="88">
        <f t="shared" ca="1" si="58"/>
        <v>0</v>
      </c>
      <c r="S3726" s="88">
        <f ca="1">COUNTIFS(Tableau3[PLAGE],R3726)</f>
        <v>0</v>
      </c>
      <c r="T3726" s="139">
        <f ca="1">INDEX(EXTRACT!DATE,MATCH(Tableau4[[#This Row],[Décalage]],D:D,0),0)</f>
        <v>0</v>
      </c>
      <c r="U3726" s="139">
        <f ca="1">VLOOKUP(Tableau4[[#This Row],[Décalage]],D:E,2,0)</f>
        <v>0</v>
      </c>
      <c r="V3726" s="139">
        <f ca="1">VLOOKUP(Tableau4[[#This Row],[Décalage]],D:G,4,0)</f>
        <v>0</v>
      </c>
      <c r="AY3726" s="88"/>
      <c r="AZ3726" s="88"/>
      <c r="BA3726" s="88"/>
      <c r="BB3726" s="88"/>
      <c r="BC3726" s="88"/>
    </row>
    <row r="3727" spans="1:55" ht="15" x14ac:dyDescent="0.2">
      <c r="A3727" s="100" t="s">
        <v>534</v>
      </c>
      <c r="B3727" s="95" t="s">
        <v>534</v>
      </c>
      <c r="C3727" s="95">
        <v>3724</v>
      </c>
      <c r="D3727" s="95" t="s">
        <v>534</v>
      </c>
      <c r="E3727" s="99" t="s">
        <v>534</v>
      </c>
      <c r="F3727" s="95" t="s">
        <v>534</v>
      </c>
      <c r="G3727" s="95" t="s">
        <v>534</v>
      </c>
      <c r="H3727" s="95">
        <v>0</v>
      </c>
      <c r="I3727" s="95">
        <v>1</v>
      </c>
      <c r="J3727" s="95">
        <v>3260</v>
      </c>
      <c r="K3727" s="95" t="s">
        <v>534</v>
      </c>
      <c r="L3727" s="98" t="s">
        <v>534</v>
      </c>
      <c r="M3727" s="98" t="s">
        <v>534</v>
      </c>
      <c r="N3727" s="97" t="s">
        <v>534</v>
      </c>
      <c r="Q3727" s="88" t="str">
        <f t="array" aca="1" ref="Q3727" ca="1">IFERROR(INDEX(Tableau3[Num DECAL],SMALL(IF(Tableau3[Num DECAL]&lt;&gt;"",ROW(INDIRECT("1:"&amp;ROWS(Tableau3[Num DECAL])))),ROWS($1:3716))),"")</f>
        <v/>
      </c>
      <c r="R3727" s="88">
        <f t="shared" ca="1" si="58"/>
        <v>0</v>
      </c>
      <c r="S3727" s="88">
        <f ca="1">COUNTIFS(Tableau3[PLAGE],R3727)</f>
        <v>0</v>
      </c>
      <c r="T3727" s="139">
        <f ca="1">INDEX(EXTRACT!DATE,MATCH(Tableau4[[#This Row],[Décalage]],D:D,0),0)</f>
        <v>0</v>
      </c>
      <c r="U3727" s="139">
        <f ca="1">VLOOKUP(Tableau4[[#This Row],[Décalage]],D:E,2,0)</f>
        <v>0</v>
      </c>
      <c r="V3727" s="139">
        <f ca="1">VLOOKUP(Tableau4[[#This Row],[Décalage]],D:G,4,0)</f>
        <v>0</v>
      </c>
      <c r="AY3727" s="88"/>
      <c r="AZ3727" s="88"/>
      <c r="BA3727" s="88"/>
      <c r="BB3727" s="88"/>
      <c r="BC3727" s="88"/>
    </row>
    <row r="3728" spans="1:55" ht="15" x14ac:dyDescent="0.2">
      <c r="A3728" s="100" t="s">
        <v>534</v>
      </c>
      <c r="B3728" s="95" t="s">
        <v>534</v>
      </c>
      <c r="C3728" s="95">
        <v>3725</v>
      </c>
      <c r="D3728" s="95" t="s">
        <v>534</v>
      </c>
      <c r="E3728" s="99" t="s">
        <v>534</v>
      </c>
      <c r="F3728" s="95" t="s">
        <v>534</v>
      </c>
      <c r="G3728" s="95" t="s">
        <v>534</v>
      </c>
      <c r="H3728" s="95">
        <v>0</v>
      </c>
      <c r="I3728" s="95">
        <v>1</v>
      </c>
      <c r="J3728" s="95">
        <v>3261</v>
      </c>
      <c r="K3728" s="95" t="s">
        <v>534</v>
      </c>
      <c r="L3728" s="98" t="s">
        <v>534</v>
      </c>
      <c r="M3728" s="98" t="s">
        <v>534</v>
      </c>
      <c r="N3728" s="97" t="s">
        <v>534</v>
      </c>
      <c r="Q3728" s="88" t="str">
        <f t="array" aca="1" ref="Q3728" ca="1">IFERROR(INDEX(Tableau3[Num DECAL],SMALL(IF(Tableau3[Num DECAL]&lt;&gt;"",ROW(INDIRECT("1:"&amp;ROWS(Tableau3[Num DECAL])))),ROWS($1:3717))),"")</f>
        <v/>
      </c>
      <c r="R3728" s="88">
        <f t="shared" ca="1" si="58"/>
        <v>0</v>
      </c>
      <c r="S3728" s="88">
        <f ca="1">COUNTIFS(Tableau3[PLAGE],R3728)</f>
        <v>0</v>
      </c>
      <c r="T3728" s="139">
        <f ca="1">INDEX(EXTRACT!DATE,MATCH(Tableau4[[#This Row],[Décalage]],D:D,0),0)</f>
        <v>0</v>
      </c>
      <c r="U3728" s="139">
        <f ca="1">VLOOKUP(Tableau4[[#This Row],[Décalage]],D:E,2,0)</f>
        <v>0</v>
      </c>
      <c r="V3728" s="139">
        <f ca="1">VLOOKUP(Tableau4[[#This Row],[Décalage]],D:G,4,0)</f>
        <v>0</v>
      </c>
      <c r="AY3728" s="88"/>
      <c r="AZ3728" s="88"/>
      <c r="BA3728" s="88"/>
      <c r="BB3728" s="88"/>
      <c r="BC3728" s="88"/>
    </row>
    <row r="3729" spans="1:55" ht="15" x14ac:dyDescent="0.2">
      <c r="A3729" s="100" t="s">
        <v>534</v>
      </c>
      <c r="B3729" s="95" t="s">
        <v>534</v>
      </c>
      <c r="C3729" s="95">
        <v>3726</v>
      </c>
      <c r="D3729" s="95" t="s">
        <v>534</v>
      </c>
      <c r="E3729" s="99" t="s">
        <v>534</v>
      </c>
      <c r="F3729" s="95" t="s">
        <v>534</v>
      </c>
      <c r="G3729" s="95" t="s">
        <v>534</v>
      </c>
      <c r="H3729" s="95">
        <v>0</v>
      </c>
      <c r="I3729" s="95">
        <v>1</v>
      </c>
      <c r="J3729" s="95">
        <v>3262</v>
      </c>
      <c r="K3729" s="95" t="s">
        <v>534</v>
      </c>
      <c r="L3729" s="98" t="s">
        <v>534</v>
      </c>
      <c r="M3729" s="98" t="s">
        <v>534</v>
      </c>
      <c r="N3729" s="97" t="s">
        <v>534</v>
      </c>
      <c r="Q3729" s="88" t="str">
        <f t="array" aca="1" ref="Q3729" ca="1">IFERROR(INDEX(Tableau3[Num DECAL],SMALL(IF(Tableau3[Num DECAL]&lt;&gt;"",ROW(INDIRECT("1:"&amp;ROWS(Tableau3[Num DECAL])))),ROWS($1:3718))),"")</f>
        <v/>
      </c>
      <c r="R3729" s="88">
        <f t="shared" ca="1" si="58"/>
        <v>0</v>
      </c>
      <c r="S3729" s="88">
        <f ca="1">COUNTIFS(Tableau3[PLAGE],R3729)</f>
        <v>0</v>
      </c>
      <c r="T3729" s="139">
        <f ca="1">INDEX(EXTRACT!DATE,MATCH(Tableau4[[#This Row],[Décalage]],D:D,0),0)</f>
        <v>0</v>
      </c>
      <c r="U3729" s="139">
        <f ca="1">VLOOKUP(Tableau4[[#This Row],[Décalage]],D:E,2,0)</f>
        <v>0</v>
      </c>
      <c r="V3729" s="139">
        <f ca="1">VLOOKUP(Tableau4[[#This Row],[Décalage]],D:G,4,0)</f>
        <v>0</v>
      </c>
      <c r="AY3729" s="88"/>
      <c r="AZ3729" s="88"/>
      <c r="BA3729" s="88"/>
      <c r="BB3729" s="88"/>
      <c r="BC3729" s="88"/>
    </row>
    <row r="3730" spans="1:55" ht="15" x14ac:dyDescent="0.2">
      <c r="A3730" s="100" t="s">
        <v>534</v>
      </c>
      <c r="B3730" s="95" t="s">
        <v>534</v>
      </c>
      <c r="C3730" s="95">
        <v>3727</v>
      </c>
      <c r="D3730" s="95" t="s">
        <v>534</v>
      </c>
      <c r="E3730" s="99" t="s">
        <v>534</v>
      </c>
      <c r="F3730" s="95" t="s">
        <v>534</v>
      </c>
      <c r="G3730" s="95" t="s">
        <v>534</v>
      </c>
      <c r="H3730" s="95">
        <v>0</v>
      </c>
      <c r="I3730" s="95">
        <v>1</v>
      </c>
      <c r="J3730" s="95">
        <v>3263</v>
      </c>
      <c r="K3730" s="95" t="s">
        <v>534</v>
      </c>
      <c r="L3730" s="98" t="s">
        <v>534</v>
      </c>
      <c r="M3730" s="98" t="s">
        <v>534</v>
      </c>
      <c r="N3730" s="97" t="s">
        <v>534</v>
      </c>
      <c r="Q3730" s="88" t="str">
        <f t="array" aca="1" ref="Q3730" ca="1">IFERROR(INDEX(Tableau3[Num DECAL],SMALL(IF(Tableau3[Num DECAL]&lt;&gt;"",ROW(INDIRECT("1:"&amp;ROWS(Tableau3[Num DECAL])))),ROWS($1:3719))),"")</f>
        <v/>
      </c>
      <c r="R3730" s="88">
        <f t="shared" ca="1" si="58"/>
        <v>0</v>
      </c>
      <c r="S3730" s="88">
        <f ca="1">COUNTIFS(Tableau3[PLAGE],R3730)</f>
        <v>0</v>
      </c>
      <c r="T3730" s="139">
        <f ca="1">INDEX(EXTRACT!DATE,MATCH(Tableau4[[#This Row],[Décalage]],D:D,0),0)</f>
        <v>0</v>
      </c>
      <c r="U3730" s="139">
        <f ca="1">VLOOKUP(Tableau4[[#This Row],[Décalage]],D:E,2,0)</f>
        <v>0</v>
      </c>
      <c r="V3730" s="139">
        <f ca="1">VLOOKUP(Tableau4[[#This Row],[Décalage]],D:G,4,0)</f>
        <v>0</v>
      </c>
      <c r="AY3730" s="88"/>
      <c r="AZ3730" s="88"/>
      <c r="BA3730" s="88"/>
      <c r="BB3730" s="88"/>
      <c r="BC3730" s="88"/>
    </row>
    <row r="3731" spans="1:55" ht="15" x14ac:dyDescent="0.2">
      <c r="A3731" s="100" t="s">
        <v>534</v>
      </c>
      <c r="B3731" s="95" t="s">
        <v>534</v>
      </c>
      <c r="C3731" s="95">
        <v>3728</v>
      </c>
      <c r="D3731" s="95" t="s">
        <v>534</v>
      </c>
      <c r="E3731" s="99" t="s">
        <v>534</v>
      </c>
      <c r="F3731" s="95" t="s">
        <v>534</v>
      </c>
      <c r="G3731" s="95" t="s">
        <v>534</v>
      </c>
      <c r="H3731" s="95">
        <v>0</v>
      </c>
      <c r="I3731" s="95">
        <v>1</v>
      </c>
      <c r="J3731" s="95">
        <v>3264</v>
      </c>
      <c r="K3731" s="95" t="s">
        <v>534</v>
      </c>
      <c r="L3731" s="98" t="s">
        <v>534</v>
      </c>
      <c r="M3731" s="98" t="s">
        <v>534</v>
      </c>
      <c r="N3731" s="97" t="s">
        <v>534</v>
      </c>
      <c r="Q3731" s="88" t="str">
        <f t="array" aca="1" ref="Q3731" ca="1">IFERROR(INDEX(Tableau3[Num DECAL],SMALL(IF(Tableau3[Num DECAL]&lt;&gt;"",ROW(INDIRECT("1:"&amp;ROWS(Tableau3[Num DECAL])))),ROWS($1:3720))),"")</f>
        <v/>
      </c>
      <c r="R3731" s="88">
        <f t="shared" ca="1" si="58"/>
        <v>0</v>
      </c>
      <c r="S3731" s="88">
        <f ca="1">COUNTIFS(Tableau3[PLAGE],R3731)</f>
        <v>0</v>
      </c>
      <c r="T3731" s="139">
        <f ca="1">INDEX(EXTRACT!DATE,MATCH(Tableau4[[#This Row],[Décalage]],D:D,0),0)</f>
        <v>0</v>
      </c>
      <c r="U3731" s="139">
        <f ca="1">VLOOKUP(Tableau4[[#This Row],[Décalage]],D:E,2,0)</f>
        <v>0</v>
      </c>
      <c r="V3731" s="139">
        <f ca="1">VLOOKUP(Tableau4[[#This Row],[Décalage]],D:G,4,0)</f>
        <v>0</v>
      </c>
      <c r="AY3731" s="88"/>
      <c r="AZ3731" s="88"/>
      <c r="BA3731" s="88"/>
      <c r="BB3731" s="88"/>
      <c r="BC3731" s="88"/>
    </row>
    <row r="3732" spans="1:55" ht="15" x14ac:dyDescent="0.2">
      <c r="A3732" s="100" t="s">
        <v>534</v>
      </c>
      <c r="B3732" s="95" t="s">
        <v>534</v>
      </c>
      <c r="C3732" s="95">
        <v>3729</v>
      </c>
      <c r="D3732" s="95" t="s">
        <v>534</v>
      </c>
      <c r="E3732" s="99" t="s">
        <v>534</v>
      </c>
      <c r="F3732" s="95" t="s">
        <v>534</v>
      </c>
      <c r="G3732" s="95" t="s">
        <v>534</v>
      </c>
      <c r="H3732" s="95">
        <v>0</v>
      </c>
      <c r="I3732" s="95">
        <v>1</v>
      </c>
      <c r="J3732" s="95">
        <v>3265</v>
      </c>
      <c r="K3732" s="95" t="s">
        <v>534</v>
      </c>
      <c r="L3732" s="98" t="s">
        <v>534</v>
      </c>
      <c r="M3732" s="98" t="s">
        <v>534</v>
      </c>
      <c r="N3732" s="97" t="s">
        <v>534</v>
      </c>
      <c r="Q3732" s="88" t="str">
        <f t="array" aca="1" ref="Q3732" ca="1">IFERROR(INDEX(Tableau3[Num DECAL],SMALL(IF(Tableau3[Num DECAL]&lt;&gt;"",ROW(INDIRECT("1:"&amp;ROWS(Tableau3[Num DECAL])))),ROWS($1:3721))),"")</f>
        <v/>
      </c>
      <c r="R3732" s="88">
        <f t="shared" ca="1" si="58"/>
        <v>0</v>
      </c>
      <c r="S3732" s="88">
        <f ca="1">COUNTIFS(Tableau3[PLAGE],R3732)</f>
        <v>0</v>
      </c>
      <c r="T3732" s="139">
        <f ca="1">INDEX(EXTRACT!DATE,MATCH(Tableau4[[#This Row],[Décalage]],D:D,0),0)</f>
        <v>0</v>
      </c>
      <c r="U3732" s="139">
        <f ca="1">VLOOKUP(Tableau4[[#This Row],[Décalage]],D:E,2,0)</f>
        <v>0</v>
      </c>
      <c r="V3732" s="139">
        <f ca="1">VLOOKUP(Tableau4[[#This Row],[Décalage]],D:G,4,0)</f>
        <v>0</v>
      </c>
      <c r="AY3732" s="88"/>
      <c r="AZ3732" s="88"/>
      <c r="BA3732" s="88"/>
      <c r="BB3732" s="88"/>
      <c r="BC3732" s="88"/>
    </row>
    <row r="3733" spans="1:55" ht="15" x14ac:dyDescent="0.2">
      <c r="A3733" s="100" t="s">
        <v>534</v>
      </c>
      <c r="B3733" s="95" t="s">
        <v>534</v>
      </c>
      <c r="C3733" s="95">
        <v>3730</v>
      </c>
      <c r="D3733" s="95" t="s">
        <v>534</v>
      </c>
      <c r="E3733" s="99" t="s">
        <v>534</v>
      </c>
      <c r="F3733" s="95" t="s">
        <v>534</v>
      </c>
      <c r="G3733" s="95" t="s">
        <v>534</v>
      </c>
      <c r="H3733" s="95">
        <v>0</v>
      </c>
      <c r="I3733" s="95">
        <v>1</v>
      </c>
      <c r="J3733" s="95">
        <v>3266</v>
      </c>
      <c r="K3733" s="95" t="s">
        <v>534</v>
      </c>
      <c r="L3733" s="98" t="s">
        <v>534</v>
      </c>
      <c r="M3733" s="98" t="s">
        <v>534</v>
      </c>
      <c r="N3733" s="97" t="s">
        <v>534</v>
      </c>
      <c r="Q3733" s="88" t="str">
        <f t="array" aca="1" ref="Q3733" ca="1">IFERROR(INDEX(Tableau3[Num DECAL],SMALL(IF(Tableau3[Num DECAL]&lt;&gt;"",ROW(INDIRECT("1:"&amp;ROWS(Tableau3[Num DECAL])))),ROWS($1:3722))),"")</f>
        <v/>
      </c>
      <c r="R3733" s="88">
        <f t="shared" ca="1" si="58"/>
        <v>0</v>
      </c>
      <c r="S3733" s="88">
        <f ca="1">COUNTIFS(Tableau3[PLAGE],R3733)</f>
        <v>0</v>
      </c>
      <c r="T3733" s="139">
        <f ca="1">INDEX(EXTRACT!DATE,MATCH(Tableau4[[#This Row],[Décalage]],D:D,0),0)</f>
        <v>0</v>
      </c>
      <c r="U3733" s="139">
        <f ca="1">VLOOKUP(Tableau4[[#This Row],[Décalage]],D:E,2,0)</f>
        <v>0</v>
      </c>
      <c r="V3733" s="139">
        <f ca="1">VLOOKUP(Tableau4[[#This Row],[Décalage]],D:G,4,0)</f>
        <v>0</v>
      </c>
      <c r="AY3733" s="88"/>
      <c r="AZ3733" s="88"/>
      <c r="BA3733" s="88"/>
      <c r="BB3733" s="88"/>
      <c r="BC3733" s="88"/>
    </row>
    <row r="3734" spans="1:55" ht="15" x14ac:dyDescent="0.2">
      <c r="A3734" s="100" t="s">
        <v>534</v>
      </c>
      <c r="B3734" s="95" t="s">
        <v>534</v>
      </c>
      <c r="C3734" s="95">
        <v>3731</v>
      </c>
      <c r="D3734" s="95" t="s">
        <v>534</v>
      </c>
      <c r="E3734" s="99" t="s">
        <v>534</v>
      </c>
      <c r="F3734" s="95" t="s">
        <v>534</v>
      </c>
      <c r="G3734" s="95" t="s">
        <v>534</v>
      </c>
      <c r="H3734" s="95">
        <v>0</v>
      </c>
      <c r="I3734" s="95">
        <v>1</v>
      </c>
      <c r="J3734" s="95">
        <v>3267</v>
      </c>
      <c r="K3734" s="95" t="s">
        <v>534</v>
      </c>
      <c r="L3734" s="98" t="s">
        <v>534</v>
      </c>
      <c r="M3734" s="98" t="s">
        <v>534</v>
      </c>
      <c r="N3734" s="97" t="s">
        <v>534</v>
      </c>
      <c r="Q3734" s="88" t="str">
        <f t="array" aca="1" ref="Q3734" ca="1">IFERROR(INDEX(Tableau3[Num DECAL],SMALL(IF(Tableau3[Num DECAL]&lt;&gt;"",ROW(INDIRECT("1:"&amp;ROWS(Tableau3[Num DECAL])))),ROWS($1:3723))),"")</f>
        <v/>
      </c>
      <c r="R3734" s="88">
        <f t="shared" ca="1" si="58"/>
        <v>0</v>
      </c>
      <c r="S3734" s="88">
        <f ca="1">COUNTIFS(Tableau3[PLAGE],R3734)</f>
        <v>0</v>
      </c>
      <c r="T3734" s="139">
        <f ca="1">INDEX(EXTRACT!DATE,MATCH(Tableau4[[#This Row],[Décalage]],D:D,0),0)</f>
        <v>0</v>
      </c>
      <c r="U3734" s="139">
        <f ca="1">VLOOKUP(Tableau4[[#This Row],[Décalage]],D:E,2,0)</f>
        <v>0</v>
      </c>
      <c r="V3734" s="139">
        <f ca="1">VLOOKUP(Tableau4[[#This Row],[Décalage]],D:G,4,0)</f>
        <v>0</v>
      </c>
      <c r="AY3734" s="88"/>
      <c r="AZ3734" s="88"/>
      <c r="BA3734" s="88"/>
      <c r="BB3734" s="88"/>
      <c r="BC3734" s="88"/>
    </row>
    <row r="3735" spans="1:55" ht="15" x14ac:dyDescent="0.2">
      <c r="A3735" s="100" t="s">
        <v>534</v>
      </c>
      <c r="B3735" s="95" t="s">
        <v>534</v>
      </c>
      <c r="C3735" s="95">
        <v>3732</v>
      </c>
      <c r="D3735" s="95" t="s">
        <v>534</v>
      </c>
      <c r="E3735" s="99" t="s">
        <v>534</v>
      </c>
      <c r="F3735" s="95" t="s">
        <v>534</v>
      </c>
      <c r="G3735" s="95" t="s">
        <v>534</v>
      </c>
      <c r="H3735" s="95">
        <v>0</v>
      </c>
      <c r="I3735" s="95">
        <v>1</v>
      </c>
      <c r="J3735" s="95">
        <v>3268</v>
      </c>
      <c r="K3735" s="95" t="s">
        <v>534</v>
      </c>
      <c r="L3735" s="98" t="s">
        <v>534</v>
      </c>
      <c r="M3735" s="98" t="s">
        <v>534</v>
      </c>
      <c r="N3735" s="97" t="s">
        <v>534</v>
      </c>
      <c r="Q3735" s="88" t="str">
        <f t="array" aca="1" ref="Q3735" ca="1">IFERROR(INDEX(Tableau3[Num DECAL],SMALL(IF(Tableau3[Num DECAL]&lt;&gt;"",ROW(INDIRECT("1:"&amp;ROWS(Tableau3[Num DECAL])))),ROWS($1:3724))),"")</f>
        <v/>
      </c>
      <c r="R3735" s="88">
        <f t="shared" ca="1" si="58"/>
        <v>0</v>
      </c>
      <c r="S3735" s="88">
        <f ca="1">COUNTIFS(Tableau3[PLAGE],R3735)</f>
        <v>0</v>
      </c>
      <c r="T3735" s="139">
        <f ca="1">INDEX(EXTRACT!DATE,MATCH(Tableau4[[#This Row],[Décalage]],D:D,0),0)</f>
        <v>0</v>
      </c>
      <c r="U3735" s="139">
        <f ca="1">VLOOKUP(Tableau4[[#This Row],[Décalage]],D:E,2,0)</f>
        <v>0</v>
      </c>
      <c r="V3735" s="139">
        <f ca="1">VLOOKUP(Tableau4[[#This Row],[Décalage]],D:G,4,0)</f>
        <v>0</v>
      </c>
      <c r="AY3735" s="88"/>
      <c r="AZ3735" s="88"/>
      <c r="BA3735" s="88"/>
      <c r="BB3735" s="88"/>
      <c r="BC3735" s="88"/>
    </row>
    <row r="3736" spans="1:55" ht="15" x14ac:dyDescent="0.2">
      <c r="A3736" s="100" t="s">
        <v>534</v>
      </c>
      <c r="B3736" s="95" t="s">
        <v>534</v>
      </c>
      <c r="C3736" s="95">
        <v>3733</v>
      </c>
      <c r="D3736" s="95" t="s">
        <v>534</v>
      </c>
      <c r="E3736" s="99" t="s">
        <v>534</v>
      </c>
      <c r="F3736" s="95" t="s">
        <v>534</v>
      </c>
      <c r="G3736" s="95" t="s">
        <v>534</v>
      </c>
      <c r="H3736" s="95">
        <v>0</v>
      </c>
      <c r="I3736" s="95">
        <v>1</v>
      </c>
      <c r="J3736" s="95">
        <v>3269</v>
      </c>
      <c r="K3736" s="95" t="s">
        <v>534</v>
      </c>
      <c r="L3736" s="98" t="s">
        <v>534</v>
      </c>
      <c r="M3736" s="98" t="s">
        <v>534</v>
      </c>
      <c r="N3736" s="97" t="s">
        <v>534</v>
      </c>
      <c r="Q3736" s="88" t="str">
        <f t="array" aca="1" ref="Q3736" ca="1">IFERROR(INDEX(Tableau3[Num DECAL],SMALL(IF(Tableau3[Num DECAL]&lt;&gt;"",ROW(INDIRECT("1:"&amp;ROWS(Tableau3[Num DECAL])))),ROWS($1:3725))),"")</f>
        <v/>
      </c>
      <c r="R3736" s="88">
        <f t="shared" ca="1" si="58"/>
        <v>0</v>
      </c>
      <c r="S3736" s="88">
        <f ca="1">COUNTIFS(Tableau3[PLAGE],R3736)</f>
        <v>0</v>
      </c>
      <c r="T3736" s="139">
        <f ca="1">INDEX(EXTRACT!DATE,MATCH(Tableau4[[#This Row],[Décalage]],D:D,0),0)</f>
        <v>0</v>
      </c>
      <c r="U3736" s="139">
        <f ca="1">VLOOKUP(Tableau4[[#This Row],[Décalage]],D:E,2,0)</f>
        <v>0</v>
      </c>
      <c r="V3736" s="139">
        <f ca="1">VLOOKUP(Tableau4[[#This Row],[Décalage]],D:G,4,0)</f>
        <v>0</v>
      </c>
      <c r="AY3736" s="88"/>
      <c r="AZ3736" s="88"/>
      <c r="BA3736" s="88"/>
      <c r="BB3736" s="88"/>
      <c r="BC3736" s="88"/>
    </row>
    <row r="3737" spans="1:55" ht="15" x14ac:dyDescent="0.2">
      <c r="A3737" s="100" t="s">
        <v>534</v>
      </c>
      <c r="B3737" s="95" t="s">
        <v>534</v>
      </c>
      <c r="C3737" s="95">
        <v>3734</v>
      </c>
      <c r="D3737" s="95" t="s">
        <v>534</v>
      </c>
      <c r="E3737" s="99" t="s">
        <v>534</v>
      </c>
      <c r="F3737" s="95" t="s">
        <v>534</v>
      </c>
      <c r="G3737" s="95" t="s">
        <v>534</v>
      </c>
      <c r="H3737" s="95">
        <v>0</v>
      </c>
      <c r="I3737" s="95">
        <v>1</v>
      </c>
      <c r="J3737" s="95">
        <v>3270</v>
      </c>
      <c r="K3737" s="95" t="s">
        <v>534</v>
      </c>
      <c r="L3737" s="98" t="s">
        <v>534</v>
      </c>
      <c r="M3737" s="98" t="s">
        <v>534</v>
      </c>
      <c r="N3737" s="97" t="s">
        <v>534</v>
      </c>
      <c r="Q3737" s="88" t="str">
        <f t="array" aca="1" ref="Q3737" ca="1">IFERROR(INDEX(Tableau3[Num DECAL],SMALL(IF(Tableau3[Num DECAL]&lt;&gt;"",ROW(INDIRECT("1:"&amp;ROWS(Tableau3[Num DECAL])))),ROWS($1:3726))),"")</f>
        <v/>
      </c>
      <c r="R3737" s="88">
        <f t="shared" ca="1" si="58"/>
        <v>0</v>
      </c>
      <c r="S3737" s="88">
        <f ca="1">COUNTIFS(Tableau3[PLAGE],R3737)</f>
        <v>0</v>
      </c>
      <c r="T3737" s="139">
        <f ca="1">INDEX(EXTRACT!DATE,MATCH(Tableau4[[#This Row],[Décalage]],D:D,0),0)</f>
        <v>0</v>
      </c>
      <c r="U3737" s="139">
        <f ca="1">VLOOKUP(Tableau4[[#This Row],[Décalage]],D:E,2,0)</f>
        <v>0</v>
      </c>
      <c r="V3737" s="139">
        <f ca="1">VLOOKUP(Tableau4[[#This Row],[Décalage]],D:G,4,0)</f>
        <v>0</v>
      </c>
      <c r="AY3737" s="88"/>
      <c r="AZ3737" s="88"/>
      <c r="BA3737" s="88"/>
      <c r="BB3737" s="88"/>
      <c r="BC3737" s="88"/>
    </row>
    <row r="3738" spans="1:55" ht="15" x14ac:dyDescent="0.2">
      <c r="A3738" s="100" t="s">
        <v>534</v>
      </c>
      <c r="B3738" s="95" t="s">
        <v>534</v>
      </c>
      <c r="C3738" s="95">
        <v>3735</v>
      </c>
      <c r="D3738" s="95" t="s">
        <v>534</v>
      </c>
      <c r="E3738" s="99" t="s">
        <v>534</v>
      </c>
      <c r="F3738" s="95" t="s">
        <v>534</v>
      </c>
      <c r="G3738" s="95" t="s">
        <v>534</v>
      </c>
      <c r="H3738" s="95">
        <v>0</v>
      </c>
      <c r="I3738" s="95">
        <v>1</v>
      </c>
      <c r="J3738" s="95">
        <v>3271</v>
      </c>
      <c r="K3738" s="95" t="s">
        <v>534</v>
      </c>
      <c r="L3738" s="98" t="s">
        <v>534</v>
      </c>
      <c r="M3738" s="98" t="s">
        <v>534</v>
      </c>
      <c r="N3738" s="97" t="s">
        <v>534</v>
      </c>
      <c r="Q3738" s="88" t="str">
        <f t="array" aca="1" ref="Q3738" ca="1">IFERROR(INDEX(Tableau3[Num DECAL],SMALL(IF(Tableau3[Num DECAL]&lt;&gt;"",ROW(INDIRECT("1:"&amp;ROWS(Tableau3[Num DECAL])))),ROWS($1:3727))),"")</f>
        <v/>
      </c>
      <c r="R3738" s="88">
        <f t="shared" ca="1" si="58"/>
        <v>0</v>
      </c>
      <c r="S3738" s="88">
        <f ca="1">COUNTIFS(Tableau3[PLAGE],R3738)</f>
        <v>0</v>
      </c>
      <c r="T3738" s="139">
        <f ca="1">INDEX(EXTRACT!DATE,MATCH(Tableau4[[#This Row],[Décalage]],D:D,0),0)</f>
        <v>0</v>
      </c>
      <c r="U3738" s="139">
        <f ca="1">VLOOKUP(Tableau4[[#This Row],[Décalage]],D:E,2,0)</f>
        <v>0</v>
      </c>
      <c r="V3738" s="139">
        <f ca="1">VLOOKUP(Tableau4[[#This Row],[Décalage]],D:G,4,0)</f>
        <v>0</v>
      </c>
      <c r="AY3738" s="88"/>
      <c r="AZ3738" s="88"/>
      <c r="BA3738" s="88"/>
      <c r="BB3738" s="88"/>
      <c r="BC3738" s="88"/>
    </row>
    <row r="3739" spans="1:55" ht="15" x14ac:dyDescent="0.2">
      <c r="A3739" s="100" t="s">
        <v>534</v>
      </c>
      <c r="B3739" s="95" t="s">
        <v>534</v>
      </c>
      <c r="C3739" s="95">
        <v>3736</v>
      </c>
      <c r="D3739" s="95" t="s">
        <v>534</v>
      </c>
      <c r="E3739" s="99" t="s">
        <v>534</v>
      </c>
      <c r="F3739" s="95" t="s">
        <v>534</v>
      </c>
      <c r="G3739" s="95" t="s">
        <v>534</v>
      </c>
      <c r="H3739" s="95">
        <v>0</v>
      </c>
      <c r="I3739" s="95">
        <v>1</v>
      </c>
      <c r="J3739" s="95">
        <v>3272</v>
      </c>
      <c r="K3739" s="95" t="s">
        <v>534</v>
      </c>
      <c r="L3739" s="98" t="s">
        <v>534</v>
      </c>
      <c r="M3739" s="98" t="s">
        <v>534</v>
      </c>
      <c r="N3739" s="97" t="s">
        <v>534</v>
      </c>
      <c r="Q3739" s="88" t="str">
        <f t="array" aca="1" ref="Q3739" ca="1">IFERROR(INDEX(Tableau3[Num DECAL],SMALL(IF(Tableau3[Num DECAL]&lt;&gt;"",ROW(INDIRECT("1:"&amp;ROWS(Tableau3[Num DECAL])))),ROWS($1:3728))),"")</f>
        <v/>
      </c>
      <c r="R3739" s="88">
        <f t="shared" ca="1" si="58"/>
        <v>0</v>
      </c>
      <c r="S3739" s="88">
        <f ca="1">COUNTIFS(Tableau3[PLAGE],R3739)</f>
        <v>0</v>
      </c>
      <c r="T3739" s="139">
        <f ca="1">INDEX(EXTRACT!DATE,MATCH(Tableau4[[#This Row],[Décalage]],D:D,0),0)</f>
        <v>0</v>
      </c>
      <c r="U3739" s="139">
        <f ca="1">VLOOKUP(Tableau4[[#This Row],[Décalage]],D:E,2,0)</f>
        <v>0</v>
      </c>
      <c r="V3739" s="139">
        <f ca="1">VLOOKUP(Tableau4[[#This Row],[Décalage]],D:G,4,0)</f>
        <v>0</v>
      </c>
      <c r="AY3739" s="88"/>
      <c r="AZ3739" s="88"/>
      <c r="BA3739" s="88"/>
      <c r="BB3739" s="88"/>
      <c r="BC3739" s="88"/>
    </row>
    <row r="3740" spans="1:55" ht="15" x14ac:dyDescent="0.2">
      <c r="A3740" s="100" t="s">
        <v>534</v>
      </c>
      <c r="B3740" s="95" t="s">
        <v>534</v>
      </c>
      <c r="C3740" s="95">
        <v>3737</v>
      </c>
      <c r="D3740" s="95" t="s">
        <v>534</v>
      </c>
      <c r="E3740" s="99" t="s">
        <v>534</v>
      </c>
      <c r="F3740" s="95" t="s">
        <v>534</v>
      </c>
      <c r="G3740" s="95" t="s">
        <v>534</v>
      </c>
      <c r="H3740" s="95">
        <v>0</v>
      </c>
      <c r="I3740" s="95">
        <v>1</v>
      </c>
      <c r="J3740" s="95">
        <v>3273</v>
      </c>
      <c r="K3740" s="95" t="s">
        <v>534</v>
      </c>
      <c r="L3740" s="98" t="s">
        <v>534</v>
      </c>
      <c r="M3740" s="98" t="s">
        <v>534</v>
      </c>
      <c r="N3740" s="97" t="s">
        <v>534</v>
      </c>
      <c r="Q3740" s="88" t="str">
        <f t="array" aca="1" ref="Q3740" ca="1">IFERROR(INDEX(Tableau3[Num DECAL],SMALL(IF(Tableau3[Num DECAL]&lt;&gt;"",ROW(INDIRECT("1:"&amp;ROWS(Tableau3[Num DECAL])))),ROWS($1:3729))),"")</f>
        <v/>
      </c>
      <c r="R3740" s="88">
        <f t="shared" ca="1" si="58"/>
        <v>0</v>
      </c>
      <c r="S3740" s="88">
        <f ca="1">COUNTIFS(Tableau3[PLAGE],R3740)</f>
        <v>0</v>
      </c>
      <c r="T3740" s="139">
        <f ca="1">INDEX(EXTRACT!DATE,MATCH(Tableau4[[#This Row],[Décalage]],D:D,0),0)</f>
        <v>0</v>
      </c>
      <c r="U3740" s="139">
        <f ca="1">VLOOKUP(Tableau4[[#This Row],[Décalage]],D:E,2,0)</f>
        <v>0</v>
      </c>
      <c r="V3740" s="139">
        <f ca="1">VLOOKUP(Tableau4[[#This Row],[Décalage]],D:G,4,0)</f>
        <v>0</v>
      </c>
      <c r="AY3740" s="88"/>
      <c r="AZ3740" s="88"/>
      <c r="BA3740" s="88"/>
      <c r="BB3740" s="88"/>
      <c r="BC3740" s="88"/>
    </row>
    <row r="3741" spans="1:55" ht="15" x14ac:dyDescent="0.2">
      <c r="A3741" s="100" t="s">
        <v>534</v>
      </c>
      <c r="B3741" s="95" t="s">
        <v>534</v>
      </c>
      <c r="C3741" s="95">
        <v>3738</v>
      </c>
      <c r="D3741" s="95" t="s">
        <v>534</v>
      </c>
      <c r="E3741" s="99" t="s">
        <v>534</v>
      </c>
      <c r="F3741" s="95" t="s">
        <v>534</v>
      </c>
      <c r="G3741" s="95" t="s">
        <v>534</v>
      </c>
      <c r="H3741" s="95">
        <v>0</v>
      </c>
      <c r="I3741" s="95">
        <v>1</v>
      </c>
      <c r="J3741" s="95">
        <v>3274</v>
      </c>
      <c r="K3741" s="95" t="s">
        <v>534</v>
      </c>
      <c r="L3741" s="98" t="s">
        <v>534</v>
      </c>
      <c r="M3741" s="98" t="s">
        <v>534</v>
      </c>
      <c r="N3741" s="97" t="s">
        <v>534</v>
      </c>
      <c r="Q3741" s="88" t="str">
        <f t="array" aca="1" ref="Q3741" ca="1">IFERROR(INDEX(Tableau3[Num DECAL],SMALL(IF(Tableau3[Num DECAL]&lt;&gt;"",ROW(INDIRECT("1:"&amp;ROWS(Tableau3[Num DECAL])))),ROWS($1:3730))),"")</f>
        <v/>
      </c>
      <c r="R3741" s="88">
        <f t="shared" ca="1" si="58"/>
        <v>0</v>
      </c>
      <c r="S3741" s="88">
        <f ca="1">COUNTIFS(Tableau3[PLAGE],R3741)</f>
        <v>0</v>
      </c>
      <c r="T3741" s="139">
        <f ca="1">INDEX(EXTRACT!DATE,MATCH(Tableau4[[#This Row],[Décalage]],D:D,0),0)</f>
        <v>0</v>
      </c>
      <c r="U3741" s="139">
        <f ca="1">VLOOKUP(Tableau4[[#This Row],[Décalage]],D:E,2,0)</f>
        <v>0</v>
      </c>
      <c r="V3741" s="139">
        <f ca="1">VLOOKUP(Tableau4[[#This Row],[Décalage]],D:G,4,0)</f>
        <v>0</v>
      </c>
      <c r="AY3741" s="88"/>
      <c r="AZ3741" s="88"/>
      <c r="BA3741" s="88"/>
      <c r="BB3741" s="88"/>
      <c r="BC3741" s="88"/>
    </row>
    <row r="3742" spans="1:55" ht="15" x14ac:dyDescent="0.2">
      <c r="A3742" s="100" t="s">
        <v>534</v>
      </c>
      <c r="B3742" s="95" t="s">
        <v>534</v>
      </c>
      <c r="C3742" s="95">
        <v>3739</v>
      </c>
      <c r="D3742" s="95" t="s">
        <v>534</v>
      </c>
      <c r="E3742" s="99" t="s">
        <v>534</v>
      </c>
      <c r="F3742" s="95" t="s">
        <v>534</v>
      </c>
      <c r="G3742" s="95" t="s">
        <v>534</v>
      </c>
      <c r="H3742" s="95">
        <v>0</v>
      </c>
      <c r="I3742" s="95">
        <v>1</v>
      </c>
      <c r="J3742" s="95">
        <v>3275</v>
      </c>
      <c r="K3742" s="95" t="s">
        <v>534</v>
      </c>
      <c r="L3742" s="98" t="s">
        <v>534</v>
      </c>
      <c r="M3742" s="98" t="s">
        <v>534</v>
      </c>
      <c r="N3742" s="97" t="s">
        <v>534</v>
      </c>
      <c r="Q3742" s="88" t="str">
        <f t="array" aca="1" ref="Q3742" ca="1">IFERROR(INDEX(Tableau3[Num DECAL],SMALL(IF(Tableau3[Num DECAL]&lt;&gt;"",ROW(INDIRECT("1:"&amp;ROWS(Tableau3[Num DECAL])))),ROWS($1:3731))),"")</f>
        <v/>
      </c>
      <c r="R3742" s="88">
        <f t="shared" ca="1" si="58"/>
        <v>0</v>
      </c>
      <c r="S3742" s="88">
        <f ca="1">COUNTIFS(Tableau3[PLAGE],R3742)</f>
        <v>0</v>
      </c>
      <c r="T3742" s="139">
        <f ca="1">INDEX(EXTRACT!DATE,MATCH(Tableau4[[#This Row],[Décalage]],D:D,0),0)</f>
        <v>0</v>
      </c>
      <c r="U3742" s="139">
        <f ca="1">VLOOKUP(Tableau4[[#This Row],[Décalage]],D:E,2,0)</f>
        <v>0</v>
      </c>
      <c r="V3742" s="139">
        <f ca="1">VLOOKUP(Tableau4[[#This Row],[Décalage]],D:G,4,0)</f>
        <v>0</v>
      </c>
      <c r="AY3742" s="88"/>
      <c r="AZ3742" s="88"/>
      <c r="BA3742" s="88"/>
      <c r="BB3742" s="88"/>
      <c r="BC3742" s="88"/>
    </row>
    <row r="3743" spans="1:55" ht="15" x14ac:dyDescent="0.2">
      <c r="A3743" s="100" t="s">
        <v>534</v>
      </c>
      <c r="B3743" s="95" t="s">
        <v>534</v>
      </c>
      <c r="C3743" s="95">
        <v>3740</v>
      </c>
      <c r="D3743" s="95" t="s">
        <v>534</v>
      </c>
      <c r="E3743" s="99" t="s">
        <v>534</v>
      </c>
      <c r="F3743" s="95" t="s">
        <v>534</v>
      </c>
      <c r="G3743" s="95" t="s">
        <v>534</v>
      </c>
      <c r="H3743" s="95">
        <v>0</v>
      </c>
      <c r="I3743" s="95">
        <v>1</v>
      </c>
      <c r="J3743" s="95">
        <v>3276</v>
      </c>
      <c r="K3743" s="95" t="s">
        <v>534</v>
      </c>
      <c r="L3743" s="98" t="s">
        <v>534</v>
      </c>
      <c r="M3743" s="98" t="s">
        <v>534</v>
      </c>
      <c r="N3743" s="97" t="s">
        <v>534</v>
      </c>
      <c r="Q3743" s="88" t="str">
        <f t="array" aca="1" ref="Q3743" ca="1">IFERROR(INDEX(Tableau3[Num DECAL],SMALL(IF(Tableau3[Num DECAL]&lt;&gt;"",ROW(INDIRECT("1:"&amp;ROWS(Tableau3[Num DECAL])))),ROWS($1:3732))),"")</f>
        <v/>
      </c>
      <c r="R3743" s="88">
        <f t="shared" ca="1" si="58"/>
        <v>0</v>
      </c>
      <c r="S3743" s="88">
        <f ca="1">COUNTIFS(Tableau3[PLAGE],R3743)</f>
        <v>0</v>
      </c>
      <c r="T3743" s="139">
        <f ca="1">INDEX(EXTRACT!DATE,MATCH(Tableau4[[#This Row],[Décalage]],D:D,0),0)</f>
        <v>0</v>
      </c>
      <c r="U3743" s="139">
        <f ca="1">VLOOKUP(Tableau4[[#This Row],[Décalage]],D:E,2,0)</f>
        <v>0</v>
      </c>
      <c r="V3743" s="139">
        <f ca="1">VLOOKUP(Tableau4[[#This Row],[Décalage]],D:G,4,0)</f>
        <v>0</v>
      </c>
      <c r="AY3743" s="88"/>
      <c r="AZ3743" s="88"/>
      <c r="BA3743" s="88"/>
      <c r="BB3743" s="88"/>
      <c r="BC3743" s="88"/>
    </row>
    <row r="3744" spans="1:55" ht="15" x14ac:dyDescent="0.2">
      <c r="A3744" s="100" t="s">
        <v>534</v>
      </c>
      <c r="B3744" s="95" t="s">
        <v>534</v>
      </c>
      <c r="C3744" s="95">
        <v>3741</v>
      </c>
      <c r="D3744" s="95" t="s">
        <v>534</v>
      </c>
      <c r="E3744" s="99" t="s">
        <v>534</v>
      </c>
      <c r="F3744" s="95" t="s">
        <v>534</v>
      </c>
      <c r="G3744" s="95" t="s">
        <v>534</v>
      </c>
      <c r="H3744" s="95">
        <v>0</v>
      </c>
      <c r="I3744" s="95">
        <v>1</v>
      </c>
      <c r="J3744" s="95">
        <v>3277</v>
      </c>
      <c r="K3744" s="95" t="s">
        <v>534</v>
      </c>
      <c r="L3744" s="98" t="s">
        <v>534</v>
      </c>
      <c r="M3744" s="98" t="s">
        <v>534</v>
      </c>
      <c r="N3744" s="97" t="s">
        <v>534</v>
      </c>
      <c r="Q3744" s="88" t="str">
        <f t="array" aca="1" ref="Q3744" ca="1">IFERROR(INDEX(Tableau3[Num DECAL],SMALL(IF(Tableau3[Num DECAL]&lt;&gt;"",ROW(INDIRECT("1:"&amp;ROWS(Tableau3[Num DECAL])))),ROWS($1:3733))),"")</f>
        <v/>
      </c>
      <c r="R3744" s="88">
        <f t="shared" ca="1" si="58"/>
        <v>0</v>
      </c>
      <c r="S3744" s="88">
        <f ca="1">COUNTIFS(Tableau3[PLAGE],R3744)</f>
        <v>0</v>
      </c>
      <c r="T3744" s="139">
        <f ca="1">INDEX(EXTRACT!DATE,MATCH(Tableau4[[#This Row],[Décalage]],D:D,0),0)</f>
        <v>0</v>
      </c>
      <c r="U3744" s="139">
        <f ca="1">VLOOKUP(Tableau4[[#This Row],[Décalage]],D:E,2,0)</f>
        <v>0</v>
      </c>
      <c r="V3744" s="139">
        <f ca="1">VLOOKUP(Tableau4[[#This Row],[Décalage]],D:G,4,0)</f>
        <v>0</v>
      </c>
      <c r="AY3744" s="88"/>
      <c r="AZ3744" s="88"/>
      <c r="BA3744" s="88"/>
      <c r="BB3744" s="88"/>
      <c r="BC3744" s="88"/>
    </row>
    <row r="3745" spans="1:55" ht="15" x14ac:dyDescent="0.2">
      <c r="A3745" s="100" t="s">
        <v>534</v>
      </c>
      <c r="B3745" s="95" t="s">
        <v>534</v>
      </c>
      <c r="C3745" s="95">
        <v>3742</v>
      </c>
      <c r="D3745" s="95" t="s">
        <v>534</v>
      </c>
      <c r="E3745" s="99" t="s">
        <v>534</v>
      </c>
      <c r="F3745" s="95" t="s">
        <v>534</v>
      </c>
      <c r="G3745" s="95" t="s">
        <v>534</v>
      </c>
      <c r="H3745" s="95">
        <v>0</v>
      </c>
      <c r="I3745" s="95">
        <v>1</v>
      </c>
      <c r="J3745" s="95">
        <v>3278</v>
      </c>
      <c r="K3745" s="95" t="s">
        <v>534</v>
      </c>
      <c r="L3745" s="98" t="s">
        <v>534</v>
      </c>
      <c r="M3745" s="98" t="s">
        <v>534</v>
      </c>
      <c r="N3745" s="97" t="s">
        <v>534</v>
      </c>
      <c r="Q3745" s="88" t="str">
        <f t="array" aca="1" ref="Q3745" ca="1">IFERROR(INDEX(Tableau3[Num DECAL],SMALL(IF(Tableau3[Num DECAL]&lt;&gt;"",ROW(INDIRECT("1:"&amp;ROWS(Tableau3[Num DECAL])))),ROWS($1:3734))),"")</f>
        <v/>
      </c>
      <c r="R3745" s="88">
        <f t="shared" ca="1" si="58"/>
        <v>0</v>
      </c>
      <c r="S3745" s="88">
        <f ca="1">COUNTIFS(Tableau3[PLAGE],R3745)</f>
        <v>0</v>
      </c>
      <c r="T3745" s="139">
        <f ca="1">INDEX(EXTRACT!DATE,MATCH(Tableau4[[#This Row],[Décalage]],D:D,0),0)</f>
        <v>0</v>
      </c>
      <c r="U3745" s="139">
        <f ca="1">VLOOKUP(Tableau4[[#This Row],[Décalage]],D:E,2,0)</f>
        <v>0</v>
      </c>
      <c r="V3745" s="139">
        <f ca="1">VLOOKUP(Tableau4[[#This Row],[Décalage]],D:G,4,0)</f>
        <v>0</v>
      </c>
      <c r="AY3745" s="88"/>
      <c r="AZ3745" s="88"/>
      <c r="BA3745" s="88"/>
      <c r="BB3745" s="88"/>
      <c r="BC3745" s="88"/>
    </row>
    <row r="3746" spans="1:55" ht="15" x14ac:dyDescent="0.2">
      <c r="A3746" s="100" t="s">
        <v>534</v>
      </c>
      <c r="B3746" s="95" t="s">
        <v>534</v>
      </c>
      <c r="C3746" s="95">
        <v>3743</v>
      </c>
      <c r="D3746" s="95" t="s">
        <v>534</v>
      </c>
      <c r="E3746" s="99" t="s">
        <v>534</v>
      </c>
      <c r="F3746" s="95" t="s">
        <v>534</v>
      </c>
      <c r="G3746" s="95" t="s">
        <v>534</v>
      </c>
      <c r="H3746" s="95">
        <v>0</v>
      </c>
      <c r="I3746" s="95">
        <v>1</v>
      </c>
      <c r="J3746" s="95">
        <v>3279</v>
      </c>
      <c r="K3746" s="95" t="s">
        <v>534</v>
      </c>
      <c r="L3746" s="98" t="s">
        <v>534</v>
      </c>
      <c r="M3746" s="98" t="s">
        <v>534</v>
      </c>
      <c r="N3746" s="97" t="s">
        <v>534</v>
      </c>
      <c r="Q3746" s="88" t="str">
        <f t="array" aca="1" ref="Q3746" ca="1">IFERROR(INDEX(Tableau3[Num DECAL],SMALL(IF(Tableau3[Num DECAL]&lt;&gt;"",ROW(INDIRECT("1:"&amp;ROWS(Tableau3[Num DECAL])))),ROWS($1:3735))),"")</f>
        <v/>
      </c>
      <c r="R3746" s="88">
        <f t="shared" ca="1" si="58"/>
        <v>0</v>
      </c>
      <c r="S3746" s="88">
        <f ca="1">COUNTIFS(Tableau3[PLAGE],R3746)</f>
        <v>0</v>
      </c>
      <c r="T3746" s="139">
        <f ca="1">INDEX(EXTRACT!DATE,MATCH(Tableau4[[#This Row],[Décalage]],D:D,0),0)</f>
        <v>0</v>
      </c>
      <c r="U3746" s="139">
        <f ca="1">VLOOKUP(Tableau4[[#This Row],[Décalage]],D:E,2,0)</f>
        <v>0</v>
      </c>
      <c r="V3746" s="139">
        <f ca="1">VLOOKUP(Tableau4[[#This Row],[Décalage]],D:G,4,0)</f>
        <v>0</v>
      </c>
      <c r="AY3746" s="88"/>
      <c r="AZ3746" s="88"/>
      <c r="BA3746" s="88"/>
      <c r="BB3746" s="88"/>
      <c r="BC3746" s="88"/>
    </row>
    <row r="3747" spans="1:55" ht="15" x14ac:dyDescent="0.2">
      <c r="A3747" s="100" t="s">
        <v>534</v>
      </c>
      <c r="B3747" s="95" t="s">
        <v>534</v>
      </c>
      <c r="C3747" s="95">
        <v>3744</v>
      </c>
      <c r="D3747" s="95" t="s">
        <v>534</v>
      </c>
      <c r="E3747" s="99" t="s">
        <v>534</v>
      </c>
      <c r="F3747" s="95" t="s">
        <v>534</v>
      </c>
      <c r="G3747" s="95" t="s">
        <v>534</v>
      </c>
      <c r="H3747" s="95">
        <v>0</v>
      </c>
      <c r="I3747" s="95">
        <v>1</v>
      </c>
      <c r="J3747" s="95">
        <v>3280</v>
      </c>
      <c r="K3747" s="95" t="s">
        <v>534</v>
      </c>
      <c r="L3747" s="98" t="s">
        <v>534</v>
      </c>
      <c r="M3747" s="98" t="s">
        <v>534</v>
      </c>
      <c r="N3747" s="97" t="s">
        <v>534</v>
      </c>
      <c r="Q3747" s="88" t="str">
        <f t="array" aca="1" ref="Q3747" ca="1">IFERROR(INDEX(Tableau3[Num DECAL],SMALL(IF(Tableau3[Num DECAL]&lt;&gt;"",ROW(INDIRECT("1:"&amp;ROWS(Tableau3[Num DECAL])))),ROWS($1:3736))),"")</f>
        <v/>
      </c>
      <c r="R3747" s="88">
        <f t="shared" ca="1" si="58"/>
        <v>0</v>
      </c>
      <c r="S3747" s="88">
        <f ca="1">COUNTIFS(Tableau3[PLAGE],R3747)</f>
        <v>0</v>
      </c>
      <c r="T3747" s="139">
        <f ca="1">INDEX(EXTRACT!DATE,MATCH(Tableau4[[#This Row],[Décalage]],D:D,0),0)</f>
        <v>0</v>
      </c>
      <c r="U3747" s="139">
        <f ca="1">VLOOKUP(Tableau4[[#This Row],[Décalage]],D:E,2,0)</f>
        <v>0</v>
      </c>
      <c r="V3747" s="139">
        <f ca="1">VLOOKUP(Tableau4[[#This Row],[Décalage]],D:G,4,0)</f>
        <v>0</v>
      </c>
      <c r="AY3747" s="88"/>
      <c r="AZ3747" s="88"/>
      <c r="BA3747" s="88"/>
      <c r="BB3747" s="88"/>
      <c r="BC3747" s="88"/>
    </row>
    <row r="3748" spans="1:55" ht="15" x14ac:dyDescent="0.2">
      <c r="A3748" s="100" t="s">
        <v>534</v>
      </c>
      <c r="B3748" s="95" t="s">
        <v>534</v>
      </c>
      <c r="C3748" s="95">
        <v>3745</v>
      </c>
      <c r="D3748" s="95" t="s">
        <v>534</v>
      </c>
      <c r="E3748" s="99" t="s">
        <v>534</v>
      </c>
      <c r="F3748" s="95" t="s">
        <v>534</v>
      </c>
      <c r="G3748" s="95" t="s">
        <v>534</v>
      </c>
      <c r="H3748" s="95">
        <v>0</v>
      </c>
      <c r="I3748" s="95">
        <v>1</v>
      </c>
      <c r="J3748" s="95">
        <v>3281</v>
      </c>
      <c r="K3748" s="95" t="s">
        <v>534</v>
      </c>
      <c r="L3748" s="98" t="s">
        <v>534</v>
      </c>
      <c r="M3748" s="98" t="s">
        <v>534</v>
      </c>
      <c r="N3748" s="97" t="s">
        <v>534</v>
      </c>
      <c r="Q3748" s="88" t="str">
        <f t="array" aca="1" ref="Q3748" ca="1">IFERROR(INDEX(Tableau3[Num DECAL],SMALL(IF(Tableau3[Num DECAL]&lt;&gt;"",ROW(INDIRECT("1:"&amp;ROWS(Tableau3[Num DECAL])))),ROWS($1:3737))),"")</f>
        <v/>
      </c>
      <c r="R3748" s="88">
        <f t="shared" ca="1" si="58"/>
        <v>0</v>
      </c>
      <c r="S3748" s="88">
        <f ca="1">COUNTIFS(Tableau3[PLAGE],R3748)</f>
        <v>0</v>
      </c>
      <c r="T3748" s="139">
        <f ca="1">INDEX(EXTRACT!DATE,MATCH(Tableau4[[#This Row],[Décalage]],D:D,0),0)</f>
        <v>0</v>
      </c>
      <c r="U3748" s="139">
        <f ca="1">VLOOKUP(Tableau4[[#This Row],[Décalage]],D:E,2,0)</f>
        <v>0</v>
      </c>
      <c r="V3748" s="139">
        <f ca="1">VLOOKUP(Tableau4[[#This Row],[Décalage]],D:G,4,0)</f>
        <v>0</v>
      </c>
      <c r="AY3748" s="88"/>
      <c r="AZ3748" s="88"/>
      <c r="BA3748" s="88"/>
      <c r="BB3748" s="88"/>
      <c r="BC3748" s="88"/>
    </row>
    <row r="3749" spans="1:55" ht="15" x14ac:dyDescent="0.2">
      <c r="A3749" s="100" t="s">
        <v>534</v>
      </c>
      <c r="B3749" s="95" t="s">
        <v>534</v>
      </c>
      <c r="C3749" s="95">
        <v>3746</v>
      </c>
      <c r="D3749" s="95" t="s">
        <v>534</v>
      </c>
      <c r="E3749" s="99" t="s">
        <v>534</v>
      </c>
      <c r="F3749" s="95" t="s">
        <v>534</v>
      </c>
      <c r="G3749" s="95" t="s">
        <v>534</v>
      </c>
      <c r="H3749" s="95">
        <v>0</v>
      </c>
      <c r="I3749" s="95">
        <v>1</v>
      </c>
      <c r="J3749" s="95">
        <v>3282</v>
      </c>
      <c r="K3749" s="95" t="s">
        <v>534</v>
      </c>
      <c r="L3749" s="98" t="s">
        <v>534</v>
      </c>
      <c r="M3749" s="98" t="s">
        <v>534</v>
      </c>
      <c r="N3749" s="97" t="s">
        <v>534</v>
      </c>
      <c r="Q3749" s="88" t="str">
        <f t="array" aca="1" ref="Q3749" ca="1">IFERROR(INDEX(Tableau3[Num DECAL],SMALL(IF(Tableau3[Num DECAL]&lt;&gt;"",ROW(INDIRECT("1:"&amp;ROWS(Tableau3[Num DECAL])))),ROWS($1:3738))),"")</f>
        <v/>
      </c>
      <c r="R3749" s="88">
        <f t="shared" ca="1" si="58"/>
        <v>0</v>
      </c>
      <c r="S3749" s="88">
        <f ca="1">COUNTIFS(Tableau3[PLAGE],R3749)</f>
        <v>0</v>
      </c>
      <c r="T3749" s="139">
        <f ca="1">INDEX(EXTRACT!DATE,MATCH(Tableau4[[#This Row],[Décalage]],D:D,0),0)</f>
        <v>0</v>
      </c>
      <c r="U3749" s="139">
        <f ca="1">VLOOKUP(Tableau4[[#This Row],[Décalage]],D:E,2,0)</f>
        <v>0</v>
      </c>
      <c r="V3749" s="139">
        <f ca="1">VLOOKUP(Tableau4[[#This Row],[Décalage]],D:G,4,0)</f>
        <v>0</v>
      </c>
      <c r="AY3749" s="88"/>
      <c r="AZ3749" s="88"/>
      <c r="BA3749" s="88"/>
      <c r="BB3749" s="88"/>
      <c r="BC3749" s="88"/>
    </row>
    <row r="3750" spans="1:55" ht="15" x14ac:dyDescent="0.2">
      <c r="A3750" s="100" t="s">
        <v>534</v>
      </c>
      <c r="B3750" s="95" t="s">
        <v>534</v>
      </c>
      <c r="C3750" s="95">
        <v>3747</v>
      </c>
      <c r="D3750" s="95" t="s">
        <v>534</v>
      </c>
      <c r="E3750" s="99" t="s">
        <v>534</v>
      </c>
      <c r="F3750" s="95" t="s">
        <v>534</v>
      </c>
      <c r="G3750" s="95" t="s">
        <v>534</v>
      </c>
      <c r="H3750" s="95">
        <v>0</v>
      </c>
      <c r="I3750" s="95">
        <v>1</v>
      </c>
      <c r="J3750" s="95">
        <v>3283</v>
      </c>
      <c r="K3750" s="95" t="s">
        <v>534</v>
      </c>
      <c r="L3750" s="98" t="s">
        <v>534</v>
      </c>
      <c r="M3750" s="98" t="s">
        <v>534</v>
      </c>
      <c r="N3750" s="97" t="s">
        <v>534</v>
      </c>
      <c r="Q3750" s="88" t="str">
        <f t="array" aca="1" ref="Q3750" ca="1">IFERROR(INDEX(Tableau3[Num DECAL],SMALL(IF(Tableau3[Num DECAL]&lt;&gt;"",ROW(INDIRECT("1:"&amp;ROWS(Tableau3[Num DECAL])))),ROWS($1:3739))),"")</f>
        <v/>
      </c>
      <c r="R3750" s="88">
        <f t="shared" ca="1" si="58"/>
        <v>0</v>
      </c>
      <c r="S3750" s="88">
        <f ca="1">COUNTIFS(Tableau3[PLAGE],R3750)</f>
        <v>0</v>
      </c>
      <c r="T3750" s="139">
        <f ca="1">INDEX(EXTRACT!DATE,MATCH(Tableau4[[#This Row],[Décalage]],D:D,0),0)</f>
        <v>0</v>
      </c>
      <c r="U3750" s="139">
        <f ca="1">VLOOKUP(Tableau4[[#This Row],[Décalage]],D:E,2,0)</f>
        <v>0</v>
      </c>
      <c r="V3750" s="139">
        <f ca="1">VLOOKUP(Tableau4[[#This Row],[Décalage]],D:G,4,0)</f>
        <v>0</v>
      </c>
      <c r="AY3750" s="88"/>
      <c r="AZ3750" s="88"/>
      <c r="BA3750" s="88"/>
      <c r="BB3750" s="88"/>
      <c r="BC3750" s="88"/>
    </row>
    <row r="3751" spans="1:55" ht="15" x14ac:dyDescent="0.2">
      <c r="A3751" s="100" t="s">
        <v>534</v>
      </c>
      <c r="B3751" s="95" t="s">
        <v>534</v>
      </c>
      <c r="C3751" s="95">
        <v>3748</v>
      </c>
      <c r="D3751" s="95" t="s">
        <v>534</v>
      </c>
      <c r="E3751" s="99" t="s">
        <v>534</v>
      </c>
      <c r="F3751" s="95" t="s">
        <v>534</v>
      </c>
      <c r="G3751" s="95" t="s">
        <v>534</v>
      </c>
      <c r="H3751" s="95">
        <v>0</v>
      </c>
      <c r="I3751" s="95">
        <v>1</v>
      </c>
      <c r="J3751" s="95">
        <v>3284</v>
      </c>
      <c r="K3751" s="95" t="s">
        <v>534</v>
      </c>
      <c r="L3751" s="98" t="s">
        <v>534</v>
      </c>
      <c r="M3751" s="98" t="s">
        <v>534</v>
      </c>
      <c r="N3751" s="97" t="s">
        <v>534</v>
      </c>
      <c r="Q3751" s="88" t="str">
        <f t="array" aca="1" ref="Q3751" ca="1">IFERROR(INDEX(Tableau3[Num DECAL],SMALL(IF(Tableau3[Num DECAL]&lt;&gt;"",ROW(INDIRECT("1:"&amp;ROWS(Tableau3[Num DECAL])))),ROWS($1:3740))),"")</f>
        <v/>
      </c>
      <c r="R3751" s="88">
        <f t="shared" ca="1" si="58"/>
        <v>0</v>
      </c>
      <c r="S3751" s="88">
        <f ca="1">COUNTIFS(Tableau3[PLAGE],R3751)</f>
        <v>0</v>
      </c>
      <c r="T3751" s="139">
        <f ca="1">INDEX(EXTRACT!DATE,MATCH(Tableau4[[#This Row],[Décalage]],D:D,0),0)</f>
        <v>0</v>
      </c>
      <c r="U3751" s="139">
        <f ca="1">VLOOKUP(Tableau4[[#This Row],[Décalage]],D:E,2,0)</f>
        <v>0</v>
      </c>
      <c r="V3751" s="139">
        <f ca="1">VLOOKUP(Tableau4[[#This Row],[Décalage]],D:G,4,0)</f>
        <v>0</v>
      </c>
      <c r="AY3751" s="88"/>
      <c r="AZ3751" s="88"/>
      <c r="BA3751" s="88"/>
      <c r="BB3751" s="88"/>
      <c r="BC3751" s="88"/>
    </row>
    <row r="3752" spans="1:55" ht="15" x14ac:dyDescent="0.2">
      <c r="A3752" s="100" t="s">
        <v>534</v>
      </c>
      <c r="B3752" s="95" t="s">
        <v>534</v>
      </c>
      <c r="C3752" s="95">
        <v>3749</v>
      </c>
      <c r="D3752" s="95" t="s">
        <v>534</v>
      </c>
      <c r="E3752" s="99" t="s">
        <v>534</v>
      </c>
      <c r="F3752" s="95" t="s">
        <v>534</v>
      </c>
      <c r="G3752" s="95" t="s">
        <v>534</v>
      </c>
      <c r="H3752" s="95">
        <v>0</v>
      </c>
      <c r="I3752" s="95">
        <v>1</v>
      </c>
      <c r="J3752" s="95">
        <v>3285</v>
      </c>
      <c r="K3752" s="95" t="s">
        <v>534</v>
      </c>
      <c r="L3752" s="98" t="s">
        <v>534</v>
      </c>
      <c r="M3752" s="98" t="s">
        <v>534</v>
      </c>
      <c r="N3752" s="97" t="s">
        <v>534</v>
      </c>
      <c r="Q3752" s="88" t="str">
        <f t="array" aca="1" ref="Q3752" ca="1">IFERROR(INDEX(Tableau3[Num DECAL],SMALL(IF(Tableau3[Num DECAL]&lt;&gt;"",ROW(INDIRECT("1:"&amp;ROWS(Tableau3[Num DECAL])))),ROWS($1:3741))),"")</f>
        <v/>
      </c>
      <c r="R3752" s="88">
        <f t="shared" ca="1" si="58"/>
        <v>0</v>
      </c>
      <c r="S3752" s="88">
        <f ca="1">COUNTIFS(Tableau3[PLAGE],R3752)</f>
        <v>0</v>
      </c>
      <c r="T3752" s="139">
        <f ca="1">INDEX(EXTRACT!DATE,MATCH(Tableau4[[#This Row],[Décalage]],D:D,0),0)</f>
        <v>0</v>
      </c>
      <c r="U3752" s="139">
        <f ca="1">VLOOKUP(Tableau4[[#This Row],[Décalage]],D:E,2,0)</f>
        <v>0</v>
      </c>
      <c r="V3752" s="139">
        <f ca="1">VLOOKUP(Tableau4[[#This Row],[Décalage]],D:G,4,0)</f>
        <v>0</v>
      </c>
      <c r="AY3752" s="88"/>
      <c r="AZ3752" s="88"/>
      <c r="BA3752" s="88"/>
      <c r="BB3752" s="88"/>
      <c r="BC3752" s="88"/>
    </row>
    <row r="3753" spans="1:55" ht="15" x14ac:dyDescent="0.2">
      <c r="A3753" s="100" t="s">
        <v>534</v>
      </c>
      <c r="B3753" s="95" t="s">
        <v>534</v>
      </c>
      <c r="C3753" s="95">
        <v>3750</v>
      </c>
      <c r="D3753" s="95" t="s">
        <v>534</v>
      </c>
      <c r="E3753" s="99" t="s">
        <v>534</v>
      </c>
      <c r="F3753" s="95" t="s">
        <v>534</v>
      </c>
      <c r="G3753" s="95" t="s">
        <v>534</v>
      </c>
      <c r="H3753" s="95">
        <v>0</v>
      </c>
      <c r="I3753" s="95">
        <v>1</v>
      </c>
      <c r="J3753" s="95">
        <v>3286</v>
      </c>
      <c r="K3753" s="95" t="s">
        <v>534</v>
      </c>
      <c r="L3753" s="98" t="s">
        <v>534</v>
      </c>
      <c r="M3753" s="98" t="s">
        <v>534</v>
      </c>
      <c r="N3753" s="97" t="s">
        <v>534</v>
      </c>
      <c r="Q3753" s="88" t="str">
        <f t="array" aca="1" ref="Q3753" ca="1">IFERROR(INDEX(Tableau3[Num DECAL],SMALL(IF(Tableau3[Num DECAL]&lt;&gt;"",ROW(INDIRECT("1:"&amp;ROWS(Tableau3[Num DECAL])))),ROWS($1:3742))),"")</f>
        <v/>
      </c>
      <c r="R3753" s="88">
        <f t="shared" ca="1" si="58"/>
        <v>0</v>
      </c>
      <c r="S3753" s="88">
        <f ca="1">COUNTIFS(Tableau3[PLAGE],R3753)</f>
        <v>0</v>
      </c>
      <c r="T3753" s="139">
        <f ca="1">INDEX(EXTRACT!DATE,MATCH(Tableau4[[#This Row],[Décalage]],D:D,0),0)</f>
        <v>0</v>
      </c>
      <c r="U3753" s="139">
        <f ca="1">VLOOKUP(Tableau4[[#This Row],[Décalage]],D:E,2,0)</f>
        <v>0</v>
      </c>
      <c r="V3753" s="139">
        <f ca="1">VLOOKUP(Tableau4[[#This Row],[Décalage]],D:G,4,0)</f>
        <v>0</v>
      </c>
      <c r="AY3753" s="88"/>
      <c r="AZ3753" s="88"/>
      <c r="BA3753" s="88"/>
      <c r="BB3753" s="88"/>
      <c r="BC3753" s="88"/>
    </row>
    <row r="3754" spans="1:55" ht="15" x14ac:dyDescent="0.2">
      <c r="A3754" s="100" t="s">
        <v>534</v>
      </c>
      <c r="B3754" s="95" t="s">
        <v>534</v>
      </c>
      <c r="C3754" s="95">
        <v>3751</v>
      </c>
      <c r="D3754" s="95" t="s">
        <v>534</v>
      </c>
      <c r="E3754" s="99" t="s">
        <v>534</v>
      </c>
      <c r="F3754" s="95" t="s">
        <v>534</v>
      </c>
      <c r="G3754" s="95" t="s">
        <v>534</v>
      </c>
      <c r="H3754" s="95">
        <v>0</v>
      </c>
      <c r="I3754" s="95">
        <v>1</v>
      </c>
      <c r="J3754" s="95">
        <v>3287</v>
      </c>
      <c r="K3754" s="95" t="s">
        <v>534</v>
      </c>
      <c r="L3754" s="98" t="s">
        <v>534</v>
      </c>
      <c r="M3754" s="98" t="s">
        <v>534</v>
      </c>
      <c r="N3754" s="97" t="s">
        <v>534</v>
      </c>
      <c r="Q3754" s="88" t="str">
        <f t="array" aca="1" ref="Q3754" ca="1">IFERROR(INDEX(Tableau3[Num DECAL],SMALL(IF(Tableau3[Num DECAL]&lt;&gt;"",ROW(INDIRECT("1:"&amp;ROWS(Tableau3[Num DECAL])))),ROWS($1:3743))),"")</f>
        <v/>
      </c>
      <c r="R3754" s="88">
        <f t="shared" ca="1" si="58"/>
        <v>0</v>
      </c>
      <c r="S3754" s="88">
        <f ca="1">COUNTIFS(Tableau3[PLAGE],R3754)</f>
        <v>0</v>
      </c>
      <c r="T3754" s="139">
        <f ca="1">INDEX(EXTRACT!DATE,MATCH(Tableau4[[#This Row],[Décalage]],D:D,0),0)</f>
        <v>0</v>
      </c>
      <c r="U3754" s="139">
        <f ca="1">VLOOKUP(Tableau4[[#This Row],[Décalage]],D:E,2,0)</f>
        <v>0</v>
      </c>
      <c r="V3754" s="139">
        <f ca="1">VLOOKUP(Tableau4[[#This Row],[Décalage]],D:G,4,0)</f>
        <v>0</v>
      </c>
      <c r="AY3754" s="88"/>
      <c r="AZ3754" s="88"/>
      <c r="BA3754" s="88"/>
      <c r="BB3754" s="88"/>
      <c r="BC3754" s="88"/>
    </row>
    <row r="3755" spans="1:55" ht="15" x14ac:dyDescent="0.2">
      <c r="A3755" s="100" t="s">
        <v>534</v>
      </c>
      <c r="B3755" s="95" t="s">
        <v>534</v>
      </c>
      <c r="C3755" s="95">
        <v>3752</v>
      </c>
      <c r="D3755" s="95" t="s">
        <v>534</v>
      </c>
      <c r="E3755" s="99" t="s">
        <v>534</v>
      </c>
      <c r="F3755" s="95" t="s">
        <v>534</v>
      </c>
      <c r="G3755" s="95" t="s">
        <v>534</v>
      </c>
      <c r="H3755" s="95">
        <v>0</v>
      </c>
      <c r="I3755" s="95">
        <v>1</v>
      </c>
      <c r="J3755" s="95">
        <v>3288</v>
      </c>
      <c r="K3755" s="95" t="s">
        <v>534</v>
      </c>
      <c r="L3755" s="98" t="s">
        <v>534</v>
      </c>
      <c r="M3755" s="98" t="s">
        <v>534</v>
      </c>
      <c r="N3755" s="97" t="s">
        <v>534</v>
      </c>
      <c r="Q3755" s="88" t="str">
        <f t="array" aca="1" ref="Q3755" ca="1">IFERROR(INDEX(Tableau3[Num DECAL],SMALL(IF(Tableau3[Num DECAL]&lt;&gt;"",ROW(INDIRECT("1:"&amp;ROWS(Tableau3[Num DECAL])))),ROWS($1:3744))),"")</f>
        <v/>
      </c>
      <c r="R3755" s="88">
        <f t="shared" ca="1" si="58"/>
        <v>0</v>
      </c>
      <c r="S3755" s="88">
        <f ca="1">COUNTIFS(Tableau3[PLAGE],R3755)</f>
        <v>0</v>
      </c>
      <c r="T3755" s="139">
        <f ca="1">INDEX(EXTRACT!DATE,MATCH(Tableau4[[#This Row],[Décalage]],D:D,0),0)</f>
        <v>0</v>
      </c>
      <c r="U3755" s="139">
        <f ca="1">VLOOKUP(Tableau4[[#This Row],[Décalage]],D:E,2,0)</f>
        <v>0</v>
      </c>
      <c r="V3755" s="139">
        <f ca="1">VLOOKUP(Tableau4[[#This Row],[Décalage]],D:G,4,0)</f>
        <v>0</v>
      </c>
      <c r="AY3755" s="88"/>
      <c r="AZ3755" s="88"/>
      <c r="BA3755" s="88"/>
      <c r="BB3755" s="88"/>
      <c r="BC3755" s="88"/>
    </row>
    <row r="3756" spans="1:55" ht="15" x14ac:dyDescent="0.2">
      <c r="A3756" s="100" t="s">
        <v>534</v>
      </c>
      <c r="B3756" s="95" t="s">
        <v>534</v>
      </c>
      <c r="C3756" s="95">
        <v>3753</v>
      </c>
      <c r="D3756" s="95" t="s">
        <v>534</v>
      </c>
      <c r="E3756" s="99" t="s">
        <v>534</v>
      </c>
      <c r="F3756" s="95" t="s">
        <v>534</v>
      </c>
      <c r="G3756" s="95" t="s">
        <v>534</v>
      </c>
      <c r="H3756" s="95">
        <v>0</v>
      </c>
      <c r="I3756" s="95">
        <v>1</v>
      </c>
      <c r="J3756" s="95">
        <v>3289</v>
      </c>
      <c r="K3756" s="95" t="s">
        <v>534</v>
      </c>
      <c r="L3756" s="98" t="s">
        <v>534</v>
      </c>
      <c r="M3756" s="98" t="s">
        <v>534</v>
      </c>
      <c r="N3756" s="97" t="s">
        <v>534</v>
      </c>
      <c r="Q3756" s="88" t="str">
        <f t="array" aca="1" ref="Q3756" ca="1">IFERROR(INDEX(Tableau3[Num DECAL],SMALL(IF(Tableau3[Num DECAL]&lt;&gt;"",ROW(INDIRECT("1:"&amp;ROWS(Tableau3[Num DECAL])))),ROWS($1:3745))),"")</f>
        <v/>
      </c>
      <c r="R3756" s="88">
        <f t="shared" ca="1" si="58"/>
        <v>0</v>
      </c>
      <c r="S3756" s="88">
        <f ca="1">COUNTIFS(Tableau3[PLAGE],R3756)</f>
        <v>0</v>
      </c>
      <c r="T3756" s="139">
        <f ca="1">INDEX(EXTRACT!DATE,MATCH(Tableau4[[#This Row],[Décalage]],D:D,0),0)</f>
        <v>0</v>
      </c>
      <c r="U3756" s="139">
        <f ca="1">VLOOKUP(Tableau4[[#This Row],[Décalage]],D:E,2,0)</f>
        <v>0</v>
      </c>
      <c r="V3756" s="139">
        <f ca="1">VLOOKUP(Tableau4[[#This Row],[Décalage]],D:G,4,0)</f>
        <v>0</v>
      </c>
      <c r="AY3756" s="88"/>
      <c r="AZ3756" s="88"/>
      <c r="BA3756" s="88"/>
      <c r="BB3756" s="88"/>
      <c r="BC3756" s="88"/>
    </row>
    <row r="3757" spans="1:55" ht="15" x14ac:dyDescent="0.2">
      <c r="A3757" s="100" t="s">
        <v>534</v>
      </c>
      <c r="B3757" s="95" t="s">
        <v>534</v>
      </c>
      <c r="C3757" s="95">
        <v>3754</v>
      </c>
      <c r="D3757" s="95" t="s">
        <v>534</v>
      </c>
      <c r="E3757" s="99" t="s">
        <v>534</v>
      </c>
      <c r="F3757" s="95" t="s">
        <v>534</v>
      </c>
      <c r="G3757" s="95" t="s">
        <v>534</v>
      </c>
      <c r="H3757" s="95">
        <v>0</v>
      </c>
      <c r="I3757" s="95">
        <v>1</v>
      </c>
      <c r="J3757" s="95">
        <v>3290</v>
      </c>
      <c r="K3757" s="95" t="s">
        <v>534</v>
      </c>
      <c r="L3757" s="98" t="s">
        <v>534</v>
      </c>
      <c r="M3757" s="98" t="s">
        <v>534</v>
      </c>
      <c r="N3757" s="97" t="s">
        <v>534</v>
      </c>
      <c r="Q3757" s="88" t="str">
        <f t="array" aca="1" ref="Q3757" ca="1">IFERROR(INDEX(Tableau3[Num DECAL],SMALL(IF(Tableau3[Num DECAL]&lt;&gt;"",ROW(INDIRECT("1:"&amp;ROWS(Tableau3[Num DECAL])))),ROWS($1:3746))),"")</f>
        <v/>
      </c>
      <c r="R3757" s="88">
        <f t="shared" ca="1" si="58"/>
        <v>0</v>
      </c>
      <c r="S3757" s="88">
        <f ca="1">COUNTIFS(Tableau3[PLAGE],R3757)</f>
        <v>0</v>
      </c>
      <c r="T3757" s="139">
        <f ca="1">INDEX(EXTRACT!DATE,MATCH(Tableau4[[#This Row],[Décalage]],D:D,0),0)</f>
        <v>0</v>
      </c>
      <c r="U3757" s="139">
        <f ca="1">VLOOKUP(Tableau4[[#This Row],[Décalage]],D:E,2,0)</f>
        <v>0</v>
      </c>
      <c r="V3757" s="139">
        <f ca="1">VLOOKUP(Tableau4[[#This Row],[Décalage]],D:G,4,0)</f>
        <v>0</v>
      </c>
      <c r="AY3757" s="88"/>
      <c r="AZ3757" s="88"/>
      <c r="BA3757" s="88"/>
      <c r="BB3757" s="88"/>
      <c r="BC3757" s="88"/>
    </row>
    <row r="3758" spans="1:55" ht="15" x14ac:dyDescent="0.2">
      <c r="A3758" s="100" t="s">
        <v>534</v>
      </c>
      <c r="B3758" s="95" t="s">
        <v>534</v>
      </c>
      <c r="C3758" s="95">
        <v>3755</v>
      </c>
      <c r="D3758" s="95" t="s">
        <v>534</v>
      </c>
      <c r="E3758" s="99" t="s">
        <v>534</v>
      </c>
      <c r="F3758" s="95" t="s">
        <v>534</v>
      </c>
      <c r="G3758" s="95" t="s">
        <v>534</v>
      </c>
      <c r="H3758" s="95">
        <v>0</v>
      </c>
      <c r="I3758" s="95">
        <v>1</v>
      </c>
      <c r="J3758" s="95">
        <v>3291</v>
      </c>
      <c r="K3758" s="95" t="s">
        <v>534</v>
      </c>
      <c r="L3758" s="98" t="s">
        <v>534</v>
      </c>
      <c r="M3758" s="98" t="s">
        <v>534</v>
      </c>
      <c r="N3758" s="97" t="s">
        <v>534</v>
      </c>
      <c r="Q3758" s="88" t="str">
        <f t="array" aca="1" ref="Q3758" ca="1">IFERROR(INDEX(Tableau3[Num DECAL],SMALL(IF(Tableau3[Num DECAL]&lt;&gt;"",ROW(INDIRECT("1:"&amp;ROWS(Tableau3[Num DECAL])))),ROWS($1:3747))),"")</f>
        <v/>
      </c>
      <c r="R3758" s="88">
        <f t="shared" ca="1" si="58"/>
        <v>0</v>
      </c>
      <c r="S3758" s="88">
        <f ca="1">COUNTIFS(Tableau3[PLAGE],R3758)</f>
        <v>0</v>
      </c>
      <c r="T3758" s="139">
        <f ca="1">INDEX(EXTRACT!DATE,MATCH(Tableau4[[#This Row],[Décalage]],D:D,0),0)</f>
        <v>0</v>
      </c>
      <c r="U3758" s="139">
        <f ca="1">VLOOKUP(Tableau4[[#This Row],[Décalage]],D:E,2,0)</f>
        <v>0</v>
      </c>
      <c r="V3758" s="139">
        <f ca="1">VLOOKUP(Tableau4[[#This Row],[Décalage]],D:G,4,0)</f>
        <v>0</v>
      </c>
      <c r="AY3758" s="88"/>
      <c r="AZ3758" s="88"/>
      <c r="BA3758" s="88"/>
      <c r="BB3758" s="88"/>
      <c r="BC3758" s="88"/>
    </row>
    <row r="3759" spans="1:55" ht="15" x14ac:dyDescent="0.2">
      <c r="A3759" s="100" t="s">
        <v>534</v>
      </c>
      <c r="B3759" s="95" t="s">
        <v>534</v>
      </c>
      <c r="C3759" s="95">
        <v>3756</v>
      </c>
      <c r="D3759" s="95" t="s">
        <v>534</v>
      </c>
      <c r="E3759" s="99" t="s">
        <v>534</v>
      </c>
      <c r="F3759" s="95" t="s">
        <v>534</v>
      </c>
      <c r="G3759" s="95" t="s">
        <v>534</v>
      </c>
      <c r="H3759" s="95">
        <v>0</v>
      </c>
      <c r="I3759" s="95">
        <v>1</v>
      </c>
      <c r="J3759" s="95">
        <v>3292</v>
      </c>
      <c r="K3759" s="95" t="s">
        <v>534</v>
      </c>
      <c r="L3759" s="98" t="s">
        <v>534</v>
      </c>
      <c r="M3759" s="98" t="s">
        <v>534</v>
      </c>
      <c r="N3759" s="97" t="s">
        <v>534</v>
      </c>
      <c r="Q3759" s="88" t="str">
        <f t="array" aca="1" ref="Q3759" ca="1">IFERROR(INDEX(Tableau3[Num DECAL],SMALL(IF(Tableau3[Num DECAL]&lt;&gt;"",ROW(INDIRECT("1:"&amp;ROWS(Tableau3[Num DECAL])))),ROWS($1:3748))),"")</f>
        <v/>
      </c>
      <c r="R3759" s="88">
        <f t="shared" ca="1" si="58"/>
        <v>0</v>
      </c>
      <c r="S3759" s="88">
        <f ca="1">COUNTIFS(Tableau3[PLAGE],R3759)</f>
        <v>0</v>
      </c>
      <c r="T3759" s="139">
        <f ca="1">INDEX(EXTRACT!DATE,MATCH(Tableau4[[#This Row],[Décalage]],D:D,0),0)</f>
        <v>0</v>
      </c>
      <c r="U3759" s="139">
        <f ca="1">VLOOKUP(Tableau4[[#This Row],[Décalage]],D:E,2,0)</f>
        <v>0</v>
      </c>
      <c r="V3759" s="139">
        <f ca="1">VLOOKUP(Tableau4[[#This Row],[Décalage]],D:G,4,0)</f>
        <v>0</v>
      </c>
      <c r="AY3759" s="88"/>
      <c r="AZ3759" s="88"/>
      <c r="BA3759" s="88"/>
      <c r="BB3759" s="88"/>
      <c r="BC3759" s="88"/>
    </row>
    <row r="3760" spans="1:55" ht="15" x14ac:dyDescent="0.2">
      <c r="A3760" s="100" t="s">
        <v>534</v>
      </c>
      <c r="B3760" s="95" t="s">
        <v>534</v>
      </c>
      <c r="C3760" s="95">
        <v>3757</v>
      </c>
      <c r="D3760" s="95" t="s">
        <v>534</v>
      </c>
      <c r="E3760" s="99" t="s">
        <v>534</v>
      </c>
      <c r="F3760" s="95" t="s">
        <v>534</v>
      </c>
      <c r="G3760" s="95" t="s">
        <v>534</v>
      </c>
      <c r="H3760" s="95">
        <v>0</v>
      </c>
      <c r="I3760" s="95">
        <v>1</v>
      </c>
      <c r="J3760" s="95">
        <v>3293</v>
      </c>
      <c r="K3760" s="95" t="s">
        <v>534</v>
      </c>
      <c r="L3760" s="98" t="s">
        <v>534</v>
      </c>
      <c r="M3760" s="98" t="s">
        <v>534</v>
      </c>
      <c r="N3760" s="97" t="s">
        <v>534</v>
      </c>
      <c r="Q3760" s="88" t="str">
        <f t="array" aca="1" ref="Q3760" ca="1">IFERROR(INDEX(Tableau3[Num DECAL],SMALL(IF(Tableau3[Num DECAL]&lt;&gt;"",ROW(INDIRECT("1:"&amp;ROWS(Tableau3[Num DECAL])))),ROWS($1:3749))),"")</f>
        <v/>
      </c>
      <c r="R3760" s="88">
        <f t="shared" ca="1" si="58"/>
        <v>0</v>
      </c>
      <c r="S3760" s="88">
        <f ca="1">COUNTIFS(Tableau3[PLAGE],R3760)</f>
        <v>0</v>
      </c>
      <c r="T3760" s="139">
        <f ca="1">INDEX(EXTRACT!DATE,MATCH(Tableau4[[#This Row],[Décalage]],D:D,0),0)</f>
        <v>0</v>
      </c>
      <c r="U3760" s="139">
        <f ca="1">VLOOKUP(Tableau4[[#This Row],[Décalage]],D:E,2,0)</f>
        <v>0</v>
      </c>
      <c r="V3760" s="139">
        <f ca="1">VLOOKUP(Tableau4[[#This Row],[Décalage]],D:G,4,0)</f>
        <v>0</v>
      </c>
      <c r="AY3760" s="88"/>
      <c r="AZ3760" s="88"/>
      <c r="BA3760" s="88"/>
      <c r="BB3760" s="88"/>
      <c r="BC3760" s="88"/>
    </row>
    <row r="3761" spans="1:55" ht="15" x14ac:dyDescent="0.2">
      <c r="A3761" s="100" t="s">
        <v>534</v>
      </c>
      <c r="B3761" s="95" t="s">
        <v>534</v>
      </c>
      <c r="C3761" s="95">
        <v>3758</v>
      </c>
      <c r="D3761" s="95" t="s">
        <v>534</v>
      </c>
      <c r="E3761" s="99" t="s">
        <v>534</v>
      </c>
      <c r="F3761" s="95" t="s">
        <v>534</v>
      </c>
      <c r="G3761" s="95" t="s">
        <v>534</v>
      </c>
      <c r="H3761" s="95">
        <v>0</v>
      </c>
      <c r="I3761" s="95">
        <v>1</v>
      </c>
      <c r="J3761" s="95">
        <v>3294</v>
      </c>
      <c r="K3761" s="95" t="s">
        <v>534</v>
      </c>
      <c r="L3761" s="98" t="s">
        <v>534</v>
      </c>
      <c r="M3761" s="98" t="s">
        <v>534</v>
      </c>
      <c r="N3761" s="97" t="s">
        <v>534</v>
      </c>
      <c r="Q3761" s="88" t="str">
        <f t="array" aca="1" ref="Q3761" ca="1">IFERROR(INDEX(Tableau3[Num DECAL],SMALL(IF(Tableau3[Num DECAL]&lt;&gt;"",ROW(INDIRECT("1:"&amp;ROWS(Tableau3[Num DECAL])))),ROWS($1:3750))),"")</f>
        <v/>
      </c>
      <c r="R3761" s="88">
        <f t="shared" ca="1" si="58"/>
        <v>0</v>
      </c>
      <c r="S3761" s="88">
        <f ca="1">COUNTIFS(Tableau3[PLAGE],R3761)</f>
        <v>0</v>
      </c>
      <c r="T3761" s="139">
        <f ca="1">INDEX(EXTRACT!DATE,MATCH(Tableau4[[#This Row],[Décalage]],D:D,0),0)</f>
        <v>0</v>
      </c>
      <c r="U3761" s="139">
        <f ca="1">VLOOKUP(Tableau4[[#This Row],[Décalage]],D:E,2,0)</f>
        <v>0</v>
      </c>
      <c r="V3761" s="139">
        <f ca="1">VLOOKUP(Tableau4[[#This Row],[Décalage]],D:G,4,0)</f>
        <v>0</v>
      </c>
      <c r="AY3761" s="88"/>
      <c r="AZ3761" s="88"/>
      <c r="BA3761" s="88"/>
      <c r="BB3761" s="88"/>
      <c r="BC3761" s="88"/>
    </row>
    <row r="3762" spans="1:55" ht="15" x14ac:dyDescent="0.2">
      <c r="A3762" s="100" t="s">
        <v>534</v>
      </c>
      <c r="B3762" s="95" t="s">
        <v>534</v>
      </c>
      <c r="C3762" s="95">
        <v>3759</v>
      </c>
      <c r="D3762" s="95" t="s">
        <v>534</v>
      </c>
      <c r="E3762" s="99" t="s">
        <v>534</v>
      </c>
      <c r="F3762" s="95" t="s">
        <v>534</v>
      </c>
      <c r="G3762" s="95" t="s">
        <v>534</v>
      </c>
      <c r="H3762" s="95">
        <v>0</v>
      </c>
      <c r="I3762" s="95">
        <v>1</v>
      </c>
      <c r="J3762" s="95">
        <v>3295</v>
      </c>
      <c r="K3762" s="95" t="s">
        <v>534</v>
      </c>
      <c r="L3762" s="98" t="s">
        <v>534</v>
      </c>
      <c r="M3762" s="98" t="s">
        <v>534</v>
      </c>
      <c r="N3762" s="97" t="s">
        <v>534</v>
      </c>
      <c r="Q3762" s="88" t="str">
        <f t="array" aca="1" ref="Q3762" ca="1">IFERROR(INDEX(Tableau3[Num DECAL],SMALL(IF(Tableau3[Num DECAL]&lt;&gt;"",ROW(INDIRECT("1:"&amp;ROWS(Tableau3[Num DECAL])))),ROWS($1:3751))),"")</f>
        <v/>
      </c>
      <c r="R3762" s="88">
        <f t="shared" ca="1" si="58"/>
        <v>0</v>
      </c>
      <c r="S3762" s="88">
        <f ca="1">COUNTIFS(Tableau3[PLAGE],R3762)</f>
        <v>0</v>
      </c>
      <c r="T3762" s="139">
        <f ca="1">INDEX(EXTRACT!DATE,MATCH(Tableau4[[#This Row],[Décalage]],D:D,0),0)</f>
        <v>0</v>
      </c>
      <c r="U3762" s="139">
        <f ca="1">VLOOKUP(Tableau4[[#This Row],[Décalage]],D:E,2,0)</f>
        <v>0</v>
      </c>
      <c r="V3762" s="139">
        <f ca="1">VLOOKUP(Tableau4[[#This Row],[Décalage]],D:G,4,0)</f>
        <v>0</v>
      </c>
      <c r="AY3762" s="88"/>
      <c r="AZ3762" s="88"/>
      <c r="BA3762" s="88"/>
      <c r="BB3762" s="88"/>
      <c r="BC3762" s="88"/>
    </row>
    <row r="3763" spans="1:55" ht="15" x14ac:dyDescent="0.2">
      <c r="A3763" s="100" t="s">
        <v>534</v>
      </c>
      <c r="B3763" s="95" t="s">
        <v>534</v>
      </c>
      <c r="C3763" s="95">
        <v>3760</v>
      </c>
      <c r="D3763" s="95" t="s">
        <v>534</v>
      </c>
      <c r="E3763" s="99" t="s">
        <v>534</v>
      </c>
      <c r="F3763" s="95" t="s">
        <v>534</v>
      </c>
      <c r="G3763" s="95" t="s">
        <v>534</v>
      </c>
      <c r="H3763" s="95">
        <v>0</v>
      </c>
      <c r="I3763" s="95">
        <v>1</v>
      </c>
      <c r="J3763" s="95">
        <v>3296</v>
      </c>
      <c r="K3763" s="95" t="s">
        <v>534</v>
      </c>
      <c r="L3763" s="98" t="s">
        <v>534</v>
      </c>
      <c r="M3763" s="98" t="s">
        <v>534</v>
      </c>
      <c r="N3763" s="97" t="s">
        <v>534</v>
      </c>
      <c r="Q3763" s="88" t="str">
        <f t="array" aca="1" ref="Q3763" ca="1">IFERROR(INDEX(Tableau3[Num DECAL],SMALL(IF(Tableau3[Num DECAL]&lt;&gt;"",ROW(INDIRECT("1:"&amp;ROWS(Tableau3[Num DECAL])))),ROWS($1:3752))),"")</f>
        <v/>
      </c>
      <c r="R3763" s="88">
        <f t="shared" ca="1" si="58"/>
        <v>0</v>
      </c>
      <c r="S3763" s="88">
        <f ca="1">COUNTIFS(Tableau3[PLAGE],R3763)</f>
        <v>0</v>
      </c>
      <c r="T3763" s="139">
        <f ca="1">INDEX(EXTRACT!DATE,MATCH(Tableau4[[#This Row],[Décalage]],D:D,0),0)</f>
        <v>0</v>
      </c>
      <c r="U3763" s="139">
        <f ca="1">VLOOKUP(Tableau4[[#This Row],[Décalage]],D:E,2,0)</f>
        <v>0</v>
      </c>
      <c r="V3763" s="139">
        <f ca="1">VLOOKUP(Tableau4[[#This Row],[Décalage]],D:G,4,0)</f>
        <v>0</v>
      </c>
      <c r="AY3763" s="88"/>
      <c r="AZ3763" s="88"/>
      <c r="BA3763" s="88"/>
      <c r="BB3763" s="88"/>
      <c r="BC3763" s="88"/>
    </row>
    <row r="3764" spans="1:55" ht="15" x14ac:dyDescent="0.2">
      <c r="A3764" s="100" t="s">
        <v>534</v>
      </c>
      <c r="B3764" s="95" t="s">
        <v>534</v>
      </c>
      <c r="C3764" s="95">
        <v>3761</v>
      </c>
      <c r="D3764" s="95" t="s">
        <v>534</v>
      </c>
      <c r="E3764" s="99" t="s">
        <v>534</v>
      </c>
      <c r="F3764" s="95" t="s">
        <v>534</v>
      </c>
      <c r="G3764" s="95" t="s">
        <v>534</v>
      </c>
      <c r="H3764" s="95">
        <v>0</v>
      </c>
      <c r="I3764" s="95">
        <v>1</v>
      </c>
      <c r="J3764" s="95">
        <v>3297</v>
      </c>
      <c r="K3764" s="95" t="s">
        <v>534</v>
      </c>
      <c r="L3764" s="98" t="s">
        <v>534</v>
      </c>
      <c r="M3764" s="98" t="s">
        <v>534</v>
      </c>
      <c r="N3764" s="97" t="s">
        <v>534</v>
      </c>
      <c r="Q3764" s="88" t="str">
        <f t="array" aca="1" ref="Q3764" ca="1">IFERROR(INDEX(Tableau3[Num DECAL],SMALL(IF(Tableau3[Num DECAL]&lt;&gt;"",ROW(INDIRECT("1:"&amp;ROWS(Tableau3[Num DECAL])))),ROWS($1:3753))),"")</f>
        <v/>
      </c>
      <c r="R3764" s="88">
        <f t="shared" ca="1" si="58"/>
        <v>0</v>
      </c>
      <c r="S3764" s="88">
        <f ca="1">COUNTIFS(Tableau3[PLAGE],R3764)</f>
        <v>0</v>
      </c>
      <c r="T3764" s="139">
        <f ca="1">INDEX(EXTRACT!DATE,MATCH(Tableau4[[#This Row],[Décalage]],D:D,0),0)</f>
        <v>0</v>
      </c>
      <c r="U3764" s="139">
        <f ca="1">VLOOKUP(Tableau4[[#This Row],[Décalage]],D:E,2,0)</f>
        <v>0</v>
      </c>
      <c r="V3764" s="139">
        <f ca="1">VLOOKUP(Tableau4[[#This Row],[Décalage]],D:G,4,0)</f>
        <v>0</v>
      </c>
      <c r="AY3764" s="88"/>
      <c r="AZ3764" s="88"/>
      <c r="BA3764" s="88"/>
      <c r="BB3764" s="88"/>
      <c r="BC3764" s="88"/>
    </row>
    <row r="3765" spans="1:55" ht="15" x14ac:dyDescent="0.2">
      <c r="A3765" s="100" t="s">
        <v>534</v>
      </c>
      <c r="B3765" s="95" t="s">
        <v>534</v>
      </c>
      <c r="C3765" s="95">
        <v>3762</v>
      </c>
      <c r="D3765" s="95" t="s">
        <v>534</v>
      </c>
      <c r="E3765" s="99" t="s">
        <v>534</v>
      </c>
      <c r="F3765" s="95" t="s">
        <v>534</v>
      </c>
      <c r="G3765" s="95" t="s">
        <v>534</v>
      </c>
      <c r="H3765" s="95">
        <v>0</v>
      </c>
      <c r="I3765" s="95">
        <v>1</v>
      </c>
      <c r="J3765" s="95">
        <v>3298</v>
      </c>
      <c r="K3765" s="95" t="s">
        <v>534</v>
      </c>
      <c r="L3765" s="98" t="s">
        <v>534</v>
      </c>
      <c r="M3765" s="98" t="s">
        <v>534</v>
      </c>
      <c r="N3765" s="97" t="s">
        <v>534</v>
      </c>
      <c r="Q3765" s="88" t="str">
        <f t="array" aca="1" ref="Q3765" ca="1">IFERROR(INDEX(Tableau3[Num DECAL],SMALL(IF(Tableau3[Num DECAL]&lt;&gt;"",ROW(INDIRECT("1:"&amp;ROWS(Tableau3[Num DECAL])))),ROWS($1:3754))),"")</f>
        <v/>
      </c>
      <c r="R3765" s="88">
        <f t="shared" ca="1" si="58"/>
        <v>0</v>
      </c>
      <c r="S3765" s="88">
        <f ca="1">COUNTIFS(Tableau3[PLAGE],R3765)</f>
        <v>0</v>
      </c>
      <c r="T3765" s="139">
        <f ca="1">INDEX(EXTRACT!DATE,MATCH(Tableau4[[#This Row],[Décalage]],D:D,0),0)</f>
        <v>0</v>
      </c>
      <c r="U3765" s="139">
        <f ca="1">VLOOKUP(Tableau4[[#This Row],[Décalage]],D:E,2,0)</f>
        <v>0</v>
      </c>
      <c r="V3765" s="139">
        <f ca="1">VLOOKUP(Tableau4[[#This Row],[Décalage]],D:G,4,0)</f>
        <v>0</v>
      </c>
      <c r="AY3765" s="88"/>
      <c r="AZ3765" s="88"/>
      <c r="BA3765" s="88"/>
      <c r="BB3765" s="88"/>
      <c r="BC3765" s="88"/>
    </row>
    <row r="3766" spans="1:55" ht="15" x14ac:dyDescent="0.2">
      <c r="A3766" s="100" t="s">
        <v>534</v>
      </c>
      <c r="B3766" s="95" t="s">
        <v>534</v>
      </c>
      <c r="C3766" s="95">
        <v>3763</v>
      </c>
      <c r="D3766" s="95" t="s">
        <v>534</v>
      </c>
      <c r="E3766" s="99" t="s">
        <v>534</v>
      </c>
      <c r="F3766" s="95" t="s">
        <v>534</v>
      </c>
      <c r="G3766" s="95" t="s">
        <v>534</v>
      </c>
      <c r="H3766" s="95">
        <v>0</v>
      </c>
      <c r="I3766" s="95">
        <v>1</v>
      </c>
      <c r="J3766" s="95">
        <v>3299</v>
      </c>
      <c r="K3766" s="95" t="s">
        <v>534</v>
      </c>
      <c r="L3766" s="98" t="s">
        <v>534</v>
      </c>
      <c r="M3766" s="98" t="s">
        <v>534</v>
      </c>
      <c r="N3766" s="97" t="s">
        <v>534</v>
      </c>
      <c r="Q3766" s="88" t="str">
        <f t="array" aca="1" ref="Q3766" ca="1">IFERROR(INDEX(Tableau3[Num DECAL],SMALL(IF(Tableau3[Num DECAL]&lt;&gt;"",ROW(INDIRECT("1:"&amp;ROWS(Tableau3[Num DECAL])))),ROWS($1:3755))),"")</f>
        <v/>
      </c>
      <c r="R3766" s="88">
        <f t="shared" ca="1" si="58"/>
        <v>0</v>
      </c>
      <c r="S3766" s="88">
        <f ca="1">COUNTIFS(Tableau3[PLAGE],R3766)</f>
        <v>0</v>
      </c>
      <c r="T3766" s="139">
        <f ca="1">INDEX(EXTRACT!DATE,MATCH(Tableau4[[#This Row],[Décalage]],D:D,0),0)</f>
        <v>0</v>
      </c>
      <c r="U3766" s="139">
        <f ca="1">VLOOKUP(Tableau4[[#This Row],[Décalage]],D:E,2,0)</f>
        <v>0</v>
      </c>
      <c r="V3766" s="139">
        <f ca="1">VLOOKUP(Tableau4[[#This Row],[Décalage]],D:G,4,0)</f>
        <v>0</v>
      </c>
      <c r="AY3766" s="88"/>
      <c r="AZ3766" s="88"/>
      <c r="BA3766" s="88"/>
      <c r="BB3766" s="88"/>
      <c r="BC3766" s="88"/>
    </row>
    <row r="3767" spans="1:55" ht="15" x14ac:dyDescent="0.2">
      <c r="A3767" s="100" t="s">
        <v>534</v>
      </c>
      <c r="B3767" s="95" t="s">
        <v>534</v>
      </c>
      <c r="C3767" s="95">
        <v>3764</v>
      </c>
      <c r="D3767" s="95" t="s">
        <v>534</v>
      </c>
      <c r="E3767" s="99" t="s">
        <v>534</v>
      </c>
      <c r="F3767" s="95" t="s">
        <v>534</v>
      </c>
      <c r="G3767" s="95" t="s">
        <v>534</v>
      </c>
      <c r="H3767" s="95">
        <v>0</v>
      </c>
      <c r="I3767" s="95">
        <v>1</v>
      </c>
      <c r="J3767" s="95">
        <v>3300</v>
      </c>
      <c r="K3767" s="95" t="s">
        <v>534</v>
      </c>
      <c r="L3767" s="98" t="s">
        <v>534</v>
      </c>
      <c r="M3767" s="98" t="s">
        <v>534</v>
      </c>
      <c r="N3767" s="97" t="s">
        <v>534</v>
      </c>
      <c r="Q3767" s="88" t="str">
        <f t="array" aca="1" ref="Q3767" ca="1">IFERROR(INDEX(Tableau3[Num DECAL],SMALL(IF(Tableau3[Num DECAL]&lt;&gt;"",ROW(INDIRECT("1:"&amp;ROWS(Tableau3[Num DECAL])))),ROWS($1:3756))),"")</f>
        <v/>
      </c>
      <c r="R3767" s="88">
        <f t="shared" ca="1" si="58"/>
        <v>0</v>
      </c>
      <c r="S3767" s="88">
        <f ca="1">COUNTIFS(Tableau3[PLAGE],R3767)</f>
        <v>0</v>
      </c>
      <c r="T3767" s="139">
        <f ca="1">INDEX(EXTRACT!DATE,MATCH(Tableau4[[#This Row],[Décalage]],D:D,0),0)</f>
        <v>0</v>
      </c>
      <c r="U3767" s="139">
        <f ca="1">VLOOKUP(Tableau4[[#This Row],[Décalage]],D:E,2,0)</f>
        <v>0</v>
      </c>
      <c r="V3767" s="139">
        <f ca="1">VLOOKUP(Tableau4[[#This Row],[Décalage]],D:G,4,0)</f>
        <v>0</v>
      </c>
      <c r="AY3767" s="88"/>
      <c r="AZ3767" s="88"/>
      <c r="BA3767" s="88"/>
      <c r="BB3767" s="88"/>
      <c r="BC3767" s="88"/>
    </row>
    <row r="3768" spans="1:55" ht="15" x14ac:dyDescent="0.2">
      <c r="A3768" s="100" t="s">
        <v>534</v>
      </c>
      <c r="B3768" s="95" t="s">
        <v>534</v>
      </c>
      <c r="C3768" s="95">
        <v>3765</v>
      </c>
      <c r="D3768" s="95" t="s">
        <v>534</v>
      </c>
      <c r="E3768" s="99" t="s">
        <v>534</v>
      </c>
      <c r="F3768" s="95" t="s">
        <v>534</v>
      </c>
      <c r="G3768" s="95" t="s">
        <v>534</v>
      </c>
      <c r="H3768" s="95">
        <v>0</v>
      </c>
      <c r="I3768" s="95">
        <v>1</v>
      </c>
      <c r="J3768" s="95">
        <v>3301</v>
      </c>
      <c r="K3768" s="95" t="s">
        <v>534</v>
      </c>
      <c r="L3768" s="98" t="s">
        <v>534</v>
      </c>
      <c r="M3768" s="98" t="s">
        <v>534</v>
      </c>
      <c r="N3768" s="97" t="s">
        <v>534</v>
      </c>
      <c r="Q3768" s="88" t="str">
        <f t="array" aca="1" ref="Q3768" ca="1">IFERROR(INDEX(Tableau3[Num DECAL],SMALL(IF(Tableau3[Num DECAL]&lt;&gt;"",ROW(INDIRECT("1:"&amp;ROWS(Tableau3[Num DECAL])))),ROWS($1:3757))),"")</f>
        <v/>
      </c>
      <c r="R3768" s="88">
        <f t="shared" ca="1" si="58"/>
        <v>0</v>
      </c>
      <c r="S3768" s="88">
        <f ca="1">COUNTIFS(Tableau3[PLAGE],R3768)</f>
        <v>0</v>
      </c>
      <c r="T3768" s="139">
        <f ca="1">INDEX(EXTRACT!DATE,MATCH(Tableau4[[#This Row],[Décalage]],D:D,0),0)</f>
        <v>0</v>
      </c>
      <c r="U3768" s="139">
        <f ca="1">VLOOKUP(Tableau4[[#This Row],[Décalage]],D:E,2,0)</f>
        <v>0</v>
      </c>
      <c r="V3768" s="139">
        <f ca="1">VLOOKUP(Tableau4[[#This Row],[Décalage]],D:G,4,0)</f>
        <v>0</v>
      </c>
      <c r="AY3768" s="88"/>
      <c r="AZ3768" s="88"/>
      <c r="BA3768" s="88"/>
      <c r="BB3768" s="88"/>
      <c r="BC3768" s="88"/>
    </row>
    <row r="3769" spans="1:55" ht="15" x14ac:dyDescent="0.2">
      <c r="A3769" s="100" t="s">
        <v>534</v>
      </c>
      <c r="B3769" s="95" t="s">
        <v>534</v>
      </c>
      <c r="C3769" s="95">
        <v>3766</v>
      </c>
      <c r="D3769" s="95" t="s">
        <v>534</v>
      </c>
      <c r="E3769" s="99" t="s">
        <v>534</v>
      </c>
      <c r="F3769" s="95" t="s">
        <v>534</v>
      </c>
      <c r="G3769" s="95" t="s">
        <v>534</v>
      </c>
      <c r="H3769" s="95">
        <v>0</v>
      </c>
      <c r="I3769" s="95">
        <v>1</v>
      </c>
      <c r="J3769" s="95">
        <v>3302</v>
      </c>
      <c r="K3769" s="95" t="s">
        <v>534</v>
      </c>
      <c r="L3769" s="98" t="s">
        <v>534</v>
      </c>
      <c r="M3769" s="98" t="s">
        <v>534</v>
      </c>
      <c r="N3769" s="97" t="s">
        <v>534</v>
      </c>
      <c r="Q3769" s="88" t="str">
        <f t="array" aca="1" ref="Q3769" ca="1">IFERROR(INDEX(Tableau3[Num DECAL],SMALL(IF(Tableau3[Num DECAL]&lt;&gt;"",ROW(INDIRECT("1:"&amp;ROWS(Tableau3[Num DECAL])))),ROWS($1:3758))),"")</f>
        <v/>
      </c>
      <c r="R3769" s="88">
        <f t="shared" ca="1" si="58"/>
        <v>0</v>
      </c>
      <c r="S3769" s="88">
        <f ca="1">COUNTIFS(Tableau3[PLAGE],R3769)</f>
        <v>0</v>
      </c>
      <c r="T3769" s="139">
        <f ca="1">INDEX(EXTRACT!DATE,MATCH(Tableau4[[#This Row],[Décalage]],D:D,0),0)</f>
        <v>0</v>
      </c>
      <c r="U3769" s="139">
        <f ca="1">VLOOKUP(Tableau4[[#This Row],[Décalage]],D:E,2,0)</f>
        <v>0</v>
      </c>
      <c r="V3769" s="139">
        <f ca="1">VLOOKUP(Tableau4[[#This Row],[Décalage]],D:G,4,0)</f>
        <v>0</v>
      </c>
      <c r="AY3769" s="88"/>
      <c r="AZ3769" s="88"/>
      <c r="BA3769" s="88"/>
      <c r="BB3769" s="88"/>
      <c r="BC3769" s="88"/>
    </row>
    <row r="3770" spans="1:55" ht="15" x14ac:dyDescent="0.2">
      <c r="A3770" s="100" t="s">
        <v>534</v>
      </c>
      <c r="B3770" s="95" t="s">
        <v>534</v>
      </c>
      <c r="C3770" s="95">
        <v>3767</v>
      </c>
      <c r="D3770" s="95" t="s">
        <v>534</v>
      </c>
      <c r="E3770" s="99" t="s">
        <v>534</v>
      </c>
      <c r="F3770" s="95" t="s">
        <v>534</v>
      </c>
      <c r="G3770" s="95" t="s">
        <v>534</v>
      </c>
      <c r="H3770" s="95">
        <v>0</v>
      </c>
      <c r="I3770" s="95">
        <v>1</v>
      </c>
      <c r="J3770" s="95">
        <v>3303</v>
      </c>
      <c r="K3770" s="95" t="s">
        <v>534</v>
      </c>
      <c r="L3770" s="98" t="s">
        <v>534</v>
      </c>
      <c r="M3770" s="98" t="s">
        <v>534</v>
      </c>
      <c r="N3770" s="97" t="s">
        <v>534</v>
      </c>
      <c r="Q3770" s="88" t="str">
        <f t="array" aca="1" ref="Q3770" ca="1">IFERROR(INDEX(Tableau3[Num DECAL],SMALL(IF(Tableau3[Num DECAL]&lt;&gt;"",ROW(INDIRECT("1:"&amp;ROWS(Tableau3[Num DECAL])))),ROWS($1:3759))),"")</f>
        <v/>
      </c>
      <c r="R3770" s="88">
        <f t="shared" ca="1" si="58"/>
        <v>0</v>
      </c>
      <c r="S3770" s="88">
        <f ca="1">COUNTIFS(Tableau3[PLAGE],R3770)</f>
        <v>0</v>
      </c>
      <c r="T3770" s="139">
        <f ca="1">INDEX(EXTRACT!DATE,MATCH(Tableau4[[#This Row],[Décalage]],D:D,0),0)</f>
        <v>0</v>
      </c>
      <c r="U3770" s="139">
        <f ca="1">VLOOKUP(Tableau4[[#This Row],[Décalage]],D:E,2,0)</f>
        <v>0</v>
      </c>
      <c r="V3770" s="139">
        <f ca="1">VLOOKUP(Tableau4[[#This Row],[Décalage]],D:G,4,0)</f>
        <v>0</v>
      </c>
      <c r="AY3770" s="88"/>
      <c r="AZ3770" s="88"/>
      <c r="BA3770" s="88"/>
      <c r="BB3770" s="88"/>
      <c r="BC3770" s="88"/>
    </row>
    <row r="3771" spans="1:55" ht="15" x14ac:dyDescent="0.2">
      <c r="A3771" s="100" t="s">
        <v>534</v>
      </c>
      <c r="B3771" s="95" t="s">
        <v>534</v>
      </c>
      <c r="C3771" s="95">
        <v>3768</v>
      </c>
      <c r="D3771" s="95" t="s">
        <v>534</v>
      </c>
      <c r="E3771" s="99" t="s">
        <v>534</v>
      </c>
      <c r="F3771" s="95" t="s">
        <v>534</v>
      </c>
      <c r="G3771" s="95" t="s">
        <v>534</v>
      </c>
      <c r="H3771" s="95">
        <v>0</v>
      </c>
      <c r="I3771" s="95">
        <v>1</v>
      </c>
      <c r="J3771" s="95">
        <v>3304</v>
      </c>
      <c r="K3771" s="95" t="s">
        <v>534</v>
      </c>
      <c r="L3771" s="98" t="s">
        <v>534</v>
      </c>
      <c r="M3771" s="98" t="s">
        <v>534</v>
      </c>
      <c r="N3771" s="97" t="s">
        <v>534</v>
      </c>
      <c r="Q3771" s="88" t="str">
        <f t="array" aca="1" ref="Q3771" ca="1">IFERROR(INDEX(Tableau3[Num DECAL],SMALL(IF(Tableau3[Num DECAL]&lt;&gt;"",ROW(INDIRECT("1:"&amp;ROWS(Tableau3[Num DECAL])))),ROWS($1:3760))),"")</f>
        <v/>
      </c>
      <c r="R3771" s="88">
        <f t="shared" ca="1" si="58"/>
        <v>0</v>
      </c>
      <c r="S3771" s="88">
        <f ca="1">COUNTIFS(Tableau3[PLAGE],R3771)</f>
        <v>0</v>
      </c>
      <c r="T3771" s="139">
        <f ca="1">INDEX(EXTRACT!DATE,MATCH(Tableau4[[#This Row],[Décalage]],D:D,0),0)</f>
        <v>0</v>
      </c>
      <c r="U3771" s="139">
        <f ca="1">VLOOKUP(Tableau4[[#This Row],[Décalage]],D:E,2,0)</f>
        <v>0</v>
      </c>
      <c r="V3771" s="139">
        <f ca="1">VLOOKUP(Tableau4[[#This Row],[Décalage]],D:G,4,0)</f>
        <v>0</v>
      </c>
      <c r="AY3771" s="88"/>
      <c r="AZ3771" s="88"/>
      <c r="BA3771" s="88"/>
      <c r="BB3771" s="88"/>
      <c r="BC3771" s="88"/>
    </row>
    <row r="3772" spans="1:55" ht="15" x14ac:dyDescent="0.2">
      <c r="A3772" s="100" t="s">
        <v>534</v>
      </c>
      <c r="B3772" s="95" t="s">
        <v>534</v>
      </c>
      <c r="C3772" s="95">
        <v>3769</v>
      </c>
      <c r="D3772" s="95" t="s">
        <v>534</v>
      </c>
      <c r="E3772" s="99" t="s">
        <v>534</v>
      </c>
      <c r="F3772" s="95" t="s">
        <v>534</v>
      </c>
      <c r="G3772" s="95" t="s">
        <v>534</v>
      </c>
      <c r="H3772" s="95">
        <v>0</v>
      </c>
      <c r="I3772" s="95">
        <v>1</v>
      </c>
      <c r="J3772" s="95">
        <v>3305</v>
      </c>
      <c r="K3772" s="95" t="s">
        <v>534</v>
      </c>
      <c r="L3772" s="98" t="s">
        <v>534</v>
      </c>
      <c r="M3772" s="98" t="s">
        <v>534</v>
      </c>
      <c r="N3772" s="97" t="s">
        <v>534</v>
      </c>
      <c r="Q3772" s="88" t="str">
        <f t="array" aca="1" ref="Q3772" ca="1">IFERROR(INDEX(Tableau3[Num DECAL],SMALL(IF(Tableau3[Num DECAL]&lt;&gt;"",ROW(INDIRECT("1:"&amp;ROWS(Tableau3[Num DECAL])))),ROWS($1:3761))),"")</f>
        <v/>
      </c>
      <c r="R3772" s="88">
        <f t="shared" ca="1" si="58"/>
        <v>0</v>
      </c>
      <c r="S3772" s="88">
        <f ca="1">COUNTIFS(Tableau3[PLAGE],R3772)</f>
        <v>0</v>
      </c>
      <c r="T3772" s="139">
        <f ca="1">INDEX(EXTRACT!DATE,MATCH(Tableau4[[#This Row],[Décalage]],D:D,0),0)</f>
        <v>0</v>
      </c>
      <c r="U3772" s="139">
        <f ca="1">VLOOKUP(Tableau4[[#This Row],[Décalage]],D:E,2,0)</f>
        <v>0</v>
      </c>
      <c r="V3772" s="139">
        <f ca="1">VLOOKUP(Tableau4[[#This Row],[Décalage]],D:G,4,0)</f>
        <v>0</v>
      </c>
      <c r="AY3772" s="88"/>
      <c r="AZ3772" s="88"/>
      <c r="BA3772" s="88"/>
      <c r="BB3772" s="88"/>
      <c r="BC3772" s="88"/>
    </row>
    <row r="3773" spans="1:55" ht="15" x14ac:dyDescent="0.2">
      <c r="A3773" s="100" t="s">
        <v>534</v>
      </c>
      <c r="B3773" s="95" t="s">
        <v>534</v>
      </c>
      <c r="C3773" s="95">
        <v>3770</v>
      </c>
      <c r="D3773" s="95" t="s">
        <v>534</v>
      </c>
      <c r="E3773" s="99" t="s">
        <v>534</v>
      </c>
      <c r="F3773" s="95" t="s">
        <v>534</v>
      </c>
      <c r="G3773" s="95" t="s">
        <v>534</v>
      </c>
      <c r="H3773" s="95">
        <v>0</v>
      </c>
      <c r="I3773" s="95">
        <v>1</v>
      </c>
      <c r="J3773" s="95">
        <v>3306</v>
      </c>
      <c r="K3773" s="95" t="s">
        <v>534</v>
      </c>
      <c r="L3773" s="98" t="s">
        <v>534</v>
      </c>
      <c r="M3773" s="98" t="s">
        <v>534</v>
      </c>
      <c r="N3773" s="97" t="s">
        <v>534</v>
      </c>
      <c r="Q3773" s="88" t="str">
        <f t="array" aca="1" ref="Q3773" ca="1">IFERROR(INDEX(Tableau3[Num DECAL],SMALL(IF(Tableau3[Num DECAL]&lt;&gt;"",ROW(INDIRECT("1:"&amp;ROWS(Tableau3[Num DECAL])))),ROWS($1:3762))),"")</f>
        <v/>
      </c>
      <c r="R3773" s="88">
        <f t="shared" ca="1" si="58"/>
        <v>0</v>
      </c>
      <c r="S3773" s="88">
        <f ca="1">COUNTIFS(Tableau3[PLAGE],R3773)</f>
        <v>0</v>
      </c>
      <c r="T3773" s="139">
        <f ca="1">INDEX(EXTRACT!DATE,MATCH(Tableau4[[#This Row],[Décalage]],D:D,0),0)</f>
        <v>0</v>
      </c>
      <c r="U3773" s="139">
        <f ca="1">VLOOKUP(Tableau4[[#This Row],[Décalage]],D:E,2,0)</f>
        <v>0</v>
      </c>
      <c r="V3773" s="139">
        <f ca="1">VLOOKUP(Tableau4[[#This Row],[Décalage]],D:G,4,0)</f>
        <v>0</v>
      </c>
      <c r="AY3773" s="88"/>
      <c r="AZ3773" s="88"/>
      <c r="BA3773" s="88"/>
      <c r="BB3773" s="88"/>
      <c r="BC3773" s="88"/>
    </row>
    <row r="3774" spans="1:55" ht="15" x14ac:dyDescent="0.2">
      <c r="A3774" s="100" t="s">
        <v>534</v>
      </c>
      <c r="B3774" s="95" t="s">
        <v>534</v>
      </c>
      <c r="C3774" s="95">
        <v>3771</v>
      </c>
      <c r="D3774" s="95" t="s">
        <v>534</v>
      </c>
      <c r="E3774" s="99" t="s">
        <v>534</v>
      </c>
      <c r="F3774" s="95" t="s">
        <v>534</v>
      </c>
      <c r="G3774" s="95" t="s">
        <v>534</v>
      </c>
      <c r="H3774" s="95">
        <v>0</v>
      </c>
      <c r="I3774" s="95">
        <v>1</v>
      </c>
      <c r="J3774" s="95">
        <v>3307</v>
      </c>
      <c r="K3774" s="95" t="s">
        <v>534</v>
      </c>
      <c r="L3774" s="98" t="s">
        <v>534</v>
      </c>
      <c r="M3774" s="98" t="s">
        <v>534</v>
      </c>
      <c r="N3774" s="97" t="s">
        <v>534</v>
      </c>
      <c r="Q3774" s="88" t="str">
        <f t="array" aca="1" ref="Q3774" ca="1">IFERROR(INDEX(Tableau3[Num DECAL],SMALL(IF(Tableau3[Num DECAL]&lt;&gt;"",ROW(INDIRECT("1:"&amp;ROWS(Tableau3[Num DECAL])))),ROWS($1:3763))),"")</f>
        <v/>
      </c>
      <c r="R3774" s="88">
        <f t="shared" ca="1" si="58"/>
        <v>0</v>
      </c>
      <c r="S3774" s="88">
        <f ca="1">COUNTIFS(Tableau3[PLAGE],R3774)</f>
        <v>0</v>
      </c>
      <c r="T3774" s="139">
        <f ca="1">INDEX(EXTRACT!DATE,MATCH(Tableau4[[#This Row],[Décalage]],D:D,0),0)</f>
        <v>0</v>
      </c>
      <c r="U3774" s="139">
        <f ca="1">VLOOKUP(Tableau4[[#This Row],[Décalage]],D:E,2,0)</f>
        <v>0</v>
      </c>
      <c r="V3774" s="139">
        <f ca="1">VLOOKUP(Tableau4[[#This Row],[Décalage]],D:G,4,0)</f>
        <v>0</v>
      </c>
      <c r="AY3774" s="88"/>
      <c r="AZ3774" s="88"/>
      <c r="BA3774" s="88"/>
      <c r="BB3774" s="88"/>
      <c r="BC3774" s="88"/>
    </row>
    <row r="3775" spans="1:55" ht="15" x14ac:dyDescent="0.2">
      <c r="A3775" s="100" t="s">
        <v>534</v>
      </c>
      <c r="B3775" s="95" t="s">
        <v>534</v>
      </c>
      <c r="C3775" s="95">
        <v>3772</v>
      </c>
      <c r="D3775" s="95" t="s">
        <v>534</v>
      </c>
      <c r="E3775" s="99" t="s">
        <v>534</v>
      </c>
      <c r="F3775" s="95" t="s">
        <v>534</v>
      </c>
      <c r="G3775" s="95" t="s">
        <v>534</v>
      </c>
      <c r="H3775" s="95">
        <v>0</v>
      </c>
      <c r="I3775" s="95">
        <v>1</v>
      </c>
      <c r="J3775" s="95">
        <v>3308</v>
      </c>
      <c r="K3775" s="95" t="s">
        <v>534</v>
      </c>
      <c r="L3775" s="98" t="s">
        <v>534</v>
      </c>
      <c r="M3775" s="98" t="s">
        <v>534</v>
      </c>
      <c r="N3775" s="97" t="s">
        <v>534</v>
      </c>
      <c r="Q3775" s="88" t="str">
        <f t="array" aca="1" ref="Q3775" ca="1">IFERROR(INDEX(Tableau3[Num DECAL],SMALL(IF(Tableau3[Num DECAL]&lt;&gt;"",ROW(INDIRECT("1:"&amp;ROWS(Tableau3[Num DECAL])))),ROWS($1:3764))),"")</f>
        <v/>
      </c>
      <c r="R3775" s="88">
        <f t="shared" ca="1" si="58"/>
        <v>0</v>
      </c>
      <c r="S3775" s="88">
        <f ca="1">COUNTIFS(Tableau3[PLAGE],R3775)</f>
        <v>0</v>
      </c>
      <c r="T3775" s="139">
        <f ca="1">INDEX(EXTRACT!DATE,MATCH(Tableau4[[#This Row],[Décalage]],D:D,0),0)</f>
        <v>0</v>
      </c>
      <c r="U3775" s="139">
        <f ca="1">VLOOKUP(Tableau4[[#This Row],[Décalage]],D:E,2,0)</f>
        <v>0</v>
      </c>
      <c r="V3775" s="139">
        <f ca="1">VLOOKUP(Tableau4[[#This Row],[Décalage]],D:G,4,0)</f>
        <v>0</v>
      </c>
      <c r="AY3775" s="88"/>
      <c r="AZ3775" s="88"/>
      <c r="BA3775" s="88"/>
      <c r="BB3775" s="88"/>
      <c r="BC3775" s="88"/>
    </row>
    <row r="3776" spans="1:55" ht="15" x14ac:dyDescent="0.2">
      <c r="A3776" s="100" t="s">
        <v>534</v>
      </c>
      <c r="B3776" s="95" t="s">
        <v>534</v>
      </c>
      <c r="C3776" s="95">
        <v>3773</v>
      </c>
      <c r="D3776" s="95" t="s">
        <v>534</v>
      </c>
      <c r="E3776" s="99" t="s">
        <v>534</v>
      </c>
      <c r="F3776" s="95" t="s">
        <v>534</v>
      </c>
      <c r="G3776" s="95" t="s">
        <v>534</v>
      </c>
      <c r="H3776" s="95">
        <v>0</v>
      </c>
      <c r="I3776" s="95">
        <v>1</v>
      </c>
      <c r="J3776" s="95">
        <v>3309</v>
      </c>
      <c r="K3776" s="95" t="s">
        <v>534</v>
      </c>
      <c r="L3776" s="98" t="s">
        <v>534</v>
      </c>
      <c r="M3776" s="98" t="s">
        <v>534</v>
      </c>
      <c r="N3776" s="97" t="s">
        <v>534</v>
      </c>
      <c r="Q3776" s="88" t="str">
        <f t="array" aca="1" ref="Q3776" ca="1">IFERROR(INDEX(Tableau3[Num DECAL],SMALL(IF(Tableau3[Num DECAL]&lt;&gt;"",ROW(INDIRECT("1:"&amp;ROWS(Tableau3[Num DECAL])))),ROWS($1:3765))),"")</f>
        <v/>
      </c>
      <c r="R3776" s="88">
        <f t="shared" ca="1" si="58"/>
        <v>0</v>
      </c>
      <c r="S3776" s="88">
        <f ca="1">COUNTIFS(Tableau3[PLAGE],R3776)</f>
        <v>0</v>
      </c>
      <c r="T3776" s="139">
        <f ca="1">INDEX(EXTRACT!DATE,MATCH(Tableau4[[#This Row],[Décalage]],D:D,0),0)</f>
        <v>0</v>
      </c>
      <c r="U3776" s="139">
        <f ca="1">VLOOKUP(Tableau4[[#This Row],[Décalage]],D:E,2,0)</f>
        <v>0</v>
      </c>
      <c r="V3776" s="139">
        <f ca="1">VLOOKUP(Tableau4[[#This Row],[Décalage]],D:G,4,0)</f>
        <v>0</v>
      </c>
      <c r="AY3776" s="88"/>
      <c r="AZ3776" s="88"/>
      <c r="BA3776" s="88"/>
      <c r="BB3776" s="88"/>
      <c r="BC3776" s="88"/>
    </row>
    <row r="3777" spans="1:55" ht="15" x14ac:dyDescent="0.2">
      <c r="A3777" s="100" t="s">
        <v>534</v>
      </c>
      <c r="B3777" s="95" t="s">
        <v>534</v>
      </c>
      <c r="C3777" s="95">
        <v>3774</v>
      </c>
      <c r="D3777" s="95" t="s">
        <v>534</v>
      </c>
      <c r="E3777" s="99" t="s">
        <v>534</v>
      </c>
      <c r="F3777" s="95" t="s">
        <v>534</v>
      </c>
      <c r="G3777" s="95" t="s">
        <v>534</v>
      </c>
      <c r="H3777" s="95">
        <v>0</v>
      </c>
      <c r="I3777" s="95">
        <v>1</v>
      </c>
      <c r="J3777" s="95">
        <v>3310</v>
      </c>
      <c r="K3777" s="95" t="s">
        <v>534</v>
      </c>
      <c r="L3777" s="98" t="s">
        <v>534</v>
      </c>
      <c r="M3777" s="98" t="s">
        <v>534</v>
      </c>
      <c r="N3777" s="97" t="s">
        <v>534</v>
      </c>
      <c r="Q3777" s="88" t="str">
        <f t="array" aca="1" ref="Q3777" ca="1">IFERROR(INDEX(Tableau3[Num DECAL],SMALL(IF(Tableau3[Num DECAL]&lt;&gt;"",ROW(INDIRECT("1:"&amp;ROWS(Tableau3[Num DECAL])))),ROWS($1:3766))),"")</f>
        <v/>
      </c>
      <c r="R3777" s="88">
        <f t="shared" ca="1" si="58"/>
        <v>0</v>
      </c>
      <c r="S3777" s="88">
        <f ca="1">COUNTIFS(Tableau3[PLAGE],R3777)</f>
        <v>0</v>
      </c>
      <c r="T3777" s="139">
        <f ca="1">INDEX(EXTRACT!DATE,MATCH(Tableau4[[#This Row],[Décalage]],D:D,0),0)</f>
        <v>0</v>
      </c>
      <c r="U3777" s="139">
        <f ca="1">VLOOKUP(Tableau4[[#This Row],[Décalage]],D:E,2,0)</f>
        <v>0</v>
      </c>
      <c r="V3777" s="139">
        <f ca="1">VLOOKUP(Tableau4[[#This Row],[Décalage]],D:G,4,0)</f>
        <v>0</v>
      </c>
      <c r="AY3777" s="88"/>
      <c r="AZ3777" s="88"/>
      <c r="BA3777" s="88"/>
      <c r="BB3777" s="88"/>
      <c r="BC3777" s="88"/>
    </row>
    <row r="3778" spans="1:55" ht="15" x14ac:dyDescent="0.2">
      <c r="A3778" s="100" t="s">
        <v>534</v>
      </c>
      <c r="B3778" s="95" t="s">
        <v>534</v>
      </c>
      <c r="C3778" s="95">
        <v>3775</v>
      </c>
      <c r="D3778" s="95" t="s">
        <v>534</v>
      </c>
      <c r="E3778" s="99" t="s">
        <v>534</v>
      </c>
      <c r="F3778" s="95" t="s">
        <v>534</v>
      </c>
      <c r="G3778" s="95" t="s">
        <v>534</v>
      </c>
      <c r="H3778" s="95">
        <v>0</v>
      </c>
      <c r="I3778" s="95">
        <v>1</v>
      </c>
      <c r="J3778" s="95">
        <v>3311</v>
      </c>
      <c r="K3778" s="95" t="s">
        <v>534</v>
      </c>
      <c r="L3778" s="98" t="s">
        <v>534</v>
      </c>
      <c r="M3778" s="98" t="s">
        <v>534</v>
      </c>
      <c r="N3778" s="97" t="s">
        <v>534</v>
      </c>
      <c r="Q3778" s="88" t="str">
        <f t="array" aca="1" ref="Q3778" ca="1">IFERROR(INDEX(Tableau3[Num DECAL],SMALL(IF(Tableau3[Num DECAL]&lt;&gt;"",ROW(INDIRECT("1:"&amp;ROWS(Tableau3[Num DECAL])))),ROWS($1:3767))),"")</f>
        <v/>
      </c>
      <c r="R3778" s="88">
        <f t="shared" ca="1" si="58"/>
        <v>0</v>
      </c>
      <c r="S3778" s="88">
        <f ca="1">COUNTIFS(Tableau3[PLAGE],R3778)</f>
        <v>0</v>
      </c>
      <c r="T3778" s="139">
        <f ca="1">INDEX(EXTRACT!DATE,MATCH(Tableau4[[#This Row],[Décalage]],D:D,0),0)</f>
        <v>0</v>
      </c>
      <c r="U3778" s="139">
        <f ca="1">VLOOKUP(Tableau4[[#This Row],[Décalage]],D:E,2,0)</f>
        <v>0</v>
      </c>
      <c r="V3778" s="139">
        <f ca="1">VLOOKUP(Tableau4[[#This Row],[Décalage]],D:G,4,0)</f>
        <v>0</v>
      </c>
      <c r="AY3778" s="88"/>
      <c r="AZ3778" s="88"/>
      <c r="BA3778" s="88"/>
      <c r="BB3778" s="88"/>
      <c r="BC3778" s="88"/>
    </row>
    <row r="3779" spans="1:55" ht="15" x14ac:dyDescent="0.2">
      <c r="A3779" s="100" t="s">
        <v>534</v>
      </c>
      <c r="B3779" s="95" t="s">
        <v>534</v>
      </c>
      <c r="C3779" s="95">
        <v>3776</v>
      </c>
      <c r="D3779" s="95" t="s">
        <v>534</v>
      </c>
      <c r="E3779" s="99" t="s">
        <v>534</v>
      </c>
      <c r="F3779" s="95" t="s">
        <v>534</v>
      </c>
      <c r="G3779" s="95" t="s">
        <v>534</v>
      </c>
      <c r="H3779" s="95">
        <v>0</v>
      </c>
      <c r="I3779" s="95">
        <v>1</v>
      </c>
      <c r="J3779" s="95">
        <v>3312</v>
      </c>
      <c r="K3779" s="95" t="s">
        <v>534</v>
      </c>
      <c r="L3779" s="98" t="s">
        <v>534</v>
      </c>
      <c r="M3779" s="98" t="s">
        <v>534</v>
      </c>
      <c r="N3779" s="97" t="s">
        <v>534</v>
      </c>
      <c r="Q3779" s="88" t="str">
        <f t="array" aca="1" ref="Q3779" ca="1">IFERROR(INDEX(Tableau3[Num DECAL],SMALL(IF(Tableau3[Num DECAL]&lt;&gt;"",ROW(INDIRECT("1:"&amp;ROWS(Tableau3[Num DECAL])))),ROWS($1:3768))),"")</f>
        <v/>
      </c>
      <c r="R3779" s="88">
        <f t="shared" ca="1" si="58"/>
        <v>0</v>
      </c>
      <c r="S3779" s="88">
        <f ca="1">COUNTIFS(Tableau3[PLAGE],R3779)</f>
        <v>0</v>
      </c>
      <c r="T3779" s="139">
        <f ca="1">INDEX(EXTRACT!DATE,MATCH(Tableau4[[#This Row],[Décalage]],D:D,0),0)</f>
        <v>0</v>
      </c>
      <c r="U3779" s="139">
        <f ca="1">VLOOKUP(Tableau4[[#This Row],[Décalage]],D:E,2,0)</f>
        <v>0</v>
      </c>
      <c r="V3779" s="139">
        <f ca="1">VLOOKUP(Tableau4[[#This Row],[Décalage]],D:G,4,0)</f>
        <v>0</v>
      </c>
      <c r="AY3779" s="88"/>
      <c r="AZ3779" s="88"/>
      <c r="BA3779" s="88"/>
      <c r="BB3779" s="88"/>
      <c r="BC3779" s="88"/>
    </row>
    <row r="3780" spans="1:55" ht="15" x14ac:dyDescent="0.2">
      <c r="A3780" s="100" t="s">
        <v>534</v>
      </c>
      <c r="B3780" s="95" t="s">
        <v>534</v>
      </c>
      <c r="C3780" s="95">
        <v>3777</v>
      </c>
      <c r="D3780" s="95" t="s">
        <v>534</v>
      </c>
      <c r="E3780" s="99" t="s">
        <v>534</v>
      </c>
      <c r="F3780" s="95" t="s">
        <v>534</v>
      </c>
      <c r="G3780" s="95" t="s">
        <v>534</v>
      </c>
      <c r="H3780" s="95">
        <v>0</v>
      </c>
      <c r="I3780" s="95">
        <v>1</v>
      </c>
      <c r="J3780" s="95">
        <v>3313</v>
      </c>
      <c r="K3780" s="95" t="s">
        <v>534</v>
      </c>
      <c r="L3780" s="98" t="s">
        <v>534</v>
      </c>
      <c r="M3780" s="98" t="s">
        <v>534</v>
      </c>
      <c r="N3780" s="97" t="s">
        <v>534</v>
      </c>
      <c r="Q3780" s="88" t="str">
        <f t="array" aca="1" ref="Q3780" ca="1">IFERROR(INDEX(Tableau3[Num DECAL],SMALL(IF(Tableau3[Num DECAL]&lt;&gt;"",ROW(INDIRECT("1:"&amp;ROWS(Tableau3[Num DECAL])))),ROWS($1:3769))),"")</f>
        <v/>
      </c>
      <c r="R3780" s="88">
        <f t="shared" ca="1" si="58"/>
        <v>0</v>
      </c>
      <c r="S3780" s="88">
        <f ca="1">COUNTIFS(Tableau3[PLAGE],R3780)</f>
        <v>0</v>
      </c>
      <c r="T3780" s="139">
        <f ca="1">INDEX(EXTRACT!DATE,MATCH(Tableau4[[#This Row],[Décalage]],D:D,0),0)</f>
        <v>0</v>
      </c>
      <c r="U3780" s="139">
        <f ca="1">VLOOKUP(Tableau4[[#This Row],[Décalage]],D:E,2,0)</f>
        <v>0</v>
      </c>
      <c r="V3780" s="139">
        <f ca="1">VLOOKUP(Tableau4[[#This Row],[Décalage]],D:G,4,0)</f>
        <v>0</v>
      </c>
      <c r="AY3780" s="88"/>
      <c r="AZ3780" s="88"/>
      <c r="BA3780" s="88"/>
      <c r="BB3780" s="88"/>
      <c r="BC3780" s="88"/>
    </row>
    <row r="3781" spans="1:55" ht="15" x14ac:dyDescent="0.2">
      <c r="A3781" s="100" t="s">
        <v>534</v>
      </c>
      <c r="B3781" s="95" t="s">
        <v>534</v>
      </c>
      <c r="C3781" s="95">
        <v>3778</v>
      </c>
      <c r="D3781" s="95" t="s">
        <v>534</v>
      </c>
      <c r="E3781" s="99" t="s">
        <v>534</v>
      </c>
      <c r="F3781" s="95" t="s">
        <v>534</v>
      </c>
      <c r="G3781" s="95" t="s">
        <v>534</v>
      </c>
      <c r="H3781" s="95">
        <v>0</v>
      </c>
      <c r="I3781" s="95">
        <v>1</v>
      </c>
      <c r="J3781" s="95">
        <v>3314</v>
      </c>
      <c r="K3781" s="95">
        <v>5</v>
      </c>
      <c r="L3781" s="98" t="s">
        <v>534</v>
      </c>
      <c r="M3781" s="98" t="s">
        <v>534</v>
      </c>
      <c r="N3781" s="97" t="s">
        <v>534</v>
      </c>
      <c r="Q3781" s="88" t="str">
        <f t="array" aca="1" ref="Q3781" ca="1">IFERROR(INDEX(Tableau3[Num DECAL],SMALL(IF(Tableau3[Num DECAL]&lt;&gt;"",ROW(INDIRECT("1:"&amp;ROWS(Tableau3[Num DECAL])))),ROWS($1:3770))),"")</f>
        <v/>
      </c>
      <c r="R3781" s="88">
        <f t="shared" ca="1" si="58"/>
        <v>0</v>
      </c>
      <c r="S3781" s="88">
        <f ca="1">COUNTIFS(Tableau3[PLAGE],R3781)</f>
        <v>0</v>
      </c>
      <c r="T3781" s="139">
        <f ca="1">INDEX(EXTRACT!DATE,MATCH(Tableau4[[#This Row],[Décalage]],D:D,0),0)</f>
        <v>0</v>
      </c>
      <c r="U3781" s="139">
        <f ca="1">VLOOKUP(Tableau4[[#This Row],[Décalage]],D:E,2,0)</f>
        <v>0</v>
      </c>
      <c r="V3781" s="139">
        <f ca="1">VLOOKUP(Tableau4[[#This Row],[Décalage]],D:G,4,0)</f>
        <v>0</v>
      </c>
      <c r="AY3781" s="88"/>
      <c r="AZ3781" s="88"/>
      <c r="BA3781" s="88"/>
      <c r="BB3781" s="88"/>
      <c r="BC3781" s="88"/>
    </row>
    <row r="3782" spans="1:55" ht="15" x14ac:dyDescent="0.2">
      <c r="A3782" s="100" t="s">
        <v>534</v>
      </c>
      <c r="B3782" s="95" t="s">
        <v>534</v>
      </c>
      <c r="C3782" s="95">
        <v>3779</v>
      </c>
      <c r="D3782" s="95" t="s">
        <v>534</v>
      </c>
      <c r="E3782" s="99" t="s">
        <v>534</v>
      </c>
      <c r="F3782" s="95" t="s">
        <v>534</v>
      </c>
      <c r="G3782" s="95" t="s">
        <v>534</v>
      </c>
      <c r="H3782" s="95">
        <v>0</v>
      </c>
      <c r="I3782" s="95">
        <v>1</v>
      </c>
      <c r="J3782" s="95">
        <v>3315</v>
      </c>
      <c r="K3782" s="95" t="s">
        <v>534</v>
      </c>
      <c r="L3782" s="98" t="s">
        <v>534</v>
      </c>
      <c r="M3782" s="98" t="s">
        <v>534</v>
      </c>
      <c r="N3782" s="97" t="s">
        <v>534</v>
      </c>
      <c r="Q3782" s="88" t="str">
        <f t="array" aca="1" ref="Q3782" ca="1">IFERROR(INDEX(Tableau3[Num DECAL],SMALL(IF(Tableau3[Num DECAL]&lt;&gt;"",ROW(INDIRECT("1:"&amp;ROWS(Tableau3[Num DECAL])))),ROWS($1:3771))),"")</f>
        <v/>
      </c>
      <c r="R3782" s="88">
        <f t="shared" ca="1" si="58"/>
        <v>0</v>
      </c>
      <c r="S3782" s="88">
        <f ca="1">COUNTIFS(Tableau3[PLAGE],R3782)</f>
        <v>0</v>
      </c>
      <c r="T3782" s="139">
        <f ca="1">INDEX(EXTRACT!DATE,MATCH(Tableau4[[#This Row],[Décalage]],D:D,0),0)</f>
        <v>0</v>
      </c>
      <c r="U3782" s="139">
        <f ca="1">VLOOKUP(Tableau4[[#This Row],[Décalage]],D:E,2,0)</f>
        <v>0</v>
      </c>
      <c r="V3782" s="139">
        <f ca="1">VLOOKUP(Tableau4[[#This Row],[Décalage]],D:G,4,0)</f>
        <v>0</v>
      </c>
      <c r="AY3782" s="88"/>
      <c r="AZ3782" s="88"/>
      <c r="BA3782" s="88"/>
      <c r="BB3782" s="88"/>
      <c r="BC3782" s="88"/>
    </row>
    <row r="3783" spans="1:55" ht="15" x14ac:dyDescent="0.2">
      <c r="A3783" s="100" t="s">
        <v>534</v>
      </c>
      <c r="B3783" s="95" t="s">
        <v>534</v>
      </c>
      <c r="C3783" s="95">
        <v>3780</v>
      </c>
      <c r="D3783" s="95" t="s">
        <v>534</v>
      </c>
      <c r="E3783" s="99" t="s">
        <v>534</v>
      </c>
      <c r="F3783" s="95" t="s">
        <v>534</v>
      </c>
      <c r="G3783" s="95" t="s">
        <v>534</v>
      </c>
      <c r="H3783" s="95">
        <v>0</v>
      </c>
      <c r="I3783" s="95">
        <v>1</v>
      </c>
      <c r="J3783" s="95">
        <v>3316</v>
      </c>
      <c r="K3783" s="95" t="s">
        <v>534</v>
      </c>
      <c r="L3783" s="98" t="s">
        <v>534</v>
      </c>
      <c r="M3783" s="98" t="s">
        <v>534</v>
      </c>
      <c r="N3783" s="97" t="s">
        <v>534</v>
      </c>
      <c r="Q3783" s="88" t="str">
        <f t="array" aca="1" ref="Q3783" ca="1">IFERROR(INDEX(Tableau3[Num DECAL],SMALL(IF(Tableau3[Num DECAL]&lt;&gt;"",ROW(INDIRECT("1:"&amp;ROWS(Tableau3[Num DECAL])))),ROWS($1:3772))),"")</f>
        <v/>
      </c>
      <c r="R3783" s="88">
        <f t="shared" ca="1" si="58"/>
        <v>0</v>
      </c>
      <c r="S3783" s="88">
        <f ca="1">COUNTIFS(Tableau3[PLAGE],R3783)</f>
        <v>0</v>
      </c>
      <c r="T3783" s="139">
        <f ca="1">INDEX(EXTRACT!DATE,MATCH(Tableau4[[#This Row],[Décalage]],D:D,0),0)</f>
        <v>0</v>
      </c>
      <c r="U3783" s="139">
        <f ca="1">VLOOKUP(Tableau4[[#This Row],[Décalage]],D:E,2,0)</f>
        <v>0</v>
      </c>
      <c r="V3783" s="139">
        <f ca="1">VLOOKUP(Tableau4[[#This Row],[Décalage]],D:G,4,0)</f>
        <v>0</v>
      </c>
      <c r="AY3783" s="88"/>
      <c r="AZ3783" s="88"/>
      <c r="BA3783" s="88"/>
      <c r="BB3783" s="88"/>
      <c r="BC3783" s="88"/>
    </row>
    <row r="3784" spans="1:55" ht="15" x14ac:dyDescent="0.2">
      <c r="A3784" s="100" t="s">
        <v>534</v>
      </c>
      <c r="B3784" s="95" t="s">
        <v>534</v>
      </c>
      <c r="C3784" s="95">
        <v>3781</v>
      </c>
      <c r="D3784" s="95" t="s">
        <v>534</v>
      </c>
      <c r="E3784" s="99" t="s">
        <v>534</v>
      </c>
      <c r="F3784" s="95" t="s">
        <v>534</v>
      </c>
      <c r="G3784" s="95" t="s">
        <v>534</v>
      </c>
      <c r="H3784" s="95">
        <v>0</v>
      </c>
      <c r="I3784" s="95">
        <v>1</v>
      </c>
      <c r="J3784" s="95">
        <v>3317</v>
      </c>
      <c r="K3784" s="95" t="s">
        <v>534</v>
      </c>
      <c r="L3784" s="98" t="s">
        <v>534</v>
      </c>
      <c r="M3784" s="98" t="s">
        <v>534</v>
      </c>
      <c r="N3784" s="97" t="s">
        <v>534</v>
      </c>
      <c r="Q3784" s="88" t="str">
        <f t="array" aca="1" ref="Q3784" ca="1">IFERROR(INDEX(Tableau3[Num DECAL],SMALL(IF(Tableau3[Num DECAL]&lt;&gt;"",ROW(INDIRECT("1:"&amp;ROWS(Tableau3[Num DECAL])))),ROWS($1:3773))),"")</f>
        <v/>
      </c>
      <c r="R3784" s="88">
        <f t="shared" ca="1" si="58"/>
        <v>0</v>
      </c>
      <c r="S3784" s="88">
        <f ca="1">COUNTIFS(Tableau3[PLAGE],R3784)</f>
        <v>0</v>
      </c>
      <c r="T3784" s="139">
        <f ca="1">INDEX(EXTRACT!DATE,MATCH(Tableau4[[#This Row],[Décalage]],D:D,0),0)</f>
        <v>0</v>
      </c>
      <c r="U3784" s="139">
        <f ca="1">VLOOKUP(Tableau4[[#This Row],[Décalage]],D:E,2,0)</f>
        <v>0</v>
      </c>
      <c r="V3784" s="139">
        <f ca="1">VLOOKUP(Tableau4[[#This Row],[Décalage]],D:G,4,0)</f>
        <v>0</v>
      </c>
      <c r="AY3784" s="88"/>
      <c r="AZ3784" s="88"/>
      <c r="BA3784" s="88"/>
      <c r="BB3784" s="88"/>
      <c r="BC3784" s="88"/>
    </row>
    <row r="3785" spans="1:55" ht="15" x14ac:dyDescent="0.2">
      <c r="A3785" s="100" t="s">
        <v>534</v>
      </c>
      <c r="B3785" s="95" t="s">
        <v>534</v>
      </c>
      <c r="C3785" s="95">
        <v>3782</v>
      </c>
      <c r="D3785" s="95" t="s">
        <v>534</v>
      </c>
      <c r="E3785" s="99" t="s">
        <v>534</v>
      </c>
      <c r="F3785" s="95" t="s">
        <v>534</v>
      </c>
      <c r="G3785" s="95" t="s">
        <v>534</v>
      </c>
      <c r="H3785" s="95">
        <v>0</v>
      </c>
      <c r="I3785" s="95">
        <v>1</v>
      </c>
      <c r="J3785" s="95">
        <v>3318</v>
      </c>
      <c r="K3785" s="95" t="s">
        <v>534</v>
      </c>
      <c r="L3785" s="98" t="s">
        <v>534</v>
      </c>
      <c r="M3785" s="98" t="s">
        <v>534</v>
      </c>
      <c r="N3785" s="97" t="s">
        <v>534</v>
      </c>
      <c r="Q3785" s="88" t="str">
        <f t="array" aca="1" ref="Q3785" ca="1">IFERROR(INDEX(Tableau3[Num DECAL],SMALL(IF(Tableau3[Num DECAL]&lt;&gt;"",ROW(INDIRECT("1:"&amp;ROWS(Tableau3[Num DECAL])))),ROWS($1:3774))),"")</f>
        <v/>
      </c>
      <c r="R3785" s="88">
        <f t="shared" ca="1" si="58"/>
        <v>0</v>
      </c>
      <c r="S3785" s="88">
        <f ca="1">COUNTIFS(Tableau3[PLAGE],R3785)</f>
        <v>0</v>
      </c>
      <c r="T3785" s="139">
        <f ca="1">INDEX(EXTRACT!DATE,MATCH(Tableau4[[#This Row],[Décalage]],D:D,0),0)</f>
        <v>0</v>
      </c>
      <c r="U3785" s="139">
        <f ca="1">VLOOKUP(Tableau4[[#This Row],[Décalage]],D:E,2,0)</f>
        <v>0</v>
      </c>
      <c r="V3785" s="139">
        <f ca="1">VLOOKUP(Tableau4[[#This Row],[Décalage]],D:G,4,0)</f>
        <v>0</v>
      </c>
      <c r="AY3785" s="88"/>
      <c r="AZ3785" s="88"/>
      <c r="BA3785" s="88"/>
      <c r="BB3785" s="88"/>
      <c r="BC3785" s="88"/>
    </row>
    <row r="3786" spans="1:55" ht="15" x14ac:dyDescent="0.2">
      <c r="A3786" s="100" t="s">
        <v>534</v>
      </c>
      <c r="B3786" s="95" t="s">
        <v>534</v>
      </c>
      <c r="C3786" s="95">
        <v>3783</v>
      </c>
      <c r="D3786" s="95" t="s">
        <v>534</v>
      </c>
      <c r="E3786" s="99" t="s">
        <v>534</v>
      </c>
      <c r="F3786" s="95" t="s">
        <v>534</v>
      </c>
      <c r="G3786" s="95" t="s">
        <v>534</v>
      </c>
      <c r="H3786" s="95">
        <v>0</v>
      </c>
      <c r="I3786" s="95">
        <v>1</v>
      </c>
      <c r="J3786" s="95">
        <v>3319</v>
      </c>
      <c r="K3786" s="95" t="s">
        <v>534</v>
      </c>
      <c r="L3786" s="98" t="s">
        <v>534</v>
      </c>
      <c r="M3786" s="98" t="s">
        <v>534</v>
      </c>
      <c r="N3786" s="97" t="s">
        <v>534</v>
      </c>
      <c r="Q3786" s="88" t="str">
        <f t="array" aca="1" ref="Q3786" ca="1">IFERROR(INDEX(Tableau3[Num DECAL],SMALL(IF(Tableau3[Num DECAL]&lt;&gt;"",ROW(INDIRECT("1:"&amp;ROWS(Tableau3[Num DECAL])))),ROWS($1:3775))),"")</f>
        <v/>
      </c>
      <c r="R3786" s="88">
        <f t="shared" ca="1" si="58"/>
        <v>0</v>
      </c>
      <c r="S3786" s="88">
        <f ca="1">COUNTIFS(Tableau3[PLAGE],R3786)</f>
        <v>0</v>
      </c>
      <c r="T3786" s="139">
        <f ca="1">INDEX(EXTRACT!DATE,MATCH(Tableau4[[#This Row],[Décalage]],D:D,0),0)</f>
        <v>0</v>
      </c>
      <c r="U3786" s="139">
        <f ca="1">VLOOKUP(Tableau4[[#This Row],[Décalage]],D:E,2,0)</f>
        <v>0</v>
      </c>
      <c r="V3786" s="139">
        <f ca="1">VLOOKUP(Tableau4[[#This Row],[Décalage]],D:G,4,0)</f>
        <v>0</v>
      </c>
      <c r="AY3786" s="88"/>
      <c r="AZ3786" s="88"/>
      <c r="BA3786" s="88"/>
      <c r="BB3786" s="88"/>
      <c r="BC3786" s="88"/>
    </row>
    <row r="3787" spans="1:55" ht="15" x14ac:dyDescent="0.2">
      <c r="A3787" s="100" t="s">
        <v>534</v>
      </c>
      <c r="B3787" s="95" t="s">
        <v>534</v>
      </c>
      <c r="C3787" s="95">
        <v>3784</v>
      </c>
      <c r="D3787" s="95" t="s">
        <v>534</v>
      </c>
      <c r="E3787" s="99" t="s">
        <v>534</v>
      </c>
      <c r="F3787" s="95" t="s">
        <v>534</v>
      </c>
      <c r="G3787" s="95" t="s">
        <v>534</v>
      </c>
      <c r="H3787" s="95">
        <v>0</v>
      </c>
      <c r="I3787" s="95">
        <v>1</v>
      </c>
      <c r="J3787" s="95">
        <v>3320</v>
      </c>
      <c r="K3787" s="95" t="s">
        <v>534</v>
      </c>
      <c r="L3787" s="98" t="s">
        <v>534</v>
      </c>
      <c r="M3787" s="98" t="s">
        <v>534</v>
      </c>
      <c r="N3787" s="97" t="s">
        <v>534</v>
      </c>
      <c r="Q3787" s="88" t="str">
        <f t="array" aca="1" ref="Q3787" ca="1">IFERROR(INDEX(Tableau3[Num DECAL],SMALL(IF(Tableau3[Num DECAL]&lt;&gt;"",ROW(INDIRECT("1:"&amp;ROWS(Tableau3[Num DECAL])))),ROWS($1:3776))),"")</f>
        <v/>
      </c>
      <c r="R3787" s="88">
        <f t="shared" ca="1" si="58"/>
        <v>0</v>
      </c>
      <c r="S3787" s="88">
        <f ca="1">COUNTIFS(Tableau3[PLAGE],R3787)</f>
        <v>0</v>
      </c>
      <c r="T3787" s="139">
        <f ca="1">INDEX(EXTRACT!DATE,MATCH(Tableau4[[#This Row],[Décalage]],D:D,0),0)</f>
        <v>0</v>
      </c>
      <c r="U3787" s="139">
        <f ca="1">VLOOKUP(Tableau4[[#This Row],[Décalage]],D:E,2,0)</f>
        <v>0</v>
      </c>
      <c r="V3787" s="139">
        <f ca="1">VLOOKUP(Tableau4[[#This Row],[Décalage]],D:G,4,0)</f>
        <v>0</v>
      </c>
      <c r="AY3787" s="88"/>
      <c r="AZ3787" s="88"/>
      <c r="BA3787" s="88"/>
      <c r="BB3787" s="88"/>
      <c r="BC3787" s="88"/>
    </row>
    <row r="3788" spans="1:55" ht="15" x14ac:dyDescent="0.2">
      <c r="A3788" s="100" t="s">
        <v>534</v>
      </c>
      <c r="B3788" s="95" t="s">
        <v>534</v>
      </c>
      <c r="C3788" s="95">
        <v>3785</v>
      </c>
      <c r="D3788" s="95" t="s">
        <v>534</v>
      </c>
      <c r="E3788" s="99" t="s">
        <v>534</v>
      </c>
      <c r="F3788" s="95" t="s">
        <v>534</v>
      </c>
      <c r="G3788" s="95" t="s">
        <v>534</v>
      </c>
      <c r="H3788" s="95">
        <v>0</v>
      </c>
      <c r="I3788" s="95">
        <v>1</v>
      </c>
      <c r="J3788" s="95">
        <v>3321</v>
      </c>
      <c r="K3788" s="95" t="s">
        <v>534</v>
      </c>
      <c r="L3788" s="98" t="s">
        <v>534</v>
      </c>
      <c r="M3788" s="98" t="s">
        <v>534</v>
      </c>
      <c r="N3788" s="97" t="s">
        <v>534</v>
      </c>
      <c r="Q3788" s="88" t="str">
        <f t="array" aca="1" ref="Q3788" ca="1">IFERROR(INDEX(Tableau3[Num DECAL],SMALL(IF(Tableau3[Num DECAL]&lt;&gt;"",ROW(INDIRECT("1:"&amp;ROWS(Tableau3[Num DECAL])))),ROWS($1:3777))),"")</f>
        <v/>
      </c>
      <c r="R3788" s="88">
        <f t="shared" ref="R3788:R3851" ca="1" si="59">VLOOKUP(Q3788,D:J,7,0)</f>
        <v>0</v>
      </c>
      <c r="S3788" s="88">
        <f ca="1">COUNTIFS(Tableau3[PLAGE],R3788)</f>
        <v>0</v>
      </c>
      <c r="T3788" s="139">
        <f ca="1">INDEX(EXTRACT!DATE,MATCH(Tableau4[[#This Row],[Décalage]],D:D,0),0)</f>
        <v>0</v>
      </c>
      <c r="U3788" s="139">
        <f ca="1">VLOOKUP(Tableau4[[#This Row],[Décalage]],D:E,2,0)</f>
        <v>0</v>
      </c>
      <c r="V3788" s="139">
        <f ca="1">VLOOKUP(Tableau4[[#This Row],[Décalage]],D:G,4,0)</f>
        <v>0</v>
      </c>
      <c r="AY3788" s="88"/>
      <c r="AZ3788" s="88"/>
      <c r="BA3788" s="88"/>
      <c r="BB3788" s="88"/>
      <c r="BC3788" s="88"/>
    </row>
    <row r="3789" spans="1:55" ht="15" x14ac:dyDescent="0.2">
      <c r="A3789" s="100" t="s">
        <v>534</v>
      </c>
      <c r="B3789" s="95" t="s">
        <v>534</v>
      </c>
      <c r="C3789" s="95">
        <v>3786</v>
      </c>
      <c r="D3789" s="95" t="s">
        <v>534</v>
      </c>
      <c r="E3789" s="99" t="s">
        <v>534</v>
      </c>
      <c r="F3789" s="95" t="s">
        <v>534</v>
      </c>
      <c r="G3789" s="95" t="s">
        <v>534</v>
      </c>
      <c r="H3789" s="95">
        <v>0</v>
      </c>
      <c r="I3789" s="95">
        <v>1</v>
      </c>
      <c r="J3789" s="95">
        <v>3322</v>
      </c>
      <c r="K3789" s="95" t="s">
        <v>534</v>
      </c>
      <c r="L3789" s="98" t="s">
        <v>534</v>
      </c>
      <c r="M3789" s="98" t="s">
        <v>534</v>
      </c>
      <c r="N3789" s="97" t="s">
        <v>534</v>
      </c>
      <c r="Q3789" s="88" t="str">
        <f t="array" aca="1" ref="Q3789" ca="1">IFERROR(INDEX(Tableau3[Num DECAL],SMALL(IF(Tableau3[Num DECAL]&lt;&gt;"",ROW(INDIRECT("1:"&amp;ROWS(Tableau3[Num DECAL])))),ROWS($1:3778))),"")</f>
        <v/>
      </c>
      <c r="R3789" s="88">
        <f t="shared" ca="1" si="59"/>
        <v>0</v>
      </c>
      <c r="S3789" s="88">
        <f ca="1">COUNTIFS(Tableau3[PLAGE],R3789)</f>
        <v>0</v>
      </c>
      <c r="T3789" s="139">
        <f ca="1">INDEX(EXTRACT!DATE,MATCH(Tableau4[[#This Row],[Décalage]],D:D,0),0)</f>
        <v>0</v>
      </c>
      <c r="U3789" s="139">
        <f ca="1">VLOOKUP(Tableau4[[#This Row],[Décalage]],D:E,2,0)</f>
        <v>0</v>
      </c>
      <c r="V3789" s="139">
        <f ca="1">VLOOKUP(Tableau4[[#This Row],[Décalage]],D:G,4,0)</f>
        <v>0</v>
      </c>
      <c r="AY3789" s="88"/>
      <c r="AZ3789" s="88"/>
      <c r="BA3789" s="88"/>
      <c r="BB3789" s="88"/>
      <c r="BC3789" s="88"/>
    </row>
    <row r="3790" spans="1:55" ht="15" x14ac:dyDescent="0.2">
      <c r="A3790" s="100" t="s">
        <v>534</v>
      </c>
      <c r="B3790" s="95" t="s">
        <v>534</v>
      </c>
      <c r="C3790" s="95">
        <v>3787</v>
      </c>
      <c r="D3790" s="95" t="s">
        <v>534</v>
      </c>
      <c r="E3790" s="99" t="s">
        <v>534</v>
      </c>
      <c r="F3790" s="95" t="s">
        <v>534</v>
      </c>
      <c r="G3790" s="95" t="s">
        <v>534</v>
      </c>
      <c r="H3790" s="95">
        <v>0</v>
      </c>
      <c r="I3790" s="95">
        <v>1</v>
      </c>
      <c r="J3790" s="95">
        <v>3323</v>
      </c>
      <c r="K3790" s="95" t="s">
        <v>534</v>
      </c>
      <c r="L3790" s="98" t="s">
        <v>534</v>
      </c>
      <c r="M3790" s="98" t="s">
        <v>534</v>
      </c>
      <c r="N3790" s="97" t="s">
        <v>534</v>
      </c>
      <c r="Q3790" s="88" t="str">
        <f t="array" aca="1" ref="Q3790" ca="1">IFERROR(INDEX(Tableau3[Num DECAL],SMALL(IF(Tableau3[Num DECAL]&lt;&gt;"",ROW(INDIRECT("1:"&amp;ROWS(Tableau3[Num DECAL])))),ROWS($1:3779))),"")</f>
        <v/>
      </c>
      <c r="R3790" s="88">
        <f t="shared" ca="1" si="59"/>
        <v>0</v>
      </c>
      <c r="S3790" s="88">
        <f ca="1">COUNTIFS(Tableau3[PLAGE],R3790)</f>
        <v>0</v>
      </c>
      <c r="T3790" s="139">
        <f ca="1">INDEX(EXTRACT!DATE,MATCH(Tableau4[[#This Row],[Décalage]],D:D,0),0)</f>
        <v>0</v>
      </c>
      <c r="U3790" s="139">
        <f ca="1">VLOOKUP(Tableau4[[#This Row],[Décalage]],D:E,2,0)</f>
        <v>0</v>
      </c>
      <c r="V3790" s="139">
        <f ca="1">VLOOKUP(Tableau4[[#This Row],[Décalage]],D:G,4,0)</f>
        <v>0</v>
      </c>
      <c r="AY3790" s="88"/>
      <c r="AZ3790" s="88"/>
      <c r="BA3790" s="88"/>
      <c r="BB3790" s="88"/>
      <c r="BC3790" s="88"/>
    </row>
    <row r="3791" spans="1:55" ht="15" x14ac:dyDescent="0.2">
      <c r="A3791" s="100" t="s">
        <v>534</v>
      </c>
      <c r="B3791" s="95" t="s">
        <v>534</v>
      </c>
      <c r="C3791" s="95">
        <v>3788</v>
      </c>
      <c r="D3791" s="95" t="s">
        <v>534</v>
      </c>
      <c r="E3791" s="99" t="s">
        <v>534</v>
      </c>
      <c r="F3791" s="95" t="s">
        <v>534</v>
      </c>
      <c r="G3791" s="95" t="s">
        <v>534</v>
      </c>
      <c r="H3791" s="95">
        <v>0</v>
      </c>
      <c r="I3791" s="95">
        <v>1</v>
      </c>
      <c r="J3791" s="95">
        <v>3324</v>
      </c>
      <c r="K3791" s="95" t="s">
        <v>534</v>
      </c>
      <c r="L3791" s="98" t="s">
        <v>534</v>
      </c>
      <c r="M3791" s="98" t="s">
        <v>534</v>
      </c>
      <c r="N3791" s="97" t="s">
        <v>534</v>
      </c>
      <c r="Q3791" s="88" t="str">
        <f t="array" aca="1" ref="Q3791" ca="1">IFERROR(INDEX(Tableau3[Num DECAL],SMALL(IF(Tableau3[Num DECAL]&lt;&gt;"",ROW(INDIRECT("1:"&amp;ROWS(Tableau3[Num DECAL])))),ROWS($1:3780))),"")</f>
        <v/>
      </c>
      <c r="R3791" s="88">
        <f t="shared" ca="1" si="59"/>
        <v>0</v>
      </c>
      <c r="S3791" s="88">
        <f ca="1">COUNTIFS(Tableau3[PLAGE],R3791)</f>
        <v>0</v>
      </c>
      <c r="T3791" s="139">
        <f ca="1">INDEX(EXTRACT!DATE,MATCH(Tableau4[[#This Row],[Décalage]],D:D,0),0)</f>
        <v>0</v>
      </c>
      <c r="U3791" s="139">
        <f ca="1">VLOOKUP(Tableau4[[#This Row],[Décalage]],D:E,2,0)</f>
        <v>0</v>
      </c>
      <c r="V3791" s="139">
        <f ca="1">VLOOKUP(Tableau4[[#This Row],[Décalage]],D:G,4,0)</f>
        <v>0</v>
      </c>
      <c r="AY3791" s="88"/>
      <c r="AZ3791" s="88"/>
      <c r="BA3791" s="88"/>
      <c r="BB3791" s="88"/>
      <c r="BC3791" s="88"/>
    </row>
    <row r="3792" spans="1:55" ht="15" x14ac:dyDescent="0.2">
      <c r="A3792" s="100" t="s">
        <v>534</v>
      </c>
      <c r="B3792" s="95" t="s">
        <v>534</v>
      </c>
      <c r="C3792" s="95">
        <v>3789</v>
      </c>
      <c r="D3792" s="95" t="s">
        <v>534</v>
      </c>
      <c r="E3792" s="99" t="s">
        <v>534</v>
      </c>
      <c r="F3792" s="95" t="s">
        <v>534</v>
      </c>
      <c r="G3792" s="95" t="s">
        <v>534</v>
      </c>
      <c r="H3792" s="95">
        <v>0</v>
      </c>
      <c r="I3792" s="95">
        <v>1</v>
      </c>
      <c r="J3792" s="95">
        <v>3325</v>
      </c>
      <c r="K3792" s="95" t="s">
        <v>534</v>
      </c>
      <c r="L3792" s="98" t="s">
        <v>534</v>
      </c>
      <c r="M3792" s="98" t="s">
        <v>534</v>
      </c>
      <c r="N3792" s="97" t="s">
        <v>534</v>
      </c>
      <c r="Q3792" s="88" t="str">
        <f t="array" aca="1" ref="Q3792" ca="1">IFERROR(INDEX(Tableau3[Num DECAL],SMALL(IF(Tableau3[Num DECAL]&lt;&gt;"",ROW(INDIRECT("1:"&amp;ROWS(Tableau3[Num DECAL])))),ROWS($1:3781))),"")</f>
        <v/>
      </c>
      <c r="R3792" s="88">
        <f t="shared" ca="1" si="59"/>
        <v>0</v>
      </c>
      <c r="S3792" s="88">
        <f ca="1">COUNTIFS(Tableau3[PLAGE],R3792)</f>
        <v>0</v>
      </c>
      <c r="T3792" s="139">
        <f ca="1">INDEX(EXTRACT!DATE,MATCH(Tableau4[[#This Row],[Décalage]],D:D,0),0)</f>
        <v>0</v>
      </c>
      <c r="U3792" s="139">
        <f ca="1">VLOOKUP(Tableau4[[#This Row],[Décalage]],D:E,2,0)</f>
        <v>0</v>
      </c>
      <c r="V3792" s="139">
        <f ca="1">VLOOKUP(Tableau4[[#This Row],[Décalage]],D:G,4,0)</f>
        <v>0</v>
      </c>
      <c r="AY3792" s="88"/>
      <c r="AZ3792" s="88"/>
      <c r="BA3792" s="88"/>
      <c r="BB3792" s="88"/>
      <c r="BC3792" s="88"/>
    </row>
    <row r="3793" spans="1:55" ht="15" x14ac:dyDescent="0.2">
      <c r="A3793" s="100" t="s">
        <v>534</v>
      </c>
      <c r="B3793" s="95" t="s">
        <v>534</v>
      </c>
      <c r="C3793" s="95">
        <v>3790</v>
      </c>
      <c r="D3793" s="95" t="s">
        <v>534</v>
      </c>
      <c r="E3793" s="99" t="s">
        <v>534</v>
      </c>
      <c r="F3793" s="95" t="s">
        <v>534</v>
      </c>
      <c r="G3793" s="95" t="s">
        <v>534</v>
      </c>
      <c r="H3793" s="95">
        <v>0</v>
      </c>
      <c r="I3793" s="95">
        <v>1</v>
      </c>
      <c r="J3793" s="95">
        <v>3326</v>
      </c>
      <c r="K3793" s="95" t="s">
        <v>534</v>
      </c>
      <c r="L3793" s="98" t="s">
        <v>534</v>
      </c>
      <c r="M3793" s="98" t="s">
        <v>534</v>
      </c>
      <c r="N3793" s="97" t="s">
        <v>534</v>
      </c>
      <c r="Q3793" s="88" t="str">
        <f t="array" aca="1" ref="Q3793" ca="1">IFERROR(INDEX(Tableau3[Num DECAL],SMALL(IF(Tableau3[Num DECAL]&lt;&gt;"",ROW(INDIRECT("1:"&amp;ROWS(Tableau3[Num DECAL])))),ROWS($1:3782))),"")</f>
        <v/>
      </c>
      <c r="R3793" s="88">
        <f t="shared" ca="1" si="59"/>
        <v>0</v>
      </c>
      <c r="S3793" s="88">
        <f ca="1">COUNTIFS(Tableau3[PLAGE],R3793)</f>
        <v>0</v>
      </c>
      <c r="T3793" s="139">
        <f ca="1">INDEX(EXTRACT!DATE,MATCH(Tableau4[[#This Row],[Décalage]],D:D,0),0)</f>
        <v>0</v>
      </c>
      <c r="U3793" s="139">
        <f ca="1">VLOOKUP(Tableau4[[#This Row],[Décalage]],D:E,2,0)</f>
        <v>0</v>
      </c>
      <c r="V3793" s="139">
        <f ca="1">VLOOKUP(Tableau4[[#This Row],[Décalage]],D:G,4,0)</f>
        <v>0</v>
      </c>
      <c r="AY3793" s="88"/>
      <c r="AZ3793" s="88"/>
      <c r="BA3793" s="88"/>
      <c r="BB3793" s="88"/>
      <c r="BC3793" s="88"/>
    </row>
    <row r="3794" spans="1:55" ht="15" x14ac:dyDescent="0.2">
      <c r="A3794" s="100" t="s">
        <v>534</v>
      </c>
      <c r="B3794" s="95" t="s">
        <v>534</v>
      </c>
      <c r="C3794" s="95">
        <v>3791</v>
      </c>
      <c r="D3794" s="95" t="s">
        <v>534</v>
      </c>
      <c r="E3794" s="99" t="s">
        <v>534</v>
      </c>
      <c r="F3794" s="95" t="s">
        <v>534</v>
      </c>
      <c r="G3794" s="95" t="s">
        <v>534</v>
      </c>
      <c r="H3794" s="95">
        <v>0</v>
      </c>
      <c r="I3794" s="95">
        <v>1</v>
      </c>
      <c r="J3794" s="95">
        <v>3327</v>
      </c>
      <c r="K3794" s="95" t="s">
        <v>534</v>
      </c>
      <c r="L3794" s="98" t="s">
        <v>534</v>
      </c>
      <c r="M3794" s="98" t="s">
        <v>534</v>
      </c>
      <c r="N3794" s="97" t="s">
        <v>534</v>
      </c>
      <c r="Q3794" s="88" t="str">
        <f t="array" aca="1" ref="Q3794" ca="1">IFERROR(INDEX(Tableau3[Num DECAL],SMALL(IF(Tableau3[Num DECAL]&lt;&gt;"",ROW(INDIRECT("1:"&amp;ROWS(Tableau3[Num DECAL])))),ROWS($1:3783))),"")</f>
        <v/>
      </c>
      <c r="R3794" s="88">
        <f t="shared" ca="1" si="59"/>
        <v>0</v>
      </c>
      <c r="S3794" s="88">
        <f ca="1">COUNTIFS(Tableau3[PLAGE],R3794)</f>
        <v>0</v>
      </c>
      <c r="T3794" s="139">
        <f ca="1">INDEX(EXTRACT!DATE,MATCH(Tableau4[[#This Row],[Décalage]],D:D,0),0)</f>
        <v>0</v>
      </c>
      <c r="U3794" s="139">
        <f ca="1">VLOOKUP(Tableau4[[#This Row],[Décalage]],D:E,2,0)</f>
        <v>0</v>
      </c>
      <c r="V3794" s="139">
        <f ca="1">VLOOKUP(Tableau4[[#This Row],[Décalage]],D:G,4,0)</f>
        <v>0</v>
      </c>
      <c r="AY3794" s="88"/>
      <c r="AZ3794" s="88"/>
      <c r="BA3794" s="88"/>
      <c r="BB3794" s="88"/>
      <c r="BC3794" s="88"/>
    </row>
    <row r="3795" spans="1:55" ht="15" x14ac:dyDescent="0.2">
      <c r="A3795" s="100" t="s">
        <v>534</v>
      </c>
      <c r="B3795" s="95" t="s">
        <v>534</v>
      </c>
      <c r="C3795" s="95">
        <v>3792</v>
      </c>
      <c r="D3795" s="95" t="s">
        <v>534</v>
      </c>
      <c r="E3795" s="99" t="s">
        <v>534</v>
      </c>
      <c r="F3795" s="95" t="s">
        <v>534</v>
      </c>
      <c r="G3795" s="95" t="s">
        <v>534</v>
      </c>
      <c r="H3795" s="95">
        <v>0</v>
      </c>
      <c r="I3795" s="95">
        <v>1</v>
      </c>
      <c r="J3795" s="95">
        <v>3328</v>
      </c>
      <c r="K3795" s="95" t="s">
        <v>534</v>
      </c>
      <c r="L3795" s="98" t="s">
        <v>534</v>
      </c>
      <c r="M3795" s="98" t="s">
        <v>534</v>
      </c>
      <c r="N3795" s="97" t="s">
        <v>534</v>
      </c>
      <c r="Q3795" s="88" t="str">
        <f t="array" aca="1" ref="Q3795" ca="1">IFERROR(INDEX(Tableau3[Num DECAL],SMALL(IF(Tableau3[Num DECAL]&lt;&gt;"",ROW(INDIRECT("1:"&amp;ROWS(Tableau3[Num DECAL])))),ROWS($1:3784))),"")</f>
        <v/>
      </c>
      <c r="R3795" s="88">
        <f t="shared" ca="1" si="59"/>
        <v>0</v>
      </c>
      <c r="S3795" s="88">
        <f ca="1">COUNTIFS(Tableau3[PLAGE],R3795)</f>
        <v>0</v>
      </c>
      <c r="T3795" s="139">
        <f ca="1">INDEX(EXTRACT!DATE,MATCH(Tableau4[[#This Row],[Décalage]],D:D,0),0)</f>
        <v>0</v>
      </c>
      <c r="U3795" s="139">
        <f ca="1">VLOOKUP(Tableau4[[#This Row],[Décalage]],D:E,2,0)</f>
        <v>0</v>
      </c>
      <c r="V3795" s="139">
        <f ca="1">VLOOKUP(Tableau4[[#This Row],[Décalage]],D:G,4,0)</f>
        <v>0</v>
      </c>
      <c r="AY3795" s="88"/>
      <c r="AZ3795" s="88"/>
      <c r="BA3795" s="88"/>
      <c r="BB3795" s="88"/>
      <c r="BC3795" s="88"/>
    </row>
    <row r="3796" spans="1:55" ht="15" x14ac:dyDescent="0.2">
      <c r="A3796" s="100" t="s">
        <v>534</v>
      </c>
      <c r="B3796" s="95" t="s">
        <v>534</v>
      </c>
      <c r="C3796" s="95">
        <v>3793</v>
      </c>
      <c r="D3796" s="95" t="s">
        <v>534</v>
      </c>
      <c r="E3796" s="99" t="s">
        <v>534</v>
      </c>
      <c r="F3796" s="95" t="s">
        <v>534</v>
      </c>
      <c r="G3796" s="95" t="s">
        <v>534</v>
      </c>
      <c r="H3796" s="95">
        <v>0</v>
      </c>
      <c r="I3796" s="95">
        <v>1</v>
      </c>
      <c r="J3796" s="95">
        <v>3329</v>
      </c>
      <c r="K3796" s="95" t="s">
        <v>534</v>
      </c>
      <c r="L3796" s="98" t="s">
        <v>534</v>
      </c>
      <c r="M3796" s="98" t="s">
        <v>534</v>
      </c>
      <c r="N3796" s="97" t="s">
        <v>534</v>
      </c>
      <c r="Q3796" s="88" t="str">
        <f t="array" aca="1" ref="Q3796" ca="1">IFERROR(INDEX(Tableau3[Num DECAL],SMALL(IF(Tableau3[Num DECAL]&lt;&gt;"",ROW(INDIRECT("1:"&amp;ROWS(Tableau3[Num DECAL])))),ROWS($1:3785))),"")</f>
        <v/>
      </c>
      <c r="R3796" s="88">
        <f t="shared" ca="1" si="59"/>
        <v>0</v>
      </c>
      <c r="S3796" s="88">
        <f ca="1">COUNTIFS(Tableau3[PLAGE],R3796)</f>
        <v>0</v>
      </c>
      <c r="T3796" s="139">
        <f ca="1">INDEX(EXTRACT!DATE,MATCH(Tableau4[[#This Row],[Décalage]],D:D,0),0)</f>
        <v>0</v>
      </c>
      <c r="U3796" s="139">
        <f ca="1">VLOOKUP(Tableau4[[#This Row],[Décalage]],D:E,2,0)</f>
        <v>0</v>
      </c>
      <c r="V3796" s="139">
        <f ca="1">VLOOKUP(Tableau4[[#This Row],[Décalage]],D:G,4,0)</f>
        <v>0</v>
      </c>
      <c r="AY3796" s="88"/>
      <c r="AZ3796" s="88"/>
      <c r="BA3796" s="88"/>
      <c r="BB3796" s="88"/>
      <c r="BC3796" s="88"/>
    </row>
    <row r="3797" spans="1:55" ht="15" x14ac:dyDescent="0.2">
      <c r="A3797" s="100" t="s">
        <v>534</v>
      </c>
      <c r="B3797" s="95" t="s">
        <v>534</v>
      </c>
      <c r="C3797" s="95">
        <v>3794</v>
      </c>
      <c r="D3797" s="95" t="s">
        <v>534</v>
      </c>
      <c r="E3797" s="99" t="s">
        <v>534</v>
      </c>
      <c r="F3797" s="95" t="s">
        <v>534</v>
      </c>
      <c r="G3797" s="95" t="s">
        <v>534</v>
      </c>
      <c r="H3797" s="95">
        <v>0</v>
      </c>
      <c r="I3797" s="95">
        <v>1</v>
      </c>
      <c r="J3797" s="95">
        <v>3330</v>
      </c>
      <c r="K3797" s="95" t="s">
        <v>534</v>
      </c>
      <c r="L3797" s="98" t="s">
        <v>534</v>
      </c>
      <c r="M3797" s="98" t="s">
        <v>534</v>
      </c>
      <c r="N3797" s="97" t="s">
        <v>534</v>
      </c>
      <c r="Q3797" s="88" t="str">
        <f t="array" aca="1" ref="Q3797" ca="1">IFERROR(INDEX(Tableau3[Num DECAL],SMALL(IF(Tableau3[Num DECAL]&lt;&gt;"",ROW(INDIRECT("1:"&amp;ROWS(Tableau3[Num DECAL])))),ROWS($1:3786))),"")</f>
        <v/>
      </c>
      <c r="R3797" s="88">
        <f t="shared" ca="1" si="59"/>
        <v>0</v>
      </c>
      <c r="S3797" s="88">
        <f ca="1">COUNTIFS(Tableau3[PLAGE],R3797)</f>
        <v>0</v>
      </c>
      <c r="T3797" s="139">
        <f ca="1">INDEX(EXTRACT!DATE,MATCH(Tableau4[[#This Row],[Décalage]],D:D,0),0)</f>
        <v>0</v>
      </c>
      <c r="U3797" s="139">
        <f ca="1">VLOOKUP(Tableau4[[#This Row],[Décalage]],D:E,2,0)</f>
        <v>0</v>
      </c>
      <c r="V3797" s="139">
        <f ca="1">VLOOKUP(Tableau4[[#This Row],[Décalage]],D:G,4,0)</f>
        <v>0</v>
      </c>
      <c r="AY3797" s="88"/>
      <c r="AZ3797" s="88"/>
      <c r="BA3797" s="88"/>
      <c r="BB3797" s="88"/>
      <c r="BC3797" s="88"/>
    </row>
    <row r="3798" spans="1:55" ht="15" x14ac:dyDescent="0.2">
      <c r="A3798" s="100" t="s">
        <v>534</v>
      </c>
      <c r="B3798" s="95" t="s">
        <v>534</v>
      </c>
      <c r="C3798" s="95">
        <v>3795</v>
      </c>
      <c r="D3798" s="95" t="s">
        <v>534</v>
      </c>
      <c r="E3798" s="99" t="s">
        <v>534</v>
      </c>
      <c r="F3798" s="95" t="s">
        <v>534</v>
      </c>
      <c r="G3798" s="95" t="s">
        <v>534</v>
      </c>
      <c r="H3798" s="95">
        <v>0</v>
      </c>
      <c r="I3798" s="95">
        <v>1</v>
      </c>
      <c r="J3798" s="95">
        <v>3331</v>
      </c>
      <c r="K3798" s="95" t="s">
        <v>534</v>
      </c>
      <c r="L3798" s="98" t="s">
        <v>534</v>
      </c>
      <c r="M3798" s="98" t="s">
        <v>534</v>
      </c>
      <c r="N3798" s="97" t="s">
        <v>534</v>
      </c>
      <c r="Q3798" s="88" t="str">
        <f t="array" aca="1" ref="Q3798" ca="1">IFERROR(INDEX(Tableau3[Num DECAL],SMALL(IF(Tableau3[Num DECAL]&lt;&gt;"",ROW(INDIRECT("1:"&amp;ROWS(Tableau3[Num DECAL])))),ROWS($1:3787))),"")</f>
        <v/>
      </c>
      <c r="R3798" s="88">
        <f t="shared" ca="1" si="59"/>
        <v>0</v>
      </c>
      <c r="S3798" s="88">
        <f ca="1">COUNTIFS(Tableau3[PLAGE],R3798)</f>
        <v>0</v>
      </c>
      <c r="T3798" s="139">
        <f ca="1">INDEX(EXTRACT!DATE,MATCH(Tableau4[[#This Row],[Décalage]],D:D,0),0)</f>
        <v>0</v>
      </c>
      <c r="U3798" s="139">
        <f ca="1">VLOOKUP(Tableau4[[#This Row],[Décalage]],D:E,2,0)</f>
        <v>0</v>
      </c>
      <c r="V3798" s="139">
        <f ca="1">VLOOKUP(Tableau4[[#This Row],[Décalage]],D:G,4,0)</f>
        <v>0</v>
      </c>
      <c r="AY3798" s="88"/>
      <c r="AZ3798" s="88"/>
      <c r="BA3798" s="88"/>
      <c r="BB3798" s="88"/>
      <c r="BC3798" s="88"/>
    </row>
    <row r="3799" spans="1:55" ht="15" x14ac:dyDescent="0.2">
      <c r="A3799" s="100" t="s">
        <v>534</v>
      </c>
      <c r="B3799" s="95" t="s">
        <v>534</v>
      </c>
      <c r="C3799" s="95">
        <v>3796</v>
      </c>
      <c r="D3799" s="95" t="s">
        <v>534</v>
      </c>
      <c r="E3799" s="99" t="s">
        <v>534</v>
      </c>
      <c r="F3799" s="95" t="s">
        <v>534</v>
      </c>
      <c r="G3799" s="95" t="s">
        <v>534</v>
      </c>
      <c r="H3799" s="95">
        <v>0</v>
      </c>
      <c r="I3799" s="95">
        <v>1</v>
      </c>
      <c r="J3799" s="95">
        <v>3332</v>
      </c>
      <c r="K3799" s="95" t="s">
        <v>534</v>
      </c>
      <c r="L3799" s="98" t="s">
        <v>534</v>
      </c>
      <c r="M3799" s="98" t="s">
        <v>534</v>
      </c>
      <c r="N3799" s="97" t="s">
        <v>534</v>
      </c>
      <c r="Q3799" s="88" t="str">
        <f t="array" aca="1" ref="Q3799" ca="1">IFERROR(INDEX(Tableau3[Num DECAL],SMALL(IF(Tableau3[Num DECAL]&lt;&gt;"",ROW(INDIRECT("1:"&amp;ROWS(Tableau3[Num DECAL])))),ROWS($1:3788))),"")</f>
        <v/>
      </c>
      <c r="R3799" s="88">
        <f t="shared" ca="1" si="59"/>
        <v>0</v>
      </c>
      <c r="S3799" s="88">
        <f ca="1">COUNTIFS(Tableau3[PLAGE],R3799)</f>
        <v>0</v>
      </c>
      <c r="T3799" s="139">
        <f ca="1">INDEX(EXTRACT!DATE,MATCH(Tableau4[[#This Row],[Décalage]],D:D,0),0)</f>
        <v>0</v>
      </c>
      <c r="U3799" s="139">
        <f ca="1">VLOOKUP(Tableau4[[#This Row],[Décalage]],D:E,2,0)</f>
        <v>0</v>
      </c>
      <c r="V3799" s="139">
        <f ca="1">VLOOKUP(Tableau4[[#This Row],[Décalage]],D:G,4,0)</f>
        <v>0</v>
      </c>
      <c r="AY3799" s="88"/>
      <c r="AZ3799" s="88"/>
      <c r="BA3799" s="88"/>
      <c r="BB3799" s="88"/>
      <c r="BC3799" s="88"/>
    </row>
    <row r="3800" spans="1:55" ht="15" x14ac:dyDescent="0.2">
      <c r="A3800" s="100" t="s">
        <v>534</v>
      </c>
      <c r="B3800" s="95" t="s">
        <v>534</v>
      </c>
      <c r="C3800" s="95">
        <v>3797</v>
      </c>
      <c r="D3800" s="95" t="s">
        <v>534</v>
      </c>
      <c r="E3800" s="99" t="s">
        <v>534</v>
      </c>
      <c r="F3800" s="95" t="s">
        <v>534</v>
      </c>
      <c r="G3800" s="95" t="s">
        <v>534</v>
      </c>
      <c r="H3800" s="95">
        <v>0</v>
      </c>
      <c r="I3800" s="95">
        <v>1</v>
      </c>
      <c r="J3800" s="95">
        <v>3333</v>
      </c>
      <c r="K3800" s="95" t="s">
        <v>534</v>
      </c>
      <c r="L3800" s="98" t="s">
        <v>534</v>
      </c>
      <c r="M3800" s="98" t="s">
        <v>534</v>
      </c>
      <c r="N3800" s="97" t="s">
        <v>534</v>
      </c>
      <c r="Q3800" s="88" t="str">
        <f t="array" aca="1" ref="Q3800" ca="1">IFERROR(INDEX(Tableau3[Num DECAL],SMALL(IF(Tableau3[Num DECAL]&lt;&gt;"",ROW(INDIRECT("1:"&amp;ROWS(Tableau3[Num DECAL])))),ROWS($1:3789))),"")</f>
        <v/>
      </c>
      <c r="R3800" s="88">
        <f t="shared" ca="1" si="59"/>
        <v>0</v>
      </c>
      <c r="S3800" s="88">
        <f ca="1">COUNTIFS(Tableau3[PLAGE],R3800)</f>
        <v>0</v>
      </c>
      <c r="T3800" s="139">
        <f ca="1">INDEX(EXTRACT!DATE,MATCH(Tableau4[[#This Row],[Décalage]],D:D,0),0)</f>
        <v>0</v>
      </c>
      <c r="U3800" s="139">
        <f ca="1">VLOOKUP(Tableau4[[#This Row],[Décalage]],D:E,2,0)</f>
        <v>0</v>
      </c>
      <c r="V3800" s="139">
        <f ca="1">VLOOKUP(Tableau4[[#This Row],[Décalage]],D:G,4,0)</f>
        <v>0</v>
      </c>
      <c r="AY3800" s="88"/>
      <c r="AZ3800" s="88"/>
      <c r="BA3800" s="88"/>
      <c r="BB3800" s="88"/>
      <c r="BC3800" s="88"/>
    </row>
    <row r="3801" spans="1:55" ht="15" x14ac:dyDescent="0.2">
      <c r="A3801" s="100" t="s">
        <v>534</v>
      </c>
      <c r="B3801" s="95" t="s">
        <v>534</v>
      </c>
      <c r="C3801" s="95">
        <v>3798</v>
      </c>
      <c r="D3801" s="95" t="s">
        <v>534</v>
      </c>
      <c r="E3801" s="99" t="s">
        <v>534</v>
      </c>
      <c r="F3801" s="95" t="s">
        <v>534</v>
      </c>
      <c r="G3801" s="95" t="s">
        <v>534</v>
      </c>
      <c r="H3801" s="95">
        <v>0</v>
      </c>
      <c r="I3801" s="95">
        <v>1</v>
      </c>
      <c r="J3801" s="95">
        <v>3334</v>
      </c>
      <c r="K3801" s="95" t="s">
        <v>534</v>
      </c>
      <c r="L3801" s="98" t="s">
        <v>534</v>
      </c>
      <c r="M3801" s="98" t="s">
        <v>534</v>
      </c>
      <c r="N3801" s="97" t="s">
        <v>534</v>
      </c>
      <c r="Q3801" s="88" t="str">
        <f t="array" aca="1" ref="Q3801" ca="1">IFERROR(INDEX(Tableau3[Num DECAL],SMALL(IF(Tableau3[Num DECAL]&lt;&gt;"",ROW(INDIRECT("1:"&amp;ROWS(Tableau3[Num DECAL])))),ROWS($1:3790))),"")</f>
        <v/>
      </c>
      <c r="R3801" s="88">
        <f t="shared" ca="1" si="59"/>
        <v>0</v>
      </c>
      <c r="S3801" s="88">
        <f ca="1">COUNTIFS(Tableau3[PLAGE],R3801)</f>
        <v>0</v>
      </c>
      <c r="T3801" s="139">
        <f ca="1">INDEX(EXTRACT!DATE,MATCH(Tableau4[[#This Row],[Décalage]],D:D,0),0)</f>
        <v>0</v>
      </c>
      <c r="U3801" s="139">
        <f ca="1">VLOOKUP(Tableau4[[#This Row],[Décalage]],D:E,2,0)</f>
        <v>0</v>
      </c>
      <c r="V3801" s="139">
        <f ca="1">VLOOKUP(Tableau4[[#This Row],[Décalage]],D:G,4,0)</f>
        <v>0</v>
      </c>
      <c r="AY3801" s="88"/>
      <c r="AZ3801" s="88"/>
      <c r="BA3801" s="88"/>
      <c r="BB3801" s="88"/>
      <c r="BC3801" s="88"/>
    </row>
    <row r="3802" spans="1:55" ht="15" x14ac:dyDescent="0.2">
      <c r="A3802" s="100" t="s">
        <v>534</v>
      </c>
      <c r="B3802" s="95" t="s">
        <v>534</v>
      </c>
      <c r="C3802" s="95">
        <v>3799</v>
      </c>
      <c r="D3802" s="95" t="s">
        <v>534</v>
      </c>
      <c r="E3802" s="99" t="s">
        <v>534</v>
      </c>
      <c r="F3802" s="95" t="s">
        <v>534</v>
      </c>
      <c r="G3802" s="95" t="s">
        <v>534</v>
      </c>
      <c r="H3802" s="95">
        <v>0</v>
      </c>
      <c r="I3802" s="95">
        <v>1</v>
      </c>
      <c r="J3802" s="95">
        <v>3335</v>
      </c>
      <c r="K3802" s="95" t="s">
        <v>534</v>
      </c>
      <c r="L3802" s="98" t="s">
        <v>534</v>
      </c>
      <c r="M3802" s="98" t="s">
        <v>534</v>
      </c>
      <c r="N3802" s="97" t="s">
        <v>534</v>
      </c>
      <c r="Q3802" s="88" t="str">
        <f t="array" aca="1" ref="Q3802" ca="1">IFERROR(INDEX(Tableau3[Num DECAL],SMALL(IF(Tableau3[Num DECAL]&lt;&gt;"",ROW(INDIRECT("1:"&amp;ROWS(Tableau3[Num DECAL])))),ROWS($1:3791))),"")</f>
        <v/>
      </c>
      <c r="R3802" s="88">
        <f t="shared" ca="1" si="59"/>
        <v>0</v>
      </c>
      <c r="S3802" s="88">
        <f ca="1">COUNTIFS(Tableau3[PLAGE],R3802)</f>
        <v>0</v>
      </c>
      <c r="T3802" s="139">
        <f ca="1">INDEX(EXTRACT!DATE,MATCH(Tableau4[[#This Row],[Décalage]],D:D,0),0)</f>
        <v>0</v>
      </c>
      <c r="U3802" s="139">
        <f ca="1">VLOOKUP(Tableau4[[#This Row],[Décalage]],D:E,2,0)</f>
        <v>0</v>
      </c>
      <c r="V3802" s="139">
        <f ca="1">VLOOKUP(Tableau4[[#This Row],[Décalage]],D:G,4,0)</f>
        <v>0</v>
      </c>
      <c r="AY3802" s="88"/>
      <c r="AZ3802" s="88"/>
      <c r="BA3802" s="88"/>
      <c r="BB3802" s="88"/>
      <c r="BC3802" s="88"/>
    </row>
    <row r="3803" spans="1:55" ht="15" x14ac:dyDescent="0.2">
      <c r="A3803" s="100" t="s">
        <v>534</v>
      </c>
      <c r="B3803" s="95" t="s">
        <v>534</v>
      </c>
      <c r="C3803" s="95">
        <v>3800</v>
      </c>
      <c r="D3803" s="95" t="s">
        <v>534</v>
      </c>
      <c r="E3803" s="99" t="s">
        <v>534</v>
      </c>
      <c r="F3803" s="95" t="s">
        <v>534</v>
      </c>
      <c r="G3803" s="95" t="s">
        <v>534</v>
      </c>
      <c r="H3803" s="95">
        <v>0</v>
      </c>
      <c r="I3803" s="95">
        <v>1</v>
      </c>
      <c r="J3803" s="95">
        <v>3336</v>
      </c>
      <c r="K3803" s="95" t="s">
        <v>534</v>
      </c>
      <c r="L3803" s="98" t="s">
        <v>534</v>
      </c>
      <c r="M3803" s="98" t="s">
        <v>534</v>
      </c>
      <c r="N3803" s="97" t="s">
        <v>534</v>
      </c>
      <c r="Q3803" s="88" t="str">
        <f t="array" aca="1" ref="Q3803" ca="1">IFERROR(INDEX(Tableau3[Num DECAL],SMALL(IF(Tableau3[Num DECAL]&lt;&gt;"",ROW(INDIRECT("1:"&amp;ROWS(Tableau3[Num DECAL])))),ROWS($1:3792))),"")</f>
        <v/>
      </c>
      <c r="R3803" s="88">
        <f t="shared" ca="1" si="59"/>
        <v>0</v>
      </c>
      <c r="S3803" s="88">
        <f ca="1">COUNTIFS(Tableau3[PLAGE],R3803)</f>
        <v>0</v>
      </c>
      <c r="T3803" s="139">
        <f ca="1">INDEX(EXTRACT!DATE,MATCH(Tableau4[[#This Row],[Décalage]],D:D,0),0)</f>
        <v>0</v>
      </c>
      <c r="U3803" s="139">
        <f ca="1">VLOOKUP(Tableau4[[#This Row],[Décalage]],D:E,2,0)</f>
        <v>0</v>
      </c>
      <c r="V3803" s="139">
        <f ca="1">VLOOKUP(Tableau4[[#This Row],[Décalage]],D:G,4,0)</f>
        <v>0</v>
      </c>
      <c r="AY3803" s="88"/>
      <c r="AZ3803" s="88"/>
      <c r="BA3803" s="88"/>
      <c r="BB3803" s="88"/>
      <c r="BC3803" s="88"/>
    </row>
    <row r="3804" spans="1:55" ht="15" x14ac:dyDescent="0.2">
      <c r="A3804" s="100" t="s">
        <v>534</v>
      </c>
      <c r="B3804" s="95" t="s">
        <v>534</v>
      </c>
      <c r="C3804" s="95">
        <v>3801</v>
      </c>
      <c r="D3804" s="95" t="s">
        <v>534</v>
      </c>
      <c r="E3804" s="99" t="s">
        <v>534</v>
      </c>
      <c r="F3804" s="95" t="s">
        <v>534</v>
      </c>
      <c r="G3804" s="95" t="s">
        <v>534</v>
      </c>
      <c r="H3804" s="95">
        <v>0</v>
      </c>
      <c r="I3804" s="95">
        <v>1</v>
      </c>
      <c r="J3804" s="95">
        <v>3337</v>
      </c>
      <c r="K3804" s="95" t="s">
        <v>534</v>
      </c>
      <c r="L3804" s="98" t="s">
        <v>534</v>
      </c>
      <c r="M3804" s="98" t="s">
        <v>534</v>
      </c>
      <c r="N3804" s="97" t="s">
        <v>534</v>
      </c>
      <c r="Q3804" s="88" t="str">
        <f t="array" aca="1" ref="Q3804" ca="1">IFERROR(INDEX(Tableau3[Num DECAL],SMALL(IF(Tableau3[Num DECAL]&lt;&gt;"",ROW(INDIRECT("1:"&amp;ROWS(Tableau3[Num DECAL])))),ROWS($1:3793))),"")</f>
        <v/>
      </c>
      <c r="R3804" s="88">
        <f t="shared" ca="1" si="59"/>
        <v>0</v>
      </c>
      <c r="S3804" s="88">
        <f ca="1">COUNTIFS(Tableau3[PLAGE],R3804)</f>
        <v>0</v>
      </c>
      <c r="T3804" s="139">
        <f ca="1">INDEX(EXTRACT!DATE,MATCH(Tableau4[[#This Row],[Décalage]],D:D,0),0)</f>
        <v>0</v>
      </c>
      <c r="U3804" s="139">
        <f ca="1">VLOOKUP(Tableau4[[#This Row],[Décalage]],D:E,2,0)</f>
        <v>0</v>
      </c>
      <c r="V3804" s="139">
        <f ca="1">VLOOKUP(Tableau4[[#This Row],[Décalage]],D:G,4,0)</f>
        <v>0</v>
      </c>
      <c r="AY3804" s="88"/>
      <c r="AZ3804" s="88"/>
      <c r="BA3804" s="88"/>
      <c r="BB3804" s="88"/>
      <c r="BC3804" s="88"/>
    </row>
    <row r="3805" spans="1:55" ht="15" x14ac:dyDescent="0.2">
      <c r="A3805" s="100" t="s">
        <v>534</v>
      </c>
      <c r="B3805" s="95" t="s">
        <v>534</v>
      </c>
      <c r="C3805" s="95">
        <v>3802</v>
      </c>
      <c r="D3805" s="95" t="s">
        <v>534</v>
      </c>
      <c r="E3805" s="99" t="s">
        <v>534</v>
      </c>
      <c r="F3805" s="95" t="s">
        <v>534</v>
      </c>
      <c r="G3805" s="95" t="s">
        <v>534</v>
      </c>
      <c r="H3805" s="95">
        <v>0</v>
      </c>
      <c r="I3805" s="95">
        <v>1</v>
      </c>
      <c r="J3805" s="95">
        <v>3338</v>
      </c>
      <c r="K3805" s="95" t="s">
        <v>534</v>
      </c>
      <c r="L3805" s="98" t="s">
        <v>534</v>
      </c>
      <c r="M3805" s="98" t="s">
        <v>534</v>
      </c>
      <c r="N3805" s="97" t="s">
        <v>534</v>
      </c>
      <c r="Q3805" s="88" t="str">
        <f t="array" aca="1" ref="Q3805" ca="1">IFERROR(INDEX(Tableau3[Num DECAL],SMALL(IF(Tableau3[Num DECAL]&lt;&gt;"",ROW(INDIRECT("1:"&amp;ROWS(Tableau3[Num DECAL])))),ROWS($1:3794))),"")</f>
        <v/>
      </c>
      <c r="R3805" s="88">
        <f t="shared" ca="1" si="59"/>
        <v>0</v>
      </c>
      <c r="S3805" s="88">
        <f ca="1">COUNTIFS(Tableau3[PLAGE],R3805)</f>
        <v>0</v>
      </c>
      <c r="T3805" s="139">
        <f ca="1">INDEX(EXTRACT!DATE,MATCH(Tableau4[[#This Row],[Décalage]],D:D,0),0)</f>
        <v>0</v>
      </c>
      <c r="U3805" s="139">
        <f ca="1">VLOOKUP(Tableau4[[#This Row],[Décalage]],D:E,2,0)</f>
        <v>0</v>
      </c>
      <c r="V3805" s="139">
        <f ca="1">VLOOKUP(Tableau4[[#This Row],[Décalage]],D:G,4,0)</f>
        <v>0</v>
      </c>
      <c r="AY3805" s="88"/>
      <c r="AZ3805" s="88"/>
      <c r="BA3805" s="88"/>
      <c r="BB3805" s="88"/>
      <c r="BC3805" s="88"/>
    </row>
    <row r="3806" spans="1:55" ht="15" x14ac:dyDescent="0.2">
      <c r="A3806" s="100" t="s">
        <v>534</v>
      </c>
      <c r="B3806" s="95" t="s">
        <v>534</v>
      </c>
      <c r="C3806" s="95">
        <v>3803</v>
      </c>
      <c r="D3806" s="95" t="s">
        <v>534</v>
      </c>
      <c r="E3806" s="99" t="s">
        <v>534</v>
      </c>
      <c r="F3806" s="95" t="s">
        <v>534</v>
      </c>
      <c r="G3806" s="95" t="s">
        <v>534</v>
      </c>
      <c r="H3806" s="95">
        <v>0</v>
      </c>
      <c r="I3806" s="95">
        <v>1</v>
      </c>
      <c r="J3806" s="95">
        <v>3339</v>
      </c>
      <c r="K3806" s="95" t="s">
        <v>534</v>
      </c>
      <c r="L3806" s="98" t="s">
        <v>534</v>
      </c>
      <c r="M3806" s="98" t="s">
        <v>534</v>
      </c>
      <c r="N3806" s="97" t="s">
        <v>534</v>
      </c>
      <c r="Q3806" s="88" t="str">
        <f t="array" aca="1" ref="Q3806" ca="1">IFERROR(INDEX(Tableau3[Num DECAL],SMALL(IF(Tableau3[Num DECAL]&lt;&gt;"",ROW(INDIRECT("1:"&amp;ROWS(Tableau3[Num DECAL])))),ROWS($1:3795))),"")</f>
        <v/>
      </c>
      <c r="R3806" s="88">
        <f t="shared" ca="1" si="59"/>
        <v>0</v>
      </c>
      <c r="S3806" s="88">
        <f ca="1">COUNTIFS(Tableau3[PLAGE],R3806)</f>
        <v>0</v>
      </c>
      <c r="T3806" s="139">
        <f ca="1">INDEX(EXTRACT!DATE,MATCH(Tableau4[[#This Row],[Décalage]],D:D,0),0)</f>
        <v>0</v>
      </c>
      <c r="U3806" s="139">
        <f ca="1">VLOOKUP(Tableau4[[#This Row],[Décalage]],D:E,2,0)</f>
        <v>0</v>
      </c>
      <c r="V3806" s="139">
        <f ca="1">VLOOKUP(Tableau4[[#This Row],[Décalage]],D:G,4,0)</f>
        <v>0</v>
      </c>
      <c r="AY3806" s="88"/>
      <c r="AZ3806" s="88"/>
      <c r="BA3806" s="88"/>
      <c r="BB3806" s="88"/>
      <c r="BC3806" s="88"/>
    </row>
    <row r="3807" spans="1:55" ht="15" x14ac:dyDescent="0.2">
      <c r="A3807" s="100" t="s">
        <v>534</v>
      </c>
      <c r="B3807" s="95" t="s">
        <v>534</v>
      </c>
      <c r="C3807" s="95">
        <v>3804</v>
      </c>
      <c r="D3807" s="95" t="s">
        <v>534</v>
      </c>
      <c r="E3807" s="99" t="s">
        <v>534</v>
      </c>
      <c r="F3807" s="95" t="s">
        <v>534</v>
      </c>
      <c r="G3807" s="95" t="s">
        <v>534</v>
      </c>
      <c r="H3807" s="95">
        <v>0</v>
      </c>
      <c r="I3807" s="95">
        <v>1</v>
      </c>
      <c r="J3807" s="95">
        <v>3340</v>
      </c>
      <c r="K3807" s="95" t="s">
        <v>534</v>
      </c>
      <c r="L3807" s="98" t="s">
        <v>534</v>
      </c>
      <c r="M3807" s="98" t="s">
        <v>534</v>
      </c>
      <c r="N3807" s="97" t="s">
        <v>534</v>
      </c>
      <c r="Q3807" s="88" t="str">
        <f t="array" aca="1" ref="Q3807" ca="1">IFERROR(INDEX(Tableau3[Num DECAL],SMALL(IF(Tableau3[Num DECAL]&lt;&gt;"",ROW(INDIRECT("1:"&amp;ROWS(Tableau3[Num DECAL])))),ROWS($1:3796))),"")</f>
        <v/>
      </c>
      <c r="R3807" s="88">
        <f t="shared" ca="1" si="59"/>
        <v>0</v>
      </c>
      <c r="S3807" s="88">
        <f ca="1">COUNTIFS(Tableau3[PLAGE],R3807)</f>
        <v>0</v>
      </c>
      <c r="T3807" s="139">
        <f ca="1">INDEX(EXTRACT!DATE,MATCH(Tableau4[[#This Row],[Décalage]],D:D,0),0)</f>
        <v>0</v>
      </c>
      <c r="U3807" s="139">
        <f ca="1">VLOOKUP(Tableau4[[#This Row],[Décalage]],D:E,2,0)</f>
        <v>0</v>
      </c>
      <c r="V3807" s="139">
        <f ca="1">VLOOKUP(Tableau4[[#This Row],[Décalage]],D:G,4,0)</f>
        <v>0</v>
      </c>
      <c r="AY3807" s="88"/>
      <c r="AZ3807" s="88"/>
      <c r="BA3807" s="88"/>
      <c r="BB3807" s="88"/>
      <c r="BC3807" s="88"/>
    </row>
    <row r="3808" spans="1:55" ht="15" x14ac:dyDescent="0.2">
      <c r="A3808" s="100" t="s">
        <v>534</v>
      </c>
      <c r="B3808" s="95" t="s">
        <v>534</v>
      </c>
      <c r="C3808" s="95">
        <v>3805</v>
      </c>
      <c r="D3808" s="95" t="s">
        <v>534</v>
      </c>
      <c r="E3808" s="99" t="s">
        <v>534</v>
      </c>
      <c r="F3808" s="95" t="s">
        <v>534</v>
      </c>
      <c r="G3808" s="95" t="s">
        <v>534</v>
      </c>
      <c r="H3808" s="95">
        <v>0</v>
      </c>
      <c r="I3808" s="95">
        <v>1</v>
      </c>
      <c r="J3808" s="95">
        <v>3341</v>
      </c>
      <c r="K3808" s="95" t="s">
        <v>534</v>
      </c>
      <c r="L3808" s="98" t="s">
        <v>534</v>
      </c>
      <c r="M3808" s="98" t="s">
        <v>534</v>
      </c>
      <c r="N3808" s="97" t="s">
        <v>534</v>
      </c>
      <c r="Q3808" s="88" t="str">
        <f t="array" aca="1" ref="Q3808" ca="1">IFERROR(INDEX(Tableau3[Num DECAL],SMALL(IF(Tableau3[Num DECAL]&lt;&gt;"",ROW(INDIRECT("1:"&amp;ROWS(Tableau3[Num DECAL])))),ROWS($1:3797))),"")</f>
        <v/>
      </c>
      <c r="R3808" s="88">
        <f t="shared" ca="1" si="59"/>
        <v>0</v>
      </c>
      <c r="S3808" s="88">
        <f ca="1">COUNTIFS(Tableau3[PLAGE],R3808)</f>
        <v>0</v>
      </c>
      <c r="T3808" s="139">
        <f ca="1">INDEX(EXTRACT!DATE,MATCH(Tableau4[[#This Row],[Décalage]],D:D,0),0)</f>
        <v>0</v>
      </c>
      <c r="U3808" s="139">
        <f ca="1">VLOOKUP(Tableau4[[#This Row],[Décalage]],D:E,2,0)</f>
        <v>0</v>
      </c>
      <c r="V3808" s="139">
        <f ca="1">VLOOKUP(Tableau4[[#This Row],[Décalage]],D:G,4,0)</f>
        <v>0</v>
      </c>
      <c r="AY3808" s="88"/>
      <c r="AZ3808" s="88"/>
      <c r="BA3808" s="88"/>
      <c r="BB3808" s="88"/>
      <c r="BC3808" s="88"/>
    </row>
    <row r="3809" spans="1:55" ht="15" x14ac:dyDescent="0.2">
      <c r="A3809" s="100" t="s">
        <v>534</v>
      </c>
      <c r="B3809" s="95" t="s">
        <v>534</v>
      </c>
      <c r="C3809" s="95">
        <v>3806</v>
      </c>
      <c r="D3809" s="95" t="s">
        <v>534</v>
      </c>
      <c r="E3809" s="99" t="s">
        <v>534</v>
      </c>
      <c r="F3809" s="95" t="s">
        <v>534</v>
      </c>
      <c r="G3809" s="95" t="s">
        <v>534</v>
      </c>
      <c r="H3809" s="95">
        <v>0</v>
      </c>
      <c r="I3809" s="95">
        <v>1</v>
      </c>
      <c r="J3809" s="95">
        <v>3342</v>
      </c>
      <c r="K3809" s="95" t="s">
        <v>534</v>
      </c>
      <c r="L3809" s="98" t="s">
        <v>534</v>
      </c>
      <c r="M3809" s="98" t="s">
        <v>534</v>
      </c>
      <c r="N3809" s="97" t="s">
        <v>534</v>
      </c>
      <c r="Q3809" s="88" t="str">
        <f t="array" aca="1" ref="Q3809" ca="1">IFERROR(INDEX(Tableau3[Num DECAL],SMALL(IF(Tableau3[Num DECAL]&lt;&gt;"",ROW(INDIRECT("1:"&amp;ROWS(Tableau3[Num DECAL])))),ROWS($1:3798))),"")</f>
        <v/>
      </c>
      <c r="R3809" s="88">
        <f t="shared" ca="1" si="59"/>
        <v>0</v>
      </c>
      <c r="S3809" s="88">
        <f ca="1">COUNTIFS(Tableau3[PLAGE],R3809)</f>
        <v>0</v>
      </c>
      <c r="T3809" s="139">
        <f ca="1">INDEX(EXTRACT!DATE,MATCH(Tableau4[[#This Row],[Décalage]],D:D,0),0)</f>
        <v>0</v>
      </c>
      <c r="U3809" s="139">
        <f ca="1">VLOOKUP(Tableau4[[#This Row],[Décalage]],D:E,2,0)</f>
        <v>0</v>
      </c>
      <c r="V3809" s="139">
        <f ca="1">VLOOKUP(Tableau4[[#This Row],[Décalage]],D:G,4,0)</f>
        <v>0</v>
      </c>
      <c r="AY3809" s="88"/>
      <c r="AZ3809" s="88"/>
      <c r="BA3809" s="88"/>
      <c r="BB3809" s="88"/>
      <c r="BC3809" s="88"/>
    </row>
    <row r="3810" spans="1:55" ht="15" x14ac:dyDescent="0.2">
      <c r="A3810" s="100" t="s">
        <v>534</v>
      </c>
      <c r="B3810" s="95" t="s">
        <v>534</v>
      </c>
      <c r="C3810" s="95">
        <v>3807</v>
      </c>
      <c r="D3810" s="95" t="s">
        <v>534</v>
      </c>
      <c r="E3810" s="99" t="s">
        <v>534</v>
      </c>
      <c r="F3810" s="95" t="s">
        <v>534</v>
      </c>
      <c r="G3810" s="95" t="s">
        <v>534</v>
      </c>
      <c r="H3810" s="95">
        <v>0</v>
      </c>
      <c r="I3810" s="95">
        <v>1</v>
      </c>
      <c r="J3810" s="95">
        <v>3343</v>
      </c>
      <c r="K3810" s="95" t="s">
        <v>534</v>
      </c>
      <c r="L3810" s="98" t="s">
        <v>534</v>
      </c>
      <c r="M3810" s="98" t="s">
        <v>534</v>
      </c>
      <c r="N3810" s="97" t="s">
        <v>534</v>
      </c>
      <c r="Q3810" s="88" t="str">
        <f t="array" aca="1" ref="Q3810" ca="1">IFERROR(INDEX(Tableau3[Num DECAL],SMALL(IF(Tableau3[Num DECAL]&lt;&gt;"",ROW(INDIRECT("1:"&amp;ROWS(Tableau3[Num DECAL])))),ROWS($1:3799))),"")</f>
        <v/>
      </c>
      <c r="R3810" s="88">
        <f t="shared" ca="1" si="59"/>
        <v>0</v>
      </c>
      <c r="S3810" s="88">
        <f ca="1">COUNTIFS(Tableau3[PLAGE],R3810)</f>
        <v>0</v>
      </c>
      <c r="T3810" s="139">
        <f ca="1">INDEX(EXTRACT!DATE,MATCH(Tableau4[[#This Row],[Décalage]],D:D,0),0)</f>
        <v>0</v>
      </c>
      <c r="U3810" s="139">
        <f ca="1">VLOOKUP(Tableau4[[#This Row],[Décalage]],D:E,2,0)</f>
        <v>0</v>
      </c>
      <c r="V3810" s="139">
        <f ca="1">VLOOKUP(Tableau4[[#This Row],[Décalage]],D:G,4,0)</f>
        <v>0</v>
      </c>
      <c r="AY3810" s="88"/>
      <c r="AZ3810" s="88"/>
      <c r="BA3810" s="88"/>
      <c r="BB3810" s="88"/>
      <c r="BC3810" s="88"/>
    </row>
    <row r="3811" spans="1:55" ht="15" x14ac:dyDescent="0.2">
      <c r="A3811" s="100" t="s">
        <v>534</v>
      </c>
      <c r="B3811" s="95" t="s">
        <v>534</v>
      </c>
      <c r="C3811" s="95">
        <v>3808</v>
      </c>
      <c r="D3811" s="95" t="s">
        <v>534</v>
      </c>
      <c r="E3811" s="99" t="s">
        <v>534</v>
      </c>
      <c r="F3811" s="95" t="s">
        <v>534</v>
      </c>
      <c r="G3811" s="95" t="s">
        <v>534</v>
      </c>
      <c r="H3811" s="95">
        <v>0</v>
      </c>
      <c r="I3811" s="95">
        <v>1</v>
      </c>
      <c r="J3811" s="95">
        <v>3344</v>
      </c>
      <c r="K3811" s="95" t="s">
        <v>534</v>
      </c>
      <c r="L3811" s="98" t="s">
        <v>534</v>
      </c>
      <c r="M3811" s="98" t="s">
        <v>534</v>
      </c>
      <c r="N3811" s="97" t="s">
        <v>534</v>
      </c>
      <c r="Q3811" s="88" t="str">
        <f t="array" aca="1" ref="Q3811" ca="1">IFERROR(INDEX(Tableau3[Num DECAL],SMALL(IF(Tableau3[Num DECAL]&lt;&gt;"",ROW(INDIRECT("1:"&amp;ROWS(Tableau3[Num DECAL])))),ROWS($1:3800))),"")</f>
        <v/>
      </c>
      <c r="R3811" s="88">
        <f t="shared" ca="1" si="59"/>
        <v>0</v>
      </c>
      <c r="S3811" s="88">
        <f ca="1">COUNTIFS(Tableau3[PLAGE],R3811)</f>
        <v>0</v>
      </c>
      <c r="T3811" s="139">
        <f ca="1">INDEX(EXTRACT!DATE,MATCH(Tableau4[[#This Row],[Décalage]],D:D,0),0)</f>
        <v>0</v>
      </c>
      <c r="U3811" s="139">
        <f ca="1">VLOOKUP(Tableau4[[#This Row],[Décalage]],D:E,2,0)</f>
        <v>0</v>
      </c>
      <c r="V3811" s="139">
        <f ca="1">VLOOKUP(Tableau4[[#This Row],[Décalage]],D:G,4,0)</f>
        <v>0</v>
      </c>
      <c r="AY3811" s="88"/>
      <c r="AZ3811" s="88"/>
      <c r="BA3811" s="88"/>
      <c r="BB3811" s="88"/>
      <c r="BC3811" s="88"/>
    </row>
    <row r="3812" spans="1:55" ht="15" x14ac:dyDescent="0.2">
      <c r="A3812" s="100" t="s">
        <v>534</v>
      </c>
      <c r="B3812" s="95" t="s">
        <v>534</v>
      </c>
      <c r="C3812" s="95">
        <v>3809</v>
      </c>
      <c r="D3812" s="95" t="s">
        <v>534</v>
      </c>
      <c r="E3812" s="99" t="s">
        <v>534</v>
      </c>
      <c r="F3812" s="95" t="s">
        <v>534</v>
      </c>
      <c r="G3812" s="95" t="s">
        <v>534</v>
      </c>
      <c r="H3812" s="95">
        <v>0</v>
      </c>
      <c r="I3812" s="95">
        <v>1</v>
      </c>
      <c r="J3812" s="95">
        <v>3345</v>
      </c>
      <c r="K3812" s="95" t="s">
        <v>534</v>
      </c>
      <c r="L3812" s="98" t="s">
        <v>534</v>
      </c>
      <c r="M3812" s="98" t="s">
        <v>534</v>
      </c>
      <c r="N3812" s="97" t="s">
        <v>534</v>
      </c>
      <c r="Q3812" s="88" t="str">
        <f t="array" aca="1" ref="Q3812" ca="1">IFERROR(INDEX(Tableau3[Num DECAL],SMALL(IF(Tableau3[Num DECAL]&lt;&gt;"",ROW(INDIRECT("1:"&amp;ROWS(Tableau3[Num DECAL])))),ROWS($1:3801))),"")</f>
        <v/>
      </c>
      <c r="R3812" s="88">
        <f t="shared" ca="1" si="59"/>
        <v>0</v>
      </c>
      <c r="S3812" s="88">
        <f ca="1">COUNTIFS(Tableau3[PLAGE],R3812)</f>
        <v>0</v>
      </c>
      <c r="T3812" s="139">
        <f ca="1">INDEX(EXTRACT!DATE,MATCH(Tableau4[[#This Row],[Décalage]],D:D,0),0)</f>
        <v>0</v>
      </c>
      <c r="U3812" s="139">
        <f ca="1">VLOOKUP(Tableau4[[#This Row],[Décalage]],D:E,2,0)</f>
        <v>0</v>
      </c>
      <c r="V3812" s="139">
        <f ca="1">VLOOKUP(Tableau4[[#This Row],[Décalage]],D:G,4,0)</f>
        <v>0</v>
      </c>
      <c r="AY3812" s="88"/>
      <c r="AZ3812" s="88"/>
      <c r="BA3812" s="88"/>
      <c r="BB3812" s="88"/>
      <c r="BC3812" s="88"/>
    </row>
    <row r="3813" spans="1:55" ht="15" x14ac:dyDescent="0.2">
      <c r="A3813" s="100" t="s">
        <v>534</v>
      </c>
      <c r="B3813" s="95" t="s">
        <v>534</v>
      </c>
      <c r="C3813" s="95">
        <v>3810</v>
      </c>
      <c r="D3813" s="95" t="s">
        <v>534</v>
      </c>
      <c r="E3813" s="99" t="s">
        <v>534</v>
      </c>
      <c r="F3813" s="95" t="s">
        <v>534</v>
      </c>
      <c r="G3813" s="95" t="s">
        <v>534</v>
      </c>
      <c r="H3813" s="95">
        <v>0</v>
      </c>
      <c r="I3813" s="95">
        <v>1</v>
      </c>
      <c r="J3813" s="95">
        <v>3346</v>
      </c>
      <c r="K3813" s="95" t="s">
        <v>534</v>
      </c>
      <c r="L3813" s="98" t="s">
        <v>534</v>
      </c>
      <c r="M3813" s="98" t="s">
        <v>534</v>
      </c>
      <c r="N3813" s="97" t="s">
        <v>534</v>
      </c>
      <c r="Q3813" s="88" t="str">
        <f t="array" aca="1" ref="Q3813" ca="1">IFERROR(INDEX(Tableau3[Num DECAL],SMALL(IF(Tableau3[Num DECAL]&lt;&gt;"",ROW(INDIRECT("1:"&amp;ROWS(Tableau3[Num DECAL])))),ROWS($1:3802))),"")</f>
        <v/>
      </c>
      <c r="R3813" s="88">
        <f t="shared" ca="1" si="59"/>
        <v>0</v>
      </c>
      <c r="S3813" s="88">
        <f ca="1">COUNTIFS(Tableau3[PLAGE],R3813)</f>
        <v>0</v>
      </c>
      <c r="T3813" s="139">
        <f ca="1">INDEX(EXTRACT!DATE,MATCH(Tableau4[[#This Row],[Décalage]],D:D,0),0)</f>
        <v>0</v>
      </c>
      <c r="U3813" s="139">
        <f ca="1">VLOOKUP(Tableau4[[#This Row],[Décalage]],D:E,2,0)</f>
        <v>0</v>
      </c>
      <c r="V3813" s="139">
        <f ca="1">VLOOKUP(Tableau4[[#This Row],[Décalage]],D:G,4,0)</f>
        <v>0</v>
      </c>
      <c r="AY3813" s="88"/>
      <c r="AZ3813" s="88"/>
      <c r="BA3813" s="88"/>
      <c r="BB3813" s="88"/>
      <c r="BC3813" s="88"/>
    </row>
    <row r="3814" spans="1:55" ht="15" x14ac:dyDescent="0.2">
      <c r="A3814" s="100" t="s">
        <v>534</v>
      </c>
      <c r="B3814" s="95" t="s">
        <v>534</v>
      </c>
      <c r="C3814" s="95">
        <v>3811</v>
      </c>
      <c r="D3814" s="95" t="s">
        <v>534</v>
      </c>
      <c r="E3814" s="99" t="s">
        <v>534</v>
      </c>
      <c r="F3814" s="95" t="s">
        <v>534</v>
      </c>
      <c r="G3814" s="95" t="s">
        <v>534</v>
      </c>
      <c r="H3814" s="95">
        <v>0</v>
      </c>
      <c r="I3814" s="95">
        <v>1</v>
      </c>
      <c r="J3814" s="95">
        <v>3347</v>
      </c>
      <c r="K3814" s="95" t="s">
        <v>534</v>
      </c>
      <c r="L3814" s="98" t="s">
        <v>534</v>
      </c>
      <c r="M3814" s="98" t="s">
        <v>534</v>
      </c>
      <c r="N3814" s="97" t="s">
        <v>534</v>
      </c>
      <c r="Q3814" s="88" t="str">
        <f t="array" aca="1" ref="Q3814" ca="1">IFERROR(INDEX(Tableau3[Num DECAL],SMALL(IF(Tableau3[Num DECAL]&lt;&gt;"",ROW(INDIRECT("1:"&amp;ROWS(Tableau3[Num DECAL])))),ROWS($1:3803))),"")</f>
        <v/>
      </c>
      <c r="R3814" s="88">
        <f t="shared" ca="1" si="59"/>
        <v>0</v>
      </c>
      <c r="S3814" s="88">
        <f ca="1">COUNTIFS(Tableau3[PLAGE],R3814)</f>
        <v>0</v>
      </c>
      <c r="T3814" s="139">
        <f ca="1">INDEX(EXTRACT!DATE,MATCH(Tableau4[[#This Row],[Décalage]],D:D,0),0)</f>
        <v>0</v>
      </c>
      <c r="U3814" s="139">
        <f ca="1">VLOOKUP(Tableau4[[#This Row],[Décalage]],D:E,2,0)</f>
        <v>0</v>
      </c>
      <c r="V3814" s="139">
        <f ca="1">VLOOKUP(Tableau4[[#This Row],[Décalage]],D:G,4,0)</f>
        <v>0</v>
      </c>
      <c r="AY3814" s="88"/>
      <c r="AZ3814" s="88"/>
      <c r="BA3814" s="88"/>
      <c r="BB3814" s="88"/>
      <c r="BC3814" s="88"/>
    </row>
    <row r="3815" spans="1:55" ht="15" x14ac:dyDescent="0.2">
      <c r="A3815" s="100" t="s">
        <v>534</v>
      </c>
      <c r="B3815" s="95" t="s">
        <v>534</v>
      </c>
      <c r="C3815" s="95">
        <v>3812</v>
      </c>
      <c r="D3815" s="95" t="s">
        <v>534</v>
      </c>
      <c r="E3815" s="99" t="s">
        <v>534</v>
      </c>
      <c r="F3815" s="95" t="s">
        <v>534</v>
      </c>
      <c r="G3815" s="95" t="s">
        <v>534</v>
      </c>
      <c r="H3815" s="95">
        <v>0</v>
      </c>
      <c r="I3815" s="95">
        <v>1</v>
      </c>
      <c r="J3815" s="95">
        <v>3348</v>
      </c>
      <c r="K3815" s="95" t="s">
        <v>534</v>
      </c>
      <c r="L3815" s="98" t="s">
        <v>534</v>
      </c>
      <c r="M3815" s="98" t="s">
        <v>534</v>
      </c>
      <c r="N3815" s="97" t="s">
        <v>534</v>
      </c>
      <c r="Q3815" s="88" t="str">
        <f t="array" aca="1" ref="Q3815" ca="1">IFERROR(INDEX(Tableau3[Num DECAL],SMALL(IF(Tableau3[Num DECAL]&lt;&gt;"",ROW(INDIRECT("1:"&amp;ROWS(Tableau3[Num DECAL])))),ROWS($1:3804))),"")</f>
        <v/>
      </c>
      <c r="R3815" s="88">
        <f t="shared" ca="1" si="59"/>
        <v>0</v>
      </c>
      <c r="S3815" s="88">
        <f ca="1">COUNTIFS(Tableau3[PLAGE],R3815)</f>
        <v>0</v>
      </c>
      <c r="T3815" s="139">
        <f ca="1">INDEX(EXTRACT!DATE,MATCH(Tableau4[[#This Row],[Décalage]],D:D,0),0)</f>
        <v>0</v>
      </c>
      <c r="U3815" s="139">
        <f ca="1">VLOOKUP(Tableau4[[#This Row],[Décalage]],D:E,2,0)</f>
        <v>0</v>
      </c>
      <c r="V3815" s="139">
        <f ca="1">VLOOKUP(Tableau4[[#This Row],[Décalage]],D:G,4,0)</f>
        <v>0</v>
      </c>
      <c r="AY3815" s="88"/>
      <c r="AZ3815" s="88"/>
      <c r="BA3815" s="88"/>
      <c r="BB3815" s="88"/>
      <c r="BC3815" s="88"/>
    </row>
    <row r="3816" spans="1:55" ht="15" x14ac:dyDescent="0.2">
      <c r="A3816" s="100" t="s">
        <v>534</v>
      </c>
      <c r="B3816" s="95" t="s">
        <v>534</v>
      </c>
      <c r="C3816" s="95">
        <v>3813</v>
      </c>
      <c r="D3816" s="95" t="s">
        <v>534</v>
      </c>
      <c r="E3816" s="99" t="s">
        <v>534</v>
      </c>
      <c r="F3816" s="95" t="s">
        <v>534</v>
      </c>
      <c r="G3816" s="95" t="s">
        <v>534</v>
      </c>
      <c r="H3816" s="95">
        <v>0</v>
      </c>
      <c r="I3816" s="95">
        <v>1</v>
      </c>
      <c r="J3816" s="95">
        <v>3349</v>
      </c>
      <c r="K3816" s="95" t="s">
        <v>534</v>
      </c>
      <c r="L3816" s="98" t="s">
        <v>534</v>
      </c>
      <c r="M3816" s="98" t="s">
        <v>534</v>
      </c>
      <c r="N3816" s="97" t="s">
        <v>534</v>
      </c>
      <c r="Q3816" s="88" t="str">
        <f t="array" aca="1" ref="Q3816" ca="1">IFERROR(INDEX(Tableau3[Num DECAL],SMALL(IF(Tableau3[Num DECAL]&lt;&gt;"",ROW(INDIRECT("1:"&amp;ROWS(Tableau3[Num DECAL])))),ROWS($1:3805))),"")</f>
        <v/>
      </c>
      <c r="R3816" s="88">
        <f t="shared" ca="1" si="59"/>
        <v>0</v>
      </c>
      <c r="S3816" s="88">
        <f ca="1">COUNTIFS(Tableau3[PLAGE],R3816)</f>
        <v>0</v>
      </c>
      <c r="T3816" s="139">
        <f ca="1">INDEX(EXTRACT!DATE,MATCH(Tableau4[[#This Row],[Décalage]],D:D,0),0)</f>
        <v>0</v>
      </c>
      <c r="U3816" s="139">
        <f ca="1">VLOOKUP(Tableau4[[#This Row],[Décalage]],D:E,2,0)</f>
        <v>0</v>
      </c>
      <c r="V3816" s="139">
        <f ca="1">VLOOKUP(Tableau4[[#This Row],[Décalage]],D:G,4,0)</f>
        <v>0</v>
      </c>
      <c r="AY3816" s="88"/>
      <c r="AZ3816" s="88"/>
      <c r="BA3816" s="88"/>
      <c r="BB3816" s="88"/>
      <c r="BC3816" s="88"/>
    </row>
    <row r="3817" spans="1:55" ht="15" x14ac:dyDescent="0.2">
      <c r="A3817" s="100" t="s">
        <v>534</v>
      </c>
      <c r="B3817" s="95" t="s">
        <v>534</v>
      </c>
      <c r="C3817" s="95">
        <v>3814</v>
      </c>
      <c r="D3817" s="95" t="s">
        <v>534</v>
      </c>
      <c r="E3817" s="99" t="s">
        <v>534</v>
      </c>
      <c r="F3817" s="95" t="s">
        <v>534</v>
      </c>
      <c r="G3817" s="95" t="s">
        <v>534</v>
      </c>
      <c r="H3817" s="95">
        <v>0</v>
      </c>
      <c r="I3817" s="95">
        <v>1</v>
      </c>
      <c r="J3817" s="95">
        <v>3350</v>
      </c>
      <c r="K3817" s="95" t="s">
        <v>534</v>
      </c>
      <c r="L3817" s="98" t="s">
        <v>534</v>
      </c>
      <c r="M3817" s="98" t="s">
        <v>534</v>
      </c>
      <c r="N3817" s="97" t="s">
        <v>534</v>
      </c>
      <c r="Q3817" s="88" t="str">
        <f t="array" aca="1" ref="Q3817" ca="1">IFERROR(INDEX(Tableau3[Num DECAL],SMALL(IF(Tableau3[Num DECAL]&lt;&gt;"",ROW(INDIRECT("1:"&amp;ROWS(Tableau3[Num DECAL])))),ROWS($1:3806))),"")</f>
        <v/>
      </c>
      <c r="R3817" s="88">
        <f t="shared" ca="1" si="59"/>
        <v>0</v>
      </c>
      <c r="S3817" s="88">
        <f ca="1">COUNTIFS(Tableau3[PLAGE],R3817)</f>
        <v>0</v>
      </c>
      <c r="T3817" s="139">
        <f ca="1">INDEX(EXTRACT!DATE,MATCH(Tableau4[[#This Row],[Décalage]],D:D,0),0)</f>
        <v>0</v>
      </c>
      <c r="U3817" s="139">
        <f ca="1">VLOOKUP(Tableau4[[#This Row],[Décalage]],D:E,2,0)</f>
        <v>0</v>
      </c>
      <c r="V3817" s="139">
        <f ca="1">VLOOKUP(Tableau4[[#This Row],[Décalage]],D:G,4,0)</f>
        <v>0</v>
      </c>
      <c r="AY3817" s="88"/>
      <c r="AZ3817" s="88"/>
      <c r="BA3817" s="88"/>
      <c r="BB3817" s="88"/>
      <c r="BC3817" s="88"/>
    </row>
    <row r="3818" spans="1:55" ht="15" x14ac:dyDescent="0.2">
      <c r="A3818" s="100" t="s">
        <v>534</v>
      </c>
      <c r="B3818" s="95" t="s">
        <v>534</v>
      </c>
      <c r="C3818" s="95">
        <v>3815</v>
      </c>
      <c r="D3818" s="95" t="s">
        <v>534</v>
      </c>
      <c r="E3818" s="99" t="s">
        <v>534</v>
      </c>
      <c r="F3818" s="95" t="s">
        <v>534</v>
      </c>
      <c r="G3818" s="95" t="s">
        <v>534</v>
      </c>
      <c r="H3818" s="95">
        <v>0</v>
      </c>
      <c r="I3818" s="95">
        <v>1</v>
      </c>
      <c r="J3818" s="95">
        <v>3351</v>
      </c>
      <c r="K3818" s="95" t="s">
        <v>534</v>
      </c>
      <c r="L3818" s="98" t="s">
        <v>534</v>
      </c>
      <c r="M3818" s="98" t="s">
        <v>534</v>
      </c>
      <c r="N3818" s="97" t="s">
        <v>534</v>
      </c>
      <c r="Q3818" s="88" t="str">
        <f t="array" aca="1" ref="Q3818" ca="1">IFERROR(INDEX(Tableau3[Num DECAL],SMALL(IF(Tableau3[Num DECAL]&lt;&gt;"",ROW(INDIRECT("1:"&amp;ROWS(Tableau3[Num DECAL])))),ROWS($1:3807))),"")</f>
        <v/>
      </c>
      <c r="R3818" s="88">
        <f t="shared" ca="1" si="59"/>
        <v>0</v>
      </c>
      <c r="S3818" s="88">
        <f ca="1">COUNTIFS(Tableau3[PLAGE],R3818)</f>
        <v>0</v>
      </c>
      <c r="T3818" s="139">
        <f ca="1">INDEX(EXTRACT!DATE,MATCH(Tableau4[[#This Row],[Décalage]],D:D,0),0)</f>
        <v>0</v>
      </c>
      <c r="U3818" s="139">
        <f ca="1">VLOOKUP(Tableau4[[#This Row],[Décalage]],D:E,2,0)</f>
        <v>0</v>
      </c>
      <c r="V3818" s="139">
        <f ca="1">VLOOKUP(Tableau4[[#This Row],[Décalage]],D:G,4,0)</f>
        <v>0</v>
      </c>
      <c r="AY3818" s="88"/>
      <c r="AZ3818" s="88"/>
      <c r="BA3818" s="88"/>
      <c r="BB3818" s="88"/>
      <c r="BC3818" s="88"/>
    </row>
    <row r="3819" spans="1:55" ht="15" x14ac:dyDescent="0.2">
      <c r="A3819" s="100" t="s">
        <v>534</v>
      </c>
      <c r="B3819" s="95" t="s">
        <v>534</v>
      </c>
      <c r="C3819" s="95">
        <v>3816</v>
      </c>
      <c r="D3819" s="95" t="s">
        <v>534</v>
      </c>
      <c r="E3819" s="99" t="s">
        <v>534</v>
      </c>
      <c r="F3819" s="95" t="s">
        <v>534</v>
      </c>
      <c r="G3819" s="95" t="s">
        <v>534</v>
      </c>
      <c r="H3819" s="95">
        <v>0</v>
      </c>
      <c r="I3819" s="95">
        <v>1</v>
      </c>
      <c r="J3819" s="95">
        <v>3352</v>
      </c>
      <c r="K3819" s="95" t="s">
        <v>534</v>
      </c>
      <c r="L3819" s="98" t="s">
        <v>534</v>
      </c>
      <c r="M3819" s="98" t="s">
        <v>534</v>
      </c>
      <c r="N3819" s="97" t="s">
        <v>534</v>
      </c>
      <c r="Q3819" s="88" t="str">
        <f t="array" aca="1" ref="Q3819" ca="1">IFERROR(INDEX(Tableau3[Num DECAL],SMALL(IF(Tableau3[Num DECAL]&lt;&gt;"",ROW(INDIRECT("1:"&amp;ROWS(Tableau3[Num DECAL])))),ROWS($1:3808))),"")</f>
        <v/>
      </c>
      <c r="R3819" s="88">
        <f t="shared" ca="1" si="59"/>
        <v>0</v>
      </c>
      <c r="S3819" s="88">
        <f ca="1">COUNTIFS(Tableau3[PLAGE],R3819)</f>
        <v>0</v>
      </c>
      <c r="T3819" s="139">
        <f ca="1">INDEX(EXTRACT!DATE,MATCH(Tableau4[[#This Row],[Décalage]],D:D,0),0)</f>
        <v>0</v>
      </c>
      <c r="U3819" s="139">
        <f ca="1">VLOOKUP(Tableau4[[#This Row],[Décalage]],D:E,2,0)</f>
        <v>0</v>
      </c>
      <c r="V3819" s="139">
        <f ca="1">VLOOKUP(Tableau4[[#This Row],[Décalage]],D:G,4,0)</f>
        <v>0</v>
      </c>
      <c r="AY3819" s="88"/>
      <c r="AZ3819" s="88"/>
      <c r="BA3819" s="88"/>
      <c r="BB3819" s="88"/>
      <c r="BC3819" s="88"/>
    </row>
    <row r="3820" spans="1:55" ht="15" x14ac:dyDescent="0.2">
      <c r="A3820" s="100" t="s">
        <v>534</v>
      </c>
      <c r="B3820" s="95" t="s">
        <v>534</v>
      </c>
      <c r="C3820" s="95">
        <v>3817</v>
      </c>
      <c r="D3820" s="95" t="s">
        <v>534</v>
      </c>
      <c r="E3820" s="99" t="s">
        <v>534</v>
      </c>
      <c r="F3820" s="95" t="s">
        <v>534</v>
      </c>
      <c r="G3820" s="95" t="s">
        <v>534</v>
      </c>
      <c r="H3820" s="95">
        <v>0</v>
      </c>
      <c r="I3820" s="95">
        <v>1</v>
      </c>
      <c r="J3820" s="95">
        <v>3353</v>
      </c>
      <c r="K3820" s="95" t="s">
        <v>534</v>
      </c>
      <c r="L3820" s="98" t="s">
        <v>534</v>
      </c>
      <c r="M3820" s="98" t="s">
        <v>534</v>
      </c>
      <c r="N3820" s="97" t="s">
        <v>534</v>
      </c>
      <c r="Q3820" s="88" t="str">
        <f t="array" aca="1" ref="Q3820" ca="1">IFERROR(INDEX(Tableau3[Num DECAL],SMALL(IF(Tableau3[Num DECAL]&lt;&gt;"",ROW(INDIRECT("1:"&amp;ROWS(Tableau3[Num DECAL])))),ROWS($1:3809))),"")</f>
        <v/>
      </c>
      <c r="R3820" s="88">
        <f t="shared" ca="1" si="59"/>
        <v>0</v>
      </c>
      <c r="S3820" s="88">
        <f ca="1">COUNTIFS(Tableau3[PLAGE],R3820)</f>
        <v>0</v>
      </c>
      <c r="T3820" s="139">
        <f ca="1">INDEX(EXTRACT!DATE,MATCH(Tableau4[[#This Row],[Décalage]],D:D,0),0)</f>
        <v>0</v>
      </c>
      <c r="U3820" s="139">
        <f ca="1">VLOOKUP(Tableau4[[#This Row],[Décalage]],D:E,2,0)</f>
        <v>0</v>
      </c>
      <c r="V3820" s="139">
        <f ca="1">VLOOKUP(Tableau4[[#This Row],[Décalage]],D:G,4,0)</f>
        <v>0</v>
      </c>
      <c r="AY3820" s="88"/>
      <c r="AZ3820" s="88"/>
      <c r="BA3820" s="88"/>
      <c r="BB3820" s="88"/>
      <c r="BC3820" s="88"/>
    </row>
    <row r="3821" spans="1:55" ht="15" x14ac:dyDescent="0.2">
      <c r="A3821" s="100" t="s">
        <v>534</v>
      </c>
      <c r="B3821" s="95" t="s">
        <v>534</v>
      </c>
      <c r="C3821" s="95">
        <v>3818</v>
      </c>
      <c r="D3821" s="95" t="s">
        <v>534</v>
      </c>
      <c r="E3821" s="99" t="s">
        <v>534</v>
      </c>
      <c r="F3821" s="95" t="s">
        <v>534</v>
      </c>
      <c r="G3821" s="95" t="s">
        <v>534</v>
      </c>
      <c r="H3821" s="95">
        <v>0</v>
      </c>
      <c r="I3821" s="95">
        <v>1</v>
      </c>
      <c r="J3821" s="95">
        <v>3354</v>
      </c>
      <c r="K3821" s="95" t="s">
        <v>534</v>
      </c>
      <c r="L3821" s="98" t="s">
        <v>534</v>
      </c>
      <c r="M3821" s="98" t="s">
        <v>534</v>
      </c>
      <c r="N3821" s="97" t="s">
        <v>534</v>
      </c>
      <c r="Q3821" s="88" t="str">
        <f t="array" aca="1" ref="Q3821" ca="1">IFERROR(INDEX(Tableau3[Num DECAL],SMALL(IF(Tableau3[Num DECAL]&lt;&gt;"",ROW(INDIRECT("1:"&amp;ROWS(Tableau3[Num DECAL])))),ROWS($1:3810))),"")</f>
        <v/>
      </c>
      <c r="R3821" s="88">
        <f t="shared" ca="1" si="59"/>
        <v>0</v>
      </c>
      <c r="S3821" s="88">
        <f ca="1">COUNTIFS(Tableau3[PLAGE],R3821)</f>
        <v>0</v>
      </c>
      <c r="T3821" s="139">
        <f ca="1">INDEX(EXTRACT!DATE,MATCH(Tableau4[[#This Row],[Décalage]],D:D,0),0)</f>
        <v>0</v>
      </c>
      <c r="U3821" s="139">
        <f ca="1">VLOOKUP(Tableau4[[#This Row],[Décalage]],D:E,2,0)</f>
        <v>0</v>
      </c>
      <c r="V3821" s="139">
        <f ca="1">VLOOKUP(Tableau4[[#This Row],[Décalage]],D:G,4,0)</f>
        <v>0</v>
      </c>
      <c r="AY3821" s="88"/>
      <c r="AZ3821" s="88"/>
      <c r="BA3821" s="88"/>
      <c r="BB3821" s="88"/>
      <c r="BC3821" s="88"/>
    </row>
    <row r="3822" spans="1:55" ht="15" x14ac:dyDescent="0.2">
      <c r="A3822" s="100" t="s">
        <v>534</v>
      </c>
      <c r="B3822" s="95" t="s">
        <v>534</v>
      </c>
      <c r="C3822" s="95">
        <v>3819</v>
      </c>
      <c r="D3822" s="95" t="s">
        <v>534</v>
      </c>
      <c r="E3822" s="99" t="s">
        <v>534</v>
      </c>
      <c r="F3822" s="95" t="s">
        <v>534</v>
      </c>
      <c r="G3822" s="95" t="s">
        <v>534</v>
      </c>
      <c r="H3822" s="95">
        <v>0</v>
      </c>
      <c r="I3822" s="95">
        <v>1</v>
      </c>
      <c r="J3822" s="95">
        <v>3355</v>
      </c>
      <c r="K3822" s="95" t="s">
        <v>534</v>
      </c>
      <c r="L3822" s="98" t="s">
        <v>534</v>
      </c>
      <c r="M3822" s="98" t="s">
        <v>534</v>
      </c>
      <c r="N3822" s="97" t="s">
        <v>534</v>
      </c>
      <c r="Q3822" s="88" t="str">
        <f t="array" aca="1" ref="Q3822" ca="1">IFERROR(INDEX(Tableau3[Num DECAL],SMALL(IF(Tableau3[Num DECAL]&lt;&gt;"",ROW(INDIRECT("1:"&amp;ROWS(Tableau3[Num DECAL])))),ROWS($1:3811))),"")</f>
        <v/>
      </c>
      <c r="R3822" s="88">
        <f t="shared" ca="1" si="59"/>
        <v>0</v>
      </c>
      <c r="S3822" s="88">
        <f ca="1">COUNTIFS(Tableau3[PLAGE],R3822)</f>
        <v>0</v>
      </c>
      <c r="T3822" s="139">
        <f ca="1">INDEX(EXTRACT!DATE,MATCH(Tableau4[[#This Row],[Décalage]],D:D,0),0)</f>
        <v>0</v>
      </c>
      <c r="U3822" s="139">
        <f ca="1">VLOOKUP(Tableau4[[#This Row],[Décalage]],D:E,2,0)</f>
        <v>0</v>
      </c>
      <c r="V3822" s="139">
        <f ca="1">VLOOKUP(Tableau4[[#This Row],[Décalage]],D:G,4,0)</f>
        <v>0</v>
      </c>
      <c r="AY3822" s="88"/>
      <c r="AZ3822" s="88"/>
      <c r="BA3822" s="88"/>
      <c r="BB3822" s="88"/>
      <c r="BC3822" s="88"/>
    </row>
    <row r="3823" spans="1:55" ht="15" x14ac:dyDescent="0.2">
      <c r="A3823" s="100" t="s">
        <v>534</v>
      </c>
      <c r="B3823" s="95" t="s">
        <v>534</v>
      </c>
      <c r="C3823" s="95">
        <v>3820</v>
      </c>
      <c r="D3823" s="95" t="s">
        <v>534</v>
      </c>
      <c r="E3823" s="99" t="s">
        <v>534</v>
      </c>
      <c r="F3823" s="95" t="s">
        <v>534</v>
      </c>
      <c r="G3823" s="95" t="s">
        <v>534</v>
      </c>
      <c r="H3823" s="95">
        <v>0</v>
      </c>
      <c r="I3823" s="95">
        <v>1</v>
      </c>
      <c r="J3823" s="95">
        <v>3356</v>
      </c>
      <c r="K3823" s="95" t="s">
        <v>534</v>
      </c>
      <c r="L3823" s="98" t="s">
        <v>534</v>
      </c>
      <c r="M3823" s="98" t="s">
        <v>534</v>
      </c>
      <c r="N3823" s="97" t="s">
        <v>534</v>
      </c>
      <c r="Q3823" s="88" t="str">
        <f t="array" aca="1" ref="Q3823" ca="1">IFERROR(INDEX(Tableau3[Num DECAL],SMALL(IF(Tableau3[Num DECAL]&lt;&gt;"",ROW(INDIRECT("1:"&amp;ROWS(Tableau3[Num DECAL])))),ROWS($1:3812))),"")</f>
        <v/>
      </c>
      <c r="R3823" s="88">
        <f t="shared" ca="1" si="59"/>
        <v>0</v>
      </c>
      <c r="S3823" s="88">
        <f ca="1">COUNTIFS(Tableau3[PLAGE],R3823)</f>
        <v>0</v>
      </c>
      <c r="T3823" s="139">
        <f ca="1">INDEX(EXTRACT!DATE,MATCH(Tableau4[[#This Row],[Décalage]],D:D,0),0)</f>
        <v>0</v>
      </c>
      <c r="U3823" s="139">
        <f ca="1">VLOOKUP(Tableau4[[#This Row],[Décalage]],D:E,2,0)</f>
        <v>0</v>
      </c>
      <c r="V3823" s="139">
        <f ca="1">VLOOKUP(Tableau4[[#This Row],[Décalage]],D:G,4,0)</f>
        <v>0</v>
      </c>
      <c r="AY3823" s="88"/>
      <c r="AZ3823" s="88"/>
      <c r="BA3823" s="88"/>
      <c r="BB3823" s="88"/>
      <c r="BC3823" s="88"/>
    </row>
    <row r="3824" spans="1:55" ht="15" x14ac:dyDescent="0.2">
      <c r="A3824" s="100" t="s">
        <v>534</v>
      </c>
      <c r="B3824" s="95" t="s">
        <v>534</v>
      </c>
      <c r="C3824" s="95">
        <v>3821</v>
      </c>
      <c r="D3824" s="95" t="s">
        <v>534</v>
      </c>
      <c r="E3824" s="99" t="s">
        <v>534</v>
      </c>
      <c r="F3824" s="95" t="s">
        <v>534</v>
      </c>
      <c r="G3824" s="95" t="s">
        <v>534</v>
      </c>
      <c r="H3824" s="95">
        <v>0</v>
      </c>
      <c r="I3824" s="95">
        <v>1</v>
      </c>
      <c r="J3824" s="95">
        <v>3357</v>
      </c>
      <c r="K3824" s="95" t="s">
        <v>534</v>
      </c>
      <c r="L3824" s="98" t="s">
        <v>534</v>
      </c>
      <c r="M3824" s="98" t="s">
        <v>534</v>
      </c>
      <c r="N3824" s="97" t="s">
        <v>534</v>
      </c>
      <c r="Q3824" s="88" t="str">
        <f t="array" aca="1" ref="Q3824" ca="1">IFERROR(INDEX(Tableau3[Num DECAL],SMALL(IF(Tableau3[Num DECAL]&lt;&gt;"",ROW(INDIRECT("1:"&amp;ROWS(Tableau3[Num DECAL])))),ROWS($1:3813))),"")</f>
        <v/>
      </c>
      <c r="R3824" s="88">
        <f t="shared" ca="1" si="59"/>
        <v>0</v>
      </c>
      <c r="S3824" s="88">
        <f ca="1">COUNTIFS(Tableau3[PLAGE],R3824)</f>
        <v>0</v>
      </c>
      <c r="T3824" s="139">
        <f ca="1">INDEX(EXTRACT!DATE,MATCH(Tableau4[[#This Row],[Décalage]],D:D,0),0)</f>
        <v>0</v>
      </c>
      <c r="U3824" s="139">
        <f ca="1">VLOOKUP(Tableau4[[#This Row],[Décalage]],D:E,2,0)</f>
        <v>0</v>
      </c>
      <c r="V3824" s="139">
        <f ca="1">VLOOKUP(Tableau4[[#This Row],[Décalage]],D:G,4,0)</f>
        <v>0</v>
      </c>
      <c r="AY3824" s="88"/>
      <c r="AZ3824" s="88"/>
      <c r="BA3824" s="88"/>
      <c r="BB3824" s="88"/>
      <c r="BC3824" s="88"/>
    </row>
    <row r="3825" spans="1:55" ht="15" x14ac:dyDescent="0.2">
      <c r="A3825" s="100" t="s">
        <v>534</v>
      </c>
      <c r="B3825" s="95" t="s">
        <v>534</v>
      </c>
      <c r="C3825" s="95">
        <v>3822</v>
      </c>
      <c r="D3825" s="95" t="s">
        <v>534</v>
      </c>
      <c r="E3825" s="99" t="s">
        <v>534</v>
      </c>
      <c r="F3825" s="95" t="s">
        <v>534</v>
      </c>
      <c r="G3825" s="95" t="s">
        <v>534</v>
      </c>
      <c r="H3825" s="95">
        <v>0</v>
      </c>
      <c r="I3825" s="95">
        <v>1</v>
      </c>
      <c r="J3825" s="95">
        <v>3358</v>
      </c>
      <c r="K3825" s="95" t="s">
        <v>534</v>
      </c>
      <c r="L3825" s="98" t="s">
        <v>534</v>
      </c>
      <c r="M3825" s="98" t="s">
        <v>534</v>
      </c>
      <c r="N3825" s="97" t="s">
        <v>534</v>
      </c>
      <c r="Q3825" s="88" t="str">
        <f t="array" aca="1" ref="Q3825" ca="1">IFERROR(INDEX(Tableau3[Num DECAL],SMALL(IF(Tableau3[Num DECAL]&lt;&gt;"",ROW(INDIRECT("1:"&amp;ROWS(Tableau3[Num DECAL])))),ROWS($1:3814))),"")</f>
        <v/>
      </c>
      <c r="R3825" s="88">
        <f t="shared" ca="1" si="59"/>
        <v>0</v>
      </c>
      <c r="S3825" s="88">
        <f ca="1">COUNTIFS(Tableau3[PLAGE],R3825)</f>
        <v>0</v>
      </c>
      <c r="T3825" s="139">
        <f ca="1">INDEX(EXTRACT!DATE,MATCH(Tableau4[[#This Row],[Décalage]],D:D,0),0)</f>
        <v>0</v>
      </c>
      <c r="U3825" s="139">
        <f ca="1">VLOOKUP(Tableau4[[#This Row],[Décalage]],D:E,2,0)</f>
        <v>0</v>
      </c>
      <c r="V3825" s="139">
        <f ca="1">VLOOKUP(Tableau4[[#This Row],[Décalage]],D:G,4,0)</f>
        <v>0</v>
      </c>
      <c r="AY3825" s="88"/>
      <c r="AZ3825" s="88"/>
      <c r="BA3825" s="88"/>
      <c r="BB3825" s="88"/>
      <c r="BC3825" s="88"/>
    </row>
    <row r="3826" spans="1:55" ht="15" x14ac:dyDescent="0.2">
      <c r="A3826" s="100" t="s">
        <v>534</v>
      </c>
      <c r="B3826" s="95" t="s">
        <v>534</v>
      </c>
      <c r="C3826" s="95">
        <v>3823</v>
      </c>
      <c r="D3826" s="95" t="s">
        <v>534</v>
      </c>
      <c r="E3826" s="99" t="s">
        <v>534</v>
      </c>
      <c r="F3826" s="95" t="s">
        <v>534</v>
      </c>
      <c r="G3826" s="95" t="s">
        <v>534</v>
      </c>
      <c r="H3826" s="95">
        <v>0</v>
      </c>
      <c r="I3826" s="95">
        <v>1</v>
      </c>
      <c r="J3826" s="95">
        <v>3359</v>
      </c>
      <c r="K3826" s="95" t="s">
        <v>534</v>
      </c>
      <c r="L3826" s="98" t="s">
        <v>534</v>
      </c>
      <c r="M3826" s="98" t="s">
        <v>534</v>
      </c>
      <c r="N3826" s="97" t="s">
        <v>534</v>
      </c>
      <c r="Q3826" s="88" t="str">
        <f t="array" aca="1" ref="Q3826" ca="1">IFERROR(INDEX(Tableau3[Num DECAL],SMALL(IF(Tableau3[Num DECAL]&lt;&gt;"",ROW(INDIRECT("1:"&amp;ROWS(Tableau3[Num DECAL])))),ROWS($1:3815))),"")</f>
        <v/>
      </c>
      <c r="R3826" s="88">
        <f t="shared" ca="1" si="59"/>
        <v>0</v>
      </c>
      <c r="S3826" s="88">
        <f ca="1">COUNTIFS(Tableau3[PLAGE],R3826)</f>
        <v>0</v>
      </c>
      <c r="T3826" s="139">
        <f ca="1">INDEX(EXTRACT!DATE,MATCH(Tableau4[[#This Row],[Décalage]],D:D,0),0)</f>
        <v>0</v>
      </c>
      <c r="U3826" s="139">
        <f ca="1">VLOOKUP(Tableau4[[#This Row],[Décalage]],D:E,2,0)</f>
        <v>0</v>
      </c>
      <c r="V3826" s="139">
        <f ca="1">VLOOKUP(Tableau4[[#This Row],[Décalage]],D:G,4,0)</f>
        <v>0</v>
      </c>
      <c r="AY3826" s="88"/>
      <c r="AZ3826" s="88"/>
      <c r="BA3826" s="88"/>
      <c r="BB3826" s="88"/>
      <c r="BC3826" s="88"/>
    </row>
    <row r="3827" spans="1:55" ht="15" x14ac:dyDescent="0.2">
      <c r="A3827" s="100" t="s">
        <v>534</v>
      </c>
      <c r="B3827" s="95" t="s">
        <v>534</v>
      </c>
      <c r="C3827" s="95">
        <v>3824</v>
      </c>
      <c r="D3827" s="95" t="s">
        <v>534</v>
      </c>
      <c r="E3827" s="99" t="s">
        <v>534</v>
      </c>
      <c r="F3827" s="95" t="s">
        <v>534</v>
      </c>
      <c r="G3827" s="95" t="s">
        <v>534</v>
      </c>
      <c r="H3827" s="95">
        <v>0</v>
      </c>
      <c r="I3827" s="95">
        <v>1</v>
      </c>
      <c r="J3827" s="95">
        <v>3360</v>
      </c>
      <c r="K3827" s="95" t="s">
        <v>534</v>
      </c>
      <c r="L3827" s="98" t="s">
        <v>534</v>
      </c>
      <c r="M3827" s="98" t="s">
        <v>534</v>
      </c>
      <c r="N3827" s="97" t="s">
        <v>534</v>
      </c>
      <c r="Q3827" s="88" t="str">
        <f t="array" aca="1" ref="Q3827" ca="1">IFERROR(INDEX(Tableau3[Num DECAL],SMALL(IF(Tableau3[Num DECAL]&lt;&gt;"",ROW(INDIRECT("1:"&amp;ROWS(Tableau3[Num DECAL])))),ROWS($1:3816))),"")</f>
        <v/>
      </c>
      <c r="R3827" s="88">
        <f t="shared" ca="1" si="59"/>
        <v>0</v>
      </c>
      <c r="S3827" s="88">
        <f ca="1">COUNTIFS(Tableau3[PLAGE],R3827)</f>
        <v>0</v>
      </c>
      <c r="T3827" s="139">
        <f ca="1">INDEX(EXTRACT!DATE,MATCH(Tableau4[[#This Row],[Décalage]],D:D,0),0)</f>
        <v>0</v>
      </c>
      <c r="U3827" s="139">
        <f ca="1">VLOOKUP(Tableau4[[#This Row],[Décalage]],D:E,2,0)</f>
        <v>0</v>
      </c>
      <c r="V3827" s="139">
        <f ca="1">VLOOKUP(Tableau4[[#This Row],[Décalage]],D:G,4,0)</f>
        <v>0</v>
      </c>
      <c r="AY3827" s="88"/>
      <c r="AZ3827" s="88"/>
      <c r="BA3827" s="88"/>
      <c r="BB3827" s="88"/>
      <c r="BC3827" s="88"/>
    </row>
    <row r="3828" spans="1:55" ht="15" x14ac:dyDescent="0.2">
      <c r="A3828" s="100" t="s">
        <v>534</v>
      </c>
      <c r="B3828" s="95" t="s">
        <v>534</v>
      </c>
      <c r="C3828" s="95">
        <v>3825</v>
      </c>
      <c r="D3828" s="95" t="s">
        <v>534</v>
      </c>
      <c r="E3828" s="99" t="s">
        <v>534</v>
      </c>
      <c r="F3828" s="95" t="s">
        <v>534</v>
      </c>
      <c r="G3828" s="95" t="s">
        <v>534</v>
      </c>
      <c r="H3828" s="95">
        <v>0</v>
      </c>
      <c r="I3828" s="95">
        <v>1</v>
      </c>
      <c r="J3828" s="95">
        <v>3361</v>
      </c>
      <c r="K3828" s="95" t="s">
        <v>534</v>
      </c>
      <c r="L3828" s="98" t="s">
        <v>534</v>
      </c>
      <c r="M3828" s="98" t="s">
        <v>534</v>
      </c>
      <c r="N3828" s="97" t="s">
        <v>534</v>
      </c>
      <c r="Q3828" s="88" t="str">
        <f t="array" aca="1" ref="Q3828" ca="1">IFERROR(INDEX(Tableau3[Num DECAL],SMALL(IF(Tableau3[Num DECAL]&lt;&gt;"",ROW(INDIRECT("1:"&amp;ROWS(Tableau3[Num DECAL])))),ROWS($1:3817))),"")</f>
        <v/>
      </c>
      <c r="R3828" s="88">
        <f t="shared" ca="1" si="59"/>
        <v>0</v>
      </c>
      <c r="S3828" s="88">
        <f ca="1">COUNTIFS(Tableau3[PLAGE],R3828)</f>
        <v>0</v>
      </c>
      <c r="T3828" s="139">
        <f ca="1">INDEX(EXTRACT!DATE,MATCH(Tableau4[[#This Row],[Décalage]],D:D,0),0)</f>
        <v>0</v>
      </c>
      <c r="U3828" s="139">
        <f ca="1">VLOOKUP(Tableau4[[#This Row],[Décalage]],D:E,2,0)</f>
        <v>0</v>
      </c>
      <c r="V3828" s="139">
        <f ca="1">VLOOKUP(Tableau4[[#This Row],[Décalage]],D:G,4,0)</f>
        <v>0</v>
      </c>
      <c r="AY3828" s="88"/>
      <c r="AZ3828" s="88"/>
      <c r="BA3828" s="88"/>
      <c r="BB3828" s="88"/>
      <c r="BC3828" s="88"/>
    </row>
    <row r="3829" spans="1:55" ht="15" x14ac:dyDescent="0.2">
      <c r="A3829" s="100" t="s">
        <v>534</v>
      </c>
      <c r="B3829" s="95" t="s">
        <v>534</v>
      </c>
      <c r="C3829" s="95">
        <v>3826</v>
      </c>
      <c r="D3829" s="95" t="s">
        <v>534</v>
      </c>
      <c r="E3829" s="99" t="s">
        <v>534</v>
      </c>
      <c r="F3829" s="95" t="s">
        <v>534</v>
      </c>
      <c r="G3829" s="95" t="s">
        <v>534</v>
      </c>
      <c r="H3829" s="95">
        <v>0</v>
      </c>
      <c r="I3829" s="95">
        <v>1</v>
      </c>
      <c r="J3829" s="95">
        <v>3362</v>
      </c>
      <c r="K3829" s="95" t="s">
        <v>534</v>
      </c>
      <c r="L3829" s="98" t="s">
        <v>534</v>
      </c>
      <c r="M3829" s="98" t="s">
        <v>534</v>
      </c>
      <c r="N3829" s="97" t="s">
        <v>534</v>
      </c>
      <c r="Q3829" s="88" t="str">
        <f t="array" aca="1" ref="Q3829" ca="1">IFERROR(INDEX(Tableau3[Num DECAL],SMALL(IF(Tableau3[Num DECAL]&lt;&gt;"",ROW(INDIRECT("1:"&amp;ROWS(Tableau3[Num DECAL])))),ROWS($1:3818))),"")</f>
        <v/>
      </c>
      <c r="R3829" s="88">
        <f t="shared" ca="1" si="59"/>
        <v>0</v>
      </c>
      <c r="S3829" s="88">
        <f ca="1">COUNTIFS(Tableau3[PLAGE],R3829)</f>
        <v>0</v>
      </c>
      <c r="T3829" s="139">
        <f ca="1">INDEX(EXTRACT!DATE,MATCH(Tableau4[[#This Row],[Décalage]],D:D,0),0)</f>
        <v>0</v>
      </c>
      <c r="U3829" s="139">
        <f ca="1">VLOOKUP(Tableau4[[#This Row],[Décalage]],D:E,2,0)</f>
        <v>0</v>
      </c>
      <c r="V3829" s="139">
        <f ca="1">VLOOKUP(Tableau4[[#This Row],[Décalage]],D:G,4,0)</f>
        <v>0</v>
      </c>
      <c r="AY3829" s="88"/>
      <c r="AZ3829" s="88"/>
      <c r="BA3829" s="88"/>
      <c r="BB3829" s="88"/>
      <c r="BC3829" s="88"/>
    </row>
    <row r="3830" spans="1:55" ht="15" x14ac:dyDescent="0.2">
      <c r="A3830" s="100" t="s">
        <v>534</v>
      </c>
      <c r="B3830" s="95" t="s">
        <v>534</v>
      </c>
      <c r="C3830" s="95">
        <v>3827</v>
      </c>
      <c r="D3830" s="95" t="s">
        <v>534</v>
      </c>
      <c r="E3830" s="99" t="s">
        <v>534</v>
      </c>
      <c r="F3830" s="95" t="s">
        <v>534</v>
      </c>
      <c r="G3830" s="95" t="s">
        <v>534</v>
      </c>
      <c r="H3830" s="95">
        <v>0</v>
      </c>
      <c r="I3830" s="95">
        <v>1</v>
      </c>
      <c r="J3830" s="95">
        <v>3363</v>
      </c>
      <c r="K3830" s="95" t="s">
        <v>534</v>
      </c>
      <c r="L3830" s="98" t="s">
        <v>534</v>
      </c>
      <c r="M3830" s="98" t="s">
        <v>534</v>
      </c>
      <c r="N3830" s="97" t="s">
        <v>534</v>
      </c>
      <c r="Q3830" s="88" t="str">
        <f t="array" aca="1" ref="Q3830" ca="1">IFERROR(INDEX(Tableau3[Num DECAL],SMALL(IF(Tableau3[Num DECAL]&lt;&gt;"",ROW(INDIRECT("1:"&amp;ROWS(Tableau3[Num DECAL])))),ROWS($1:3819))),"")</f>
        <v/>
      </c>
      <c r="R3830" s="88">
        <f t="shared" ca="1" si="59"/>
        <v>0</v>
      </c>
      <c r="S3830" s="88">
        <f ca="1">COUNTIFS(Tableau3[PLAGE],R3830)</f>
        <v>0</v>
      </c>
      <c r="T3830" s="139">
        <f ca="1">INDEX(EXTRACT!DATE,MATCH(Tableau4[[#This Row],[Décalage]],D:D,0),0)</f>
        <v>0</v>
      </c>
      <c r="U3830" s="139">
        <f ca="1">VLOOKUP(Tableau4[[#This Row],[Décalage]],D:E,2,0)</f>
        <v>0</v>
      </c>
      <c r="V3830" s="139">
        <f ca="1">VLOOKUP(Tableau4[[#This Row],[Décalage]],D:G,4,0)</f>
        <v>0</v>
      </c>
      <c r="AY3830" s="88"/>
      <c r="AZ3830" s="88"/>
      <c r="BA3830" s="88"/>
      <c r="BB3830" s="88"/>
      <c r="BC3830" s="88"/>
    </row>
    <row r="3831" spans="1:55" ht="15" x14ac:dyDescent="0.2">
      <c r="A3831" s="100" t="s">
        <v>534</v>
      </c>
      <c r="B3831" s="95" t="s">
        <v>534</v>
      </c>
      <c r="C3831" s="95">
        <v>3828</v>
      </c>
      <c r="D3831" s="95" t="s">
        <v>534</v>
      </c>
      <c r="E3831" s="99" t="s">
        <v>534</v>
      </c>
      <c r="F3831" s="95" t="s">
        <v>534</v>
      </c>
      <c r="G3831" s="95" t="s">
        <v>534</v>
      </c>
      <c r="H3831" s="95">
        <v>0</v>
      </c>
      <c r="I3831" s="95">
        <v>1</v>
      </c>
      <c r="J3831" s="95">
        <v>3364</v>
      </c>
      <c r="K3831" s="95" t="s">
        <v>534</v>
      </c>
      <c r="L3831" s="98" t="s">
        <v>534</v>
      </c>
      <c r="M3831" s="98" t="s">
        <v>534</v>
      </c>
      <c r="N3831" s="97" t="s">
        <v>534</v>
      </c>
      <c r="Q3831" s="88" t="str">
        <f t="array" aca="1" ref="Q3831" ca="1">IFERROR(INDEX(Tableau3[Num DECAL],SMALL(IF(Tableau3[Num DECAL]&lt;&gt;"",ROW(INDIRECT("1:"&amp;ROWS(Tableau3[Num DECAL])))),ROWS($1:3820))),"")</f>
        <v/>
      </c>
      <c r="R3831" s="88">
        <f t="shared" ca="1" si="59"/>
        <v>0</v>
      </c>
      <c r="S3831" s="88">
        <f ca="1">COUNTIFS(Tableau3[PLAGE],R3831)</f>
        <v>0</v>
      </c>
      <c r="T3831" s="139">
        <f ca="1">INDEX(EXTRACT!DATE,MATCH(Tableau4[[#This Row],[Décalage]],D:D,0),0)</f>
        <v>0</v>
      </c>
      <c r="U3831" s="139">
        <f ca="1">VLOOKUP(Tableau4[[#This Row],[Décalage]],D:E,2,0)</f>
        <v>0</v>
      </c>
      <c r="V3831" s="139">
        <f ca="1">VLOOKUP(Tableau4[[#This Row],[Décalage]],D:G,4,0)</f>
        <v>0</v>
      </c>
      <c r="AY3831" s="88"/>
      <c r="AZ3831" s="88"/>
      <c r="BA3831" s="88"/>
      <c r="BB3831" s="88"/>
      <c r="BC3831" s="88"/>
    </row>
    <row r="3832" spans="1:55" ht="15" x14ac:dyDescent="0.2">
      <c r="A3832" s="100" t="s">
        <v>534</v>
      </c>
      <c r="B3832" s="95" t="s">
        <v>534</v>
      </c>
      <c r="C3832" s="95">
        <v>3829</v>
      </c>
      <c r="D3832" s="95" t="s">
        <v>534</v>
      </c>
      <c r="E3832" s="99" t="s">
        <v>534</v>
      </c>
      <c r="F3832" s="95" t="s">
        <v>534</v>
      </c>
      <c r="G3832" s="95" t="s">
        <v>534</v>
      </c>
      <c r="H3832" s="95">
        <v>0</v>
      </c>
      <c r="I3832" s="95">
        <v>1</v>
      </c>
      <c r="J3832" s="95">
        <v>3365</v>
      </c>
      <c r="K3832" s="95" t="s">
        <v>534</v>
      </c>
      <c r="L3832" s="98" t="s">
        <v>534</v>
      </c>
      <c r="M3832" s="98" t="s">
        <v>534</v>
      </c>
      <c r="N3832" s="97" t="s">
        <v>534</v>
      </c>
      <c r="Q3832" s="88" t="str">
        <f t="array" aca="1" ref="Q3832" ca="1">IFERROR(INDEX(Tableau3[Num DECAL],SMALL(IF(Tableau3[Num DECAL]&lt;&gt;"",ROW(INDIRECT("1:"&amp;ROWS(Tableau3[Num DECAL])))),ROWS($1:3821))),"")</f>
        <v/>
      </c>
      <c r="R3832" s="88">
        <f t="shared" ca="1" si="59"/>
        <v>0</v>
      </c>
      <c r="S3832" s="88">
        <f ca="1">COUNTIFS(Tableau3[PLAGE],R3832)</f>
        <v>0</v>
      </c>
      <c r="T3832" s="139">
        <f ca="1">INDEX(EXTRACT!DATE,MATCH(Tableau4[[#This Row],[Décalage]],D:D,0),0)</f>
        <v>0</v>
      </c>
      <c r="U3832" s="139">
        <f ca="1">VLOOKUP(Tableau4[[#This Row],[Décalage]],D:E,2,0)</f>
        <v>0</v>
      </c>
      <c r="V3832" s="139">
        <f ca="1">VLOOKUP(Tableau4[[#This Row],[Décalage]],D:G,4,0)</f>
        <v>0</v>
      </c>
      <c r="AY3832" s="88"/>
      <c r="AZ3832" s="88"/>
      <c r="BA3832" s="88"/>
      <c r="BB3832" s="88"/>
      <c r="BC3832" s="88"/>
    </row>
    <row r="3833" spans="1:55" ht="15" x14ac:dyDescent="0.2">
      <c r="A3833" s="100" t="s">
        <v>534</v>
      </c>
      <c r="B3833" s="95" t="s">
        <v>534</v>
      </c>
      <c r="C3833" s="95">
        <v>3830</v>
      </c>
      <c r="D3833" s="95" t="s">
        <v>534</v>
      </c>
      <c r="E3833" s="99" t="s">
        <v>534</v>
      </c>
      <c r="F3833" s="95" t="s">
        <v>534</v>
      </c>
      <c r="G3833" s="95" t="s">
        <v>534</v>
      </c>
      <c r="H3833" s="95">
        <v>0</v>
      </c>
      <c r="I3833" s="95">
        <v>1</v>
      </c>
      <c r="J3833" s="95">
        <v>3366</v>
      </c>
      <c r="K3833" s="95" t="s">
        <v>534</v>
      </c>
      <c r="L3833" s="98" t="s">
        <v>534</v>
      </c>
      <c r="M3833" s="98" t="s">
        <v>534</v>
      </c>
      <c r="N3833" s="97" t="s">
        <v>534</v>
      </c>
      <c r="Q3833" s="88" t="str">
        <f t="array" aca="1" ref="Q3833" ca="1">IFERROR(INDEX(Tableau3[Num DECAL],SMALL(IF(Tableau3[Num DECAL]&lt;&gt;"",ROW(INDIRECT("1:"&amp;ROWS(Tableau3[Num DECAL])))),ROWS($1:3822))),"")</f>
        <v/>
      </c>
      <c r="R3833" s="88">
        <f t="shared" ca="1" si="59"/>
        <v>0</v>
      </c>
      <c r="S3833" s="88">
        <f ca="1">COUNTIFS(Tableau3[PLAGE],R3833)</f>
        <v>0</v>
      </c>
      <c r="T3833" s="139">
        <f ca="1">INDEX(EXTRACT!DATE,MATCH(Tableau4[[#This Row],[Décalage]],D:D,0),0)</f>
        <v>0</v>
      </c>
      <c r="U3833" s="139">
        <f ca="1">VLOOKUP(Tableau4[[#This Row],[Décalage]],D:E,2,0)</f>
        <v>0</v>
      </c>
      <c r="V3833" s="139">
        <f ca="1">VLOOKUP(Tableau4[[#This Row],[Décalage]],D:G,4,0)</f>
        <v>0</v>
      </c>
      <c r="AY3833" s="88"/>
      <c r="AZ3833" s="88"/>
      <c r="BA3833" s="88"/>
      <c r="BB3833" s="88"/>
      <c r="BC3833" s="88"/>
    </row>
    <row r="3834" spans="1:55" ht="15" x14ac:dyDescent="0.2">
      <c r="A3834" s="100" t="s">
        <v>534</v>
      </c>
      <c r="B3834" s="95" t="s">
        <v>534</v>
      </c>
      <c r="C3834" s="95">
        <v>3831</v>
      </c>
      <c r="D3834" s="95" t="s">
        <v>534</v>
      </c>
      <c r="E3834" s="99" t="s">
        <v>534</v>
      </c>
      <c r="F3834" s="95" t="s">
        <v>534</v>
      </c>
      <c r="G3834" s="95" t="s">
        <v>534</v>
      </c>
      <c r="H3834" s="95">
        <v>0</v>
      </c>
      <c r="I3834" s="95">
        <v>1</v>
      </c>
      <c r="J3834" s="95">
        <v>3367</v>
      </c>
      <c r="K3834" s="95" t="s">
        <v>534</v>
      </c>
      <c r="L3834" s="98" t="s">
        <v>534</v>
      </c>
      <c r="M3834" s="98" t="s">
        <v>534</v>
      </c>
      <c r="N3834" s="97" t="s">
        <v>534</v>
      </c>
      <c r="Q3834" s="88" t="str">
        <f t="array" aca="1" ref="Q3834" ca="1">IFERROR(INDEX(Tableau3[Num DECAL],SMALL(IF(Tableau3[Num DECAL]&lt;&gt;"",ROW(INDIRECT("1:"&amp;ROWS(Tableau3[Num DECAL])))),ROWS($1:3823))),"")</f>
        <v/>
      </c>
      <c r="R3834" s="88">
        <f t="shared" ca="1" si="59"/>
        <v>0</v>
      </c>
      <c r="S3834" s="88">
        <f ca="1">COUNTIFS(Tableau3[PLAGE],R3834)</f>
        <v>0</v>
      </c>
      <c r="T3834" s="139">
        <f ca="1">INDEX(EXTRACT!DATE,MATCH(Tableau4[[#This Row],[Décalage]],D:D,0),0)</f>
        <v>0</v>
      </c>
      <c r="U3834" s="139">
        <f ca="1">VLOOKUP(Tableau4[[#This Row],[Décalage]],D:E,2,0)</f>
        <v>0</v>
      </c>
      <c r="V3834" s="139">
        <f ca="1">VLOOKUP(Tableau4[[#This Row],[Décalage]],D:G,4,0)</f>
        <v>0</v>
      </c>
      <c r="AY3834" s="88"/>
      <c r="AZ3834" s="88"/>
      <c r="BA3834" s="88"/>
      <c r="BB3834" s="88"/>
      <c r="BC3834" s="88"/>
    </row>
    <row r="3835" spans="1:55" ht="15" x14ac:dyDescent="0.2">
      <c r="A3835" s="100" t="s">
        <v>534</v>
      </c>
      <c r="B3835" s="95" t="s">
        <v>534</v>
      </c>
      <c r="C3835" s="95">
        <v>3832</v>
      </c>
      <c r="D3835" s="95" t="s">
        <v>534</v>
      </c>
      <c r="E3835" s="99" t="s">
        <v>534</v>
      </c>
      <c r="F3835" s="95" t="s">
        <v>534</v>
      </c>
      <c r="G3835" s="95" t="s">
        <v>534</v>
      </c>
      <c r="H3835" s="95">
        <v>0</v>
      </c>
      <c r="I3835" s="95">
        <v>1</v>
      </c>
      <c r="J3835" s="95">
        <v>3368</v>
      </c>
      <c r="K3835" s="95" t="s">
        <v>534</v>
      </c>
      <c r="L3835" s="98" t="s">
        <v>534</v>
      </c>
      <c r="M3835" s="98" t="s">
        <v>534</v>
      </c>
      <c r="N3835" s="97" t="s">
        <v>534</v>
      </c>
      <c r="Q3835" s="88" t="str">
        <f t="array" aca="1" ref="Q3835" ca="1">IFERROR(INDEX(Tableau3[Num DECAL],SMALL(IF(Tableau3[Num DECAL]&lt;&gt;"",ROW(INDIRECT("1:"&amp;ROWS(Tableau3[Num DECAL])))),ROWS($1:3824))),"")</f>
        <v/>
      </c>
      <c r="R3835" s="88">
        <f t="shared" ca="1" si="59"/>
        <v>0</v>
      </c>
      <c r="S3835" s="88">
        <f ca="1">COUNTIFS(Tableau3[PLAGE],R3835)</f>
        <v>0</v>
      </c>
      <c r="T3835" s="139">
        <f ca="1">INDEX(EXTRACT!DATE,MATCH(Tableau4[[#This Row],[Décalage]],D:D,0),0)</f>
        <v>0</v>
      </c>
      <c r="U3835" s="139">
        <f ca="1">VLOOKUP(Tableau4[[#This Row],[Décalage]],D:E,2,0)</f>
        <v>0</v>
      </c>
      <c r="V3835" s="139">
        <f ca="1">VLOOKUP(Tableau4[[#This Row],[Décalage]],D:G,4,0)</f>
        <v>0</v>
      </c>
      <c r="AY3835" s="88"/>
      <c r="AZ3835" s="88"/>
      <c r="BA3835" s="88"/>
      <c r="BB3835" s="88"/>
      <c r="BC3835" s="88"/>
    </row>
    <row r="3836" spans="1:55" ht="15" x14ac:dyDescent="0.2">
      <c r="A3836" s="100" t="s">
        <v>534</v>
      </c>
      <c r="B3836" s="95" t="s">
        <v>534</v>
      </c>
      <c r="C3836" s="95">
        <v>3833</v>
      </c>
      <c r="D3836" s="95" t="s">
        <v>534</v>
      </c>
      <c r="E3836" s="99" t="s">
        <v>534</v>
      </c>
      <c r="F3836" s="95" t="s">
        <v>534</v>
      </c>
      <c r="G3836" s="95" t="s">
        <v>534</v>
      </c>
      <c r="H3836" s="95">
        <v>0</v>
      </c>
      <c r="I3836" s="95">
        <v>1</v>
      </c>
      <c r="J3836" s="95">
        <v>3369</v>
      </c>
      <c r="K3836" s="95" t="s">
        <v>534</v>
      </c>
      <c r="L3836" s="98" t="s">
        <v>534</v>
      </c>
      <c r="M3836" s="98" t="s">
        <v>534</v>
      </c>
      <c r="N3836" s="97" t="s">
        <v>534</v>
      </c>
      <c r="Q3836" s="88" t="str">
        <f t="array" aca="1" ref="Q3836" ca="1">IFERROR(INDEX(Tableau3[Num DECAL],SMALL(IF(Tableau3[Num DECAL]&lt;&gt;"",ROW(INDIRECT("1:"&amp;ROWS(Tableau3[Num DECAL])))),ROWS($1:3825))),"")</f>
        <v/>
      </c>
      <c r="R3836" s="88">
        <f t="shared" ca="1" si="59"/>
        <v>0</v>
      </c>
      <c r="S3836" s="88">
        <f ca="1">COUNTIFS(Tableau3[PLAGE],R3836)</f>
        <v>0</v>
      </c>
      <c r="T3836" s="139">
        <f ca="1">INDEX(EXTRACT!DATE,MATCH(Tableau4[[#This Row],[Décalage]],D:D,0),0)</f>
        <v>0</v>
      </c>
      <c r="U3836" s="139">
        <f ca="1">VLOOKUP(Tableau4[[#This Row],[Décalage]],D:E,2,0)</f>
        <v>0</v>
      </c>
      <c r="V3836" s="139">
        <f ca="1">VLOOKUP(Tableau4[[#This Row],[Décalage]],D:G,4,0)</f>
        <v>0</v>
      </c>
      <c r="AY3836" s="88"/>
      <c r="AZ3836" s="88"/>
      <c r="BA3836" s="88"/>
      <c r="BB3836" s="88"/>
      <c r="BC3836" s="88"/>
    </row>
    <row r="3837" spans="1:55" ht="15" x14ac:dyDescent="0.2">
      <c r="A3837" s="100" t="s">
        <v>534</v>
      </c>
      <c r="B3837" s="95" t="s">
        <v>534</v>
      </c>
      <c r="C3837" s="95">
        <v>3834</v>
      </c>
      <c r="D3837" s="95" t="s">
        <v>534</v>
      </c>
      <c r="E3837" s="99" t="s">
        <v>534</v>
      </c>
      <c r="F3837" s="95" t="s">
        <v>534</v>
      </c>
      <c r="G3837" s="95" t="s">
        <v>534</v>
      </c>
      <c r="H3837" s="95">
        <v>0</v>
      </c>
      <c r="I3837" s="95">
        <v>1</v>
      </c>
      <c r="J3837" s="95">
        <v>3370</v>
      </c>
      <c r="K3837" s="95" t="s">
        <v>534</v>
      </c>
      <c r="L3837" s="98" t="s">
        <v>534</v>
      </c>
      <c r="M3837" s="98" t="s">
        <v>534</v>
      </c>
      <c r="N3837" s="97" t="s">
        <v>534</v>
      </c>
      <c r="Q3837" s="88" t="str">
        <f t="array" aca="1" ref="Q3837" ca="1">IFERROR(INDEX(Tableau3[Num DECAL],SMALL(IF(Tableau3[Num DECAL]&lt;&gt;"",ROW(INDIRECT("1:"&amp;ROWS(Tableau3[Num DECAL])))),ROWS($1:3826))),"")</f>
        <v/>
      </c>
      <c r="R3837" s="88">
        <f t="shared" ca="1" si="59"/>
        <v>0</v>
      </c>
      <c r="S3837" s="88">
        <f ca="1">COUNTIFS(Tableau3[PLAGE],R3837)</f>
        <v>0</v>
      </c>
      <c r="T3837" s="139">
        <f ca="1">INDEX(EXTRACT!DATE,MATCH(Tableau4[[#This Row],[Décalage]],D:D,0),0)</f>
        <v>0</v>
      </c>
      <c r="U3837" s="139">
        <f ca="1">VLOOKUP(Tableau4[[#This Row],[Décalage]],D:E,2,0)</f>
        <v>0</v>
      </c>
      <c r="V3837" s="139">
        <f ca="1">VLOOKUP(Tableau4[[#This Row],[Décalage]],D:G,4,0)</f>
        <v>0</v>
      </c>
      <c r="AY3837" s="88"/>
      <c r="AZ3837" s="88"/>
      <c r="BA3837" s="88"/>
      <c r="BB3837" s="88"/>
      <c r="BC3837" s="88"/>
    </row>
    <row r="3838" spans="1:55" ht="15" x14ac:dyDescent="0.2">
      <c r="A3838" s="100" t="s">
        <v>534</v>
      </c>
      <c r="B3838" s="95" t="s">
        <v>534</v>
      </c>
      <c r="C3838" s="95">
        <v>3835</v>
      </c>
      <c r="D3838" s="95" t="s">
        <v>534</v>
      </c>
      <c r="E3838" s="99" t="s">
        <v>534</v>
      </c>
      <c r="F3838" s="95" t="s">
        <v>534</v>
      </c>
      <c r="G3838" s="95" t="s">
        <v>534</v>
      </c>
      <c r="H3838" s="95">
        <v>0</v>
      </c>
      <c r="I3838" s="95">
        <v>1</v>
      </c>
      <c r="J3838" s="95">
        <v>3371</v>
      </c>
      <c r="K3838" s="95" t="s">
        <v>534</v>
      </c>
      <c r="L3838" s="98" t="s">
        <v>534</v>
      </c>
      <c r="M3838" s="98" t="s">
        <v>534</v>
      </c>
      <c r="N3838" s="97" t="s">
        <v>534</v>
      </c>
      <c r="Q3838" s="88" t="str">
        <f t="array" aca="1" ref="Q3838" ca="1">IFERROR(INDEX(Tableau3[Num DECAL],SMALL(IF(Tableau3[Num DECAL]&lt;&gt;"",ROW(INDIRECT("1:"&amp;ROWS(Tableau3[Num DECAL])))),ROWS($1:3827))),"")</f>
        <v/>
      </c>
      <c r="R3838" s="88">
        <f t="shared" ca="1" si="59"/>
        <v>0</v>
      </c>
      <c r="S3838" s="88">
        <f ca="1">COUNTIFS(Tableau3[PLAGE],R3838)</f>
        <v>0</v>
      </c>
      <c r="T3838" s="139">
        <f ca="1">INDEX(EXTRACT!DATE,MATCH(Tableau4[[#This Row],[Décalage]],D:D,0),0)</f>
        <v>0</v>
      </c>
      <c r="U3838" s="139">
        <f ca="1">VLOOKUP(Tableau4[[#This Row],[Décalage]],D:E,2,0)</f>
        <v>0</v>
      </c>
      <c r="V3838" s="139">
        <f ca="1">VLOOKUP(Tableau4[[#This Row],[Décalage]],D:G,4,0)</f>
        <v>0</v>
      </c>
      <c r="AY3838" s="88"/>
      <c r="AZ3838" s="88"/>
      <c r="BA3838" s="88"/>
      <c r="BB3838" s="88"/>
      <c r="BC3838" s="88"/>
    </row>
    <row r="3839" spans="1:55" ht="15" x14ac:dyDescent="0.2">
      <c r="A3839" s="100" t="s">
        <v>534</v>
      </c>
      <c r="B3839" s="95" t="s">
        <v>534</v>
      </c>
      <c r="C3839" s="95">
        <v>3836</v>
      </c>
      <c r="D3839" s="95" t="s">
        <v>534</v>
      </c>
      <c r="E3839" s="99" t="s">
        <v>534</v>
      </c>
      <c r="F3839" s="95" t="s">
        <v>534</v>
      </c>
      <c r="G3839" s="95" t="s">
        <v>534</v>
      </c>
      <c r="H3839" s="95">
        <v>0</v>
      </c>
      <c r="I3839" s="95">
        <v>1</v>
      </c>
      <c r="J3839" s="95">
        <v>3372</v>
      </c>
      <c r="K3839" s="95" t="s">
        <v>534</v>
      </c>
      <c r="L3839" s="98" t="s">
        <v>534</v>
      </c>
      <c r="M3839" s="98" t="s">
        <v>534</v>
      </c>
      <c r="N3839" s="97" t="s">
        <v>534</v>
      </c>
      <c r="Q3839" s="88" t="str">
        <f t="array" aca="1" ref="Q3839" ca="1">IFERROR(INDEX(Tableau3[Num DECAL],SMALL(IF(Tableau3[Num DECAL]&lt;&gt;"",ROW(INDIRECT("1:"&amp;ROWS(Tableau3[Num DECAL])))),ROWS($1:3828))),"")</f>
        <v/>
      </c>
      <c r="R3839" s="88">
        <f t="shared" ca="1" si="59"/>
        <v>0</v>
      </c>
      <c r="S3839" s="88">
        <f ca="1">COUNTIFS(Tableau3[PLAGE],R3839)</f>
        <v>0</v>
      </c>
      <c r="T3839" s="139">
        <f ca="1">INDEX(EXTRACT!DATE,MATCH(Tableau4[[#This Row],[Décalage]],D:D,0),0)</f>
        <v>0</v>
      </c>
      <c r="U3839" s="139">
        <f ca="1">VLOOKUP(Tableau4[[#This Row],[Décalage]],D:E,2,0)</f>
        <v>0</v>
      </c>
      <c r="V3839" s="139">
        <f ca="1">VLOOKUP(Tableau4[[#This Row],[Décalage]],D:G,4,0)</f>
        <v>0</v>
      </c>
      <c r="AY3839" s="88"/>
      <c r="AZ3839" s="88"/>
      <c r="BA3839" s="88"/>
      <c r="BB3839" s="88"/>
      <c r="BC3839" s="88"/>
    </row>
    <row r="3840" spans="1:55" ht="15" x14ac:dyDescent="0.2">
      <c r="A3840" s="100" t="s">
        <v>534</v>
      </c>
      <c r="B3840" s="95" t="s">
        <v>534</v>
      </c>
      <c r="C3840" s="95">
        <v>3837</v>
      </c>
      <c r="D3840" s="95" t="s">
        <v>534</v>
      </c>
      <c r="E3840" s="99" t="s">
        <v>534</v>
      </c>
      <c r="F3840" s="95" t="s">
        <v>534</v>
      </c>
      <c r="G3840" s="95" t="s">
        <v>534</v>
      </c>
      <c r="H3840" s="95">
        <v>0</v>
      </c>
      <c r="I3840" s="95">
        <v>1</v>
      </c>
      <c r="J3840" s="95">
        <v>3373</v>
      </c>
      <c r="K3840" s="95" t="s">
        <v>534</v>
      </c>
      <c r="L3840" s="98" t="s">
        <v>534</v>
      </c>
      <c r="M3840" s="98" t="s">
        <v>534</v>
      </c>
      <c r="N3840" s="97" t="s">
        <v>534</v>
      </c>
      <c r="Q3840" s="88" t="str">
        <f t="array" aca="1" ref="Q3840" ca="1">IFERROR(INDEX(Tableau3[Num DECAL],SMALL(IF(Tableau3[Num DECAL]&lt;&gt;"",ROW(INDIRECT("1:"&amp;ROWS(Tableau3[Num DECAL])))),ROWS($1:3829))),"")</f>
        <v/>
      </c>
      <c r="R3840" s="88">
        <f t="shared" ca="1" si="59"/>
        <v>0</v>
      </c>
      <c r="S3840" s="88">
        <f ca="1">COUNTIFS(Tableau3[PLAGE],R3840)</f>
        <v>0</v>
      </c>
      <c r="T3840" s="139">
        <f ca="1">INDEX(EXTRACT!DATE,MATCH(Tableau4[[#This Row],[Décalage]],D:D,0),0)</f>
        <v>0</v>
      </c>
      <c r="U3840" s="139">
        <f ca="1">VLOOKUP(Tableau4[[#This Row],[Décalage]],D:E,2,0)</f>
        <v>0</v>
      </c>
      <c r="V3840" s="139">
        <f ca="1">VLOOKUP(Tableau4[[#This Row],[Décalage]],D:G,4,0)</f>
        <v>0</v>
      </c>
      <c r="AY3840" s="88"/>
      <c r="AZ3840" s="88"/>
      <c r="BA3840" s="88"/>
      <c r="BB3840" s="88"/>
      <c r="BC3840" s="88"/>
    </row>
    <row r="3841" spans="1:55" ht="15" x14ac:dyDescent="0.2">
      <c r="A3841" s="100" t="s">
        <v>534</v>
      </c>
      <c r="B3841" s="95" t="s">
        <v>534</v>
      </c>
      <c r="C3841" s="95">
        <v>3838</v>
      </c>
      <c r="D3841" s="95" t="s">
        <v>534</v>
      </c>
      <c r="E3841" s="99" t="s">
        <v>534</v>
      </c>
      <c r="F3841" s="95" t="s">
        <v>534</v>
      </c>
      <c r="G3841" s="95" t="s">
        <v>534</v>
      </c>
      <c r="H3841" s="95">
        <v>0</v>
      </c>
      <c r="I3841" s="95">
        <v>1</v>
      </c>
      <c r="J3841" s="95">
        <v>3374</v>
      </c>
      <c r="K3841" s="95" t="s">
        <v>534</v>
      </c>
      <c r="L3841" s="98" t="s">
        <v>534</v>
      </c>
      <c r="M3841" s="98" t="s">
        <v>534</v>
      </c>
      <c r="N3841" s="97" t="s">
        <v>534</v>
      </c>
      <c r="Q3841" s="88" t="str">
        <f t="array" aca="1" ref="Q3841" ca="1">IFERROR(INDEX(Tableau3[Num DECAL],SMALL(IF(Tableau3[Num DECAL]&lt;&gt;"",ROW(INDIRECT("1:"&amp;ROWS(Tableau3[Num DECAL])))),ROWS($1:3830))),"")</f>
        <v/>
      </c>
      <c r="R3841" s="88">
        <f t="shared" ca="1" si="59"/>
        <v>0</v>
      </c>
      <c r="S3841" s="88">
        <f ca="1">COUNTIFS(Tableau3[PLAGE],R3841)</f>
        <v>0</v>
      </c>
      <c r="T3841" s="139">
        <f ca="1">INDEX(EXTRACT!DATE,MATCH(Tableau4[[#This Row],[Décalage]],D:D,0),0)</f>
        <v>0</v>
      </c>
      <c r="U3841" s="139">
        <f ca="1">VLOOKUP(Tableau4[[#This Row],[Décalage]],D:E,2,0)</f>
        <v>0</v>
      </c>
      <c r="V3841" s="139">
        <f ca="1">VLOOKUP(Tableau4[[#This Row],[Décalage]],D:G,4,0)</f>
        <v>0</v>
      </c>
      <c r="AY3841" s="88"/>
      <c r="AZ3841" s="88"/>
      <c r="BA3841" s="88"/>
      <c r="BB3841" s="88"/>
      <c r="BC3841" s="88"/>
    </row>
    <row r="3842" spans="1:55" ht="15" x14ac:dyDescent="0.2">
      <c r="A3842" s="100" t="s">
        <v>534</v>
      </c>
      <c r="B3842" s="95" t="s">
        <v>534</v>
      </c>
      <c r="C3842" s="95">
        <v>3839</v>
      </c>
      <c r="D3842" s="95" t="s">
        <v>534</v>
      </c>
      <c r="E3842" s="99" t="s">
        <v>534</v>
      </c>
      <c r="F3842" s="95" t="s">
        <v>534</v>
      </c>
      <c r="G3842" s="95" t="s">
        <v>534</v>
      </c>
      <c r="H3842" s="95">
        <v>0</v>
      </c>
      <c r="I3842" s="95">
        <v>1</v>
      </c>
      <c r="J3842" s="95">
        <v>3375</v>
      </c>
      <c r="K3842" s="95" t="s">
        <v>534</v>
      </c>
      <c r="L3842" s="98" t="s">
        <v>534</v>
      </c>
      <c r="M3842" s="98" t="s">
        <v>534</v>
      </c>
      <c r="N3842" s="97" t="s">
        <v>534</v>
      </c>
      <c r="Q3842" s="88" t="str">
        <f t="array" aca="1" ref="Q3842" ca="1">IFERROR(INDEX(Tableau3[Num DECAL],SMALL(IF(Tableau3[Num DECAL]&lt;&gt;"",ROW(INDIRECT("1:"&amp;ROWS(Tableau3[Num DECAL])))),ROWS($1:3831))),"")</f>
        <v/>
      </c>
      <c r="R3842" s="88">
        <f t="shared" ca="1" si="59"/>
        <v>0</v>
      </c>
      <c r="S3842" s="88">
        <f ca="1">COUNTIFS(Tableau3[PLAGE],R3842)</f>
        <v>0</v>
      </c>
      <c r="T3842" s="139">
        <f ca="1">INDEX(EXTRACT!DATE,MATCH(Tableau4[[#This Row],[Décalage]],D:D,0),0)</f>
        <v>0</v>
      </c>
      <c r="U3842" s="139">
        <f ca="1">VLOOKUP(Tableau4[[#This Row],[Décalage]],D:E,2,0)</f>
        <v>0</v>
      </c>
      <c r="V3842" s="139">
        <f ca="1">VLOOKUP(Tableau4[[#This Row],[Décalage]],D:G,4,0)</f>
        <v>0</v>
      </c>
      <c r="AY3842" s="88"/>
      <c r="AZ3842" s="88"/>
      <c r="BA3842" s="88"/>
      <c r="BB3842" s="88"/>
      <c r="BC3842" s="88"/>
    </row>
    <row r="3843" spans="1:55" ht="15" x14ac:dyDescent="0.2">
      <c r="A3843" s="100" t="s">
        <v>534</v>
      </c>
      <c r="B3843" s="95" t="s">
        <v>534</v>
      </c>
      <c r="C3843" s="95">
        <v>3840</v>
      </c>
      <c r="D3843" s="95" t="s">
        <v>534</v>
      </c>
      <c r="E3843" s="99" t="s">
        <v>534</v>
      </c>
      <c r="F3843" s="95" t="s">
        <v>534</v>
      </c>
      <c r="G3843" s="95" t="s">
        <v>534</v>
      </c>
      <c r="H3843" s="95">
        <v>0</v>
      </c>
      <c r="I3843" s="95">
        <v>1</v>
      </c>
      <c r="J3843" s="95">
        <v>3376</v>
      </c>
      <c r="K3843" s="95" t="s">
        <v>534</v>
      </c>
      <c r="L3843" s="98" t="s">
        <v>534</v>
      </c>
      <c r="M3843" s="98" t="s">
        <v>534</v>
      </c>
      <c r="N3843" s="97" t="s">
        <v>534</v>
      </c>
      <c r="Q3843" s="88" t="str">
        <f t="array" aca="1" ref="Q3843" ca="1">IFERROR(INDEX(Tableau3[Num DECAL],SMALL(IF(Tableau3[Num DECAL]&lt;&gt;"",ROW(INDIRECT("1:"&amp;ROWS(Tableau3[Num DECAL])))),ROWS($1:3832))),"")</f>
        <v/>
      </c>
      <c r="R3843" s="88">
        <f t="shared" ca="1" si="59"/>
        <v>0</v>
      </c>
      <c r="S3843" s="88">
        <f ca="1">COUNTIFS(Tableau3[PLAGE],R3843)</f>
        <v>0</v>
      </c>
      <c r="T3843" s="139">
        <f ca="1">INDEX(EXTRACT!DATE,MATCH(Tableau4[[#This Row],[Décalage]],D:D,0),0)</f>
        <v>0</v>
      </c>
      <c r="U3843" s="139">
        <f ca="1">VLOOKUP(Tableau4[[#This Row],[Décalage]],D:E,2,0)</f>
        <v>0</v>
      </c>
      <c r="V3843" s="139">
        <f ca="1">VLOOKUP(Tableau4[[#This Row],[Décalage]],D:G,4,0)</f>
        <v>0</v>
      </c>
      <c r="AY3843" s="88"/>
      <c r="AZ3843" s="88"/>
      <c r="BA3843" s="88"/>
      <c r="BB3843" s="88"/>
      <c r="BC3843" s="88"/>
    </row>
    <row r="3844" spans="1:55" ht="15" x14ac:dyDescent="0.2">
      <c r="A3844" s="100" t="s">
        <v>534</v>
      </c>
      <c r="B3844" s="95" t="s">
        <v>534</v>
      </c>
      <c r="C3844" s="95">
        <v>3841</v>
      </c>
      <c r="D3844" s="95" t="s">
        <v>534</v>
      </c>
      <c r="E3844" s="99" t="s">
        <v>534</v>
      </c>
      <c r="F3844" s="95" t="s">
        <v>534</v>
      </c>
      <c r="G3844" s="95" t="s">
        <v>534</v>
      </c>
      <c r="H3844" s="95">
        <v>0</v>
      </c>
      <c r="I3844" s="95">
        <v>1</v>
      </c>
      <c r="J3844" s="95">
        <v>3377</v>
      </c>
      <c r="K3844" s="95" t="s">
        <v>534</v>
      </c>
      <c r="L3844" s="98" t="s">
        <v>534</v>
      </c>
      <c r="M3844" s="98" t="s">
        <v>534</v>
      </c>
      <c r="N3844" s="97" t="s">
        <v>534</v>
      </c>
      <c r="Q3844" s="88" t="str">
        <f t="array" aca="1" ref="Q3844" ca="1">IFERROR(INDEX(Tableau3[Num DECAL],SMALL(IF(Tableau3[Num DECAL]&lt;&gt;"",ROW(INDIRECT("1:"&amp;ROWS(Tableau3[Num DECAL])))),ROWS($1:3833))),"")</f>
        <v/>
      </c>
      <c r="R3844" s="88">
        <f t="shared" ca="1" si="59"/>
        <v>0</v>
      </c>
      <c r="S3844" s="88">
        <f ca="1">COUNTIFS(Tableau3[PLAGE],R3844)</f>
        <v>0</v>
      </c>
      <c r="T3844" s="139">
        <f ca="1">INDEX(EXTRACT!DATE,MATCH(Tableau4[[#This Row],[Décalage]],D:D,0),0)</f>
        <v>0</v>
      </c>
      <c r="U3844" s="139">
        <f ca="1">VLOOKUP(Tableau4[[#This Row],[Décalage]],D:E,2,0)</f>
        <v>0</v>
      </c>
      <c r="V3844" s="139">
        <f ca="1">VLOOKUP(Tableau4[[#This Row],[Décalage]],D:G,4,0)</f>
        <v>0</v>
      </c>
      <c r="AY3844" s="88"/>
      <c r="AZ3844" s="88"/>
      <c r="BA3844" s="88"/>
      <c r="BB3844" s="88"/>
      <c r="BC3844" s="88"/>
    </row>
    <row r="3845" spans="1:55" ht="15" x14ac:dyDescent="0.2">
      <c r="A3845" s="100" t="s">
        <v>534</v>
      </c>
      <c r="B3845" s="95" t="s">
        <v>534</v>
      </c>
      <c r="C3845" s="95">
        <v>3842</v>
      </c>
      <c r="D3845" s="95" t="s">
        <v>534</v>
      </c>
      <c r="E3845" s="99" t="s">
        <v>534</v>
      </c>
      <c r="F3845" s="95" t="s">
        <v>534</v>
      </c>
      <c r="G3845" s="95" t="s">
        <v>534</v>
      </c>
      <c r="H3845" s="95">
        <v>0</v>
      </c>
      <c r="I3845" s="95">
        <v>1</v>
      </c>
      <c r="J3845" s="95">
        <v>3378</v>
      </c>
      <c r="K3845" s="95" t="s">
        <v>534</v>
      </c>
      <c r="L3845" s="98" t="s">
        <v>534</v>
      </c>
      <c r="M3845" s="98" t="s">
        <v>534</v>
      </c>
      <c r="N3845" s="97" t="s">
        <v>534</v>
      </c>
      <c r="Q3845" s="88" t="str">
        <f t="array" aca="1" ref="Q3845" ca="1">IFERROR(INDEX(Tableau3[Num DECAL],SMALL(IF(Tableau3[Num DECAL]&lt;&gt;"",ROW(INDIRECT("1:"&amp;ROWS(Tableau3[Num DECAL])))),ROWS($1:3834))),"")</f>
        <v/>
      </c>
      <c r="R3845" s="88">
        <f t="shared" ca="1" si="59"/>
        <v>0</v>
      </c>
      <c r="S3845" s="88">
        <f ca="1">COUNTIFS(Tableau3[PLAGE],R3845)</f>
        <v>0</v>
      </c>
      <c r="T3845" s="139">
        <f ca="1">INDEX(EXTRACT!DATE,MATCH(Tableau4[[#This Row],[Décalage]],D:D,0),0)</f>
        <v>0</v>
      </c>
      <c r="U3845" s="139">
        <f ca="1">VLOOKUP(Tableau4[[#This Row],[Décalage]],D:E,2,0)</f>
        <v>0</v>
      </c>
      <c r="V3845" s="139">
        <f ca="1">VLOOKUP(Tableau4[[#This Row],[Décalage]],D:G,4,0)</f>
        <v>0</v>
      </c>
      <c r="AY3845" s="88"/>
      <c r="AZ3845" s="88"/>
      <c r="BA3845" s="88"/>
      <c r="BB3845" s="88"/>
      <c r="BC3845" s="88"/>
    </row>
    <row r="3846" spans="1:55" ht="15" x14ac:dyDescent="0.2">
      <c r="A3846" s="100" t="s">
        <v>534</v>
      </c>
      <c r="B3846" s="95" t="s">
        <v>534</v>
      </c>
      <c r="C3846" s="95">
        <v>3843</v>
      </c>
      <c r="D3846" s="95" t="s">
        <v>534</v>
      </c>
      <c r="E3846" s="99" t="s">
        <v>534</v>
      </c>
      <c r="F3846" s="95" t="s">
        <v>534</v>
      </c>
      <c r="G3846" s="95" t="s">
        <v>534</v>
      </c>
      <c r="H3846" s="95">
        <v>0</v>
      </c>
      <c r="I3846" s="95">
        <v>1</v>
      </c>
      <c r="J3846" s="95">
        <v>3379</v>
      </c>
      <c r="K3846" s="95" t="s">
        <v>534</v>
      </c>
      <c r="L3846" s="98" t="s">
        <v>534</v>
      </c>
      <c r="M3846" s="98" t="s">
        <v>534</v>
      </c>
      <c r="N3846" s="97" t="s">
        <v>534</v>
      </c>
      <c r="Q3846" s="88" t="str">
        <f t="array" aca="1" ref="Q3846" ca="1">IFERROR(INDEX(Tableau3[Num DECAL],SMALL(IF(Tableau3[Num DECAL]&lt;&gt;"",ROW(INDIRECT("1:"&amp;ROWS(Tableau3[Num DECAL])))),ROWS($1:3835))),"")</f>
        <v/>
      </c>
      <c r="R3846" s="88">
        <f t="shared" ca="1" si="59"/>
        <v>0</v>
      </c>
      <c r="S3846" s="88">
        <f ca="1">COUNTIFS(Tableau3[PLAGE],R3846)</f>
        <v>0</v>
      </c>
      <c r="T3846" s="139">
        <f ca="1">INDEX(EXTRACT!DATE,MATCH(Tableau4[[#This Row],[Décalage]],D:D,0),0)</f>
        <v>0</v>
      </c>
      <c r="U3846" s="139">
        <f ca="1">VLOOKUP(Tableau4[[#This Row],[Décalage]],D:E,2,0)</f>
        <v>0</v>
      </c>
      <c r="V3846" s="139">
        <f ca="1">VLOOKUP(Tableau4[[#This Row],[Décalage]],D:G,4,0)</f>
        <v>0</v>
      </c>
      <c r="AY3846" s="88"/>
      <c r="AZ3846" s="88"/>
      <c r="BA3846" s="88"/>
      <c r="BB3846" s="88"/>
      <c r="BC3846" s="88"/>
    </row>
    <row r="3847" spans="1:55" ht="15" x14ac:dyDescent="0.2">
      <c r="A3847" s="100" t="s">
        <v>534</v>
      </c>
      <c r="B3847" s="95" t="s">
        <v>534</v>
      </c>
      <c r="C3847" s="95">
        <v>3844</v>
      </c>
      <c r="D3847" s="95" t="s">
        <v>534</v>
      </c>
      <c r="E3847" s="99" t="s">
        <v>534</v>
      </c>
      <c r="F3847" s="95" t="s">
        <v>534</v>
      </c>
      <c r="G3847" s="95" t="s">
        <v>534</v>
      </c>
      <c r="H3847" s="95">
        <v>0</v>
      </c>
      <c r="I3847" s="95">
        <v>1</v>
      </c>
      <c r="J3847" s="95">
        <v>3380</v>
      </c>
      <c r="K3847" s="95" t="s">
        <v>534</v>
      </c>
      <c r="L3847" s="98" t="s">
        <v>534</v>
      </c>
      <c r="M3847" s="98" t="s">
        <v>534</v>
      </c>
      <c r="N3847" s="97" t="s">
        <v>534</v>
      </c>
      <c r="Q3847" s="88" t="str">
        <f t="array" aca="1" ref="Q3847" ca="1">IFERROR(INDEX(Tableau3[Num DECAL],SMALL(IF(Tableau3[Num DECAL]&lt;&gt;"",ROW(INDIRECT("1:"&amp;ROWS(Tableau3[Num DECAL])))),ROWS($1:3836))),"")</f>
        <v/>
      </c>
      <c r="R3847" s="88">
        <f t="shared" ca="1" si="59"/>
        <v>0</v>
      </c>
      <c r="S3847" s="88">
        <f ca="1">COUNTIFS(Tableau3[PLAGE],R3847)</f>
        <v>0</v>
      </c>
      <c r="T3847" s="139">
        <f ca="1">INDEX(EXTRACT!DATE,MATCH(Tableau4[[#This Row],[Décalage]],D:D,0),0)</f>
        <v>0</v>
      </c>
      <c r="U3847" s="139">
        <f ca="1">VLOOKUP(Tableau4[[#This Row],[Décalage]],D:E,2,0)</f>
        <v>0</v>
      </c>
      <c r="V3847" s="139">
        <f ca="1">VLOOKUP(Tableau4[[#This Row],[Décalage]],D:G,4,0)</f>
        <v>0</v>
      </c>
      <c r="AY3847" s="88"/>
      <c r="AZ3847" s="88"/>
      <c r="BA3847" s="88"/>
      <c r="BB3847" s="88"/>
      <c r="BC3847" s="88"/>
    </row>
    <row r="3848" spans="1:55" ht="15" x14ac:dyDescent="0.2">
      <c r="A3848" s="100" t="s">
        <v>534</v>
      </c>
      <c r="B3848" s="95" t="s">
        <v>534</v>
      </c>
      <c r="C3848" s="95">
        <v>3845</v>
      </c>
      <c r="D3848" s="95" t="s">
        <v>534</v>
      </c>
      <c r="E3848" s="99" t="s">
        <v>534</v>
      </c>
      <c r="F3848" s="95" t="s">
        <v>534</v>
      </c>
      <c r="G3848" s="95" t="s">
        <v>534</v>
      </c>
      <c r="H3848" s="95">
        <v>0</v>
      </c>
      <c r="I3848" s="95">
        <v>1</v>
      </c>
      <c r="J3848" s="95">
        <v>3381</v>
      </c>
      <c r="K3848" s="95" t="s">
        <v>534</v>
      </c>
      <c r="L3848" s="98" t="s">
        <v>534</v>
      </c>
      <c r="M3848" s="98" t="s">
        <v>534</v>
      </c>
      <c r="N3848" s="97" t="s">
        <v>534</v>
      </c>
      <c r="Q3848" s="88" t="str">
        <f t="array" aca="1" ref="Q3848" ca="1">IFERROR(INDEX(Tableau3[Num DECAL],SMALL(IF(Tableau3[Num DECAL]&lt;&gt;"",ROW(INDIRECT("1:"&amp;ROWS(Tableau3[Num DECAL])))),ROWS($1:3837))),"")</f>
        <v/>
      </c>
      <c r="R3848" s="88">
        <f t="shared" ca="1" si="59"/>
        <v>0</v>
      </c>
      <c r="S3848" s="88">
        <f ca="1">COUNTIFS(Tableau3[PLAGE],R3848)</f>
        <v>0</v>
      </c>
      <c r="T3848" s="139">
        <f ca="1">INDEX(EXTRACT!DATE,MATCH(Tableau4[[#This Row],[Décalage]],D:D,0),0)</f>
        <v>0</v>
      </c>
      <c r="U3848" s="139">
        <f ca="1">VLOOKUP(Tableau4[[#This Row],[Décalage]],D:E,2,0)</f>
        <v>0</v>
      </c>
      <c r="V3848" s="139">
        <f ca="1">VLOOKUP(Tableau4[[#This Row],[Décalage]],D:G,4,0)</f>
        <v>0</v>
      </c>
      <c r="AY3848" s="88"/>
      <c r="AZ3848" s="88"/>
      <c r="BA3848" s="88"/>
      <c r="BB3848" s="88"/>
      <c r="BC3848" s="88"/>
    </row>
    <row r="3849" spans="1:55" ht="15" x14ac:dyDescent="0.2">
      <c r="A3849" s="100" t="s">
        <v>534</v>
      </c>
      <c r="B3849" s="95" t="s">
        <v>534</v>
      </c>
      <c r="C3849" s="95">
        <v>3846</v>
      </c>
      <c r="D3849" s="95" t="s">
        <v>534</v>
      </c>
      <c r="E3849" s="99" t="s">
        <v>534</v>
      </c>
      <c r="F3849" s="95" t="s">
        <v>534</v>
      </c>
      <c r="G3849" s="95" t="s">
        <v>534</v>
      </c>
      <c r="H3849" s="95">
        <v>0</v>
      </c>
      <c r="I3849" s="95">
        <v>1</v>
      </c>
      <c r="J3849" s="95">
        <v>3382</v>
      </c>
      <c r="K3849" s="95" t="s">
        <v>534</v>
      </c>
      <c r="L3849" s="98" t="s">
        <v>534</v>
      </c>
      <c r="M3849" s="98" t="s">
        <v>534</v>
      </c>
      <c r="N3849" s="97" t="s">
        <v>534</v>
      </c>
      <c r="Q3849" s="88" t="str">
        <f t="array" aca="1" ref="Q3849" ca="1">IFERROR(INDEX(Tableau3[Num DECAL],SMALL(IF(Tableau3[Num DECAL]&lt;&gt;"",ROW(INDIRECT("1:"&amp;ROWS(Tableau3[Num DECAL])))),ROWS($1:3838))),"")</f>
        <v/>
      </c>
      <c r="R3849" s="88">
        <f t="shared" ca="1" si="59"/>
        <v>0</v>
      </c>
      <c r="S3849" s="88">
        <f ca="1">COUNTIFS(Tableau3[PLAGE],R3849)</f>
        <v>0</v>
      </c>
      <c r="T3849" s="139">
        <f ca="1">INDEX(EXTRACT!DATE,MATCH(Tableau4[[#This Row],[Décalage]],D:D,0),0)</f>
        <v>0</v>
      </c>
      <c r="U3849" s="139">
        <f ca="1">VLOOKUP(Tableau4[[#This Row],[Décalage]],D:E,2,0)</f>
        <v>0</v>
      </c>
      <c r="V3849" s="139">
        <f ca="1">VLOOKUP(Tableau4[[#This Row],[Décalage]],D:G,4,0)</f>
        <v>0</v>
      </c>
      <c r="AY3849" s="88"/>
      <c r="AZ3849" s="88"/>
      <c r="BA3849" s="88"/>
      <c r="BB3849" s="88"/>
      <c r="BC3849" s="88"/>
    </row>
    <row r="3850" spans="1:55" ht="15" x14ac:dyDescent="0.2">
      <c r="A3850" s="100" t="s">
        <v>534</v>
      </c>
      <c r="B3850" s="95" t="s">
        <v>534</v>
      </c>
      <c r="C3850" s="95">
        <v>3847</v>
      </c>
      <c r="D3850" s="95" t="s">
        <v>534</v>
      </c>
      <c r="E3850" s="99" t="s">
        <v>534</v>
      </c>
      <c r="F3850" s="95" t="s">
        <v>534</v>
      </c>
      <c r="G3850" s="95" t="s">
        <v>534</v>
      </c>
      <c r="H3850" s="95">
        <v>0</v>
      </c>
      <c r="I3850" s="95">
        <v>1</v>
      </c>
      <c r="J3850" s="95">
        <v>3383</v>
      </c>
      <c r="K3850" s="95" t="s">
        <v>534</v>
      </c>
      <c r="L3850" s="98" t="s">
        <v>534</v>
      </c>
      <c r="M3850" s="98" t="s">
        <v>534</v>
      </c>
      <c r="N3850" s="97" t="s">
        <v>534</v>
      </c>
      <c r="Q3850" s="88" t="str">
        <f t="array" aca="1" ref="Q3850" ca="1">IFERROR(INDEX(Tableau3[Num DECAL],SMALL(IF(Tableau3[Num DECAL]&lt;&gt;"",ROW(INDIRECT("1:"&amp;ROWS(Tableau3[Num DECAL])))),ROWS($1:3839))),"")</f>
        <v/>
      </c>
      <c r="R3850" s="88">
        <f t="shared" ca="1" si="59"/>
        <v>0</v>
      </c>
      <c r="S3850" s="88">
        <f ca="1">COUNTIFS(Tableau3[PLAGE],R3850)</f>
        <v>0</v>
      </c>
      <c r="T3850" s="139">
        <f ca="1">INDEX(EXTRACT!DATE,MATCH(Tableau4[[#This Row],[Décalage]],D:D,0),0)</f>
        <v>0</v>
      </c>
      <c r="U3850" s="139">
        <f ca="1">VLOOKUP(Tableau4[[#This Row],[Décalage]],D:E,2,0)</f>
        <v>0</v>
      </c>
      <c r="V3850" s="139">
        <f ca="1">VLOOKUP(Tableau4[[#This Row],[Décalage]],D:G,4,0)</f>
        <v>0</v>
      </c>
      <c r="AY3850" s="88"/>
      <c r="AZ3850" s="88"/>
      <c r="BA3850" s="88"/>
      <c r="BB3850" s="88"/>
      <c r="BC3850" s="88"/>
    </row>
    <row r="3851" spans="1:55" ht="15" x14ac:dyDescent="0.2">
      <c r="A3851" s="100" t="s">
        <v>534</v>
      </c>
      <c r="B3851" s="95" t="s">
        <v>534</v>
      </c>
      <c r="C3851" s="95">
        <v>3848</v>
      </c>
      <c r="D3851" s="95" t="s">
        <v>534</v>
      </c>
      <c r="E3851" s="99" t="s">
        <v>534</v>
      </c>
      <c r="F3851" s="95" t="s">
        <v>534</v>
      </c>
      <c r="G3851" s="95" t="s">
        <v>534</v>
      </c>
      <c r="H3851" s="95">
        <v>0</v>
      </c>
      <c r="I3851" s="95">
        <v>1</v>
      </c>
      <c r="J3851" s="95">
        <v>3384</v>
      </c>
      <c r="K3851" s="95" t="s">
        <v>534</v>
      </c>
      <c r="L3851" s="98" t="s">
        <v>534</v>
      </c>
      <c r="M3851" s="98" t="s">
        <v>534</v>
      </c>
      <c r="N3851" s="97" t="s">
        <v>534</v>
      </c>
      <c r="Q3851" s="88" t="str">
        <f t="array" aca="1" ref="Q3851" ca="1">IFERROR(INDEX(Tableau3[Num DECAL],SMALL(IF(Tableau3[Num DECAL]&lt;&gt;"",ROW(INDIRECT("1:"&amp;ROWS(Tableau3[Num DECAL])))),ROWS($1:3840))),"")</f>
        <v/>
      </c>
      <c r="R3851" s="88">
        <f t="shared" ca="1" si="59"/>
        <v>0</v>
      </c>
      <c r="S3851" s="88">
        <f ca="1">COUNTIFS(Tableau3[PLAGE],R3851)</f>
        <v>0</v>
      </c>
      <c r="T3851" s="139">
        <f ca="1">INDEX(EXTRACT!DATE,MATCH(Tableau4[[#This Row],[Décalage]],D:D,0),0)</f>
        <v>0</v>
      </c>
      <c r="U3851" s="139">
        <f ca="1">VLOOKUP(Tableau4[[#This Row],[Décalage]],D:E,2,0)</f>
        <v>0</v>
      </c>
      <c r="V3851" s="139">
        <f ca="1">VLOOKUP(Tableau4[[#This Row],[Décalage]],D:G,4,0)</f>
        <v>0</v>
      </c>
      <c r="AY3851" s="88"/>
      <c r="AZ3851" s="88"/>
      <c r="BA3851" s="88"/>
      <c r="BB3851" s="88"/>
      <c r="BC3851" s="88"/>
    </row>
    <row r="3852" spans="1:55" ht="15" x14ac:dyDescent="0.2">
      <c r="A3852" s="100" t="s">
        <v>534</v>
      </c>
      <c r="B3852" s="95" t="s">
        <v>534</v>
      </c>
      <c r="C3852" s="95">
        <v>3849</v>
      </c>
      <c r="D3852" s="95" t="s">
        <v>534</v>
      </c>
      <c r="E3852" s="99" t="s">
        <v>534</v>
      </c>
      <c r="F3852" s="95" t="s">
        <v>534</v>
      </c>
      <c r="G3852" s="95" t="s">
        <v>534</v>
      </c>
      <c r="H3852" s="95">
        <v>0</v>
      </c>
      <c r="I3852" s="95">
        <v>1</v>
      </c>
      <c r="J3852" s="95">
        <v>3385</v>
      </c>
      <c r="K3852" s="95" t="s">
        <v>534</v>
      </c>
      <c r="L3852" s="98" t="s">
        <v>534</v>
      </c>
      <c r="M3852" s="98" t="s">
        <v>534</v>
      </c>
      <c r="N3852" s="97" t="s">
        <v>534</v>
      </c>
      <c r="Q3852" s="88" t="str">
        <f t="array" aca="1" ref="Q3852" ca="1">IFERROR(INDEX(Tableau3[Num DECAL],SMALL(IF(Tableau3[Num DECAL]&lt;&gt;"",ROW(INDIRECT("1:"&amp;ROWS(Tableau3[Num DECAL])))),ROWS($1:3841))),"")</f>
        <v/>
      </c>
      <c r="R3852" s="88">
        <f t="shared" ref="R3852:R3915" ca="1" si="60">VLOOKUP(Q3852,D:J,7,0)</f>
        <v>0</v>
      </c>
      <c r="S3852" s="88">
        <f ca="1">COUNTIFS(Tableau3[PLAGE],R3852)</f>
        <v>0</v>
      </c>
      <c r="T3852" s="139">
        <f ca="1">INDEX(EXTRACT!DATE,MATCH(Tableau4[[#This Row],[Décalage]],D:D,0),0)</f>
        <v>0</v>
      </c>
      <c r="U3852" s="139">
        <f ca="1">VLOOKUP(Tableau4[[#This Row],[Décalage]],D:E,2,0)</f>
        <v>0</v>
      </c>
      <c r="V3852" s="139">
        <f ca="1">VLOOKUP(Tableau4[[#This Row],[Décalage]],D:G,4,0)</f>
        <v>0</v>
      </c>
      <c r="AY3852" s="88"/>
      <c r="AZ3852" s="88"/>
      <c r="BA3852" s="88"/>
      <c r="BB3852" s="88"/>
      <c r="BC3852" s="88"/>
    </row>
    <row r="3853" spans="1:55" ht="15" x14ac:dyDescent="0.2">
      <c r="A3853" s="100" t="s">
        <v>534</v>
      </c>
      <c r="B3853" s="95" t="s">
        <v>534</v>
      </c>
      <c r="C3853" s="95">
        <v>3850</v>
      </c>
      <c r="D3853" s="95" t="s">
        <v>534</v>
      </c>
      <c r="E3853" s="99" t="s">
        <v>534</v>
      </c>
      <c r="F3853" s="95" t="s">
        <v>534</v>
      </c>
      <c r="G3853" s="95" t="s">
        <v>534</v>
      </c>
      <c r="H3853" s="95">
        <v>0</v>
      </c>
      <c r="I3853" s="95">
        <v>1</v>
      </c>
      <c r="J3853" s="95">
        <v>3386</v>
      </c>
      <c r="K3853" s="95" t="s">
        <v>534</v>
      </c>
      <c r="L3853" s="98" t="s">
        <v>534</v>
      </c>
      <c r="M3853" s="98" t="s">
        <v>534</v>
      </c>
      <c r="N3853" s="97" t="s">
        <v>534</v>
      </c>
      <c r="Q3853" s="88" t="str">
        <f t="array" aca="1" ref="Q3853" ca="1">IFERROR(INDEX(Tableau3[Num DECAL],SMALL(IF(Tableau3[Num DECAL]&lt;&gt;"",ROW(INDIRECT("1:"&amp;ROWS(Tableau3[Num DECAL])))),ROWS($1:3842))),"")</f>
        <v/>
      </c>
      <c r="R3853" s="88">
        <f t="shared" ca="1" si="60"/>
        <v>0</v>
      </c>
      <c r="S3853" s="88">
        <f ca="1">COUNTIFS(Tableau3[PLAGE],R3853)</f>
        <v>0</v>
      </c>
      <c r="T3853" s="139">
        <f ca="1">INDEX(EXTRACT!DATE,MATCH(Tableau4[[#This Row],[Décalage]],D:D,0),0)</f>
        <v>0</v>
      </c>
      <c r="U3853" s="139">
        <f ca="1">VLOOKUP(Tableau4[[#This Row],[Décalage]],D:E,2,0)</f>
        <v>0</v>
      </c>
      <c r="V3853" s="139">
        <f ca="1">VLOOKUP(Tableau4[[#This Row],[Décalage]],D:G,4,0)</f>
        <v>0</v>
      </c>
      <c r="AY3853" s="88"/>
      <c r="AZ3853" s="88"/>
      <c r="BA3853" s="88"/>
      <c r="BB3853" s="88"/>
      <c r="BC3853" s="88"/>
    </row>
    <row r="3854" spans="1:55" ht="15" x14ac:dyDescent="0.2">
      <c r="A3854" s="100" t="s">
        <v>534</v>
      </c>
      <c r="B3854" s="95" t="s">
        <v>534</v>
      </c>
      <c r="C3854" s="95">
        <v>3851</v>
      </c>
      <c r="D3854" s="95" t="s">
        <v>534</v>
      </c>
      <c r="E3854" s="99" t="s">
        <v>534</v>
      </c>
      <c r="F3854" s="95" t="s">
        <v>534</v>
      </c>
      <c r="G3854" s="95" t="s">
        <v>534</v>
      </c>
      <c r="H3854" s="95">
        <v>0</v>
      </c>
      <c r="I3854" s="95">
        <v>1</v>
      </c>
      <c r="J3854" s="95">
        <v>3387</v>
      </c>
      <c r="K3854" s="95" t="s">
        <v>534</v>
      </c>
      <c r="L3854" s="98" t="s">
        <v>534</v>
      </c>
      <c r="M3854" s="98" t="s">
        <v>534</v>
      </c>
      <c r="N3854" s="97" t="s">
        <v>534</v>
      </c>
      <c r="Q3854" s="88" t="str">
        <f t="array" aca="1" ref="Q3854" ca="1">IFERROR(INDEX(Tableau3[Num DECAL],SMALL(IF(Tableau3[Num DECAL]&lt;&gt;"",ROW(INDIRECT("1:"&amp;ROWS(Tableau3[Num DECAL])))),ROWS($1:3843))),"")</f>
        <v/>
      </c>
      <c r="R3854" s="88">
        <f t="shared" ca="1" si="60"/>
        <v>0</v>
      </c>
      <c r="S3854" s="88">
        <f ca="1">COUNTIFS(Tableau3[PLAGE],R3854)</f>
        <v>0</v>
      </c>
      <c r="T3854" s="139">
        <f ca="1">INDEX(EXTRACT!DATE,MATCH(Tableau4[[#This Row],[Décalage]],D:D,0),0)</f>
        <v>0</v>
      </c>
      <c r="U3854" s="139">
        <f ca="1">VLOOKUP(Tableau4[[#This Row],[Décalage]],D:E,2,0)</f>
        <v>0</v>
      </c>
      <c r="V3854" s="139">
        <f ca="1">VLOOKUP(Tableau4[[#This Row],[Décalage]],D:G,4,0)</f>
        <v>0</v>
      </c>
      <c r="AY3854" s="88"/>
      <c r="AZ3854" s="88"/>
      <c r="BA3854" s="88"/>
      <c r="BB3854" s="88"/>
      <c r="BC3854" s="88"/>
    </row>
    <row r="3855" spans="1:55" ht="15" x14ac:dyDescent="0.2">
      <c r="A3855" s="100" t="s">
        <v>534</v>
      </c>
      <c r="B3855" s="95" t="s">
        <v>534</v>
      </c>
      <c r="C3855" s="95">
        <v>3852</v>
      </c>
      <c r="D3855" s="95" t="s">
        <v>534</v>
      </c>
      <c r="E3855" s="99" t="s">
        <v>534</v>
      </c>
      <c r="F3855" s="95" t="s">
        <v>534</v>
      </c>
      <c r="G3855" s="95" t="s">
        <v>534</v>
      </c>
      <c r="H3855" s="95">
        <v>0</v>
      </c>
      <c r="I3855" s="95">
        <v>1</v>
      </c>
      <c r="J3855" s="95">
        <v>3388</v>
      </c>
      <c r="K3855" s="95" t="s">
        <v>534</v>
      </c>
      <c r="L3855" s="98" t="s">
        <v>534</v>
      </c>
      <c r="M3855" s="98" t="s">
        <v>534</v>
      </c>
      <c r="N3855" s="97" t="s">
        <v>534</v>
      </c>
      <c r="Q3855" s="88" t="str">
        <f t="array" aca="1" ref="Q3855" ca="1">IFERROR(INDEX(Tableau3[Num DECAL],SMALL(IF(Tableau3[Num DECAL]&lt;&gt;"",ROW(INDIRECT("1:"&amp;ROWS(Tableau3[Num DECAL])))),ROWS($1:3844))),"")</f>
        <v/>
      </c>
      <c r="R3855" s="88">
        <f t="shared" ca="1" si="60"/>
        <v>0</v>
      </c>
      <c r="S3855" s="88">
        <f ca="1">COUNTIFS(Tableau3[PLAGE],R3855)</f>
        <v>0</v>
      </c>
      <c r="T3855" s="139">
        <f ca="1">INDEX(EXTRACT!DATE,MATCH(Tableau4[[#This Row],[Décalage]],D:D,0),0)</f>
        <v>0</v>
      </c>
      <c r="U3855" s="139">
        <f ca="1">VLOOKUP(Tableau4[[#This Row],[Décalage]],D:E,2,0)</f>
        <v>0</v>
      </c>
      <c r="V3855" s="139">
        <f ca="1">VLOOKUP(Tableau4[[#This Row],[Décalage]],D:G,4,0)</f>
        <v>0</v>
      </c>
      <c r="AY3855" s="88"/>
      <c r="AZ3855" s="88"/>
      <c r="BA3855" s="88"/>
      <c r="BB3855" s="88"/>
      <c r="BC3855" s="88"/>
    </row>
    <row r="3856" spans="1:55" ht="15" x14ac:dyDescent="0.2">
      <c r="A3856" s="100" t="s">
        <v>534</v>
      </c>
      <c r="B3856" s="95" t="s">
        <v>534</v>
      </c>
      <c r="C3856" s="95">
        <v>3853</v>
      </c>
      <c r="D3856" s="95" t="s">
        <v>534</v>
      </c>
      <c r="E3856" s="99" t="s">
        <v>534</v>
      </c>
      <c r="F3856" s="95" t="s">
        <v>534</v>
      </c>
      <c r="G3856" s="95" t="s">
        <v>534</v>
      </c>
      <c r="H3856" s="95">
        <v>0</v>
      </c>
      <c r="I3856" s="95">
        <v>1</v>
      </c>
      <c r="J3856" s="95">
        <v>3389</v>
      </c>
      <c r="K3856" s="95" t="s">
        <v>534</v>
      </c>
      <c r="L3856" s="98" t="s">
        <v>534</v>
      </c>
      <c r="M3856" s="98" t="s">
        <v>534</v>
      </c>
      <c r="N3856" s="97" t="s">
        <v>534</v>
      </c>
      <c r="Q3856" s="88" t="str">
        <f t="array" aca="1" ref="Q3856" ca="1">IFERROR(INDEX(Tableau3[Num DECAL],SMALL(IF(Tableau3[Num DECAL]&lt;&gt;"",ROW(INDIRECT("1:"&amp;ROWS(Tableau3[Num DECAL])))),ROWS($1:3845))),"")</f>
        <v/>
      </c>
      <c r="R3856" s="88">
        <f t="shared" ca="1" si="60"/>
        <v>0</v>
      </c>
      <c r="S3856" s="88">
        <f ca="1">COUNTIFS(Tableau3[PLAGE],R3856)</f>
        <v>0</v>
      </c>
      <c r="T3856" s="139">
        <f ca="1">INDEX(EXTRACT!DATE,MATCH(Tableau4[[#This Row],[Décalage]],D:D,0),0)</f>
        <v>0</v>
      </c>
      <c r="U3856" s="139">
        <f ca="1">VLOOKUP(Tableau4[[#This Row],[Décalage]],D:E,2,0)</f>
        <v>0</v>
      </c>
      <c r="V3856" s="139">
        <f ca="1">VLOOKUP(Tableau4[[#This Row],[Décalage]],D:G,4,0)</f>
        <v>0</v>
      </c>
      <c r="AY3856" s="88"/>
      <c r="AZ3856" s="88"/>
      <c r="BA3856" s="88"/>
      <c r="BB3856" s="88"/>
      <c r="BC3856" s="88"/>
    </row>
    <row r="3857" spans="1:55" ht="15" x14ac:dyDescent="0.2">
      <c r="A3857" s="100" t="s">
        <v>534</v>
      </c>
      <c r="B3857" s="95" t="s">
        <v>534</v>
      </c>
      <c r="C3857" s="95">
        <v>3854</v>
      </c>
      <c r="D3857" s="95" t="s">
        <v>534</v>
      </c>
      <c r="E3857" s="99" t="s">
        <v>534</v>
      </c>
      <c r="F3857" s="95" t="s">
        <v>534</v>
      </c>
      <c r="G3857" s="95" t="s">
        <v>534</v>
      </c>
      <c r="H3857" s="95">
        <v>0</v>
      </c>
      <c r="I3857" s="95">
        <v>1</v>
      </c>
      <c r="J3857" s="95">
        <v>3390</v>
      </c>
      <c r="K3857" s="95" t="s">
        <v>534</v>
      </c>
      <c r="L3857" s="98" t="s">
        <v>534</v>
      </c>
      <c r="M3857" s="98" t="s">
        <v>534</v>
      </c>
      <c r="N3857" s="97" t="s">
        <v>534</v>
      </c>
      <c r="Q3857" s="88" t="str">
        <f t="array" aca="1" ref="Q3857" ca="1">IFERROR(INDEX(Tableau3[Num DECAL],SMALL(IF(Tableau3[Num DECAL]&lt;&gt;"",ROW(INDIRECT("1:"&amp;ROWS(Tableau3[Num DECAL])))),ROWS($1:3846))),"")</f>
        <v/>
      </c>
      <c r="R3857" s="88">
        <f t="shared" ca="1" si="60"/>
        <v>0</v>
      </c>
      <c r="S3857" s="88">
        <f ca="1">COUNTIFS(Tableau3[PLAGE],R3857)</f>
        <v>0</v>
      </c>
      <c r="T3857" s="139">
        <f ca="1">INDEX(EXTRACT!DATE,MATCH(Tableau4[[#This Row],[Décalage]],D:D,0),0)</f>
        <v>0</v>
      </c>
      <c r="U3857" s="139">
        <f ca="1">VLOOKUP(Tableau4[[#This Row],[Décalage]],D:E,2,0)</f>
        <v>0</v>
      </c>
      <c r="V3857" s="139">
        <f ca="1">VLOOKUP(Tableau4[[#This Row],[Décalage]],D:G,4,0)</f>
        <v>0</v>
      </c>
      <c r="AY3857" s="88"/>
      <c r="AZ3857" s="88"/>
      <c r="BA3857" s="88"/>
      <c r="BB3857" s="88"/>
      <c r="BC3857" s="88"/>
    </row>
    <row r="3858" spans="1:55" ht="15" x14ac:dyDescent="0.2">
      <c r="A3858" s="100" t="s">
        <v>534</v>
      </c>
      <c r="B3858" s="95" t="s">
        <v>534</v>
      </c>
      <c r="C3858" s="95">
        <v>3855</v>
      </c>
      <c r="D3858" s="95" t="s">
        <v>534</v>
      </c>
      <c r="E3858" s="99" t="s">
        <v>534</v>
      </c>
      <c r="F3858" s="95" t="s">
        <v>534</v>
      </c>
      <c r="G3858" s="95" t="s">
        <v>534</v>
      </c>
      <c r="H3858" s="95">
        <v>0</v>
      </c>
      <c r="I3858" s="95">
        <v>1</v>
      </c>
      <c r="J3858" s="95">
        <v>3391</v>
      </c>
      <c r="K3858" s="95" t="s">
        <v>534</v>
      </c>
      <c r="L3858" s="98" t="s">
        <v>534</v>
      </c>
      <c r="M3858" s="98" t="s">
        <v>534</v>
      </c>
      <c r="N3858" s="97" t="s">
        <v>534</v>
      </c>
      <c r="Q3858" s="88" t="str">
        <f t="array" aca="1" ref="Q3858" ca="1">IFERROR(INDEX(Tableau3[Num DECAL],SMALL(IF(Tableau3[Num DECAL]&lt;&gt;"",ROW(INDIRECT("1:"&amp;ROWS(Tableau3[Num DECAL])))),ROWS($1:3847))),"")</f>
        <v/>
      </c>
      <c r="R3858" s="88">
        <f t="shared" ca="1" si="60"/>
        <v>0</v>
      </c>
      <c r="S3858" s="88">
        <f ca="1">COUNTIFS(Tableau3[PLAGE],R3858)</f>
        <v>0</v>
      </c>
      <c r="T3858" s="139">
        <f ca="1">INDEX(EXTRACT!DATE,MATCH(Tableau4[[#This Row],[Décalage]],D:D,0),0)</f>
        <v>0</v>
      </c>
      <c r="U3858" s="139">
        <f ca="1">VLOOKUP(Tableau4[[#This Row],[Décalage]],D:E,2,0)</f>
        <v>0</v>
      </c>
      <c r="V3858" s="139">
        <f ca="1">VLOOKUP(Tableau4[[#This Row],[Décalage]],D:G,4,0)</f>
        <v>0</v>
      </c>
      <c r="AY3858" s="88"/>
      <c r="AZ3858" s="88"/>
      <c r="BA3858" s="88"/>
      <c r="BB3858" s="88"/>
      <c r="BC3858" s="88"/>
    </row>
    <row r="3859" spans="1:55" ht="15" x14ac:dyDescent="0.2">
      <c r="A3859" s="100" t="s">
        <v>534</v>
      </c>
      <c r="B3859" s="95" t="s">
        <v>534</v>
      </c>
      <c r="C3859" s="95">
        <v>3856</v>
      </c>
      <c r="D3859" s="95" t="s">
        <v>534</v>
      </c>
      <c r="E3859" s="99" t="s">
        <v>534</v>
      </c>
      <c r="F3859" s="95" t="s">
        <v>534</v>
      </c>
      <c r="G3859" s="95" t="s">
        <v>534</v>
      </c>
      <c r="H3859" s="95">
        <v>0</v>
      </c>
      <c r="I3859" s="95">
        <v>1</v>
      </c>
      <c r="J3859" s="95">
        <v>3392</v>
      </c>
      <c r="K3859" s="95" t="s">
        <v>534</v>
      </c>
      <c r="L3859" s="98" t="s">
        <v>534</v>
      </c>
      <c r="M3859" s="98" t="s">
        <v>534</v>
      </c>
      <c r="N3859" s="97" t="s">
        <v>534</v>
      </c>
      <c r="Q3859" s="88" t="str">
        <f t="array" aca="1" ref="Q3859" ca="1">IFERROR(INDEX(Tableau3[Num DECAL],SMALL(IF(Tableau3[Num DECAL]&lt;&gt;"",ROW(INDIRECT("1:"&amp;ROWS(Tableau3[Num DECAL])))),ROWS($1:3848))),"")</f>
        <v/>
      </c>
      <c r="R3859" s="88">
        <f t="shared" ca="1" si="60"/>
        <v>0</v>
      </c>
      <c r="S3859" s="88">
        <f ca="1">COUNTIFS(Tableau3[PLAGE],R3859)</f>
        <v>0</v>
      </c>
      <c r="T3859" s="139">
        <f ca="1">INDEX(EXTRACT!DATE,MATCH(Tableau4[[#This Row],[Décalage]],D:D,0),0)</f>
        <v>0</v>
      </c>
      <c r="U3859" s="139">
        <f ca="1">VLOOKUP(Tableau4[[#This Row],[Décalage]],D:E,2,0)</f>
        <v>0</v>
      </c>
      <c r="V3859" s="139">
        <f ca="1">VLOOKUP(Tableau4[[#This Row],[Décalage]],D:G,4,0)</f>
        <v>0</v>
      </c>
      <c r="AY3859" s="88"/>
      <c r="AZ3859" s="88"/>
      <c r="BA3859" s="88"/>
      <c r="BB3859" s="88"/>
      <c r="BC3859" s="88"/>
    </row>
    <row r="3860" spans="1:55" ht="15" x14ac:dyDescent="0.2">
      <c r="A3860" s="100" t="s">
        <v>534</v>
      </c>
      <c r="B3860" s="95" t="s">
        <v>534</v>
      </c>
      <c r="C3860" s="95">
        <v>3857</v>
      </c>
      <c r="D3860" s="95" t="s">
        <v>534</v>
      </c>
      <c r="E3860" s="99" t="s">
        <v>534</v>
      </c>
      <c r="F3860" s="95" t="s">
        <v>534</v>
      </c>
      <c r="G3860" s="95" t="s">
        <v>534</v>
      </c>
      <c r="H3860" s="95">
        <v>0</v>
      </c>
      <c r="I3860" s="95">
        <v>1</v>
      </c>
      <c r="J3860" s="95">
        <v>3393</v>
      </c>
      <c r="K3860" s="95" t="s">
        <v>534</v>
      </c>
      <c r="L3860" s="98" t="s">
        <v>534</v>
      </c>
      <c r="M3860" s="98" t="s">
        <v>534</v>
      </c>
      <c r="N3860" s="97" t="s">
        <v>534</v>
      </c>
      <c r="Q3860" s="88" t="str">
        <f t="array" aca="1" ref="Q3860" ca="1">IFERROR(INDEX(Tableau3[Num DECAL],SMALL(IF(Tableau3[Num DECAL]&lt;&gt;"",ROW(INDIRECT("1:"&amp;ROWS(Tableau3[Num DECAL])))),ROWS($1:3849))),"")</f>
        <v/>
      </c>
      <c r="R3860" s="88">
        <f t="shared" ca="1" si="60"/>
        <v>0</v>
      </c>
      <c r="S3860" s="88">
        <f ca="1">COUNTIFS(Tableau3[PLAGE],R3860)</f>
        <v>0</v>
      </c>
      <c r="T3860" s="139">
        <f ca="1">INDEX(EXTRACT!DATE,MATCH(Tableau4[[#This Row],[Décalage]],D:D,0),0)</f>
        <v>0</v>
      </c>
      <c r="U3860" s="139">
        <f ca="1">VLOOKUP(Tableau4[[#This Row],[Décalage]],D:E,2,0)</f>
        <v>0</v>
      </c>
      <c r="V3860" s="139">
        <f ca="1">VLOOKUP(Tableau4[[#This Row],[Décalage]],D:G,4,0)</f>
        <v>0</v>
      </c>
      <c r="AY3860" s="88"/>
      <c r="AZ3860" s="88"/>
      <c r="BA3860" s="88"/>
      <c r="BB3860" s="88"/>
      <c r="BC3860" s="88"/>
    </row>
    <row r="3861" spans="1:55" ht="15" x14ac:dyDescent="0.2">
      <c r="A3861" s="100" t="s">
        <v>534</v>
      </c>
      <c r="B3861" s="95" t="s">
        <v>534</v>
      </c>
      <c r="C3861" s="95">
        <v>3858</v>
      </c>
      <c r="D3861" s="95" t="s">
        <v>534</v>
      </c>
      <c r="E3861" s="99" t="s">
        <v>534</v>
      </c>
      <c r="F3861" s="95" t="s">
        <v>534</v>
      </c>
      <c r="G3861" s="95" t="s">
        <v>534</v>
      </c>
      <c r="H3861" s="95">
        <v>0</v>
      </c>
      <c r="I3861" s="95">
        <v>1</v>
      </c>
      <c r="J3861" s="95">
        <v>3394</v>
      </c>
      <c r="K3861" s="95" t="s">
        <v>534</v>
      </c>
      <c r="L3861" s="98" t="s">
        <v>534</v>
      </c>
      <c r="M3861" s="98" t="s">
        <v>534</v>
      </c>
      <c r="N3861" s="97" t="s">
        <v>534</v>
      </c>
      <c r="Q3861" s="88" t="str">
        <f t="array" aca="1" ref="Q3861" ca="1">IFERROR(INDEX(Tableau3[Num DECAL],SMALL(IF(Tableau3[Num DECAL]&lt;&gt;"",ROW(INDIRECT("1:"&amp;ROWS(Tableau3[Num DECAL])))),ROWS($1:3850))),"")</f>
        <v/>
      </c>
      <c r="R3861" s="88">
        <f t="shared" ca="1" si="60"/>
        <v>0</v>
      </c>
      <c r="S3861" s="88">
        <f ca="1">COUNTIFS(Tableau3[PLAGE],R3861)</f>
        <v>0</v>
      </c>
      <c r="T3861" s="139">
        <f ca="1">INDEX(EXTRACT!DATE,MATCH(Tableau4[[#This Row],[Décalage]],D:D,0),0)</f>
        <v>0</v>
      </c>
      <c r="U3861" s="139">
        <f ca="1">VLOOKUP(Tableau4[[#This Row],[Décalage]],D:E,2,0)</f>
        <v>0</v>
      </c>
      <c r="V3861" s="139">
        <f ca="1">VLOOKUP(Tableau4[[#This Row],[Décalage]],D:G,4,0)</f>
        <v>0</v>
      </c>
      <c r="AY3861" s="88"/>
      <c r="AZ3861" s="88"/>
      <c r="BA3861" s="88"/>
      <c r="BB3861" s="88"/>
      <c r="BC3861" s="88"/>
    </row>
    <row r="3862" spans="1:55" ht="15" x14ac:dyDescent="0.2">
      <c r="A3862" s="100" t="s">
        <v>534</v>
      </c>
      <c r="B3862" s="95" t="s">
        <v>534</v>
      </c>
      <c r="C3862" s="95">
        <v>3859</v>
      </c>
      <c r="D3862" s="95" t="s">
        <v>534</v>
      </c>
      <c r="E3862" s="99" t="s">
        <v>534</v>
      </c>
      <c r="F3862" s="95" t="s">
        <v>534</v>
      </c>
      <c r="G3862" s="95" t="s">
        <v>534</v>
      </c>
      <c r="H3862" s="95">
        <v>0</v>
      </c>
      <c r="I3862" s="95">
        <v>1</v>
      </c>
      <c r="J3862" s="95">
        <v>3395</v>
      </c>
      <c r="K3862" s="95" t="s">
        <v>534</v>
      </c>
      <c r="L3862" s="98" t="s">
        <v>534</v>
      </c>
      <c r="M3862" s="98" t="s">
        <v>534</v>
      </c>
      <c r="N3862" s="97" t="s">
        <v>534</v>
      </c>
      <c r="Q3862" s="88" t="str">
        <f t="array" aca="1" ref="Q3862" ca="1">IFERROR(INDEX(Tableau3[Num DECAL],SMALL(IF(Tableau3[Num DECAL]&lt;&gt;"",ROW(INDIRECT("1:"&amp;ROWS(Tableau3[Num DECAL])))),ROWS($1:3851))),"")</f>
        <v/>
      </c>
      <c r="R3862" s="88">
        <f t="shared" ca="1" si="60"/>
        <v>0</v>
      </c>
      <c r="S3862" s="88">
        <f ca="1">COUNTIFS(Tableau3[PLAGE],R3862)</f>
        <v>0</v>
      </c>
      <c r="T3862" s="139">
        <f ca="1">INDEX(EXTRACT!DATE,MATCH(Tableau4[[#This Row],[Décalage]],D:D,0),0)</f>
        <v>0</v>
      </c>
      <c r="U3862" s="139">
        <f ca="1">VLOOKUP(Tableau4[[#This Row],[Décalage]],D:E,2,0)</f>
        <v>0</v>
      </c>
      <c r="V3862" s="139">
        <f ca="1">VLOOKUP(Tableau4[[#This Row],[Décalage]],D:G,4,0)</f>
        <v>0</v>
      </c>
      <c r="AY3862" s="88"/>
      <c r="AZ3862" s="88"/>
      <c r="BA3862" s="88"/>
      <c r="BB3862" s="88"/>
      <c r="BC3862" s="88"/>
    </row>
    <row r="3863" spans="1:55" ht="15" x14ac:dyDescent="0.2">
      <c r="A3863" s="100" t="s">
        <v>534</v>
      </c>
      <c r="B3863" s="95" t="s">
        <v>534</v>
      </c>
      <c r="C3863" s="95">
        <v>3860</v>
      </c>
      <c r="D3863" s="95" t="s">
        <v>534</v>
      </c>
      <c r="E3863" s="99" t="s">
        <v>534</v>
      </c>
      <c r="F3863" s="95" t="s">
        <v>534</v>
      </c>
      <c r="G3863" s="95" t="s">
        <v>534</v>
      </c>
      <c r="H3863" s="95">
        <v>0</v>
      </c>
      <c r="I3863" s="95">
        <v>1</v>
      </c>
      <c r="J3863" s="95">
        <v>3396</v>
      </c>
      <c r="K3863" s="95" t="s">
        <v>534</v>
      </c>
      <c r="L3863" s="98" t="s">
        <v>534</v>
      </c>
      <c r="M3863" s="98" t="s">
        <v>534</v>
      </c>
      <c r="N3863" s="97" t="s">
        <v>534</v>
      </c>
      <c r="Q3863" s="88" t="str">
        <f t="array" aca="1" ref="Q3863" ca="1">IFERROR(INDEX(Tableau3[Num DECAL],SMALL(IF(Tableau3[Num DECAL]&lt;&gt;"",ROW(INDIRECT("1:"&amp;ROWS(Tableau3[Num DECAL])))),ROWS($1:3852))),"")</f>
        <v/>
      </c>
      <c r="R3863" s="88">
        <f t="shared" ca="1" si="60"/>
        <v>0</v>
      </c>
      <c r="S3863" s="88">
        <f ca="1">COUNTIFS(Tableau3[PLAGE],R3863)</f>
        <v>0</v>
      </c>
      <c r="T3863" s="139">
        <f ca="1">INDEX(EXTRACT!DATE,MATCH(Tableau4[[#This Row],[Décalage]],D:D,0),0)</f>
        <v>0</v>
      </c>
      <c r="U3863" s="139">
        <f ca="1">VLOOKUP(Tableau4[[#This Row],[Décalage]],D:E,2,0)</f>
        <v>0</v>
      </c>
      <c r="V3863" s="139">
        <f ca="1">VLOOKUP(Tableau4[[#This Row],[Décalage]],D:G,4,0)</f>
        <v>0</v>
      </c>
      <c r="AY3863" s="88"/>
      <c r="AZ3863" s="88"/>
      <c r="BA3863" s="88"/>
      <c r="BB3863" s="88"/>
      <c r="BC3863" s="88"/>
    </row>
    <row r="3864" spans="1:55" ht="15" x14ac:dyDescent="0.2">
      <c r="A3864" s="100" t="s">
        <v>534</v>
      </c>
      <c r="B3864" s="95" t="s">
        <v>534</v>
      </c>
      <c r="C3864" s="95">
        <v>3861</v>
      </c>
      <c r="D3864" s="95" t="s">
        <v>534</v>
      </c>
      <c r="E3864" s="99" t="s">
        <v>534</v>
      </c>
      <c r="F3864" s="95" t="s">
        <v>534</v>
      </c>
      <c r="G3864" s="95" t="s">
        <v>534</v>
      </c>
      <c r="H3864" s="95">
        <v>0</v>
      </c>
      <c r="I3864" s="95">
        <v>1</v>
      </c>
      <c r="J3864" s="95">
        <v>3397</v>
      </c>
      <c r="K3864" s="95" t="s">
        <v>534</v>
      </c>
      <c r="L3864" s="98" t="s">
        <v>534</v>
      </c>
      <c r="M3864" s="98" t="s">
        <v>534</v>
      </c>
      <c r="N3864" s="97" t="s">
        <v>534</v>
      </c>
      <c r="Q3864" s="88" t="str">
        <f t="array" aca="1" ref="Q3864" ca="1">IFERROR(INDEX(Tableau3[Num DECAL],SMALL(IF(Tableau3[Num DECAL]&lt;&gt;"",ROW(INDIRECT("1:"&amp;ROWS(Tableau3[Num DECAL])))),ROWS($1:3853))),"")</f>
        <v/>
      </c>
      <c r="R3864" s="88">
        <f t="shared" ca="1" si="60"/>
        <v>0</v>
      </c>
      <c r="S3864" s="88">
        <f ca="1">COUNTIFS(Tableau3[PLAGE],R3864)</f>
        <v>0</v>
      </c>
      <c r="T3864" s="139">
        <f ca="1">INDEX(EXTRACT!DATE,MATCH(Tableau4[[#This Row],[Décalage]],D:D,0),0)</f>
        <v>0</v>
      </c>
      <c r="U3864" s="139">
        <f ca="1">VLOOKUP(Tableau4[[#This Row],[Décalage]],D:E,2,0)</f>
        <v>0</v>
      </c>
      <c r="V3864" s="139">
        <f ca="1">VLOOKUP(Tableau4[[#This Row],[Décalage]],D:G,4,0)</f>
        <v>0</v>
      </c>
      <c r="AY3864" s="88"/>
      <c r="AZ3864" s="88"/>
      <c r="BA3864" s="88"/>
      <c r="BB3864" s="88"/>
      <c r="BC3864" s="88"/>
    </row>
    <row r="3865" spans="1:55" ht="15" x14ac:dyDescent="0.2">
      <c r="A3865" s="100" t="s">
        <v>534</v>
      </c>
      <c r="B3865" s="95" t="s">
        <v>534</v>
      </c>
      <c r="C3865" s="95">
        <v>3862</v>
      </c>
      <c r="D3865" s="95" t="s">
        <v>534</v>
      </c>
      <c r="E3865" s="99" t="s">
        <v>534</v>
      </c>
      <c r="F3865" s="95" t="s">
        <v>534</v>
      </c>
      <c r="G3865" s="95" t="s">
        <v>534</v>
      </c>
      <c r="H3865" s="95">
        <v>0</v>
      </c>
      <c r="I3865" s="95">
        <v>1</v>
      </c>
      <c r="J3865" s="95">
        <v>3398</v>
      </c>
      <c r="K3865" s="95" t="s">
        <v>534</v>
      </c>
      <c r="L3865" s="98" t="s">
        <v>534</v>
      </c>
      <c r="M3865" s="98" t="s">
        <v>534</v>
      </c>
      <c r="N3865" s="97" t="s">
        <v>534</v>
      </c>
      <c r="Q3865" s="88" t="str">
        <f t="array" aca="1" ref="Q3865" ca="1">IFERROR(INDEX(Tableau3[Num DECAL],SMALL(IF(Tableau3[Num DECAL]&lt;&gt;"",ROW(INDIRECT("1:"&amp;ROWS(Tableau3[Num DECAL])))),ROWS($1:3854))),"")</f>
        <v/>
      </c>
      <c r="R3865" s="88">
        <f t="shared" ca="1" si="60"/>
        <v>0</v>
      </c>
      <c r="S3865" s="88">
        <f ca="1">COUNTIFS(Tableau3[PLAGE],R3865)</f>
        <v>0</v>
      </c>
      <c r="T3865" s="139">
        <f ca="1">INDEX(EXTRACT!DATE,MATCH(Tableau4[[#This Row],[Décalage]],D:D,0),0)</f>
        <v>0</v>
      </c>
      <c r="U3865" s="139">
        <f ca="1">VLOOKUP(Tableau4[[#This Row],[Décalage]],D:E,2,0)</f>
        <v>0</v>
      </c>
      <c r="V3865" s="139">
        <f ca="1">VLOOKUP(Tableau4[[#This Row],[Décalage]],D:G,4,0)</f>
        <v>0</v>
      </c>
      <c r="AY3865" s="88"/>
      <c r="AZ3865" s="88"/>
      <c r="BA3865" s="88"/>
      <c r="BB3865" s="88"/>
      <c r="BC3865" s="88"/>
    </row>
    <row r="3866" spans="1:55" ht="15" x14ac:dyDescent="0.2">
      <c r="A3866" s="100" t="s">
        <v>534</v>
      </c>
      <c r="B3866" s="95" t="s">
        <v>534</v>
      </c>
      <c r="C3866" s="95">
        <v>3863</v>
      </c>
      <c r="D3866" s="95" t="s">
        <v>534</v>
      </c>
      <c r="E3866" s="99" t="s">
        <v>534</v>
      </c>
      <c r="F3866" s="95" t="s">
        <v>534</v>
      </c>
      <c r="G3866" s="95" t="s">
        <v>534</v>
      </c>
      <c r="H3866" s="95">
        <v>0</v>
      </c>
      <c r="I3866" s="95">
        <v>1</v>
      </c>
      <c r="J3866" s="95">
        <v>3399</v>
      </c>
      <c r="K3866" s="95" t="s">
        <v>534</v>
      </c>
      <c r="L3866" s="98" t="s">
        <v>534</v>
      </c>
      <c r="M3866" s="98" t="s">
        <v>534</v>
      </c>
      <c r="N3866" s="97" t="s">
        <v>534</v>
      </c>
      <c r="Q3866" s="88" t="str">
        <f t="array" aca="1" ref="Q3866" ca="1">IFERROR(INDEX(Tableau3[Num DECAL],SMALL(IF(Tableau3[Num DECAL]&lt;&gt;"",ROW(INDIRECT("1:"&amp;ROWS(Tableau3[Num DECAL])))),ROWS($1:3855))),"")</f>
        <v/>
      </c>
      <c r="R3866" s="88">
        <f t="shared" ca="1" si="60"/>
        <v>0</v>
      </c>
      <c r="S3866" s="88">
        <f ca="1">COUNTIFS(Tableau3[PLAGE],R3866)</f>
        <v>0</v>
      </c>
      <c r="T3866" s="139">
        <f ca="1">INDEX(EXTRACT!DATE,MATCH(Tableau4[[#This Row],[Décalage]],D:D,0),0)</f>
        <v>0</v>
      </c>
      <c r="U3866" s="139">
        <f ca="1">VLOOKUP(Tableau4[[#This Row],[Décalage]],D:E,2,0)</f>
        <v>0</v>
      </c>
      <c r="V3866" s="139">
        <f ca="1">VLOOKUP(Tableau4[[#This Row],[Décalage]],D:G,4,0)</f>
        <v>0</v>
      </c>
      <c r="AY3866" s="88"/>
      <c r="AZ3866" s="88"/>
      <c r="BA3866" s="88"/>
      <c r="BB3866" s="88"/>
      <c r="BC3866" s="88"/>
    </row>
    <row r="3867" spans="1:55" ht="15" x14ac:dyDescent="0.2">
      <c r="A3867" s="100" t="s">
        <v>534</v>
      </c>
      <c r="B3867" s="95" t="s">
        <v>534</v>
      </c>
      <c r="C3867" s="95">
        <v>3864</v>
      </c>
      <c r="D3867" s="95" t="s">
        <v>534</v>
      </c>
      <c r="E3867" s="99" t="s">
        <v>534</v>
      </c>
      <c r="F3867" s="95" t="s">
        <v>534</v>
      </c>
      <c r="G3867" s="95" t="s">
        <v>534</v>
      </c>
      <c r="H3867" s="95">
        <v>0</v>
      </c>
      <c r="I3867" s="95">
        <v>1</v>
      </c>
      <c r="J3867" s="95">
        <v>3400</v>
      </c>
      <c r="K3867" s="95" t="s">
        <v>534</v>
      </c>
      <c r="L3867" s="98" t="s">
        <v>534</v>
      </c>
      <c r="M3867" s="98" t="s">
        <v>534</v>
      </c>
      <c r="N3867" s="97" t="s">
        <v>534</v>
      </c>
      <c r="Q3867" s="88" t="str">
        <f t="array" aca="1" ref="Q3867" ca="1">IFERROR(INDEX(Tableau3[Num DECAL],SMALL(IF(Tableau3[Num DECAL]&lt;&gt;"",ROW(INDIRECT("1:"&amp;ROWS(Tableau3[Num DECAL])))),ROWS($1:3856))),"")</f>
        <v/>
      </c>
      <c r="R3867" s="88">
        <f t="shared" ca="1" si="60"/>
        <v>0</v>
      </c>
      <c r="S3867" s="88">
        <f ca="1">COUNTIFS(Tableau3[PLAGE],R3867)</f>
        <v>0</v>
      </c>
      <c r="T3867" s="139">
        <f ca="1">INDEX(EXTRACT!DATE,MATCH(Tableau4[[#This Row],[Décalage]],D:D,0),0)</f>
        <v>0</v>
      </c>
      <c r="U3867" s="139">
        <f ca="1">VLOOKUP(Tableau4[[#This Row],[Décalage]],D:E,2,0)</f>
        <v>0</v>
      </c>
      <c r="V3867" s="139">
        <f ca="1">VLOOKUP(Tableau4[[#This Row],[Décalage]],D:G,4,0)</f>
        <v>0</v>
      </c>
      <c r="AY3867" s="88"/>
      <c r="AZ3867" s="88"/>
      <c r="BA3867" s="88"/>
      <c r="BB3867" s="88"/>
      <c r="BC3867" s="88"/>
    </row>
    <row r="3868" spans="1:55" ht="15" x14ac:dyDescent="0.2">
      <c r="A3868" s="100" t="s">
        <v>534</v>
      </c>
      <c r="B3868" s="95" t="s">
        <v>534</v>
      </c>
      <c r="C3868" s="95">
        <v>3865</v>
      </c>
      <c r="D3868" s="95" t="s">
        <v>534</v>
      </c>
      <c r="E3868" s="99" t="s">
        <v>534</v>
      </c>
      <c r="F3868" s="95" t="s">
        <v>534</v>
      </c>
      <c r="G3868" s="95" t="s">
        <v>534</v>
      </c>
      <c r="H3868" s="95">
        <v>0</v>
      </c>
      <c r="I3868" s="95">
        <v>1</v>
      </c>
      <c r="J3868" s="95">
        <v>3401</v>
      </c>
      <c r="K3868" s="95" t="s">
        <v>534</v>
      </c>
      <c r="L3868" s="98" t="s">
        <v>534</v>
      </c>
      <c r="M3868" s="98" t="s">
        <v>534</v>
      </c>
      <c r="N3868" s="97" t="s">
        <v>534</v>
      </c>
      <c r="Q3868" s="88" t="str">
        <f t="array" aca="1" ref="Q3868" ca="1">IFERROR(INDEX(Tableau3[Num DECAL],SMALL(IF(Tableau3[Num DECAL]&lt;&gt;"",ROW(INDIRECT("1:"&amp;ROWS(Tableau3[Num DECAL])))),ROWS($1:3857))),"")</f>
        <v/>
      </c>
      <c r="R3868" s="88">
        <f t="shared" ca="1" si="60"/>
        <v>0</v>
      </c>
      <c r="S3868" s="88">
        <f ca="1">COUNTIFS(Tableau3[PLAGE],R3868)</f>
        <v>0</v>
      </c>
      <c r="T3868" s="139">
        <f ca="1">INDEX(EXTRACT!DATE,MATCH(Tableau4[[#This Row],[Décalage]],D:D,0),0)</f>
        <v>0</v>
      </c>
      <c r="U3868" s="139">
        <f ca="1">VLOOKUP(Tableau4[[#This Row],[Décalage]],D:E,2,0)</f>
        <v>0</v>
      </c>
      <c r="V3868" s="139">
        <f ca="1">VLOOKUP(Tableau4[[#This Row],[Décalage]],D:G,4,0)</f>
        <v>0</v>
      </c>
      <c r="AY3868" s="88"/>
      <c r="AZ3868" s="88"/>
      <c r="BA3868" s="88"/>
      <c r="BB3868" s="88"/>
      <c r="BC3868" s="88"/>
    </row>
    <row r="3869" spans="1:55" ht="15" x14ac:dyDescent="0.2">
      <c r="A3869" s="100" t="s">
        <v>534</v>
      </c>
      <c r="B3869" s="95" t="s">
        <v>534</v>
      </c>
      <c r="C3869" s="95">
        <v>3866</v>
      </c>
      <c r="D3869" s="95" t="s">
        <v>534</v>
      </c>
      <c r="E3869" s="99" t="s">
        <v>534</v>
      </c>
      <c r="F3869" s="95" t="s">
        <v>534</v>
      </c>
      <c r="G3869" s="95" t="s">
        <v>534</v>
      </c>
      <c r="H3869" s="95">
        <v>0</v>
      </c>
      <c r="I3869" s="95">
        <v>1</v>
      </c>
      <c r="J3869" s="95">
        <v>3402</v>
      </c>
      <c r="K3869" s="95" t="s">
        <v>534</v>
      </c>
      <c r="L3869" s="98" t="s">
        <v>534</v>
      </c>
      <c r="M3869" s="98" t="s">
        <v>534</v>
      </c>
      <c r="N3869" s="97" t="s">
        <v>534</v>
      </c>
      <c r="Q3869" s="88" t="str">
        <f t="array" aca="1" ref="Q3869" ca="1">IFERROR(INDEX(Tableau3[Num DECAL],SMALL(IF(Tableau3[Num DECAL]&lt;&gt;"",ROW(INDIRECT("1:"&amp;ROWS(Tableau3[Num DECAL])))),ROWS($1:3858))),"")</f>
        <v/>
      </c>
      <c r="R3869" s="88">
        <f t="shared" ca="1" si="60"/>
        <v>0</v>
      </c>
      <c r="S3869" s="88">
        <f ca="1">COUNTIFS(Tableau3[PLAGE],R3869)</f>
        <v>0</v>
      </c>
      <c r="T3869" s="139">
        <f ca="1">INDEX(EXTRACT!DATE,MATCH(Tableau4[[#This Row],[Décalage]],D:D,0),0)</f>
        <v>0</v>
      </c>
      <c r="U3869" s="139">
        <f ca="1">VLOOKUP(Tableau4[[#This Row],[Décalage]],D:E,2,0)</f>
        <v>0</v>
      </c>
      <c r="V3869" s="139">
        <f ca="1">VLOOKUP(Tableau4[[#This Row],[Décalage]],D:G,4,0)</f>
        <v>0</v>
      </c>
      <c r="AY3869" s="88"/>
      <c r="AZ3869" s="88"/>
      <c r="BA3869" s="88"/>
      <c r="BB3869" s="88"/>
      <c r="BC3869" s="88"/>
    </row>
    <row r="3870" spans="1:55" ht="15" x14ac:dyDescent="0.2">
      <c r="A3870" s="100" t="s">
        <v>534</v>
      </c>
      <c r="B3870" s="95" t="s">
        <v>534</v>
      </c>
      <c r="C3870" s="95">
        <v>3867</v>
      </c>
      <c r="D3870" s="95" t="s">
        <v>534</v>
      </c>
      <c r="E3870" s="99" t="s">
        <v>534</v>
      </c>
      <c r="F3870" s="95" t="s">
        <v>534</v>
      </c>
      <c r="G3870" s="95" t="s">
        <v>534</v>
      </c>
      <c r="H3870" s="95">
        <v>0</v>
      </c>
      <c r="I3870" s="95">
        <v>1</v>
      </c>
      <c r="J3870" s="95">
        <v>3403</v>
      </c>
      <c r="K3870" s="95" t="s">
        <v>534</v>
      </c>
      <c r="L3870" s="98" t="s">
        <v>534</v>
      </c>
      <c r="M3870" s="98" t="s">
        <v>534</v>
      </c>
      <c r="N3870" s="97" t="s">
        <v>534</v>
      </c>
      <c r="Q3870" s="88" t="str">
        <f t="array" aca="1" ref="Q3870" ca="1">IFERROR(INDEX(Tableau3[Num DECAL],SMALL(IF(Tableau3[Num DECAL]&lt;&gt;"",ROW(INDIRECT("1:"&amp;ROWS(Tableau3[Num DECAL])))),ROWS($1:3859))),"")</f>
        <v/>
      </c>
      <c r="R3870" s="88">
        <f t="shared" ca="1" si="60"/>
        <v>0</v>
      </c>
      <c r="S3870" s="88">
        <f ca="1">COUNTIFS(Tableau3[PLAGE],R3870)</f>
        <v>0</v>
      </c>
      <c r="T3870" s="139">
        <f ca="1">INDEX(EXTRACT!DATE,MATCH(Tableau4[[#This Row],[Décalage]],D:D,0),0)</f>
        <v>0</v>
      </c>
      <c r="U3870" s="139">
        <f ca="1">VLOOKUP(Tableau4[[#This Row],[Décalage]],D:E,2,0)</f>
        <v>0</v>
      </c>
      <c r="V3870" s="139">
        <f ca="1">VLOOKUP(Tableau4[[#This Row],[Décalage]],D:G,4,0)</f>
        <v>0</v>
      </c>
      <c r="AY3870" s="88"/>
      <c r="AZ3870" s="88"/>
      <c r="BA3870" s="88"/>
      <c r="BB3870" s="88"/>
      <c r="BC3870" s="88"/>
    </row>
    <row r="3871" spans="1:55" ht="15" x14ac:dyDescent="0.2">
      <c r="A3871" s="100" t="s">
        <v>534</v>
      </c>
      <c r="B3871" s="95" t="s">
        <v>534</v>
      </c>
      <c r="C3871" s="95">
        <v>3868</v>
      </c>
      <c r="D3871" s="95" t="s">
        <v>534</v>
      </c>
      <c r="E3871" s="99" t="s">
        <v>534</v>
      </c>
      <c r="F3871" s="95" t="s">
        <v>534</v>
      </c>
      <c r="G3871" s="95" t="s">
        <v>534</v>
      </c>
      <c r="H3871" s="95">
        <v>0</v>
      </c>
      <c r="I3871" s="95">
        <v>1</v>
      </c>
      <c r="J3871" s="95">
        <v>3404</v>
      </c>
      <c r="K3871" s="95" t="s">
        <v>534</v>
      </c>
      <c r="L3871" s="98" t="s">
        <v>534</v>
      </c>
      <c r="M3871" s="98" t="s">
        <v>534</v>
      </c>
      <c r="N3871" s="97" t="s">
        <v>534</v>
      </c>
      <c r="Q3871" s="88" t="str">
        <f t="array" aca="1" ref="Q3871" ca="1">IFERROR(INDEX(Tableau3[Num DECAL],SMALL(IF(Tableau3[Num DECAL]&lt;&gt;"",ROW(INDIRECT("1:"&amp;ROWS(Tableau3[Num DECAL])))),ROWS($1:3860))),"")</f>
        <v/>
      </c>
      <c r="R3871" s="88">
        <f t="shared" ca="1" si="60"/>
        <v>0</v>
      </c>
      <c r="S3871" s="88">
        <f ca="1">COUNTIFS(Tableau3[PLAGE],R3871)</f>
        <v>0</v>
      </c>
      <c r="T3871" s="139">
        <f ca="1">INDEX(EXTRACT!DATE,MATCH(Tableau4[[#This Row],[Décalage]],D:D,0),0)</f>
        <v>0</v>
      </c>
      <c r="U3871" s="139">
        <f ca="1">VLOOKUP(Tableau4[[#This Row],[Décalage]],D:E,2,0)</f>
        <v>0</v>
      </c>
      <c r="V3871" s="139">
        <f ca="1">VLOOKUP(Tableau4[[#This Row],[Décalage]],D:G,4,0)</f>
        <v>0</v>
      </c>
      <c r="AY3871" s="88"/>
      <c r="AZ3871" s="88"/>
      <c r="BA3871" s="88"/>
      <c r="BB3871" s="88"/>
      <c r="BC3871" s="88"/>
    </row>
    <row r="3872" spans="1:55" ht="15" x14ac:dyDescent="0.2">
      <c r="A3872" s="100" t="s">
        <v>534</v>
      </c>
      <c r="B3872" s="95" t="s">
        <v>534</v>
      </c>
      <c r="C3872" s="95">
        <v>3869</v>
      </c>
      <c r="D3872" s="95" t="s">
        <v>534</v>
      </c>
      <c r="E3872" s="99" t="s">
        <v>534</v>
      </c>
      <c r="F3872" s="95" t="s">
        <v>534</v>
      </c>
      <c r="G3872" s="95" t="s">
        <v>534</v>
      </c>
      <c r="H3872" s="95">
        <v>0</v>
      </c>
      <c r="I3872" s="95">
        <v>1</v>
      </c>
      <c r="J3872" s="95">
        <v>3405</v>
      </c>
      <c r="K3872" s="95" t="s">
        <v>534</v>
      </c>
      <c r="L3872" s="98" t="s">
        <v>534</v>
      </c>
      <c r="M3872" s="98" t="s">
        <v>534</v>
      </c>
      <c r="N3872" s="97" t="s">
        <v>534</v>
      </c>
      <c r="Q3872" s="88" t="str">
        <f t="array" aca="1" ref="Q3872" ca="1">IFERROR(INDEX(Tableau3[Num DECAL],SMALL(IF(Tableau3[Num DECAL]&lt;&gt;"",ROW(INDIRECT("1:"&amp;ROWS(Tableau3[Num DECAL])))),ROWS($1:3861))),"")</f>
        <v/>
      </c>
      <c r="R3872" s="88">
        <f t="shared" ca="1" si="60"/>
        <v>0</v>
      </c>
      <c r="S3872" s="88">
        <f ca="1">COUNTIFS(Tableau3[PLAGE],R3872)</f>
        <v>0</v>
      </c>
      <c r="T3872" s="139">
        <f ca="1">INDEX(EXTRACT!DATE,MATCH(Tableau4[[#This Row],[Décalage]],D:D,0),0)</f>
        <v>0</v>
      </c>
      <c r="U3872" s="139">
        <f ca="1">VLOOKUP(Tableau4[[#This Row],[Décalage]],D:E,2,0)</f>
        <v>0</v>
      </c>
      <c r="V3872" s="139">
        <f ca="1">VLOOKUP(Tableau4[[#This Row],[Décalage]],D:G,4,0)</f>
        <v>0</v>
      </c>
      <c r="AY3872" s="88"/>
      <c r="AZ3872" s="88"/>
      <c r="BA3872" s="88"/>
      <c r="BB3872" s="88"/>
      <c r="BC3872" s="88"/>
    </row>
    <row r="3873" spans="1:55" ht="15" x14ac:dyDescent="0.2">
      <c r="A3873" s="100" t="s">
        <v>534</v>
      </c>
      <c r="B3873" s="95" t="s">
        <v>534</v>
      </c>
      <c r="C3873" s="95">
        <v>3870</v>
      </c>
      <c r="D3873" s="95" t="s">
        <v>534</v>
      </c>
      <c r="E3873" s="99" t="s">
        <v>534</v>
      </c>
      <c r="F3873" s="95" t="s">
        <v>534</v>
      </c>
      <c r="G3873" s="95" t="s">
        <v>534</v>
      </c>
      <c r="H3873" s="95">
        <v>0</v>
      </c>
      <c r="I3873" s="95">
        <v>1</v>
      </c>
      <c r="J3873" s="95">
        <v>3406</v>
      </c>
      <c r="K3873" s="95" t="s">
        <v>534</v>
      </c>
      <c r="L3873" s="98" t="s">
        <v>534</v>
      </c>
      <c r="M3873" s="98" t="s">
        <v>534</v>
      </c>
      <c r="N3873" s="97" t="s">
        <v>534</v>
      </c>
      <c r="Q3873" s="88" t="str">
        <f t="array" aca="1" ref="Q3873" ca="1">IFERROR(INDEX(Tableau3[Num DECAL],SMALL(IF(Tableau3[Num DECAL]&lt;&gt;"",ROW(INDIRECT("1:"&amp;ROWS(Tableau3[Num DECAL])))),ROWS($1:3862))),"")</f>
        <v/>
      </c>
      <c r="R3873" s="88">
        <f t="shared" ca="1" si="60"/>
        <v>0</v>
      </c>
      <c r="S3873" s="88">
        <f ca="1">COUNTIFS(Tableau3[PLAGE],R3873)</f>
        <v>0</v>
      </c>
      <c r="T3873" s="139">
        <f ca="1">INDEX(EXTRACT!DATE,MATCH(Tableau4[[#This Row],[Décalage]],D:D,0),0)</f>
        <v>0</v>
      </c>
      <c r="U3873" s="139">
        <f ca="1">VLOOKUP(Tableau4[[#This Row],[Décalage]],D:E,2,0)</f>
        <v>0</v>
      </c>
      <c r="V3873" s="139">
        <f ca="1">VLOOKUP(Tableau4[[#This Row],[Décalage]],D:G,4,0)</f>
        <v>0</v>
      </c>
      <c r="AY3873" s="88"/>
      <c r="AZ3873" s="88"/>
      <c r="BA3873" s="88"/>
      <c r="BB3873" s="88"/>
      <c r="BC3873" s="88"/>
    </row>
    <row r="3874" spans="1:55" ht="15" x14ac:dyDescent="0.2">
      <c r="A3874" s="100" t="s">
        <v>534</v>
      </c>
      <c r="B3874" s="95" t="s">
        <v>534</v>
      </c>
      <c r="C3874" s="95">
        <v>3871</v>
      </c>
      <c r="D3874" s="95" t="s">
        <v>534</v>
      </c>
      <c r="E3874" s="99" t="s">
        <v>534</v>
      </c>
      <c r="F3874" s="95" t="s">
        <v>534</v>
      </c>
      <c r="G3874" s="95" t="s">
        <v>534</v>
      </c>
      <c r="H3874" s="95">
        <v>0</v>
      </c>
      <c r="I3874" s="95">
        <v>1</v>
      </c>
      <c r="J3874" s="95">
        <v>3407</v>
      </c>
      <c r="K3874" s="95" t="s">
        <v>534</v>
      </c>
      <c r="L3874" s="98" t="s">
        <v>534</v>
      </c>
      <c r="M3874" s="98" t="s">
        <v>534</v>
      </c>
      <c r="N3874" s="97" t="s">
        <v>534</v>
      </c>
      <c r="Q3874" s="88" t="str">
        <f t="array" aca="1" ref="Q3874" ca="1">IFERROR(INDEX(Tableau3[Num DECAL],SMALL(IF(Tableau3[Num DECAL]&lt;&gt;"",ROW(INDIRECT("1:"&amp;ROWS(Tableau3[Num DECAL])))),ROWS($1:3863))),"")</f>
        <v/>
      </c>
      <c r="R3874" s="88">
        <f t="shared" ca="1" si="60"/>
        <v>0</v>
      </c>
      <c r="S3874" s="88">
        <f ca="1">COUNTIFS(Tableau3[PLAGE],R3874)</f>
        <v>0</v>
      </c>
      <c r="T3874" s="139">
        <f ca="1">INDEX(EXTRACT!DATE,MATCH(Tableau4[[#This Row],[Décalage]],D:D,0),0)</f>
        <v>0</v>
      </c>
      <c r="U3874" s="139">
        <f ca="1">VLOOKUP(Tableau4[[#This Row],[Décalage]],D:E,2,0)</f>
        <v>0</v>
      </c>
      <c r="V3874" s="139">
        <f ca="1">VLOOKUP(Tableau4[[#This Row],[Décalage]],D:G,4,0)</f>
        <v>0</v>
      </c>
      <c r="AY3874" s="88"/>
      <c r="AZ3874" s="88"/>
      <c r="BA3874" s="88"/>
      <c r="BB3874" s="88"/>
      <c r="BC3874" s="88"/>
    </row>
    <row r="3875" spans="1:55" ht="15" x14ac:dyDescent="0.2">
      <c r="A3875" s="100" t="s">
        <v>534</v>
      </c>
      <c r="B3875" s="95" t="s">
        <v>534</v>
      </c>
      <c r="C3875" s="95">
        <v>3872</v>
      </c>
      <c r="D3875" s="95" t="s">
        <v>534</v>
      </c>
      <c r="E3875" s="99" t="s">
        <v>534</v>
      </c>
      <c r="F3875" s="95" t="s">
        <v>534</v>
      </c>
      <c r="G3875" s="95" t="s">
        <v>534</v>
      </c>
      <c r="H3875" s="95">
        <v>0</v>
      </c>
      <c r="I3875" s="95">
        <v>1</v>
      </c>
      <c r="J3875" s="95">
        <v>3408</v>
      </c>
      <c r="K3875" s="95" t="s">
        <v>534</v>
      </c>
      <c r="L3875" s="98" t="s">
        <v>534</v>
      </c>
      <c r="M3875" s="98" t="s">
        <v>534</v>
      </c>
      <c r="N3875" s="97" t="s">
        <v>534</v>
      </c>
      <c r="Q3875" s="88" t="str">
        <f t="array" aca="1" ref="Q3875" ca="1">IFERROR(INDEX(Tableau3[Num DECAL],SMALL(IF(Tableau3[Num DECAL]&lt;&gt;"",ROW(INDIRECT("1:"&amp;ROWS(Tableau3[Num DECAL])))),ROWS($1:3864))),"")</f>
        <v/>
      </c>
      <c r="R3875" s="88">
        <f t="shared" ca="1" si="60"/>
        <v>0</v>
      </c>
      <c r="S3875" s="88">
        <f ca="1">COUNTIFS(Tableau3[PLAGE],R3875)</f>
        <v>0</v>
      </c>
      <c r="T3875" s="139">
        <f ca="1">INDEX(EXTRACT!DATE,MATCH(Tableau4[[#This Row],[Décalage]],D:D,0),0)</f>
        <v>0</v>
      </c>
      <c r="U3875" s="139">
        <f ca="1">VLOOKUP(Tableau4[[#This Row],[Décalage]],D:E,2,0)</f>
        <v>0</v>
      </c>
      <c r="V3875" s="139">
        <f ca="1">VLOOKUP(Tableau4[[#This Row],[Décalage]],D:G,4,0)</f>
        <v>0</v>
      </c>
      <c r="AY3875" s="88"/>
      <c r="AZ3875" s="88"/>
      <c r="BA3875" s="88"/>
      <c r="BB3875" s="88"/>
      <c r="BC3875" s="88"/>
    </row>
    <row r="3876" spans="1:55" ht="15" x14ac:dyDescent="0.2">
      <c r="A3876" s="100" t="s">
        <v>534</v>
      </c>
      <c r="B3876" s="95" t="s">
        <v>534</v>
      </c>
      <c r="C3876" s="95">
        <v>3873</v>
      </c>
      <c r="D3876" s="95" t="s">
        <v>534</v>
      </c>
      <c r="E3876" s="99" t="s">
        <v>534</v>
      </c>
      <c r="F3876" s="95" t="s">
        <v>534</v>
      </c>
      <c r="G3876" s="95" t="s">
        <v>534</v>
      </c>
      <c r="H3876" s="95">
        <v>0</v>
      </c>
      <c r="I3876" s="95">
        <v>1</v>
      </c>
      <c r="J3876" s="95">
        <v>3409</v>
      </c>
      <c r="K3876" s="95" t="s">
        <v>534</v>
      </c>
      <c r="L3876" s="98" t="s">
        <v>534</v>
      </c>
      <c r="M3876" s="98" t="s">
        <v>534</v>
      </c>
      <c r="N3876" s="97" t="s">
        <v>534</v>
      </c>
      <c r="Q3876" s="88" t="str">
        <f t="array" aca="1" ref="Q3876" ca="1">IFERROR(INDEX(Tableau3[Num DECAL],SMALL(IF(Tableau3[Num DECAL]&lt;&gt;"",ROW(INDIRECT("1:"&amp;ROWS(Tableau3[Num DECAL])))),ROWS($1:3865))),"")</f>
        <v/>
      </c>
      <c r="R3876" s="88">
        <f t="shared" ca="1" si="60"/>
        <v>0</v>
      </c>
      <c r="S3876" s="88">
        <f ca="1">COUNTIFS(Tableau3[PLAGE],R3876)</f>
        <v>0</v>
      </c>
      <c r="T3876" s="139">
        <f ca="1">INDEX(EXTRACT!DATE,MATCH(Tableau4[[#This Row],[Décalage]],D:D,0),0)</f>
        <v>0</v>
      </c>
      <c r="U3876" s="139">
        <f ca="1">VLOOKUP(Tableau4[[#This Row],[Décalage]],D:E,2,0)</f>
        <v>0</v>
      </c>
      <c r="V3876" s="139">
        <f ca="1">VLOOKUP(Tableau4[[#This Row],[Décalage]],D:G,4,0)</f>
        <v>0</v>
      </c>
      <c r="AY3876" s="88"/>
      <c r="AZ3876" s="88"/>
      <c r="BA3876" s="88"/>
      <c r="BB3876" s="88"/>
      <c r="BC3876" s="88"/>
    </row>
    <row r="3877" spans="1:55" ht="15" x14ac:dyDescent="0.2">
      <c r="A3877" s="100" t="s">
        <v>534</v>
      </c>
      <c r="B3877" s="95" t="s">
        <v>534</v>
      </c>
      <c r="C3877" s="95">
        <v>3874</v>
      </c>
      <c r="D3877" s="95" t="s">
        <v>534</v>
      </c>
      <c r="E3877" s="99" t="s">
        <v>534</v>
      </c>
      <c r="F3877" s="95" t="s">
        <v>534</v>
      </c>
      <c r="G3877" s="95" t="s">
        <v>534</v>
      </c>
      <c r="H3877" s="95">
        <v>0</v>
      </c>
      <c r="I3877" s="95">
        <v>1</v>
      </c>
      <c r="J3877" s="95">
        <v>3410</v>
      </c>
      <c r="K3877" s="95" t="s">
        <v>534</v>
      </c>
      <c r="L3877" s="98" t="s">
        <v>534</v>
      </c>
      <c r="M3877" s="98" t="s">
        <v>534</v>
      </c>
      <c r="N3877" s="97" t="s">
        <v>534</v>
      </c>
      <c r="Q3877" s="88" t="str">
        <f t="array" aca="1" ref="Q3877" ca="1">IFERROR(INDEX(Tableau3[Num DECAL],SMALL(IF(Tableau3[Num DECAL]&lt;&gt;"",ROW(INDIRECT("1:"&amp;ROWS(Tableau3[Num DECAL])))),ROWS($1:3866))),"")</f>
        <v/>
      </c>
      <c r="R3877" s="88">
        <f t="shared" ca="1" si="60"/>
        <v>0</v>
      </c>
      <c r="S3877" s="88">
        <f ca="1">COUNTIFS(Tableau3[PLAGE],R3877)</f>
        <v>0</v>
      </c>
      <c r="T3877" s="139">
        <f ca="1">INDEX(EXTRACT!DATE,MATCH(Tableau4[[#This Row],[Décalage]],D:D,0),0)</f>
        <v>0</v>
      </c>
      <c r="U3877" s="139">
        <f ca="1">VLOOKUP(Tableau4[[#This Row],[Décalage]],D:E,2,0)</f>
        <v>0</v>
      </c>
      <c r="V3877" s="139">
        <f ca="1">VLOOKUP(Tableau4[[#This Row],[Décalage]],D:G,4,0)</f>
        <v>0</v>
      </c>
      <c r="AY3877" s="88"/>
      <c r="AZ3877" s="88"/>
      <c r="BA3877" s="88"/>
      <c r="BB3877" s="88"/>
      <c r="BC3877" s="88"/>
    </row>
    <row r="3878" spans="1:55" ht="15" x14ac:dyDescent="0.2">
      <c r="A3878" s="100" t="s">
        <v>534</v>
      </c>
      <c r="B3878" s="95" t="s">
        <v>534</v>
      </c>
      <c r="C3878" s="95">
        <v>3875</v>
      </c>
      <c r="D3878" s="95" t="s">
        <v>534</v>
      </c>
      <c r="E3878" s="99" t="s">
        <v>534</v>
      </c>
      <c r="F3878" s="95" t="s">
        <v>534</v>
      </c>
      <c r="G3878" s="95" t="s">
        <v>534</v>
      </c>
      <c r="H3878" s="95">
        <v>0</v>
      </c>
      <c r="I3878" s="95">
        <v>1</v>
      </c>
      <c r="J3878" s="95">
        <v>3411</v>
      </c>
      <c r="K3878" s="95" t="s">
        <v>534</v>
      </c>
      <c r="L3878" s="98" t="s">
        <v>534</v>
      </c>
      <c r="M3878" s="98" t="s">
        <v>534</v>
      </c>
      <c r="N3878" s="97" t="s">
        <v>534</v>
      </c>
      <c r="Q3878" s="88" t="str">
        <f t="array" aca="1" ref="Q3878" ca="1">IFERROR(INDEX(Tableau3[Num DECAL],SMALL(IF(Tableau3[Num DECAL]&lt;&gt;"",ROW(INDIRECT("1:"&amp;ROWS(Tableau3[Num DECAL])))),ROWS($1:3867))),"")</f>
        <v/>
      </c>
      <c r="R3878" s="88">
        <f t="shared" ca="1" si="60"/>
        <v>0</v>
      </c>
      <c r="S3878" s="88">
        <f ca="1">COUNTIFS(Tableau3[PLAGE],R3878)</f>
        <v>0</v>
      </c>
      <c r="T3878" s="139">
        <f ca="1">INDEX(EXTRACT!DATE,MATCH(Tableau4[[#This Row],[Décalage]],D:D,0),0)</f>
        <v>0</v>
      </c>
      <c r="U3878" s="139">
        <f ca="1">VLOOKUP(Tableau4[[#This Row],[Décalage]],D:E,2,0)</f>
        <v>0</v>
      </c>
      <c r="V3878" s="139">
        <f ca="1">VLOOKUP(Tableau4[[#This Row],[Décalage]],D:G,4,0)</f>
        <v>0</v>
      </c>
      <c r="AY3878" s="88"/>
      <c r="AZ3878" s="88"/>
      <c r="BA3878" s="88"/>
      <c r="BB3878" s="88"/>
      <c r="BC3878" s="88"/>
    </row>
    <row r="3879" spans="1:55" ht="15" x14ac:dyDescent="0.2">
      <c r="A3879" s="100" t="s">
        <v>534</v>
      </c>
      <c r="B3879" s="95" t="s">
        <v>534</v>
      </c>
      <c r="C3879" s="95">
        <v>3876</v>
      </c>
      <c r="D3879" s="95" t="s">
        <v>534</v>
      </c>
      <c r="E3879" s="99" t="s">
        <v>534</v>
      </c>
      <c r="F3879" s="95" t="s">
        <v>534</v>
      </c>
      <c r="G3879" s="95" t="s">
        <v>534</v>
      </c>
      <c r="H3879" s="95">
        <v>0</v>
      </c>
      <c r="I3879" s="95">
        <v>1</v>
      </c>
      <c r="J3879" s="95">
        <v>3412</v>
      </c>
      <c r="K3879" s="95" t="s">
        <v>534</v>
      </c>
      <c r="L3879" s="98" t="s">
        <v>534</v>
      </c>
      <c r="M3879" s="98" t="s">
        <v>534</v>
      </c>
      <c r="N3879" s="97" t="s">
        <v>534</v>
      </c>
      <c r="Q3879" s="88" t="str">
        <f t="array" aca="1" ref="Q3879" ca="1">IFERROR(INDEX(Tableau3[Num DECAL],SMALL(IF(Tableau3[Num DECAL]&lt;&gt;"",ROW(INDIRECT("1:"&amp;ROWS(Tableau3[Num DECAL])))),ROWS($1:3868))),"")</f>
        <v/>
      </c>
      <c r="R3879" s="88">
        <f t="shared" ca="1" si="60"/>
        <v>0</v>
      </c>
      <c r="S3879" s="88">
        <f ca="1">COUNTIFS(Tableau3[PLAGE],R3879)</f>
        <v>0</v>
      </c>
      <c r="T3879" s="139">
        <f ca="1">INDEX(EXTRACT!DATE,MATCH(Tableau4[[#This Row],[Décalage]],D:D,0),0)</f>
        <v>0</v>
      </c>
      <c r="U3879" s="139">
        <f ca="1">VLOOKUP(Tableau4[[#This Row],[Décalage]],D:E,2,0)</f>
        <v>0</v>
      </c>
      <c r="V3879" s="139">
        <f ca="1">VLOOKUP(Tableau4[[#This Row],[Décalage]],D:G,4,0)</f>
        <v>0</v>
      </c>
      <c r="AY3879" s="88"/>
      <c r="AZ3879" s="88"/>
      <c r="BA3879" s="88"/>
      <c r="BB3879" s="88"/>
      <c r="BC3879" s="88"/>
    </row>
    <row r="3880" spans="1:55" ht="15" x14ac:dyDescent="0.2">
      <c r="A3880" s="100" t="s">
        <v>534</v>
      </c>
      <c r="B3880" s="95" t="s">
        <v>534</v>
      </c>
      <c r="C3880" s="95">
        <v>3877</v>
      </c>
      <c r="D3880" s="95" t="s">
        <v>534</v>
      </c>
      <c r="E3880" s="99" t="s">
        <v>534</v>
      </c>
      <c r="F3880" s="95" t="s">
        <v>534</v>
      </c>
      <c r="G3880" s="95" t="s">
        <v>534</v>
      </c>
      <c r="H3880" s="95">
        <v>0</v>
      </c>
      <c r="I3880" s="95">
        <v>1</v>
      </c>
      <c r="J3880" s="95">
        <v>3413</v>
      </c>
      <c r="K3880" s="95" t="s">
        <v>534</v>
      </c>
      <c r="L3880" s="98" t="s">
        <v>534</v>
      </c>
      <c r="M3880" s="98" t="s">
        <v>534</v>
      </c>
      <c r="N3880" s="97" t="s">
        <v>534</v>
      </c>
      <c r="Q3880" s="88" t="str">
        <f t="array" aca="1" ref="Q3880" ca="1">IFERROR(INDEX(Tableau3[Num DECAL],SMALL(IF(Tableau3[Num DECAL]&lt;&gt;"",ROW(INDIRECT("1:"&amp;ROWS(Tableau3[Num DECAL])))),ROWS($1:3869))),"")</f>
        <v/>
      </c>
      <c r="R3880" s="88">
        <f t="shared" ca="1" si="60"/>
        <v>0</v>
      </c>
      <c r="S3880" s="88">
        <f ca="1">COUNTIFS(Tableau3[PLAGE],R3880)</f>
        <v>0</v>
      </c>
      <c r="T3880" s="139">
        <f ca="1">INDEX(EXTRACT!DATE,MATCH(Tableau4[[#This Row],[Décalage]],D:D,0),0)</f>
        <v>0</v>
      </c>
      <c r="U3880" s="139">
        <f ca="1">VLOOKUP(Tableau4[[#This Row],[Décalage]],D:E,2,0)</f>
        <v>0</v>
      </c>
      <c r="V3880" s="139">
        <f ca="1">VLOOKUP(Tableau4[[#This Row],[Décalage]],D:G,4,0)</f>
        <v>0</v>
      </c>
      <c r="AY3880" s="88"/>
      <c r="AZ3880" s="88"/>
      <c r="BA3880" s="88"/>
      <c r="BB3880" s="88"/>
      <c r="BC3880" s="88"/>
    </row>
    <row r="3881" spans="1:55" ht="15" x14ac:dyDescent="0.2">
      <c r="A3881" s="100" t="s">
        <v>534</v>
      </c>
      <c r="B3881" s="95" t="s">
        <v>534</v>
      </c>
      <c r="C3881" s="95">
        <v>3878</v>
      </c>
      <c r="D3881" s="95" t="s">
        <v>534</v>
      </c>
      <c r="E3881" s="99" t="s">
        <v>534</v>
      </c>
      <c r="F3881" s="95" t="s">
        <v>534</v>
      </c>
      <c r="G3881" s="95" t="s">
        <v>534</v>
      </c>
      <c r="H3881" s="95">
        <v>0</v>
      </c>
      <c r="I3881" s="95">
        <v>1</v>
      </c>
      <c r="J3881" s="95">
        <v>3414</v>
      </c>
      <c r="K3881" s="95" t="s">
        <v>534</v>
      </c>
      <c r="L3881" s="98" t="s">
        <v>534</v>
      </c>
      <c r="M3881" s="98" t="s">
        <v>534</v>
      </c>
      <c r="N3881" s="97" t="s">
        <v>534</v>
      </c>
      <c r="Q3881" s="88" t="str">
        <f t="array" aca="1" ref="Q3881" ca="1">IFERROR(INDEX(Tableau3[Num DECAL],SMALL(IF(Tableau3[Num DECAL]&lt;&gt;"",ROW(INDIRECT("1:"&amp;ROWS(Tableau3[Num DECAL])))),ROWS($1:3870))),"")</f>
        <v/>
      </c>
      <c r="R3881" s="88">
        <f t="shared" ca="1" si="60"/>
        <v>0</v>
      </c>
      <c r="S3881" s="88">
        <f ca="1">COUNTIFS(Tableau3[PLAGE],R3881)</f>
        <v>0</v>
      </c>
      <c r="T3881" s="139">
        <f ca="1">INDEX(EXTRACT!DATE,MATCH(Tableau4[[#This Row],[Décalage]],D:D,0),0)</f>
        <v>0</v>
      </c>
      <c r="U3881" s="139">
        <f ca="1">VLOOKUP(Tableau4[[#This Row],[Décalage]],D:E,2,0)</f>
        <v>0</v>
      </c>
      <c r="V3881" s="139">
        <f ca="1">VLOOKUP(Tableau4[[#This Row],[Décalage]],D:G,4,0)</f>
        <v>0</v>
      </c>
      <c r="AY3881" s="88"/>
      <c r="AZ3881" s="88"/>
      <c r="BA3881" s="88"/>
      <c r="BB3881" s="88"/>
      <c r="BC3881" s="88"/>
    </row>
    <row r="3882" spans="1:55" ht="15" x14ac:dyDescent="0.2">
      <c r="A3882" s="100" t="s">
        <v>534</v>
      </c>
      <c r="B3882" s="95" t="s">
        <v>534</v>
      </c>
      <c r="C3882" s="95">
        <v>3879</v>
      </c>
      <c r="D3882" s="95" t="s">
        <v>534</v>
      </c>
      <c r="E3882" s="99" t="s">
        <v>534</v>
      </c>
      <c r="F3882" s="95" t="s">
        <v>534</v>
      </c>
      <c r="G3882" s="95" t="s">
        <v>534</v>
      </c>
      <c r="H3882" s="95">
        <v>0</v>
      </c>
      <c r="I3882" s="95">
        <v>1</v>
      </c>
      <c r="J3882" s="95">
        <v>3415</v>
      </c>
      <c r="K3882" s="95" t="s">
        <v>534</v>
      </c>
      <c r="L3882" s="98" t="s">
        <v>534</v>
      </c>
      <c r="M3882" s="98" t="s">
        <v>534</v>
      </c>
      <c r="N3882" s="97" t="s">
        <v>534</v>
      </c>
      <c r="Q3882" s="88" t="str">
        <f t="array" aca="1" ref="Q3882" ca="1">IFERROR(INDEX(Tableau3[Num DECAL],SMALL(IF(Tableau3[Num DECAL]&lt;&gt;"",ROW(INDIRECT("1:"&amp;ROWS(Tableau3[Num DECAL])))),ROWS($1:3871))),"")</f>
        <v/>
      </c>
      <c r="R3882" s="88">
        <f t="shared" ca="1" si="60"/>
        <v>0</v>
      </c>
      <c r="S3882" s="88">
        <f ca="1">COUNTIFS(Tableau3[PLAGE],R3882)</f>
        <v>0</v>
      </c>
      <c r="T3882" s="139">
        <f ca="1">INDEX(EXTRACT!DATE,MATCH(Tableau4[[#This Row],[Décalage]],D:D,0),0)</f>
        <v>0</v>
      </c>
      <c r="U3882" s="139">
        <f ca="1">VLOOKUP(Tableau4[[#This Row],[Décalage]],D:E,2,0)</f>
        <v>0</v>
      </c>
      <c r="V3882" s="139">
        <f ca="1">VLOOKUP(Tableau4[[#This Row],[Décalage]],D:G,4,0)</f>
        <v>0</v>
      </c>
      <c r="AY3882" s="88"/>
      <c r="AZ3882" s="88"/>
      <c r="BA3882" s="88"/>
      <c r="BB3882" s="88"/>
      <c r="BC3882" s="88"/>
    </row>
    <row r="3883" spans="1:55" ht="15" x14ac:dyDescent="0.2">
      <c r="A3883" s="100" t="s">
        <v>534</v>
      </c>
      <c r="B3883" s="95" t="s">
        <v>534</v>
      </c>
      <c r="C3883" s="95">
        <v>3880</v>
      </c>
      <c r="D3883" s="95" t="s">
        <v>534</v>
      </c>
      <c r="E3883" s="99" t="s">
        <v>534</v>
      </c>
      <c r="F3883" s="95" t="s">
        <v>534</v>
      </c>
      <c r="G3883" s="95" t="s">
        <v>534</v>
      </c>
      <c r="H3883" s="95">
        <v>0</v>
      </c>
      <c r="I3883" s="95">
        <v>1</v>
      </c>
      <c r="J3883" s="95">
        <v>3416</v>
      </c>
      <c r="K3883" s="95" t="s">
        <v>534</v>
      </c>
      <c r="L3883" s="98" t="s">
        <v>534</v>
      </c>
      <c r="M3883" s="98" t="s">
        <v>534</v>
      </c>
      <c r="N3883" s="97" t="s">
        <v>534</v>
      </c>
      <c r="Q3883" s="88" t="str">
        <f t="array" aca="1" ref="Q3883" ca="1">IFERROR(INDEX(Tableau3[Num DECAL],SMALL(IF(Tableau3[Num DECAL]&lt;&gt;"",ROW(INDIRECT("1:"&amp;ROWS(Tableau3[Num DECAL])))),ROWS($1:3872))),"")</f>
        <v/>
      </c>
      <c r="R3883" s="88">
        <f t="shared" ca="1" si="60"/>
        <v>0</v>
      </c>
      <c r="S3883" s="88">
        <f ca="1">COUNTIFS(Tableau3[PLAGE],R3883)</f>
        <v>0</v>
      </c>
      <c r="T3883" s="139">
        <f ca="1">INDEX(EXTRACT!DATE,MATCH(Tableau4[[#This Row],[Décalage]],D:D,0),0)</f>
        <v>0</v>
      </c>
      <c r="U3883" s="139">
        <f ca="1">VLOOKUP(Tableau4[[#This Row],[Décalage]],D:E,2,0)</f>
        <v>0</v>
      </c>
      <c r="V3883" s="139">
        <f ca="1">VLOOKUP(Tableau4[[#This Row],[Décalage]],D:G,4,0)</f>
        <v>0</v>
      </c>
      <c r="AY3883" s="88"/>
      <c r="AZ3883" s="88"/>
      <c r="BA3883" s="88"/>
      <c r="BB3883" s="88"/>
      <c r="BC3883" s="88"/>
    </row>
    <row r="3884" spans="1:55" ht="15" x14ac:dyDescent="0.2">
      <c r="A3884" s="100" t="s">
        <v>534</v>
      </c>
      <c r="B3884" s="95" t="s">
        <v>534</v>
      </c>
      <c r="C3884" s="95">
        <v>3881</v>
      </c>
      <c r="D3884" s="95" t="s">
        <v>534</v>
      </c>
      <c r="E3884" s="99" t="s">
        <v>534</v>
      </c>
      <c r="F3884" s="95" t="s">
        <v>534</v>
      </c>
      <c r="G3884" s="95" t="s">
        <v>534</v>
      </c>
      <c r="H3884" s="95">
        <v>0</v>
      </c>
      <c r="I3884" s="95">
        <v>1</v>
      </c>
      <c r="J3884" s="95">
        <v>3417</v>
      </c>
      <c r="K3884" s="95" t="s">
        <v>534</v>
      </c>
      <c r="L3884" s="98" t="s">
        <v>534</v>
      </c>
      <c r="M3884" s="98" t="s">
        <v>534</v>
      </c>
      <c r="N3884" s="97" t="s">
        <v>534</v>
      </c>
      <c r="Q3884" s="88" t="str">
        <f t="array" aca="1" ref="Q3884" ca="1">IFERROR(INDEX(Tableau3[Num DECAL],SMALL(IF(Tableau3[Num DECAL]&lt;&gt;"",ROW(INDIRECT("1:"&amp;ROWS(Tableau3[Num DECAL])))),ROWS($1:3873))),"")</f>
        <v/>
      </c>
      <c r="R3884" s="88">
        <f t="shared" ca="1" si="60"/>
        <v>0</v>
      </c>
      <c r="S3884" s="88">
        <f ca="1">COUNTIFS(Tableau3[PLAGE],R3884)</f>
        <v>0</v>
      </c>
      <c r="T3884" s="139">
        <f ca="1">INDEX(EXTRACT!DATE,MATCH(Tableau4[[#This Row],[Décalage]],D:D,0),0)</f>
        <v>0</v>
      </c>
      <c r="U3884" s="139">
        <f ca="1">VLOOKUP(Tableau4[[#This Row],[Décalage]],D:E,2,0)</f>
        <v>0</v>
      </c>
      <c r="V3884" s="139">
        <f ca="1">VLOOKUP(Tableau4[[#This Row],[Décalage]],D:G,4,0)</f>
        <v>0</v>
      </c>
      <c r="AY3884" s="88"/>
      <c r="AZ3884" s="88"/>
      <c r="BA3884" s="88"/>
      <c r="BB3884" s="88"/>
      <c r="BC3884" s="88"/>
    </row>
    <row r="3885" spans="1:55" ht="15" x14ac:dyDescent="0.2">
      <c r="A3885" s="100" t="s">
        <v>534</v>
      </c>
      <c r="B3885" s="95" t="s">
        <v>534</v>
      </c>
      <c r="C3885" s="95">
        <v>3882</v>
      </c>
      <c r="D3885" s="95" t="s">
        <v>534</v>
      </c>
      <c r="E3885" s="99" t="s">
        <v>534</v>
      </c>
      <c r="F3885" s="95" t="s">
        <v>534</v>
      </c>
      <c r="G3885" s="95" t="s">
        <v>534</v>
      </c>
      <c r="H3885" s="95">
        <v>0</v>
      </c>
      <c r="I3885" s="95">
        <v>1</v>
      </c>
      <c r="J3885" s="95">
        <v>3418</v>
      </c>
      <c r="K3885" s="95" t="s">
        <v>534</v>
      </c>
      <c r="L3885" s="98" t="s">
        <v>534</v>
      </c>
      <c r="M3885" s="98" t="s">
        <v>534</v>
      </c>
      <c r="N3885" s="97" t="s">
        <v>534</v>
      </c>
      <c r="Q3885" s="88" t="str">
        <f t="array" aca="1" ref="Q3885" ca="1">IFERROR(INDEX(Tableau3[Num DECAL],SMALL(IF(Tableau3[Num DECAL]&lt;&gt;"",ROW(INDIRECT("1:"&amp;ROWS(Tableau3[Num DECAL])))),ROWS($1:3874))),"")</f>
        <v/>
      </c>
      <c r="R3885" s="88">
        <f t="shared" ca="1" si="60"/>
        <v>0</v>
      </c>
      <c r="S3885" s="88">
        <f ca="1">COUNTIFS(Tableau3[PLAGE],R3885)</f>
        <v>0</v>
      </c>
      <c r="T3885" s="139">
        <f ca="1">INDEX(EXTRACT!DATE,MATCH(Tableau4[[#This Row],[Décalage]],D:D,0),0)</f>
        <v>0</v>
      </c>
      <c r="U3885" s="139">
        <f ca="1">VLOOKUP(Tableau4[[#This Row],[Décalage]],D:E,2,0)</f>
        <v>0</v>
      </c>
      <c r="V3885" s="139">
        <f ca="1">VLOOKUP(Tableau4[[#This Row],[Décalage]],D:G,4,0)</f>
        <v>0</v>
      </c>
      <c r="AY3885" s="88"/>
      <c r="AZ3885" s="88"/>
      <c r="BA3885" s="88"/>
      <c r="BB3885" s="88"/>
      <c r="BC3885" s="88"/>
    </row>
    <row r="3886" spans="1:55" ht="15" x14ac:dyDescent="0.2">
      <c r="A3886" s="100" t="s">
        <v>534</v>
      </c>
      <c r="B3886" s="95" t="s">
        <v>534</v>
      </c>
      <c r="C3886" s="95">
        <v>3883</v>
      </c>
      <c r="D3886" s="95" t="s">
        <v>534</v>
      </c>
      <c r="E3886" s="99" t="s">
        <v>534</v>
      </c>
      <c r="F3886" s="95" t="s">
        <v>534</v>
      </c>
      <c r="G3886" s="95" t="s">
        <v>534</v>
      </c>
      <c r="H3886" s="95">
        <v>0</v>
      </c>
      <c r="I3886" s="95">
        <v>1</v>
      </c>
      <c r="J3886" s="95">
        <v>3419</v>
      </c>
      <c r="K3886" s="95" t="s">
        <v>534</v>
      </c>
      <c r="L3886" s="98" t="s">
        <v>534</v>
      </c>
      <c r="M3886" s="98" t="s">
        <v>534</v>
      </c>
      <c r="N3886" s="97" t="s">
        <v>534</v>
      </c>
      <c r="Q3886" s="88" t="str">
        <f t="array" aca="1" ref="Q3886" ca="1">IFERROR(INDEX(Tableau3[Num DECAL],SMALL(IF(Tableau3[Num DECAL]&lt;&gt;"",ROW(INDIRECT("1:"&amp;ROWS(Tableau3[Num DECAL])))),ROWS($1:3875))),"")</f>
        <v/>
      </c>
      <c r="R3886" s="88">
        <f t="shared" ca="1" si="60"/>
        <v>0</v>
      </c>
      <c r="S3886" s="88">
        <f ca="1">COUNTIFS(Tableau3[PLAGE],R3886)</f>
        <v>0</v>
      </c>
      <c r="T3886" s="139">
        <f ca="1">INDEX(EXTRACT!DATE,MATCH(Tableau4[[#This Row],[Décalage]],D:D,0),0)</f>
        <v>0</v>
      </c>
      <c r="U3886" s="139">
        <f ca="1">VLOOKUP(Tableau4[[#This Row],[Décalage]],D:E,2,0)</f>
        <v>0</v>
      </c>
      <c r="V3886" s="139">
        <f ca="1">VLOOKUP(Tableau4[[#This Row],[Décalage]],D:G,4,0)</f>
        <v>0</v>
      </c>
      <c r="AY3886" s="88"/>
      <c r="AZ3886" s="88"/>
      <c r="BA3886" s="88"/>
      <c r="BB3886" s="88"/>
      <c r="BC3886" s="88"/>
    </row>
    <row r="3887" spans="1:55" ht="15" x14ac:dyDescent="0.2">
      <c r="A3887" s="100" t="s">
        <v>534</v>
      </c>
      <c r="B3887" s="95" t="s">
        <v>534</v>
      </c>
      <c r="C3887" s="95">
        <v>3884</v>
      </c>
      <c r="D3887" s="95" t="s">
        <v>534</v>
      </c>
      <c r="E3887" s="99" t="s">
        <v>534</v>
      </c>
      <c r="F3887" s="95" t="s">
        <v>534</v>
      </c>
      <c r="G3887" s="95" t="s">
        <v>534</v>
      </c>
      <c r="H3887" s="95">
        <v>0</v>
      </c>
      <c r="I3887" s="95">
        <v>1</v>
      </c>
      <c r="J3887" s="95">
        <v>3420</v>
      </c>
      <c r="K3887" s="95" t="s">
        <v>534</v>
      </c>
      <c r="L3887" s="98" t="s">
        <v>534</v>
      </c>
      <c r="M3887" s="98" t="s">
        <v>534</v>
      </c>
      <c r="N3887" s="97" t="s">
        <v>534</v>
      </c>
      <c r="Q3887" s="88" t="str">
        <f t="array" aca="1" ref="Q3887" ca="1">IFERROR(INDEX(Tableau3[Num DECAL],SMALL(IF(Tableau3[Num DECAL]&lt;&gt;"",ROW(INDIRECT("1:"&amp;ROWS(Tableau3[Num DECAL])))),ROWS($1:3876))),"")</f>
        <v/>
      </c>
      <c r="R3887" s="88">
        <f t="shared" ca="1" si="60"/>
        <v>0</v>
      </c>
      <c r="S3887" s="88">
        <f ca="1">COUNTIFS(Tableau3[PLAGE],R3887)</f>
        <v>0</v>
      </c>
      <c r="T3887" s="139">
        <f ca="1">INDEX(EXTRACT!DATE,MATCH(Tableau4[[#This Row],[Décalage]],D:D,0),0)</f>
        <v>0</v>
      </c>
      <c r="U3887" s="139">
        <f ca="1">VLOOKUP(Tableau4[[#This Row],[Décalage]],D:E,2,0)</f>
        <v>0</v>
      </c>
      <c r="V3887" s="139">
        <f ca="1">VLOOKUP(Tableau4[[#This Row],[Décalage]],D:G,4,0)</f>
        <v>0</v>
      </c>
      <c r="AY3887" s="88"/>
      <c r="AZ3887" s="88"/>
      <c r="BA3887" s="88"/>
      <c r="BB3887" s="88"/>
      <c r="BC3887" s="88"/>
    </row>
    <row r="3888" spans="1:55" ht="15" x14ac:dyDescent="0.2">
      <c r="A3888" s="100" t="s">
        <v>534</v>
      </c>
      <c r="B3888" s="95" t="s">
        <v>534</v>
      </c>
      <c r="C3888" s="95">
        <v>3885</v>
      </c>
      <c r="D3888" s="95" t="s">
        <v>534</v>
      </c>
      <c r="E3888" s="99" t="s">
        <v>534</v>
      </c>
      <c r="F3888" s="95" t="s">
        <v>534</v>
      </c>
      <c r="G3888" s="95" t="s">
        <v>534</v>
      </c>
      <c r="H3888" s="95">
        <v>0</v>
      </c>
      <c r="I3888" s="95">
        <v>1</v>
      </c>
      <c r="J3888" s="95">
        <v>3421</v>
      </c>
      <c r="K3888" s="95" t="s">
        <v>534</v>
      </c>
      <c r="L3888" s="98" t="s">
        <v>534</v>
      </c>
      <c r="M3888" s="98" t="s">
        <v>534</v>
      </c>
      <c r="N3888" s="97" t="s">
        <v>534</v>
      </c>
      <c r="Q3888" s="88" t="str">
        <f t="array" aca="1" ref="Q3888" ca="1">IFERROR(INDEX(Tableau3[Num DECAL],SMALL(IF(Tableau3[Num DECAL]&lt;&gt;"",ROW(INDIRECT("1:"&amp;ROWS(Tableau3[Num DECAL])))),ROWS($1:3877))),"")</f>
        <v/>
      </c>
      <c r="R3888" s="88">
        <f t="shared" ca="1" si="60"/>
        <v>0</v>
      </c>
      <c r="S3888" s="88">
        <f ca="1">COUNTIFS(Tableau3[PLAGE],R3888)</f>
        <v>0</v>
      </c>
      <c r="T3888" s="139">
        <f ca="1">INDEX(EXTRACT!DATE,MATCH(Tableau4[[#This Row],[Décalage]],D:D,0),0)</f>
        <v>0</v>
      </c>
      <c r="U3888" s="139">
        <f ca="1">VLOOKUP(Tableau4[[#This Row],[Décalage]],D:E,2,0)</f>
        <v>0</v>
      </c>
      <c r="V3888" s="139">
        <f ca="1">VLOOKUP(Tableau4[[#This Row],[Décalage]],D:G,4,0)</f>
        <v>0</v>
      </c>
      <c r="AY3888" s="88"/>
      <c r="AZ3888" s="88"/>
      <c r="BA3888" s="88"/>
      <c r="BB3888" s="88"/>
      <c r="BC3888" s="88"/>
    </row>
    <row r="3889" spans="1:55" ht="15" x14ac:dyDescent="0.2">
      <c r="A3889" s="100" t="s">
        <v>534</v>
      </c>
      <c r="B3889" s="95" t="s">
        <v>534</v>
      </c>
      <c r="C3889" s="95">
        <v>3886</v>
      </c>
      <c r="D3889" s="95" t="s">
        <v>534</v>
      </c>
      <c r="E3889" s="99" t="s">
        <v>534</v>
      </c>
      <c r="F3889" s="95" t="s">
        <v>534</v>
      </c>
      <c r="G3889" s="95" t="s">
        <v>534</v>
      </c>
      <c r="H3889" s="95">
        <v>0</v>
      </c>
      <c r="I3889" s="95">
        <v>1</v>
      </c>
      <c r="J3889" s="95">
        <v>3422</v>
      </c>
      <c r="K3889" s="95" t="s">
        <v>534</v>
      </c>
      <c r="L3889" s="98" t="s">
        <v>534</v>
      </c>
      <c r="M3889" s="98" t="s">
        <v>534</v>
      </c>
      <c r="N3889" s="97" t="s">
        <v>534</v>
      </c>
      <c r="Q3889" s="88" t="str">
        <f t="array" aca="1" ref="Q3889" ca="1">IFERROR(INDEX(Tableau3[Num DECAL],SMALL(IF(Tableau3[Num DECAL]&lt;&gt;"",ROW(INDIRECT("1:"&amp;ROWS(Tableau3[Num DECAL])))),ROWS($1:3878))),"")</f>
        <v/>
      </c>
      <c r="R3889" s="88">
        <f t="shared" ca="1" si="60"/>
        <v>0</v>
      </c>
      <c r="S3889" s="88">
        <f ca="1">COUNTIFS(Tableau3[PLAGE],R3889)</f>
        <v>0</v>
      </c>
      <c r="T3889" s="139">
        <f ca="1">INDEX(EXTRACT!DATE,MATCH(Tableau4[[#This Row],[Décalage]],D:D,0),0)</f>
        <v>0</v>
      </c>
      <c r="U3889" s="139">
        <f ca="1">VLOOKUP(Tableau4[[#This Row],[Décalage]],D:E,2,0)</f>
        <v>0</v>
      </c>
      <c r="V3889" s="139">
        <f ca="1">VLOOKUP(Tableau4[[#This Row],[Décalage]],D:G,4,0)</f>
        <v>0</v>
      </c>
      <c r="AY3889" s="88"/>
      <c r="AZ3889" s="88"/>
      <c r="BA3889" s="88"/>
      <c r="BB3889" s="88"/>
      <c r="BC3889" s="88"/>
    </row>
    <row r="3890" spans="1:55" ht="15" x14ac:dyDescent="0.2">
      <c r="A3890" s="100" t="s">
        <v>534</v>
      </c>
      <c r="B3890" s="95" t="s">
        <v>534</v>
      </c>
      <c r="C3890" s="95">
        <v>3887</v>
      </c>
      <c r="D3890" s="95" t="s">
        <v>534</v>
      </c>
      <c r="E3890" s="99" t="s">
        <v>534</v>
      </c>
      <c r="F3890" s="95" t="s">
        <v>534</v>
      </c>
      <c r="G3890" s="95" t="s">
        <v>534</v>
      </c>
      <c r="H3890" s="95">
        <v>0</v>
      </c>
      <c r="I3890" s="95">
        <v>1</v>
      </c>
      <c r="J3890" s="95">
        <v>3423</v>
      </c>
      <c r="K3890" s="95" t="s">
        <v>534</v>
      </c>
      <c r="L3890" s="98" t="s">
        <v>534</v>
      </c>
      <c r="M3890" s="98" t="s">
        <v>534</v>
      </c>
      <c r="N3890" s="97" t="s">
        <v>534</v>
      </c>
      <c r="Q3890" s="88" t="str">
        <f t="array" aca="1" ref="Q3890" ca="1">IFERROR(INDEX(Tableau3[Num DECAL],SMALL(IF(Tableau3[Num DECAL]&lt;&gt;"",ROW(INDIRECT("1:"&amp;ROWS(Tableau3[Num DECAL])))),ROWS($1:3879))),"")</f>
        <v/>
      </c>
      <c r="R3890" s="88">
        <f t="shared" ca="1" si="60"/>
        <v>0</v>
      </c>
      <c r="S3890" s="88">
        <f ca="1">COUNTIFS(Tableau3[PLAGE],R3890)</f>
        <v>0</v>
      </c>
      <c r="T3890" s="139">
        <f ca="1">INDEX(EXTRACT!DATE,MATCH(Tableau4[[#This Row],[Décalage]],D:D,0),0)</f>
        <v>0</v>
      </c>
      <c r="U3890" s="139">
        <f ca="1">VLOOKUP(Tableau4[[#This Row],[Décalage]],D:E,2,0)</f>
        <v>0</v>
      </c>
      <c r="V3890" s="139">
        <f ca="1">VLOOKUP(Tableau4[[#This Row],[Décalage]],D:G,4,0)</f>
        <v>0</v>
      </c>
      <c r="AY3890" s="88"/>
      <c r="AZ3890" s="88"/>
      <c r="BA3890" s="88"/>
      <c r="BB3890" s="88"/>
      <c r="BC3890" s="88"/>
    </row>
    <row r="3891" spans="1:55" ht="15" x14ac:dyDescent="0.2">
      <c r="A3891" s="100" t="s">
        <v>534</v>
      </c>
      <c r="B3891" s="95" t="s">
        <v>534</v>
      </c>
      <c r="C3891" s="95">
        <v>3888</v>
      </c>
      <c r="D3891" s="95" t="s">
        <v>534</v>
      </c>
      <c r="E3891" s="99" t="s">
        <v>534</v>
      </c>
      <c r="F3891" s="95" t="s">
        <v>534</v>
      </c>
      <c r="G3891" s="95" t="s">
        <v>534</v>
      </c>
      <c r="H3891" s="95">
        <v>0</v>
      </c>
      <c r="I3891" s="95">
        <v>1</v>
      </c>
      <c r="J3891" s="95">
        <v>3424</v>
      </c>
      <c r="K3891" s="95" t="s">
        <v>534</v>
      </c>
      <c r="L3891" s="98" t="s">
        <v>534</v>
      </c>
      <c r="M3891" s="98" t="s">
        <v>534</v>
      </c>
      <c r="N3891" s="97" t="s">
        <v>534</v>
      </c>
      <c r="Q3891" s="88" t="str">
        <f t="array" aca="1" ref="Q3891" ca="1">IFERROR(INDEX(Tableau3[Num DECAL],SMALL(IF(Tableau3[Num DECAL]&lt;&gt;"",ROW(INDIRECT("1:"&amp;ROWS(Tableau3[Num DECAL])))),ROWS($1:3880))),"")</f>
        <v/>
      </c>
      <c r="R3891" s="88">
        <f t="shared" ca="1" si="60"/>
        <v>0</v>
      </c>
      <c r="S3891" s="88">
        <f ca="1">COUNTIFS(Tableau3[PLAGE],R3891)</f>
        <v>0</v>
      </c>
      <c r="T3891" s="139">
        <f ca="1">INDEX(EXTRACT!DATE,MATCH(Tableau4[[#This Row],[Décalage]],D:D,0),0)</f>
        <v>0</v>
      </c>
      <c r="U3891" s="139">
        <f ca="1">VLOOKUP(Tableau4[[#This Row],[Décalage]],D:E,2,0)</f>
        <v>0</v>
      </c>
      <c r="V3891" s="139">
        <f ca="1">VLOOKUP(Tableau4[[#This Row],[Décalage]],D:G,4,0)</f>
        <v>0</v>
      </c>
      <c r="AY3891" s="88"/>
      <c r="AZ3891" s="88"/>
      <c r="BA3891" s="88"/>
      <c r="BB3891" s="88"/>
      <c r="BC3891" s="88"/>
    </row>
    <row r="3892" spans="1:55" ht="15" x14ac:dyDescent="0.2">
      <c r="A3892" s="100" t="s">
        <v>534</v>
      </c>
      <c r="B3892" s="95" t="s">
        <v>534</v>
      </c>
      <c r="C3892" s="95">
        <v>3889</v>
      </c>
      <c r="D3892" s="95" t="s">
        <v>534</v>
      </c>
      <c r="E3892" s="99" t="s">
        <v>534</v>
      </c>
      <c r="F3892" s="95" t="s">
        <v>534</v>
      </c>
      <c r="G3892" s="95" t="s">
        <v>534</v>
      </c>
      <c r="H3892" s="95">
        <v>0</v>
      </c>
      <c r="I3892" s="95">
        <v>1</v>
      </c>
      <c r="J3892" s="95">
        <v>3425</v>
      </c>
      <c r="K3892" s="95" t="s">
        <v>534</v>
      </c>
      <c r="L3892" s="98" t="s">
        <v>534</v>
      </c>
      <c r="M3892" s="98" t="s">
        <v>534</v>
      </c>
      <c r="N3892" s="97" t="s">
        <v>534</v>
      </c>
      <c r="Q3892" s="88" t="str">
        <f t="array" aca="1" ref="Q3892" ca="1">IFERROR(INDEX(Tableau3[Num DECAL],SMALL(IF(Tableau3[Num DECAL]&lt;&gt;"",ROW(INDIRECT("1:"&amp;ROWS(Tableau3[Num DECAL])))),ROWS($1:3881))),"")</f>
        <v/>
      </c>
      <c r="R3892" s="88">
        <f t="shared" ca="1" si="60"/>
        <v>0</v>
      </c>
      <c r="S3892" s="88">
        <f ca="1">COUNTIFS(Tableau3[PLAGE],R3892)</f>
        <v>0</v>
      </c>
      <c r="T3892" s="139">
        <f ca="1">INDEX(EXTRACT!DATE,MATCH(Tableau4[[#This Row],[Décalage]],D:D,0),0)</f>
        <v>0</v>
      </c>
      <c r="U3892" s="139">
        <f ca="1">VLOOKUP(Tableau4[[#This Row],[Décalage]],D:E,2,0)</f>
        <v>0</v>
      </c>
      <c r="V3892" s="139">
        <f ca="1">VLOOKUP(Tableau4[[#This Row],[Décalage]],D:G,4,0)</f>
        <v>0</v>
      </c>
      <c r="AY3892" s="88"/>
      <c r="AZ3892" s="88"/>
      <c r="BA3892" s="88"/>
      <c r="BB3892" s="88"/>
      <c r="BC3892" s="88"/>
    </row>
    <row r="3893" spans="1:55" ht="15" x14ac:dyDescent="0.2">
      <c r="A3893" s="100" t="s">
        <v>534</v>
      </c>
      <c r="B3893" s="95" t="s">
        <v>534</v>
      </c>
      <c r="C3893" s="95">
        <v>3890</v>
      </c>
      <c r="D3893" s="95" t="s">
        <v>534</v>
      </c>
      <c r="E3893" s="99" t="s">
        <v>534</v>
      </c>
      <c r="F3893" s="95" t="s">
        <v>534</v>
      </c>
      <c r="G3893" s="95" t="s">
        <v>534</v>
      </c>
      <c r="H3893" s="95">
        <v>0</v>
      </c>
      <c r="I3893" s="95">
        <v>1</v>
      </c>
      <c r="J3893" s="95">
        <v>3426</v>
      </c>
      <c r="K3893" s="95" t="s">
        <v>534</v>
      </c>
      <c r="L3893" s="98" t="s">
        <v>534</v>
      </c>
      <c r="M3893" s="98" t="s">
        <v>534</v>
      </c>
      <c r="N3893" s="97" t="s">
        <v>534</v>
      </c>
      <c r="Q3893" s="88" t="str">
        <f t="array" aca="1" ref="Q3893" ca="1">IFERROR(INDEX(Tableau3[Num DECAL],SMALL(IF(Tableau3[Num DECAL]&lt;&gt;"",ROW(INDIRECT("1:"&amp;ROWS(Tableau3[Num DECAL])))),ROWS($1:3882))),"")</f>
        <v/>
      </c>
      <c r="R3893" s="88">
        <f t="shared" ca="1" si="60"/>
        <v>0</v>
      </c>
      <c r="S3893" s="88">
        <f ca="1">COUNTIFS(Tableau3[PLAGE],R3893)</f>
        <v>0</v>
      </c>
      <c r="T3893" s="139">
        <f ca="1">INDEX(EXTRACT!DATE,MATCH(Tableau4[[#This Row],[Décalage]],D:D,0),0)</f>
        <v>0</v>
      </c>
      <c r="U3893" s="139">
        <f ca="1">VLOOKUP(Tableau4[[#This Row],[Décalage]],D:E,2,0)</f>
        <v>0</v>
      </c>
      <c r="V3893" s="139">
        <f ca="1">VLOOKUP(Tableau4[[#This Row],[Décalage]],D:G,4,0)</f>
        <v>0</v>
      </c>
      <c r="AY3893" s="88"/>
      <c r="AZ3893" s="88"/>
      <c r="BA3893" s="88"/>
      <c r="BB3893" s="88"/>
      <c r="BC3893" s="88"/>
    </row>
    <row r="3894" spans="1:55" ht="15" x14ac:dyDescent="0.2">
      <c r="A3894" s="100" t="s">
        <v>534</v>
      </c>
      <c r="B3894" s="95" t="s">
        <v>534</v>
      </c>
      <c r="C3894" s="95">
        <v>3891</v>
      </c>
      <c r="D3894" s="95" t="s">
        <v>534</v>
      </c>
      <c r="E3894" s="99" t="s">
        <v>534</v>
      </c>
      <c r="F3894" s="95" t="s">
        <v>534</v>
      </c>
      <c r="G3894" s="95" t="s">
        <v>534</v>
      </c>
      <c r="H3894" s="95">
        <v>0</v>
      </c>
      <c r="I3894" s="95">
        <v>1</v>
      </c>
      <c r="J3894" s="95">
        <v>3427</v>
      </c>
      <c r="K3894" s="95" t="s">
        <v>534</v>
      </c>
      <c r="L3894" s="98" t="s">
        <v>534</v>
      </c>
      <c r="M3894" s="98" t="s">
        <v>534</v>
      </c>
      <c r="N3894" s="97" t="s">
        <v>534</v>
      </c>
      <c r="Q3894" s="88" t="str">
        <f t="array" aca="1" ref="Q3894" ca="1">IFERROR(INDEX(Tableau3[Num DECAL],SMALL(IF(Tableau3[Num DECAL]&lt;&gt;"",ROW(INDIRECT("1:"&amp;ROWS(Tableau3[Num DECAL])))),ROWS($1:3883))),"")</f>
        <v/>
      </c>
      <c r="R3894" s="88">
        <f t="shared" ca="1" si="60"/>
        <v>0</v>
      </c>
      <c r="S3894" s="88">
        <f ca="1">COUNTIFS(Tableau3[PLAGE],R3894)</f>
        <v>0</v>
      </c>
      <c r="T3894" s="139">
        <f ca="1">INDEX(EXTRACT!DATE,MATCH(Tableau4[[#This Row],[Décalage]],D:D,0),0)</f>
        <v>0</v>
      </c>
      <c r="U3894" s="139">
        <f ca="1">VLOOKUP(Tableau4[[#This Row],[Décalage]],D:E,2,0)</f>
        <v>0</v>
      </c>
      <c r="V3894" s="139">
        <f ca="1">VLOOKUP(Tableau4[[#This Row],[Décalage]],D:G,4,0)</f>
        <v>0</v>
      </c>
      <c r="AY3894" s="88"/>
      <c r="AZ3894" s="88"/>
      <c r="BA3894" s="88"/>
      <c r="BB3894" s="88"/>
      <c r="BC3894" s="88"/>
    </row>
    <row r="3895" spans="1:55" ht="15" x14ac:dyDescent="0.2">
      <c r="A3895" s="100" t="s">
        <v>534</v>
      </c>
      <c r="B3895" s="95" t="s">
        <v>534</v>
      </c>
      <c r="C3895" s="95">
        <v>3892</v>
      </c>
      <c r="D3895" s="95" t="s">
        <v>534</v>
      </c>
      <c r="E3895" s="99" t="s">
        <v>534</v>
      </c>
      <c r="F3895" s="95" t="s">
        <v>534</v>
      </c>
      <c r="G3895" s="95" t="s">
        <v>534</v>
      </c>
      <c r="H3895" s="95">
        <v>0</v>
      </c>
      <c r="I3895" s="95">
        <v>1</v>
      </c>
      <c r="J3895" s="95">
        <v>3428</v>
      </c>
      <c r="K3895" s="95" t="s">
        <v>534</v>
      </c>
      <c r="L3895" s="98" t="s">
        <v>534</v>
      </c>
      <c r="M3895" s="98" t="s">
        <v>534</v>
      </c>
      <c r="N3895" s="97" t="s">
        <v>534</v>
      </c>
      <c r="Q3895" s="88" t="str">
        <f t="array" aca="1" ref="Q3895" ca="1">IFERROR(INDEX(Tableau3[Num DECAL],SMALL(IF(Tableau3[Num DECAL]&lt;&gt;"",ROW(INDIRECT("1:"&amp;ROWS(Tableau3[Num DECAL])))),ROWS($1:3884))),"")</f>
        <v/>
      </c>
      <c r="R3895" s="88">
        <f t="shared" ca="1" si="60"/>
        <v>0</v>
      </c>
      <c r="S3895" s="88">
        <f ca="1">COUNTIFS(Tableau3[PLAGE],R3895)</f>
        <v>0</v>
      </c>
      <c r="T3895" s="139">
        <f ca="1">INDEX(EXTRACT!DATE,MATCH(Tableau4[[#This Row],[Décalage]],D:D,0),0)</f>
        <v>0</v>
      </c>
      <c r="U3895" s="139">
        <f ca="1">VLOOKUP(Tableau4[[#This Row],[Décalage]],D:E,2,0)</f>
        <v>0</v>
      </c>
      <c r="V3895" s="139">
        <f ca="1">VLOOKUP(Tableau4[[#This Row],[Décalage]],D:G,4,0)</f>
        <v>0</v>
      </c>
      <c r="AY3895" s="88"/>
      <c r="AZ3895" s="88"/>
      <c r="BA3895" s="88"/>
      <c r="BB3895" s="88"/>
      <c r="BC3895" s="88"/>
    </row>
    <row r="3896" spans="1:55" ht="15" x14ac:dyDescent="0.2">
      <c r="A3896" s="100" t="s">
        <v>534</v>
      </c>
      <c r="B3896" s="95" t="s">
        <v>534</v>
      </c>
      <c r="C3896" s="95">
        <v>3893</v>
      </c>
      <c r="D3896" s="95" t="s">
        <v>534</v>
      </c>
      <c r="E3896" s="99" t="s">
        <v>534</v>
      </c>
      <c r="F3896" s="95" t="s">
        <v>534</v>
      </c>
      <c r="G3896" s="95" t="s">
        <v>534</v>
      </c>
      <c r="H3896" s="95">
        <v>0</v>
      </c>
      <c r="I3896" s="95">
        <v>1</v>
      </c>
      <c r="J3896" s="95">
        <v>3429</v>
      </c>
      <c r="K3896" s="95" t="s">
        <v>534</v>
      </c>
      <c r="L3896" s="98" t="s">
        <v>534</v>
      </c>
      <c r="M3896" s="98" t="s">
        <v>534</v>
      </c>
      <c r="N3896" s="97" t="s">
        <v>534</v>
      </c>
      <c r="Q3896" s="88" t="str">
        <f t="array" aca="1" ref="Q3896" ca="1">IFERROR(INDEX(Tableau3[Num DECAL],SMALL(IF(Tableau3[Num DECAL]&lt;&gt;"",ROW(INDIRECT("1:"&amp;ROWS(Tableau3[Num DECAL])))),ROWS($1:3885))),"")</f>
        <v/>
      </c>
      <c r="R3896" s="88">
        <f t="shared" ca="1" si="60"/>
        <v>0</v>
      </c>
      <c r="S3896" s="88">
        <f ca="1">COUNTIFS(Tableau3[PLAGE],R3896)</f>
        <v>0</v>
      </c>
      <c r="T3896" s="139">
        <f ca="1">INDEX(EXTRACT!DATE,MATCH(Tableau4[[#This Row],[Décalage]],D:D,0),0)</f>
        <v>0</v>
      </c>
      <c r="U3896" s="139">
        <f ca="1">VLOOKUP(Tableau4[[#This Row],[Décalage]],D:E,2,0)</f>
        <v>0</v>
      </c>
      <c r="V3896" s="139">
        <f ca="1">VLOOKUP(Tableau4[[#This Row],[Décalage]],D:G,4,0)</f>
        <v>0</v>
      </c>
      <c r="AY3896" s="88"/>
      <c r="AZ3896" s="88"/>
      <c r="BA3896" s="88"/>
      <c r="BB3896" s="88"/>
      <c r="BC3896" s="88"/>
    </row>
    <row r="3897" spans="1:55" ht="15" x14ac:dyDescent="0.2">
      <c r="A3897" s="100" t="s">
        <v>534</v>
      </c>
      <c r="B3897" s="95" t="s">
        <v>534</v>
      </c>
      <c r="C3897" s="95">
        <v>3894</v>
      </c>
      <c r="D3897" s="95" t="s">
        <v>534</v>
      </c>
      <c r="E3897" s="99" t="s">
        <v>534</v>
      </c>
      <c r="F3897" s="95" t="s">
        <v>534</v>
      </c>
      <c r="G3897" s="95" t="s">
        <v>534</v>
      </c>
      <c r="H3897" s="95">
        <v>0</v>
      </c>
      <c r="I3897" s="95">
        <v>1</v>
      </c>
      <c r="J3897" s="95">
        <v>3430</v>
      </c>
      <c r="K3897" s="95" t="s">
        <v>534</v>
      </c>
      <c r="L3897" s="98" t="s">
        <v>534</v>
      </c>
      <c r="M3897" s="98" t="s">
        <v>534</v>
      </c>
      <c r="N3897" s="97" t="s">
        <v>534</v>
      </c>
      <c r="Q3897" s="88" t="str">
        <f t="array" aca="1" ref="Q3897" ca="1">IFERROR(INDEX(Tableau3[Num DECAL],SMALL(IF(Tableau3[Num DECAL]&lt;&gt;"",ROW(INDIRECT("1:"&amp;ROWS(Tableau3[Num DECAL])))),ROWS($1:3886))),"")</f>
        <v/>
      </c>
      <c r="R3897" s="88">
        <f t="shared" ca="1" si="60"/>
        <v>0</v>
      </c>
      <c r="S3897" s="88">
        <f ca="1">COUNTIFS(Tableau3[PLAGE],R3897)</f>
        <v>0</v>
      </c>
      <c r="T3897" s="139">
        <f ca="1">INDEX(EXTRACT!DATE,MATCH(Tableau4[[#This Row],[Décalage]],D:D,0),0)</f>
        <v>0</v>
      </c>
      <c r="U3897" s="139">
        <f ca="1">VLOOKUP(Tableau4[[#This Row],[Décalage]],D:E,2,0)</f>
        <v>0</v>
      </c>
      <c r="V3897" s="139">
        <f ca="1">VLOOKUP(Tableau4[[#This Row],[Décalage]],D:G,4,0)</f>
        <v>0</v>
      </c>
      <c r="AY3897" s="88"/>
      <c r="AZ3897" s="88"/>
      <c r="BA3897" s="88"/>
      <c r="BB3897" s="88"/>
      <c r="BC3897" s="88"/>
    </row>
    <row r="3898" spans="1:55" ht="15" x14ac:dyDescent="0.2">
      <c r="A3898" s="100" t="s">
        <v>534</v>
      </c>
      <c r="B3898" s="95" t="s">
        <v>534</v>
      </c>
      <c r="C3898" s="95">
        <v>3895</v>
      </c>
      <c r="D3898" s="95" t="s">
        <v>534</v>
      </c>
      <c r="E3898" s="99" t="s">
        <v>534</v>
      </c>
      <c r="F3898" s="95" t="s">
        <v>534</v>
      </c>
      <c r="G3898" s="95" t="s">
        <v>534</v>
      </c>
      <c r="H3898" s="95">
        <v>0</v>
      </c>
      <c r="I3898" s="95">
        <v>1</v>
      </c>
      <c r="J3898" s="95">
        <v>3431</v>
      </c>
      <c r="K3898" s="95" t="s">
        <v>534</v>
      </c>
      <c r="L3898" s="98" t="s">
        <v>534</v>
      </c>
      <c r="M3898" s="98" t="s">
        <v>534</v>
      </c>
      <c r="N3898" s="97" t="s">
        <v>534</v>
      </c>
      <c r="Q3898" s="88" t="str">
        <f t="array" aca="1" ref="Q3898" ca="1">IFERROR(INDEX(Tableau3[Num DECAL],SMALL(IF(Tableau3[Num DECAL]&lt;&gt;"",ROW(INDIRECT("1:"&amp;ROWS(Tableau3[Num DECAL])))),ROWS($1:3887))),"")</f>
        <v/>
      </c>
      <c r="R3898" s="88">
        <f t="shared" ca="1" si="60"/>
        <v>0</v>
      </c>
      <c r="S3898" s="88">
        <f ca="1">COUNTIFS(Tableau3[PLAGE],R3898)</f>
        <v>0</v>
      </c>
      <c r="T3898" s="139">
        <f ca="1">INDEX(EXTRACT!DATE,MATCH(Tableau4[[#This Row],[Décalage]],D:D,0),0)</f>
        <v>0</v>
      </c>
      <c r="U3898" s="139">
        <f ca="1">VLOOKUP(Tableau4[[#This Row],[Décalage]],D:E,2,0)</f>
        <v>0</v>
      </c>
      <c r="V3898" s="139">
        <f ca="1">VLOOKUP(Tableau4[[#This Row],[Décalage]],D:G,4,0)</f>
        <v>0</v>
      </c>
      <c r="AY3898" s="88"/>
      <c r="AZ3898" s="88"/>
      <c r="BA3898" s="88"/>
      <c r="BB3898" s="88"/>
      <c r="BC3898" s="88"/>
    </row>
    <row r="3899" spans="1:55" ht="15" x14ac:dyDescent="0.2">
      <c r="A3899" s="100" t="s">
        <v>534</v>
      </c>
      <c r="B3899" s="95" t="s">
        <v>534</v>
      </c>
      <c r="C3899" s="95">
        <v>3896</v>
      </c>
      <c r="D3899" s="95" t="s">
        <v>534</v>
      </c>
      <c r="E3899" s="99" t="s">
        <v>534</v>
      </c>
      <c r="F3899" s="95" t="s">
        <v>534</v>
      </c>
      <c r="G3899" s="95" t="s">
        <v>534</v>
      </c>
      <c r="H3899" s="95">
        <v>0</v>
      </c>
      <c r="I3899" s="95">
        <v>1</v>
      </c>
      <c r="J3899" s="95">
        <v>3432</v>
      </c>
      <c r="K3899" s="95" t="s">
        <v>534</v>
      </c>
      <c r="L3899" s="98" t="s">
        <v>534</v>
      </c>
      <c r="M3899" s="98" t="s">
        <v>534</v>
      </c>
      <c r="N3899" s="97" t="s">
        <v>534</v>
      </c>
      <c r="Q3899" s="88" t="str">
        <f t="array" aca="1" ref="Q3899" ca="1">IFERROR(INDEX(Tableau3[Num DECAL],SMALL(IF(Tableau3[Num DECAL]&lt;&gt;"",ROW(INDIRECT("1:"&amp;ROWS(Tableau3[Num DECAL])))),ROWS($1:3888))),"")</f>
        <v/>
      </c>
      <c r="R3899" s="88">
        <f t="shared" ca="1" si="60"/>
        <v>0</v>
      </c>
      <c r="S3899" s="88">
        <f ca="1">COUNTIFS(Tableau3[PLAGE],R3899)</f>
        <v>0</v>
      </c>
      <c r="T3899" s="139">
        <f ca="1">INDEX(EXTRACT!DATE,MATCH(Tableau4[[#This Row],[Décalage]],D:D,0),0)</f>
        <v>0</v>
      </c>
      <c r="U3899" s="139">
        <f ca="1">VLOOKUP(Tableau4[[#This Row],[Décalage]],D:E,2,0)</f>
        <v>0</v>
      </c>
      <c r="V3899" s="139">
        <f ca="1">VLOOKUP(Tableau4[[#This Row],[Décalage]],D:G,4,0)</f>
        <v>0</v>
      </c>
      <c r="AY3899" s="88"/>
      <c r="AZ3899" s="88"/>
      <c r="BA3899" s="88"/>
      <c r="BB3899" s="88"/>
      <c r="BC3899" s="88"/>
    </row>
    <row r="3900" spans="1:55" ht="15" x14ac:dyDescent="0.2">
      <c r="A3900" s="100" t="s">
        <v>534</v>
      </c>
      <c r="B3900" s="95" t="s">
        <v>534</v>
      </c>
      <c r="C3900" s="95">
        <v>3897</v>
      </c>
      <c r="D3900" s="95" t="s">
        <v>534</v>
      </c>
      <c r="E3900" s="99" t="s">
        <v>534</v>
      </c>
      <c r="F3900" s="95" t="s">
        <v>534</v>
      </c>
      <c r="G3900" s="95" t="s">
        <v>534</v>
      </c>
      <c r="H3900" s="95">
        <v>0</v>
      </c>
      <c r="I3900" s="95">
        <v>1</v>
      </c>
      <c r="J3900" s="95">
        <v>3433</v>
      </c>
      <c r="K3900" s="95" t="s">
        <v>534</v>
      </c>
      <c r="L3900" s="98" t="s">
        <v>534</v>
      </c>
      <c r="M3900" s="98" t="s">
        <v>534</v>
      </c>
      <c r="N3900" s="97" t="s">
        <v>534</v>
      </c>
      <c r="Q3900" s="88" t="str">
        <f t="array" aca="1" ref="Q3900" ca="1">IFERROR(INDEX(Tableau3[Num DECAL],SMALL(IF(Tableau3[Num DECAL]&lt;&gt;"",ROW(INDIRECT("1:"&amp;ROWS(Tableau3[Num DECAL])))),ROWS($1:3889))),"")</f>
        <v/>
      </c>
      <c r="R3900" s="88">
        <f t="shared" ca="1" si="60"/>
        <v>0</v>
      </c>
      <c r="S3900" s="88">
        <f ca="1">COUNTIFS(Tableau3[PLAGE],R3900)</f>
        <v>0</v>
      </c>
      <c r="T3900" s="139">
        <f ca="1">INDEX(EXTRACT!DATE,MATCH(Tableau4[[#This Row],[Décalage]],D:D,0),0)</f>
        <v>0</v>
      </c>
      <c r="U3900" s="139">
        <f ca="1">VLOOKUP(Tableau4[[#This Row],[Décalage]],D:E,2,0)</f>
        <v>0</v>
      </c>
      <c r="V3900" s="139">
        <f ca="1">VLOOKUP(Tableau4[[#This Row],[Décalage]],D:G,4,0)</f>
        <v>0</v>
      </c>
      <c r="AY3900" s="88"/>
      <c r="AZ3900" s="88"/>
      <c r="BA3900" s="88"/>
      <c r="BB3900" s="88"/>
      <c r="BC3900" s="88"/>
    </row>
    <row r="3901" spans="1:55" ht="15" x14ac:dyDescent="0.2">
      <c r="A3901" s="100" t="s">
        <v>534</v>
      </c>
      <c r="B3901" s="95" t="s">
        <v>534</v>
      </c>
      <c r="C3901" s="95">
        <v>3898</v>
      </c>
      <c r="D3901" s="95" t="s">
        <v>534</v>
      </c>
      <c r="E3901" s="99" t="s">
        <v>534</v>
      </c>
      <c r="F3901" s="95" t="s">
        <v>534</v>
      </c>
      <c r="G3901" s="95" t="s">
        <v>534</v>
      </c>
      <c r="H3901" s="95">
        <v>0</v>
      </c>
      <c r="I3901" s="95">
        <v>1</v>
      </c>
      <c r="J3901" s="95">
        <v>3434</v>
      </c>
      <c r="K3901" s="95" t="s">
        <v>534</v>
      </c>
      <c r="L3901" s="98" t="s">
        <v>534</v>
      </c>
      <c r="M3901" s="98" t="s">
        <v>534</v>
      </c>
      <c r="N3901" s="97" t="s">
        <v>534</v>
      </c>
      <c r="Q3901" s="88" t="str">
        <f t="array" aca="1" ref="Q3901" ca="1">IFERROR(INDEX(Tableau3[Num DECAL],SMALL(IF(Tableau3[Num DECAL]&lt;&gt;"",ROW(INDIRECT("1:"&amp;ROWS(Tableau3[Num DECAL])))),ROWS($1:3890))),"")</f>
        <v/>
      </c>
      <c r="R3901" s="88">
        <f t="shared" ca="1" si="60"/>
        <v>0</v>
      </c>
      <c r="S3901" s="88">
        <f ca="1">COUNTIFS(Tableau3[PLAGE],R3901)</f>
        <v>0</v>
      </c>
      <c r="T3901" s="139">
        <f ca="1">INDEX(EXTRACT!DATE,MATCH(Tableau4[[#This Row],[Décalage]],D:D,0),0)</f>
        <v>0</v>
      </c>
      <c r="U3901" s="139">
        <f ca="1">VLOOKUP(Tableau4[[#This Row],[Décalage]],D:E,2,0)</f>
        <v>0</v>
      </c>
      <c r="V3901" s="139">
        <f ca="1">VLOOKUP(Tableau4[[#This Row],[Décalage]],D:G,4,0)</f>
        <v>0</v>
      </c>
      <c r="AY3901" s="88"/>
      <c r="AZ3901" s="88"/>
      <c r="BA3901" s="88"/>
      <c r="BB3901" s="88"/>
      <c r="BC3901" s="88"/>
    </row>
    <row r="3902" spans="1:55" ht="15" x14ac:dyDescent="0.2">
      <c r="A3902" s="100" t="s">
        <v>534</v>
      </c>
      <c r="B3902" s="95" t="s">
        <v>534</v>
      </c>
      <c r="C3902" s="95">
        <v>3899</v>
      </c>
      <c r="D3902" s="95" t="s">
        <v>534</v>
      </c>
      <c r="E3902" s="99" t="s">
        <v>534</v>
      </c>
      <c r="F3902" s="95" t="s">
        <v>534</v>
      </c>
      <c r="G3902" s="95" t="s">
        <v>534</v>
      </c>
      <c r="H3902" s="95">
        <v>0</v>
      </c>
      <c r="I3902" s="95">
        <v>1</v>
      </c>
      <c r="J3902" s="95">
        <v>3435</v>
      </c>
      <c r="K3902" s="95" t="s">
        <v>534</v>
      </c>
      <c r="L3902" s="98" t="s">
        <v>534</v>
      </c>
      <c r="M3902" s="98" t="s">
        <v>534</v>
      </c>
      <c r="N3902" s="97" t="s">
        <v>534</v>
      </c>
      <c r="Q3902" s="88" t="str">
        <f t="array" aca="1" ref="Q3902" ca="1">IFERROR(INDEX(Tableau3[Num DECAL],SMALL(IF(Tableau3[Num DECAL]&lt;&gt;"",ROW(INDIRECT("1:"&amp;ROWS(Tableau3[Num DECAL])))),ROWS($1:3891))),"")</f>
        <v/>
      </c>
      <c r="R3902" s="88">
        <f t="shared" ca="1" si="60"/>
        <v>0</v>
      </c>
      <c r="S3902" s="88">
        <f ca="1">COUNTIFS(Tableau3[PLAGE],R3902)</f>
        <v>0</v>
      </c>
      <c r="T3902" s="139">
        <f ca="1">INDEX(EXTRACT!DATE,MATCH(Tableau4[[#This Row],[Décalage]],D:D,0),0)</f>
        <v>0</v>
      </c>
      <c r="U3902" s="139">
        <f ca="1">VLOOKUP(Tableau4[[#This Row],[Décalage]],D:E,2,0)</f>
        <v>0</v>
      </c>
      <c r="V3902" s="139">
        <f ca="1">VLOOKUP(Tableau4[[#This Row],[Décalage]],D:G,4,0)</f>
        <v>0</v>
      </c>
      <c r="AY3902" s="88"/>
      <c r="AZ3902" s="88"/>
      <c r="BA3902" s="88"/>
      <c r="BB3902" s="88"/>
      <c r="BC3902" s="88"/>
    </row>
    <row r="3903" spans="1:55" ht="15" x14ac:dyDescent="0.2">
      <c r="A3903" s="100" t="s">
        <v>534</v>
      </c>
      <c r="B3903" s="95" t="s">
        <v>534</v>
      </c>
      <c r="C3903" s="95">
        <v>3900</v>
      </c>
      <c r="D3903" s="95" t="s">
        <v>534</v>
      </c>
      <c r="E3903" s="99" t="s">
        <v>534</v>
      </c>
      <c r="F3903" s="95" t="s">
        <v>534</v>
      </c>
      <c r="G3903" s="95" t="s">
        <v>534</v>
      </c>
      <c r="H3903" s="95">
        <v>0</v>
      </c>
      <c r="I3903" s="95">
        <v>1</v>
      </c>
      <c r="J3903" s="95">
        <v>3436</v>
      </c>
      <c r="K3903" s="95" t="s">
        <v>534</v>
      </c>
      <c r="L3903" s="98" t="s">
        <v>534</v>
      </c>
      <c r="M3903" s="98" t="s">
        <v>534</v>
      </c>
      <c r="N3903" s="97" t="s">
        <v>534</v>
      </c>
      <c r="Q3903" s="88" t="str">
        <f t="array" aca="1" ref="Q3903" ca="1">IFERROR(INDEX(Tableau3[Num DECAL],SMALL(IF(Tableau3[Num DECAL]&lt;&gt;"",ROW(INDIRECT("1:"&amp;ROWS(Tableau3[Num DECAL])))),ROWS($1:3892))),"")</f>
        <v/>
      </c>
      <c r="R3903" s="88">
        <f t="shared" ca="1" si="60"/>
        <v>0</v>
      </c>
      <c r="S3903" s="88">
        <f ca="1">COUNTIFS(Tableau3[PLAGE],R3903)</f>
        <v>0</v>
      </c>
      <c r="T3903" s="139">
        <f ca="1">INDEX(EXTRACT!DATE,MATCH(Tableau4[[#This Row],[Décalage]],D:D,0),0)</f>
        <v>0</v>
      </c>
      <c r="U3903" s="139">
        <f ca="1">VLOOKUP(Tableau4[[#This Row],[Décalage]],D:E,2,0)</f>
        <v>0</v>
      </c>
      <c r="V3903" s="139">
        <f ca="1">VLOOKUP(Tableau4[[#This Row],[Décalage]],D:G,4,0)</f>
        <v>0</v>
      </c>
      <c r="AY3903" s="88"/>
      <c r="AZ3903" s="88"/>
      <c r="BA3903" s="88"/>
      <c r="BB3903" s="88"/>
      <c r="BC3903" s="88"/>
    </row>
    <row r="3904" spans="1:55" ht="15" x14ac:dyDescent="0.2">
      <c r="A3904" s="100" t="s">
        <v>534</v>
      </c>
      <c r="B3904" s="95" t="s">
        <v>534</v>
      </c>
      <c r="C3904" s="95">
        <v>3901</v>
      </c>
      <c r="D3904" s="95" t="s">
        <v>534</v>
      </c>
      <c r="E3904" s="99" t="s">
        <v>534</v>
      </c>
      <c r="F3904" s="95" t="s">
        <v>534</v>
      </c>
      <c r="G3904" s="95" t="s">
        <v>534</v>
      </c>
      <c r="H3904" s="95">
        <v>0</v>
      </c>
      <c r="I3904" s="95">
        <v>1</v>
      </c>
      <c r="J3904" s="95">
        <v>3437</v>
      </c>
      <c r="K3904" s="95" t="s">
        <v>534</v>
      </c>
      <c r="L3904" s="98" t="s">
        <v>534</v>
      </c>
      <c r="M3904" s="98" t="s">
        <v>534</v>
      </c>
      <c r="N3904" s="97" t="s">
        <v>534</v>
      </c>
      <c r="Q3904" s="88" t="str">
        <f t="array" aca="1" ref="Q3904" ca="1">IFERROR(INDEX(Tableau3[Num DECAL],SMALL(IF(Tableau3[Num DECAL]&lt;&gt;"",ROW(INDIRECT("1:"&amp;ROWS(Tableau3[Num DECAL])))),ROWS($1:3893))),"")</f>
        <v/>
      </c>
      <c r="R3904" s="88">
        <f t="shared" ca="1" si="60"/>
        <v>0</v>
      </c>
      <c r="S3904" s="88">
        <f ca="1">COUNTIFS(Tableau3[PLAGE],R3904)</f>
        <v>0</v>
      </c>
      <c r="T3904" s="139">
        <f ca="1">INDEX(EXTRACT!DATE,MATCH(Tableau4[[#This Row],[Décalage]],D:D,0),0)</f>
        <v>0</v>
      </c>
      <c r="U3904" s="139">
        <f ca="1">VLOOKUP(Tableau4[[#This Row],[Décalage]],D:E,2,0)</f>
        <v>0</v>
      </c>
      <c r="V3904" s="139">
        <f ca="1">VLOOKUP(Tableau4[[#This Row],[Décalage]],D:G,4,0)</f>
        <v>0</v>
      </c>
      <c r="AY3904" s="88"/>
      <c r="AZ3904" s="88"/>
      <c r="BA3904" s="88"/>
      <c r="BB3904" s="88"/>
      <c r="BC3904" s="88"/>
    </row>
    <row r="3905" spans="1:55" ht="15" x14ac:dyDescent="0.2">
      <c r="A3905" s="100" t="s">
        <v>534</v>
      </c>
      <c r="B3905" s="95" t="s">
        <v>534</v>
      </c>
      <c r="C3905" s="95">
        <v>3902</v>
      </c>
      <c r="D3905" s="95" t="s">
        <v>534</v>
      </c>
      <c r="E3905" s="99" t="s">
        <v>534</v>
      </c>
      <c r="F3905" s="95" t="s">
        <v>534</v>
      </c>
      <c r="G3905" s="95" t="s">
        <v>534</v>
      </c>
      <c r="H3905" s="95">
        <v>0</v>
      </c>
      <c r="I3905" s="95">
        <v>1</v>
      </c>
      <c r="J3905" s="95">
        <v>3438</v>
      </c>
      <c r="K3905" s="95" t="s">
        <v>534</v>
      </c>
      <c r="L3905" s="98" t="s">
        <v>534</v>
      </c>
      <c r="M3905" s="98" t="s">
        <v>534</v>
      </c>
      <c r="N3905" s="97" t="s">
        <v>534</v>
      </c>
      <c r="Q3905" s="88" t="str">
        <f t="array" aca="1" ref="Q3905" ca="1">IFERROR(INDEX(Tableau3[Num DECAL],SMALL(IF(Tableau3[Num DECAL]&lt;&gt;"",ROW(INDIRECT("1:"&amp;ROWS(Tableau3[Num DECAL])))),ROWS($1:3894))),"")</f>
        <v/>
      </c>
      <c r="R3905" s="88">
        <f t="shared" ca="1" si="60"/>
        <v>0</v>
      </c>
      <c r="S3905" s="88">
        <f ca="1">COUNTIFS(Tableau3[PLAGE],R3905)</f>
        <v>0</v>
      </c>
      <c r="T3905" s="139">
        <f ca="1">INDEX(EXTRACT!DATE,MATCH(Tableau4[[#This Row],[Décalage]],D:D,0),0)</f>
        <v>0</v>
      </c>
      <c r="U3905" s="139">
        <f ca="1">VLOOKUP(Tableau4[[#This Row],[Décalage]],D:E,2,0)</f>
        <v>0</v>
      </c>
      <c r="V3905" s="139">
        <f ca="1">VLOOKUP(Tableau4[[#This Row],[Décalage]],D:G,4,0)</f>
        <v>0</v>
      </c>
      <c r="AY3905" s="88"/>
      <c r="AZ3905" s="88"/>
      <c r="BA3905" s="88"/>
      <c r="BB3905" s="88"/>
      <c r="BC3905" s="88"/>
    </row>
    <row r="3906" spans="1:55" ht="15" x14ac:dyDescent="0.2">
      <c r="A3906" s="100" t="s">
        <v>534</v>
      </c>
      <c r="B3906" s="95" t="s">
        <v>534</v>
      </c>
      <c r="C3906" s="95">
        <v>3903</v>
      </c>
      <c r="D3906" s="95" t="s">
        <v>534</v>
      </c>
      <c r="E3906" s="99" t="s">
        <v>534</v>
      </c>
      <c r="F3906" s="95" t="s">
        <v>534</v>
      </c>
      <c r="G3906" s="95" t="s">
        <v>534</v>
      </c>
      <c r="H3906" s="95">
        <v>0</v>
      </c>
      <c r="I3906" s="95">
        <v>1</v>
      </c>
      <c r="J3906" s="95">
        <v>3439</v>
      </c>
      <c r="K3906" s="95" t="s">
        <v>534</v>
      </c>
      <c r="L3906" s="98" t="s">
        <v>534</v>
      </c>
      <c r="M3906" s="98" t="s">
        <v>534</v>
      </c>
      <c r="N3906" s="97" t="s">
        <v>534</v>
      </c>
      <c r="Q3906" s="88" t="str">
        <f t="array" aca="1" ref="Q3906" ca="1">IFERROR(INDEX(Tableau3[Num DECAL],SMALL(IF(Tableau3[Num DECAL]&lt;&gt;"",ROW(INDIRECT("1:"&amp;ROWS(Tableau3[Num DECAL])))),ROWS($1:3895))),"")</f>
        <v/>
      </c>
      <c r="R3906" s="88">
        <f t="shared" ca="1" si="60"/>
        <v>0</v>
      </c>
      <c r="S3906" s="88">
        <f ca="1">COUNTIFS(Tableau3[PLAGE],R3906)</f>
        <v>0</v>
      </c>
      <c r="T3906" s="139">
        <f ca="1">INDEX(EXTRACT!DATE,MATCH(Tableau4[[#This Row],[Décalage]],D:D,0),0)</f>
        <v>0</v>
      </c>
      <c r="U3906" s="139">
        <f ca="1">VLOOKUP(Tableau4[[#This Row],[Décalage]],D:E,2,0)</f>
        <v>0</v>
      </c>
      <c r="V3906" s="139">
        <f ca="1">VLOOKUP(Tableau4[[#This Row],[Décalage]],D:G,4,0)</f>
        <v>0</v>
      </c>
      <c r="AY3906" s="88"/>
      <c r="AZ3906" s="88"/>
      <c r="BA3906" s="88"/>
      <c r="BB3906" s="88"/>
      <c r="BC3906" s="88"/>
    </row>
    <row r="3907" spans="1:55" ht="15" x14ac:dyDescent="0.2">
      <c r="A3907" s="100" t="s">
        <v>534</v>
      </c>
      <c r="B3907" s="95" t="s">
        <v>534</v>
      </c>
      <c r="C3907" s="95">
        <v>3904</v>
      </c>
      <c r="D3907" s="95" t="s">
        <v>534</v>
      </c>
      <c r="E3907" s="99" t="s">
        <v>534</v>
      </c>
      <c r="F3907" s="95" t="s">
        <v>534</v>
      </c>
      <c r="G3907" s="95" t="s">
        <v>534</v>
      </c>
      <c r="H3907" s="95">
        <v>0</v>
      </c>
      <c r="I3907" s="95">
        <v>1</v>
      </c>
      <c r="J3907" s="95">
        <v>3440</v>
      </c>
      <c r="K3907" s="95" t="s">
        <v>534</v>
      </c>
      <c r="L3907" s="98" t="s">
        <v>534</v>
      </c>
      <c r="M3907" s="98" t="s">
        <v>534</v>
      </c>
      <c r="N3907" s="97" t="s">
        <v>534</v>
      </c>
      <c r="Q3907" s="88" t="str">
        <f t="array" aca="1" ref="Q3907" ca="1">IFERROR(INDEX(Tableau3[Num DECAL],SMALL(IF(Tableau3[Num DECAL]&lt;&gt;"",ROW(INDIRECT("1:"&amp;ROWS(Tableau3[Num DECAL])))),ROWS($1:3896))),"")</f>
        <v/>
      </c>
      <c r="R3907" s="88">
        <f t="shared" ca="1" si="60"/>
        <v>0</v>
      </c>
      <c r="S3907" s="88">
        <f ca="1">COUNTIFS(Tableau3[PLAGE],R3907)</f>
        <v>0</v>
      </c>
      <c r="T3907" s="139">
        <f ca="1">INDEX(EXTRACT!DATE,MATCH(Tableau4[[#This Row],[Décalage]],D:D,0),0)</f>
        <v>0</v>
      </c>
      <c r="U3907" s="139">
        <f ca="1">VLOOKUP(Tableau4[[#This Row],[Décalage]],D:E,2,0)</f>
        <v>0</v>
      </c>
      <c r="V3907" s="139">
        <f ca="1">VLOOKUP(Tableau4[[#This Row],[Décalage]],D:G,4,0)</f>
        <v>0</v>
      </c>
      <c r="AY3907" s="88"/>
      <c r="AZ3907" s="88"/>
      <c r="BA3907" s="88"/>
      <c r="BB3907" s="88"/>
      <c r="BC3907" s="88"/>
    </row>
    <row r="3908" spans="1:55" ht="15" x14ac:dyDescent="0.2">
      <c r="A3908" s="100" t="s">
        <v>534</v>
      </c>
      <c r="B3908" s="95" t="s">
        <v>534</v>
      </c>
      <c r="C3908" s="95">
        <v>3905</v>
      </c>
      <c r="D3908" s="95" t="s">
        <v>534</v>
      </c>
      <c r="E3908" s="99" t="s">
        <v>534</v>
      </c>
      <c r="F3908" s="95" t="s">
        <v>534</v>
      </c>
      <c r="G3908" s="95" t="s">
        <v>534</v>
      </c>
      <c r="H3908" s="95">
        <v>0</v>
      </c>
      <c r="I3908" s="95">
        <v>1</v>
      </c>
      <c r="J3908" s="95">
        <v>3441</v>
      </c>
      <c r="K3908" s="95" t="s">
        <v>534</v>
      </c>
      <c r="L3908" s="98" t="s">
        <v>534</v>
      </c>
      <c r="M3908" s="98" t="s">
        <v>534</v>
      </c>
      <c r="N3908" s="97" t="s">
        <v>534</v>
      </c>
      <c r="Q3908" s="88" t="str">
        <f t="array" aca="1" ref="Q3908" ca="1">IFERROR(INDEX(Tableau3[Num DECAL],SMALL(IF(Tableau3[Num DECAL]&lt;&gt;"",ROW(INDIRECT("1:"&amp;ROWS(Tableau3[Num DECAL])))),ROWS($1:3897))),"")</f>
        <v/>
      </c>
      <c r="R3908" s="88">
        <f t="shared" ca="1" si="60"/>
        <v>0</v>
      </c>
      <c r="S3908" s="88">
        <f ca="1">COUNTIFS(Tableau3[PLAGE],R3908)</f>
        <v>0</v>
      </c>
      <c r="T3908" s="139">
        <f ca="1">INDEX(EXTRACT!DATE,MATCH(Tableau4[[#This Row],[Décalage]],D:D,0),0)</f>
        <v>0</v>
      </c>
      <c r="U3908" s="139">
        <f ca="1">VLOOKUP(Tableau4[[#This Row],[Décalage]],D:E,2,0)</f>
        <v>0</v>
      </c>
      <c r="V3908" s="139">
        <f ca="1">VLOOKUP(Tableau4[[#This Row],[Décalage]],D:G,4,0)</f>
        <v>0</v>
      </c>
      <c r="AY3908" s="88"/>
      <c r="AZ3908" s="88"/>
      <c r="BA3908" s="88"/>
      <c r="BB3908" s="88"/>
      <c r="BC3908" s="88"/>
    </row>
    <row r="3909" spans="1:55" ht="15" x14ac:dyDescent="0.2">
      <c r="A3909" s="100" t="s">
        <v>534</v>
      </c>
      <c r="B3909" s="95" t="s">
        <v>534</v>
      </c>
      <c r="C3909" s="95">
        <v>3906</v>
      </c>
      <c r="D3909" s="95" t="s">
        <v>534</v>
      </c>
      <c r="E3909" s="99" t="s">
        <v>534</v>
      </c>
      <c r="F3909" s="95" t="s">
        <v>534</v>
      </c>
      <c r="G3909" s="95" t="s">
        <v>534</v>
      </c>
      <c r="H3909" s="95">
        <v>0</v>
      </c>
      <c r="I3909" s="95">
        <v>1</v>
      </c>
      <c r="J3909" s="95">
        <v>3442</v>
      </c>
      <c r="K3909" s="95" t="s">
        <v>534</v>
      </c>
      <c r="L3909" s="98" t="s">
        <v>534</v>
      </c>
      <c r="M3909" s="98" t="s">
        <v>534</v>
      </c>
      <c r="N3909" s="97" t="s">
        <v>534</v>
      </c>
      <c r="Q3909" s="88" t="str">
        <f t="array" aca="1" ref="Q3909" ca="1">IFERROR(INDEX(Tableau3[Num DECAL],SMALL(IF(Tableau3[Num DECAL]&lt;&gt;"",ROW(INDIRECT("1:"&amp;ROWS(Tableau3[Num DECAL])))),ROWS($1:3898))),"")</f>
        <v/>
      </c>
      <c r="R3909" s="88">
        <f t="shared" ca="1" si="60"/>
        <v>0</v>
      </c>
      <c r="S3909" s="88">
        <f ca="1">COUNTIFS(Tableau3[PLAGE],R3909)</f>
        <v>0</v>
      </c>
      <c r="T3909" s="139">
        <f ca="1">INDEX(EXTRACT!DATE,MATCH(Tableau4[[#This Row],[Décalage]],D:D,0),0)</f>
        <v>0</v>
      </c>
      <c r="U3909" s="139">
        <f ca="1">VLOOKUP(Tableau4[[#This Row],[Décalage]],D:E,2,0)</f>
        <v>0</v>
      </c>
      <c r="V3909" s="139">
        <f ca="1">VLOOKUP(Tableau4[[#This Row],[Décalage]],D:G,4,0)</f>
        <v>0</v>
      </c>
      <c r="AY3909" s="88"/>
      <c r="AZ3909" s="88"/>
      <c r="BA3909" s="88"/>
      <c r="BB3909" s="88"/>
      <c r="BC3909" s="88"/>
    </row>
    <row r="3910" spans="1:55" ht="15" x14ac:dyDescent="0.2">
      <c r="A3910" s="100" t="s">
        <v>534</v>
      </c>
      <c r="B3910" s="95" t="s">
        <v>534</v>
      </c>
      <c r="C3910" s="95">
        <v>3907</v>
      </c>
      <c r="D3910" s="95" t="s">
        <v>534</v>
      </c>
      <c r="E3910" s="99" t="s">
        <v>534</v>
      </c>
      <c r="F3910" s="95" t="s">
        <v>534</v>
      </c>
      <c r="G3910" s="95" t="s">
        <v>534</v>
      </c>
      <c r="H3910" s="95">
        <v>0</v>
      </c>
      <c r="I3910" s="95">
        <v>1</v>
      </c>
      <c r="J3910" s="95">
        <v>3443</v>
      </c>
      <c r="K3910" s="95" t="s">
        <v>534</v>
      </c>
      <c r="L3910" s="98" t="s">
        <v>534</v>
      </c>
      <c r="M3910" s="98" t="s">
        <v>534</v>
      </c>
      <c r="N3910" s="97" t="s">
        <v>534</v>
      </c>
      <c r="Q3910" s="88" t="str">
        <f t="array" aca="1" ref="Q3910" ca="1">IFERROR(INDEX(Tableau3[Num DECAL],SMALL(IF(Tableau3[Num DECAL]&lt;&gt;"",ROW(INDIRECT("1:"&amp;ROWS(Tableau3[Num DECAL])))),ROWS($1:3899))),"")</f>
        <v/>
      </c>
      <c r="R3910" s="88">
        <f t="shared" ca="1" si="60"/>
        <v>0</v>
      </c>
      <c r="S3910" s="88">
        <f ca="1">COUNTIFS(Tableau3[PLAGE],R3910)</f>
        <v>0</v>
      </c>
      <c r="T3910" s="139">
        <f ca="1">INDEX(EXTRACT!DATE,MATCH(Tableau4[[#This Row],[Décalage]],D:D,0),0)</f>
        <v>0</v>
      </c>
      <c r="U3910" s="139">
        <f ca="1">VLOOKUP(Tableau4[[#This Row],[Décalage]],D:E,2,0)</f>
        <v>0</v>
      </c>
      <c r="V3910" s="139">
        <f ca="1">VLOOKUP(Tableau4[[#This Row],[Décalage]],D:G,4,0)</f>
        <v>0</v>
      </c>
      <c r="AY3910" s="88"/>
      <c r="AZ3910" s="88"/>
      <c r="BA3910" s="88"/>
      <c r="BB3910" s="88"/>
      <c r="BC3910" s="88"/>
    </row>
    <row r="3911" spans="1:55" ht="15" x14ac:dyDescent="0.2">
      <c r="A3911" s="100" t="s">
        <v>534</v>
      </c>
      <c r="B3911" s="95" t="s">
        <v>534</v>
      </c>
      <c r="C3911" s="95">
        <v>3908</v>
      </c>
      <c r="D3911" s="95" t="s">
        <v>534</v>
      </c>
      <c r="E3911" s="99" t="s">
        <v>534</v>
      </c>
      <c r="F3911" s="95" t="s">
        <v>534</v>
      </c>
      <c r="G3911" s="95" t="s">
        <v>534</v>
      </c>
      <c r="H3911" s="95">
        <v>0</v>
      </c>
      <c r="I3911" s="95">
        <v>1</v>
      </c>
      <c r="J3911" s="95">
        <v>3444</v>
      </c>
      <c r="K3911" s="95" t="s">
        <v>534</v>
      </c>
      <c r="L3911" s="98" t="s">
        <v>534</v>
      </c>
      <c r="M3911" s="98" t="s">
        <v>534</v>
      </c>
      <c r="N3911" s="97" t="s">
        <v>534</v>
      </c>
      <c r="Q3911" s="88" t="str">
        <f t="array" aca="1" ref="Q3911" ca="1">IFERROR(INDEX(Tableau3[Num DECAL],SMALL(IF(Tableau3[Num DECAL]&lt;&gt;"",ROW(INDIRECT("1:"&amp;ROWS(Tableau3[Num DECAL])))),ROWS($1:3900))),"")</f>
        <v/>
      </c>
      <c r="R3911" s="88">
        <f t="shared" ca="1" si="60"/>
        <v>0</v>
      </c>
      <c r="S3911" s="88">
        <f ca="1">COUNTIFS(Tableau3[PLAGE],R3911)</f>
        <v>0</v>
      </c>
      <c r="T3911" s="139">
        <f ca="1">INDEX(EXTRACT!DATE,MATCH(Tableau4[[#This Row],[Décalage]],D:D,0),0)</f>
        <v>0</v>
      </c>
      <c r="U3911" s="139">
        <f ca="1">VLOOKUP(Tableau4[[#This Row],[Décalage]],D:E,2,0)</f>
        <v>0</v>
      </c>
      <c r="V3911" s="139">
        <f ca="1">VLOOKUP(Tableau4[[#This Row],[Décalage]],D:G,4,0)</f>
        <v>0</v>
      </c>
      <c r="AY3911" s="88"/>
      <c r="AZ3911" s="88"/>
      <c r="BA3911" s="88"/>
      <c r="BB3911" s="88"/>
      <c r="BC3911" s="88"/>
    </row>
    <row r="3912" spans="1:55" ht="15" x14ac:dyDescent="0.2">
      <c r="A3912" s="100" t="s">
        <v>534</v>
      </c>
      <c r="B3912" s="95" t="s">
        <v>534</v>
      </c>
      <c r="C3912" s="95">
        <v>3909</v>
      </c>
      <c r="D3912" s="95" t="s">
        <v>534</v>
      </c>
      <c r="E3912" s="99" t="s">
        <v>534</v>
      </c>
      <c r="F3912" s="95" t="s">
        <v>534</v>
      </c>
      <c r="G3912" s="95" t="s">
        <v>534</v>
      </c>
      <c r="H3912" s="95">
        <v>0</v>
      </c>
      <c r="I3912" s="95">
        <v>1</v>
      </c>
      <c r="J3912" s="95">
        <v>3445</v>
      </c>
      <c r="K3912" s="95" t="s">
        <v>534</v>
      </c>
      <c r="L3912" s="98" t="s">
        <v>534</v>
      </c>
      <c r="M3912" s="98" t="s">
        <v>534</v>
      </c>
      <c r="N3912" s="97" t="s">
        <v>534</v>
      </c>
      <c r="Q3912" s="88" t="str">
        <f t="array" aca="1" ref="Q3912" ca="1">IFERROR(INDEX(Tableau3[Num DECAL],SMALL(IF(Tableau3[Num DECAL]&lt;&gt;"",ROW(INDIRECT("1:"&amp;ROWS(Tableau3[Num DECAL])))),ROWS($1:3901))),"")</f>
        <v/>
      </c>
      <c r="R3912" s="88">
        <f t="shared" ca="1" si="60"/>
        <v>0</v>
      </c>
      <c r="S3912" s="88">
        <f ca="1">COUNTIFS(Tableau3[PLAGE],R3912)</f>
        <v>0</v>
      </c>
      <c r="T3912" s="139">
        <f ca="1">INDEX(EXTRACT!DATE,MATCH(Tableau4[[#This Row],[Décalage]],D:D,0),0)</f>
        <v>0</v>
      </c>
      <c r="U3912" s="139">
        <f ca="1">VLOOKUP(Tableau4[[#This Row],[Décalage]],D:E,2,0)</f>
        <v>0</v>
      </c>
      <c r="V3912" s="139">
        <f ca="1">VLOOKUP(Tableau4[[#This Row],[Décalage]],D:G,4,0)</f>
        <v>0</v>
      </c>
      <c r="AY3912" s="88"/>
      <c r="AZ3912" s="88"/>
      <c r="BA3912" s="88"/>
      <c r="BB3912" s="88"/>
      <c r="BC3912" s="88"/>
    </row>
    <row r="3913" spans="1:55" ht="15" x14ac:dyDescent="0.2">
      <c r="A3913" s="100" t="s">
        <v>534</v>
      </c>
      <c r="B3913" s="95" t="s">
        <v>534</v>
      </c>
      <c r="C3913" s="95">
        <v>3910</v>
      </c>
      <c r="D3913" s="95" t="s">
        <v>534</v>
      </c>
      <c r="E3913" s="99" t="s">
        <v>534</v>
      </c>
      <c r="F3913" s="95" t="s">
        <v>534</v>
      </c>
      <c r="G3913" s="95" t="s">
        <v>534</v>
      </c>
      <c r="H3913" s="95">
        <v>0</v>
      </c>
      <c r="I3913" s="95">
        <v>1</v>
      </c>
      <c r="J3913" s="95">
        <v>3446</v>
      </c>
      <c r="K3913" s="95" t="s">
        <v>534</v>
      </c>
      <c r="L3913" s="98" t="s">
        <v>534</v>
      </c>
      <c r="M3913" s="98" t="s">
        <v>534</v>
      </c>
      <c r="N3913" s="97" t="s">
        <v>534</v>
      </c>
      <c r="Q3913" s="88" t="str">
        <f t="array" aca="1" ref="Q3913" ca="1">IFERROR(INDEX(Tableau3[Num DECAL],SMALL(IF(Tableau3[Num DECAL]&lt;&gt;"",ROW(INDIRECT("1:"&amp;ROWS(Tableau3[Num DECAL])))),ROWS($1:3902))),"")</f>
        <v/>
      </c>
      <c r="R3913" s="88">
        <f t="shared" ca="1" si="60"/>
        <v>0</v>
      </c>
      <c r="S3913" s="88">
        <f ca="1">COUNTIFS(Tableau3[PLAGE],R3913)</f>
        <v>0</v>
      </c>
      <c r="T3913" s="139">
        <f ca="1">INDEX(EXTRACT!DATE,MATCH(Tableau4[[#This Row],[Décalage]],D:D,0),0)</f>
        <v>0</v>
      </c>
      <c r="U3913" s="139">
        <f ca="1">VLOOKUP(Tableau4[[#This Row],[Décalage]],D:E,2,0)</f>
        <v>0</v>
      </c>
      <c r="V3913" s="139">
        <f ca="1">VLOOKUP(Tableau4[[#This Row],[Décalage]],D:G,4,0)</f>
        <v>0</v>
      </c>
      <c r="AY3913" s="88"/>
      <c r="AZ3913" s="88"/>
      <c r="BA3913" s="88"/>
      <c r="BB3913" s="88"/>
      <c r="BC3913" s="88"/>
    </row>
    <row r="3914" spans="1:55" ht="15" x14ac:dyDescent="0.2">
      <c r="A3914" s="100" t="s">
        <v>534</v>
      </c>
      <c r="B3914" s="95" t="s">
        <v>534</v>
      </c>
      <c r="C3914" s="95">
        <v>3911</v>
      </c>
      <c r="D3914" s="95" t="s">
        <v>534</v>
      </c>
      <c r="E3914" s="99" t="s">
        <v>534</v>
      </c>
      <c r="F3914" s="95" t="s">
        <v>534</v>
      </c>
      <c r="G3914" s="95" t="s">
        <v>534</v>
      </c>
      <c r="H3914" s="95">
        <v>0</v>
      </c>
      <c r="I3914" s="95">
        <v>1</v>
      </c>
      <c r="J3914" s="95">
        <v>3447</v>
      </c>
      <c r="K3914" s="95" t="s">
        <v>534</v>
      </c>
      <c r="L3914" s="98" t="s">
        <v>534</v>
      </c>
      <c r="M3914" s="98" t="s">
        <v>534</v>
      </c>
      <c r="N3914" s="97" t="s">
        <v>534</v>
      </c>
      <c r="Q3914" s="88" t="str">
        <f t="array" aca="1" ref="Q3914" ca="1">IFERROR(INDEX(Tableau3[Num DECAL],SMALL(IF(Tableau3[Num DECAL]&lt;&gt;"",ROW(INDIRECT("1:"&amp;ROWS(Tableau3[Num DECAL])))),ROWS($1:3903))),"")</f>
        <v/>
      </c>
      <c r="R3914" s="88">
        <f t="shared" ca="1" si="60"/>
        <v>0</v>
      </c>
      <c r="S3914" s="88">
        <f ca="1">COUNTIFS(Tableau3[PLAGE],R3914)</f>
        <v>0</v>
      </c>
      <c r="T3914" s="139">
        <f ca="1">INDEX(EXTRACT!DATE,MATCH(Tableau4[[#This Row],[Décalage]],D:D,0),0)</f>
        <v>0</v>
      </c>
      <c r="U3914" s="139">
        <f ca="1">VLOOKUP(Tableau4[[#This Row],[Décalage]],D:E,2,0)</f>
        <v>0</v>
      </c>
      <c r="V3914" s="139">
        <f ca="1">VLOOKUP(Tableau4[[#This Row],[Décalage]],D:G,4,0)</f>
        <v>0</v>
      </c>
      <c r="AY3914" s="88"/>
      <c r="AZ3914" s="88"/>
      <c r="BA3914" s="88"/>
      <c r="BB3914" s="88"/>
      <c r="BC3914" s="88"/>
    </row>
    <row r="3915" spans="1:55" ht="15" x14ac:dyDescent="0.2">
      <c r="A3915" s="100" t="s">
        <v>534</v>
      </c>
      <c r="B3915" s="95" t="s">
        <v>534</v>
      </c>
      <c r="C3915" s="95">
        <v>3912</v>
      </c>
      <c r="D3915" s="95" t="s">
        <v>534</v>
      </c>
      <c r="E3915" s="99" t="s">
        <v>534</v>
      </c>
      <c r="F3915" s="95" t="s">
        <v>534</v>
      </c>
      <c r="G3915" s="95" t="s">
        <v>534</v>
      </c>
      <c r="H3915" s="95">
        <v>0</v>
      </c>
      <c r="I3915" s="95">
        <v>1</v>
      </c>
      <c r="J3915" s="95">
        <v>3448</v>
      </c>
      <c r="K3915" s="95" t="s">
        <v>534</v>
      </c>
      <c r="L3915" s="98" t="s">
        <v>534</v>
      </c>
      <c r="M3915" s="98" t="s">
        <v>534</v>
      </c>
      <c r="N3915" s="97" t="s">
        <v>534</v>
      </c>
      <c r="Q3915" s="88" t="str">
        <f t="array" aca="1" ref="Q3915" ca="1">IFERROR(INDEX(Tableau3[Num DECAL],SMALL(IF(Tableau3[Num DECAL]&lt;&gt;"",ROW(INDIRECT("1:"&amp;ROWS(Tableau3[Num DECAL])))),ROWS($1:3904))),"")</f>
        <v/>
      </c>
      <c r="R3915" s="88">
        <f t="shared" ca="1" si="60"/>
        <v>0</v>
      </c>
      <c r="S3915" s="88">
        <f ca="1">COUNTIFS(Tableau3[PLAGE],R3915)</f>
        <v>0</v>
      </c>
      <c r="T3915" s="139">
        <f ca="1">INDEX(EXTRACT!DATE,MATCH(Tableau4[[#This Row],[Décalage]],D:D,0),0)</f>
        <v>0</v>
      </c>
      <c r="U3915" s="139">
        <f ca="1">VLOOKUP(Tableau4[[#This Row],[Décalage]],D:E,2,0)</f>
        <v>0</v>
      </c>
      <c r="V3915" s="139">
        <f ca="1">VLOOKUP(Tableau4[[#This Row],[Décalage]],D:G,4,0)</f>
        <v>0</v>
      </c>
      <c r="AY3915" s="88"/>
      <c r="AZ3915" s="88"/>
      <c r="BA3915" s="88"/>
      <c r="BB3915" s="88"/>
      <c r="BC3915" s="88"/>
    </row>
    <row r="3916" spans="1:55" ht="15" x14ac:dyDescent="0.2">
      <c r="A3916" s="100" t="s">
        <v>534</v>
      </c>
      <c r="B3916" s="95" t="s">
        <v>534</v>
      </c>
      <c r="C3916" s="95">
        <v>3913</v>
      </c>
      <c r="D3916" s="95" t="s">
        <v>534</v>
      </c>
      <c r="E3916" s="99" t="s">
        <v>534</v>
      </c>
      <c r="F3916" s="95" t="s">
        <v>534</v>
      </c>
      <c r="G3916" s="95" t="s">
        <v>534</v>
      </c>
      <c r="H3916" s="95">
        <v>0</v>
      </c>
      <c r="I3916" s="95">
        <v>1</v>
      </c>
      <c r="J3916" s="95">
        <v>3449</v>
      </c>
      <c r="K3916" s="95" t="s">
        <v>534</v>
      </c>
      <c r="L3916" s="98" t="s">
        <v>534</v>
      </c>
      <c r="M3916" s="98" t="s">
        <v>534</v>
      </c>
      <c r="N3916" s="97" t="s">
        <v>534</v>
      </c>
      <c r="Q3916" s="88" t="str">
        <f t="array" aca="1" ref="Q3916" ca="1">IFERROR(INDEX(Tableau3[Num DECAL],SMALL(IF(Tableau3[Num DECAL]&lt;&gt;"",ROW(INDIRECT("1:"&amp;ROWS(Tableau3[Num DECAL])))),ROWS($1:3905))),"")</f>
        <v/>
      </c>
      <c r="R3916" s="88">
        <f t="shared" ref="R3916:R3979" ca="1" si="61">VLOOKUP(Q3916,D:J,7,0)</f>
        <v>0</v>
      </c>
      <c r="S3916" s="88">
        <f ca="1">COUNTIFS(Tableau3[PLAGE],R3916)</f>
        <v>0</v>
      </c>
      <c r="T3916" s="139">
        <f ca="1">INDEX(EXTRACT!DATE,MATCH(Tableau4[[#This Row],[Décalage]],D:D,0),0)</f>
        <v>0</v>
      </c>
      <c r="U3916" s="139">
        <f ca="1">VLOOKUP(Tableau4[[#This Row],[Décalage]],D:E,2,0)</f>
        <v>0</v>
      </c>
      <c r="V3916" s="139">
        <f ca="1">VLOOKUP(Tableau4[[#This Row],[Décalage]],D:G,4,0)</f>
        <v>0</v>
      </c>
      <c r="AY3916" s="88"/>
      <c r="AZ3916" s="88"/>
      <c r="BA3916" s="88"/>
      <c r="BB3916" s="88"/>
      <c r="BC3916" s="88"/>
    </row>
    <row r="3917" spans="1:55" ht="15" x14ac:dyDescent="0.2">
      <c r="A3917" s="100" t="s">
        <v>534</v>
      </c>
      <c r="B3917" s="95" t="s">
        <v>534</v>
      </c>
      <c r="C3917" s="95">
        <v>3914</v>
      </c>
      <c r="D3917" s="95" t="s">
        <v>534</v>
      </c>
      <c r="E3917" s="99" t="s">
        <v>534</v>
      </c>
      <c r="F3917" s="95" t="s">
        <v>534</v>
      </c>
      <c r="G3917" s="95" t="s">
        <v>534</v>
      </c>
      <c r="H3917" s="95">
        <v>0</v>
      </c>
      <c r="I3917" s="95">
        <v>1</v>
      </c>
      <c r="J3917" s="95">
        <v>3450</v>
      </c>
      <c r="K3917" s="95" t="s">
        <v>534</v>
      </c>
      <c r="L3917" s="98" t="s">
        <v>534</v>
      </c>
      <c r="M3917" s="98" t="s">
        <v>534</v>
      </c>
      <c r="N3917" s="97" t="s">
        <v>534</v>
      </c>
      <c r="Q3917" s="88" t="str">
        <f t="array" aca="1" ref="Q3917" ca="1">IFERROR(INDEX(Tableau3[Num DECAL],SMALL(IF(Tableau3[Num DECAL]&lt;&gt;"",ROW(INDIRECT("1:"&amp;ROWS(Tableau3[Num DECAL])))),ROWS($1:3906))),"")</f>
        <v/>
      </c>
      <c r="R3917" s="88">
        <f t="shared" ca="1" si="61"/>
        <v>0</v>
      </c>
      <c r="S3917" s="88">
        <f ca="1">COUNTIFS(Tableau3[PLAGE],R3917)</f>
        <v>0</v>
      </c>
      <c r="T3917" s="139">
        <f ca="1">INDEX(EXTRACT!DATE,MATCH(Tableau4[[#This Row],[Décalage]],D:D,0),0)</f>
        <v>0</v>
      </c>
      <c r="U3917" s="139">
        <f ca="1">VLOOKUP(Tableau4[[#This Row],[Décalage]],D:E,2,0)</f>
        <v>0</v>
      </c>
      <c r="V3917" s="139">
        <f ca="1">VLOOKUP(Tableau4[[#This Row],[Décalage]],D:G,4,0)</f>
        <v>0</v>
      </c>
      <c r="AY3917" s="88"/>
      <c r="AZ3917" s="88"/>
      <c r="BA3917" s="88"/>
      <c r="BB3917" s="88"/>
      <c r="BC3917" s="88"/>
    </row>
    <row r="3918" spans="1:55" ht="15" x14ac:dyDescent="0.2">
      <c r="A3918" s="100" t="s">
        <v>534</v>
      </c>
      <c r="B3918" s="95" t="s">
        <v>534</v>
      </c>
      <c r="C3918" s="95">
        <v>3915</v>
      </c>
      <c r="D3918" s="95" t="s">
        <v>534</v>
      </c>
      <c r="E3918" s="99" t="s">
        <v>534</v>
      </c>
      <c r="F3918" s="95" t="s">
        <v>534</v>
      </c>
      <c r="G3918" s="95" t="s">
        <v>534</v>
      </c>
      <c r="H3918" s="95">
        <v>0</v>
      </c>
      <c r="I3918" s="95">
        <v>1</v>
      </c>
      <c r="J3918" s="95">
        <v>3451</v>
      </c>
      <c r="K3918" s="95" t="s">
        <v>534</v>
      </c>
      <c r="L3918" s="98" t="s">
        <v>534</v>
      </c>
      <c r="M3918" s="98" t="s">
        <v>534</v>
      </c>
      <c r="N3918" s="97" t="s">
        <v>534</v>
      </c>
      <c r="Q3918" s="88" t="str">
        <f t="array" aca="1" ref="Q3918" ca="1">IFERROR(INDEX(Tableau3[Num DECAL],SMALL(IF(Tableau3[Num DECAL]&lt;&gt;"",ROW(INDIRECT("1:"&amp;ROWS(Tableau3[Num DECAL])))),ROWS($1:3907))),"")</f>
        <v/>
      </c>
      <c r="R3918" s="88">
        <f t="shared" ca="1" si="61"/>
        <v>0</v>
      </c>
      <c r="S3918" s="88">
        <f ca="1">COUNTIFS(Tableau3[PLAGE],R3918)</f>
        <v>0</v>
      </c>
      <c r="T3918" s="139">
        <f ca="1">INDEX(EXTRACT!DATE,MATCH(Tableau4[[#This Row],[Décalage]],D:D,0),0)</f>
        <v>0</v>
      </c>
      <c r="U3918" s="139">
        <f ca="1">VLOOKUP(Tableau4[[#This Row],[Décalage]],D:E,2,0)</f>
        <v>0</v>
      </c>
      <c r="V3918" s="139">
        <f ca="1">VLOOKUP(Tableau4[[#This Row],[Décalage]],D:G,4,0)</f>
        <v>0</v>
      </c>
      <c r="AY3918" s="88"/>
      <c r="AZ3918" s="88"/>
      <c r="BA3918" s="88"/>
      <c r="BB3918" s="88"/>
      <c r="BC3918" s="88"/>
    </row>
    <row r="3919" spans="1:55" ht="15" x14ac:dyDescent="0.2">
      <c r="A3919" s="100" t="s">
        <v>534</v>
      </c>
      <c r="B3919" s="95" t="s">
        <v>534</v>
      </c>
      <c r="C3919" s="95">
        <v>3916</v>
      </c>
      <c r="D3919" s="95" t="s">
        <v>534</v>
      </c>
      <c r="E3919" s="99" t="s">
        <v>534</v>
      </c>
      <c r="F3919" s="95" t="s">
        <v>534</v>
      </c>
      <c r="G3919" s="95" t="s">
        <v>534</v>
      </c>
      <c r="H3919" s="95">
        <v>0</v>
      </c>
      <c r="I3919" s="95">
        <v>1</v>
      </c>
      <c r="J3919" s="95">
        <v>3452</v>
      </c>
      <c r="K3919" s="95" t="s">
        <v>534</v>
      </c>
      <c r="L3919" s="98" t="s">
        <v>534</v>
      </c>
      <c r="M3919" s="98" t="s">
        <v>534</v>
      </c>
      <c r="N3919" s="97" t="s">
        <v>534</v>
      </c>
      <c r="Q3919" s="88" t="str">
        <f t="array" aca="1" ref="Q3919" ca="1">IFERROR(INDEX(Tableau3[Num DECAL],SMALL(IF(Tableau3[Num DECAL]&lt;&gt;"",ROW(INDIRECT("1:"&amp;ROWS(Tableau3[Num DECAL])))),ROWS($1:3908))),"")</f>
        <v/>
      </c>
      <c r="R3919" s="88">
        <f t="shared" ca="1" si="61"/>
        <v>0</v>
      </c>
      <c r="S3919" s="88">
        <f ca="1">COUNTIFS(Tableau3[PLAGE],R3919)</f>
        <v>0</v>
      </c>
      <c r="T3919" s="139">
        <f ca="1">INDEX(EXTRACT!DATE,MATCH(Tableau4[[#This Row],[Décalage]],D:D,0),0)</f>
        <v>0</v>
      </c>
      <c r="U3919" s="139">
        <f ca="1">VLOOKUP(Tableau4[[#This Row],[Décalage]],D:E,2,0)</f>
        <v>0</v>
      </c>
      <c r="V3919" s="139">
        <f ca="1">VLOOKUP(Tableau4[[#This Row],[Décalage]],D:G,4,0)</f>
        <v>0</v>
      </c>
      <c r="AY3919" s="88"/>
      <c r="AZ3919" s="88"/>
      <c r="BA3919" s="88"/>
      <c r="BB3919" s="88"/>
      <c r="BC3919" s="88"/>
    </row>
    <row r="3920" spans="1:55" ht="15" x14ac:dyDescent="0.2">
      <c r="A3920" s="100" t="s">
        <v>534</v>
      </c>
      <c r="B3920" s="95" t="s">
        <v>534</v>
      </c>
      <c r="C3920" s="95">
        <v>3917</v>
      </c>
      <c r="D3920" s="95" t="s">
        <v>534</v>
      </c>
      <c r="E3920" s="99" t="s">
        <v>534</v>
      </c>
      <c r="F3920" s="95" t="s">
        <v>534</v>
      </c>
      <c r="G3920" s="95" t="s">
        <v>534</v>
      </c>
      <c r="H3920" s="95">
        <v>0</v>
      </c>
      <c r="I3920" s="95">
        <v>1</v>
      </c>
      <c r="J3920" s="95">
        <v>3453</v>
      </c>
      <c r="K3920" s="95" t="s">
        <v>534</v>
      </c>
      <c r="L3920" s="98" t="s">
        <v>534</v>
      </c>
      <c r="M3920" s="98" t="s">
        <v>534</v>
      </c>
      <c r="N3920" s="97" t="s">
        <v>534</v>
      </c>
      <c r="Q3920" s="88" t="str">
        <f t="array" aca="1" ref="Q3920" ca="1">IFERROR(INDEX(Tableau3[Num DECAL],SMALL(IF(Tableau3[Num DECAL]&lt;&gt;"",ROW(INDIRECT("1:"&amp;ROWS(Tableau3[Num DECAL])))),ROWS($1:3909))),"")</f>
        <v/>
      </c>
      <c r="R3920" s="88">
        <f t="shared" ca="1" si="61"/>
        <v>0</v>
      </c>
      <c r="S3920" s="88">
        <f ca="1">COUNTIFS(Tableau3[PLAGE],R3920)</f>
        <v>0</v>
      </c>
      <c r="T3920" s="139">
        <f ca="1">INDEX(EXTRACT!DATE,MATCH(Tableau4[[#This Row],[Décalage]],D:D,0),0)</f>
        <v>0</v>
      </c>
      <c r="U3920" s="139">
        <f ca="1">VLOOKUP(Tableau4[[#This Row],[Décalage]],D:E,2,0)</f>
        <v>0</v>
      </c>
      <c r="V3920" s="139">
        <f ca="1">VLOOKUP(Tableau4[[#This Row],[Décalage]],D:G,4,0)</f>
        <v>0</v>
      </c>
      <c r="AY3920" s="88"/>
      <c r="AZ3920" s="88"/>
      <c r="BA3920" s="88"/>
      <c r="BB3920" s="88"/>
      <c r="BC3920" s="88"/>
    </row>
    <row r="3921" spans="1:55" ht="15" x14ac:dyDescent="0.2">
      <c r="A3921" s="100" t="s">
        <v>534</v>
      </c>
      <c r="B3921" s="95" t="s">
        <v>534</v>
      </c>
      <c r="C3921" s="95">
        <v>3918</v>
      </c>
      <c r="D3921" s="95" t="s">
        <v>534</v>
      </c>
      <c r="E3921" s="99" t="s">
        <v>534</v>
      </c>
      <c r="F3921" s="95" t="s">
        <v>534</v>
      </c>
      <c r="G3921" s="95" t="s">
        <v>534</v>
      </c>
      <c r="H3921" s="95">
        <v>0</v>
      </c>
      <c r="I3921" s="95">
        <v>1</v>
      </c>
      <c r="J3921" s="95">
        <v>3454</v>
      </c>
      <c r="K3921" s="95" t="s">
        <v>534</v>
      </c>
      <c r="L3921" s="98" t="s">
        <v>534</v>
      </c>
      <c r="M3921" s="98" t="s">
        <v>534</v>
      </c>
      <c r="N3921" s="97" t="s">
        <v>534</v>
      </c>
      <c r="Q3921" s="88" t="str">
        <f t="array" aca="1" ref="Q3921" ca="1">IFERROR(INDEX(Tableau3[Num DECAL],SMALL(IF(Tableau3[Num DECAL]&lt;&gt;"",ROW(INDIRECT("1:"&amp;ROWS(Tableau3[Num DECAL])))),ROWS($1:3910))),"")</f>
        <v/>
      </c>
      <c r="R3921" s="88">
        <f t="shared" ca="1" si="61"/>
        <v>0</v>
      </c>
      <c r="S3921" s="88">
        <f ca="1">COUNTIFS(Tableau3[PLAGE],R3921)</f>
        <v>0</v>
      </c>
      <c r="T3921" s="139">
        <f ca="1">INDEX(EXTRACT!DATE,MATCH(Tableau4[[#This Row],[Décalage]],D:D,0),0)</f>
        <v>0</v>
      </c>
      <c r="U3921" s="139">
        <f ca="1">VLOOKUP(Tableau4[[#This Row],[Décalage]],D:E,2,0)</f>
        <v>0</v>
      </c>
      <c r="V3921" s="139">
        <f ca="1">VLOOKUP(Tableau4[[#This Row],[Décalage]],D:G,4,0)</f>
        <v>0</v>
      </c>
      <c r="AY3921" s="88"/>
      <c r="AZ3921" s="88"/>
      <c r="BA3921" s="88"/>
      <c r="BB3921" s="88"/>
      <c r="BC3921" s="88"/>
    </row>
    <row r="3922" spans="1:55" ht="15" x14ac:dyDescent="0.2">
      <c r="A3922" s="100" t="s">
        <v>534</v>
      </c>
      <c r="B3922" s="95" t="s">
        <v>534</v>
      </c>
      <c r="C3922" s="95">
        <v>3919</v>
      </c>
      <c r="D3922" s="95" t="s">
        <v>534</v>
      </c>
      <c r="E3922" s="99" t="s">
        <v>534</v>
      </c>
      <c r="F3922" s="95" t="s">
        <v>534</v>
      </c>
      <c r="G3922" s="95" t="s">
        <v>534</v>
      </c>
      <c r="H3922" s="95">
        <v>0</v>
      </c>
      <c r="I3922" s="95">
        <v>1</v>
      </c>
      <c r="J3922" s="95">
        <v>3455</v>
      </c>
      <c r="K3922" s="95" t="s">
        <v>534</v>
      </c>
      <c r="L3922" s="98" t="s">
        <v>534</v>
      </c>
      <c r="M3922" s="98" t="s">
        <v>534</v>
      </c>
      <c r="N3922" s="97" t="s">
        <v>534</v>
      </c>
      <c r="Q3922" s="88" t="str">
        <f t="array" aca="1" ref="Q3922" ca="1">IFERROR(INDEX(Tableau3[Num DECAL],SMALL(IF(Tableau3[Num DECAL]&lt;&gt;"",ROW(INDIRECT("1:"&amp;ROWS(Tableau3[Num DECAL])))),ROWS($1:3911))),"")</f>
        <v/>
      </c>
      <c r="R3922" s="88">
        <f t="shared" ca="1" si="61"/>
        <v>0</v>
      </c>
      <c r="S3922" s="88">
        <f ca="1">COUNTIFS(Tableau3[PLAGE],R3922)</f>
        <v>0</v>
      </c>
      <c r="T3922" s="139">
        <f ca="1">INDEX(EXTRACT!DATE,MATCH(Tableau4[[#This Row],[Décalage]],D:D,0),0)</f>
        <v>0</v>
      </c>
      <c r="U3922" s="139">
        <f ca="1">VLOOKUP(Tableau4[[#This Row],[Décalage]],D:E,2,0)</f>
        <v>0</v>
      </c>
      <c r="V3922" s="139">
        <f ca="1">VLOOKUP(Tableau4[[#This Row],[Décalage]],D:G,4,0)</f>
        <v>0</v>
      </c>
      <c r="AY3922" s="88"/>
      <c r="AZ3922" s="88"/>
      <c r="BA3922" s="88"/>
      <c r="BB3922" s="88"/>
      <c r="BC3922" s="88"/>
    </row>
    <row r="3923" spans="1:55" ht="15" x14ac:dyDescent="0.2">
      <c r="A3923" s="100" t="s">
        <v>534</v>
      </c>
      <c r="B3923" s="95" t="s">
        <v>534</v>
      </c>
      <c r="C3923" s="95">
        <v>3920</v>
      </c>
      <c r="D3923" s="95" t="s">
        <v>534</v>
      </c>
      <c r="E3923" s="99" t="s">
        <v>534</v>
      </c>
      <c r="F3923" s="95" t="s">
        <v>534</v>
      </c>
      <c r="G3923" s="95" t="s">
        <v>534</v>
      </c>
      <c r="H3923" s="95">
        <v>0</v>
      </c>
      <c r="I3923" s="95">
        <v>1</v>
      </c>
      <c r="J3923" s="95">
        <v>3456</v>
      </c>
      <c r="K3923" s="95" t="s">
        <v>534</v>
      </c>
      <c r="L3923" s="98" t="s">
        <v>534</v>
      </c>
      <c r="M3923" s="98" t="s">
        <v>534</v>
      </c>
      <c r="N3923" s="97" t="s">
        <v>534</v>
      </c>
      <c r="Q3923" s="88" t="str">
        <f t="array" aca="1" ref="Q3923" ca="1">IFERROR(INDEX(Tableau3[Num DECAL],SMALL(IF(Tableau3[Num DECAL]&lt;&gt;"",ROW(INDIRECT("1:"&amp;ROWS(Tableau3[Num DECAL])))),ROWS($1:3912))),"")</f>
        <v/>
      </c>
      <c r="R3923" s="88">
        <f t="shared" ca="1" si="61"/>
        <v>0</v>
      </c>
      <c r="S3923" s="88">
        <f ca="1">COUNTIFS(Tableau3[PLAGE],R3923)</f>
        <v>0</v>
      </c>
      <c r="T3923" s="139">
        <f ca="1">INDEX(EXTRACT!DATE,MATCH(Tableau4[[#This Row],[Décalage]],D:D,0),0)</f>
        <v>0</v>
      </c>
      <c r="U3923" s="139">
        <f ca="1">VLOOKUP(Tableau4[[#This Row],[Décalage]],D:E,2,0)</f>
        <v>0</v>
      </c>
      <c r="V3923" s="139">
        <f ca="1">VLOOKUP(Tableau4[[#This Row],[Décalage]],D:G,4,0)</f>
        <v>0</v>
      </c>
      <c r="AY3923" s="88"/>
      <c r="AZ3923" s="88"/>
      <c r="BA3923" s="88"/>
      <c r="BB3923" s="88"/>
      <c r="BC3923" s="88"/>
    </row>
    <row r="3924" spans="1:55" ht="15" x14ac:dyDescent="0.2">
      <c r="A3924" s="100" t="s">
        <v>534</v>
      </c>
      <c r="B3924" s="95" t="s">
        <v>534</v>
      </c>
      <c r="C3924" s="95">
        <v>3921</v>
      </c>
      <c r="D3924" s="95" t="s">
        <v>534</v>
      </c>
      <c r="E3924" s="99" t="s">
        <v>534</v>
      </c>
      <c r="F3924" s="95" t="s">
        <v>534</v>
      </c>
      <c r="G3924" s="95" t="s">
        <v>534</v>
      </c>
      <c r="H3924" s="95">
        <v>0</v>
      </c>
      <c r="I3924" s="95">
        <v>1</v>
      </c>
      <c r="J3924" s="95">
        <v>3457</v>
      </c>
      <c r="K3924" s="95" t="s">
        <v>534</v>
      </c>
      <c r="L3924" s="98" t="s">
        <v>534</v>
      </c>
      <c r="M3924" s="98" t="s">
        <v>534</v>
      </c>
      <c r="N3924" s="97" t="s">
        <v>534</v>
      </c>
      <c r="Q3924" s="88" t="str">
        <f t="array" aca="1" ref="Q3924" ca="1">IFERROR(INDEX(Tableau3[Num DECAL],SMALL(IF(Tableau3[Num DECAL]&lt;&gt;"",ROW(INDIRECT("1:"&amp;ROWS(Tableau3[Num DECAL])))),ROWS($1:3913))),"")</f>
        <v/>
      </c>
      <c r="R3924" s="88">
        <f t="shared" ca="1" si="61"/>
        <v>0</v>
      </c>
      <c r="S3924" s="88">
        <f ca="1">COUNTIFS(Tableau3[PLAGE],R3924)</f>
        <v>0</v>
      </c>
      <c r="T3924" s="139">
        <f ca="1">INDEX(EXTRACT!DATE,MATCH(Tableau4[[#This Row],[Décalage]],D:D,0),0)</f>
        <v>0</v>
      </c>
      <c r="U3924" s="139">
        <f ca="1">VLOOKUP(Tableau4[[#This Row],[Décalage]],D:E,2,0)</f>
        <v>0</v>
      </c>
      <c r="V3924" s="139">
        <f ca="1">VLOOKUP(Tableau4[[#This Row],[Décalage]],D:G,4,0)</f>
        <v>0</v>
      </c>
      <c r="AY3924" s="88"/>
      <c r="AZ3924" s="88"/>
      <c r="BA3924" s="88"/>
      <c r="BB3924" s="88"/>
      <c r="BC3924" s="88"/>
    </row>
    <row r="3925" spans="1:55" ht="15" x14ac:dyDescent="0.2">
      <c r="A3925" s="100" t="s">
        <v>534</v>
      </c>
      <c r="B3925" s="95" t="s">
        <v>534</v>
      </c>
      <c r="C3925" s="95">
        <v>3922</v>
      </c>
      <c r="D3925" s="95" t="s">
        <v>534</v>
      </c>
      <c r="E3925" s="99" t="s">
        <v>534</v>
      </c>
      <c r="F3925" s="95" t="s">
        <v>534</v>
      </c>
      <c r="G3925" s="95" t="s">
        <v>534</v>
      </c>
      <c r="H3925" s="95">
        <v>0</v>
      </c>
      <c r="I3925" s="95">
        <v>1</v>
      </c>
      <c r="J3925" s="95">
        <v>3458</v>
      </c>
      <c r="K3925" s="95" t="s">
        <v>534</v>
      </c>
      <c r="L3925" s="98" t="s">
        <v>534</v>
      </c>
      <c r="M3925" s="98" t="s">
        <v>534</v>
      </c>
      <c r="N3925" s="97" t="s">
        <v>534</v>
      </c>
      <c r="Q3925" s="88" t="str">
        <f t="array" aca="1" ref="Q3925" ca="1">IFERROR(INDEX(Tableau3[Num DECAL],SMALL(IF(Tableau3[Num DECAL]&lt;&gt;"",ROW(INDIRECT("1:"&amp;ROWS(Tableau3[Num DECAL])))),ROWS($1:3914))),"")</f>
        <v/>
      </c>
      <c r="R3925" s="88">
        <f t="shared" ca="1" si="61"/>
        <v>0</v>
      </c>
      <c r="S3925" s="88">
        <f ca="1">COUNTIFS(Tableau3[PLAGE],R3925)</f>
        <v>0</v>
      </c>
      <c r="T3925" s="139">
        <f ca="1">INDEX(EXTRACT!DATE,MATCH(Tableau4[[#This Row],[Décalage]],D:D,0),0)</f>
        <v>0</v>
      </c>
      <c r="U3925" s="139">
        <f ca="1">VLOOKUP(Tableau4[[#This Row],[Décalage]],D:E,2,0)</f>
        <v>0</v>
      </c>
      <c r="V3925" s="139">
        <f ca="1">VLOOKUP(Tableau4[[#This Row],[Décalage]],D:G,4,0)</f>
        <v>0</v>
      </c>
      <c r="AY3925" s="88"/>
      <c r="AZ3925" s="88"/>
      <c r="BA3925" s="88"/>
      <c r="BB3925" s="88"/>
      <c r="BC3925" s="88"/>
    </row>
    <row r="3926" spans="1:55" ht="15" x14ac:dyDescent="0.2">
      <c r="A3926" s="100" t="s">
        <v>534</v>
      </c>
      <c r="B3926" s="95" t="s">
        <v>534</v>
      </c>
      <c r="C3926" s="95">
        <v>3923</v>
      </c>
      <c r="D3926" s="95" t="s">
        <v>534</v>
      </c>
      <c r="E3926" s="99" t="s">
        <v>534</v>
      </c>
      <c r="F3926" s="95" t="s">
        <v>534</v>
      </c>
      <c r="G3926" s="95" t="s">
        <v>534</v>
      </c>
      <c r="H3926" s="95">
        <v>0</v>
      </c>
      <c r="I3926" s="95">
        <v>1</v>
      </c>
      <c r="J3926" s="95">
        <v>3459</v>
      </c>
      <c r="K3926" s="95" t="s">
        <v>534</v>
      </c>
      <c r="L3926" s="98" t="s">
        <v>534</v>
      </c>
      <c r="M3926" s="98" t="s">
        <v>534</v>
      </c>
      <c r="N3926" s="97" t="s">
        <v>534</v>
      </c>
      <c r="Q3926" s="88" t="str">
        <f t="array" aca="1" ref="Q3926" ca="1">IFERROR(INDEX(Tableau3[Num DECAL],SMALL(IF(Tableau3[Num DECAL]&lt;&gt;"",ROW(INDIRECT("1:"&amp;ROWS(Tableau3[Num DECAL])))),ROWS($1:3915))),"")</f>
        <v/>
      </c>
      <c r="R3926" s="88">
        <f t="shared" ca="1" si="61"/>
        <v>0</v>
      </c>
      <c r="S3926" s="88">
        <f ca="1">COUNTIFS(Tableau3[PLAGE],R3926)</f>
        <v>0</v>
      </c>
      <c r="T3926" s="139">
        <f ca="1">INDEX(EXTRACT!DATE,MATCH(Tableau4[[#This Row],[Décalage]],D:D,0),0)</f>
        <v>0</v>
      </c>
      <c r="U3926" s="139">
        <f ca="1">VLOOKUP(Tableau4[[#This Row],[Décalage]],D:E,2,0)</f>
        <v>0</v>
      </c>
      <c r="V3926" s="139">
        <f ca="1">VLOOKUP(Tableau4[[#This Row],[Décalage]],D:G,4,0)</f>
        <v>0</v>
      </c>
      <c r="AY3926" s="88"/>
      <c r="AZ3926" s="88"/>
      <c r="BA3926" s="88"/>
      <c r="BB3926" s="88"/>
      <c r="BC3926" s="88"/>
    </row>
    <row r="3927" spans="1:55" ht="15" x14ac:dyDescent="0.2">
      <c r="A3927" s="100" t="s">
        <v>534</v>
      </c>
      <c r="B3927" s="95" t="s">
        <v>534</v>
      </c>
      <c r="C3927" s="95">
        <v>3924</v>
      </c>
      <c r="D3927" s="95" t="s">
        <v>534</v>
      </c>
      <c r="E3927" s="99" t="s">
        <v>534</v>
      </c>
      <c r="F3927" s="95" t="s">
        <v>534</v>
      </c>
      <c r="G3927" s="95" t="s">
        <v>534</v>
      </c>
      <c r="H3927" s="95">
        <v>0</v>
      </c>
      <c r="I3927" s="95">
        <v>1</v>
      </c>
      <c r="J3927" s="95">
        <v>3460</v>
      </c>
      <c r="K3927" s="95" t="s">
        <v>534</v>
      </c>
      <c r="L3927" s="98" t="s">
        <v>534</v>
      </c>
      <c r="M3927" s="98" t="s">
        <v>534</v>
      </c>
      <c r="N3927" s="97" t="s">
        <v>534</v>
      </c>
      <c r="Q3927" s="88" t="str">
        <f t="array" aca="1" ref="Q3927" ca="1">IFERROR(INDEX(Tableau3[Num DECAL],SMALL(IF(Tableau3[Num DECAL]&lt;&gt;"",ROW(INDIRECT("1:"&amp;ROWS(Tableau3[Num DECAL])))),ROWS($1:3916))),"")</f>
        <v/>
      </c>
      <c r="R3927" s="88">
        <f t="shared" ca="1" si="61"/>
        <v>0</v>
      </c>
      <c r="S3927" s="88">
        <f ca="1">COUNTIFS(Tableau3[PLAGE],R3927)</f>
        <v>0</v>
      </c>
      <c r="T3927" s="139">
        <f ca="1">INDEX(EXTRACT!DATE,MATCH(Tableau4[[#This Row],[Décalage]],D:D,0),0)</f>
        <v>0</v>
      </c>
      <c r="U3927" s="139">
        <f ca="1">VLOOKUP(Tableau4[[#This Row],[Décalage]],D:E,2,0)</f>
        <v>0</v>
      </c>
      <c r="V3927" s="139">
        <f ca="1">VLOOKUP(Tableau4[[#This Row],[Décalage]],D:G,4,0)</f>
        <v>0</v>
      </c>
      <c r="AY3927" s="88"/>
      <c r="AZ3927" s="88"/>
      <c r="BA3927" s="88"/>
      <c r="BB3927" s="88"/>
      <c r="BC3927" s="88"/>
    </row>
    <row r="3928" spans="1:55" ht="15" x14ac:dyDescent="0.2">
      <c r="A3928" s="100" t="s">
        <v>534</v>
      </c>
      <c r="B3928" s="95" t="s">
        <v>534</v>
      </c>
      <c r="C3928" s="95">
        <v>3925</v>
      </c>
      <c r="D3928" s="95" t="s">
        <v>534</v>
      </c>
      <c r="E3928" s="99" t="s">
        <v>534</v>
      </c>
      <c r="F3928" s="95" t="s">
        <v>534</v>
      </c>
      <c r="G3928" s="95" t="s">
        <v>534</v>
      </c>
      <c r="H3928" s="95">
        <v>0</v>
      </c>
      <c r="I3928" s="95">
        <v>1</v>
      </c>
      <c r="J3928" s="95">
        <v>3461</v>
      </c>
      <c r="K3928" s="95" t="s">
        <v>534</v>
      </c>
      <c r="L3928" s="98" t="s">
        <v>534</v>
      </c>
      <c r="M3928" s="98" t="s">
        <v>534</v>
      </c>
      <c r="N3928" s="97" t="s">
        <v>534</v>
      </c>
      <c r="Q3928" s="88" t="str">
        <f t="array" aca="1" ref="Q3928" ca="1">IFERROR(INDEX(Tableau3[Num DECAL],SMALL(IF(Tableau3[Num DECAL]&lt;&gt;"",ROW(INDIRECT("1:"&amp;ROWS(Tableau3[Num DECAL])))),ROWS($1:3917))),"")</f>
        <v/>
      </c>
      <c r="R3928" s="88">
        <f t="shared" ca="1" si="61"/>
        <v>0</v>
      </c>
      <c r="S3928" s="88">
        <f ca="1">COUNTIFS(Tableau3[PLAGE],R3928)</f>
        <v>0</v>
      </c>
      <c r="T3928" s="139">
        <f ca="1">INDEX(EXTRACT!DATE,MATCH(Tableau4[[#This Row],[Décalage]],D:D,0),0)</f>
        <v>0</v>
      </c>
      <c r="U3928" s="139">
        <f ca="1">VLOOKUP(Tableau4[[#This Row],[Décalage]],D:E,2,0)</f>
        <v>0</v>
      </c>
      <c r="V3928" s="139">
        <f ca="1">VLOOKUP(Tableau4[[#This Row],[Décalage]],D:G,4,0)</f>
        <v>0</v>
      </c>
      <c r="AY3928" s="88"/>
      <c r="AZ3928" s="88"/>
      <c r="BA3928" s="88"/>
      <c r="BB3928" s="88"/>
      <c r="BC3928" s="88"/>
    </row>
    <row r="3929" spans="1:55" ht="15" x14ac:dyDescent="0.2">
      <c r="A3929" s="100" t="s">
        <v>534</v>
      </c>
      <c r="B3929" s="95" t="s">
        <v>534</v>
      </c>
      <c r="C3929" s="95">
        <v>3926</v>
      </c>
      <c r="D3929" s="95" t="s">
        <v>534</v>
      </c>
      <c r="E3929" s="99" t="s">
        <v>534</v>
      </c>
      <c r="F3929" s="95" t="s">
        <v>534</v>
      </c>
      <c r="G3929" s="95" t="s">
        <v>534</v>
      </c>
      <c r="H3929" s="95">
        <v>0</v>
      </c>
      <c r="I3929" s="95">
        <v>1</v>
      </c>
      <c r="J3929" s="95">
        <v>3462</v>
      </c>
      <c r="K3929" s="95" t="s">
        <v>534</v>
      </c>
      <c r="L3929" s="98" t="s">
        <v>534</v>
      </c>
      <c r="M3929" s="98" t="s">
        <v>534</v>
      </c>
      <c r="N3929" s="97" t="s">
        <v>534</v>
      </c>
      <c r="Q3929" s="88" t="str">
        <f t="array" aca="1" ref="Q3929" ca="1">IFERROR(INDEX(Tableau3[Num DECAL],SMALL(IF(Tableau3[Num DECAL]&lt;&gt;"",ROW(INDIRECT("1:"&amp;ROWS(Tableau3[Num DECAL])))),ROWS($1:3918))),"")</f>
        <v/>
      </c>
      <c r="R3929" s="88">
        <f t="shared" ca="1" si="61"/>
        <v>0</v>
      </c>
      <c r="S3929" s="88">
        <f ca="1">COUNTIFS(Tableau3[PLAGE],R3929)</f>
        <v>0</v>
      </c>
      <c r="T3929" s="139">
        <f ca="1">INDEX(EXTRACT!DATE,MATCH(Tableau4[[#This Row],[Décalage]],D:D,0),0)</f>
        <v>0</v>
      </c>
      <c r="U3929" s="139">
        <f ca="1">VLOOKUP(Tableau4[[#This Row],[Décalage]],D:E,2,0)</f>
        <v>0</v>
      </c>
      <c r="V3929" s="139">
        <f ca="1">VLOOKUP(Tableau4[[#This Row],[Décalage]],D:G,4,0)</f>
        <v>0</v>
      </c>
      <c r="AY3929" s="88"/>
      <c r="AZ3929" s="88"/>
      <c r="BA3929" s="88"/>
      <c r="BB3929" s="88"/>
      <c r="BC3929" s="88"/>
    </row>
    <row r="3930" spans="1:55" ht="15" x14ac:dyDescent="0.2">
      <c r="A3930" s="100" t="s">
        <v>534</v>
      </c>
      <c r="B3930" s="95" t="s">
        <v>534</v>
      </c>
      <c r="C3930" s="95">
        <v>3927</v>
      </c>
      <c r="D3930" s="95" t="s">
        <v>534</v>
      </c>
      <c r="E3930" s="99" t="s">
        <v>534</v>
      </c>
      <c r="F3930" s="95" t="s">
        <v>534</v>
      </c>
      <c r="G3930" s="95" t="s">
        <v>534</v>
      </c>
      <c r="H3930" s="95">
        <v>0</v>
      </c>
      <c r="I3930" s="95">
        <v>1</v>
      </c>
      <c r="J3930" s="95">
        <v>3463</v>
      </c>
      <c r="K3930" s="95" t="s">
        <v>534</v>
      </c>
      <c r="L3930" s="98" t="s">
        <v>534</v>
      </c>
      <c r="M3930" s="98" t="s">
        <v>534</v>
      </c>
      <c r="N3930" s="97" t="s">
        <v>534</v>
      </c>
      <c r="Q3930" s="88" t="str">
        <f t="array" aca="1" ref="Q3930" ca="1">IFERROR(INDEX(Tableau3[Num DECAL],SMALL(IF(Tableau3[Num DECAL]&lt;&gt;"",ROW(INDIRECT("1:"&amp;ROWS(Tableau3[Num DECAL])))),ROWS($1:3919))),"")</f>
        <v/>
      </c>
      <c r="R3930" s="88">
        <f t="shared" ca="1" si="61"/>
        <v>0</v>
      </c>
      <c r="S3930" s="88">
        <f ca="1">COUNTIFS(Tableau3[PLAGE],R3930)</f>
        <v>0</v>
      </c>
      <c r="T3930" s="139">
        <f ca="1">INDEX(EXTRACT!DATE,MATCH(Tableau4[[#This Row],[Décalage]],D:D,0),0)</f>
        <v>0</v>
      </c>
      <c r="U3930" s="139">
        <f ca="1">VLOOKUP(Tableau4[[#This Row],[Décalage]],D:E,2,0)</f>
        <v>0</v>
      </c>
      <c r="V3930" s="139">
        <f ca="1">VLOOKUP(Tableau4[[#This Row],[Décalage]],D:G,4,0)</f>
        <v>0</v>
      </c>
      <c r="AY3930" s="88"/>
      <c r="AZ3930" s="88"/>
      <c r="BA3930" s="88"/>
      <c r="BB3930" s="88"/>
      <c r="BC3930" s="88"/>
    </row>
    <row r="3931" spans="1:55" ht="15" x14ac:dyDescent="0.2">
      <c r="A3931" s="100" t="s">
        <v>534</v>
      </c>
      <c r="B3931" s="95" t="s">
        <v>534</v>
      </c>
      <c r="C3931" s="95">
        <v>3928</v>
      </c>
      <c r="D3931" s="95" t="s">
        <v>534</v>
      </c>
      <c r="E3931" s="99" t="s">
        <v>534</v>
      </c>
      <c r="F3931" s="95" t="s">
        <v>534</v>
      </c>
      <c r="G3931" s="95" t="s">
        <v>534</v>
      </c>
      <c r="H3931" s="95">
        <v>0</v>
      </c>
      <c r="I3931" s="95">
        <v>1</v>
      </c>
      <c r="J3931" s="95">
        <v>3464</v>
      </c>
      <c r="K3931" s="95" t="s">
        <v>534</v>
      </c>
      <c r="L3931" s="98" t="s">
        <v>534</v>
      </c>
      <c r="M3931" s="98" t="s">
        <v>534</v>
      </c>
      <c r="N3931" s="97" t="s">
        <v>534</v>
      </c>
      <c r="Q3931" s="88" t="str">
        <f t="array" aca="1" ref="Q3931" ca="1">IFERROR(INDEX(Tableau3[Num DECAL],SMALL(IF(Tableau3[Num DECAL]&lt;&gt;"",ROW(INDIRECT("1:"&amp;ROWS(Tableau3[Num DECAL])))),ROWS($1:3920))),"")</f>
        <v/>
      </c>
      <c r="R3931" s="88">
        <f t="shared" ca="1" si="61"/>
        <v>0</v>
      </c>
      <c r="S3931" s="88">
        <f ca="1">COUNTIFS(Tableau3[PLAGE],R3931)</f>
        <v>0</v>
      </c>
      <c r="T3931" s="139">
        <f ca="1">INDEX(EXTRACT!DATE,MATCH(Tableau4[[#This Row],[Décalage]],D:D,0),0)</f>
        <v>0</v>
      </c>
      <c r="U3931" s="139">
        <f ca="1">VLOOKUP(Tableau4[[#This Row],[Décalage]],D:E,2,0)</f>
        <v>0</v>
      </c>
      <c r="V3931" s="139">
        <f ca="1">VLOOKUP(Tableau4[[#This Row],[Décalage]],D:G,4,0)</f>
        <v>0</v>
      </c>
      <c r="AY3931" s="88"/>
      <c r="AZ3931" s="88"/>
      <c r="BA3931" s="88"/>
      <c r="BB3931" s="88"/>
      <c r="BC3931" s="88"/>
    </row>
    <row r="3932" spans="1:55" ht="15" x14ac:dyDescent="0.2">
      <c r="A3932" s="100" t="s">
        <v>534</v>
      </c>
      <c r="B3932" s="95" t="s">
        <v>534</v>
      </c>
      <c r="C3932" s="95">
        <v>3929</v>
      </c>
      <c r="D3932" s="95" t="s">
        <v>534</v>
      </c>
      <c r="E3932" s="99" t="s">
        <v>534</v>
      </c>
      <c r="F3932" s="95" t="s">
        <v>534</v>
      </c>
      <c r="G3932" s="95" t="s">
        <v>534</v>
      </c>
      <c r="H3932" s="95">
        <v>0</v>
      </c>
      <c r="I3932" s="95">
        <v>1</v>
      </c>
      <c r="J3932" s="95">
        <v>3465</v>
      </c>
      <c r="K3932" s="95" t="s">
        <v>534</v>
      </c>
      <c r="L3932" s="98" t="s">
        <v>534</v>
      </c>
      <c r="M3932" s="98" t="s">
        <v>534</v>
      </c>
      <c r="N3932" s="97" t="s">
        <v>534</v>
      </c>
      <c r="Q3932" s="88" t="str">
        <f t="array" aca="1" ref="Q3932" ca="1">IFERROR(INDEX(Tableau3[Num DECAL],SMALL(IF(Tableau3[Num DECAL]&lt;&gt;"",ROW(INDIRECT("1:"&amp;ROWS(Tableau3[Num DECAL])))),ROWS($1:3921))),"")</f>
        <v/>
      </c>
      <c r="R3932" s="88">
        <f t="shared" ca="1" si="61"/>
        <v>0</v>
      </c>
      <c r="S3932" s="88">
        <f ca="1">COUNTIFS(Tableau3[PLAGE],R3932)</f>
        <v>0</v>
      </c>
      <c r="T3932" s="139">
        <f ca="1">INDEX(EXTRACT!DATE,MATCH(Tableau4[[#This Row],[Décalage]],D:D,0),0)</f>
        <v>0</v>
      </c>
      <c r="U3932" s="139">
        <f ca="1">VLOOKUP(Tableau4[[#This Row],[Décalage]],D:E,2,0)</f>
        <v>0</v>
      </c>
      <c r="V3932" s="139">
        <f ca="1">VLOOKUP(Tableau4[[#This Row],[Décalage]],D:G,4,0)</f>
        <v>0</v>
      </c>
      <c r="AY3932" s="88"/>
      <c r="AZ3932" s="88"/>
      <c r="BA3932" s="88"/>
      <c r="BB3932" s="88"/>
      <c r="BC3932" s="88"/>
    </row>
    <row r="3933" spans="1:55" ht="15" x14ac:dyDescent="0.2">
      <c r="A3933" s="100" t="s">
        <v>534</v>
      </c>
      <c r="B3933" s="95" t="s">
        <v>534</v>
      </c>
      <c r="C3933" s="95">
        <v>3930</v>
      </c>
      <c r="D3933" s="95" t="s">
        <v>534</v>
      </c>
      <c r="E3933" s="99" t="s">
        <v>534</v>
      </c>
      <c r="F3933" s="95" t="s">
        <v>534</v>
      </c>
      <c r="G3933" s="95" t="s">
        <v>534</v>
      </c>
      <c r="H3933" s="95">
        <v>0</v>
      </c>
      <c r="I3933" s="95">
        <v>1</v>
      </c>
      <c r="J3933" s="95">
        <v>3466</v>
      </c>
      <c r="K3933" s="95" t="s">
        <v>534</v>
      </c>
      <c r="L3933" s="98" t="s">
        <v>534</v>
      </c>
      <c r="M3933" s="98" t="s">
        <v>534</v>
      </c>
      <c r="N3933" s="97" t="s">
        <v>534</v>
      </c>
      <c r="Q3933" s="88" t="str">
        <f t="array" aca="1" ref="Q3933" ca="1">IFERROR(INDEX(Tableau3[Num DECAL],SMALL(IF(Tableau3[Num DECAL]&lt;&gt;"",ROW(INDIRECT("1:"&amp;ROWS(Tableau3[Num DECAL])))),ROWS($1:3922))),"")</f>
        <v/>
      </c>
      <c r="R3933" s="88">
        <f t="shared" ca="1" si="61"/>
        <v>0</v>
      </c>
      <c r="S3933" s="88">
        <f ca="1">COUNTIFS(Tableau3[PLAGE],R3933)</f>
        <v>0</v>
      </c>
      <c r="T3933" s="139">
        <f ca="1">INDEX(EXTRACT!DATE,MATCH(Tableau4[[#This Row],[Décalage]],D:D,0),0)</f>
        <v>0</v>
      </c>
      <c r="U3933" s="139">
        <f ca="1">VLOOKUP(Tableau4[[#This Row],[Décalage]],D:E,2,0)</f>
        <v>0</v>
      </c>
      <c r="V3933" s="139">
        <f ca="1">VLOOKUP(Tableau4[[#This Row],[Décalage]],D:G,4,0)</f>
        <v>0</v>
      </c>
      <c r="AY3933" s="88"/>
      <c r="AZ3933" s="88"/>
      <c r="BA3933" s="88"/>
      <c r="BB3933" s="88"/>
      <c r="BC3933" s="88"/>
    </row>
    <row r="3934" spans="1:55" ht="15" x14ac:dyDescent="0.2">
      <c r="A3934" s="100" t="s">
        <v>534</v>
      </c>
      <c r="B3934" s="95" t="s">
        <v>534</v>
      </c>
      <c r="C3934" s="95">
        <v>3931</v>
      </c>
      <c r="D3934" s="95" t="s">
        <v>534</v>
      </c>
      <c r="E3934" s="99" t="s">
        <v>534</v>
      </c>
      <c r="F3934" s="95" t="s">
        <v>534</v>
      </c>
      <c r="G3934" s="95" t="s">
        <v>534</v>
      </c>
      <c r="H3934" s="95">
        <v>0</v>
      </c>
      <c r="I3934" s="95">
        <v>1</v>
      </c>
      <c r="J3934" s="95">
        <v>3467</v>
      </c>
      <c r="K3934" s="95" t="s">
        <v>534</v>
      </c>
      <c r="L3934" s="98" t="s">
        <v>534</v>
      </c>
      <c r="M3934" s="98" t="s">
        <v>534</v>
      </c>
      <c r="N3934" s="97" t="s">
        <v>534</v>
      </c>
      <c r="Q3934" s="88" t="str">
        <f t="array" aca="1" ref="Q3934" ca="1">IFERROR(INDEX(Tableau3[Num DECAL],SMALL(IF(Tableau3[Num DECAL]&lt;&gt;"",ROW(INDIRECT("1:"&amp;ROWS(Tableau3[Num DECAL])))),ROWS($1:3923))),"")</f>
        <v/>
      </c>
      <c r="R3934" s="88">
        <f t="shared" ca="1" si="61"/>
        <v>0</v>
      </c>
      <c r="S3934" s="88">
        <f ca="1">COUNTIFS(Tableau3[PLAGE],R3934)</f>
        <v>0</v>
      </c>
      <c r="T3934" s="139">
        <f ca="1">INDEX(EXTRACT!DATE,MATCH(Tableau4[[#This Row],[Décalage]],D:D,0),0)</f>
        <v>0</v>
      </c>
      <c r="U3934" s="139">
        <f ca="1">VLOOKUP(Tableau4[[#This Row],[Décalage]],D:E,2,0)</f>
        <v>0</v>
      </c>
      <c r="V3934" s="139">
        <f ca="1">VLOOKUP(Tableau4[[#This Row],[Décalage]],D:G,4,0)</f>
        <v>0</v>
      </c>
      <c r="AY3934" s="88"/>
      <c r="AZ3934" s="88"/>
      <c r="BA3934" s="88"/>
      <c r="BB3934" s="88"/>
      <c r="BC3934" s="88"/>
    </row>
    <row r="3935" spans="1:55" ht="15" x14ac:dyDescent="0.2">
      <c r="A3935" s="100" t="s">
        <v>534</v>
      </c>
      <c r="B3935" s="95" t="s">
        <v>534</v>
      </c>
      <c r="C3935" s="95">
        <v>3932</v>
      </c>
      <c r="D3935" s="95" t="s">
        <v>534</v>
      </c>
      <c r="E3935" s="99" t="s">
        <v>534</v>
      </c>
      <c r="F3935" s="95" t="s">
        <v>534</v>
      </c>
      <c r="G3935" s="95" t="s">
        <v>534</v>
      </c>
      <c r="H3935" s="95">
        <v>0</v>
      </c>
      <c r="I3935" s="95">
        <v>1</v>
      </c>
      <c r="J3935" s="95">
        <v>3468</v>
      </c>
      <c r="K3935" s="95" t="s">
        <v>534</v>
      </c>
      <c r="L3935" s="98" t="s">
        <v>534</v>
      </c>
      <c r="M3935" s="98" t="s">
        <v>534</v>
      </c>
      <c r="N3935" s="97" t="s">
        <v>534</v>
      </c>
      <c r="Q3935" s="88" t="str">
        <f t="array" aca="1" ref="Q3935" ca="1">IFERROR(INDEX(Tableau3[Num DECAL],SMALL(IF(Tableau3[Num DECAL]&lt;&gt;"",ROW(INDIRECT("1:"&amp;ROWS(Tableau3[Num DECAL])))),ROWS($1:3924))),"")</f>
        <v/>
      </c>
      <c r="R3935" s="88">
        <f t="shared" ca="1" si="61"/>
        <v>0</v>
      </c>
      <c r="S3935" s="88">
        <f ca="1">COUNTIFS(Tableau3[PLAGE],R3935)</f>
        <v>0</v>
      </c>
      <c r="T3935" s="139">
        <f ca="1">INDEX(EXTRACT!DATE,MATCH(Tableau4[[#This Row],[Décalage]],D:D,0),0)</f>
        <v>0</v>
      </c>
      <c r="U3935" s="139">
        <f ca="1">VLOOKUP(Tableau4[[#This Row],[Décalage]],D:E,2,0)</f>
        <v>0</v>
      </c>
      <c r="V3935" s="139">
        <f ca="1">VLOOKUP(Tableau4[[#This Row],[Décalage]],D:G,4,0)</f>
        <v>0</v>
      </c>
      <c r="AY3935" s="88"/>
      <c r="AZ3935" s="88"/>
      <c r="BA3935" s="88"/>
      <c r="BB3935" s="88"/>
      <c r="BC3935" s="88"/>
    </row>
    <row r="3936" spans="1:55" ht="15" x14ac:dyDescent="0.2">
      <c r="A3936" s="100" t="s">
        <v>534</v>
      </c>
      <c r="B3936" s="95" t="s">
        <v>534</v>
      </c>
      <c r="C3936" s="95">
        <v>3933</v>
      </c>
      <c r="D3936" s="95" t="s">
        <v>534</v>
      </c>
      <c r="E3936" s="99" t="s">
        <v>534</v>
      </c>
      <c r="F3936" s="95" t="s">
        <v>534</v>
      </c>
      <c r="G3936" s="95" t="s">
        <v>534</v>
      </c>
      <c r="H3936" s="95">
        <v>0</v>
      </c>
      <c r="I3936" s="95">
        <v>1</v>
      </c>
      <c r="J3936" s="95">
        <v>3469</v>
      </c>
      <c r="K3936" s="95" t="s">
        <v>534</v>
      </c>
      <c r="L3936" s="98" t="s">
        <v>534</v>
      </c>
      <c r="M3936" s="98" t="s">
        <v>534</v>
      </c>
      <c r="N3936" s="97" t="s">
        <v>534</v>
      </c>
      <c r="Q3936" s="88" t="str">
        <f t="array" aca="1" ref="Q3936" ca="1">IFERROR(INDEX(Tableau3[Num DECAL],SMALL(IF(Tableau3[Num DECAL]&lt;&gt;"",ROW(INDIRECT("1:"&amp;ROWS(Tableau3[Num DECAL])))),ROWS($1:3925))),"")</f>
        <v/>
      </c>
      <c r="R3936" s="88">
        <f t="shared" ca="1" si="61"/>
        <v>0</v>
      </c>
      <c r="S3936" s="88">
        <f ca="1">COUNTIFS(Tableau3[PLAGE],R3936)</f>
        <v>0</v>
      </c>
      <c r="T3936" s="139">
        <f ca="1">INDEX(EXTRACT!DATE,MATCH(Tableau4[[#This Row],[Décalage]],D:D,0),0)</f>
        <v>0</v>
      </c>
      <c r="U3936" s="139">
        <f ca="1">VLOOKUP(Tableau4[[#This Row],[Décalage]],D:E,2,0)</f>
        <v>0</v>
      </c>
      <c r="V3936" s="139">
        <f ca="1">VLOOKUP(Tableau4[[#This Row],[Décalage]],D:G,4,0)</f>
        <v>0</v>
      </c>
      <c r="AY3936" s="88"/>
      <c r="AZ3936" s="88"/>
      <c r="BA3936" s="88"/>
      <c r="BB3936" s="88"/>
      <c r="BC3936" s="88"/>
    </row>
    <row r="3937" spans="1:55" ht="15" x14ac:dyDescent="0.2">
      <c r="A3937" s="100" t="s">
        <v>534</v>
      </c>
      <c r="B3937" s="95" t="s">
        <v>534</v>
      </c>
      <c r="C3937" s="95">
        <v>3934</v>
      </c>
      <c r="D3937" s="95" t="s">
        <v>534</v>
      </c>
      <c r="E3937" s="99" t="s">
        <v>534</v>
      </c>
      <c r="F3937" s="95" t="s">
        <v>534</v>
      </c>
      <c r="G3937" s="95" t="s">
        <v>534</v>
      </c>
      <c r="H3937" s="95">
        <v>0</v>
      </c>
      <c r="I3937" s="95">
        <v>1</v>
      </c>
      <c r="J3937" s="95">
        <v>3470</v>
      </c>
      <c r="K3937" s="95" t="s">
        <v>534</v>
      </c>
      <c r="L3937" s="98" t="s">
        <v>534</v>
      </c>
      <c r="M3937" s="98" t="s">
        <v>534</v>
      </c>
      <c r="N3937" s="97" t="s">
        <v>534</v>
      </c>
      <c r="Q3937" s="88" t="str">
        <f t="array" aca="1" ref="Q3937" ca="1">IFERROR(INDEX(Tableau3[Num DECAL],SMALL(IF(Tableau3[Num DECAL]&lt;&gt;"",ROW(INDIRECT("1:"&amp;ROWS(Tableau3[Num DECAL])))),ROWS($1:3926))),"")</f>
        <v/>
      </c>
      <c r="R3937" s="88">
        <f t="shared" ca="1" si="61"/>
        <v>0</v>
      </c>
      <c r="S3937" s="88">
        <f ca="1">COUNTIFS(Tableau3[PLAGE],R3937)</f>
        <v>0</v>
      </c>
      <c r="T3937" s="139">
        <f ca="1">INDEX(EXTRACT!DATE,MATCH(Tableau4[[#This Row],[Décalage]],D:D,0),0)</f>
        <v>0</v>
      </c>
      <c r="U3937" s="139">
        <f ca="1">VLOOKUP(Tableau4[[#This Row],[Décalage]],D:E,2,0)</f>
        <v>0</v>
      </c>
      <c r="V3937" s="139">
        <f ca="1">VLOOKUP(Tableau4[[#This Row],[Décalage]],D:G,4,0)</f>
        <v>0</v>
      </c>
      <c r="AY3937" s="88"/>
      <c r="AZ3937" s="88"/>
      <c r="BA3937" s="88"/>
      <c r="BB3937" s="88"/>
      <c r="BC3937" s="88"/>
    </row>
    <row r="3938" spans="1:55" ht="15" x14ac:dyDescent="0.2">
      <c r="A3938" s="100" t="s">
        <v>534</v>
      </c>
      <c r="B3938" s="95" t="s">
        <v>534</v>
      </c>
      <c r="C3938" s="95">
        <v>3935</v>
      </c>
      <c r="D3938" s="95" t="s">
        <v>534</v>
      </c>
      <c r="E3938" s="99" t="s">
        <v>534</v>
      </c>
      <c r="F3938" s="95" t="s">
        <v>534</v>
      </c>
      <c r="G3938" s="95" t="s">
        <v>534</v>
      </c>
      <c r="H3938" s="95">
        <v>0</v>
      </c>
      <c r="I3938" s="95">
        <v>1</v>
      </c>
      <c r="J3938" s="95">
        <v>3471</v>
      </c>
      <c r="K3938" s="95" t="s">
        <v>534</v>
      </c>
      <c r="L3938" s="98" t="s">
        <v>534</v>
      </c>
      <c r="M3938" s="98" t="s">
        <v>534</v>
      </c>
      <c r="N3938" s="97" t="s">
        <v>534</v>
      </c>
      <c r="Q3938" s="88" t="str">
        <f t="array" aca="1" ref="Q3938" ca="1">IFERROR(INDEX(Tableau3[Num DECAL],SMALL(IF(Tableau3[Num DECAL]&lt;&gt;"",ROW(INDIRECT("1:"&amp;ROWS(Tableau3[Num DECAL])))),ROWS($1:3927))),"")</f>
        <v/>
      </c>
      <c r="R3938" s="88">
        <f t="shared" ca="1" si="61"/>
        <v>0</v>
      </c>
      <c r="S3938" s="88">
        <f ca="1">COUNTIFS(Tableau3[PLAGE],R3938)</f>
        <v>0</v>
      </c>
      <c r="T3938" s="139">
        <f ca="1">INDEX(EXTRACT!DATE,MATCH(Tableau4[[#This Row],[Décalage]],D:D,0),0)</f>
        <v>0</v>
      </c>
      <c r="U3938" s="139">
        <f ca="1">VLOOKUP(Tableau4[[#This Row],[Décalage]],D:E,2,0)</f>
        <v>0</v>
      </c>
      <c r="V3938" s="139">
        <f ca="1">VLOOKUP(Tableau4[[#This Row],[Décalage]],D:G,4,0)</f>
        <v>0</v>
      </c>
      <c r="AY3938" s="88"/>
      <c r="AZ3938" s="88"/>
      <c r="BA3938" s="88"/>
      <c r="BB3938" s="88"/>
      <c r="BC3938" s="88"/>
    </row>
    <row r="3939" spans="1:55" ht="15" x14ac:dyDescent="0.2">
      <c r="A3939" s="100" t="s">
        <v>534</v>
      </c>
      <c r="B3939" s="95" t="s">
        <v>534</v>
      </c>
      <c r="C3939" s="95">
        <v>3936</v>
      </c>
      <c r="D3939" s="95" t="s">
        <v>534</v>
      </c>
      <c r="E3939" s="99" t="s">
        <v>534</v>
      </c>
      <c r="F3939" s="95" t="s">
        <v>534</v>
      </c>
      <c r="G3939" s="95" t="s">
        <v>534</v>
      </c>
      <c r="H3939" s="95">
        <v>0</v>
      </c>
      <c r="I3939" s="95">
        <v>1</v>
      </c>
      <c r="J3939" s="95">
        <v>3472</v>
      </c>
      <c r="K3939" s="95" t="s">
        <v>534</v>
      </c>
      <c r="L3939" s="98" t="s">
        <v>534</v>
      </c>
      <c r="M3939" s="98" t="s">
        <v>534</v>
      </c>
      <c r="N3939" s="97" t="s">
        <v>534</v>
      </c>
      <c r="Q3939" s="88" t="str">
        <f t="array" aca="1" ref="Q3939" ca="1">IFERROR(INDEX(Tableau3[Num DECAL],SMALL(IF(Tableau3[Num DECAL]&lt;&gt;"",ROW(INDIRECT("1:"&amp;ROWS(Tableau3[Num DECAL])))),ROWS($1:3928))),"")</f>
        <v/>
      </c>
      <c r="R3939" s="88">
        <f t="shared" ca="1" si="61"/>
        <v>0</v>
      </c>
      <c r="S3939" s="88">
        <f ca="1">COUNTIFS(Tableau3[PLAGE],R3939)</f>
        <v>0</v>
      </c>
      <c r="T3939" s="139">
        <f ca="1">INDEX(EXTRACT!DATE,MATCH(Tableau4[[#This Row],[Décalage]],D:D,0),0)</f>
        <v>0</v>
      </c>
      <c r="U3939" s="139">
        <f ca="1">VLOOKUP(Tableau4[[#This Row],[Décalage]],D:E,2,0)</f>
        <v>0</v>
      </c>
      <c r="V3939" s="139">
        <f ca="1">VLOOKUP(Tableau4[[#This Row],[Décalage]],D:G,4,0)</f>
        <v>0</v>
      </c>
      <c r="AY3939" s="88"/>
      <c r="AZ3939" s="88"/>
      <c r="BA3939" s="88"/>
      <c r="BB3939" s="88"/>
      <c r="BC3939" s="88"/>
    </row>
    <row r="3940" spans="1:55" ht="15" x14ac:dyDescent="0.2">
      <c r="A3940" s="100" t="s">
        <v>534</v>
      </c>
      <c r="B3940" s="95" t="s">
        <v>534</v>
      </c>
      <c r="C3940" s="95">
        <v>3937</v>
      </c>
      <c r="D3940" s="95" t="s">
        <v>534</v>
      </c>
      <c r="E3940" s="99" t="s">
        <v>534</v>
      </c>
      <c r="F3940" s="95" t="s">
        <v>534</v>
      </c>
      <c r="G3940" s="95" t="s">
        <v>534</v>
      </c>
      <c r="H3940" s="95">
        <v>0</v>
      </c>
      <c r="I3940" s="95">
        <v>1</v>
      </c>
      <c r="J3940" s="95">
        <v>3473</v>
      </c>
      <c r="K3940" s="95" t="s">
        <v>534</v>
      </c>
      <c r="L3940" s="98" t="s">
        <v>534</v>
      </c>
      <c r="M3940" s="98" t="s">
        <v>534</v>
      </c>
      <c r="N3940" s="97" t="s">
        <v>534</v>
      </c>
      <c r="Q3940" s="88" t="str">
        <f t="array" aca="1" ref="Q3940" ca="1">IFERROR(INDEX(Tableau3[Num DECAL],SMALL(IF(Tableau3[Num DECAL]&lt;&gt;"",ROW(INDIRECT("1:"&amp;ROWS(Tableau3[Num DECAL])))),ROWS($1:3929))),"")</f>
        <v/>
      </c>
      <c r="R3940" s="88">
        <f t="shared" ca="1" si="61"/>
        <v>0</v>
      </c>
      <c r="S3940" s="88">
        <f ca="1">COUNTIFS(Tableau3[PLAGE],R3940)</f>
        <v>0</v>
      </c>
      <c r="T3940" s="139">
        <f ca="1">INDEX(EXTRACT!DATE,MATCH(Tableau4[[#This Row],[Décalage]],D:D,0),0)</f>
        <v>0</v>
      </c>
      <c r="U3940" s="139">
        <f ca="1">VLOOKUP(Tableau4[[#This Row],[Décalage]],D:E,2,0)</f>
        <v>0</v>
      </c>
      <c r="V3940" s="139">
        <f ca="1">VLOOKUP(Tableau4[[#This Row],[Décalage]],D:G,4,0)</f>
        <v>0</v>
      </c>
      <c r="AY3940" s="88"/>
      <c r="AZ3940" s="88"/>
      <c r="BA3940" s="88"/>
      <c r="BB3940" s="88"/>
      <c r="BC3940" s="88"/>
    </row>
    <row r="3941" spans="1:55" ht="15" x14ac:dyDescent="0.2">
      <c r="A3941" s="100" t="s">
        <v>534</v>
      </c>
      <c r="B3941" s="95" t="s">
        <v>534</v>
      </c>
      <c r="C3941" s="95">
        <v>3938</v>
      </c>
      <c r="D3941" s="95" t="s">
        <v>534</v>
      </c>
      <c r="E3941" s="99" t="s">
        <v>534</v>
      </c>
      <c r="F3941" s="95" t="s">
        <v>534</v>
      </c>
      <c r="G3941" s="95" t="s">
        <v>534</v>
      </c>
      <c r="H3941" s="95">
        <v>0</v>
      </c>
      <c r="I3941" s="95">
        <v>1</v>
      </c>
      <c r="J3941" s="95">
        <v>3474</v>
      </c>
      <c r="K3941" s="95" t="s">
        <v>534</v>
      </c>
      <c r="L3941" s="98" t="s">
        <v>534</v>
      </c>
      <c r="M3941" s="98" t="s">
        <v>534</v>
      </c>
      <c r="N3941" s="97" t="s">
        <v>534</v>
      </c>
      <c r="Q3941" s="88" t="str">
        <f t="array" aca="1" ref="Q3941" ca="1">IFERROR(INDEX(Tableau3[Num DECAL],SMALL(IF(Tableau3[Num DECAL]&lt;&gt;"",ROW(INDIRECT("1:"&amp;ROWS(Tableau3[Num DECAL])))),ROWS($1:3930))),"")</f>
        <v/>
      </c>
      <c r="R3941" s="88">
        <f t="shared" ca="1" si="61"/>
        <v>0</v>
      </c>
      <c r="S3941" s="88">
        <f ca="1">COUNTIFS(Tableau3[PLAGE],R3941)</f>
        <v>0</v>
      </c>
      <c r="T3941" s="139">
        <f ca="1">INDEX(EXTRACT!DATE,MATCH(Tableau4[[#This Row],[Décalage]],D:D,0),0)</f>
        <v>0</v>
      </c>
      <c r="U3941" s="139">
        <f ca="1">VLOOKUP(Tableau4[[#This Row],[Décalage]],D:E,2,0)</f>
        <v>0</v>
      </c>
      <c r="V3941" s="139">
        <f ca="1">VLOOKUP(Tableau4[[#This Row],[Décalage]],D:G,4,0)</f>
        <v>0</v>
      </c>
      <c r="AY3941" s="88"/>
      <c r="AZ3941" s="88"/>
      <c r="BA3941" s="88"/>
      <c r="BB3941" s="88"/>
      <c r="BC3941" s="88"/>
    </row>
    <row r="3942" spans="1:55" ht="15" x14ac:dyDescent="0.2">
      <c r="A3942" s="100" t="s">
        <v>534</v>
      </c>
      <c r="B3942" s="95" t="s">
        <v>534</v>
      </c>
      <c r="C3942" s="95">
        <v>3939</v>
      </c>
      <c r="D3942" s="95" t="s">
        <v>534</v>
      </c>
      <c r="E3942" s="99" t="s">
        <v>534</v>
      </c>
      <c r="F3942" s="95" t="s">
        <v>534</v>
      </c>
      <c r="G3942" s="95" t="s">
        <v>534</v>
      </c>
      <c r="H3942" s="95">
        <v>0</v>
      </c>
      <c r="I3942" s="95">
        <v>1</v>
      </c>
      <c r="J3942" s="95">
        <v>3475</v>
      </c>
      <c r="K3942" s="95" t="s">
        <v>534</v>
      </c>
      <c r="L3942" s="98" t="s">
        <v>534</v>
      </c>
      <c r="M3942" s="98" t="s">
        <v>534</v>
      </c>
      <c r="N3942" s="97" t="s">
        <v>534</v>
      </c>
      <c r="Q3942" s="88" t="str">
        <f t="array" aca="1" ref="Q3942" ca="1">IFERROR(INDEX(Tableau3[Num DECAL],SMALL(IF(Tableau3[Num DECAL]&lt;&gt;"",ROW(INDIRECT("1:"&amp;ROWS(Tableau3[Num DECAL])))),ROWS($1:3931))),"")</f>
        <v/>
      </c>
      <c r="R3942" s="88">
        <f t="shared" ca="1" si="61"/>
        <v>0</v>
      </c>
      <c r="S3942" s="88">
        <f ca="1">COUNTIFS(Tableau3[PLAGE],R3942)</f>
        <v>0</v>
      </c>
      <c r="T3942" s="139">
        <f ca="1">INDEX(EXTRACT!DATE,MATCH(Tableau4[[#This Row],[Décalage]],D:D,0),0)</f>
        <v>0</v>
      </c>
      <c r="U3942" s="139">
        <f ca="1">VLOOKUP(Tableau4[[#This Row],[Décalage]],D:E,2,0)</f>
        <v>0</v>
      </c>
      <c r="V3942" s="139">
        <f ca="1">VLOOKUP(Tableau4[[#This Row],[Décalage]],D:G,4,0)</f>
        <v>0</v>
      </c>
      <c r="AY3942" s="88"/>
      <c r="AZ3942" s="88"/>
      <c r="BA3942" s="88"/>
      <c r="BB3942" s="88"/>
      <c r="BC3942" s="88"/>
    </row>
    <row r="3943" spans="1:55" ht="15" x14ac:dyDescent="0.2">
      <c r="A3943" s="100" t="s">
        <v>534</v>
      </c>
      <c r="B3943" s="95" t="s">
        <v>534</v>
      </c>
      <c r="C3943" s="95">
        <v>3940</v>
      </c>
      <c r="D3943" s="95" t="s">
        <v>534</v>
      </c>
      <c r="E3943" s="99" t="s">
        <v>534</v>
      </c>
      <c r="F3943" s="95" t="s">
        <v>534</v>
      </c>
      <c r="G3943" s="95" t="s">
        <v>534</v>
      </c>
      <c r="H3943" s="95">
        <v>0</v>
      </c>
      <c r="I3943" s="95">
        <v>1</v>
      </c>
      <c r="J3943" s="95">
        <v>3476</v>
      </c>
      <c r="K3943" s="95" t="s">
        <v>534</v>
      </c>
      <c r="L3943" s="98" t="s">
        <v>534</v>
      </c>
      <c r="M3943" s="98" t="s">
        <v>534</v>
      </c>
      <c r="N3943" s="97" t="s">
        <v>534</v>
      </c>
      <c r="Q3943" s="88" t="str">
        <f t="array" aca="1" ref="Q3943" ca="1">IFERROR(INDEX(Tableau3[Num DECAL],SMALL(IF(Tableau3[Num DECAL]&lt;&gt;"",ROW(INDIRECT("1:"&amp;ROWS(Tableau3[Num DECAL])))),ROWS($1:3932))),"")</f>
        <v/>
      </c>
      <c r="R3943" s="88">
        <f t="shared" ca="1" si="61"/>
        <v>0</v>
      </c>
      <c r="S3943" s="88">
        <f ca="1">COUNTIFS(Tableau3[PLAGE],R3943)</f>
        <v>0</v>
      </c>
      <c r="T3943" s="139">
        <f ca="1">INDEX(EXTRACT!DATE,MATCH(Tableau4[[#This Row],[Décalage]],D:D,0),0)</f>
        <v>0</v>
      </c>
      <c r="U3943" s="139">
        <f ca="1">VLOOKUP(Tableau4[[#This Row],[Décalage]],D:E,2,0)</f>
        <v>0</v>
      </c>
      <c r="V3943" s="139">
        <f ca="1">VLOOKUP(Tableau4[[#This Row],[Décalage]],D:G,4,0)</f>
        <v>0</v>
      </c>
      <c r="AY3943" s="88"/>
      <c r="AZ3943" s="88"/>
      <c r="BA3943" s="88"/>
      <c r="BB3943" s="88"/>
      <c r="BC3943" s="88"/>
    </row>
    <row r="3944" spans="1:55" ht="15" x14ac:dyDescent="0.2">
      <c r="A3944" s="100" t="s">
        <v>534</v>
      </c>
      <c r="B3944" s="95" t="s">
        <v>534</v>
      </c>
      <c r="C3944" s="95">
        <v>3941</v>
      </c>
      <c r="D3944" s="95" t="s">
        <v>534</v>
      </c>
      <c r="E3944" s="99" t="s">
        <v>534</v>
      </c>
      <c r="F3944" s="95" t="s">
        <v>534</v>
      </c>
      <c r="G3944" s="95" t="s">
        <v>534</v>
      </c>
      <c r="H3944" s="95">
        <v>0</v>
      </c>
      <c r="I3944" s="95">
        <v>1</v>
      </c>
      <c r="J3944" s="95">
        <v>3477</v>
      </c>
      <c r="K3944" s="95" t="s">
        <v>534</v>
      </c>
      <c r="L3944" s="98" t="s">
        <v>534</v>
      </c>
      <c r="M3944" s="98" t="s">
        <v>534</v>
      </c>
      <c r="N3944" s="97" t="s">
        <v>534</v>
      </c>
      <c r="Q3944" s="88" t="str">
        <f t="array" aca="1" ref="Q3944" ca="1">IFERROR(INDEX(Tableau3[Num DECAL],SMALL(IF(Tableau3[Num DECAL]&lt;&gt;"",ROW(INDIRECT("1:"&amp;ROWS(Tableau3[Num DECAL])))),ROWS($1:3933))),"")</f>
        <v/>
      </c>
      <c r="R3944" s="88">
        <f t="shared" ca="1" si="61"/>
        <v>0</v>
      </c>
      <c r="S3944" s="88">
        <f ca="1">COUNTIFS(Tableau3[PLAGE],R3944)</f>
        <v>0</v>
      </c>
      <c r="T3944" s="139">
        <f ca="1">INDEX(EXTRACT!DATE,MATCH(Tableau4[[#This Row],[Décalage]],D:D,0),0)</f>
        <v>0</v>
      </c>
      <c r="U3944" s="139">
        <f ca="1">VLOOKUP(Tableau4[[#This Row],[Décalage]],D:E,2,0)</f>
        <v>0</v>
      </c>
      <c r="V3944" s="139">
        <f ca="1">VLOOKUP(Tableau4[[#This Row],[Décalage]],D:G,4,0)</f>
        <v>0</v>
      </c>
      <c r="AY3944" s="88"/>
      <c r="AZ3944" s="88"/>
      <c r="BA3944" s="88"/>
      <c r="BB3944" s="88"/>
      <c r="BC3944" s="88"/>
    </row>
    <row r="3945" spans="1:55" ht="15" x14ac:dyDescent="0.2">
      <c r="A3945" s="100" t="s">
        <v>534</v>
      </c>
      <c r="B3945" s="95" t="s">
        <v>534</v>
      </c>
      <c r="C3945" s="95">
        <v>3942</v>
      </c>
      <c r="D3945" s="95" t="s">
        <v>534</v>
      </c>
      <c r="E3945" s="99" t="s">
        <v>534</v>
      </c>
      <c r="F3945" s="95" t="s">
        <v>534</v>
      </c>
      <c r="G3945" s="95" t="s">
        <v>534</v>
      </c>
      <c r="H3945" s="95">
        <v>0</v>
      </c>
      <c r="I3945" s="95">
        <v>1</v>
      </c>
      <c r="J3945" s="95">
        <v>3478</v>
      </c>
      <c r="K3945" s="95" t="s">
        <v>534</v>
      </c>
      <c r="L3945" s="98" t="s">
        <v>534</v>
      </c>
      <c r="M3945" s="98" t="s">
        <v>534</v>
      </c>
      <c r="N3945" s="97" t="s">
        <v>534</v>
      </c>
      <c r="Q3945" s="88" t="str">
        <f t="array" aca="1" ref="Q3945" ca="1">IFERROR(INDEX(Tableau3[Num DECAL],SMALL(IF(Tableau3[Num DECAL]&lt;&gt;"",ROW(INDIRECT("1:"&amp;ROWS(Tableau3[Num DECAL])))),ROWS($1:3934))),"")</f>
        <v/>
      </c>
      <c r="R3945" s="88">
        <f t="shared" ca="1" si="61"/>
        <v>0</v>
      </c>
      <c r="S3945" s="88">
        <f ca="1">COUNTIFS(Tableau3[PLAGE],R3945)</f>
        <v>0</v>
      </c>
      <c r="T3945" s="139">
        <f ca="1">INDEX(EXTRACT!DATE,MATCH(Tableau4[[#This Row],[Décalage]],D:D,0),0)</f>
        <v>0</v>
      </c>
      <c r="U3945" s="139">
        <f ca="1">VLOOKUP(Tableau4[[#This Row],[Décalage]],D:E,2,0)</f>
        <v>0</v>
      </c>
      <c r="V3945" s="139">
        <f ca="1">VLOOKUP(Tableau4[[#This Row],[Décalage]],D:G,4,0)</f>
        <v>0</v>
      </c>
      <c r="AY3945" s="88"/>
      <c r="AZ3945" s="88"/>
      <c r="BA3945" s="88"/>
      <c r="BB3945" s="88"/>
      <c r="BC3945" s="88"/>
    </row>
    <row r="3946" spans="1:55" ht="15" x14ac:dyDescent="0.2">
      <c r="A3946" s="100" t="s">
        <v>534</v>
      </c>
      <c r="B3946" s="95" t="s">
        <v>534</v>
      </c>
      <c r="C3946" s="95">
        <v>3943</v>
      </c>
      <c r="D3946" s="95" t="s">
        <v>534</v>
      </c>
      <c r="E3946" s="99" t="s">
        <v>534</v>
      </c>
      <c r="F3946" s="95" t="s">
        <v>534</v>
      </c>
      <c r="G3946" s="95" t="s">
        <v>534</v>
      </c>
      <c r="H3946" s="95">
        <v>0</v>
      </c>
      <c r="I3946" s="95">
        <v>1</v>
      </c>
      <c r="J3946" s="95">
        <v>3479</v>
      </c>
      <c r="K3946" s="95" t="s">
        <v>534</v>
      </c>
      <c r="L3946" s="98" t="s">
        <v>534</v>
      </c>
      <c r="M3946" s="98" t="s">
        <v>534</v>
      </c>
      <c r="N3946" s="97" t="s">
        <v>534</v>
      </c>
      <c r="Q3946" s="88" t="str">
        <f t="array" aca="1" ref="Q3946" ca="1">IFERROR(INDEX(Tableau3[Num DECAL],SMALL(IF(Tableau3[Num DECAL]&lt;&gt;"",ROW(INDIRECT("1:"&amp;ROWS(Tableau3[Num DECAL])))),ROWS($1:3935))),"")</f>
        <v/>
      </c>
      <c r="R3946" s="88">
        <f t="shared" ca="1" si="61"/>
        <v>0</v>
      </c>
      <c r="S3946" s="88">
        <f ca="1">COUNTIFS(Tableau3[PLAGE],R3946)</f>
        <v>0</v>
      </c>
      <c r="T3946" s="139">
        <f ca="1">INDEX(EXTRACT!DATE,MATCH(Tableau4[[#This Row],[Décalage]],D:D,0),0)</f>
        <v>0</v>
      </c>
      <c r="U3946" s="139">
        <f ca="1">VLOOKUP(Tableau4[[#This Row],[Décalage]],D:E,2,0)</f>
        <v>0</v>
      </c>
      <c r="V3946" s="139">
        <f ca="1">VLOOKUP(Tableau4[[#This Row],[Décalage]],D:G,4,0)</f>
        <v>0</v>
      </c>
      <c r="AY3946" s="88"/>
      <c r="AZ3946" s="88"/>
      <c r="BA3946" s="88"/>
      <c r="BB3946" s="88"/>
      <c r="BC3946" s="88"/>
    </row>
    <row r="3947" spans="1:55" ht="15" x14ac:dyDescent="0.2">
      <c r="A3947" s="100" t="s">
        <v>534</v>
      </c>
      <c r="B3947" s="95" t="s">
        <v>534</v>
      </c>
      <c r="C3947" s="95">
        <v>3944</v>
      </c>
      <c r="D3947" s="95" t="s">
        <v>534</v>
      </c>
      <c r="E3947" s="99" t="s">
        <v>534</v>
      </c>
      <c r="F3947" s="95" t="s">
        <v>534</v>
      </c>
      <c r="G3947" s="95" t="s">
        <v>534</v>
      </c>
      <c r="H3947" s="95">
        <v>0</v>
      </c>
      <c r="I3947" s="95">
        <v>1</v>
      </c>
      <c r="J3947" s="95">
        <v>3480</v>
      </c>
      <c r="K3947" s="95" t="s">
        <v>534</v>
      </c>
      <c r="L3947" s="98" t="s">
        <v>534</v>
      </c>
      <c r="M3947" s="98" t="s">
        <v>534</v>
      </c>
      <c r="N3947" s="97" t="s">
        <v>534</v>
      </c>
      <c r="Q3947" s="88" t="str">
        <f t="array" aca="1" ref="Q3947" ca="1">IFERROR(INDEX(Tableau3[Num DECAL],SMALL(IF(Tableau3[Num DECAL]&lt;&gt;"",ROW(INDIRECT("1:"&amp;ROWS(Tableau3[Num DECAL])))),ROWS($1:3936))),"")</f>
        <v/>
      </c>
      <c r="R3947" s="88">
        <f t="shared" ca="1" si="61"/>
        <v>0</v>
      </c>
      <c r="S3947" s="88">
        <f ca="1">COUNTIFS(Tableau3[PLAGE],R3947)</f>
        <v>0</v>
      </c>
      <c r="T3947" s="139">
        <f ca="1">INDEX(EXTRACT!DATE,MATCH(Tableau4[[#This Row],[Décalage]],D:D,0),0)</f>
        <v>0</v>
      </c>
      <c r="U3947" s="139">
        <f ca="1">VLOOKUP(Tableau4[[#This Row],[Décalage]],D:E,2,0)</f>
        <v>0</v>
      </c>
      <c r="V3947" s="139">
        <f ca="1">VLOOKUP(Tableau4[[#This Row],[Décalage]],D:G,4,0)</f>
        <v>0</v>
      </c>
      <c r="AY3947" s="88"/>
      <c r="AZ3947" s="88"/>
      <c r="BA3947" s="88"/>
      <c r="BB3947" s="88"/>
      <c r="BC3947" s="88"/>
    </row>
    <row r="3948" spans="1:55" ht="15" x14ac:dyDescent="0.2">
      <c r="A3948" s="100" t="s">
        <v>534</v>
      </c>
      <c r="B3948" s="95" t="s">
        <v>534</v>
      </c>
      <c r="C3948" s="95">
        <v>3945</v>
      </c>
      <c r="D3948" s="95" t="s">
        <v>534</v>
      </c>
      <c r="E3948" s="99" t="s">
        <v>534</v>
      </c>
      <c r="F3948" s="95" t="s">
        <v>534</v>
      </c>
      <c r="G3948" s="95" t="s">
        <v>534</v>
      </c>
      <c r="H3948" s="95">
        <v>0</v>
      </c>
      <c r="I3948" s="95">
        <v>1</v>
      </c>
      <c r="J3948" s="95">
        <v>3481</v>
      </c>
      <c r="K3948" s="95" t="s">
        <v>534</v>
      </c>
      <c r="L3948" s="98" t="s">
        <v>534</v>
      </c>
      <c r="M3948" s="98" t="s">
        <v>534</v>
      </c>
      <c r="N3948" s="97" t="s">
        <v>534</v>
      </c>
      <c r="Q3948" s="88" t="str">
        <f t="array" aca="1" ref="Q3948" ca="1">IFERROR(INDEX(Tableau3[Num DECAL],SMALL(IF(Tableau3[Num DECAL]&lt;&gt;"",ROW(INDIRECT("1:"&amp;ROWS(Tableau3[Num DECAL])))),ROWS($1:3937))),"")</f>
        <v/>
      </c>
      <c r="R3948" s="88">
        <f t="shared" ca="1" si="61"/>
        <v>0</v>
      </c>
      <c r="S3948" s="88">
        <f ca="1">COUNTIFS(Tableau3[PLAGE],R3948)</f>
        <v>0</v>
      </c>
      <c r="T3948" s="139">
        <f ca="1">INDEX(EXTRACT!DATE,MATCH(Tableau4[[#This Row],[Décalage]],D:D,0),0)</f>
        <v>0</v>
      </c>
      <c r="U3948" s="139">
        <f ca="1">VLOOKUP(Tableau4[[#This Row],[Décalage]],D:E,2,0)</f>
        <v>0</v>
      </c>
      <c r="V3948" s="139">
        <f ca="1">VLOOKUP(Tableau4[[#This Row],[Décalage]],D:G,4,0)</f>
        <v>0</v>
      </c>
      <c r="AY3948" s="88"/>
      <c r="AZ3948" s="88"/>
      <c r="BA3948" s="88"/>
      <c r="BB3948" s="88"/>
      <c r="BC3948" s="88"/>
    </row>
    <row r="3949" spans="1:55" ht="15" x14ac:dyDescent="0.2">
      <c r="A3949" s="100" t="s">
        <v>534</v>
      </c>
      <c r="B3949" s="95" t="s">
        <v>534</v>
      </c>
      <c r="C3949" s="95">
        <v>3946</v>
      </c>
      <c r="D3949" s="95" t="s">
        <v>534</v>
      </c>
      <c r="E3949" s="99" t="s">
        <v>534</v>
      </c>
      <c r="F3949" s="95" t="s">
        <v>534</v>
      </c>
      <c r="G3949" s="95" t="s">
        <v>534</v>
      </c>
      <c r="H3949" s="95">
        <v>0</v>
      </c>
      <c r="I3949" s="95">
        <v>1</v>
      </c>
      <c r="J3949" s="95">
        <v>3482</v>
      </c>
      <c r="K3949" s="95" t="s">
        <v>534</v>
      </c>
      <c r="L3949" s="98" t="s">
        <v>534</v>
      </c>
      <c r="M3949" s="98" t="s">
        <v>534</v>
      </c>
      <c r="N3949" s="97" t="s">
        <v>534</v>
      </c>
      <c r="Q3949" s="88" t="str">
        <f t="array" aca="1" ref="Q3949" ca="1">IFERROR(INDEX(Tableau3[Num DECAL],SMALL(IF(Tableau3[Num DECAL]&lt;&gt;"",ROW(INDIRECT("1:"&amp;ROWS(Tableau3[Num DECAL])))),ROWS($1:3938))),"")</f>
        <v/>
      </c>
      <c r="R3949" s="88">
        <f t="shared" ca="1" si="61"/>
        <v>0</v>
      </c>
      <c r="S3949" s="88">
        <f ca="1">COUNTIFS(Tableau3[PLAGE],R3949)</f>
        <v>0</v>
      </c>
      <c r="T3949" s="139">
        <f ca="1">INDEX(EXTRACT!DATE,MATCH(Tableau4[[#This Row],[Décalage]],D:D,0),0)</f>
        <v>0</v>
      </c>
      <c r="U3949" s="139">
        <f ca="1">VLOOKUP(Tableau4[[#This Row],[Décalage]],D:E,2,0)</f>
        <v>0</v>
      </c>
      <c r="V3949" s="139">
        <f ca="1">VLOOKUP(Tableau4[[#This Row],[Décalage]],D:G,4,0)</f>
        <v>0</v>
      </c>
      <c r="AY3949" s="88"/>
      <c r="AZ3949" s="88"/>
      <c r="BA3949" s="88"/>
      <c r="BB3949" s="88"/>
      <c r="BC3949" s="88"/>
    </row>
    <row r="3950" spans="1:55" ht="15" x14ac:dyDescent="0.2">
      <c r="A3950" s="100" t="s">
        <v>534</v>
      </c>
      <c r="B3950" s="95" t="s">
        <v>534</v>
      </c>
      <c r="C3950" s="95">
        <v>3947</v>
      </c>
      <c r="D3950" s="95" t="s">
        <v>534</v>
      </c>
      <c r="E3950" s="99" t="s">
        <v>534</v>
      </c>
      <c r="F3950" s="95" t="s">
        <v>534</v>
      </c>
      <c r="G3950" s="95" t="s">
        <v>534</v>
      </c>
      <c r="H3950" s="95">
        <v>0</v>
      </c>
      <c r="I3950" s="95">
        <v>1</v>
      </c>
      <c r="J3950" s="95">
        <v>3483</v>
      </c>
      <c r="K3950" s="95" t="s">
        <v>534</v>
      </c>
      <c r="L3950" s="98" t="s">
        <v>534</v>
      </c>
      <c r="M3950" s="98" t="s">
        <v>534</v>
      </c>
      <c r="N3950" s="97" t="s">
        <v>534</v>
      </c>
      <c r="Q3950" s="88" t="str">
        <f t="array" aca="1" ref="Q3950" ca="1">IFERROR(INDEX(Tableau3[Num DECAL],SMALL(IF(Tableau3[Num DECAL]&lt;&gt;"",ROW(INDIRECT("1:"&amp;ROWS(Tableau3[Num DECAL])))),ROWS($1:3939))),"")</f>
        <v/>
      </c>
      <c r="R3950" s="88">
        <f t="shared" ca="1" si="61"/>
        <v>0</v>
      </c>
      <c r="S3950" s="88">
        <f ca="1">COUNTIFS(Tableau3[PLAGE],R3950)</f>
        <v>0</v>
      </c>
      <c r="T3950" s="139">
        <f ca="1">INDEX(EXTRACT!DATE,MATCH(Tableau4[[#This Row],[Décalage]],D:D,0),0)</f>
        <v>0</v>
      </c>
      <c r="U3950" s="139">
        <f ca="1">VLOOKUP(Tableau4[[#This Row],[Décalage]],D:E,2,0)</f>
        <v>0</v>
      </c>
      <c r="V3950" s="139">
        <f ca="1">VLOOKUP(Tableau4[[#This Row],[Décalage]],D:G,4,0)</f>
        <v>0</v>
      </c>
      <c r="AY3950" s="88"/>
      <c r="AZ3950" s="88"/>
      <c r="BA3950" s="88"/>
      <c r="BB3950" s="88"/>
      <c r="BC3950" s="88"/>
    </row>
    <row r="3951" spans="1:55" ht="15" x14ac:dyDescent="0.2">
      <c r="A3951" s="100" t="s">
        <v>534</v>
      </c>
      <c r="B3951" s="95" t="s">
        <v>534</v>
      </c>
      <c r="C3951" s="95">
        <v>3948</v>
      </c>
      <c r="D3951" s="95" t="s">
        <v>534</v>
      </c>
      <c r="E3951" s="99" t="s">
        <v>534</v>
      </c>
      <c r="F3951" s="95" t="s">
        <v>534</v>
      </c>
      <c r="G3951" s="95" t="s">
        <v>534</v>
      </c>
      <c r="H3951" s="95">
        <v>0</v>
      </c>
      <c r="I3951" s="95">
        <v>1</v>
      </c>
      <c r="J3951" s="95">
        <v>3484</v>
      </c>
      <c r="K3951" s="95" t="s">
        <v>534</v>
      </c>
      <c r="L3951" s="98" t="s">
        <v>534</v>
      </c>
      <c r="M3951" s="98" t="s">
        <v>534</v>
      </c>
      <c r="N3951" s="97" t="s">
        <v>534</v>
      </c>
      <c r="Q3951" s="88" t="str">
        <f t="array" aca="1" ref="Q3951" ca="1">IFERROR(INDEX(Tableau3[Num DECAL],SMALL(IF(Tableau3[Num DECAL]&lt;&gt;"",ROW(INDIRECT("1:"&amp;ROWS(Tableau3[Num DECAL])))),ROWS($1:3940))),"")</f>
        <v/>
      </c>
      <c r="R3951" s="88">
        <f t="shared" ca="1" si="61"/>
        <v>0</v>
      </c>
      <c r="S3951" s="88">
        <f ca="1">COUNTIFS(Tableau3[PLAGE],R3951)</f>
        <v>0</v>
      </c>
      <c r="T3951" s="139">
        <f ca="1">INDEX(EXTRACT!DATE,MATCH(Tableau4[[#This Row],[Décalage]],D:D,0),0)</f>
        <v>0</v>
      </c>
      <c r="U3951" s="139">
        <f ca="1">VLOOKUP(Tableau4[[#This Row],[Décalage]],D:E,2,0)</f>
        <v>0</v>
      </c>
      <c r="V3951" s="139">
        <f ca="1">VLOOKUP(Tableau4[[#This Row],[Décalage]],D:G,4,0)</f>
        <v>0</v>
      </c>
      <c r="AY3951" s="88"/>
      <c r="AZ3951" s="88"/>
      <c r="BA3951" s="88"/>
      <c r="BB3951" s="88"/>
      <c r="BC3951" s="88"/>
    </row>
    <row r="3952" spans="1:55" ht="15" x14ac:dyDescent="0.2">
      <c r="A3952" s="100" t="s">
        <v>534</v>
      </c>
      <c r="B3952" s="95" t="s">
        <v>534</v>
      </c>
      <c r="C3952" s="95">
        <v>3949</v>
      </c>
      <c r="D3952" s="95" t="s">
        <v>534</v>
      </c>
      <c r="E3952" s="99" t="s">
        <v>534</v>
      </c>
      <c r="F3952" s="95" t="s">
        <v>534</v>
      </c>
      <c r="G3952" s="95" t="s">
        <v>534</v>
      </c>
      <c r="H3952" s="95">
        <v>0</v>
      </c>
      <c r="I3952" s="95">
        <v>1</v>
      </c>
      <c r="J3952" s="95">
        <v>3485</v>
      </c>
      <c r="K3952" s="95" t="s">
        <v>534</v>
      </c>
      <c r="L3952" s="98" t="s">
        <v>534</v>
      </c>
      <c r="M3952" s="98" t="s">
        <v>534</v>
      </c>
      <c r="N3952" s="97" t="s">
        <v>534</v>
      </c>
      <c r="Q3952" s="88" t="str">
        <f t="array" aca="1" ref="Q3952" ca="1">IFERROR(INDEX(Tableau3[Num DECAL],SMALL(IF(Tableau3[Num DECAL]&lt;&gt;"",ROW(INDIRECT("1:"&amp;ROWS(Tableau3[Num DECAL])))),ROWS($1:3941))),"")</f>
        <v/>
      </c>
      <c r="R3952" s="88">
        <f t="shared" ca="1" si="61"/>
        <v>0</v>
      </c>
      <c r="S3952" s="88">
        <f ca="1">COUNTIFS(Tableau3[PLAGE],R3952)</f>
        <v>0</v>
      </c>
      <c r="T3952" s="139">
        <f ca="1">INDEX(EXTRACT!DATE,MATCH(Tableau4[[#This Row],[Décalage]],D:D,0),0)</f>
        <v>0</v>
      </c>
      <c r="U3952" s="139">
        <f ca="1">VLOOKUP(Tableau4[[#This Row],[Décalage]],D:E,2,0)</f>
        <v>0</v>
      </c>
      <c r="V3952" s="139">
        <f ca="1">VLOOKUP(Tableau4[[#This Row],[Décalage]],D:G,4,0)</f>
        <v>0</v>
      </c>
      <c r="AY3952" s="88"/>
      <c r="AZ3952" s="88"/>
      <c r="BA3952" s="88"/>
      <c r="BB3952" s="88"/>
      <c r="BC3952" s="88"/>
    </row>
    <row r="3953" spans="1:55" ht="15" x14ac:dyDescent="0.2">
      <c r="A3953" s="100" t="s">
        <v>534</v>
      </c>
      <c r="B3953" s="95" t="s">
        <v>534</v>
      </c>
      <c r="C3953" s="95">
        <v>3950</v>
      </c>
      <c r="D3953" s="95" t="s">
        <v>534</v>
      </c>
      <c r="E3953" s="99" t="s">
        <v>534</v>
      </c>
      <c r="F3953" s="95" t="s">
        <v>534</v>
      </c>
      <c r="G3953" s="95" t="s">
        <v>534</v>
      </c>
      <c r="H3953" s="95">
        <v>0</v>
      </c>
      <c r="I3953" s="95">
        <v>1</v>
      </c>
      <c r="J3953" s="95">
        <v>3486</v>
      </c>
      <c r="K3953" s="95" t="s">
        <v>534</v>
      </c>
      <c r="L3953" s="98" t="s">
        <v>534</v>
      </c>
      <c r="M3953" s="98" t="s">
        <v>534</v>
      </c>
      <c r="N3953" s="97" t="s">
        <v>534</v>
      </c>
      <c r="Q3953" s="88" t="str">
        <f t="array" aca="1" ref="Q3953" ca="1">IFERROR(INDEX(Tableau3[Num DECAL],SMALL(IF(Tableau3[Num DECAL]&lt;&gt;"",ROW(INDIRECT("1:"&amp;ROWS(Tableau3[Num DECAL])))),ROWS($1:3942))),"")</f>
        <v/>
      </c>
      <c r="R3953" s="88">
        <f t="shared" ca="1" si="61"/>
        <v>0</v>
      </c>
      <c r="S3953" s="88">
        <f ca="1">COUNTIFS(Tableau3[PLAGE],R3953)</f>
        <v>0</v>
      </c>
      <c r="T3953" s="139">
        <f ca="1">INDEX(EXTRACT!DATE,MATCH(Tableau4[[#This Row],[Décalage]],D:D,0),0)</f>
        <v>0</v>
      </c>
      <c r="U3953" s="139">
        <f ca="1">VLOOKUP(Tableau4[[#This Row],[Décalage]],D:E,2,0)</f>
        <v>0</v>
      </c>
      <c r="V3953" s="139">
        <f ca="1">VLOOKUP(Tableau4[[#This Row],[Décalage]],D:G,4,0)</f>
        <v>0</v>
      </c>
      <c r="AY3953" s="88"/>
      <c r="AZ3953" s="88"/>
      <c r="BA3953" s="88"/>
      <c r="BB3953" s="88"/>
      <c r="BC3953" s="88"/>
    </row>
    <row r="3954" spans="1:55" ht="15" x14ac:dyDescent="0.2">
      <c r="A3954" s="100" t="s">
        <v>534</v>
      </c>
      <c r="B3954" s="95" t="s">
        <v>534</v>
      </c>
      <c r="C3954" s="95">
        <v>3951</v>
      </c>
      <c r="D3954" s="95" t="s">
        <v>534</v>
      </c>
      <c r="E3954" s="99" t="s">
        <v>534</v>
      </c>
      <c r="F3954" s="95" t="s">
        <v>534</v>
      </c>
      <c r="G3954" s="95" t="s">
        <v>534</v>
      </c>
      <c r="H3954" s="95">
        <v>0</v>
      </c>
      <c r="I3954" s="95">
        <v>1</v>
      </c>
      <c r="J3954" s="95">
        <v>3487</v>
      </c>
      <c r="K3954" s="95" t="s">
        <v>534</v>
      </c>
      <c r="L3954" s="98" t="s">
        <v>534</v>
      </c>
      <c r="M3954" s="98" t="s">
        <v>534</v>
      </c>
      <c r="N3954" s="97" t="s">
        <v>534</v>
      </c>
      <c r="Q3954" s="88" t="str">
        <f t="array" aca="1" ref="Q3954" ca="1">IFERROR(INDEX(Tableau3[Num DECAL],SMALL(IF(Tableau3[Num DECAL]&lt;&gt;"",ROW(INDIRECT("1:"&amp;ROWS(Tableau3[Num DECAL])))),ROWS($1:3943))),"")</f>
        <v/>
      </c>
      <c r="R3954" s="88">
        <f t="shared" ca="1" si="61"/>
        <v>0</v>
      </c>
      <c r="S3954" s="88">
        <f ca="1">COUNTIFS(Tableau3[PLAGE],R3954)</f>
        <v>0</v>
      </c>
      <c r="T3954" s="139">
        <f ca="1">INDEX(EXTRACT!DATE,MATCH(Tableau4[[#This Row],[Décalage]],D:D,0),0)</f>
        <v>0</v>
      </c>
      <c r="U3954" s="139">
        <f ca="1">VLOOKUP(Tableau4[[#This Row],[Décalage]],D:E,2,0)</f>
        <v>0</v>
      </c>
      <c r="V3954" s="139">
        <f ca="1">VLOOKUP(Tableau4[[#This Row],[Décalage]],D:G,4,0)</f>
        <v>0</v>
      </c>
      <c r="AY3954" s="88"/>
      <c r="AZ3954" s="88"/>
      <c r="BA3954" s="88"/>
      <c r="BB3954" s="88"/>
      <c r="BC3954" s="88"/>
    </row>
    <row r="3955" spans="1:55" ht="15" x14ac:dyDescent="0.2">
      <c r="A3955" s="100" t="s">
        <v>534</v>
      </c>
      <c r="B3955" s="95" t="s">
        <v>534</v>
      </c>
      <c r="C3955" s="95">
        <v>3952</v>
      </c>
      <c r="D3955" s="95" t="s">
        <v>534</v>
      </c>
      <c r="E3955" s="99" t="s">
        <v>534</v>
      </c>
      <c r="F3955" s="95" t="s">
        <v>534</v>
      </c>
      <c r="G3955" s="95" t="s">
        <v>534</v>
      </c>
      <c r="H3955" s="95">
        <v>0</v>
      </c>
      <c r="I3955" s="95">
        <v>1</v>
      </c>
      <c r="J3955" s="95">
        <v>3488</v>
      </c>
      <c r="K3955" s="95" t="s">
        <v>534</v>
      </c>
      <c r="L3955" s="98" t="s">
        <v>534</v>
      </c>
      <c r="M3955" s="98" t="s">
        <v>534</v>
      </c>
      <c r="N3955" s="97" t="s">
        <v>534</v>
      </c>
      <c r="Q3955" s="88" t="str">
        <f t="array" aca="1" ref="Q3955" ca="1">IFERROR(INDEX(Tableau3[Num DECAL],SMALL(IF(Tableau3[Num DECAL]&lt;&gt;"",ROW(INDIRECT("1:"&amp;ROWS(Tableau3[Num DECAL])))),ROWS($1:3944))),"")</f>
        <v/>
      </c>
      <c r="R3955" s="88">
        <f t="shared" ca="1" si="61"/>
        <v>0</v>
      </c>
      <c r="S3955" s="88">
        <f ca="1">COUNTIFS(Tableau3[PLAGE],R3955)</f>
        <v>0</v>
      </c>
      <c r="T3955" s="139">
        <f ca="1">INDEX(EXTRACT!DATE,MATCH(Tableau4[[#This Row],[Décalage]],D:D,0),0)</f>
        <v>0</v>
      </c>
      <c r="U3955" s="139">
        <f ca="1">VLOOKUP(Tableau4[[#This Row],[Décalage]],D:E,2,0)</f>
        <v>0</v>
      </c>
      <c r="V3955" s="139">
        <f ca="1">VLOOKUP(Tableau4[[#This Row],[Décalage]],D:G,4,0)</f>
        <v>0</v>
      </c>
      <c r="AY3955" s="88"/>
      <c r="AZ3955" s="88"/>
      <c r="BA3955" s="88"/>
      <c r="BB3955" s="88"/>
      <c r="BC3955" s="88"/>
    </row>
    <row r="3956" spans="1:55" ht="15" x14ac:dyDescent="0.2">
      <c r="A3956" s="100" t="s">
        <v>534</v>
      </c>
      <c r="B3956" s="95" t="s">
        <v>534</v>
      </c>
      <c r="C3956" s="95">
        <v>3953</v>
      </c>
      <c r="D3956" s="95" t="s">
        <v>534</v>
      </c>
      <c r="E3956" s="99" t="s">
        <v>534</v>
      </c>
      <c r="F3956" s="95" t="s">
        <v>534</v>
      </c>
      <c r="G3956" s="95" t="s">
        <v>534</v>
      </c>
      <c r="H3956" s="95">
        <v>0</v>
      </c>
      <c r="I3956" s="95">
        <v>1</v>
      </c>
      <c r="J3956" s="95">
        <v>3489</v>
      </c>
      <c r="K3956" s="95" t="s">
        <v>534</v>
      </c>
      <c r="L3956" s="98" t="s">
        <v>534</v>
      </c>
      <c r="M3956" s="98" t="s">
        <v>534</v>
      </c>
      <c r="N3956" s="97" t="s">
        <v>534</v>
      </c>
      <c r="Q3956" s="88" t="str">
        <f t="array" aca="1" ref="Q3956" ca="1">IFERROR(INDEX(Tableau3[Num DECAL],SMALL(IF(Tableau3[Num DECAL]&lt;&gt;"",ROW(INDIRECT("1:"&amp;ROWS(Tableau3[Num DECAL])))),ROWS($1:3945))),"")</f>
        <v/>
      </c>
      <c r="R3956" s="88">
        <f t="shared" ca="1" si="61"/>
        <v>0</v>
      </c>
      <c r="S3956" s="88">
        <f ca="1">COUNTIFS(Tableau3[PLAGE],R3956)</f>
        <v>0</v>
      </c>
      <c r="T3956" s="139">
        <f ca="1">INDEX(EXTRACT!DATE,MATCH(Tableau4[[#This Row],[Décalage]],D:D,0),0)</f>
        <v>0</v>
      </c>
      <c r="U3956" s="139">
        <f ca="1">VLOOKUP(Tableau4[[#This Row],[Décalage]],D:E,2,0)</f>
        <v>0</v>
      </c>
      <c r="V3956" s="139">
        <f ca="1">VLOOKUP(Tableau4[[#This Row],[Décalage]],D:G,4,0)</f>
        <v>0</v>
      </c>
      <c r="AY3956" s="88"/>
      <c r="AZ3956" s="88"/>
      <c r="BA3956" s="88"/>
      <c r="BB3956" s="88"/>
      <c r="BC3956" s="88"/>
    </row>
    <row r="3957" spans="1:55" ht="15" x14ac:dyDescent="0.2">
      <c r="A3957" s="100" t="s">
        <v>534</v>
      </c>
      <c r="B3957" s="95" t="s">
        <v>534</v>
      </c>
      <c r="C3957" s="95">
        <v>3954</v>
      </c>
      <c r="D3957" s="95" t="s">
        <v>534</v>
      </c>
      <c r="E3957" s="99" t="s">
        <v>534</v>
      </c>
      <c r="F3957" s="95" t="s">
        <v>534</v>
      </c>
      <c r="G3957" s="95" t="s">
        <v>534</v>
      </c>
      <c r="H3957" s="95">
        <v>0</v>
      </c>
      <c r="I3957" s="95">
        <v>1</v>
      </c>
      <c r="J3957" s="95">
        <v>3490</v>
      </c>
      <c r="K3957" s="95" t="s">
        <v>534</v>
      </c>
      <c r="L3957" s="98" t="s">
        <v>534</v>
      </c>
      <c r="M3957" s="98" t="s">
        <v>534</v>
      </c>
      <c r="N3957" s="97" t="s">
        <v>534</v>
      </c>
      <c r="Q3957" s="88" t="str">
        <f t="array" aca="1" ref="Q3957" ca="1">IFERROR(INDEX(Tableau3[Num DECAL],SMALL(IF(Tableau3[Num DECAL]&lt;&gt;"",ROW(INDIRECT("1:"&amp;ROWS(Tableau3[Num DECAL])))),ROWS($1:3946))),"")</f>
        <v/>
      </c>
      <c r="R3957" s="88">
        <f t="shared" ca="1" si="61"/>
        <v>0</v>
      </c>
      <c r="S3957" s="88">
        <f ca="1">COUNTIFS(Tableau3[PLAGE],R3957)</f>
        <v>0</v>
      </c>
      <c r="T3957" s="139">
        <f ca="1">INDEX(EXTRACT!DATE,MATCH(Tableau4[[#This Row],[Décalage]],D:D,0),0)</f>
        <v>0</v>
      </c>
      <c r="U3957" s="139">
        <f ca="1">VLOOKUP(Tableau4[[#This Row],[Décalage]],D:E,2,0)</f>
        <v>0</v>
      </c>
      <c r="V3957" s="139">
        <f ca="1">VLOOKUP(Tableau4[[#This Row],[Décalage]],D:G,4,0)</f>
        <v>0</v>
      </c>
      <c r="AY3957" s="88"/>
      <c r="AZ3957" s="88"/>
      <c r="BA3957" s="88"/>
      <c r="BB3957" s="88"/>
      <c r="BC3957" s="88"/>
    </row>
    <row r="3958" spans="1:55" ht="15" x14ac:dyDescent="0.2">
      <c r="A3958" s="100" t="s">
        <v>534</v>
      </c>
      <c r="B3958" s="95" t="s">
        <v>534</v>
      </c>
      <c r="C3958" s="95">
        <v>3955</v>
      </c>
      <c r="D3958" s="95" t="s">
        <v>534</v>
      </c>
      <c r="E3958" s="99" t="s">
        <v>534</v>
      </c>
      <c r="F3958" s="95" t="s">
        <v>534</v>
      </c>
      <c r="G3958" s="95" t="s">
        <v>534</v>
      </c>
      <c r="H3958" s="95">
        <v>0</v>
      </c>
      <c r="I3958" s="95">
        <v>1</v>
      </c>
      <c r="J3958" s="95">
        <v>3491</v>
      </c>
      <c r="K3958" s="95" t="s">
        <v>534</v>
      </c>
      <c r="L3958" s="98" t="s">
        <v>534</v>
      </c>
      <c r="M3958" s="98" t="s">
        <v>534</v>
      </c>
      <c r="N3958" s="97" t="s">
        <v>534</v>
      </c>
      <c r="Q3958" s="88" t="str">
        <f t="array" aca="1" ref="Q3958" ca="1">IFERROR(INDEX(Tableau3[Num DECAL],SMALL(IF(Tableau3[Num DECAL]&lt;&gt;"",ROW(INDIRECT("1:"&amp;ROWS(Tableau3[Num DECAL])))),ROWS($1:3947))),"")</f>
        <v/>
      </c>
      <c r="R3958" s="88">
        <f t="shared" ca="1" si="61"/>
        <v>0</v>
      </c>
      <c r="S3958" s="88">
        <f ca="1">COUNTIFS(Tableau3[PLAGE],R3958)</f>
        <v>0</v>
      </c>
      <c r="T3958" s="139">
        <f ca="1">INDEX(EXTRACT!DATE,MATCH(Tableau4[[#This Row],[Décalage]],D:D,0),0)</f>
        <v>0</v>
      </c>
      <c r="U3958" s="139">
        <f ca="1">VLOOKUP(Tableau4[[#This Row],[Décalage]],D:E,2,0)</f>
        <v>0</v>
      </c>
      <c r="V3958" s="139">
        <f ca="1">VLOOKUP(Tableau4[[#This Row],[Décalage]],D:G,4,0)</f>
        <v>0</v>
      </c>
      <c r="AY3958" s="88"/>
      <c r="AZ3958" s="88"/>
      <c r="BA3958" s="88"/>
      <c r="BB3958" s="88"/>
      <c r="BC3958" s="88"/>
    </row>
    <row r="3959" spans="1:55" ht="15" x14ac:dyDescent="0.2">
      <c r="A3959" s="100" t="s">
        <v>534</v>
      </c>
      <c r="B3959" s="95" t="s">
        <v>534</v>
      </c>
      <c r="C3959" s="95">
        <v>3956</v>
      </c>
      <c r="D3959" s="95" t="s">
        <v>534</v>
      </c>
      <c r="E3959" s="99" t="s">
        <v>534</v>
      </c>
      <c r="F3959" s="95" t="s">
        <v>534</v>
      </c>
      <c r="G3959" s="95" t="s">
        <v>534</v>
      </c>
      <c r="H3959" s="95">
        <v>0</v>
      </c>
      <c r="I3959" s="95">
        <v>1</v>
      </c>
      <c r="J3959" s="95">
        <v>3492</v>
      </c>
      <c r="K3959" s="95" t="s">
        <v>534</v>
      </c>
      <c r="L3959" s="98" t="s">
        <v>534</v>
      </c>
      <c r="M3959" s="98" t="s">
        <v>534</v>
      </c>
      <c r="N3959" s="97" t="s">
        <v>534</v>
      </c>
      <c r="Q3959" s="88" t="str">
        <f t="array" aca="1" ref="Q3959" ca="1">IFERROR(INDEX(Tableau3[Num DECAL],SMALL(IF(Tableau3[Num DECAL]&lt;&gt;"",ROW(INDIRECT("1:"&amp;ROWS(Tableau3[Num DECAL])))),ROWS($1:3948))),"")</f>
        <v/>
      </c>
      <c r="R3959" s="88">
        <f t="shared" ca="1" si="61"/>
        <v>0</v>
      </c>
      <c r="S3959" s="88">
        <f ca="1">COUNTIFS(Tableau3[PLAGE],R3959)</f>
        <v>0</v>
      </c>
      <c r="T3959" s="139">
        <f ca="1">INDEX(EXTRACT!DATE,MATCH(Tableau4[[#This Row],[Décalage]],D:D,0),0)</f>
        <v>0</v>
      </c>
      <c r="U3959" s="139">
        <f ca="1">VLOOKUP(Tableau4[[#This Row],[Décalage]],D:E,2,0)</f>
        <v>0</v>
      </c>
      <c r="V3959" s="139">
        <f ca="1">VLOOKUP(Tableau4[[#This Row],[Décalage]],D:G,4,0)</f>
        <v>0</v>
      </c>
      <c r="AY3959" s="88"/>
      <c r="AZ3959" s="88"/>
      <c r="BA3959" s="88"/>
      <c r="BB3959" s="88"/>
      <c r="BC3959" s="88"/>
    </row>
    <row r="3960" spans="1:55" ht="15" x14ac:dyDescent="0.2">
      <c r="A3960" s="100" t="s">
        <v>534</v>
      </c>
      <c r="B3960" s="95" t="s">
        <v>534</v>
      </c>
      <c r="C3960" s="95">
        <v>3957</v>
      </c>
      <c r="D3960" s="95" t="s">
        <v>534</v>
      </c>
      <c r="E3960" s="99" t="s">
        <v>534</v>
      </c>
      <c r="F3960" s="95" t="s">
        <v>534</v>
      </c>
      <c r="G3960" s="95" t="s">
        <v>534</v>
      </c>
      <c r="H3960" s="95">
        <v>0</v>
      </c>
      <c r="I3960" s="95">
        <v>1</v>
      </c>
      <c r="J3960" s="95">
        <v>3493</v>
      </c>
      <c r="K3960" s="95" t="s">
        <v>534</v>
      </c>
      <c r="L3960" s="98" t="s">
        <v>534</v>
      </c>
      <c r="M3960" s="98" t="s">
        <v>534</v>
      </c>
      <c r="N3960" s="97" t="s">
        <v>534</v>
      </c>
      <c r="Q3960" s="88" t="str">
        <f t="array" aca="1" ref="Q3960" ca="1">IFERROR(INDEX(Tableau3[Num DECAL],SMALL(IF(Tableau3[Num DECAL]&lt;&gt;"",ROW(INDIRECT("1:"&amp;ROWS(Tableau3[Num DECAL])))),ROWS($1:3949))),"")</f>
        <v/>
      </c>
      <c r="R3960" s="88">
        <f t="shared" ca="1" si="61"/>
        <v>0</v>
      </c>
      <c r="S3960" s="88">
        <f ca="1">COUNTIFS(Tableau3[PLAGE],R3960)</f>
        <v>0</v>
      </c>
      <c r="T3960" s="139">
        <f ca="1">INDEX(EXTRACT!DATE,MATCH(Tableau4[[#This Row],[Décalage]],D:D,0),0)</f>
        <v>0</v>
      </c>
      <c r="U3960" s="139">
        <f ca="1">VLOOKUP(Tableau4[[#This Row],[Décalage]],D:E,2,0)</f>
        <v>0</v>
      </c>
      <c r="V3960" s="139">
        <f ca="1">VLOOKUP(Tableau4[[#This Row],[Décalage]],D:G,4,0)</f>
        <v>0</v>
      </c>
      <c r="AY3960" s="88"/>
      <c r="AZ3960" s="88"/>
      <c r="BA3960" s="88"/>
      <c r="BB3960" s="88"/>
      <c r="BC3960" s="88"/>
    </row>
    <row r="3961" spans="1:55" ht="15" x14ac:dyDescent="0.2">
      <c r="A3961" s="100" t="s">
        <v>534</v>
      </c>
      <c r="B3961" s="95" t="s">
        <v>534</v>
      </c>
      <c r="C3961" s="95">
        <v>3958</v>
      </c>
      <c r="D3961" s="95" t="s">
        <v>534</v>
      </c>
      <c r="E3961" s="99" t="s">
        <v>534</v>
      </c>
      <c r="F3961" s="95" t="s">
        <v>534</v>
      </c>
      <c r="G3961" s="95" t="s">
        <v>534</v>
      </c>
      <c r="H3961" s="95">
        <v>0</v>
      </c>
      <c r="I3961" s="95">
        <v>1</v>
      </c>
      <c r="J3961" s="95">
        <v>3494</v>
      </c>
      <c r="K3961" s="95" t="s">
        <v>534</v>
      </c>
      <c r="L3961" s="98" t="s">
        <v>534</v>
      </c>
      <c r="M3961" s="98" t="s">
        <v>534</v>
      </c>
      <c r="N3961" s="97" t="s">
        <v>534</v>
      </c>
      <c r="Q3961" s="88" t="str">
        <f t="array" aca="1" ref="Q3961" ca="1">IFERROR(INDEX(Tableau3[Num DECAL],SMALL(IF(Tableau3[Num DECAL]&lt;&gt;"",ROW(INDIRECT("1:"&amp;ROWS(Tableau3[Num DECAL])))),ROWS($1:3950))),"")</f>
        <v/>
      </c>
      <c r="R3961" s="88">
        <f t="shared" ca="1" si="61"/>
        <v>0</v>
      </c>
      <c r="S3961" s="88">
        <f ca="1">COUNTIFS(Tableau3[PLAGE],R3961)</f>
        <v>0</v>
      </c>
      <c r="T3961" s="139">
        <f ca="1">INDEX(EXTRACT!DATE,MATCH(Tableau4[[#This Row],[Décalage]],D:D,0),0)</f>
        <v>0</v>
      </c>
      <c r="U3961" s="139">
        <f ca="1">VLOOKUP(Tableau4[[#This Row],[Décalage]],D:E,2,0)</f>
        <v>0</v>
      </c>
      <c r="V3961" s="139">
        <f ca="1">VLOOKUP(Tableau4[[#This Row],[Décalage]],D:G,4,0)</f>
        <v>0</v>
      </c>
      <c r="AY3961" s="88"/>
      <c r="AZ3961" s="88"/>
      <c r="BA3961" s="88"/>
      <c r="BB3961" s="88"/>
      <c r="BC3961" s="88"/>
    </row>
    <row r="3962" spans="1:55" ht="15" x14ac:dyDescent="0.2">
      <c r="A3962" s="100" t="s">
        <v>534</v>
      </c>
      <c r="B3962" s="95" t="s">
        <v>534</v>
      </c>
      <c r="C3962" s="95">
        <v>3959</v>
      </c>
      <c r="D3962" s="95" t="s">
        <v>534</v>
      </c>
      <c r="E3962" s="99" t="s">
        <v>534</v>
      </c>
      <c r="F3962" s="95" t="s">
        <v>534</v>
      </c>
      <c r="G3962" s="95" t="s">
        <v>534</v>
      </c>
      <c r="H3962" s="95">
        <v>0</v>
      </c>
      <c r="I3962" s="95">
        <v>1</v>
      </c>
      <c r="J3962" s="95">
        <v>3495</v>
      </c>
      <c r="K3962" s="95" t="s">
        <v>534</v>
      </c>
      <c r="L3962" s="98" t="s">
        <v>534</v>
      </c>
      <c r="M3962" s="98" t="s">
        <v>534</v>
      </c>
      <c r="N3962" s="97" t="s">
        <v>534</v>
      </c>
      <c r="Q3962" s="88" t="str">
        <f t="array" aca="1" ref="Q3962" ca="1">IFERROR(INDEX(Tableau3[Num DECAL],SMALL(IF(Tableau3[Num DECAL]&lt;&gt;"",ROW(INDIRECT("1:"&amp;ROWS(Tableau3[Num DECAL])))),ROWS($1:3951))),"")</f>
        <v/>
      </c>
      <c r="R3962" s="88">
        <f t="shared" ca="1" si="61"/>
        <v>0</v>
      </c>
      <c r="S3962" s="88">
        <f ca="1">COUNTIFS(Tableau3[PLAGE],R3962)</f>
        <v>0</v>
      </c>
      <c r="T3962" s="139">
        <f ca="1">INDEX(EXTRACT!DATE,MATCH(Tableau4[[#This Row],[Décalage]],D:D,0),0)</f>
        <v>0</v>
      </c>
      <c r="U3962" s="139">
        <f ca="1">VLOOKUP(Tableau4[[#This Row],[Décalage]],D:E,2,0)</f>
        <v>0</v>
      </c>
      <c r="V3962" s="139">
        <f ca="1">VLOOKUP(Tableau4[[#This Row],[Décalage]],D:G,4,0)</f>
        <v>0</v>
      </c>
      <c r="AY3962" s="88"/>
      <c r="AZ3962" s="88"/>
      <c r="BA3962" s="88"/>
      <c r="BB3962" s="88"/>
      <c r="BC3962" s="88"/>
    </row>
    <row r="3963" spans="1:55" ht="15" x14ac:dyDescent="0.2">
      <c r="A3963" s="100" t="s">
        <v>534</v>
      </c>
      <c r="B3963" s="95" t="s">
        <v>534</v>
      </c>
      <c r="C3963" s="95">
        <v>3960</v>
      </c>
      <c r="D3963" s="95" t="s">
        <v>534</v>
      </c>
      <c r="E3963" s="99" t="s">
        <v>534</v>
      </c>
      <c r="F3963" s="95" t="s">
        <v>534</v>
      </c>
      <c r="G3963" s="95" t="s">
        <v>534</v>
      </c>
      <c r="H3963" s="95">
        <v>0</v>
      </c>
      <c r="I3963" s="95">
        <v>1</v>
      </c>
      <c r="J3963" s="95">
        <v>3496</v>
      </c>
      <c r="K3963" s="95" t="s">
        <v>534</v>
      </c>
      <c r="L3963" s="98" t="s">
        <v>534</v>
      </c>
      <c r="M3963" s="98" t="s">
        <v>534</v>
      </c>
      <c r="N3963" s="97" t="s">
        <v>534</v>
      </c>
      <c r="Q3963" s="88" t="str">
        <f t="array" aca="1" ref="Q3963" ca="1">IFERROR(INDEX(Tableau3[Num DECAL],SMALL(IF(Tableau3[Num DECAL]&lt;&gt;"",ROW(INDIRECT("1:"&amp;ROWS(Tableau3[Num DECAL])))),ROWS($1:3952))),"")</f>
        <v/>
      </c>
      <c r="R3963" s="88">
        <f t="shared" ca="1" si="61"/>
        <v>0</v>
      </c>
      <c r="S3963" s="88">
        <f ca="1">COUNTIFS(Tableau3[PLAGE],R3963)</f>
        <v>0</v>
      </c>
      <c r="T3963" s="139">
        <f ca="1">INDEX(EXTRACT!DATE,MATCH(Tableau4[[#This Row],[Décalage]],D:D,0),0)</f>
        <v>0</v>
      </c>
      <c r="U3963" s="139">
        <f ca="1">VLOOKUP(Tableau4[[#This Row],[Décalage]],D:E,2,0)</f>
        <v>0</v>
      </c>
      <c r="V3963" s="139">
        <f ca="1">VLOOKUP(Tableau4[[#This Row],[Décalage]],D:G,4,0)</f>
        <v>0</v>
      </c>
      <c r="AY3963" s="88"/>
      <c r="AZ3963" s="88"/>
      <c r="BA3963" s="88"/>
      <c r="BB3963" s="88"/>
      <c r="BC3963" s="88"/>
    </row>
    <row r="3964" spans="1:55" ht="15" x14ac:dyDescent="0.2">
      <c r="A3964" s="100" t="s">
        <v>534</v>
      </c>
      <c r="B3964" s="95" t="s">
        <v>534</v>
      </c>
      <c r="C3964" s="95">
        <v>3961</v>
      </c>
      <c r="D3964" s="95" t="s">
        <v>534</v>
      </c>
      <c r="E3964" s="99" t="s">
        <v>534</v>
      </c>
      <c r="F3964" s="95" t="s">
        <v>534</v>
      </c>
      <c r="G3964" s="95" t="s">
        <v>534</v>
      </c>
      <c r="H3964" s="95">
        <v>0</v>
      </c>
      <c r="I3964" s="95">
        <v>1</v>
      </c>
      <c r="J3964" s="95">
        <v>3497</v>
      </c>
      <c r="K3964" s="95" t="s">
        <v>534</v>
      </c>
      <c r="L3964" s="98" t="s">
        <v>534</v>
      </c>
      <c r="M3964" s="98" t="s">
        <v>534</v>
      </c>
      <c r="N3964" s="97" t="s">
        <v>534</v>
      </c>
      <c r="Q3964" s="88" t="str">
        <f t="array" aca="1" ref="Q3964" ca="1">IFERROR(INDEX(Tableau3[Num DECAL],SMALL(IF(Tableau3[Num DECAL]&lt;&gt;"",ROW(INDIRECT("1:"&amp;ROWS(Tableau3[Num DECAL])))),ROWS($1:3953))),"")</f>
        <v/>
      </c>
      <c r="R3964" s="88">
        <f t="shared" ca="1" si="61"/>
        <v>0</v>
      </c>
      <c r="S3964" s="88">
        <f ca="1">COUNTIFS(Tableau3[PLAGE],R3964)</f>
        <v>0</v>
      </c>
      <c r="T3964" s="139">
        <f ca="1">INDEX(EXTRACT!DATE,MATCH(Tableau4[[#This Row],[Décalage]],D:D,0),0)</f>
        <v>0</v>
      </c>
      <c r="U3964" s="139">
        <f ca="1">VLOOKUP(Tableau4[[#This Row],[Décalage]],D:E,2,0)</f>
        <v>0</v>
      </c>
      <c r="V3964" s="139">
        <f ca="1">VLOOKUP(Tableau4[[#This Row],[Décalage]],D:G,4,0)</f>
        <v>0</v>
      </c>
      <c r="AY3964" s="88"/>
      <c r="AZ3964" s="88"/>
      <c r="BA3964" s="88"/>
      <c r="BB3964" s="88"/>
      <c r="BC3964" s="88"/>
    </row>
    <row r="3965" spans="1:55" ht="15" x14ac:dyDescent="0.2">
      <c r="A3965" s="100" t="s">
        <v>534</v>
      </c>
      <c r="B3965" s="95" t="s">
        <v>534</v>
      </c>
      <c r="C3965" s="95">
        <v>3962</v>
      </c>
      <c r="D3965" s="95" t="s">
        <v>534</v>
      </c>
      <c r="E3965" s="99" t="s">
        <v>534</v>
      </c>
      <c r="F3965" s="95" t="s">
        <v>534</v>
      </c>
      <c r="G3965" s="95" t="s">
        <v>534</v>
      </c>
      <c r="H3965" s="95">
        <v>0</v>
      </c>
      <c r="I3965" s="95">
        <v>1</v>
      </c>
      <c r="J3965" s="95">
        <v>3498</v>
      </c>
      <c r="K3965" s="95" t="s">
        <v>534</v>
      </c>
      <c r="L3965" s="98" t="s">
        <v>534</v>
      </c>
      <c r="M3965" s="98" t="s">
        <v>534</v>
      </c>
      <c r="N3965" s="97" t="s">
        <v>534</v>
      </c>
      <c r="Q3965" s="88" t="str">
        <f t="array" aca="1" ref="Q3965" ca="1">IFERROR(INDEX(Tableau3[Num DECAL],SMALL(IF(Tableau3[Num DECAL]&lt;&gt;"",ROW(INDIRECT("1:"&amp;ROWS(Tableau3[Num DECAL])))),ROWS($1:3954))),"")</f>
        <v/>
      </c>
      <c r="R3965" s="88">
        <f t="shared" ca="1" si="61"/>
        <v>0</v>
      </c>
      <c r="S3965" s="88">
        <f ca="1">COUNTIFS(Tableau3[PLAGE],R3965)</f>
        <v>0</v>
      </c>
      <c r="T3965" s="139">
        <f ca="1">INDEX(EXTRACT!DATE,MATCH(Tableau4[[#This Row],[Décalage]],D:D,0),0)</f>
        <v>0</v>
      </c>
      <c r="U3965" s="139">
        <f ca="1">VLOOKUP(Tableau4[[#This Row],[Décalage]],D:E,2,0)</f>
        <v>0</v>
      </c>
      <c r="V3965" s="139">
        <f ca="1">VLOOKUP(Tableau4[[#This Row],[Décalage]],D:G,4,0)</f>
        <v>0</v>
      </c>
      <c r="AY3965" s="88"/>
      <c r="AZ3965" s="88"/>
      <c r="BA3965" s="88"/>
      <c r="BB3965" s="88"/>
      <c r="BC3965" s="88"/>
    </row>
    <row r="3966" spans="1:55" ht="15" x14ac:dyDescent="0.2">
      <c r="A3966" s="100" t="s">
        <v>534</v>
      </c>
      <c r="B3966" s="95" t="s">
        <v>534</v>
      </c>
      <c r="C3966" s="95">
        <v>3963</v>
      </c>
      <c r="D3966" s="95" t="s">
        <v>534</v>
      </c>
      <c r="E3966" s="99" t="s">
        <v>534</v>
      </c>
      <c r="F3966" s="95" t="s">
        <v>534</v>
      </c>
      <c r="G3966" s="95" t="s">
        <v>534</v>
      </c>
      <c r="H3966" s="95">
        <v>0</v>
      </c>
      <c r="I3966" s="95">
        <v>1</v>
      </c>
      <c r="J3966" s="95">
        <v>3499</v>
      </c>
      <c r="K3966" s="95" t="s">
        <v>534</v>
      </c>
      <c r="L3966" s="98" t="s">
        <v>534</v>
      </c>
      <c r="M3966" s="98" t="s">
        <v>534</v>
      </c>
      <c r="N3966" s="97" t="s">
        <v>534</v>
      </c>
      <c r="Q3966" s="88" t="str">
        <f t="array" aca="1" ref="Q3966" ca="1">IFERROR(INDEX(Tableau3[Num DECAL],SMALL(IF(Tableau3[Num DECAL]&lt;&gt;"",ROW(INDIRECT("1:"&amp;ROWS(Tableau3[Num DECAL])))),ROWS($1:3955))),"")</f>
        <v/>
      </c>
      <c r="R3966" s="88">
        <f t="shared" ca="1" si="61"/>
        <v>0</v>
      </c>
      <c r="S3966" s="88">
        <f ca="1">COUNTIFS(Tableau3[PLAGE],R3966)</f>
        <v>0</v>
      </c>
      <c r="T3966" s="139">
        <f ca="1">INDEX(EXTRACT!DATE,MATCH(Tableau4[[#This Row],[Décalage]],D:D,0),0)</f>
        <v>0</v>
      </c>
      <c r="U3966" s="139">
        <f ca="1">VLOOKUP(Tableau4[[#This Row],[Décalage]],D:E,2,0)</f>
        <v>0</v>
      </c>
      <c r="V3966" s="139">
        <f ca="1">VLOOKUP(Tableau4[[#This Row],[Décalage]],D:G,4,0)</f>
        <v>0</v>
      </c>
      <c r="AY3966" s="88"/>
      <c r="AZ3966" s="88"/>
      <c r="BA3966" s="88"/>
      <c r="BB3966" s="88"/>
      <c r="BC3966" s="88"/>
    </row>
    <row r="3967" spans="1:55" ht="15" x14ac:dyDescent="0.2">
      <c r="A3967" s="100" t="s">
        <v>534</v>
      </c>
      <c r="B3967" s="95" t="s">
        <v>534</v>
      </c>
      <c r="C3967" s="95">
        <v>3964</v>
      </c>
      <c r="D3967" s="95" t="s">
        <v>534</v>
      </c>
      <c r="E3967" s="99" t="s">
        <v>534</v>
      </c>
      <c r="F3967" s="95" t="s">
        <v>534</v>
      </c>
      <c r="G3967" s="95" t="s">
        <v>534</v>
      </c>
      <c r="H3967" s="95">
        <v>0</v>
      </c>
      <c r="I3967" s="95">
        <v>1</v>
      </c>
      <c r="J3967" s="95">
        <v>3500</v>
      </c>
      <c r="K3967" s="95" t="s">
        <v>534</v>
      </c>
      <c r="L3967" s="98" t="s">
        <v>534</v>
      </c>
      <c r="M3967" s="98" t="s">
        <v>534</v>
      </c>
      <c r="N3967" s="97" t="s">
        <v>534</v>
      </c>
      <c r="Q3967" s="88" t="str">
        <f t="array" aca="1" ref="Q3967" ca="1">IFERROR(INDEX(Tableau3[Num DECAL],SMALL(IF(Tableau3[Num DECAL]&lt;&gt;"",ROW(INDIRECT("1:"&amp;ROWS(Tableau3[Num DECAL])))),ROWS($1:3956))),"")</f>
        <v/>
      </c>
      <c r="R3967" s="88">
        <f t="shared" ca="1" si="61"/>
        <v>0</v>
      </c>
      <c r="S3967" s="88">
        <f ca="1">COUNTIFS(Tableau3[PLAGE],R3967)</f>
        <v>0</v>
      </c>
      <c r="T3967" s="139">
        <f ca="1">INDEX(EXTRACT!DATE,MATCH(Tableau4[[#This Row],[Décalage]],D:D,0),0)</f>
        <v>0</v>
      </c>
      <c r="U3967" s="139">
        <f ca="1">VLOOKUP(Tableau4[[#This Row],[Décalage]],D:E,2,0)</f>
        <v>0</v>
      </c>
      <c r="V3967" s="139">
        <f ca="1">VLOOKUP(Tableau4[[#This Row],[Décalage]],D:G,4,0)</f>
        <v>0</v>
      </c>
      <c r="AY3967" s="88"/>
      <c r="AZ3967" s="88"/>
      <c r="BA3967" s="88"/>
      <c r="BB3967" s="88"/>
      <c r="BC3967" s="88"/>
    </row>
    <row r="3968" spans="1:55" ht="15" x14ac:dyDescent="0.2">
      <c r="A3968" s="100" t="s">
        <v>534</v>
      </c>
      <c r="B3968" s="95" t="s">
        <v>534</v>
      </c>
      <c r="C3968" s="95">
        <v>3965</v>
      </c>
      <c r="D3968" s="95" t="s">
        <v>534</v>
      </c>
      <c r="E3968" s="99" t="s">
        <v>534</v>
      </c>
      <c r="F3968" s="95" t="s">
        <v>534</v>
      </c>
      <c r="G3968" s="95" t="s">
        <v>534</v>
      </c>
      <c r="H3968" s="95">
        <v>0</v>
      </c>
      <c r="I3968" s="95">
        <v>1</v>
      </c>
      <c r="J3968" s="95">
        <v>3501</v>
      </c>
      <c r="K3968" s="95" t="s">
        <v>534</v>
      </c>
      <c r="L3968" s="98" t="s">
        <v>534</v>
      </c>
      <c r="M3968" s="98" t="s">
        <v>534</v>
      </c>
      <c r="N3968" s="97" t="s">
        <v>534</v>
      </c>
      <c r="Q3968" s="88" t="str">
        <f t="array" aca="1" ref="Q3968" ca="1">IFERROR(INDEX(Tableau3[Num DECAL],SMALL(IF(Tableau3[Num DECAL]&lt;&gt;"",ROW(INDIRECT("1:"&amp;ROWS(Tableau3[Num DECAL])))),ROWS($1:3957))),"")</f>
        <v/>
      </c>
      <c r="R3968" s="88">
        <f t="shared" ca="1" si="61"/>
        <v>0</v>
      </c>
      <c r="S3968" s="88">
        <f ca="1">COUNTIFS(Tableau3[PLAGE],R3968)</f>
        <v>0</v>
      </c>
      <c r="T3968" s="139">
        <f ca="1">INDEX(EXTRACT!DATE,MATCH(Tableau4[[#This Row],[Décalage]],D:D,0),0)</f>
        <v>0</v>
      </c>
      <c r="U3968" s="139">
        <f ca="1">VLOOKUP(Tableau4[[#This Row],[Décalage]],D:E,2,0)</f>
        <v>0</v>
      </c>
      <c r="V3968" s="139">
        <f ca="1">VLOOKUP(Tableau4[[#This Row],[Décalage]],D:G,4,0)</f>
        <v>0</v>
      </c>
      <c r="AY3968" s="88"/>
      <c r="AZ3968" s="88"/>
      <c r="BA3968" s="88"/>
      <c r="BB3968" s="88"/>
      <c r="BC3968" s="88"/>
    </row>
    <row r="3969" spans="1:55" ht="15" x14ac:dyDescent="0.2">
      <c r="A3969" s="100" t="s">
        <v>534</v>
      </c>
      <c r="B3969" s="95" t="s">
        <v>534</v>
      </c>
      <c r="C3969" s="95">
        <v>3966</v>
      </c>
      <c r="D3969" s="95" t="s">
        <v>534</v>
      </c>
      <c r="E3969" s="99" t="s">
        <v>534</v>
      </c>
      <c r="F3969" s="95" t="s">
        <v>534</v>
      </c>
      <c r="G3969" s="95" t="s">
        <v>534</v>
      </c>
      <c r="H3969" s="95">
        <v>0</v>
      </c>
      <c r="I3969" s="95">
        <v>1</v>
      </c>
      <c r="J3969" s="95">
        <v>3502</v>
      </c>
      <c r="K3969" s="95" t="s">
        <v>534</v>
      </c>
      <c r="L3969" s="98" t="s">
        <v>534</v>
      </c>
      <c r="M3969" s="98" t="s">
        <v>534</v>
      </c>
      <c r="N3969" s="97" t="s">
        <v>534</v>
      </c>
      <c r="Q3969" s="88" t="str">
        <f t="array" aca="1" ref="Q3969" ca="1">IFERROR(INDEX(Tableau3[Num DECAL],SMALL(IF(Tableau3[Num DECAL]&lt;&gt;"",ROW(INDIRECT("1:"&amp;ROWS(Tableau3[Num DECAL])))),ROWS($1:3958))),"")</f>
        <v/>
      </c>
      <c r="R3969" s="88">
        <f t="shared" ca="1" si="61"/>
        <v>0</v>
      </c>
      <c r="S3969" s="88">
        <f ca="1">COUNTIFS(Tableau3[PLAGE],R3969)</f>
        <v>0</v>
      </c>
      <c r="T3969" s="139">
        <f ca="1">INDEX(EXTRACT!DATE,MATCH(Tableau4[[#This Row],[Décalage]],D:D,0),0)</f>
        <v>0</v>
      </c>
      <c r="U3969" s="139">
        <f ca="1">VLOOKUP(Tableau4[[#This Row],[Décalage]],D:E,2,0)</f>
        <v>0</v>
      </c>
      <c r="V3969" s="139">
        <f ca="1">VLOOKUP(Tableau4[[#This Row],[Décalage]],D:G,4,0)</f>
        <v>0</v>
      </c>
      <c r="AY3969" s="88"/>
      <c r="AZ3969" s="88"/>
      <c r="BA3969" s="88"/>
      <c r="BB3969" s="88"/>
      <c r="BC3969" s="88"/>
    </row>
    <row r="3970" spans="1:55" ht="15" x14ac:dyDescent="0.2">
      <c r="A3970" s="100" t="s">
        <v>534</v>
      </c>
      <c r="B3970" s="95" t="s">
        <v>534</v>
      </c>
      <c r="C3970" s="95">
        <v>3967</v>
      </c>
      <c r="D3970" s="95" t="s">
        <v>534</v>
      </c>
      <c r="E3970" s="99" t="s">
        <v>534</v>
      </c>
      <c r="F3970" s="95" t="s">
        <v>534</v>
      </c>
      <c r="G3970" s="95" t="s">
        <v>534</v>
      </c>
      <c r="H3970" s="95">
        <v>0</v>
      </c>
      <c r="I3970" s="95">
        <v>1</v>
      </c>
      <c r="J3970" s="95">
        <v>3503</v>
      </c>
      <c r="K3970" s="95" t="s">
        <v>534</v>
      </c>
      <c r="L3970" s="98" t="s">
        <v>534</v>
      </c>
      <c r="M3970" s="98" t="s">
        <v>534</v>
      </c>
      <c r="N3970" s="97" t="s">
        <v>534</v>
      </c>
      <c r="Q3970" s="88" t="str">
        <f t="array" aca="1" ref="Q3970" ca="1">IFERROR(INDEX(Tableau3[Num DECAL],SMALL(IF(Tableau3[Num DECAL]&lt;&gt;"",ROW(INDIRECT("1:"&amp;ROWS(Tableau3[Num DECAL])))),ROWS($1:3959))),"")</f>
        <v/>
      </c>
      <c r="R3970" s="88">
        <f t="shared" ca="1" si="61"/>
        <v>0</v>
      </c>
      <c r="S3970" s="88">
        <f ca="1">COUNTIFS(Tableau3[PLAGE],R3970)</f>
        <v>0</v>
      </c>
      <c r="T3970" s="139">
        <f ca="1">INDEX(EXTRACT!DATE,MATCH(Tableau4[[#This Row],[Décalage]],D:D,0),0)</f>
        <v>0</v>
      </c>
      <c r="U3970" s="139">
        <f ca="1">VLOOKUP(Tableau4[[#This Row],[Décalage]],D:E,2,0)</f>
        <v>0</v>
      </c>
      <c r="V3970" s="139">
        <f ca="1">VLOOKUP(Tableau4[[#This Row],[Décalage]],D:G,4,0)</f>
        <v>0</v>
      </c>
      <c r="AY3970" s="88"/>
      <c r="AZ3970" s="88"/>
      <c r="BA3970" s="88"/>
      <c r="BB3970" s="88"/>
      <c r="BC3970" s="88"/>
    </row>
    <row r="3971" spans="1:55" ht="15" x14ac:dyDescent="0.2">
      <c r="A3971" s="100" t="s">
        <v>534</v>
      </c>
      <c r="B3971" s="95" t="s">
        <v>534</v>
      </c>
      <c r="C3971" s="95">
        <v>3968</v>
      </c>
      <c r="D3971" s="95" t="s">
        <v>534</v>
      </c>
      <c r="E3971" s="99" t="s">
        <v>534</v>
      </c>
      <c r="F3971" s="95" t="s">
        <v>534</v>
      </c>
      <c r="G3971" s="95" t="s">
        <v>534</v>
      </c>
      <c r="H3971" s="95">
        <v>0</v>
      </c>
      <c r="I3971" s="95">
        <v>1</v>
      </c>
      <c r="J3971" s="95">
        <v>3504</v>
      </c>
      <c r="K3971" s="95" t="s">
        <v>534</v>
      </c>
      <c r="L3971" s="98" t="s">
        <v>534</v>
      </c>
      <c r="M3971" s="98" t="s">
        <v>534</v>
      </c>
      <c r="N3971" s="97" t="s">
        <v>534</v>
      </c>
      <c r="Q3971" s="88" t="str">
        <f t="array" aca="1" ref="Q3971" ca="1">IFERROR(INDEX(Tableau3[Num DECAL],SMALL(IF(Tableau3[Num DECAL]&lt;&gt;"",ROW(INDIRECT("1:"&amp;ROWS(Tableau3[Num DECAL])))),ROWS($1:3960))),"")</f>
        <v/>
      </c>
      <c r="R3971" s="88">
        <f t="shared" ca="1" si="61"/>
        <v>0</v>
      </c>
      <c r="S3971" s="88">
        <f ca="1">COUNTIFS(Tableau3[PLAGE],R3971)</f>
        <v>0</v>
      </c>
      <c r="T3971" s="139">
        <f ca="1">INDEX(EXTRACT!DATE,MATCH(Tableau4[[#This Row],[Décalage]],D:D,0),0)</f>
        <v>0</v>
      </c>
      <c r="U3971" s="139">
        <f ca="1">VLOOKUP(Tableau4[[#This Row],[Décalage]],D:E,2,0)</f>
        <v>0</v>
      </c>
      <c r="V3971" s="139">
        <f ca="1">VLOOKUP(Tableau4[[#This Row],[Décalage]],D:G,4,0)</f>
        <v>0</v>
      </c>
      <c r="AY3971" s="88"/>
      <c r="AZ3971" s="88"/>
      <c r="BA3971" s="88"/>
      <c r="BB3971" s="88"/>
      <c r="BC3971" s="88"/>
    </row>
    <row r="3972" spans="1:55" ht="15" x14ac:dyDescent="0.2">
      <c r="A3972" s="100" t="s">
        <v>534</v>
      </c>
      <c r="B3972" s="95" t="s">
        <v>534</v>
      </c>
      <c r="C3972" s="95">
        <v>3969</v>
      </c>
      <c r="D3972" s="95" t="s">
        <v>534</v>
      </c>
      <c r="E3972" s="99" t="s">
        <v>534</v>
      </c>
      <c r="F3972" s="95" t="s">
        <v>534</v>
      </c>
      <c r="G3972" s="95" t="s">
        <v>534</v>
      </c>
      <c r="H3972" s="95">
        <v>0</v>
      </c>
      <c r="I3972" s="95">
        <v>1</v>
      </c>
      <c r="J3972" s="95">
        <v>3505</v>
      </c>
      <c r="K3972" s="95" t="s">
        <v>534</v>
      </c>
      <c r="L3972" s="98" t="s">
        <v>534</v>
      </c>
      <c r="M3972" s="98" t="s">
        <v>534</v>
      </c>
      <c r="N3972" s="97" t="s">
        <v>534</v>
      </c>
      <c r="Q3972" s="88" t="str">
        <f t="array" aca="1" ref="Q3972" ca="1">IFERROR(INDEX(Tableau3[Num DECAL],SMALL(IF(Tableau3[Num DECAL]&lt;&gt;"",ROW(INDIRECT("1:"&amp;ROWS(Tableau3[Num DECAL])))),ROWS($1:3961))),"")</f>
        <v/>
      </c>
      <c r="R3972" s="88">
        <f t="shared" ca="1" si="61"/>
        <v>0</v>
      </c>
      <c r="S3972" s="88">
        <f ca="1">COUNTIFS(Tableau3[PLAGE],R3972)</f>
        <v>0</v>
      </c>
      <c r="T3972" s="139">
        <f ca="1">INDEX(EXTRACT!DATE,MATCH(Tableau4[[#This Row],[Décalage]],D:D,0),0)</f>
        <v>0</v>
      </c>
      <c r="U3972" s="139">
        <f ca="1">VLOOKUP(Tableau4[[#This Row],[Décalage]],D:E,2,0)</f>
        <v>0</v>
      </c>
      <c r="V3972" s="139">
        <f ca="1">VLOOKUP(Tableau4[[#This Row],[Décalage]],D:G,4,0)</f>
        <v>0</v>
      </c>
      <c r="AY3972" s="88"/>
      <c r="AZ3972" s="88"/>
      <c r="BA3972" s="88"/>
      <c r="BB3972" s="88"/>
      <c r="BC3972" s="88"/>
    </row>
    <row r="3973" spans="1:55" ht="15" x14ac:dyDescent="0.2">
      <c r="A3973" s="100" t="s">
        <v>534</v>
      </c>
      <c r="B3973" s="95" t="s">
        <v>534</v>
      </c>
      <c r="C3973" s="95">
        <v>3970</v>
      </c>
      <c r="D3973" s="95" t="s">
        <v>534</v>
      </c>
      <c r="E3973" s="99" t="s">
        <v>534</v>
      </c>
      <c r="F3973" s="95" t="s">
        <v>534</v>
      </c>
      <c r="G3973" s="95" t="s">
        <v>534</v>
      </c>
      <c r="H3973" s="95">
        <v>0</v>
      </c>
      <c r="I3973" s="95">
        <v>1</v>
      </c>
      <c r="J3973" s="95">
        <v>3506</v>
      </c>
      <c r="K3973" s="95" t="s">
        <v>534</v>
      </c>
      <c r="L3973" s="98" t="s">
        <v>534</v>
      </c>
      <c r="M3973" s="98" t="s">
        <v>534</v>
      </c>
      <c r="N3973" s="97" t="s">
        <v>534</v>
      </c>
      <c r="Q3973" s="88" t="str">
        <f t="array" aca="1" ref="Q3973" ca="1">IFERROR(INDEX(Tableau3[Num DECAL],SMALL(IF(Tableau3[Num DECAL]&lt;&gt;"",ROW(INDIRECT("1:"&amp;ROWS(Tableau3[Num DECAL])))),ROWS($1:3962))),"")</f>
        <v/>
      </c>
      <c r="R3973" s="88">
        <f t="shared" ca="1" si="61"/>
        <v>0</v>
      </c>
      <c r="S3973" s="88">
        <f ca="1">COUNTIFS(Tableau3[PLAGE],R3973)</f>
        <v>0</v>
      </c>
      <c r="T3973" s="139">
        <f ca="1">INDEX(EXTRACT!DATE,MATCH(Tableau4[[#This Row],[Décalage]],D:D,0),0)</f>
        <v>0</v>
      </c>
      <c r="U3973" s="139">
        <f ca="1">VLOOKUP(Tableau4[[#This Row],[Décalage]],D:E,2,0)</f>
        <v>0</v>
      </c>
      <c r="V3973" s="139">
        <f ca="1">VLOOKUP(Tableau4[[#This Row],[Décalage]],D:G,4,0)</f>
        <v>0</v>
      </c>
      <c r="AY3973" s="88"/>
      <c r="AZ3973" s="88"/>
      <c r="BA3973" s="88"/>
      <c r="BB3973" s="88"/>
      <c r="BC3973" s="88"/>
    </row>
    <row r="3974" spans="1:55" ht="15" x14ac:dyDescent="0.2">
      <c r="A3974" s="100" t="s">
        <v>534</v>
      </c>
      <c r="B3974" s="95" t="s">
        <v>534</v>
      </c>
      <c r="C3974" s="95">
        <v>3971</v>
      </c>
      <c r="D3974" s="95" t="s">
        <v>534</v>
      </c>
      <c r="E3974" s="99" t="s">
        <v>534</v>
      </c>
      <c r="F3974" s="95" t="s">
        <v>534</v>
      </c>
      <c r="G3974" s="95" t="s">
        <v>534</v>
      </c>
      <c r="H3974" s="95">
        <v>0</v>
      </c>
      <c r="I3974" s="95">
        <v>1</v>
      </c>
      <c r="J3974" s="95">
        <v>3507</v>
      </c>
      <c r="K3974" s="95" t="s">
        <v>534</v>
      </c>
      <c r="L3974" s="98" t="s">
        <v>534</v>
      </c>
      <c r="M3974" s="98" t="s">
        <v>534</v>
      </c>
      <c r="N3974" s="97" t="s">
        <v>534</v>
      </c>
      <c r="Q3974" s="88" t="str">
        <f t="array" aca="1" ref="Q3974" ca="1">IFERROR(INDEX(Tableau3[Num DECAL],SMALL(IF(Tableau3[Num DECAL]&lt;&gt;"",ROW(INDIRECT("1:"&amp;ROWS(Tableau3[Num DECAL])))),ROWS($1:3963))),"")</f>
        <v/>
      </c>
      <c r="R3974" s="88">
        <f t="shared" ca="1" si="61"/>
        <v>0</v>
      </c>
      <c r="S3974" s="88">
        <f ca="1">COUNTIFS(Tableau3[PLAGE],R3974)</f>
        <v>0</v>
      </c>
      <c r="T3974" s="139">
        <f ca="1">INDEX(EXTRACT!DATE,MATCH(Tableau4[[#This Row],[Décalage]],D:D,0),0)</f>
        <v>0</v>
      </c>
      <c r="U3974" s="139">
        <f ca="1">VLOOKUP(Tableau4[[#This Row],[Décalage]],D:E,2,0)</f>
        <v>0</v>
      </c>
      <c r="V3974" s="139">
        <f ca="1">VLOOKUP(Tableau4[[#This Row],[Décalage]],D:G,4,0)</f>
        <v>0</v>
      </c>
      <c r="AY3974" s="88"/>
      <c r="AZ3974" s="88"/>
      <c r="BA3974" s="88"/>
      <c r="BB3974" s="88"/>
      <c r="BC3974" s="88"/>
    </row>
    <row r="3975" spans="1:55" ht="15" x14ac:dyDescent="0.2">
      <c r="A3975" s="100" t="s">
        <v>534</v>
      </c>
      <c r="B3975" s="95" t="s">
        <v>534</v>
      </c>
      <c r="C3975" s="95">
        <v>3972</v>
      </c>
      <c r="D3975" s="95" t="s">
        <v>534</v>
      </c>
      <c r="E3975" s="99" t="s">
        <v>534</v>
      </c>
      <c r="F3975" s="95" t="s">
        <v>534</v>
      </c>
      <c r="G3975" s="95" t="s">
        <v>534</v>
      </c>
      <c r="H3975" s="95">
        <v>0</v>
      </c>
      <c r="I3975" s="95">
        <v>1</v>
      </c>
      <c r="J3975" s="95">
        <v>3508</v>
      </c>
      <c r="K3975" s="95" t="s">
        <v>534</v>
      </c>
      <c r="L3975" s="98" t="s">
        <v>534</v>
      </c>
      <c r="M3975" s="98" t="s">
        <v>534</v>
      </c>
      <c r="N3975" s="97" t="s">
        <v>534</v>
      </c>
      <c r="Q3975" s="88" t="str">
        <f t="array" aca="1" ref="Q3975" ca="1">IFERROR(INDEX(Tableau3[Num DECAL],SMALL(IF(Tableau3[Num DECAL]&lt;&gt;"",ROW(INDIRECT("1:"&amp;ROWS(Tableau3[Num DECAL])))),ROWS($1:3964))),"")</f>
        <v/>
      </c>
      <c r="R3975" s="88">
        <f t="shared" ca="1" si="61"/>
        <v>0</v>
      </c>
      <c r="S3975" s="88">
        <f ca="1">COUNTIFS(Tableau3[PLAGE],R3975)</f>
        <v>0</v>
      </c>
      <c r="T3975" s="139">
        <f ca="1">INDEX(EXTRACT!DATE,MATCH(Tableau4[[#This Row],[Décalage]],D:D,0),0)</f>
        <v>0</v>
      </c>
      <c r="U3975" s="139">
        <f ca="1">VLOOKUP(Tableau4[[#This Row],[Décalage]],D:E,2,0)</f>
        <v>0</v>
      </c>
      <c r="V3975" s="139">
        <f ca="1">VLOOKUP(Tableau4[[#This Row],[Décalage]],D:G,4,0)</f>
        <v>0</v>
      </c>
      <c r="AY3975" s="88"/>
      <c r="AZ3975" s="88"/>
      <c r="BA3975" s="88"/>
      <c r="BB3975" s="88"/>
      <c r="BC3975" s="88"/>
    </row>
    <row r="3976" spans="1:55" ht="15" x14ac:dyDescent="0.2">
      <c r="A3976" s="100" t="s">
        <v>534</v>
      </c>
      <c r="B3976" s="95" t="s">
        <v>534</v>
      </c>
      <c r="C3976" s="95">
        <v>3973</v>
      </c>
      <c r="D3976" s="95" t="s">
        <v>534</v>
      </c>
      <c r="E3976" s="99" t="s">
        <v>534</v>
      </c>
      <c r="F3976" s="95" t="s">
        <v>534</v>
      </c>
      <c r="G3976" s="95" t="s">
        <v>534</v>
      </c>
      <c r="H3976" s="95">
        <v>0</v>
      </c>
      <c r="I3976" s="95">
        <v>1</v>
      </c>
      <c r="J3976" s="95">
        <v>3509</v>
      </c>
      <c r="K3976" s="95" t="s">
        <v>534</v>
      </c>
      <c r="L3976" s="98" t="s">
        <v>534</v>
      </c>
      <c r="M3976" s="98" t="s">
        <v>534</v>
      </c>
      <c r="N3976" s="97" t="s">
        <v>534</v>
      </c>
      <c r="Q3976" s="88" t="str">
        <f t="array" aca="1" ref="Q3976" ca="1">IFERROR(INDEX(Tableau3[Num DECAL],SMALL(IF(Tableau3[Num DECAL]&lt;&gt;"",ROW(INDIRECT("1:"&amp;ROWS(Tableau3[Num DECAL])))),ROWS($1:3965))),"")</f>
        <v/>
      </c>
      <c r="R3976" s="88">
        <f t="shared" ca="1" si="61"/>
        <v>0</v>
      </c>
      <c r="S3976" s="88">
        <f ca="1">COUNTIFS(Tableau3[PLAGE],R3976)</f>
        <v>0</v>
      </c>
      <c r="T3976" s="139">
        <f ca="1">INDEX(EXTRACT!DATE,MATCH(Tableau4[[#This Row],[Décalage]],D:D,0),0)</f>
        <v>0</v>
      </c>
      <c r="U3976" s="139">
        <f ca="1">VLOOKUP(Tableau4[[#This Row],[Décalage]],D:E,2,0)</f>
        <v>0</v>
      </c>
      <c r="V3976" s="139">
        <f ca="1">VLOOKUP(Tableau4[[#This Row],[Décalage]],D:G,4,0)</f>
        <v>0</v>
      </c>
      <c r="AY3976" s="88"/>
      <c r="AZ3976" s="88"/>
      <c r="BA3976" s="88"/>
      <c r="BB3976" s="88"/>
      <c r="BC3976" s="88"/>
    </row>
    <row r="3977" spans="1:55" ht="15" x14ac:dyDescent="0.2">
      <c r="A3977" s="100" t="s">
        <v>534</v>
      </c>
      <c r="B3977" s="95" t="s">
        <v>534</v>
      </c>
      <c r="C3977" s="95">
        <v>3974</v>
      </c>
      <c r="D3977" s="95" t="s">
        <v>534</v>
      </c>
      <c r="E3977" s="99" t="s">
        <v>534</v>
      </c>
      <c r="F3977" s="95" t="s">
        <v>534</v>
      </c>
      <c r="G3977" s="95" t="s">
        <v>534</v>
      </c>
      <c r="H3977" s="95">
        <v>0</v>
      </c>
      <c r="I3977" s="95">
        <v>1</v>
      </c>
      <c r="J3977" s="95">
        <v>3510</v>
      </c>
      <c r="K3977" s="95" t="s">
        <v>534</v>
      </c>
      <c r="L3977" s="98" t="s">
        <v>534</v>
      </c>
      <c r="M3977" s="98" t="s">
        <v>534</v>
      </c>
      <c r="N3977" s="97" t="s">
        <v>534</v>
      </c>
      <c r="Q3977" s="88" t="str">
        <f t="array" aca="1" ref="Q3977" ca="1">IFERROR(INDEX(Tableau3[Num DECAL],SMALL(IF(Tableau3[Num DECAL]&lt;&gt;"",ROW(INDIRECT("1:"&amp;ROWS(Tableau3[Num DECAL])))),ROWS($1:3966))),"")</f>
        <v/>
      </c>
      <c r="R3977" s="88">
        <f t="shared" ca="1" si="61"/>
        <v>0</v>
      </c>
      <c r="S3977" s="88">
        <f ca="1">COUNTIFS(Tableau3[PLAGE],R3977)</f>
        <v>0</v>
      </c>
      <c r="T3977" s="139">
        <f ca="1">INDEX(EXTRACT!DATE,MATCH(Tableau4[[#This Row],[Décalage]],D:D,0),0)</f>
        <v>0</v>
      </c>
      <c r="U3977" s="139">
        <f ca="1">VLOOKUP(Tableau4[[#This Row],[Décalage]],D:E,2,0)</f>
        <v>0</v>
      </c>
      <c r="V3977" s="139">
        <f ca="1">VLOOKUP(Tableau4[[#This Row],[Décalage]],D:G,4,0)</f>
        <v>0</v>
      </c>
      <c r="AY3977" s="88"/>
      <c r="AZ3977" s="88"/>
      <c r="BA3977" s="88"/>
      <c r="BB3977" s="88"/>
      <c r="BC3977" s="88"/>
    </row>
    <row r="3978" spans="1:55" ht="15" x14ac:dyDescent="0.2">
      <c r="A3978" s="100" t="s">
        <v>534</v>
      </c>
      <c r="B3978" s="95" t="s">
        <v>534</v>
      </c>
      <c r="C3978" s="95">
        <v>3975</v>
      </c>
      <c r="D3978" s="95" t="s">
        <v>534</v>
      </c>
      <c r="E3978" s="99" t="s">
        <v>534</v>
      </c>
      <c r="F3978" s="95" t="s">
        <v>534</v>
      </c>
      <c r="G3978" s="95" t="s">
        <v>534</v>
      </c>
      <c r="H3978" s="95">
        <v>0</v>
      </c>
      <c r="I3978" s="95">
        <v>1</v>
      </c>
      <c r="J3978" s="95">
        <v>3511</v>
      </c>
      <c r="K3978" s="95" t="s">
        <v>534</v>
      </c>
      <c r="L3978" s="98" t="s">
        <v>534</v>
      </c>
      <c r="M3978" s="98" t="s">
        <v>534</v>
      </c>
      <c r="N3978" s="97" t="s">
        <v>534</v>
      </c>
      <c r="Q3978" s="88" t="str">
        <f t="array" aca="1" ref="Q3978" ca="1">IFERROR(INDEX(Tableau3[Num DECAL],SMALL(IF(Tableau3[Num DECAL]&lt;&gt;"",ROW(INDIRECT("1:"&amp;ROWS(Tableau3[Num DECAL])))),ROWS($1:3967))),"")</f>
        <v/>
      </c>
      <c r="R3978" s="88">
        <f t="shared" ca="1" si="61"/>
        <v>0</v>
      </c>
      <c r="S3978" s="88">
        <f ca="1">COUNTIFS(Tableau3[PLAGE],R3978)</f>
        <v>0</v>
      </c>
      <c r="T3978" s="139">
        <f ca="1">INDEX(EXTRACT!DATE,MATCH(Tableau4[[#This Row],[Décalage]],D:D,0),0)</f>
        <v>0</v>
      </c>
      <c r="U3978" s="139">
        <f ca="1">VLOOKUP(Tableau4[[#This Row],[Décalage]],D:E,2,0)</f>
        <v>0</v>
      </c>
      <c r="V3978" s="139">
        <f ca="1">VLOOKUP(Tableau4[[#This Row],[Décalage]],D:G,4,0)</f>
        <v>0</v>
      </c>
      <c r="AY3978" s="88"/>
      <c r="AZ3978" s="88"/>
      <c r="BA3978" s="88"/>
      <c r="BB3978" s="88"/>
      <c r="BC3978" s="88"/>
    </row>
    <row r="3979" spans="1:55" ht="15" x14ac:dyDescent="0.2">
      <c r="A3979" s="100" t="s">
        <v>534</v>
      </c>
      <c r="B3979" s="95" t="s">
        <v>534</v>
      </c>
      <c r="C3979" s="95">
        <v>3976</v>
      </c>
      <c r="D3979" s="95" t="s">
        <v>534</v>
      </c>
      <c r="E3979" s="99" t="s">
        <v>534</v>
      </c>
      <c r="F3979" s="95" t="s">
        <v>534</v>
      </c>
      <c r="G3979" s="95" t="s">
        <v>534</v>
      </c>
      <c r="H3979" s="95">
        <v>0</v>
      </c>
      <c r="I3979" s="95">
        <v>1</v>
      </c>
      <c r="J3979" s="95">
        <v>3512</v>
      </c>
      <c r="K3979" s="95" t="s">
        <v>534</v>
      </c>
      <c r="L3979" s="98" t="s">
        <v>534</v>
      </c>
      <c r="M3979" s="98" t="s">
        <v>534</v>
      </c>
      <c r="N3979" s="97" t="s">
        <v>534</v>
      </c>
      <c r="Q3979" s="88" t="str">
        <f t="array" aca="1" ref="Q3979" ca="1">IFERROR(INDEX(Tableau3[Num DECAL],SMALL(IF(Tableau3[Num DECAL]&lt;&gt;"",ROW(INDIRECT("1:"&amp;ROWS(Tableau3[Num DECAL])))),ROWS($1:3968))),"")</f>
        <v/>
      </c>
      <c r="R3979" s="88">
        <f t="shared" ca="1" si="61"/>
        <v>0</v>
      </c>
      <c r="S3979" s="88">
        <f ca="1">COUNTIFS(Tableau3[PLAGE],R3979)</f>
        <v>0</v>
      </c>
      <c r="T3979" s="139">
        <f ca="1">INDEX(EXTRACT!DATE,MATCH(Tableau4[[#This Row],[Décalage]],D:D,0),0)</f>
        <v>0</v>
      </c>
      <c r="U3979" s="139">
        <f ca="1">VLOOKUP(Tableau4[[#This Row],[Décalage]],D:E,2,0)</f>
        <v>0</v>
      </c>
      <c r="V3979" s="139">
        <f ca="1">VLOOKUP(Tableau4[[#This Row],[Décalage]],D:G,4,0)</f>
        <v>0</v>
      </c>
      <c r="AY3979" s="88"/>
      <c r="AZ3979" s="88"/>
      <c r="BA3979" s="88"/>
      <c r="BB3979" s="88"/>
      <c r="BC3979" s="88"/>
    </row>
    <row r="3980" spans="1:55" ht="15" x14ac:dyDescent="0.2">
      <c r="A3980" s="100" t="s">
        <v>534</v>
      </c>
      <c r="B3980" s="95" t="s">
        <v>534</v>
      </c>
      <c r="C3980" s="95">
        <v>3977</v>
      </c>
      <c r="D3980" s="95" t="s">
        <v>534</v>
      </c>
      <c r="E3980" s="99" t="s">
        <v>534</v>
      </c>
      <c r="F3980" s="95" t="s">
        <v>534</v>
      </c>
      <c r="G3980" s="95" t="s">
        <v>534</v>
      </c>
      <c r="H3980" s="95">
        <v>0</v>
      </c>
      <c r="I3980" s="95">
        <v>1</v>
      </c>
      <c r="J3980" s="95">
        <v>3513</v>
      </c>
      <c r="K3980" s="95" t="s">
        <v>534</v>
      </c>
      <c r="L3980" s="98" t="s">
        <v>534</v>
      </c>
      <c r="M3980" s="98" t="s">
        <v>534</v>
      </c>
      <c r="N3980" s="97" t="s">
        <v>534</v>
      </c>
      <c r="Q3980" s="88" t="str">
        <f t="array" aca="1" ref="Q3980" ca="1">IFERROR(INDEX(Tableau3[Num DECAL],SMALL(IF(Tableau3[Num DECAL]&lt;&gt;"",ROW(INDIRECT("1:"&amp;ROWS(Tableau3[Num DECAL])))),ROWS($1:3969))),"")</f>
        <v/>
      </c>
      <c r="R3980" s="88">
        <f t="shared" ref="R3980:R4043" ca="1" si="62">VLOOKUP(Q3980,D:J,7,0)</f>
        <v>0</v>
      </c>
      <c r="S3980" s="88">
        <f ca="1">COUNTIFS(Tableau3[PLAGE],R3980)</f>
        <v>0</v>
      </c>
      <c r="T3980" s="139">
        <f ca="1">INDEX(EXTRACT!DATE,MATCH(Tableau4[[#This Row],[Décalage]],D:D,0),0)</f>
        <v>0</v>
      </c>
      <c r="U3980" s="139">
        <f ca="1">VLOOKUP(Tableau4[[#This Row],[Décalage]],D:E,2,0)</f>
        <v>0</v>
      </c>
      <c r="V3980" s="139">
        <f ca="1">VLOOKUP(Tableau4[[#This Row],[Décalage]],D:G,4,0)</f>
        <v>0</v>
      </c>
      <c r="AY3980" s="88"/>
      <c r="AZ3980" s="88"/>
      <c r="BA3980" s="88"/>
      <c r="BB3980" s="88"/>
      <c r="BC3980" s="88"/>
    </row>
    <row r="3981" spans="1:55" ht="15" x14ac:dyDescent="0.2">
      <c r="A3981" s="100" t="s">
        <v>534</v>
      </c>
      <c r="B3981" s="95" t="s">
        <v>534</v>
      </c>
      <c r="C3981" s="95">
        <v>3978</v>
      </c>
      <c r="D3981" s="95" t="s">
        <v>534</v>
      </c>
      <c r="E3981" s="99" t="s">
        <v>534</v>
      </c>
      <c r="F3981" s="95" t="s">
        <v>534</v>
      </c>
      <c r="G3981" s="95" t="s">
        <v>534</v>
      </c>
      <c r="H3981" s="95">
        <v>0</v>
      </c>
      <c r="I3981" s="95">
        <v>1</v>
      </c>
      <c r="J3981" s="95">
        <v>3514</v>
      </c>
      <c r="K3981" s="95" t="s">
        <v>534</v>
      </c>
      <c r="L3981" s="98" t="s">
        <v>534</v>
      </c>
      <c r="M3981" s="98" t="s">
        <v>534</v>
      </c>
      <c r="N3981" s="97" t="s">
        <v>534</v>
      </c>
      <c r="Q3981" s="88" t="str">
        <f t="array" aca="1" ref="Q3981" ca="1">IFERROR(INDEX(Tableau3[Num DECAL],SMALL(IF(Tableau3[Num DECAL]&lt;&gt;"",ROW(INDIRECT("1:"&amp;ROWS(Tableau3[Num DECAL])))),ROWS($1:3970))),"")</f>
        <v/>
      </c>
      <c r="R3981" s="88">
        <f t="shared" ca="1" si="62"/>
        <v>0</v>
      </c>
      <c r="S3981" s="88">
        <f ca="1">COUNTIFS(Tableau3[PLAGE],R3981)</f>
        <v>0</v>
      </c>
      <c r="T3981" s="139">
        <f ca="1">INDEX(EXTRACT!DATE,MATCH(Tableau4[[#This Row],[Décalage]],D:D,0),0)</f>
        <v>0</v>
      </c>
      <c r="U3981" s="139">
        <f ca="1">VLOOKUP(Tableau4[[#This Row],[Décalage]],D:E,2,0)</f>
        <v>0</v>
      </c>
      <c r="V3981" s="139">
        <f ca="1">VLOOKUP(Tableau4[[#This Row],[Décalage]],D:G,4,0)</f>
        <v>0</v>
      </c>
      <c r="AY3981" s="88"/>
      <c r="AZ3981" s="88"/>
      <c r="BA3981" s="88"/>
      <c r="BB3981" s="88"/>
      <c r="BC3981" s="88"/>
    </row>
    <row r="3982" spans="1:55" ht="15" x14ac:dyDescent="0.2">
      <c r="A3982" s="100" t="s">
        <v>534</v>
      </c>
      <c r="B3982" s="95" t="s">
        <v>534</v>
      </c>
      <c r="C3982" s="95">
        <v>3979</v>
      </c>
      <c r="D3982" s="95" t="s">
        <v>534</v>
      </c>
      <c r="E3982" s="99" t="s">
        <v>534</v>
      </c>
      <c r="F3982" s="95" t="s">
        <v>534</v>
      </c>
      <c r="G3982" s="95" t="s">
        <v>534</v>
      </c>
      <c r="H3982" s="95">
        <v>0</v>
      </c>
      <c r="I3982" s="95">
        <v>1</v>
      </c>
      <c r="J3982" s="95">
        <v>3515</v>
      </c>
      <c r="K3982" s="95">
        <v>2</v>
      </c>
      <c r="L3982" s="98" t="s">
        <v>534</v>
      </c>
      <c r="M3982" s="98" t="s">
        <v>534</v>
      </c>
      <c r="N3982" s="97" t="s">
        <v>534</v>
      </c>
      <c r="Q3982" s="88" t="str">
        <f t="array" aca="1" ref="Q3982" ca="1">IFERROR(INDEX(Tableau3[Num DECAL],SMALL(IF(Tableau3[Num DECAL]&lt;&gt;"",ROW(INDIRECT("1:"&amp;ROWS(Tableau3[Num DECAL])))),ROWS($1:3971))),"")</f>
        <v/>
      </c>
      <c r="R3982" s="88">
        <f t="shared" ca="1" si="62"/>
        <v>0</v>
      </c>
      <c r="S3982" s="88">
        <f ca="1">COUNTIFS(Tableau3[PLAGE],R3982)</f>
        <v>0</v>
      </c>
      <c r="T3982" s="139">
        <f ca="1">INDEX(EXTRACT!DATE,MATCH(Tableau4[[#This Row],[Décalage]],D:D,0),0)</f>
        <v>0</v>
      </c>
      <c r="U3982" s="139">
        <f ca="1">VLOOKUP(Tableau4[[#This Row],[Décalage]],D:E,2,0)</f>
        <v>0</v>
      </c>
      <c r="V3982" s="139">
        <f ca="1">VLOOKUP(Tableau4[[#This Row],[Décalage]],D:G,4,0)</f>
        <v>0</v>
      </c>
      <c r="AY3982" s="88"/>
      <c r="AZ3982" s="88"/>
      <c r="BA3982" s="88"/>
      <c r="BB3982" s="88"/>
      <c r="BC3982" s="88"/>
    </row>
    <row r="3983" spans="1:55" ht="15" x14ac:dyDescent="0.2">
      <c r="A3983" s="100" t="s">
        <v>534</v>
      </c>
      <c r="B3983" s="95" t="s">
        <v>534</v>
      </c>
      <c r="C3983" s="95">
        <v>3980</v>
      </c>
      <c r="D3983" s="95" t="s">
        <v>534</v>
      </c>
      <c r="E3983" s="99" t="s">
        <v>534</v>
      </c>
      <c r="F3983" s="95" t="s">
        <v>534</v>
      </c>
      <c r="G3983" s="95" t="s">
        <v>534</v>
      </c>
      <c r="H3983" s="95">
        <v>0</v>
      </c>
      <c r="I3983" s="95">
        <v>1</v>
      </c>
      <c r="J3983" s="95">
        <v>3516</v>
      </c>
      <c r="K3983" s="95" t="s">
        <v>534</v>
      </c>
      <c r="L3983" s="98" t="s">
        <v>534</v>
      </c>
      <c r="M3983" s="98" t="s">
        <v>534</v>
      </c>
      <c r="N3983" s="97" t="s">
        <v>534</v>
      </c>
      <c r="Q3983" s="88" t="str">
        <f t="array" aca="1" ref="Q3983" ca="1">IFERROR(INDEX(Tableau3[Num DECAL],SMALL(IF(Tableau3[Num DECAL]&lt;&gt;"",ROW(INDIRECT("1:"&amp;ROWS(Tableau3[Num DECAL])))),ROWS($1:3972))),"")</f>
        <v/>
      </c>
      <c r="R3983" s="88">
        <f t="shared" ca="1" si="62"/>
        <v>0</v>
      </c>
      <c r="S3983" s="88">
        <f ca="1">COUNTIFS(Tableau3[PLAGE],R3983)</f>
        <v>0</v>
      </c>
      <c r="T3983" s="139">
        <f ca="1">INDEX(EXTRACT!DATE,MATCH(Tableau4[[#This Row],[Décalage]],D:D,0),0)</f>
        <v>0</v>
      </c>
      <c r="U3983" s="139">
        <f ca="1">VLOOKUP(Tableau4[[#This Row],[Décalage]],D:E,2,0)</f>
        <v>0</v>
      </c>
      <c r="V3983" s="139">
        <f ca="1">VLOOKUP(Tableau4[[#This Row],[Décalage]],D:G,4,0)</f>
        <v>0</v>
      </c>
      <c r="AY3983" s="88"/>
      <c r="AZ3983" s="88"/>
      <c r="BA3983" s="88"/>
      <c r="BB3983" s="88"/>
      <c r="BC3983" s="88"/>
    </row>
    <row r="3984" spans="1:55" ht="15" x14ac:dyDescent="0.2">
      <c r="A3984" s="100" t="s">
        <v>534</v>
      </c>
      <c r="B3984" s="95" t="s">
        <v>534</v>
      </c>
      <c r="C3984" s="95">
        <v>3981</v>
      </c>
      <c r="D3984" s="95" t="s">
        <v>534</v>
      </c>
      <c r="E3984" s="99" t="s">
        <v>534</v>
      </c>
      <c r="F3984" s="95" t="s">
        <v>534</v>
      </c>
      <c r="G3984" s="95" t="s">
        <v>534</v>
      </c>
      <c r="H3984" s="95">
        <v>0</v>
      </c>
      <c r="I3984" s="95">
        <v>1</v>
      </c>
      <c r="J3984" s="95">
        <v>3517</v>
      </c>
      <c r="K3984" s="95" t="s">
        <v>534</v>
      </c>
      <c r="L3984" s="98" t="s">
        <v>534</v>
      </c>
      <c r="M3984" s="98" t="s">
        <v>534</v>
      </c>
      <c r="N3984" s="97" t="s">
        <v>534</v>
      </c>
      <c r="Q3984" s="88" t="str">
        <f t="array" aca="1" ref="Q3984" ca="1">IFERROR(INDEX(Tableau3[Num DECAL],SMALL(IF(Tableau3[Num DECAL]&lt;&gt;"",ROW(INDIRECT("1:"&amp;ROWS(Tableau3[Num DECAL])))),ROWS($1:3973))),"")</f>
        <v/>
      </c>
      <c r="R3984" s="88">
        <f t="shared" ca="1" si="62"/>
        <v>0</v>
      </c>
      <c r="S3984" s="88">
        <f ca="1">COUNTIFS(Tableau3[PLAGE],R3984)</f>
        <v>0</v>
      </c>
      <c r="T3984" s="139">
        <f ca="1">INDEX(EXTRACT!DATE,MATCH(Tableau4[[#This Row],[Décalage]],D:D,0),0)</f>
        <v>0</v>
      </c>
      <c r="U3984" s="139">
        <f ca="1">VLOOKUP(Tableau4[[#This Row],[Décalage]],D:E,2,0)</f>
        <v>0</v>
      </c>
      <c r="V3984" s="139">
        <f ca="1">VLOOKUP(Tableau4[[#This Row],[Décalage]],D:G,4,0)</f>
        <v>0</v>
      </c>
      <c r="AY3984" s="88"/>
      <c r="AZ3984" s="88"/>
      <c r="BA3984" s="88"/>
      <c r="BB3984" s="88"/>
      <c r="BC3984" s="88"/>
    </row>
    <row r="3985" spans="1:55" ht="15" x14ac:dyDescent="0.2">
      <c r="A3985" s="100" t="s">
        <v>534</v>
      </c>
      <c r="B3985" s="95" t="s">
        <v>534</v>
      </c>
      <c r="C3985" s="95">
        <v>3982</v>
      </c>
      <c r="D3985" s="95" t="s">
        <v>534</v>
      </c>
      <c r="E3985" s="99" t="s">
        <v>534</v>
      </c>
      <c r="F3985" s="95" t="s">
        <v>534</v>
      </c>
      <c r="G3985" s="95" t="s">
        <v>534</v>
      </c>
      <c r="H3985" s="95">
        <v>0</v>
      </c>
      <c r="I3985" s="95">
        <v>1</v>
      </c>
      <c r="J3985" s="95">
        <v>3518</v>
      </c>
      <c r="K3985" s="95" t="s">
        <v>534</v>
      </c>
      <c r="L3985" s="98" t="s">
        <v>534</v>
      </c>
      <c r="M3985" s="98" t="s">
        <v>534</v>
      </c>
      <c r="N3985" s="97" t="s">
        <v>534</v>
      </c>
      <c r="Q3985" s="88" t="str">
        <f t="array" aca="1" ref="Q3985" ca="1">IFERROR(INDEX(Tableau3[Num DECAL],SMALL(IF(Tableau3[Num DECAL]&lt;&gt;"",ROW(INDIRECT("1:"&amp;ROWS(Tableau3[Num DECAL])))),ROWS($1:3974))),"")</f>
        <v/>
      </c>
      <c r="R3985" s="88">
        <f t="shared" ca="1" si="62"/>
        <v>0</v>
      </c>
      <c r="S3985" s="88">
        <f ca="1">COUNTIFS(Tableau3[PLAGE],R3985)</f>
        <v>0</v>
      </c>
      <c r="T3985" s="139">
        <f ca="1">INDEX(EXTRACT!DATE,MATCH(Tableau4[[#This Row],[Décalage]],D:D,0),0)</f>
        <v>0</v>
      </c>
      <c r="U3985" s="139">
        <f ca="1">VLOOKUP(Tableau4[[#This Row],[Décalage]],D:E,2,0)</f>
        <v>0</v>
      </c>
      <c r="V3985" s="139">
        <f ca="1">VLOOKUP(Tableau4[[#This Row],[Décalage]],D:G,4,0)</f>
        <v>0</v>
      </c>
      <c r="AY3985" s="88"/>
      <c r="AZ3985" s="88"/>
      <c r="BA3985" s="88"/>
      <c r="BB3985" s="88"/>
      <c r="BC3985" s="88"/>
    </row>
    <row r="3986" spans="1:55" ht="15" x14ac:dyDescent="0.2">
      <c r="A3986" s="100" t="s">
        <v>534</v>
      </c>
      <c r="B3986" s="95" t="s">
        <v>534</v>
      </c>
      <c r="C3986" s="95">
        <v>3983</v>
      </c>
      <c r="D3986" s="95" t="s">
        <v>534</v>
      </c>
      <c r="E3986" s="99" t="s">
        <v>534</v>
      </c>
      <c r="F3986" s="95" t="s">
        <v>534</v>
      </c>
      <c r="G3986" s="95" t="s">
        <v>534</v>
      </c>
      <c r="H3986" s="95">
        <v>0</v>
      </c>
      <c r="I3986" s="95">
        <v>1</v>
      </c>
      <c r="J3986" s="95">
        <v>3519</v>
      </c>
      <c r="K3986" s="95" t="s">
        <v>534</v>
      </c>
      <c r="L3986" s="98" t="s">
        <v>534</v>
      </c>
      <c r="M3986" s="98" t="s">
        <v>534</v>
      </c>
      <c r="N3986" s="97" t="s">
        <v>534</v>
      </c>
      <c r="Q3986" s="88" t="str">
        <f t="array" aca="1" ref="Q3986" ca="1">IFERROR(INDEX(Tableau3[Num DECAL],SMALL(IF(Tableau3[Num DECAL]&lt;&gt;"",ROW(INDIRECT("1:"&amp;ROWS(Tableau3[Num DECAL])))),ROWS($1:3975))),"")</f>
        <v/>
      </c>
      <c r="R3986" s="88">
        <f t="shared" ca="1" si="62"/>
        <v>0</v>
      </c>
      <c r="S3986" s="88">
        <f ca="1">COUNTIFS(Tableau3[PLAGE],R3986)</f>
        <v>0</v>
      </c>
      <c r="T3986" s="139">
        <f ca="1">INDEX(EXTRACT!DATE,MATCH(Tableau4[[#This Row],[Décalage]],D:D,0),0)</f>
        <v>0</v>
      </c>
      <c r="U3986" s="139">
        <f ca="1">VLOOKUP(Tableau4[[#This Row],[Décalage]],D:E,2,0)</f>
        <v>0</v>
      </c>
      <c r="V3986" s="139">
        <f ca="1">VLOOKUP(Tableau4[[#This Row],[Décalage]],D:G,4,0)</f>
        <v>0</v>
      </c>
      <c r="AY3986" s="88"/>
      <c r="AZ3986" s="88"/>
      <c r="BA3986" s="88"/>
      <c r="BB3986" s="88"/>
      <c r="BC3986" s="88"/>
    </row>
    <row r="3987" spans="1:55" ht="15" x14ac:dyDescent="0.2">
      <c r="A3987" s="100" t="s">
        <v>534</v>
      </c>
      <c r="B3987" s="95" t="s">
        <v>534</v>
      </c>
      <c r="C3987" s="95">
        <v>3984</v>
      </c>
      <c r="D3987" s="95" t="s">
        <v>534</v>
      </c>
      <c r="E3987" s="99" t="s">
        <v>534</v>
      </c>
      <c r="F3987" s="95" t="s">
        <v>534</v>
      </c>
      <c r="G3987" s="95" t="s">
        <v>534</v>
      </c>
      <c r="H3987" s="95">
        <v>0</v>
      </c>
      <c r="I3987" s="95">
        <v>1</v>
      </c>
      <c r="J3987" s="95">
        <v>3520</v>
      </c>
      <c r="K3987" s="95" t="s">
        <v>534</v>
      </c>
      <c r="L3987" s="98" t="s">
        <v>534</v>
      </c>
      <c r="M3987" s="98" t="s">
        <v>534</v>
      </c>
      <c r="N3987" s="97" t="s">
        <v>534</v>
      </c>
      <c r="Q3987" s="88" t="str">
        <f t="array" aca="1" ref="Q3987" ca="1">IFERROR(INDEX(Tableau3[Num DECAL],SMALL(IF(Tableau3[Num DECAL]&lt;&gt;"",ROW(INDIRECT("1:"&amp;ROWS(Tableau3[Num DECAL])))),ROWS($1:3976))),"")</f>
        <v/>
      </c>
      <c r="R3987" s="88">
        <f t="shared" ca="1" si="62"/>
        <v>0</v>
      </c>
      <c r="S3987" s="88">
        <f ca="1">COUNTIFS(Tableau3[PLAGE],R3987)</f>
        <v>0</v>
      </c>
      <c r="T3987" s="139">
        <f ca="1">INDEX(EXTRACT!DATE,MATCH(Tableau4[[#This Row],[Décalage]],D:D,0),0)</f>
        <v>0</v>
      </c>
      <c r="U3987" s="139">
        <f ca="1">VLOOKUP(Tableau4[[#This Row],[Décalage]],D:E,2,0)</f>
        <v>0</v>
      </c>
      <c r="V3987" s="139">
        <f ca="1">VLOOKUP(Tableau4[[#This Row],[Décalage]],D:G,4,0)</f>
        <v>0</v>
      </c>
      <c r="AY3987" s="88"/>
      <c r="AZ3987" s="88"/>
      <c r="BA3987" s="88"/>
      <c r="BB3987" s="88"/>
      <c r="BC3987" s="88"/>
    </row>
    <row r="3988" spans="1:55" ht="15" x14ac:dyDescent="0.2">
      <c r="A3988" s="100" t="s">
        <v>534</v>
      </c>
      <c r="B3988" s="95" t="s">
        <v>534</v>
      </c>
      <c r="C3988" s="95">
        <v>3985</v>
      </c>
      <c r="D3988" s="95" t="s">
        <v>534</v>
      </c>
      <c r="E3988" s="99" t="s">
        <v>534</v>
      </c>
      <c r="F3988" s="95" t="s">
        <v>534</v>
      </c>
      <c r="G3988" s="95" t="s">
        <v>534</v>
      </c>
      <c r="H3988" s="95">
        <v>0</v>
      </c>
      <c r="I3988" s="95">
        <v>1</v>
      </c>
      <c r="J3988" s="95">
        <v>3521</v>
      </c>
      <c r="K3988" s="95" t="s">
        <v>534</v>
      </c>
      <c r="L3988" s="98" t="s">
        <v>534</v>
      </c>
      <c r="M3988" s="98" t="s">
        <v>534</v>
      </c>
      <c r="N3988" s="97" t="s">
        <v>534</v>
      </c>
      <c r="Q3988" s="88" t="str">
        <f t="array" aca="1" ref="Q3988" ca="1">IFERROR(INDEX(Tableau3[Num DECAL],SMALL(IF(Tableau3[Num DECAL]&lt;&gt;"",ROW(INDIRECT("1:"&amp;ROWS(Tableau3[Num DECAL])))),ROWS($1:3977))),"")</f>
        <v/>
      </c>
      <c r="R3988" s="88">
        <f t="shared" ca="1" si="62"/>
        <v>0</v>
      </c>
      <c r="S3988" s="88">
        <f ca="1">COUNTIFS(Tableau3[PLAGE],R3988)</f>
        <v>0</v>
      </c>
      <c r="T3988" s="139">
        <f ca="1">INDEX(EXTRACT!DATE,MATCH(Tableau4[[#This Row],[Décalage]],D:D,0),0)</f>
        <v>0</v>
      </c>
      <c r="U3988" s="139">
        <f ca="1">VLOOKUP(Tableau4[[#This Row],[Décalage]],D:E,2,0)</f>
        <v>0</v>
      </c>
      <c r="V3988" s="139">
        <f ca="1">VLOOKUP(Tableau4[[#This Row],[Décalage]],D:G,4,0)</f>
        <v>0</v>
      </c>
      <c r="AY3988" s="88"/>
      <c r="AZ3988" s="88"/>
      <c r="BA3988" s="88"/>
      <c r="BB3988" s="88"/>
      <c r="BC3988" s="88"/>
    </row>
    <row r="3989" spans="1:55" ht="15" x14ac:dyDescent="0.2">
      <c r="A3989" s="100" t="s">
        <v>534</v>
      </c>
      <c r="B3989" s="95" t="s">
        <v>534</v>
      </c>
      <c r="C3989" s="95">
        <v>3986</v>
      </c>
      <c r="D3989" s="95" t="s">
        <v>534</v>
      </c>
      <c r="E3989" s="99" t="s">
        <v>534</v>
      </c>
      <c r="F3989" s="95" t="s">
        <v>534</v>
      </c>
      <c r="G3989" s="95" t="s">
        <v>534</v>
      </c>
      <c r="H3989" s="95">
        <v>0</v>
      </c>
      <c r="I3989" s="95">
        <v>1</v>
      </c>
      <c r="J3989" s="95">
        <v>3522</v>
      </c>
      <c r="K3989" s="95" t="s">
        <v>534</v>
      </c>
      <c r="L3989" s="98" t="s">
        <v>534</v>
      </c>
      <c r="M3989" s="98" t="s">
        <v>534</v>
      </c>
      <c r="N3989" s="97" t="s">
        <v>534</v>
      </c>
      <c r="Q3989" s="88" t="str">
        <f t="array" aca="1" ref="Q3989" ca="1">IFERROR(INDEX(Tableau3[Num DECAL],SMALL(IF(Tableau3[Num DECAL]&lt;&gt;"",ROW(INDIRECT("1:"&amp;ROWS(Tableau3[Num DECAL])))),ROWS($1:3978))),"")</f>
        <v/>
      </c>
      <c r="R3989" s="88">
        <f t="shared" ca="1" si="62"/>
        <v>0</v>
      </c>
      <c r="S3989" s="88">
        <f ca="1">COUNTIFS(Tableau3[PLAGE],R3989)</f>
        <v>0</v>
      </c>
      <c r="T3989" s="139">
        <f ca="1">INDEX(EXTRACT!DATE,MATCH(Tableau4[[#This Row],[Décalage]],D:D,0),0)</f>
        <v>0</v>
      </c>
      <c r="U3989" s="139">
        <f ca="1">VLOOKUP(Tableau4[[#This Row],[Décalage]],D:E,2,0)</f>
        <v>0</v>
      </c>
      <c r="V3989" s="139">
        <f ca="1">VLOOKUP(Tableau4[[#This Row],[Décalage]],D:G,4,0)</f>
        <v>0</v>
      </c>
      <c r="AY3989" s="88"/>
      <c r="AZ3989" s="88"/>
      <c r="BA3989" s="88"/>
      <c r="BB3989" s="88"/>
      <c r="BC3989" s="88"/>
    </row>
    <row r="3990" spans="1:55" ht="15" x14ac:dyDescent="0.2">
      <c r="A3990" s="100" t="s">
        <v>534</v>
      </c>
      <c r="B3990" s="95" t="s">
        <v>534</v>
      </c>
      <c r="C3990" s="95">
        <v>3987</v>
      </c>
      <c r="D3990" s="95" t="s">
        <v>534</v>
      </c>
      <c r="E3990" s="99" t="s">
        <v>534</v>
      </c>
      <c r="F3990" s="95" t="s">
        <v>534</v>
      </c>
      <c r="G3990" s="95" t="s">
        <v>534</v>
      </c>
      <c r="H3990" s="95">
        <v>0</v>
      </c>
      <c r="I3990" s="95">
        <v>1</v>
      </c>
      <c r="J3990" s="95">
        <v>3523</v>
      </c>
      <c r="K3990" s="95" t="s">
        <v>534</v>
      </c>
      <c r="L3990" s="98" t="s">
        <v>534</v>
      </c>
      <c r="M3990" s="98" t="s">
        <v>534</v>
      </c>
      <c r="N3990" s="97" t="s">
        <v>534</v>
      </c>
      <c r="Q3990" s="88" t="str">
        <f t="array" aca="1" ref="Q3990" ca="1">IFERROR(INDEX(Tableau3[Num DECAL],SMALL(IF(Tableau3[Num DECAL]&lt;&gt;"",ROW(INDIRECT("1:"&amp;ROWS(Tableau3[Num DECAL])))),ROWS($1:3979))),"")</f>
        <v/>
      </c>
      <c r="R3990" s="88">
        <f t="shared" ca="1" si="62"/>
        <v>0</v>
      </c>
      <c r="S3990" s="88">
        <f ca="1">COUNTIFS(Tableau3[PLAGE],R3990)</f>
        <v>0</v>
      </c>
      <c r="T3990" s="139">
        <f ca="1">INDEX(EXTRACT!DATE,MATCH(Tableau4[[#This Row],[Décalage]],D:D,0),0)</f>
        <v>0</v>
      </c>
      <c r="U3990" s="139">
        <f ca="1">VLOOKUP(Tableau4[[#This Row],[Décalage]],D:E,2,0)</f>
        <v>0</v>
      </c>
      <c r="V3990" s="139">
        <f ca="1">VLOOKUP(Tableau4[[#This Row],[Décalage]],D:G,4,0)</f>
        <v>0</v>
      </c>
      <c r="AY3990" s="88"/>
      <c r="AZ3990" s="88"/>
      <c r="BA3990" s="88"/>
      <c r="BB3990" s="88"/>
      <c r="BC3990" s="88"/>
    </row>
    <row r="3991" spans="1:55" ht="15" x14ac:dyDescent="0.2">
      <c r="A3991" s="100" t="s">
        <v>534</v>
      </c>
      <c r="B3991" s="95" t="s">
        <v>534</v>
      </c>
      <c r="C3991" s="95">
        <v>3988</v>
      </c>
      <c r="D3991" s="95" t="s">
        <v>534</v>
      </c>
      <c r="E3991" s="99" t="s">
        <v>534</v>
      </c>
      <c r="F3991" s="95" t="s">
        <v>534</v>
      </c>
      <c r="G3991" s="95" t="s">
        <v>534</v>
      </c>
      <c r="H3991" s="95">
        <v>0</v>
      </c>
      <c r="I3991" s="95">
        <v>1</v>
      </c>
      <c r="J3991" s="95">
        <v>3524</v>
      </c>
      <c r="K3991" s="95" t="s">
        <v>534</v>
      </c>
      <c r="L3991" s="98" t="s">
        <v>534</v>
      </c>
      <c r="M3991" s="98" t="s">
        <v>534</v>
      </c>
      <c r="N3991" s="97" t="s">
        <v>534</v>
      </c>
      <c r="Q3991" s="88" t="str">
        <f t="array" aca="1" ref="Q3991" ca="1">IFERROR(INDEX(Tableau3[Num DECAL],SMALL(IF(Tableau3[Num DECAL]&lt;&gt;"",ROW(INDIRECT("1:"&amp;ROWS(Tableau3[Num DECAL])))),ROWS($1:3980))),"")</f>
        <v/>
      </c>
      <c r="R3991" s="88">
        <f t="shared" ca="1" si="62"/>
        <v>0</v>
      </c>
      <c r="S3991" s="88">
        <f ca="1">COUNTIFS(Tableau3[PLAGE],R3991)</f>
        <v>0</v>
      </c>
      <c r="T3991" s="139">
        <f ca="1">INDEX(EXTRACT!DATE,MATCH(Tableau4[[#This Row],[Décalage]],D:D,0),0)</f>
        <v>0</v>
      </c>
      <c r="U3991" s="139">
        <f ca="1">VLOOKUP(Tableau4[[#This Row],[Décalage]],D:E,2,0)</f>
        <v>0</v>
      </c>
      <c r="V3991" s="139">
        <f ca="1">VLOOKUP(Tableau4[[#This Row],[Décalage]],D:G,4,0)</f>
        <v>0</v>
      </c>
      <c r="AY3991" s="88"/>
      <c r="AZ3991" s="88"/>
      <c r="BA3991" s="88"/>
      <c r="BB3991" s="88"/>
      <c r="BC3991" s="88"/>
    </row>
    <row r="3992" spans="1:55" ht="15" x14ac:dyDescent="0.2">
      <c r="A3992" s="100" t="s">
        <v>534</v>
      </c>
      <c r="B3992" s="95" t="s">
        <v>534</v>
      </c>
      <c r="C3992" s="95">
        <v>3989</v>
      </c>
      <c r="D3992" s="95" t="s">
        <v>534</v>
      </c>
      <c r="E3992" s="99" t="s">
        <v>534</v>
      </c>
      <c r="F3992" s="95" t="s">
        <v>534</v>
      </c>
      <c r="G3992" s="95" t="s">
        <v>534</v>
      </c>
      <c r="H3992" s="95">
        <v>0</v>
      </c>
      <c r="I3992" s="95">
        <v>1</v>
      </c>
      <c r="J3992" s="95">
        <v>3525</v>
      </c>
      <c r="K3992" s="95" t="s">
        <v>534</v>
      </c>
      <c r="L3992" s="98" t="s">
        <v>534</v>
      </c>
      <c r="M3992" s="98" t="s">
        <v>534</v>
      </c>
      <c r="N3992" s="97" t="s">
        <v>534</v>
      </c>
      <c r="Q3992" s="88" t="str">
        <f t="array" aca="1" ref="Q3992" ca="1">IFERROR(INDEX(Tableau3[Num DECAL],SMALL(IF(Tableau3[Num DECAL]&lt;&gt;"",ROW(INDIRECT("1:"&amp;ROWS(Tableau3[Num DECAL])))),ROWS($1:3981))),"")</f>
        <v/>
      </c>
      <c r="R3992" s="88">
        <f t="shared" ca="1" si="62"/>
        <v>0</v>
      </c>
      <c r="S3992" s="88">
        <f ca="1">COUNTIFS(Tableau3[PLAGE],R3992)</f>
        <v>0</v>
      </c>
      <c r="T3992" s="139">
        <f ca="1">INDEX(EXTRACT!DATE,MATCH(Tableau4[[#This Row],[Décalage]],D:D,0),0)</f>
        <v>0</v>
      </c>
      <c r="U3992" s="139">
        <f ca="1">VLOOKUP(Tableau4[[#This Row],[Décalage]],D:E,2,0)</f>
        <v>0</v>
      </c>
      <c r="V3992" s="139">
        <f ca="1">VLOOKUP(Tableau4[[#This Row],[Décalage]],D:G,4,0)</f>
        <v>0</v>
      </c>
      <c r="AY3992" s="88"/>
      <c r="AZ3992" s="88"/>
      <c r="BA3992" s="88"/>
      <c r="BB3992" s="88"/>
      <c r="BC3992" s="88"/>
    </row>
    <row r="3993" spans="1:55" ht="15" x14ac:dyDescent="0.2">
      <c r="A3993" s="100" t="s">
        <v>534</v>
      </c>
      <c r="B3993" s="95" t="s">
        <v>534</v>
      </c>
      <c r="C3993" s="95">
        <v>3990</v>
      </c>
      <c r="D3993" s="95" t="s">
        <v>534</v>
      </c>
      <c r="E3993" s="99" t="s">
        <v>534</v>
      </c>
      <c r="F3993" s="95" t="s">
        <v>534</v>
      </c>
      <c r="G3993" s="95" t="s">
        <v>534</v>
      </c>
      <c r="H3993" s="95">
        <v>0</v>
      </c>
      <c r="I3993" s="95">
        <v>1</v>
      </c>
      <c r="J3993" s="95">
        <v>3526</v>
      </c>
      <c r="K3993" s="95" t="s">
        <v>534</v>
      </c>
      <c r="L3993" s="98" t="s">
        <v>534</v>
      </c>
      <c r="M3993" s="98" t="s">
        <v>534</v>
      </c>
      <c r="N3993" s="97" t="s">
        <v>534</v>
      </c>
      <c r="Q3993" s="88" t="str">
        <f t="array" aca="1" ref="Q3993" ca="1">IFERROR(INDEX(Tableau3[Num DECAL],SMALL(IF(Tableau3[Num DECAL]&lt;&gt;"",ROW(INDIRECT("1:"&amp;ROWS(Tableau3[Num DECAL])))),ROWS($1:3982))),"")</f>
        <v/>
      </c>
      <c r="R3993" s="88">
        <f t="shared" ca="1" si="62"/>
        <v>0</v>
      </c>
      <c r="S3993" s="88">
        <f ca="1">COUNTIFS(Tableau3[PLAGE],R3993)</f>
        <v>0</v>
      </c>
      <c r="T3993" s="139">
        <f ca="1">INDEX(EXTRACT!DATE,MATCH(Tableau4[[#This Row],[Décalage]],D:D,0),0)</f>
        <v>0</v>
      </c>
      <c r="U3993" s="139">
        <f ca="1">VLOOKUP(Tableau4[[#This Row],[Décalage]],D:E,2,0)</f>
        <v>0</v>
      </c>
      <c r="V3993" s="139">
        <f ca="1">VLOOKUP(Tableau4[[#This Row],[Décalage]],D:G,4,0)</f>
        <v>0</v>
      </c>
      <c r="AY3993" s="88"/>
      <c r="AZ3993" s="88"/>
      <c r="BA3993" s="88"/>
      <c r="BB3993" s="88"/>
      <c r="BC3993" s="88"/>
    </row>
    <row r="3994" spans="1:55" ht="15" x14ac:dyDescent="0.2">
      <c r="A3994" s="100" t="s">
        <v>534</v>
      </c>
      <c r="B3994" s="95" t="s">
        <v>534</v>
      </c>
      <c r="C3994" s="95">
        <v>3991</v>
      </c>
      <c r="D3994" s="95" t="s">
        <v>534</v>
      </c>
      <c r="E3994" s="99" t="s">
        <v>534</v>
      </c>
      <c r="F3994" s="95" t="s">
        <v>534</v>
      </c>
      <c r="G3994" s="95" t="s">
        <v>534</v>
      </c>
      <c r="H3994" s="95">
        <v>0</v>
      </c>
      <c r="I3994" s="95">
        <v>1</v>
      </c>
      <c r="J3994" s="95">
        <v>3527</v>
      </c>
      <c r="K3994" s="95" t="s">
        <v>534</v>
      </c>
      <c r="L3994" s="98" t="s">
        <v>534</v>
      </c>
      <c r="M3994" s="98" t="s">
        <v>534</v>
      </c>
      <c r="N3994" s="97" t="s">
        <v>534</v>
      </c>
      <c r="Q3994" s="88" t="str">
        <f t="array" aca="1" ref="Q3994" ca="1">IFERROR(INDEX(Tableau3[Num DECAL],SMALL(IF(Tableau3[Num DECAL]&lt;&gt;"",ROW(INDIRECT("1:"&amp;ROWS(Tableau3[Num DECAL])))),ROWS($1:3983))),"")</f>
        <v/>
      </c>
      <c r="R3994" s="88">
        <f t="shared" ca="1" si="62"/>
        <v>0</v>
      </c>
      <c r="S3994" s="88">
        <f ca="1">COUNTIFS(Tableau3[PLAGE],R3994)</f>
        <v>0</v>
      </c>
      <c r="T3994" s="139">
        <f ca="1">INDEX(EXTRACT!DATE,MATCH(Tableau4[[#This Row],[Décalage]],D:D,0),0)</f>
        <v>0</v>
      </c>
      <c r="U3994" s="139">
        <f ca="1">VLOOKUP(Tableau4[[#This Row],[Décalage]],D:E,2,0)</f>
        <v>0</v>
      </c>
      <c r="V3994" s="139">
        <f ca="1">VLOOKUP(Tableau4[[#This Row],[Décalage]],D:G,4,0)</f>
        <v>0</v>
      </c>
      <c r="AY3994" s="88"/>
      <c r="AZ3994" s="88"/>
      <c r="BA3994" s="88"/>
      <c r="BB3994" s="88"/>
      <c r="BC3994" s="88"/>
    </row>
    <row r="3995" spans="1:55" ht="15" x14ac:dyDescent="0.2">
      <c r="A3995" s="100" t="s">
        <v>534</v>
      </c>
      <c r="B3995" s="95" t="s">
        <v>534</v>
      </c>
      <c r="C3995" s="95">
        <v>3992</v>
      </c>
      <c r="D3995" s="95" t="s">
        <v>534</v>
      </c>
      <c r="E3995" s="99" t="s">
        <v>534</v>
      </c>
      <c r="F3995" s="95" t="s">
        <v>534</v>
      </c>
      <c r="G3995" s="95" t="s">
        <v>534</v>
      </c>
      <c r="H3995" s="95">
        <v>0</v>
      </c>
      <c r="I3995" s="95">
        <v>1</v>
      </c>
      <c r="J3995" s="95">
        <v>3528</v>
      </c>
      <c r="K3995" s="95" t="s">
        <v>534</v>
      </c>
      <c r="L3995" s="98" t="s">
        <v>534</v>
      </c>
      <c r="M3995" s="98" t="s">
        <v>534</v>
      </c>
      <c r="N3995" s="97" t="s">
        <v>534</v>
      </c>
      <c r="Q3995" s="88" t="str">
        <f t="array" aca="1" ref="Q3995" ca="1">IFERROR(INDEX(Tableau3[Num DECAL],SMALL(IF(Tableau3[Num DECAL]&lt;&gt;"",ROW(INDIRECT("1:"&amp;ROWS(Tableau3[Num DECAL])))),ROWS($1:3984))),"")</f>
        <v/>
      </c>
      <c r="R3995" s="88">
        <f t="shared" ca="1" si="62"/>
        <v>0</v>
      </c>
      <c r="S3995" s="88">
        <f ca="1">COUNTIFS(Tableau3[PLAGE],R3995)</f>
        <v>0</v>
      </c>
      <c r="T3995" s="139">
        <f ca="1">INDEX(EXTRACT!DATE,MATCH(Tableau4[[#This Row],[Décalage]],D:D,0),0)</f>
        <v>0</v>
      </c>
      <c r="U3995" s="139">
        <f ca="1">VLOOKUP(Tableau4[[#This Row],[Décalage]],D:E,2,0)</f>
        <v>0</v>
      </c>
      <c r="V3995" s="139">
        <f ca="1">VLOOKUP(Tableau4[[#This Row],[Décalage]],D:G,4,0)</f>
        <v>0</v>
      </c>
      <c r="AY3995" s="88"/>
      <c r="AZ3995" s="88"/>
      <c r="BA3995" s="88"/>
      <c r="BB3995" s="88"/>
      <c r="BC3995" s="88"/>
    </row>
    <row r="3996" spans="1:55" ht="15" x14ac:dyDescent="0.2">
      <c r="A3996" s="100" t="s">
        <v>534</v>
      </c>
      <c r="B3996" s="95" t="s">
        <v>534</v>
      </c>
      <c r="C3996" s="95">
        <v>3993</v>
      </c>
      <c r="D3996" s="95" t="s">
        <v>534</v>
      </c>
      <c r="E3996" s="99" t="s">
        <v>534</v>
      </c>
      <c r="F3996" s="95" t="s">
        <v>534</v>
      </c>
      <c r="G3996" s="95" t="s">
        <v>534</v>
      </c>
      <c r="H3996" s="95">
        <v>0</v>
      </c>
      <c r="I3996" s="95">
        <v>1</v>
      </c>
      <c r="J3996" s="95">
        <v>3529</v>
      </c>
      <c r="K3996" s="95" t="s">
        <v>534</v>
      </c>
      <c r="L3996" s="98" t="s">
        <v>534</v>
      </c>
      <c r="M3996" s="98" t="s">
        <v>534</v>
      </c>
      <c r="N3996" s="97" t="s">
        <v>534</v>
      </c>
      <c r="Q3996" s="88" t="str">
        <f t="array" aca="1" ref="Q3996" ca="1">IFERROR(INDEX(Tableau3[Num DECAL],SMALL(IF(Tableau3[Num DECAL]&lt;&gt;"",ROW(INDIRECT("1:"&amp;ROWS(Tableau3[Num DECAL])))),ROWS($1:3985))),"")</f>
        <v/>
      </c>
      <c r="R3996" s="88">
        <f t="shared" ca="1" si="62"/>
        <v>0</v>
      </c>
      <c r="S3996" s="88">
        <f ca="1">COUNTIFS(Tableau3[PLAGE],R3996)</f>
        <v>0</v>
      </c>
      <c r="T3996" s="139">
        <f ca="1">INDEX(EXTRACT!DATE,MATCH(Tableau4[[#This Row],[Décalage]],D:D,0),0)</f>
        <v>0</v>
      </c>
      <c r="U3996" s="139">
        <f ca="1">VLOOKUP(Tableau4[[#This Row],[Décalage]],D:E,2,0)</f>
        <v>0</v>
      </c>
      <c r="V3996" s="139">
        <f ca="1">VLOOKUP(Tableau4[[#This Row],[Décalage]],D:G,4,0)</f>
        <v>0</v>
      </c>
      <c r="AY3996" s="88"/>
      <c r="AZ3996" s="88"/>
      <c r="BA3996" s="88"/>
      <c r="BB3996" s="88"/>
      <c r="BC3996" s="88"/>
    </row>
    <row r="3997" spans="1:55" ht="15" x14ac:dyDescent="0.2">
      <c r="A3997" s="100" t="s">
        <v>534</v>
      </c>
      <c r="B3997" s="95" t="s">
        <v>534</v>
      </c>
      <c r="C3997" s="95">
        <v>3994</v>
      </c>
      <c r="D3997" s="95" t="s">
        <v>534</v>
      </c>
      <c r="E3997" s="99" t="s">
        <v>534</v>
      </c>
      <c r="F3997" s="95" t="s">
        <v>534</v>
      </c>
      <c r="G3997" s="95" t="s">
        <v>534</v>
      </c>
      <c r="H3997" s="95">
        <v>0</v>
      </c>
      <c r="I3997" s="95">
        <v>1</v>
      </c>
      <c r="J3997" s="95">
        <v>3530</v>
      </c>
      <c r="K3997" s="95" t="s">
        <v>534</v>
      </c>
      <c r="L3997" s="98" t="s">
        <v>534</v>
      </c>
      <c r="M3997" s="98" t="s">
        <v>534</v>
      </c>
      <c r="N3997" s="97" t="s">
        <v>534</v>
      </c>
      <c r="Q3997" s="88" t="str">
        <f t="array" aca="1" ref="Q3997" ca="1">IFERROR(INDEX(Tableau3[Num DECAL],SMALL(IF(Tableau3[Num DECAL]&lt;&gt;"",ROW(INDIRECT("1:"&amp;ROWS(Tableau3[Num DECAL])))),ROWS($1:3986))),"")</f>
        <v/>
      </c>
      <c r="R3997" s="88">
        <f t="shared" ca="1" si="62"/>
        <v>0</v>
      </c>
      <c r="S3997" s="88">
        <f ca="1">COUNTIFS(Tableau3[PLAGE],R3997)</f>
        <v>0</v>
      </c>
      <c r="T3997" s="139">
        <f ca="1">INDEX(EXTRACT!DATE,MATCH(Tableau4[[#This Row],[Décalage]],D:D,0),0)</f>
        <v>0</v>
      </c>
      <c r="U3997" s="139">
        <f ca="1">VLOOKUP(Tableau4[[#This Row],[Décalage]],D:E,2,0)</f>
        <v>0</v>
      </c>
      <c r="V3997" s="139">
        <f ca="1">VLOOKUP(Tableau4[[#This Row],[Décalage]],D:G,4,0)</f>
        <v>0</v>
      </c>
      <c r="AY3997" s="88"/>
      <c r="AZ3997" s="88"/>
      <c r="BA3997" s="88"/>
      <c r="BB3997" s="88"/>
      <c r="BC3997" s="88"/>
    </row>
    <row r="3998" spans="1:55" ht="15" x14ac:dyDescent="0.2">
      <c r="A3998" s="100" t="s">
        <v>534</v>
      </c>
      <c r="B3998" s="95" t="s">
        <v>534</v>
      </c>
      <c r="C3998" s="95">
        <v>3995</v>
      </c>
      <c r="D3998" s="95" t="s">
        <v>534</v>
      </c>
      <c r="E3998" s="99" t="s">
        <v>534</v>
      </c>
      <c r="F3998" s="95" t="s">
        <v>534</v>
      </c>
      <c r="G3998" s="95" t="s">
        <v>534</v>
      </c>
      <c r="H3998" s="95">
        <v>0</v>
      </c>
      <c r="I3998" s="95">
        <v>1</v>
      </c>
      <c r="J3998" s="95">
        <v>3531</v>
      </c>
      <c r="K3998" s="95" t="s">
        <v>534</v>
      </c>
      <c r="L3998" s="98" t="s">
        <v>534</v>
      </c>
      <c r="M3998" s="98" t="s">
        <v>534</v>
      </c>
      <c r="N3998" s="97" t="s">
        <v>534</v>
      </c>
      <c r="Q3998" s="88" t="str">
        <f t="array" aca="1" ref="Q3998" ca="1">IFERROR(INDEX(Tableau3[Num DECAL],SMALL(IF(Tableau3[Num DECAL]&lt;&gt;"",ROW(INDIRECT("1:"&amp;ROWS(Tableau3[Num DECAL])))),ROWS($1:3987))),"")</f>
        <v/>
      </c>
      <c r="R3998" s="88">
        <f t="shared" ca="1" si="62"/>
        <v>0</v>
      </c>
      <c r="S3998" s="88">
        <f ca="1">COUNTIFS(Tableau3[PLAGE],R3998)</f>
        <v>0</v>
      </c>
      <c r="T3998" s="139">
        <f ca="1">INDEX(EXTRACT!DATE,MATCH(Tableau4[[#This Row],[Décalage]],D:D,0),0)</f>
        <v>0</v>
      </c>
      <c r="U3998" s="139">
        <f ca="1">VLOOKUP(Tableau4[[#This Row],[Décalage]],D:E,2,0)</f>
        <v>0</v>
      </c>
      <c r="V3998" s="139">
        <f ca="1">VLOOKUP(Tableau4[[#This Row],[Décalage]],D:G,4,0)</f>
        <v>0</v>
      </c>
      <c r="AY3998" s="88"/>
      <c r="AZ3998" s="88"/>
      <c r="BA3998" s="88"/>
      <c r="BB3998" s="88"/>
      <c r="BC3998" s="88"/>
    </row>
    <row r="3999" spans="1:55" ht="15" x14ac:dyDescent="0.2">
      <c r="A3999" s="100" t="s">
        <v>534</v>
      </c>
      <c r="B3999" s="95" t="s">
        <v>534</v>
      </c>
      <c r="C3999" s="95">
        <v>3996</v>
      </c>
      <c r="D3999" s="95" t="s">
        <v>534</v>
      </c>
      <c r="E3999" s="99" t="s">
        <v>534</v>
      </c>
      <c r="F3999" s="95" t="s">
        <v>534</v>
      </c>
      <c r="G3999" s="95" t="s">
        <v>534</v>
      </c>
      <c r="H3999" s="95">
        <v>0</v>
      </c>
      <c r="I3999" s="95">
        <v>1</v>
      </c>
      <c r="J3999" s="95">
        <v>3532</v>
      </c>
      <c r="K3999" s="95" t="s">
        <v>534</v>
      </c>
      <c r="L3999" s="98" t="s">
        <v>534</v>
      </c>
      <c r="M3999" s="98" t="s">
        <v>534</v>
      </c>
      <c r="N3999" s="97" t="s">
        <v>534</v>
      </c>
      <c r="Q3999" s="88" t="str">
        <f t="array" aca="1" ref="Q3999" ca="1">IFERROR(INDEX(Tableau3[Num DECAL],SMALL(IF(Tableau3[Num DECAL]&lt;&gt;"",ROW(INDIRECT("1:"&amp;ROWS(Tableau3[Num DECAL])))),ROWS($1:3988))),"")</f>
        <v/>
      </c>
      <c r="R3999" s="88">
        <f t="shared" ca="1" si="62"/>
        <v>0</v>
      </c>
      <c r="S3999" s="88">
        <f ca="1">COUNTIFS(Tableau3[PLAGE],R3999)</f>
        <v>0</v>
      </c>
      <c r="T3999" s="139">
        <f ca="1">INDEX(EXTRACT!DATE,MATCH(Tableau4[[#This Row],[Décalage]],D:D,0),0)</f>
        <v>0</v>
      </c>
      <c r="U3999" s="139">
        <f ca="1">VLOOKUP(Tableau4[[#This Row],[Décalage]],D:E,2,0)</f>
        <v>0</v>
      </c>
      <c r="V3999" s="139">
        <f ca="1">VLOOKUP(Tableau4[[#This Row],[Décalage]],D:G,4,0)</f>
        <v>0</v>
      </c>
      <c r="AY3999" s="88"/>
      <c r="AZ3999" s="88"/>
      <c r="BA3999" s="88"/>
      <c r="BB3999" s="88"/>
      <c r="BC3999" s="88"/>
    </row>
    <row r="4000" spans="1:55" ht="15" x14ac:dyDescent="0.2">
      <c r="A4000" s="100" t="s">
        <v>534</v>
      </c>
      <c r="B4000" s="95" t="s">
        <v>534</v>
      </c>
      <c r="C4000" s="95">
        <v>3997</v>
      </c>
      <c r="D4000" s="95" t="s">
        <v>534</v>
      </c>
      <c r="E4000" s="99" t="s">
        <v>534</v>
      </c>
      <c r="F4000" s="95" t="s">
        <v>534</v>
      </c>
      <c r="G4000" s="95" t="s">
        <v>534</v>
      </c>
      <c r="H4000" s="95">
        <v>0</v>
      </c>
      <c r="I4000" s="95">
        <v>1</v>
      </c>
      <c r="J4000" s="95">
        <v>3533</v>
      </c>
      <c r="K4000" s="95" t="s">
        <v>534</v>
      </c>
      <c r="L4000" s="98" t="s">
        <v>534</v>
      </c>
      <c r="M4000" s="98" t="s">
        <v>534</v>
      </c>
      <c r="N4000" s="97" t="s">
        <v>534</v>
      </c>
      <c r="Q4000" s="88" t="str">
        <f t="array" aca="1" ref="Q4000" ca="1">IFERROR(INDEX(Tableau3[Num DECAL],SMALL(IF(Tableau3[Num DECAL]&lt;&gt;"",ROW(INDIRECT("1:"&amp;ROWS(Tableau3[Num DECAL])))),ROWS($1:3989))),"")</f>
        <v/>
      </c>
      <c r="R4000" s="88">
        <f t="shared" ca="1" si="62"/>
        <v>0</v>
      </c>
      <c r="S4000" s="88">
        <f ca="1">COUNTIFS(Tableau3[PLAGE],R4000)</f>
        <v>0</v>
      </c>
      <c r="T4000" s="139">
        <f ca="1">INDEX(EXTRACT!DATE,MATCH(Tableau4[[#This Row],[Décalage]],D:D,0),0)</f>
        <v>0</v>
      </c>
      <c r="U4000" s="139">
        <f ca="1">VLOOKUP(Tableau4[[#This Row],[Décalage]],D:E,2,0)</f>
        <v>0</v>
      </c>
      <c r="V4000" s="139">
        <f ca="1">VLOOKUP(Tableau4[[#This Row],[Décalage]],D:G,4,0)</f>
        <v>0</v>
      </c>
      <c r="AY4000" s="88"/>
      <c r="AZ4000" s="88"/>
      <c r="BA4000" s="88"/>
      <c r="BB4000" s="88"/>
      <c r="BC4000" s="88"/>
    </row>
    <row r="4001" spans="1:55" ht="15" x14ac:dyDescent="0.2">
      <c r="A4001" s="100" t="s">
        <v>534</v>
      </c>
      <c r="B4001" s="95" t="s">
        <v>534</v>
      </c>
      <c r="C4001" s="95">
        <v>3998</v>
      </c>
      <c r="D4001" s="95" t="s">
        <v>534</v>
      </c>
      <c r="E4001" s="99" t="s">
        <v>534</v>
      </c>
      <c r="F4001" s="95" t="s">
        <v>534</v>
      </c>
      <c r="G4001" s="95" t="s">
        <v>534</v>
      </c>
      <c r="H4001" s="95">
        <v>0</v>
      </c>
      <c r="I4001" s="95">
        <v>1</v>
      </c>
      <c r="J4001" s="95">
        <v>3534</v>
      </c>
      <c r="K4001" s="95" t="s">
        <v>534</v>
      </c>
      <c r="L4001" s="98" t="s">
        <v>534</v>
      </c>
      <c r="M4001" s="98" t="s">
        <v>534</v>
      </c>
      <c r="N4001" s="97" t="s">
        <v>534</v>
      </c>
      <c r="Q4001" s="88" t="str">
        <f t="array" aca="1" ref="Q4001" ca="1">IFERROR(INDEX(Tableau3[Num DECAL],SMALL(IF(Tableau3[Num DECAL]&lt;&gt;"",ROW(INDIRECT("1:"&amp;ROWS(Tableau3[Num DECAL])))),ROWS($1:3990))),"")</f>
        <v/>
      </c>
      <c r="R4001" s="88">
        <f t="shared" ca="1" si="62"/>
        <v>0</v>
      </c>
      <c r="S4001" s="88">
        <f ca="1">COUNTIFS(Tableau3[PLAGE],R4001)</f>
        <v>0</v>
      </c>
      <c r="T4001" s="139">
        <f ca="1">INDEX(EXTRACT!DATE,MATCH(Tableau4[[#This Row],[Décalage]],D:D,0),0)</f>
        <v>0</v>
      </c>
      <c r="U4001" s="139">
        <f ca="1">VLOOKUP(Tableau4[[#This Row],[Décalage]],D:E,2,0)</f>
        <v>0</v>
      </c>
      <c r="V4001" s="139">
        <f ca="1">VLOOKUP(Tableau4[[#This Row],[Décalage]],D:G,4,0)</f>
        <v>0</v>
      </c>
      <c r="AY4001" s="88"/>
      <c r="AZ4001" s="88"/>
      <c r="BA4001" s="88"/>
      <c r="BB4001" s="88"/>
      <c r="BC4001" s="88"/>
    </row>
    <row r="4002" spans="1:55" ht="15" x14ac:dyDescent="0.2">
      <c r="A4002" s="100" t="s">
        <v>534</v>
      </c>
      <c r="B4002" s="95" t="s">
        <v>534</v>
      </c>
      <c r="C4002" s="95">
        <v>3999</v>
      </c>
      <c r="D4002" s="95" t="s">
        <v>534</v>
      </c>
      <c r="E4002" s="99" t="s">
        <v>534</v>
      </c>
      <c r="F4002" s="95" t="s">
        <v>534</v>
      </c>
      <c r="G4002" s="95" t="s">
        <v>534</v>
      </c>
      <c r="H4002" s="95">
        <v>0</v>
      </c>
      <c r="I4002" s="95">
        <v>1</v>
      </c>
      <c r="J4002" s="95">
        <v>3535</v>
      </c>
      <c r="K4002" s="95" t="s">
        <v>534</v>
      </c>
      <c r="L4002" s="98" t="s">
        <v>534</v>
      </c>
      <c r="M4002" s="98" t="s">
        <v>534</v>
      </c>
      <c r="N4002" s="97" t="s">
        <v>534</v>
      </c>
      <c r="Q4002" s="88" t="str">
        <f t="array" aca="1" ref="Q4002" ca="1">IFERROR(INDEX(Tableau3[Num DECAL],SMALL(IF(Tableau3[Num DECAL]&lt;&gt;"",ROW(INDIRECT("1:"&amp;ROWS(Tableau3[Num DECAL])))),ROWS($1:3991))),"")</f>
        <v/>
      </c>
      <c r="R4002" s="88">
        <f t="shared" ca="1" si="62"/>
        <v>0</v>
      </c>
      <c r="S4002" s="88">
        <f ca="1">COUNTIFS(Tableau3[PLAGE],R4002)</f>
        <v>0</v>
      </c>
      <c r="T4002" s="139">
        <f ca="1">INDEX(EXTRACT!DATE,MATCH(Tableau4[[#This Row],[Décalage]],D:D,0),0)</f>
        <v>0</v>
      </c>
      <c r="U4002" s="139">
        <f ca="1">VLOOKUP(Tableau4[[#This Row],[Décalage]],D:E,2,0)</f>
        <v>0</v>
      </c>
      <c r="V4002" s="139">
        <f ca="1">VLOOKUP(Tableau4[[#This Row],[Décalage]],D:G,4,0)</f>
        <v>0</v>
      </c>
      <c r="AY4002" s="88"/>
      <c r="AZ4002" s="88"/>
      <c r="BA4002" s="88"/>
      <c r="BB4002" s="88"/>
      <c r="BC4002" s="88"/>
    </row>
    <row r="4003" spans="1:55" ht="15" x14ac:dyDescent="0.2">
      <c r="A4003" s="100" t="s">
        <v>534</v>
      </c>
      <c r="B4003" s="95" t="s">
        <v>534</v>
      </c>
      <c r="C4003" s="95">
        <v>4000</v>
      </c>
      <c r="D4003" s="95" t="s">
        <v>534</v>
      </c>
      <c r="E4003" s="99" t="s">
        <v>534</v>
      </c>
      <c r="F4003" s="95" t="s">
        <v>534</v>
      </c>
      <c r="G4003" s="95" t="s">
        <v>534</v>
      </c>
      <c r="H4003" s="95">
        <v>0</v>
      </c>
      <c r="I4003" s="95">
        <v>1</v>
      </c>
      <c r="J4003" s="95">
        <v>3536</v>
      </c>
      <c r="K4003" s="95" t="s">
        <v>534</v>
      </c>
      <c r="L4003" s="98" t="s">
        <v>534</v>
      </c>
      <c r="M4003" s="98" t="s">
        <v>534</v>
      </c>
      <c r="N4003" s="97" t="s">
        <v>534</v>
      </c>
      <c r="Q4003" s="88" t="str">
        <f t="array" aca="1" ref="Q4003" ca="1">IFERROR(INDEX(Tableau3[Num DECAL],SMALL(IF(Tableau3[Num DECAL]&lt;&gt;"",ROW(INDIRECT("1:"&amp;ROWS(Tableau3[Num DECAL])))),ROWS($1:3992))),"")</f>
        <v/>
      </c>
      <c r="R4003" s="88">
        <f t="shared" ca="1" si="62"/>
        <v>0</v>
      </c>
      <c r="S4003" s="88">
        <f ca="1">COUNTIFS(Tableau3[PLAGE],R4003)</f>
        <v>0</v>
      </c>
      <c r="T4003" s="139">
        <f ca="1">INDEX(EXTRACT!DATE,MATCH(Tableau4[[#This Row],[Décalage]],D:D,0),0)</f>
        <v>0</v>
      </c>
      <c r="U4003" s="139">
        <f ca="1">VLOOKUP(Tableau4[[#This Row],[Décalage]],D:E,2,0)</f>
        <v>0</v>
      </c>
      <c r="V4003" s="139">
        <f ca="1">VLOOKUP(Tableau4[[#This Row],[Décalage]],D:G,4,0)</f>
        <v>0</v>
      </c>
      <c r="AY4003" s="88"/>
      <c r="AZ4003" s="88"/>
      <c r="BA4003" s="88"/>
      <c r="BB4003" s="88"/>
      <c r="BC4003" s="88"/>
    </row>
    <row r="4004" spans="1:55" ht="15" x14ac:dyDescent="0.2">
      <c r="A4004" s="100" t="s">
        <v>534</v>
      </c>
      <c r="B4004" s="95" t="s">
        <v>534</v>
      </c>
      <c r="C4004" s="95">
        <v>4001</v>
      </c>
      <c r="D4004" s="95" t="s">
        <v>534</v>
      </c>
      <c r="E4004" s="99" t="s">
        <v>534</v>
      </c>
      <c r="F4004" s="95" t="s">
        <v>534</v>
      </c>
      <c r="G4004" s="95" t="s">
        <v>534</v>
      </c>
      <c r="H4004" s="95">
        <v>0</v>
      </c>
      <c r="I4004" s="95">
        <v>1</v>
      </c>
      <c r="J4004" s="95">
        <v>3537</v>
      </c>
      <c r="K4004" s="95" t="s">
        <v>534</v>
      </c>
      <c r="L4004" s="98" t="s">
        <v>534</v>
      </c>
      <c r="M4004" s="98" t="s">
        <v>534</v>
      </c>
      <c r="N4004" s="97" t="s">
        <v>534</v>
      </c>
      <c r="Q4004" s="88" t="str">
        <f t="array" aca="1" ref="Q4004" ca="1">IFERROR(INDEX(Tableau3[Num DECAL],SMALL(IF(Tableau3[Num DECAL]&lt;&gt;"",ROW(INDIRECT("1:"&amp;ROWS(Tableau3[Num DECAL])))),ROWS($1:3993))),"")</f>
        <v/>
      </c>
      <c r="R4004" s="88">
        <f t="shared" ca="1" si="62"/>
        <v>0</v>
      </c>
      <c r="S4004" s="88">
        <f ca="1">COUNTIFS(Tableau3[PLAGE],R4004)</f>
        <v>0</v>
      </c>
      <c r="T4004" s="139">
        <f ca="1">INDEX(EXTRACT!DATE,MATCH(Tableau4[[#This Row],[Décalage]],D:D,0),0)</f>
        <v>0</v>
      </c>
      <c r="U4004" s="139">
        <f ca="1">VLOOKUP(Tableau4[[#This Row],[Décalage]],D:E,2,0)</f>
        <v>0</v>
      </c>
      <c r="V4004" s="139">
        <f ca="1">VLOOKUP(Tableau4[[#This Row],[Décalage]],D:G,4,0)</f>
        <v>0</v>
      </c>
      <c r="AY4004" s="88"/>
      <c r="AZ4004" s="88"/>
      <c r="BA4004" s="88"/>
      <c r="BB4004" s="88"/>
      <c r="BC4004" s="88"/>
    </row>
    <row r="4005" spans="1:55" ht="15" x14ac:dyDescent="0.2">
      <c r="A4005" s="100" t="s">
        <v>534</v>
      </c>
      <c r="B4005" s="95" t="s">
        <v>534</v>
      </c>
      <c r="C4005" s="95">
        <v>4002</v>
      </c>
      <c r="D4005" s="95" t="s">
        <v>534</v>
      </c>
      <c r="E4005" s="99" t="s">
        <v>534</v>
      </c>
      <c r="F4005" s="95" t="s">
        <v>534</v>
      </c>
      <c r="G4005" s="95" t="s">
        <v>534</v>
      </c>
      <c r="H4005" s="95">
        <v>0</v>
      </c>
      <c r="I4005" s="95">
        <v>1</v>
      </c>
      <c r="J4005" s="95">
        <v>3538</v>
      </c>
      <c r="K4005" s="95" t="s">
        <v>534</v>
      </c>
      <c r="L4005" s="98" t="s">
        <v>534</v>
      </c>
      <c r="M4005" s="98" t="s">
        <v>534</v>
      </c>
      <c r="N4005" s="97" t="s">
        <v>534</v>
      </c>
      <c r="Q4005" s="88" t="str">
        <f t="array" aca="1" ref="Q4005" ca="1">IFERROR(INDEX(Tableau3[Num DECAL],SMALL(IF(Tableau3[Num DECAL]&lt;&gt;"",ROW(INDIRECT("1:"&amp;ROWS(Tableau3[Num DECAL])))),ROWS($1:3994))),"")</f>
        <v/>
      </c>
      <c r="R4005" s="88">
        <f t="shared" ca="1" si="62"/>
        <v>0</v>
      </c>
      <c r="S4005" s="88">
        <f ca="1">COUNTIFS(Tableau3[PLAGE],R4005)</f>
        <v>0</v>
      </c>
      <c r="T4005" s="139">
        <f ca="1">INDEX(EXTRACT!DATE,MATCH(Tableau4[[#This Row],[Décalage]],D:D,0),0)</f>
        <v>0</v>
      </c>
      <c r="U4005" s="139">
        <f ca="1">VLOOKUP(Tableau4[[#This Row],[Décalage]],D:E,2,0)</f>
        <v>0</v>
      </c>
      <c r="V4005" s="139">
        <f ca="1">VLOOKUP(Tableau4[[#This Row],[Décalage]],D:G,4,0)</f>
        <v>0</v>
      </c>
      <c r="AY4005" s="88"/>
      <c r="AZ4005" s="88"/>
      <c r="BA4005" s="88"/>
      <c r="BB4005" s="88"/>
      <c r="BC4005" s="88"/>
    </row>
    <row r="4006" spans="1:55" ht="15" x14ac:dyDescent="0.2">
      <c r="A4006" s="100" t="s">
        <v>534</v>
      </c>
      <c r="B4006" s="95" t="s">
        <v>534</v>
      </c>
      <c r="C4006" s="95">
        <v>4003</v>
      </c>
      <c r="D4006" s="95" t="s">
        <v>534</v>
      </c>
      <c r="E4006" s="99" t="s">
        <v>534</v>
      </c>
      <c r="F4006" s="95" t="s">
        <v>534</v>
      </c>
      <c r="G4006" s="95" t="s">
        <v>534</v>
      </c>
      <c r="H4006" s="95">
        <v>0</v>
      </c>
      <c r="I4006" s="95">
        <v>1</v>
      </c>
      <c r="J4006" s="95">
        <v>3539</v>
      </c>
      <c r="K4006" s="95" t="s">
        <v>534</v>
      </c>
      <c r="L4006" s="98" t="s">
        <v>534</v>
      </c>
      <c r="M4006" s="98" t="s">
        <v>534</v>
      </c>
      <c r="N4006" s="97" t="s">
        <v>534</v>
      </c>
      <c r="Q4006" s="88" t="str">
        <f t="array" aca="1" ref="Q4006" ca="1">IFERROR(INDEX(Tableau3[Num DECAL],SMALL(IF(Tableau3[Num DECAL]&lt;&gt;"",ROW(INDIRECT("1:"&amp;ROWS(Tableau3[Num DECAL])))),ROWS($1:3995))),"")</f>
        <v/>
      </c>
      <c r="R4006" s="88">
        <f t="shared" ca="1" si="62"/>
        <v>0</v>
      </c>
      <c r="S4006" s="88">
        <f ca="1">COUNTIFS(Tableau3[PLAGE],R4006)</f>
        <v>0</v>
      </c>
      <c r="T4006" s="139">
        <f ca="1">INDEX(EXTRACT!DATE,MATCH(Tableau4[[#This Row],[Décalage]],D:D,0),0)</f>
        <v>0</v>
      </c>
      <c r="U4006" s="139">
        <f ca="1">VLOOKUP(Tableau4[[#This Row],[Décalage]],D:E,2,0)</f>
        <v>0</v>
      </c>
      <c r="V4006" s="139">
        <f ca="1">VLOOKUP(Tableau4[[#This Row],[Décalage]],D:G,4,0)</f>
        <v>0</v>
      </c>
      <c r="AY4006" s="88"/>
      <c r="AZ4006" s="88"/>
      <c r="BA4006" s="88"/>
      <c r="BB4006" s="88"/>
      <c r="BC4006" s="88"/>
    </row>
    <row r="4007" spans="1:55" ht="15" x14ac:dyDescent="0.2">
      <c r="A4007" s="100" t="s">
        <v>534</v>
      </c>
      <c r="B4007" s="95" t="s">
        <v>534</v>
      </c>
      <c r="C4007" s="95">
        <v>4004</v>
      </c>
      <c r="D4007" s="95" t="s">
        <v>534</v>
      </c>
      <c r="E4007" s="99" t="s">
        <v>534</v>
      </c>
      <c r="F4007" s="95" t="s">
        <v>534</v>
      </c>
      <c r="G4007" s="95" t="s">
        <v>534</v>
      </c>
      <c r="H4007" s="95">
        <v>0</v>
      </c>
      <c r="I4007" s="95">
        <v>1</v>
      </c>
      <c r="J4007" s="95">
        <v>3540</v>
      </c>
      <c r="K4007" s="95" t="s">
        <v>534</v>
      </c>
      <c r="L4007" s="98" t="s">
        <v>534</v>
      </c>
      <c r="M4007" s="98" t="s">
        <v>534</v>
      </c>
      <c r="N4007" s="97" t="s">
        <v>534</v>
      </c>
      <c r="Q4007" s="88" t="str">
        <f t="array" aca="1" ref="Q4007" ca="1">IFERROR(INDEX(Tableau3[Num DECAL],SMALL(IF(Tableau3[Num DECAL]&lt;&gt;"",ROW(INDIRECT("1:"&amp;ROWS(Tableau3[Num DECAL])))),ROWS($1:3996))),"")</f>
        <v/>
      </c>
      <c r="R4007" s="88">
        <f t="shared" ca="1" si="62"/>
        <v>0</v>
      </c>
      <c r="S4007" s="88">
        <f ca="1">COUNTIFS(Tableau3[PLAGE],R4007)</f>
        <v>0</v>
      </c>
      <c r="T4007" s="139">
        <f ca="1">INDEX(EXTRACT!DATE,MATCH(Tableau4[[#This Row],[Décalage]],D:D,0),0)</f>
        <v>0</v>
      </c>
      <c r="U4007" s="139">
        <f ca="1">VLOOKUP(Tableau4[[#This Row],[Décalage]],D:E,2,0)</f>
        <v>0</v>
      </c>
      <c r="V4007" s="139">
        <f ca="1">VLOOKUP(Tableau4[[#This Row],[Décalage]],D:G,4,0)</f>
        <v>0</v>
      </c>
      <c r="AY4007" s="88"/>
      <c r="AZ4007" s="88"/>
      <c r="BA4007" s="88"/>
      <c r="BB4007" s="88"/>
      <c r="BC4007" s="88"/>
    </row>
    <row r="4008" spans="1:55" ht="15" x14ac:dyDescent="0.2">
      <c r="A4008" s="100" t="s">
        <v>534</v>
      </c>
      <c r="B4008" s="95" t="s">
        <v>534</v>
      </c>
      <c r="C4008" s="95">
        <v>4005</v>
      </c>
      <c r="D4008" s="95" t="s">
        <v>534</v>
      </c>
      <c r="E4008" s="99" t="s">
        <v>534</v>
      </c>
      <c r="F4008" s="95" t="s">
        <v>534</v>
      </c>
      <c r="G4008" s="95" t="s">
        <v>534</v>
      </c>
      <c r="H4008" s="95">
        <v>0</v>
      </c>
      <c r="I4008" s="95">
        <v>1</v>
      </c>
      <c r="J4008" s="95">
        <v>3541</v>
      </c>
      <c r="K4008" s="95" t="s">
        <v>534</v>
      </c>
      <c r="L4008" s="98" t="s">
        <v>534</v>
      </c>
      <c r="M4008" s="98" t="s">
        <v>534</v>
      </c>
      <c r="N4008" s="97" t="s">
        <v>534</v>
      </c>
      <c r="Q4008" s="88" t="str">
        <f t="array" aca="1" ref="Q4008" ca="1">IFERROR(INDEX(Tableau3[Num DECAL],SMALL(IF(Tableau3[Num DECAL]&lt;&gt;"",ROW(INDIRECT("1:"&amp;ROWS(Tableau3[Num DECAL])))),ROWS($1:3997))),"")</f>
        <v/>
      </c>
      <c r="R4008" s="88">
        <f t="shared" ca="1" si="62"/>
        <v>0</v>
      </c>
      <c r="S4008" s="88">
        <f ca="1">COUNTIFS(Tableau3[PLAGE],R4008)</f>
        <v>0</v>
      </c>
      <c r="T4008" s="139">
        <f ca="1">INDEX(EXTRACT!DATE,MATCH(Tableau4[[#This Row],[Décalage]],D:D,0),0)</f>
        <v>0</v>
      </c>
      <c r="U4008" s="139">
        <f ca="1">VLOOKUP(Tableau4[[#This Row],[Décalage]],D:E,2,0)</f>
        <v>0</v>
      </c>
      <c r="V4008" s="139">
        <f ca="1">VLOOKUP(Tableau4[[#This Row],[Décalage]],D:G,4,0)</f>
        <v>0</v>
      </c>
      <c r="AY4008" s="88"/>
      <c r="AZ4008" s="88"/>
      <c r="BA4008" s="88"/>
      <c r="BB4008" s="88"/>
      <c r="BC4008" s="88"/>
    </row>
    <row r="4009" spans="1:55" ht="15" x14ac:dyDescent="0.2">
      <c r="A4009" s="100" t="s">
        <v>534</v>
      </c>
      <c r="B4009" s="95" t="s">
        <v>534</v>
      </c>
      <c r="C4009" s="95">
        <v>4006</v>
      </c>
      <c r="D4009" s="95" t="s">
        <v>534</v>
      </c>
      <c r="E4009" s="99" t="s">
        <v>534</v>
      </c>
      <c r="F4009" s="95" t="s">
        <v>534</v>
      </c>
      <c r="G4009" s="95" t="s">
        <v>534</v>
      </c>
      <c r="H4009" s="95">
        <v>0</v>
      </c>
      <c r="I4009" s="95">
        <v>1</v>
      </c>
      <c r="J4009" s="95">
        <v>3542</v>
      </c>
      <c r="K4009" s="95" t="s">
        <v>534</v>
      </c>
      <c r="L4009" s="98" t="s">
        <v>534</v>
      </c>
      <c r="M4009" s="98" t="s">
        <v>534</v>
      </c>
      <c r="N4009" s="97" t="s">
        <v>534</v>
      </c>
      <c r="Q4009" s="88" t="str">
        <f t="array" aca="1" ref="Q4009" ca="1">IFERROR(INDEX(Tableau3[Num DECAL],SMALL(IF(Tableau3[Num DECAL]&lt;&gt;"",ROW(INDIRECT("1:"&amp;ROWS(Tableau3[Num DECAL])))),ROWS($1:3998))),"")</f>
        <v/>
      </c>
      <c r="R4009" s="88">
        <f t="shared" ca="1" si="62"/>
        <v>0</v>
      </c>
      <c r="S4009" s="88">
        <f ca="1">COUNTIFS(Tableau3[PLAGE],R4009)</f>
        <v>0</v>
      </c>
      <c r="T4009" s="139">
        <f ca="1">INDEX(EXTRACT!DATE,MATCH(Tableau4[[#This Row],[Décalage]],D:D,0),0)</f>
        <v>0</v>
      </c>
      <c r="U4009" s="139">
        <f ca="1">VLOOKUP(Tableau4[[#This Row],[Décalage]],D:E,2,0)</f>
        <v>0</v>
      </c>
      <c r="V4009" s="139">
        <f ca="1">VLOOKUP(Tableau4[[#This Row],[Décalage]],D:G,4,0)</f>
        <v>0</v>
      </c>
      <c r="AY4009" s="88"/>
      <c r="AZ4009" s="88"/>
      <c r="BA4009" s="88"/>
      <c r="BB4009" s="88"/>
      <c r="BC4009" s="88"/>
    </row>
    <row r="4010" spans="1:55" ht="15" x14ac:dyDescent="0.2">
      <c r="A4010" s="100" t="s">
        <v>534</v>
      </c>
      <c r="B4010" s="95" t="s">
        <v>534</v>
      </c>
      <c r="C4010" s="95">
        <v>4007</v>
      </c>
      <c r="D4010" s="95" t="s">
        <v>534</v>
      </c>
      <c r="E4010" s="99" t="s">
        <v>534</v>
      </c>
      <c r="F4010" s="95" t="s">
        <v>534</v>
      </c>
      <c r="G4010" s="95" t="s">
        <v>534</v>
      </c>
      <c r="H4010" s="95">
        <v>0</v>
      </c>
      <c r="I4010" s="95">
        <v>1</v>
      </c>
      <c r="J4010" s="95">
        <v>3543</v>
      </c>
      <c r="K4010" s="95" t="s">
        <v>534</v>
      </c>
      <c r="L4010" s="98" t="s">
        <v>534</v>
      </c>
      <c r="M4010" s="98" t="s">
        <v>534</v>
      </c>
      <c r="N4010" s="97" t="s">
        <v>534</v>
      </c>
      <c r="Q4010" s="88" t="str">
        <f t="array" aca="1" ref="Q4010" ca="1">IFERROR(INDEX(Tableau3[Num DECAL],SMALL(IF(Tableau3[Num DECAL]&lt;&gt;"",ROW(INDIRECT("1:"&amp;ROWS(Tableau3[Num DECAL])))),ROWS($1:3999))),"")</f>
        <v/>
      </c>
      <c r="R4010" s="88">
        <f t="shared" ca="1" si="62"/>
        <v>0</v>
      </c>
      <c r="S4010" s="88">
        <f ca="1">COUNTIFS(Tableau3[PLAGE],R4010)</f>
        <v>0</v>
      </c>
      <c r="T4010" s="139">
        <f ca="1">INDEX(EXTRACT!DATE,MATCH(Tableau4[[#This Row],[Décalage]],D:D,0),0)</f>
        <v>0</v>
      </c>
      <c r="U4010" s="139">
        <f ca="1">VLOOKUP(Tableau4[[#This Row],[Décalage]],D:E,2,0)</f>
        <v>0</v>
      </c>
      <c r="V4010" s="139">
        <f ca="1">VLOOKUP(Tableau4[[#This Row],[Décalage]],D:G,4,0)</f>
        <v>0</v>
      </c>
      <c r="AY4010" s="88"/>
      <c r="AZ4010" s="88"/>
      <c r="BA4010" s="88"/>
      <c r="BB4010" s="88"/>
      <c r="BC4010" s="88"/>
    </row>
    <row r="4011" spans="1:55" ht="15" x14ac:dyDescent="0.2">
      <c r="A4011" s="100" t="s">
        <v>534</v>
      </c>
      <c r="B4011" s="95" t="s">
        <v>534</v>
      </c>
      <c r="C4011" s="95">
        <v>4008</v>
      </c>
      <c r="D4011" s="95" t="s">
        <v>534</v>
      </c>
      <c r="E4011" s="99" t="s">
        <v>534</v>
      </c>
      <c r="F4011" s="95" t="s">
        <v>534</v>
      </c>
      <c r="G4011" s="95" t="s">
        <v>534</v>
      </c>
      <c r="H4011" s="95">
        <v>0</v>
      </c>
      <c r="I4011" s="95">
        <v>1</v>
      </c>
      <c r="J4011" s="95">
        <v>3544</v>
      </c>
      <c r="K4011" s="95" t="s">
        <v>534</v>
      </c>
      <c r="L4011" s="98" t="s">
        <v>534</v>
      </c>
      <c r="M4011" s="98" t="s">
        <v>534</v>
      </c>
      <c r="N4011" s="97" t="s">
        <v>534</v>
      </c>
      <c r="Q4011" s="88" t="str">
        <f t="array" aca="1" ref="Q4011" ca="1">IFERROR(INDEX(Tableau3[Num DECAL],SMALL(IF(Tableau3[Num DECAL]&lt;&gt;"",ROW(INDIRECT("1:"&amp;ROWS(Tableau3[Num DECAL])))),ROWS($1:4000))),"")</f>
        <v/>
      </c>
      <c r="R4011" s="88">
        <f t="shared" ca="1" si="62"/>
        <v>0</v>
      </c>
      <c r="S4011" s="88">
        <f ca="1">COUNTIFS(Tableau3[PLAGE],R4011)</f>
        <v>0</v>
      </c>
      <c r="T4011" s="139">
        <f ca="1">INDEX(EXTRACT!DATE,MATCH(Tableau4[[#This Row],[Décalage]],D:D,0),0)</f>
        <v>0</v>
      </c>
      <c r="U4011" s="139">
        <f ca="1">VLOOKUP(Tableau4[[#This Row],[Décalage]],D:E,2,0)</f>
        <v>0</v>
      </c>
      <c r="V4011" s="139">
        <f ca="1">VLOOKUP(Tableau4[[#This Row],[Décalage]],D:G,4,0)</f>
        <v>0</v>
      </c>
      <c r="AY4011" s="88"/>
      <c r="AZ4011" s="88"/>
      <c r="BA4011" s="88"/>
      <c r="BB4011" s="88"/>
      <c r="BC4011" s="88"/>
    </row>
    <row r="4012" spans="1:55" ht="15" x14ac:dyDescent="0.2">
      <c r="A4012" s="100" t="s">
        <v>534</v>
      </c>
      <c r="B4012" s="95" t="s">
        <v>534</v>
      </c>
      <c r="C4012" s="95">
        <v>4009</v>
      </c>
      <c r="D4012" s="95" t="s">
        <v>534</v>
      </c>
      <c r="E4012" s="99" t="s">
        <v>534</v>
      </c>
      <c r="F4012" s="95" t="s">
        <v>534</v>
      </c>
      <c r="G4012" s="95" t="s">
        <v>534</v>
      </c>
      <c r="H4012" s="95">
        <v>0</v>
      </c>
      <c r="I4012" s="95">
        <v>1</v>
      </c>
      <c r="J4012" s="95">
        <v>3545</v>
      </c>
      <c r="K4012" s="95" t="s">
        <v>534</v>
      </c>
      <c r="L4012" s="98" t="s">
        <v>534</v>
      </c>
      <c r="M4012" s="98" t="s">
        <v>534</v>
      </c>
      <c r="N4012" s="97" t="s">
        <v>534</v>
      </c>
      <c r="Q4012" s="88" t="str">
        <f t="array" aca="1" ref="Q4012" ca="1">IFERROR(INDEX(Tableau3[Num DECAL],SMALL(IF(Tableau3[Num DECAL]&lt;&gt;"",ROW(INDIRECT("1:"&amp;ROWS(Tableau3[Num DECAL])))),ROWS($1:4001))),"")</f>
        <v/>
      </c>
      <c r="R4012" s="88">
        <f t="shared" ca="1" si="62"/>
        <v>0</v>
      </c>
      <c r="S4012" s="88">
        <f ca="1">COUNTIFS(Tableau3[PLAGE],R4012)</f>
        <v>0</v>
      </c>
      <c r="T4012" s="139">
        <f ca="1">INDEX(EXTRACT!DATE,MATCH(Tableau4[[#This Row],[Décalage]],D:D,0),0)</f>
        <v>0</v>
      </c>
      <c r="U4012" s="139">
        <f ca="1">VLOOKUP(Tableau4[[#This Row],[Décalage]],D:E,2,0)</f>
        <v>0</v>
      </c>
      <c r="V4012" s="139">
        <f ca="1">VLOOKUP(Tableau4[[#This Row],[Décalage]],D:G,4,0)</f>
        <v>0</v>
      </c>
      <c r="AY4012" s="88"/>
      <c r="AZ4012" s="88"/>
      <c r="BA4012" s="88"/>
      <c r="BB4012" s="88"/>
      <c r="BC4012" s="88"/>
    </row>
    <row r="4013" spans="1:55" ht="15" x14ac:dyDescent="0.2">
      <c r="A4013" s="100" t="s">
        <v>534</v>
      </c>
      <c r="B4013" s="95" t="s">
        <v>534</v>
      </c>
      <c r="C4013" s="95">
        <v>4010</v>
      </c>
      <c r="D4013" s="95" t="s">
        <v>534</v>
      </c>
      <c r="E4013" s="99" t="s">
        <v>534</v>
      </c>
      <c r="F4013" s="95" t="s">
        <v>534</v>
      </c>
      <c r="G4013" s="95" t="s">
        <v>534</v>
      </c>
      <c r="H4013" s="95">
        <v>0</v>
      </c>
      <c r="I4013" s="95">
        <v>1</v>
      </c>
      <c r="J4013" s="95">
        <v>3546</v>
      </c>
      <c r="K4013" s="95" t="s">
        <v>534</v>
      </c>
      <c r="L4013" s="98" t="s">
        <v>534</v>
      </c>
      <c r="M4013" s="98" t="s">
        <v>534</v>
      </c>
      <c r="N4013" s="97" t="s">
        <v>534</v>
      </c>
      <c r="Q4013" s="88" t="str">
        <f t="array" aca="1" ref="Q4013" ca="1">IFERROR(INDEX(Tableau3[Num DECAL],SMALL(IF(Tableau3[Num DECAL]&lt;&gt;"",ROW(INDIRECT("1:"&amp;ROWS(Tableau3[Num DECAL])))),ROWS($1:4002))),"")</f>
        <v/>
      </c>
      <c r="R4013" s="88">
        <f t="shared" ca="1" si="62"/>
        <v>0</v>
      </c>
      <c r="S4013" s="88">
        <f ca="1">COUNTIFS(Tableau3[PLAGE],R4013)</f>
        <v>0</v>
      </c>
      <c r="T4013" s="139">
        <f ca="1">INDEX(EXTRACT!DATE,MATCH(Tableau4[[#This Row],[Décalage]],D:D,0),0)</f>
        <v>0</v>
      </c>
      <c r="U4013" s="139">
        <f ca="1">VLOOKUP(Tableau4[[#This Row],[Décalage]],D:E,2,0)</f>
        <v>0</v>
      </c>
      <c r="V4013" s="139">
        <f ca="1">VLOOKUP(Tableau4[[#This Row],[Décalage]],D:G,4,0)</f>
        <v>0</v>
      </c>
      <c r="AY4013" s="88"/>
      <c r="AZ4013" s="88"/>
      <c r="BA4013" s="88"/>
      <c r="BB4013" s="88"/>
      <c r="BC4013" s="88"/>
    </row>
    <row r="4014" spans="1:55" ht="15" x14ac:dyDescent="0.2">
      <c r="A4014" s="100" t="s">
        <v>534</v>
      </c>
      <c r="B4014" s="95" t="s">
        <v>534</v>
      </c>
      <c r="C4014" s="95">
        <v>4011</v>
      </c>
      <c r="D4014" s="95" t="s">
        <v>534</v>
      </c>
      <c r="E4014" s="99" t="s">
        <v>534</v>
      </c>
      <c r="F4014" s="95" t="s">
        <v>534</v>
      </c>
      <c r="G4014" s="95" t="s">
        <v>534</v>
      </c>
      <c r="H4014" s="95">
        <v>0</v>
      </c>
      <c r="I4014" s="95">
        <v>1</v>
      </c>
      <c r="J4014" s="95">
        <v>3547</v>
      </c>
      <c r="K4014" s="95" t="s">
        <v>534</v>
      </c>
      <c r="L4014" s="98" t="s">
        <v>534</v>
      </c>
      <c r="M4014" s="98" t="s">
        <v>534</v>
      </c>
      <c r="N4014" s="97" t="s">
        <v>534</v>
      </c>
      <c r="Q4014" s="88" t="str">
        <f t="array" aca="1" ref="Q4014" ca="1">IFERROR(INDEX(Tableau3[Num DECAL],SMALL(IF(Tableau3[Num DECAL]&lt;&gt;"",ROW(INDIRECT("1:"&amp;ROWS(Tableau3[Num DECAL])))),ROWS($1:4003))),"")</f>
        <v/>
      </c>
      <c r="R4014" s="88">
        <f t="shared" ca="1" si="62"/>
        <v>0</v>
      </c>
      <c r="S4014" s="88">
        <f ca="1">COUNTIFS(Tableau3[PLAGE],R4014)</f>
        <v>0</v>
      </c>
      <c r="T4014" s="139">
        <f ca="1">INDEX(EXTRACT!DATE,MATCH(Tableau4[[#This Row],[Décalage]],D:D,0),0)</f>
        <v>0</v>
      </c>
      <c r="U4014" s="139">
        <f ca="1">VLOOKUP(Tableau4[[#This Row],[Décalage]],D:E,2,0)</f>
        <v>0</v>
      </c>
      <c r="V4014" s="139">
        <f ca="1">VLOOKUP(Tableau4[[#This Row],[Décalage]],D:G,4,0)</f>
        <v>0</v>
      </c>
      <c r="AY4014" s="88"/>
      <c r="AZ4014" s="88"/>
      <c r="BA4014" s="88"/>
      <c r="BB4014" s="88"/>
      <c r="BC4014" s="88"/>
    </row>
    <row r="4015" spans="1:55" ht="15" x14ac:dyDescent="0.2">
      <c r="A4015" s="100" t="s">
        <v>534</v>
      </c>
      <c r="B4015" s="95" t="s">
        <v>534</v>
      </c>
      <c r="C4015" s="95">
        <v>4012</v>
      </c>
      <c r="D4015" s="95" t="s">
        <v>534</v>
      </c>
      <c r="E4015" s="99" t="s">
        <v>534</v>
      </c>
      <c r="F4015" s="95" t="s">
        <v>534</v>
      </c>
      <c r="G4015" s="95" t="s">
        <v>534</v>
      </c>
      <c r="H4015" s="95">
        <v>0</v>
      </c>
      <c r="I4015" s="95">
        <v>1</v>
      </c>
      <c r="J4015" s="95">
        <v>3548</v>
      </c>
      <c r="K4015" s="95" t="s">
        <v>534</v>
      </c>
      <c r="L4015" s="98" t="s">
        <v>534</v>
      </c>
      <c r="M4015" s="98" t="s">
        <v>534</v>
      </c>
      <c r="N4015" s="97" t="s">
        <v>534</v>
      </c>
      <c r="Q4015" s="88" t="str">
        <f t="array" aca="1" ref="Q4015" ca="1">IFERROR(INDEX(Tableau3[Num DECAL],SMALL(IF(Tableau3[Num DECAL]&lt;&gt;"",ROW(INDIRECT("1:"&amp;ROWS(Tableau3[Num DECAL])))),ROWS($1:4004))),"")</f>
        <v/>
      </c>
      <c r="R4015" s="88">
        <f t="shared" ca="1" si="62"/>
        <v>0</v>
      </c>
      <c r="S4015" s="88">
        <f ca="1">COUNTIFS(Tableau3[PLAGE],R4015)</f>
        <v>0</v>
      </c>
      <c r="T4015" s="139">
        <f ca="1">INDEX(EXTRACT!DATE,MATCH(Tableau4[[#This Row],[Décalage]],D:D,0),0)</f>
        <v>0</v>
      </c>
      <c r="U4015" s="139">
        <f ca="1">VLOOKUP(Tableau4[[#This Row],[Décalage]],D:E,2,0)</f>
        <v>0</v>
      </c>
      <c r="V4015" s="139">
        <f ca="1">VLOOKUP(Tableau4[[#This Row],[Décalage]],D:G,4,0)</f>
        <v>0</v>
      </c>
      <c r="AY4015" s="88"/>
      <c r="AZ4015" s="88"/>
      <c r="BA4015" s="88"/>
      <c r="BB4015" s="88"/>
      <c r="BC4015" s="88"/>
    </row>
    <row r="4016" spans="1:55" ht="15" x14ac:dyDescent="0.2">
      <c r="A4016" s="100" t="s">
        <v>534</v>
      </c>
      <c r="B4016" s="95" t="s">
        <v>534</v>
      </c>
      <c r="C4016" s="95">
        <v>4013</v>
      </c>
      <c r="D4016" s="95" t="s">
        <v>534</v>
      </c>
      <c r="E4016" s="99" t="s">
        <v>534</v>
      </c>
      <c r="F4016" s="95" t="s">
        <v>534</v>
      </c>
      <c r="G4016" s="95" t="s">
        <v>534</v>
      </c>
      <c r="H4016" s="95">
        <v>0</v>
      </c>
      <c r="I4016" s="95">
        <v>1</v>
      </c>
      <c r="J4016" s="95">
        <v>3549</v>
      </c>
      <c r="K4016" s="95" t="s">
        <v>534</v>
      </c>
      <c r="L4016" s="98" t="s">
        <v>534</v>
      </c>
      <c r="M4016" s="98" t="s">
        <v>534</v>
      </c>
      <c r="N4016" s="97" t="s">
        <v>534</v>
      </c>
      <c r="Q4016" s="88" t="str">
        <f t="array" aca="1" ref="Q4016" ca="1">IFERROR(INDEX(Tableau3[Num DECAL],SMALL(IF(Tableau3[Num DECAL]&lt;&gt;"",ROW(INDIRECT("1:"&amp;ROWS(Tableau3[Num DECAL])))),ROWS($1:4005))),"")</f>
        <v/>
      </c>
      <c r="R4016" s="88">
        <f t="shared" ca="1" si="62"/>
        <v>0</v>
      </c>
      <c r="S4016" s="88">
        <f ca="1">COUNTIFS(Tableau3[PLAGE],R4016)</f>
        <v>0</v>
      </c>
      <c r="T4016" s="139">
        <f ca="1">INDEX(EXTRACT!DATE,MATCH(Tableau4[[#This Row],[Décalage]],D:D,0),0)</f>
        <v>0</v>
      </c>
      <c r="U4016" s="139">
        <f ca="1">VLOOKUP(Tableau4[[#This Row],[Décalage]],D:E,2,0)</f>
        <v>0</v>
      </c>
      <c r="V4016" s="139">
        <f ca="1">VLOOKUP(Tableau4[[#This Row],[Décalage]],D:G,4,0)</f>
        <v>0</v>
      </c>
      <c r="AY4016" s="88"/>
      <c r="AZ4016" s="88"/>
      <c r="BA4016" s="88"/>
      <c r="BB4016" s="88"/>
      <c r="BC4016" s="88"/>
    </row>
    <row r="4017" spans="1:55" ht="15" x14ac:dyDescent="0.2">
      <c r="A4017" s="100" t="s">
        <v>534</v>
      </c>
      <c r="B4017" s="95" t="s">
        <v>534</v>
      </c>
      <c r="C4017" s="95">
        <v>4014</v>
      </c>
      <c r="D4017" s="95" t="s">
        <v>534</v>
      </c>
      <c r="E4017" s="99" t="s">
        <v>534</v>
      </c>
      <c r="F4017" s="95" t="s">
        <v>534</v>
      </c>
      <c r="G4017" s="95" t="s">
        <v>534</v>
      </c>
      <c r="H4017" s="95">
        <v>0</v>
      </c>
      <c r="I4017" s="95">
        <v>1</v>
      </c>
      <c r="J4017" s="95">
        <v>3550</v>
      </c>
      <c r="K4017" s="95" t="s">
        <v>534</v>
      </c>
      <c r="L4017" s="98" t="s">
        <v>534</v>
      </c>
      <c r="M4017" s="98" t="s">
        <v>534</v>
      </c>
      <c r="N4017" s="97" t="s">
        <v>534</v>
      </c>
      <c r="Q4017" s="88" t="str">
        <f t="array" aca="1" ref="Q4017" ca="1">IFERROR(INDEX(Tableau3[Num DECAL],SMALL(IF(Tableau3[Num DECAL]&lt;&gt;"",ROW(INDIRECT("1:"&amp;ROWS(Tableau3[Num DECAL])))),ROWS($1:4006))),"")</f>
        <v/>
      </c>
      <c r="R4017" s="88">
        <f t="shared" ca="1" si="62"/>
        <v>0</v>
      </c>
      <c r="S4017" s="88">
        <f ca="1">COUNTIFS(Tableau3[PLAGE],R4017)</f>
        <v>0</v>
      </c>
      <c r="T4017" s="139">
        <f ca="1">INDEX(EXTRACT!DATE,MATCH(Tableau4[[#This Row],[Décalage]],D:D,0),0)</f>
        <v>0</v>
      </c>
      <c r="U4017" s="139">
        <f ca="1">VLOOKUP(Tableau4[[#This Row],[Décalage]],D:E,2,0)</f>
        <v>0</v>
      </c>
      <c r="V4017" s="139">
        <f ca="1">VLOOKUP(Tableau4[[#This Row],[Décalage]],D:G,4,0)</f>
        <v>0</v>
      </c>
      <c r="AY4017" s="88"/>
      <c r="AZ4017" s="88"/>
      <c r="BA4017" s="88"/>
      <c r="BB4017" s="88"/>
      <c r="BC4017" s="88"/>
    </row>
    <row r="4018" spans="1:55" ht="15" x14ac:dyDescent="0.2">
      <c r="A4018" s="100" t="s">
        <v>534</v>
      </c>
      <c r="B4018" s="95" t="s">
        <v>534</v>
      </c>
      <c r="C4018" s="95">
        <v>4015</v>
      </c>
      <c r="D4018" s="95" t="s">
        <v>534</v>
      </c>
      <c r="E4018" s="99" t="s">
        <v>534</v>
      </c>
      <c r="F4018" s="95" t="s">
        <v>534</v>
      </c>
      <c r="G4018" s="95" t="s">
        <v>534</v>
      </c>
      <c r="H4018" s="95">
        <v>0</v>
      </c>
      <c r="I4018" s="95">
        <v>1</v>
      </c>
      <c r="J4018" s="95">
        <v>3551</v>
      </c>
      <c r="K4018" s="95" t="s">
        <v>534</v>
      </c>
      <c r="L4018" s="98" t="s">
        <v>534</v>
      </c>
      <c r="M4018" s="98" t="s">
        <v>534</v>
      </c>
      <c r="N4018" s="97" t="s">
        <v>534</v>
      </c>
      <c r="Q4018" s="88" t="str">
        <f t="array" aca="1" ref="Q4018" ca="1">IFERROR(INDEX(Tableau3[Num DECAL],SMALL(IF(Tableau3[Num DECAL]&lt;&gt;"",ROW(INDIRECT("1:"&amp;ROWS(Tableau3[Num DECAL])))),ROWS($1:4007))),"")</f>
        <v/>
      </c>
      <c r="R4018" s="88">
        <f t="shared" ca="1" si="62"/>
        <v>0</v>
      </c>
      <c r="S4018" s="88">
        <f ca="1">COUNTIFS(Tableau3[PLAGE],R4018)</f>
        <v>0</v>
      </c>
      <c r="T4018" s="139">
        <f ca="1">INDEX(EXTRACT!DATE,MATCH(Tableau4[[#This Row],[Décalage]],D:D,0),0)</f>
        <v>0</v>
      </c>
      <c r="U4018" s="139">
        <f ca="1">VLOOKUP(Tableau4[[#This Row],[Décalage]],D:E,2,0)</f>
        <v>0</v>
      </c>
      <c r="V4018" s="139">
        <f ca="1">VLOOKUP(Tableau4[[#This Row],[Décalage]],D:G,4,0)</f>
        <v>0</v>
      </c>
      <c r="AY4018" s="88"/>
      <c r="AZ4018" s="88"/>
      <c r="BA4018" s="88"/>
      <c r="BB4018" s="88"/>
      <c r="BC4018" s="88"/>
    </row>
    <row r="4019" spans="1:55" ht="15" x14ac:dyDescent="0.2">
      <c r="A4019" s="100" t="s">
        <v>534</v>
      </c>
      <c r="B4019" s="95" t="s">
        <v>534</v>
      </c>
      <c r="C4019" s="95">
        <v>4016</v>
      </c>
      <c r="D4019" s="95" t="s">
        <v>534</v>
      </c>
      <c r="E4019" s="99" t="s">
        <v>534</v>
      </c>
      <c r="F4019" s="95" t="s">
        <v>534</v>
      </c>
      <c r="G4019" s="95" t="s">
        <v>534</v>
      </c>
      <c r="H4019" s="95">
        <v>0</v>
      </c>
      <c r="I4019" s="95">
        <v>1</v>
      </c>
      <c r="J4019" s="95">
        <v>3552</v>
      </c>
      <c r="K4019" s="95" t="s">
        <v>534</v>
      </c>
      <c r="L4019" s="98" t="s">
        <v>534</v>
      </c>
      <c r="M4019" s="98" t="s">
        <v>534</v>
      </c>
      <c r="N4019" s="97" t="s">
        <v>534</v>
      </c>
      <c r="Q4019" s="88" t="str">
        <f t="array" aca="1" ref="Q4019" ca="1">IFERROR(INDEX(Tableau3[Num DECAL],SMALL(IF(Tableau3[Num DECAL]&lt;&gt;"",ROW(INDIRECT("1:"&amp;ROWS(Tableau3[Num DECAL])))),ROWS($1:4008))),"")</f>
        <v/>
      </c>
      <c r="R4019" s="88">
        <f t="shared" ca="1" si="62"/>
        <v>0</v>
      </c>
      <c r="S4019" s="88">
        <f ca="1">COUNTIFS(Tableau3[PLAGE],R4019)</f>
        <v>0</v>
      </c>
      <c r="T4019" s="139">
        <f ca="1">INDEX(EXTRACT!DATE,MATCH(Tableau4[[#This Row],[Décalage]],D:D,0),0)</f>
        <v>0</v>
      </c>
      <c r="U4019" s="139">
        <f ca="1">VLOOKUP(Tableau4[[#This Row],[Décalage]],D:E,2,0)</f>
        <v>0</v>
      </c>
      <c r="V4019" s="139">
        <f ca="1">VLOOKUP(Tableau4[[#This Row],[Décalage]],D:G,4,0)</f>
        <v>0</v>
      </c>
      <c r="AY4019" s="88"/>
      <c r="AZ4019" s="88"/>
      <c r="BA4019" s="88"/>
      <c r="BB4019" s="88"/>
      <c r="BC4019" s="88"/>
    </row>
    <row r="4020" spans="1:55" ht="15" x14ac:dyDescent="0.2">
      <c r="A4020" s="100" t="s">
        <v>534</v>
      </c>
      <c r="B4020" s="95" t="s">
        <v>534</v>
      </c>
      <c r="C4020" s="95">
        <v>4017</v>
      </c>
      <c r="D4020" s="95" t="s">
        <v>534</v>
      </c>
      <c r="E4020" s="99" t="s">
        <v>534</v>
      </c>
      <c r="F4020" s="95" t="s">
        <v>534</v>
      </c>
      <c r="G4020" s="95" t="s">
        <v>534</v>
      </c>
      <c r="H4020" s="95">
        <v>0</v>
      </c>
      <c r="I4020" s="95">
        <v>1</v>
      </c>
      <c r="J4020" s="95">
        <v>3553</v>
      </c>
      <c r="K4020" s="95" t="s">
        <v>534</v>
      </c>
      <c r="L4020" s="98" t="s">
        <v>534</v>
      </c>
      <c r="M4020" s="98" t="s">
        <v>534</v>
      </c>
      <c r="N4020" s="97" t="s">
        <v>534</v>
      </c>
      <c r="Q4020" s="88" t="str">
        <f t="array" aca="1" ref="Q4020" ca="1">IFERROR(INDEX(Tableau3[Num DECAL],SMALL(IF(Tableau3[Num DECAL]&lt;&gt;"",ROW(INDIRECT("1:"&amp;ROWS(Tableau3[Num DECAL])))),ROWS($1:4009))),"")</f>
        <v/>
      </c>
      <c r="R4020" s="88">
        <f t="shared" ca="1" si="62"/>
        <v>0</v>
      </c>
      <c r="S4020" s="88">
        <f ca="1">COUNTIFS(Tableau3[PLAGE],R4020)</f>
        <v>0</v>
      </c>
      <c r="T4020" s="139">
        <f ca="1">INDEX(EXTRACT!DATE,MATCH(Tableau4[[#This Row],[Décalage]],D:D,0),0)</f>
        <v>0</v>
      </c>
      <c r="U4020" s="139">
        <f ca="1">VLOOKUP(Tableau4[[#This Row],[Décalage]],D:E,2,0)</f>
        <v>0</v>
      </c>
      <c r="V4020" s="139">
        <f ca="1">VLOOKUP(Tableau4[[#This Row],[Décalage]],D:G,4,0)</f>
        <v>0</v>
      </c>
      <c r="AY4020" s="88"/>
      <c r="AZ4020" s="88"/>
      <c r="BA4020" s="88"/>
      <c r="BB4020" s="88"/>
      <c r="BC4020" s="88"/>
    </row>
    <row r="4021" spans="1:55" ht="15" x14ac:dyDescent="0.2">
      <c r="A4021" s="100" t="s">
        <v>534</v>
      </c>
      <c r="B4021" s="95" t="s">
        <v>534</v>
      </c>
      <c r="C4021" s="95">
        <v>4018</v>
      </c>
      <c r="D4021" s="95" t="s">
        <v>534</v>
      </c>
      <c r="E4021" s="99" t="s">
        <v>534</v>
      </c>
      <c r="F4021" s="95" t="s">
        <v>534</v>
      </c>
      <c r="G4021" s="95" t="s">
        <v>534</v>
      </c>
      <c r="H4021" s="95">
        <v>0</v>
      </c>
      <c r="I4021" s="95">
        <v>1</v>
      </c>
      <c r="J4021" s="95">
        <v>3554</v>
      </c>
      <c r="K4021" s="95" t="s">
        <v>534</v>
      </c>
      <c r="L4021" s="98" t="s">
        <v>534</v>
      </c>
      <c r="M4021" s="98" t="s">
        <v>534</v>
      </c>
      <c r="N4021" s="97" t="s">
        <v>534</v>
      </c>
      <c r="Q4021" s="88" t="str">
        <f t="array" aca="1" ref="Q4021" ca="1">IFERROR(INDEX(Tableau3[Num DECAL],SMALL(IF(Tableau3[Num DECAL]&lt;&gt;"",ROW(INDIRECT("1:"&amp;ROWS(Tableau3[Num DECAL])))),ROWS($1:4010))),"")</f>
        <v/>
      </c>
      <c r="R4021" s="88">
        <f t="shared" ca="1" si="62"/>
        <v>0</v>
      </c>
      <c r="S4021" s="88">
        <f ca="1">COUNTIFS(Tableau3[PLAGE],R4021)</f>
        <v>0</v>
      </c>
      <c r="T4021" s="139">
        <f ca="1">INDEX(EXTRACT!DATE,MATCH(Tableau4[[#This Row],[Décalage]],D:D,0),0)</f>
        <v>0</v>
      </c>
      <c r="U4021" s="139">
        <f ca="1">VLOOKUP(Tableau4[[#This Row],[Décalage]],D:E,2,0)</f>
        <v>0</v>
      </c>
      <c r="V4021" s="139">
        <f ca="1">VLOOKUP(Tableau4[[#This Row],[Décalage]],D:G,4,0)</f>
        <v>0</v>
      </c>
      <c r="AY4021" s="88"/>
      <c r="AZ4021" s="88"/>
      <c r="BA4021" s="88"/>
      <c r="BB4021" s="88"/>
      <c r="BC4021" s="88"/>
    </row>
    <row r="4022" spans="1:55" ht="15" x14ac:dyDescent="0.2">
      <c r="A4022" s="100" t="s">
        <v>534</v>
      </c>
      <c r="B4022" s="95" t="s">
        <v>534</v>
      </c>
      <c r="C4022" s="95">
        <v>4019</v>
      </c>
      <c r="D4022" s="95" t="s">
        <v>534</v>
      </c>
      <c r="E4022" s="99" t="s">
        <v>534</v>
      </c>
      <c r="F4022" s="95" t="s">
        <v>534</v>
      </c>
      <c r="G4022" s="95" t="s">
        <v>534</v>
      </c>
      <c r="H4022" s="95">
        <v>0</v>
      </c>
      <c r="I4022" s="95">
        <v>1</v>
      </c>
      <c r="J4022" s="95">
        <v>3555</v>
      </c>
      <c r="K4022" s="95" t="s">
        <v>534</v>
      </c>
      <c r="L4022" s="98" t="s">
        <v>534</v>
      </c>
      <c r="M4022" s="98" t="s">
        <v>534</v>
      </c>
      <c r="N4022" s="97" t="s">
        <v>534</v>
      </c>
      <c r="Q4022" s="88" t="str">
        <f t="array" aca="1" ref="Q4022" ca="1">IFERROR(INDEX(Tableau3[Num DECAL],SMALL(IF(Tableau3[Num DECAL]&lt;&gt;"",ROW(INDIRECT("1:"&amp;ROWS(Tableau3[Num DECAL])))),ROWS($1:4011))),"")</f>
        <v/>
      </c>
      <c r="R4022" s="88">
        <f t="shared" ca="1" si="62"/>
        <v>0</v>
      </c>
      <c r="S4022" s="88">
        <f ca="1">COUNTIFS(Tableau3[PLAGE],R4022)</f>
        <v>0</v>
      </c>
      <c r="T4022" s="139">
        <f ca="1">INDEX(EXTRACT!DATE,MATCH(Tableau4[[#This Row],[Décalage]],D:D,0),0)</f>
        <v>0</v>
      </c>
      <c r="U4022" s="139">
        <f ca="1">VLOOKUP(Tableau4[[#This Row],[Décalage]],D:E,2,0)</f>
        <v>0</v>
      </c>
      <c r="V4022" s="139">
        <f ca="1">VLOOKUP(Tableau4[[#This Row],[Décalage]],D:G,4,0)</f>
        <v>0</v>
      </c>
      <c r="AY4022" s="88"/>
      <c r="AZ4022" s="88"/>
      <c r="BA4022" s="88"/>
      <c r="BB4022" s="88"/>
      <c r="BC4022" s="88"/>
    </row>
    <row r="4023" spans="1:55" ht="15" x14ac:dyDescent="0.2">
      <c r="A4023" s="100" t="s">
        <v>534</v>
      </c>
      <c r="B4023" s="95" t="s">
        <v>534</v>
      </c>
      <c r="C4023" s="95">
        <v>4020</v>
      </c>
      <c r="D4023" s="95" t="s">
        <v>534</v>
      </c>
      <c r="E4023" s="99" t="s">
        <v>534</v>
      </c>
      <c r="F4023" s="95" t="s">
        <v>534</v>
      </c>
      <c r="G4023" s="95" t="s">
        <v>534</v>
      </c>
      <c r="H4023" s="95">
        <v>0</v>
      </c>
      <c r="I4023" s="95">
        <v>1</v>
      </c>
      <c r="J4023" s="95">
        <v>3556</v>
      </c>
      <c r="K4023" s="95" t="s">
        <v>534</v>
      </c>
      <c r="L4023" s="98" t="s">
        <v>534</v>
      </c>
      <c r="M4023" s="98" t="s">
        <v>534</v>
      </c>
      <c r="N4023" s="97" t="s">
        <v>534</v>
      </c>
      <c r="Q4023" s="88" t="str">
        <f t="array" aca="1" ref="Q4023" ca="1">IFERROR(INDEX(Tableau3[Num DECAL],SMALL(IF(Tableau3[Num DECAL]&lt;&gt;"",ROW(INDIRECT("1:"&amp;ROWS(Tableau3[Num DECAL])))),ROWS($1:4012))),"")</f>
        <v/>
      </c>
      <c r="R4023" s="88">
        <f t="shared" ca="1" si="62"/>
        <v>0</v>
      </c>
      <c r="S4023" s="88">
        <f ca="1">COUNTIFS(Tableau3[PLAGE],R4023)</f>
        <v>0</v>
      </c>
      <c r="T4023" s="139">
        <f ca="1">INDEX(EXTRACT!DATE,MATCH(Tableau4[[#This Row],[Décalage]],D:D,0),0)</f>
        <v>0</v>
      </c>
      <c r="U4023" s="139">
        <f ca="1">VLOOKUP(Tableau4[[#This Row],[Décalage]],D:E,2,0)</f>
        <v>0</v>
      </c>
      <c r="V4023" s="139">
        <f ca="1">VLOOKUP(Tableau4[[#This Row],[Décalage]],D:G,4,0)</f>
        <v>0</v>
      </c>
      <c r="AY4023" s="88"/>
      <c r="AZ4023" s="88"/>
      <c r="BA4023" s="88"/>
      <c r="BB4023" s="88"/>
      <c r="BC4023" s="88"/>
    </row>
    <row r="4024" spans="1:55" ht="15" x14ac:dyDescent="0.2">
      <c r="A4024" s="100" t="s">
        <v>534</v>
      </c>
      <c r="B4024" s="95" t="s">
        <v>534</v>
      </c>
      <c r="C4024" s="95">
        <v>4021</v>
      </c>
      <c r="D4024" s="95" t="s">
        <v>534</v>
      </c>
      <c r="E4024" s="99" t="s">
        <v>534</v>
      </c>
      <c r="F4024" s="95" t="s">
        <v>534</v>
      </c>
      <c r="G4024" s="95" t="s">
        <v>534</v>
      </c>
      <c r="H4024" s="95">
        <v>0</v>
      </c>
      <c r="I4024" s="95">
        <v>1</v>
      </c>
      <c r="J4024" s="95">
        <v>3557</v>
      </c>
      <c r="K4024" s="95" t="s">
        <v>534</v>
      </c>
      <c r="L4024" s="98" t="s">
        <v>534</v>
      </c>
      <c r="M4024" s="98" t="s">
        <v>534</v>
      </c>
      <c r="N4024" s="97" t="s">
        <v>534</v>
      </c>
      <c r="Q4024" s="88" t="str">
        <f t="array" aca="1" ref="Q4024" ca="1">IFERROR(INDEX(Tableau3[Num DECAL],SMALL(IF(Tableau3[Num DECAL]&lt;&gt;"",ROW(INDIRECT("1:"&amp;ROWS(Tableau3[Num DECAL])))),ROWS($1:4013))),"")</f>
        <v/>
      </c>
      <c r="R4024" s="88">
        <f t="shared" ca="1" si="62"/>
        <v>0</v>
      </c>
      <c r="S4024" s="88">
        <f ca="1">COUNTIFS(Tableau3[PLAGE],R4024)</f>
        <v>0</v>
      </c>
      <c r="T4024" s="139">
        <f ca="1">INDEX(EXTRACT!DATE,MATCH(Tableau4[[#This Row],[Décalage]],D:D,0),0)</f>
        <v>0</v>
      </c>
      <c r="U4024" s="139">
        <f ca="1">VLOOKUP(Tableau4[[#This Row],[Décalage]],D:E,2,0)</f>
        <v>0</v>
      </c>
      <c r="V4024" s="139">
        <f ca="1">VLOOKUP(Tableau4[[#This Row],[Décalage]],D:G,4,0)</f>
        <v>0</v>
      </c>
      <c r="AY4024" s="88"/>
      <c r="AZ4024" s="88"/>
      <c r="BA4024" s="88"/>
      <c r="BB4024" s="88"/>
      <c r="BC4024" s="88"/>
    </row>
    <row r="4025" spans="1:55" ht="15" x14ac:dyDescent="0.2">
      <c r="A4025" s="100" t="s">
        <v>534</v>
      </c>
      <c r="B4025" s="95" t="s">
        <v>534</v>
      </c>
      <c r="C4025" s="95">
        <v>4022</v>
      </c>
      <c r="D4025" s="95" t="s">
        <v>534</v>
      </c>
      <c r="E4025" s="99" t="s">
        <v>534</v>
      </c>
      <c r="F4025" s="95" t="s">
        <v>534</v>
      </c>
      <c r="G4025" s="95" t="s">
        <v>534</v>
      </c>
      <c r="H4025" s="95">
        <v>0</v>
      </c>
      <c r="I4025" s="95">
        <v>1</v>
      </c>
      <c r="J4025" s="95">
        <v>3558</v>
      </c>
      <c r="K4025" s="95" t="s">
        <v>534</v>
      </c>
      <c r="L4025" s="98" t="s">
        <v>534</v>
      </c>
      <c r="M4025" s="98" t="s">
        <v>534</v>
      </c>
      <c r="N4025" s="97" t="s">
        <v>534</v>
      </c>
      <c r="Q4025" s="88" t="str">
        <f t="array" aca="1" ref="Q4025" ca="1">IFERROR(INDEX(Tableau3[Num DECAL],SMALL(IF(Tableau3[Num DECAL]&lt;&gt;"",ROW(INDIRECT("1:"&amp;ROWS(Tableau3[Num DECAL])))),ROWS($1:4014))),"")</f>
        <v/>
      </c>
      <c r="R4025" s="88">
        <f t="shared" ca="1" si="62"/>
        <v>0</v>
      </c>
      <c r="S4025" s="88">
        <f ca="1">COUNTIFS(Tableau3[PLAGE],R4025)</f>
        <v>0</v>
      </c>
      <c r="T4025" s="139">
        <f ca="1">INDEX(EXTRACT!DATE,MATCH(Tableau4[[#This Row],[Décalage]],D:D,0),0)</f>
        <v>0</v>
      </c>
      <c r="U4025" s="139">
        <f ca="1">VLOOKUP(Tableau4[[#This Row],[Décalage]],D:E,2,0)</f>
        <v>0</v>
      </c>
      <c r="V4025" s="139">
        <f ca="1">VLOOKUP(Tableau4[[#This Row],[Décalage]],D:G,4,0)</f>
        <v>0</v>
      </c>
      <c r="AY4025" s="88"/>
      <c r="AZ4025" s="88"/>
      <c r="BA4025" s="88"/>
      <c r="BB4025" s="88"/>
      <c r="BC4025" s="88"/>
    </row>
    <row r="4026" spans="1:55" ht="15" x14ac:dyDescent="0.2">
      <c r="A4026" s="100" t="s">
        <v>534</v>
      </c>
      <c r="B4026" s="95" t="s">
        <v>534</v>
      </c>
      <c r="C4026" s="95">
        <v>4023</v>
      </c>
      <c r="D4026" s="95" t="s">
        <v>534</v>
      </c>
      <c r="E4026" s="99" t="s">
        <v>534</v>
      </c>
      <c r="F4026" s="95" t="s">
        <v>534</v>
      </c>
      <c r="G4026" s="95" t="s">
        <v>534</v>
      </c>
      <c r="H4026" s="95">
        <v>0</v>
      </c>
      <c r="I4026" s="95">
        <v>1</v>
      </c>
      <c r="J4026" s="95">
        <v>3559</v>
      </c>
      <c r="K4026" s="95" t="s">
        <v>534</v>
      </c>
      <c r="L4026" s="98" t="s">
        <v>534</v>
      </c>
      <c r="M4026" s="98" t="s">
        <v>534</v>
      </c>
      <c r="N4026" s="97" t="s">
        <v>534</v>
      </c>
      <c r="Q4026" s="88" t="str">
        <f t="array" aca="1" ref="Q4026" ca="1">IFERROR(INDEX(Tableau3[Num DECAL],SMALL(IF(Tableau3[Num DECAL]&lt;&gt;"",ROW(INDIRECT("1:"&amp;ROWS(Tableau3[Num DECAL])))),ROWS($1:4015))),"")</f>
        <v/>
      </c>
      <c r="R4026" s="88">
        <f t="shared" ca="1" si="62"/>
        <v>0</v>
      </c>
      <c r="S4026" s="88">
        <f ca="1">COUNTIFS(Tableau3[PLAGE],R4026)</f>
        <v>0</v>
      </c>
      <c r="T4026" s="139">
        <f ca="1">INDEX(EXTRACT!DATE,MATCH(Tableau4[[#This Row],[Décalage]],D:D,0),0)</f>
        <v>0</v>
      </c>
      <c r="U4026" s="139">
        <f ca="1">VLOOKUP(Tableau4[[#This Row],[Décalage]],D:E,2,0)</f>
        <v>0</v>
      </c>
      <c r="V4026" s="139">
        <f ca="1">VLOOKUP(Tableau4[[#This Row],[Décalage]],D:G,4,0)</f>
        <v>0</v>
      </c>
      <c r="AY4026" s="88"/>
      <c r="AZ4026" s="88"/>
      <c r="BA4026" s="88"/>
      <c r="BB4026" s="88"/>
      <c r="BC4026" s="88"/>
    </row>
    <row r="4027" spans="1:55" ht="15" x14ac:dyDescent="0.2">
      <c r="A4027" s="100" t="s">
        <v>534</v>
      </c>
      <c r="B4027" s="95" t="s">
        <v>534</v>
      </c>
      <c r="C4027" s="95">
        <v>4024</v>
      </c>
      <c r="D4027" s="95" t="s">
        <v>534</v>
      </c>
      <c r="E4027" s="99" t="s">
        <v>534</v>
      </c>
      <c r="F4027" s="95" t="s">
        <v>534</v>
      </c>
      <c r="G4027" s="95" t="s">
        <v>534</v>
      </c>
      <c r="H4027" s="95">
        <v>0</v>
      </c>
      <c r="I4027" s="95">
        <v>1</v>
      </c>
      <c r="J4027" s="95">
        <v>3560</v>
      </c>
      <c r="K4027" s="95" t="s">
        <v>534</v>
      </c>
      <c r="L4027" s="98" t="s">
        <v>534</v>
      </c>
      <c r="M4027" s="98" t="s">
        <v>534</v>
      </c>
      <c r="N4027" s="97" t="s">
        <v>534</v>
      </c>
      <c r="Q4027" s="88" t="str">
        <f t="array" aca="1" ref="Q4027" ca="1">IFERROR(INDEX(Tableau3[Num DECAL],SMALL(IF(Tableau3[Num DECAL]&lt;&gt;"",ROW(INDIRECT("1:"&amp;ROWS(Tableau3[Num DECAL])))),ROWS($1:4016))),"")</f>
        <v/>
      </c>
      <c r="R4027" s="88">
        <f t="shared" ca="1" si="62"/>
        <v>0</v>
      </c>
      <c r="S4027" s="88">
        <f ca="1">COUNTIFS(Tableau3[PLAGE],R4027)</f>
        <v>0</v>
      </c>
      <c r="T4027" s="139">
        <f ca="1">INDEX(EXTRACT!DATE,MATCH(Tableau4[[#This Row],[Décalage]],D:D,0),0)</f>
        <v>0</v>
      </c>
      <c r="U4027" s="139">
        <f ca="1">VLOOKUP(Tableau4[[#This Row],[Décalage]],D:E,2,0)</f>
        <v>0</v>
      </c>
      <c r="V4027" s="139">
        <f ca="1">VLOOKUP(Tableau4[[#This Row],[Décalage]],D:G,4,0)</f>
        <v>0</v>
      </c>
      <c r="AY4027" s="88"/>
      <c r="AZ4027" s="88"/>
      <c r="BA4027" s="88"/>
      <c r="BB4027" s="88"/>
      <c r="BC4027" s="88"/>
    </row>
    <row r="4028" spans="1:55" ht="15" x14ac:dyDescent="0.2">
      <c r="A4028" s="100" t="s">
        <v>534</v>
      </c>
      <c r="B4028" s="95" t="s">
        <v>534</v>
      </c>
      <c r="C4028" s="95">
        <v>4025</v>
      </c>
      <c r="D4028" s="95" t="s">
        <v>534</v>
      </c>
      <c r="E4028" s="99" t="s">
        <v>534</v>
      </c>
      <c r="F4028" s="95" t="s">
        <v>534</v>
      </c>
      <c r="G4028" s="95" t="s">
        <v>534</v>
      </c>
      <c r="H4028" s="95">
        <v>0</v>
      </c>
      <c r="I4028" s="95">
        <v>1</v>
      </c>
      <c r="J4028" s="95">
        <v>3561</v>
      </c>
      <c r="K4028" s="95" t="s">
        <v>534</v>
      </c>
      <c r="L4028" s="98" t="s">
        <v>534</v>
      </c>
      <c r="M4028" s="98" t="s">
        <v>534</v>
      </c>
      <c r="N4028" s="97" t="s">
        <v>534</v>
      </c>
      <c r="Q4028" s="88" t="str">
        <f t="array" aca="1" ref="Q4028" ca="1">IFERROR(INDEX(Tableau3[Num DECAL],SMALL(IF(Tableau3[Num DECAL]&lt;&gt;"",ROW(INDIRECT("1:"&amp;ROWS(Tableau3[Num DECAL])))),ROWS($1:4017))),"")</f>
        <v/>
      </c>
      <c r="R4028" s="88">
        <f t="shared" ca="1" si="62"/>
        <v>0</v>
      </c>
      <c r="S4028" s="88">
        <f ca="1">COUNTIFS(Tableau3[PLAGE],R4028)</f>
        <v>0</v>
      </c>
      <c r="T4028" s="139">
        <f ca="1">INDEX(EXTRACT!DATE,MATCH(Tableau4[[#This Row],[Décalage]],D:D,0),0)</f>
        <v>0</v>
      </c>
      <c r="U4028" s="139">
        <f ca="1">VLOOKUP(Tableau4[[#This Row],[Décalage]],D:E,2,0)</f>
        <v>0</v>
      </c>
      <c r="V4028" s="139">
        <f ca="1">VLOOKUP(Tableau4[[#This Row],[Décalage]],D:G,4,0)</f>
        <v>0</v>
      </c>
      <c r="AY4028" s="88"/>
      <c r="AZ4028" s="88"/>
      <c r="BA4028" s="88"/>
      <c r="BB4028" s="88"/>
      <c r="BC4028" s="88"/>
    </row>
    <row r="4029" spans="1:55" ht="15" x14ac:dyDescent="0.2">
      <c r="A4029" s="100" t="s">
        <v>534</v>
      </c>
      <c r="B4029" s="95" t="s">
        <v>534</v>
      </c>
      <c r="C4029" s="95">
        <v>4026</v>
      </c>
      <c r="D4029" s="95" t="s">
        <v>534</v>
      </c>
      <c r="E4029" s="99" t="s">
        <v>534</v>
      </c>
      <c r="F4029" s="95" t="s">
        <v>534</v>
      </c>
      <c r="G4029" s="95" t="s">
        <v>534</v>
      </c>
      <c r="H4029" s="95">
        <v>0</v>
      </c>
      <c r="I4029" s="95">
        <v>1</v>
      </c>
      <c r="J4029" s="95">
        <v>3562</v>
      </c>
      <c r="K4029" s="95" t="s">
        <v>534</v>
      </c>
      <c r="L4029" s="98" t="s">
        <v>534</v>
      </c>
      <c r="M4029" s="98" t="s">
        <v>534</v>
      </c>
      <c r="N4029" s="97" t="s">
        <v>534</v>
      </c>
      <c r="Q4029" s="88" t="str">
        <f t="array" aca="1" ref="Q4029" ca="1">IFERROR(INDEX(Tableau3[Num DECAL],SMALL(IF(Tableau3[Num DECAL]&lt;&gt;"",ROW(INDIRECT("1:"&amp;ROWS(Tableau3[Num DECAL])))),ROWS($1:4018))),"")</f>
        <v/>
      </c>
      <c r="R4029" s="88">
        <f t="shared" ca="1" si="62"/>
        <v>0</v>
      </c>
      <c r="S4029" s="88">
        <f ca="1">COUNTIFS(Tableau3[PLAGE],R4029)</f>
        <v>0</v>
      </c>
      <c r="T4029" s="139">
        <f ca="1">INDEX(EXTRACT!DATE,MATCH(Tableau4[[#This Row],[Décalage]],D:D,0),0)</f>
        <v>0</v>
      </c>
      <c r="U4029" s="139">
        <f ca="1">VLOOKUP(Tableau4[[#This Row],[Décalage]],D:E,2,0)</f>
        <v>0</v>
      </c>
      <c r="V4029" s="139">
        <f ca="1">VLOOKUP(Tableau4[[#This Row],[Décalage]],D:G,4,0)</f>
        <v>0</v>
      </c>
      <c r="AY4029" s="88"/>
      <c r="AZ4029" s="88"/>
      <c r="BA4029" s="88"/>
      <c r="BB4029" s="88"/>
      <c r="BC4029" s="88"/>
    </row>
    <row r="4030" spans="1:55" ht="15" x14ac:dyDescent="0.2">
      <c r="A4030" s="100" t="s">
        <v>534</v>
      </c>
      <c r="B4030" s="95" t="s">
        <v>534</v>
      </c>
      <c r="C4030" s="95">
        <v>4027</v>
      </c>
      <c r="D4030" s="95" t="s">
        <v>534</v>
      </c>
      <c r="E4030" s="99" t="s">
        <v>534</v>
      </c>
      <c r="F4030" s="95" t="s">
        <v>534</v>
      </c>
      <c r="G4030" s="95" t="s">
        <v>534</v>
      </c>
      <c r="H4030" s="95">
        <v>0</v>
      </c>
      <c r="I4030" s="95">
        <v>1</v>
      </c>
      <c r="J4030" s="95">
        <v>3563</v>
      </c>
      <c r="K4030" s="95" t="s">
        <v>534</v>
      </c>
      <c r="L4030" s="98" t="s">
        <v>534</v>
      </c>
      <c r="M4030" s="98" t="s">
        <v>534</v>
      </c>
      <c r="N4030" s="97" t="s">
        <v>534</v>
      </c>
      <c r="Q4030" s="88" t="str">
        <f t="array" aca="1" ref="Q4030" ca="1">IFERROR(INDEX(Tableau3[Num DECAL],SMALL(IF(Tableau3[Num DECAL]&lt;&gt;"",ROW(INDIRECT("1:"&amp;ROWS(Tableau3[Num DECAL])))),ROWS($1:4019))),"")</f>
        <v/>
      </c>
      <c r="R4030" s="88">
        <f t="shared" ca="1" si="62"/>
        <v>0</v>
      </c>
      <c r="S4030" s="88">
        <f ca="1">COUNTIFS(Tableau3[PLAGE],R4030)</f>
        <v>0</v>
      </c>
      <c r="T4030" s="139">
        <f ca="1">INDEX(EXTRACT!DATE,MATCH(Tableau4[[#This Row],[Décalage]],D:D,0),0)</f>
        <v>0</v>
      </c>
      <c r="U4030" s="139">
        <f ca="1">VLOOKUP(Tableau4[[#This Row],[Décalage]],D:E,2,0)</f>
        <v>0</v>
      </c>
      <c r="V4030" s="139">
        <f ca="1">VLOOKUP(Tableau4[[#This Row],[Décalage]],D:G,4,0)</f>
        <v>0</v>
      </c>
      <c r="AY4030" s="88"/>
      <c r="AZ4030" s="88"/>
      <c r="BA4030" s="88"/>
      <c r="BB4030" s="88"/>
      <c r="BC4030" s="88"/>
    </row>
    <row r="4031" spans="1:55" ht="15" x14ac:dyDescent="0.2">
      <c r="A4031" s="100" t="s">
        <v>534</v>
      </c>
      <c r="B4031" s="95" t="s">
        <v>534</v>
      </c>
      <c r="C4031" s="95">
        <v>4028</v>
      </c>
      <c r="D4031" s="95" t="s">
        <v>534</v>
      </c>
      <c r="E4031" s="99" t="s">
        <v>534</v>
      </c>
      <c r="F4031" s="95" t="s">
        <v>534</v>
      </c>
      <c r="G4031" s="95" t="s">
        <v>534</v>
      </c>
      <c r="H4031" s="95">
        <v>0</v>
      </c>
      <c r="I4031" s="95">
        <v>1</v>
      </c>
      <c r="J4031" s="95">
        <v>3564</v>
      </c>
      <c r="K4031" s="95" t="s">
        <v>534</v>
      </c>
      <c r="L4031" s="98" t="s">
        <v>534</v>
      </c>
      <c r="M4031" s="98" t="s">
        <v>534</v>
      </c>
      <c r="N4031" s="97" t="s">
        <v>534</v>
      </c>
      <c r="Q4031" s="88" t="str">
        <f t="array" aca="1" ref="Q4031" ca="1">IFERROR(INDEX(Tableau3[Num DECAL],SMALL(IF(Tableau3[Num DECAL]&lt;&gt;"",ROW(INDIRECT("1:"&amp;ROWS(Tableau3[Num DECAL])))),ROWS($1:4020))),"")</f>
        <v/>
      </c>
      <c r="R4031" s="88">
        <f t="shared" ca="1" si="62"/>
        <v>0</v>
      </c>
      <c r="S4031" s="88">
        <f ca="1">COUNTIFS(Tableau3[PLAGE],R4031)</f>
        <v>0</v>
      </c>
      <c r="T4031" s="139">
        <f ca="1">INDEX(EXTRACT!DATE,MATCH(Tableau4[[#This Row],[Décalage]],D:D,0),0)</f>
        <v>0</v>
      </c>
      <c r="U4031" s="139">
        <f ca="1">VLOOKUP(Tableau4[[#This Row],[Décalage]],D:E,2,0)</f>
        <v>0</v>
      </c>
      <c r="V4031" s="139">
        <f ca="1">VLOOKUP(Tableau4[[#This Row],[Décalage]],D:G,4,0)</f>
        <v>0</v>
      </c>
      <c r="AY4031" s="88"/>
      <c r="AZ4031" s="88"/>
      <c r="BA4031" s="88"/>
      <c r="BB4031" s="88"/>
      <c r="BC4031" s="88"/>
    </row>
    <row r="4032" spans="1:55" ht="15" x14ac:dyDescent="0.2">
      <c r="A4032" s="100" t="s">
        <v>534</v>
      </c>
      <c r="B4032" s="95" t="s">
        <v>534</v>
      </c>
      <c r="C4032" s="95">
        <v>4029</v>
      </c>
      <c r="D4032" s="95" t="s">
        <v>534</v>
      </c>
      <c r="E4032" s="99" t="s">
        <v>534</v>
      </c>
      <c r="F4032" s="95" t="s">
        <v>534</v>
      </c>
      <c r="G4032" s="95" t="s">
        <v>534</v>
      </c>
      <c r="H4032" s="95">
        <v>0</v>
      </c>
      <c r="I4032" s="95">
        <v>1</v>
      </c>
      <c r="J4032" s="95">
        <v>3565</v>
      </c>
      <c r="K4032" s="95" t="s">
        <v>534</v>
      </c>
      <c r="L4032" s="98" t="s">
        <v>534</v>
      </c>
      <c r="M4032" s="98" t="s">
        <v>534</v>
      </c>
      <c r="N4032" s="97" t="s">
        <v>534</v>
      </c>
      <c r="Q4032" s="88" t="str">
        <f t="array" aca="1" ref="Q4032" ca="1">IFERROR(INDEX(Tableau3[Num DECAL],SMALL(IF(Tableau3[Num DECAL]&lt;&gt;"",ROW(INDIRECT("1:"&amp;ROWS(Tableau3[Num DECAL])))),ROWS($1:4021))),"")</f>
        <v/>
      </c>
      <c r="R4032" s="88">
        <f t="shared" ca="1" si="62"/>
        <v>0</v>
      </c>
      <c r="S4032" s="88">
        <f ca="1">COUNTIFS(Tableau3[PLAGE],R4032)</f>
        <v>0</v>
      </c>
      <c r="T4032" s="139">
        <f ca="1">INDEX(EXTRACT!DATE,MATCH(Tableau4[[#This Row],[Décalage]],D:D,0),0)</f>
        <v>0</v>
      </c>
      <c r="U4032" s="139">
        <f ca="1">VLOOKUP(Tableau4[[#This Row],[Décalage]],D:E,2,0)</f>
        <v>0</v>
      </c>
      <c r="V4032" s="139">
        <f ca="1">VLOOKUP(Tableau4[[#This Row],[Décalage]],D:G,4,0)</f>
        <v>0</v>
      </c>
      <c r="AY4032" s="88"/>
      <c r="AZ4032" s="88"/>
      <c r="BA4032" s="88"/>
      <c r="BB4032" s="88"/>
      <c r="BC4032" s="88"/>
    </row>
    <row r="4033" spans="1:55" ht="15" x14ac:dyDescent="0.2">
      <c r="A4033" s="100" t="s">
        <v>534</v>
      </c>
      <c r="B4033" s="95" t="s">
        <v>534</v>
      </c>
      <c r="C4033" s="95">
        <v>4030</v>
      </c>
      <c r="D4033" s="95" t="s">
        <v>534</v>
      </c>
      <c r="E4033" s="99" t="s">
        <v>534</v>
      </c>
      <c r="F4033" s="95" t="s">
        <v>534</v>
      </c>
      <c r="G4033" s="95" t="s">
        <v>534</v>
      </c>
      <c r="H4033" s="95">
        <v>0</v>
      </c>
      <c r="I4033" s="95">
        <v>1</v>
      </c>
      <c r="J4033" s="95">
        <v>3566</v>
      </c>
      <c r="K4033" s="95" t="s">
        <v>534</v>
      </c>
      <c r="L4033" s="98" t="s">
        <v>534</v>
      </c>
      <c r="M4033" s="98" t="s">
        <v>534</v>
      </c>
      <c r="N4033" s="97" t="s">
        <v>534</v>
      </c>
      <c r="Q4033" s="88" t="str">
        <f t="array" aca="1" ref="Q4033" ca="1">IFERROR(INDEX(Tableau3[Num DECAL],SMALL(IF(Tableau3[Num DECAL]&lt;&gt;"",ROW(INDIRECT("1:"&amp;ROWS(Tableau3[Num DECAL])))),ROWS($1:4022))),"")</f>
        <v/>
      </c>
      <c r="R4033" s="88">
        <f t="shared" ca="1" si="62"/>
        <v>0</v>
      </c>
      <c r="S4033" s="88">
        <f ca="1">COUNTIFS(Tableau3[PLAGE],R4033)</f>
        <v>0</v>
      </c>
      <c r="T4033" s="139">
        <f ca="1">INDEX(EXTRACT!DATE,MATCH(Tableau4[[#This Row],[Décalage]],D:D,0),0)</f>
        <v>0</v>
      </c>
      <c r="U4033" s="139">
        <f ca="1">VLOOKUP(Tableau4[[#This Row],[Décalage]],D:E,2,0)</f>
        <v>0</v>
      </c>
      <c r="V4033" s="139">
        <f ca="1">VLOOKUP(Tableau4[[#This Row],[Décalage]],D:G,4,0)</f>
        <v>0</v>
      </c>
      <c r="AY4033" s="88"/>
      <c r="AZ4033" s="88"/>
      <c r="BA4033" s="88"/>
      <c r="BB4033" s="88"/>
      <c r="BC4033" s="88"/>
    </row>
    <row r="4034" spans="1:55" ht="15" x14ac:dyDescent="0.2">
      <c r="A4034" s="100" t="s">
        <v>534</v>
      </c>
      <c r="B4034" s="95" t="s">
        <v>534</v>
      </c>
      <c r="C4034" s="95">
        <v>4031</v>
      </c>
      <c r="D4034" s="95" t="s">
        <v>534</v>
      </c>
      <c r="E4034" s="99" t="s">
        <v>534</v>
      </c>
      <c r="F4034" s="95" t="s">
        <v>534</v>
      </c>
      <c r="G4034" s="95" t="s">
        <v>534</v>
      </c>
      <c r="H4034" s="95">
        <v>0</v>
      </c>
      <c r="I4034" s="95">
        <v>1</v>
      </c>
      <c r="J4034" s="95">
        <v>3567</v>
      </c>
      <c r="K4034" s="95" t="s">
        <v>534</v>
      </c>
      <c r="L4034" s="98" t="s">
        <v>534</v>
      </c>
      <c r="M4034" s="98" t="s">
        <v>534</v>
      </c>
      <c r="N4034" s="97" t="s">
        <v>534</v>
      </c>
      <c r="Q4034" s="88" t="str">
        <f t="array" aca="1" ref="Q4034" ca="1">IFERROR(INDEX(Tableau3[Num DECAL],SMALL(IF(Tableau3[Num DECAL]&lt;&gt;"",ROW(INDIRECT("1:"&amp;ROWS(Tableau3[Num DECAL])))),ROWS($1:4023))),"")</f>
        <v/>
      </c>
      <c r="R4034" s="88">
        <f t="shared" ca="1" si="62"/>
        <v>0</v>
      </c>
      <c r="S4034" s="88">
        <f ca="1">COUNTIFS(Tableau3[PLAGE],R4034)</f>
        <v>0</v>
      </c>
      <c r="T4034" s="139">
        <f ca="1">INDEX(EXTRACT!DATE,MATCH(Tableau4[[#This Row],[Décalage]],D:D,0),0)</f>
        <v>0</v>
      </c>
      <c r="U4034" s="139">
        <f ca="1">VLOOKUP(Tableau4[[#This Row],[Décalage]],D:E,2,0)</f>
        <v>0</v>
      </c>
      <c r="V4034" s="139">
        <f ca="1">VLOOKUP(Tableau4[[#This Row],[Décalage]],D:G,4,0)</f>
        <v>0</v>
      </c>
      <c r="AY4034" s="88"/>
      <c r="AZ4034" s="88"/>
      <c r="BA4034" s="88"/>
      <c r="BB4034" s="88"/>
      <c r="BC4034" s="88"/>
    </row>
    <row r="4035" spans="1:55" ht="15" x14ac:dyDescent="0.2">
      <c r="A4035" s="100" t="s">
        <v>534</v>
      </c>
      <c r="B4035" s="95" t="s">
        <v>534</v>
      </c>
      <c r="C4035" s="95">
        <v>4032</v>
      </c>
      <c r="D4035" s="95" t="s">
        <v>534</v>
      </c>
      <c r="E4035" s="99" t="s">
        <v>534</v>
      </c>
      <c r="F4035" s="95" t="s">
        <v>534</v>
      </c>
      <c r="G4035" s="95" t="s">
        <v>534</v>
      </c>
      <c r="H4035" s="95">
        <v>0</v>
      </c>
      <c r="I4035" s="95">
        <v>1</v>
      </c>
      <c r="J4035" s="95">
        <v>3568</v>
      </c>
      <c r="K4035" s="95" t="s">
        <v>534</v>
      </c>
      <c r="L4035" s="98" t="s">
        <v>534</v>
      </c>
      <c r="M4035" s="98" t="s">
        <v>534</v>
      </c>
      <c r="N4035" s="97" t="s">
        <v>534</v>
      </c>
      <c r="Q4035" s="88" t="str">
        <f t="array" aca="1" ref="Q4035" ca="1">IFERROR(INDEX(Tableau3[Num DECAL],SMALL(IF(Tableau3[Num DECAL]&lt;&gt;"",ROW(INDIRECT("1:"&amp;ROWS(Tableau3[Num DECAL])))),ROWS($1:4024))),"")</f>
        <v/>
      </c>
      <c r="R4035" s="88">
        <f t="shared" ca="1" si="62"/>
        <v>0</v>
      </c>
      <c r="S4035" s="88">
        <f ca="1">COUNTIFS(Tableau3[PLAGE],R4035)</f>
        <v>0</v>
      </c>
      <c r="T4035" s="139">
        <f ca="1">INDEX(EXTRACT!DATE,MATCH(Tableau4[[#This Row],[Décalage]],D:D,0),0)</f>
        <v>0</v>
      </c>
      <c r="U4035" s="139">
        <f ca="1">VLOOKUP(Tableau4[[#This Row],[Décalage]],D:E,2,0)</f>
        <v>0</v>
      </c>
      <c r="V4035" s="139">
        <f ca="1">VLOOKUP(Tableau4[[#This Row],[Décalage]],D:G,4,0)</f>
        <v>0</v>
      </c>
      <c r="AY4035" s="88"/>
      <c r="AZ4035" s="88"/>
      <c r="BA4035" s="88"/>
      <c r="BB4035" s="88"/>
      <c r="BC4035" s="88"/>
    </row>
    <row r="4036" spans="1:55" ht="15" x14ac:dyDescent="0.2">
      <c r="A4036" s="100" t="s">
        <v>534</v>
      </c>
      <c r="B4036" s="95" t="s">
        <v>534</v>
      </c>
      <c r="C4036" s="95">
        <v>4033</v>
      </c>
      <c r="D4036" s="95" t="s">
        <v>534</v>
      </c>
      <c r="E4036" s="99" t="s">
        <v>534</v>
      </c>
      <c r="F4036" s="95" t="s">
        <v>534</v>
      </c>
      <c r="G4036" s="95" t="s">
        <v>534</v>
      </c>
      <c r="H4036" s="95">
        <v>0</v>
      </c>
      <c r="I4036" s="95">
        <v>1</v>
      </c>
      <c r="J4036" s="95">
        <v>3569</v>
      </c>
      <c r="K4036" s="95" t="s">
        <v>534</v>
      </c>
      <c r="L4036" s="98" t="s">
        <v>534</v>
      </c>
      <c r="M4036" s="98" t="s">
        <v>534</v>
      </c>
      <c r="N4036" s="97" t="s">
        <v>534</v>
      </c>
      <c r="Q4036" s="88" t="str">
        <f t="array" aca="1" ref="Q4036" ca="1">IFERROR(INDEX(Tableau3[Num DECAL],SMALL(IF(Tableau3[Num DECAL]&lt;&gt;"",ROW(INDIRECT("1:"&amp;ROWS(Tableau3[Num DECAL])))),ROWS($1:4025))),"")</f>
        <v/>
      </c>
      <c r="R4036" s="88">
        <f t="shared" ca="1" si="62"/>
        <v>0</v>
      </c>
      <c r="S4036" s="88">
        <f ca="1">COUNTIFS(Tableau3[PLAGE],R4036)</f>
        <v>0</v>
      </c>
      <c r="T4036" s="139">
        <f ca="1">INDEX(EXTRACT!DATE,MATCH(Tableau4[[#This Row],[Décalage]],D:D,0),0)</f>
        <v>0</v>
      </c>
      <c r="U4036" s="139">
        <f ca="1">VLOOKUP(Tableau4[[#This Row],[Décalage]],D:E,2,0)</f>
        <v>0</v>
      </c>
      <c r="V4036" s="139">
        <f ca="1">VLOOKUP(Tableau4[[#This Row],[Décalage]],D:G,4,0)</f>
        <v>0</v>
      </c>
      <c r="AY4036" s="88"/>
      <c r="AZ4036" s="88"/>
      <c r="BA4036" s="88"/>
      <c r="BB4036" s="88"/>
      <c r="BC4036" s="88"/>
    </row>
    <row r="4037" spans="1:55" ht="15" x14ac:dyDescent="0.2">
      <c r="A4037" s="100" t="s">
        <v>534</v>
      </c>
      <c r="B4037" s="95" t="s">
        <v>534</v>
      </c>
      <c r="C4037" s="95">
        <v>4034</v>
      </c>
      <c r="D4037" s="95" t="s">
        <v>534</v>
      </c>
      <c r="E4037" s="99" t="s">
        <v>534</v>
      </c>
      <c r="F4037" s="95" t="s">
        <v>534</v>
      </c>
      <c r="G4037" s="95" t="s">
        <v>534</v>
      </c>
      <c r="H4037" s="95">
        <v>0</v>
      </c>
      <c r="I4037" s="95">
        <v>1</v>
      </c>
      <c r="J4037" s="95">
        <v>3570</v>
      </c>
      <c r="K4037" s="95" t="s">
        <v>534</v>
      </c>
      <c r="L4037" s="98" t="s">
        <v>534</v>
      </c>
      <c r="M4037" s="98" t="s">
        <v>534</v>
      </c>
      <c r="N4037" s="97" t="s">
        <v>534</v>
      </c>
      <c r="Q4037" s="88" t="str">
        <f t="array" aca="1" ref="Q4037" ca="1">IFERROR(INDEX(Tableau3[Num DECAL],SMALL(IF(Tableau3[Num DECAL]&lt;&gt;"",ROW(INDIRECT("1:"&amp;ROWS(Tableau3[Num DECAL])))),ROWS($1:4026))),"")</f>
        <v/>
      </c>
      <c r="R4037" s="88">
        <f t="shared" ca="1" si="62"/>
        <v>0</v>
      </c>
      <c r="S4037" s="88">
        <f ca="1">COUNTIFS(Tableau3[PLAGE],R4037)</f>
        <v>0</v>
      </c>
      <c r="T4037" s="139">
        <f ca="1">INDEX(EXTRACT!DATE,MATCH(Tableau4[[#This Row],[Décalage]],D:D,0),0)</f>
        <v>0</v>
      </c>
      <c r="U4037" s="139">
        <f ca="1">VLOOKUP(Tableau4[[#This Row],[Décalage]],D:E,2,0)</f>
        <v>0</v>
      </c>
      <c r="V4037" s="139">
        <f ca="1">VLOOKUP(Tableau4[[#This Row],[Décalage]],D:G,4,0)</f>
        <v>0</v>
      </c>
      <c r="AY4037" s="88"/>
      <c r="AZ4037" s="88"/>
      <c r="BA4037" s="88"/>
      <c r="BB4037" s="88"/>
      <c r="BC4037" s="88"/>
    </row>
    <row r="4038" spans="1:55" ht="15" x14ac:dyDescent="0.2">
      <c r="A4038" s="100" t="s">
        <v>534</v>
      </c>
      <c r="B4038" s="95" t="s">
        <v>534</v>
      </c>
      <c r="C4038" s="95">
        <v>4035</v>
      </c>
      <c r="D4038" s="95" t="s">
        <v>534</v>
      </c>
      <c r="E4038" s="99" t="s">
        <v>534</v>
      </c>
      <c r="F4038" s="95" t="s">
        <v>534</v>
      </c>
      <c r="G4038" s="95" t="s">
        <v>534</v>
      </c>
      <c r="H4038" s="95">
        <v>0</v>
      </c>
      <c r="I4038" s="95">
        <v>1</v>
      </c>
      <c r="J4038" s="95">
        <v>3571</v>
      </c>
      <c r="K4038" s="95" t="s">
        <v>534</v>
      </c>
      <c r="L4038" s="98" t="s">
        <v>534</v>
      </c>
      <c r="M4038" s="98" t="s">
        <v>534</v>
      </c>
      <c r="N4038" s="97" t="s">
        <v>534</v>
      </c>
      <c r="Q4038" s="88" t="str">
        <f t="array" aca="1" ref="Q4038" ca="1">IFERROR(INDEX(Tableau3[Num DECAL],SMALL(IF(Tableau3[Num DECAL]&lt;&gt;"",ROW(INDIRECT("1:"&amp;ROWS(Tableau3[Num DECAL])))),ROWS($1:4027))),"")</f>
        <v/>
      </c>
      <c r="R4038" s="88">
        <f t="shared" ca="1" si="62"/>
        <v>0</v>
      </c>
      <c r="S4038" s="88">
        <f ca="1">COUNTIFS(Tableau3[PLAGE],R4038)</f>
        <v>0</v>
      </c>
      <c r="T4038" s="139">
        <f ca="1">INDEX(EXTRACT!DATE,MATCH(Tableau4[[#This Row],[Décalage]],D:D,0),0)</f>
        <v>0</v>
      </c>
      <c r="U4038" s="139">
        <f ca="1">VLOOKUP(Tableau4[[#This Row],[Décalage]],D:E,2,0)</f>
        <v>0</v>
      </c>
      <c r="V4038" s="139">
        <f ca="1">VLOOKUP(Tableau4[[#This Row],[Décalage]],D:G,4,0)</f>
        <v>0</v>
      </c>
      <c r="AY4038" s="88"/>
      <c r="AZ4038" s="88"/>
      <c r="BA4038" s="88"/>
      <c r="BB4038" s="88"/>
      <c r="BC4038" s="88"/>
    </row>
    <row r="4039" spans="1:55" ht="15" x14ac:dyDescent="0.2">
      <c r="A4039" s="100" t="s">
        <v>534</v>
      </c>
      <c r="B4039" s="95" t="s">
        <v>534</v>
      </c>
      <c r="C4039" s="95">
        <v>4036</v>
      </c>
      <c r="D4039" s="95" t="s">
        <v>534</v>
      </c>
      <c r="E4039" s="99" t="s">
        <v>534</v>
      </c>
      <c r="F4039" s="95" t="s">
        <v>534</v>
      </c>
      <c r="G4039" s="95" t="s">
        <v>534</v>
      </c>
      <c r="H4039" s="95">
        <v>0</v>
      </c>
      <c r="I4039" s="95">
        <v>1</v>
      </c>
      <c r="J4039" s="95">
        <v>3572</v>
      </c>
      <c r="K4039" s="95" t="s">
        <v>534</v>
      </c>
      <c r="L4039" s="98" t="s">
        <v>534</v>
      </c>
      <c r="M4039" s="98" t="s">
        <v>534</v>
      </c>
      <c r="N4039" s="97" t="s">
        <v>534</v>
      </c>
      <c r="Q4039" s="88" t="str">
        <f t="array" aca="1" ref="Q4039" ca="1">IFERROR(INDEX(Tableau3[Num DECAL],SMALL(IF(Tableau3[Num DECAL]&lt;&gt;"",ROW(INDIRECT("1:"&amp;ROWS(Tableau3[Num DECAL])))),ROWS($1:4028))),"")</f>
        <v/>
      </c>
      <c r="R4039" s="88">
        <f t="shared" ca="1" si="62"/>
        <v>0</v>
      </c>
      <c r="S4039" s="88">
        <f ca="1">COUNTIFS(Tableau3[PLAGE],R4039)</f>
        <v>0</v>
      </c>
      <c r="T4039" s="139">
        <f ca="1">INDEX(EXTRACT!DATE,MATCH(Tableau4[[#This Row],[Décalage]],D:D,0),0)</f>
        <v>0</v>
      </c>
      <c r="U4039" s="139">
        <f ca="1">VLOOKUP(Tableau4[[#This Row],[Décalage]],D:E,2,0)</f>
        <v>0</v>
      </c>
      <c r="V4039" s="139">
        <f ca="1">VLOOKUP(Tableau4[[#This Row],[Décalage]],D:G,4,0)</f>
        <v>0</v>
      </c>
      <c r="AY4039" s="88"/>
      <c r="AZ4039" s="88"/>
      <c r="BA4039" s="88"/>
      <c r="BB4039" s="88"/>
      <c r="BC4039" s="88"/>
    </row>
    <row r="4040" spans="1:55" ht="15" x14ac:dyDescent="0.2">
      <c r="A4040" s="100" t="s">
        <v>534</v>
      </c>
      <c r="B4040" s="95" t="s">
        <v>534</v>
      </c>
      <c r="C4040" s="95">
        <v>4037</v>
      </c>
      <c r="D4040" s="95" t="s">
        <v>534</v>
      </c>
      <c r="E4040" s="99" t="s">
        <v>534</v>
      </c>
      <c r="F4040" s="95" t="s">
        <v>534</v>
      </c>
      <c r="G4040" s="95" t="s">
        <v>534</v>
      </c>
      <c r="H4040" s="95">
        <v>0</v>
      </c>
      <c r="I4040" s="95">
        <v>1</v>
      </c>
      <c r="J4040" s="95">
        <v>3573</v>
      </c>
      <c r="K4040" s="95" t="s">
        <v>534</v>
      </c>
      <c r="L4040" s="98" t="s">
        <v>534</v>
      </c>
      <c r="M4040" s="98" t="s">
        <v>534</v>
      </c>
      <c r="N4040" s="97" t="s">
        <v>534</v>
      </c>
      <c r="Q4040" s="88" t="str">
        <f t="array" aca="1" ref="Q4040" ca="1">IFERROR(INDEX(Tableau3[Num DECAL],SMALL(IF(Tableau3[Num DECAL]&lt;&gt;"",ROW(INDIRECT("1:"&amp;ROWS(Tableau3[Num DECAL])))),ROWS($1:4029))),"")</f>
        <v/>
      </c>
      <c r="R4040" s="88">
        <f t="shared" ca="1" si="62"/>
        <v>0</v>
      </c>
      <c r="S4040" s="88">
        <f ca="1">COUNTIFS(Tableau3[PLAGE],R4040)</f>
        <v>0</v>
      </c>
      <c r="T4040" s="139">
        <f ca="1">INDEX(EXTRACT!DATE,MATCH(Tableau4[[#This Row],[Décalage]],D:D,0),0)</f>
        <v>0</v>
      </c>
      <c r="U4040" s="139">
        <f ca="1">VLOOKUP(Tableau4[[#This Row],[Décalage]],D:E,2,0)</f>
        <v>0</v>
      </c>
      <c r="V4040" s="139">
        <f ca="1">VLOOKUP(Tableau4[[#This Row],[Décalage]],D:G,4,0)</f>
        <v>0</v>
      </c>
      <c r="AY4040" s="88"/>
      <c r="AZ4040" s="88"/>
      <c r="BA4040" s="88"/>
      <c r="BB4040" s="88"/>
      <c r="BC4040" s="88"/>
    </row>
    <row r="4041" spans="1:55" ht="15" x14ac:dyDescent="0.2">
      <c r="A4041" s="100" t="s">
        <v>534</v>
      </c>
      <c r="B4041" s="95" t="s">
        <v>534</v>
      </c>
      <c r="C4041" s="95">
        <v>4038</v>
      </c>
      <c r="D4041" s="95" t="s">
        <v>534</v>
      </c>
      <c r="E4041" s="99" t="s">
        <v>534</v>
      </c>
      <c r="F4041" s="95" t="s">
        <v>534</v>
      </c>
      <c r="G4041" s="95" t="s">
        <v>534</v>
      </c>
      <c r="H4041" s="95">
        <v>0</v>
      </c>
      <c r="I4041" s="95">
        <v>1</v>
      </c>
      <c r="J4041" s="95">
        <v>3574</v>
      </c>
      <c r="K4041" s="95" t="s">
        <v>534</v>
      </c>
      <c r="L4041" s="98" t="s">
        <v>534</v>
      </c>
      <c r="M4041" s="98" t="s">
        <v>534</v>
      </c>
      <c r="N4041" s="97" t="s">
        <v>534</v>
      </c>
      <c r="Q4041" s="88" t="str">
        <f t="array" aca="1" ref="Q4041" ca="1">IFERROR(INDEX(Tableau3[Num DECAL],SMALL(IF(Tableau3[Num DECAL]&lt;&gt;"",ROW(INDIRECT("1:"&amp;ROWS(Tableau3[Num DECAL])))),ROWS($1:4030))),"")</f>
        <v/>
      </c>
      <c r="R4041" s="88">
        <f t="shared" ca="1" si="62"/>
        <v>0</v>
      </c>
      <c r="S4041" s="88">
        <f ca="1">COUNTIFS(Tableau3[PLAGE],R4041)</f>
        <v>0</v>
      </c>
      <c r="T4041" s="139">
        <f ca="1">INDEX(EXTRACT!DATE,MATCH(Tableau4[[#This Row],[Décalage]],D:D,0),0)</f>
        <v>0</v>
      </c>
      <c r="U4041" s="139">
        <f ca="1">VLOOKUP(Tableau4[[#This Row],[Décalage]],D:E,2,0)</f>
        <v>0</v>
      </c>
      <c r="V4041" s="139">
        <f ca="1">VLOOKUP(Tableau4[[#This Row],[Décalage]],D:G,4,0)</f>
        <v>0</v>
      </c>
      <c r="AY4041" s="88"/>
      <c r="AZ4041" s="88"/>
      <c r="BA4041" s="88"/>
      <c r="BB4041" s="88"/>
      <c r="BC4041" s="88"/>
    </row>
    <row r="4042" spans="1:55" ht="15" x14ac:dyDescent="0.2">
      <c r="A4042" s="100" t="s">
        <v>534</v>
      </c>
      <c r="B4042" s="95" t="s">
        <v>534</v>
      </c>
      <c r="C4042" s="95">
        <v>4039</v>
      </c>
      <c r="D4042" s="95" t="s">
        <v>534</v>
      </c>
      <c r="E4042" s="99" t="s">
        <v>534</v>
      </c>
      <c r="F4042" s="95" t="s">
        <v>534</v>
      </c>
      <c r="G4042" s="95" t="s">
        <v>534</v>
      </c>
      <c r="H4042" s="95">
        <v>0</v>
      </c>
      <c r="I4042" s="95">
        <v>1</v>
      </c>
      <c r="J4042" s="95">
        <v>3575</v>
      </c>
      <c r="K4042" s="95" t="s">
        <v>534</v>
      </c>
      <c r="L4042" s="98" t="s">
        <v>534</v>
      </c>
      <c r="M4042" s="98" t="s">
        <v>534</v>
      </c>
      <c r="N4042" s="97" t="s">
        <v>534</v>
      </c>
      <c r="Q4042" s="88" t="str">
        <f t="array" aca="1" ref="Q4042" ca="1">IFERROR(INDEX(Tableau3[Num DECAL],SMALL(IF(Tableau3[Num DECAL]&lt;&gt;"",ROW(INDIRECT("1:"&amp;ROWS(Tableau3[Num DECAL])))),ROWS($1:4031))),"")</f>
        <v/>
      </c>
      <c r="R4042" s="88">
        <f t="shared" ca="1" si="62"/>
        <v>0</v>
      </c>
      <c r="S4042" s="88">
        <f ca="1">COUNTIFS(Tableau3[PLAGE],R4042)</f>
        <v>0</v>
      </c>
      <c r="T4042" s="139">
        <f ca="1">INDEX(EXTRACT!DATE,MATCH(Tableau4[[#This Row],[Décalage]],D:D,0),0)</f>
        <v>0</v>
      </c>
      <c r="U4042" s="139">
        <f ca="1">VLOOKUP(Tableau4[[#This Row],[Décalage]],D:E,2,0)</f>
        <v>0</v>
      </c>
      <c r="V4042" s="139">
        <f ca="1">VLOOKUP(Tableau4[[#This Row],[Décalage]],D:G,4,0)</f>
        <v>0</v>
      </c>
      <c r="AY4042" s="88"/>
      <c r="AZ4042" s="88"/>
      <c r="BA4042" s="88"/>
      <c r="BB4042" s="88"/>
      <c r="BC4042" s="88"/>
    </row>
    <row r="4043" spans="1:55" ht="15" x14ac:dyDescent="0.2">
      <c r="A4043" s="100" t="s">
        <v>534</v>
      </c>
      <c r="B4043" s="95" t="s">
        <v>534</v>
      </c>
      <c r="C4043" s="95">
        <v>4040</v>
      </c>
      <c r="D4043" s="95" t="s">
        <v>534</v>
      </c>
      <c r="E4043" s="99" t="s">
        <v>534</v>
      </c>
      <c r="F4043" s="95" t="s">
        <v>534</v>
      </c>
      <c r="G4043" s="95" t="s">
        <v>534</v>
      </c>
      <c r="H4043" s="95">
        <v>0</v>
      </c>
      <c r="I4043" s="95">
        <v>1</v>
      </c>
      <c r="J4043" s="95">
        <v>3576</v>
      </c>
      <c r="K4043" s="95" t="s">
        <v>534</v>
      </c>
      <c r="L4043" s="98" t="s">
        <v>534</v>
      </c>
      <c r="M4043" s="98" t="s">
        <v>534</v>
      </c>
      <c r="N4043" s="97" t="s">
        <v>534</v>
      </c>
      <c r="Q4043" s="88" t="str">
        <f t="array" aca="1" ref="Q4043" ca="1">IFERROR(INDEX(Tableau3[Num DECAL],SMALL(IF(Tableau3[Num DECAL]&lt;&gt;"",ROW(INDIRECT("1:"&amp;ROWS(Tableau3[Num DECAL])))),ROWS($1:4032))),"")</f>
        <v/>
      </c>
      <c r="R4043" s="88">
        <f t="shared" ca="1" si="62"/>
        <v>0</v>
      </c>
      <c r="S4043" s="88">
        <f ca="1">COUNTIFS(Tableau3[PLAGE],R4043)</f>
        <v>0</v>
      </c>
      <c r="T4043" s="139">
        <f ca="1">INDEX(EXTRACT!DATE,MATCH(Tableau4[[#This Row],[Décalage]],D:D,0),0)</f>
        <v>0</v>
      </c>
      <c r="U4043" s="139">
        <f ca="1">VLOOKUP(Tableau4[[#This Row],[Décalage]],D:E,2,0)</f>
        <v>0</v>
      </c>
      <c r="V4043" s="139">
        <f ca="1">VLOOKUP(Tableau4[[#This Row],[Décalage]],D:G,4,0)</f>
        <v>0</v>
      </c>
      <c r="AY4043" s="88"/>
      <c r="AZ4043" s="88"/>
      <c r="BA4043" s="88"/>
      <c r="BB4043" s="88"/>
      <c r="BC4043" s="88"/>
    </row>
    <row r="4044" spans="1:55" ht="15" x14ac:dyDescent="0.2">
      <c r="A4044" s="100" t="s">
        <v>534</v>
      </c>
      <c r="B4044" s="95" t="s">
        <v>534</v>
      </c>
      <c r="C4044" s="95">
        <v>4041</v>
      </c>
      <c r="D4044" s="95" t="s">
        <v>534</v>
      </c>
      <c r="E4044" s="99" t="s">
        <v>534</v>
      </c>
      <c r="F4044" s="95" t="s">
        <v>534</v>
      </c>
      <c r="G4044" s="95" t="s">
        <v>534</v>
      </c>
      <c r="H4044" s="95">
        <v>0</v>
      </c>
      <c r="I4044" s="95">
        <v>1</v>
      </c>
      <c r="J4044" s="95">
        <v>3577</v>
      </c>
      <c r="K4044" s="95" t="s">
        <v>534</v>
      </c>
      <c r="L4044" s="98" t="s">
        <v>534</v>
      </c>
      <c r="M4044" s="98" t="s">
        <v>534</v>
      </c>
      <c r="N4044" s="97" t="s">
        <v>534</v>
      </c>
      <c r="Q4044" s="88" t="str">
        <f t="array" aca="1" ref="Q4044" ca="1">IFERROR(INDEX(Tableau3[Num DECAL],SMALL(IF(Tableau3[Num DECAL]&lt;&gt;"",ROW(INDIRECT("1:"&amp;ROWS(Tableau3[Num DECAL])))),ROWS($1:4033))),"")</f>
        <v/>
      </c>
      <c r="R4044" s="88">
        <f t="shared" ref="R4044:R4107" ca="1" si="63">VLOOKUP(Q4044,D:J,7,0)</f>
        <v>0</v>
      </c>
      <c r="S4044" s="88">
        <f ca="1">COUNTIFS(Tableau3[PLAGE],R4044)</f>
        <v>0</v>
      </c>
      <c r="T4044" s="139">
        <f ca="1">INDEX(EXTRACT!DATE,MATCH(Tableau4[[#This Row],[Décalage]],D:D,0),0)</f>
        <v>0</v>
      </c>
      <c r="U4044" s="139">
        <f ca="1">VLOOKUP(Tableau4[[#This Row],[Décalage]],D:E,2,0)</f>
        <v>0</v>
      </c>
      <c r="V4044" s="139">
        <f ca="1">VLOOKUP(Tableau4[[#This Row],[Décalage]],D:G,4,0)</f>
        <v>0</v>
      </c>
      <c r="AY4044" s="88"/>
      <c r="AZ4044" s="88"/>
      <c r="BA4044" s="88"/>
      <c r="BB4044" s="88"/>
      <c r="BC4044" s="88"/>
    </row>
    <row r="4045" spans="1:55" ht="15" x14ac:dyDescent="0.2">
      <c r="A4045" s="100" t="s">
        <v>534</v>
      </c>
      <c r="B4045" s="95" t="s">
        <v>534</v>
      </c>
      <c r="C4045" s="95">
        <v>4042</v>
      </c>
      <c r="D4045" s="95" t="s">
        <v>534</v>
      </c>
      <c r="E4045" s="99" t="s">
        <v>534</v>
      </c>
      <c r="F4045" s="95" t="s">
        <v>534</v>
      </c>
      <c r="G4045" s="95" t="s">
        <v>534</v>
      </c>
      <c r="H4045" s="95">
        <v>0</v>
      </c>
      <c r="I4045" s="95">
        <v>1</v>
      </c>
      <c r="J4045" s="95">
        <v>3578</v>
      </c>
      <c r="K4045" s="95" t="s">
        <v>534</v>
      </c>
      <c r="L4045" s="98" t="s">
        <v>534</v>
      </c>
      <c r="M4045" s="98" t="s">
        <v>534</v>
      </c>
      <c r="N4045" s="97" t="s">
        <v>534</v>
      </c>
      <c r="Q4045" s="88" t="str">
        <f t="array" aca="1" ref="Q4045" ca="1">IFERROR(INDEX(Tableau3[Num DECAL],SMALL(IF(Tableau3[Num DECAL]&lt;&gt;"",ROW(INDIRECT("1:"&amp;ROWS(Tableau3[Num DECAL])))),ROWS($1:4034))),"")</f>
        <v/>
      </c>
      <c r="R4045" s="88">
        <f t="shared" ca="1" si="63"/>
        <v>0</v>
      </c>
      <c r="S4045" s="88">
        <f ca="1">COUNTIFS(Tableau3[PLAGE],R4045)</f>
        <v>0</v>
      </c>
      <c r="T4045" s="139">
        <f ca="1">INDEX(EXTRACT!DATE,MATCH(Tableau4[[#This Row],[Décalage]],D:D,0),0)</f>
        <v>0</v>
      </c>
      <c r="U4045" s="139">
        <f ca="1">VLOOKUP(Tableau4[[#This Row],[Décalage]],D:E,2,0)</f>
        <v>0</v>
      </c>
      <c r="V4045" s="139">
        <f ca="1">VLOOKUP(Tableau4[[#This Row],[Décalage]],D:G,4,0)</f>
        <v>0</v>
      </c>
      <c r="AY4045" s="88"/>
      <c r="AZ4045" s="88"/>
      <c r="BA4045" s="88"/>
      <c r="BB4045" s="88"/>
      <c r="BC4045" s="88"/>
    </row>
    <row r="4046" spans="1:55" ht="15" x14ac:dyDescent="0.2">
      <c r="A4046" s="100" t="s">
        <v>534</v>
      </c>
      <c r="B4046" s="95" t="s">
        <v>534</v>
      </c>
      <c r="C4046" s="95">
        <v>4043</v>
      </c>
      <c r="D4046" s="95" t="s">
        <v>534</v>
      </c>
      <c r="E4046" s="99" t="s">
        <v>534</v>
      </c>
      <c r="F4046" s="95" t="s">
        <v>534</v>
      </c>
      <c r="G4046" s="95" t="s">
        <v>534</v>
      </c>
      <c r="H4046" s="95">
        <v>0</v>
      </c>
      <c r="I4046" s="95">
        <v>1</v>
      </c>
      <c r="J4046" s="95">
        <v>3579</v>
      </c>
      <c r="K4046" s="95" t="s">
        <v>534</v>
      </c>
      <c r="L4046" s="98" t="s">
        <v>534</v>
      </c>
      <c r="M4046" s="98" t="s">
        <v>534</v>
      </c>
      <c r="N4046" s="97" t="s">
        <v>534</v>
      </c>
      <c r="Q4046" s="88" t="str">
        <f t="array" aca="1" ref="Q4046" ca="1">IFERROR(INDEX(Tableau3[Num DECAL],SMALL(IF(Tableau3[Num DECAL]&lt;&gt;"",ROW(INDIRECT("1:"&amp;ROWS(Tableau3[Num DECAL])))),ROWS($1:4035))),"")</f>
        <v/>
      </c>
      <c r="R4046" s="88">
        <f t="shared" ca="1" si="63"/>
        <v>0</v>
      </c>
      <c r="S4046" s="88">
        <f ca="1">COUNTIFS(Tableau3[PLAGE],R4046)</f>
        <v>0</v>
      </c>
      <c r="T4046" s="139">
        <f ca="1">INDEX(EXTRACT!DATE,MATCH(Tableau4[[#This Row],[Décalage]],D:D,0),0)</f>
        <v>0</v>
      </c>
      <c r="U4046" s="139">
        <f ca="1">VLOOKUP(Tableau4[[#This Row],[Décalage]],D:E,2,0)</f>
        <v>0</v>
      </c>
      <c r="V4046" s="139">
        <f ca="1">VLOOKUP(Tableau4[[#This Row],[Décalage]],D:G,4,0)</f>
        <v>0</v>
      </c>
      <c r="AY4046" s="88"/>
      <c r="AZ4046" s="88"/>
      <c r="BA4046" s="88"/>
      <c r="BB4046" s="88"/>
      <c r="BC4046" s="88"/>
    </row>
    <row r="4047" spans="1:55" ht="15" x14ac:dyDescent="0.2">
      <c r="A4047" s="100" t="s">
        <v>534</v>
      </c>
      <c r="B4047" s="95" t="s">
        <v>534</v>
      </c>
      <c r="C4047" s="95">
        <v>4044</v>
      </c>
      <c r="D4047" s="95" t="s">
        <v>534</v>
      </c>
      <c r="E4047" s="99" t="s">
        <v>534</v>
      </c>
      <c r="F4047" s="95" t="s">
        <v>534</v>
      </c>
      <c r="G4047" s="95" t="s">
        <v>534</v>
      </c>
      <c r="H4047" s="95">
        <v>0</v>
      </c>
      <c r="I4047" s="95">
        <v>1</v>
      </c>
      <c r="J4047" s="95">
        <v>3580</v>
      </c>
      <c r="K4047" s="95" t="s">
        <v>534</v>
      </c>
      <c r="L4047" s="98" t="s">
        <v>534</v>
      </c>
      <c r="M4047" s="98" t="s">
        <v>534</v>
      </c>
      <c r="N4047" s="97" t="s">
        <v>534</v>
      </c>
      <c r="Q4047" s="88" t="str">
        <f t="array" aca="1" ref="Q4047" ca="1">IFERROR(INDEX(Tableau3[Num DECAL],SMALL(IF(Tableau3[Num DECAL]&lt;&gt;"",ROW(INDIRECT("1:"&amp;ROWS(Tableau3[Num DECAL])))),ROWS($1:4036))),"")</f>
        <v/>
      </c>
      <c r="R4047" s="88">
        <f t="shared" ca="1" si="63"/>
        <v>0</v>
      </c>
      <c r="S4047" s="88">
        <f ca="1">COUNTIFS(Tableau3[PLAGE],R4047)</f>
        <v>0</v>
      </c>
      <c r="T4047" s="139">
        <f ca="1">INDEX(EXTRACT!DATE,MATCH(Tableau4[[#This Row],[Décalage]],D:D,0),0)</f>
        <v>0</v>
      </c>
      <c r="U4047" s="139">
        <f ca="1">VLOOKUP(Tableau4[[#This Row],[Décalage]],D:E,2,0)</f>
        <v>0</v>
      </c>
      <c r="V4047" s="139">
        <f ca="1">VLOOKUP(Tableau4[[#This Row],[Décalage]],D:G,4,0)</f>
        <v>0</v>
      </c>
      <c r="AY4047" s="88"/>
      <c r="AZ4047" s="88"/>
      <c r="BA4047" s="88"/>
      <c r="BB4047" s="88"/>
      <c r="BC4047" s="88"/>
    </row>
    <row r="4048" spans="1:55" ht="15" x14ac:dyDescent="0.2">
      <c r="A4048" s="100" t="s">
        <v>534</v>
      </c>
      <c r="B4048" s="95" t="s">
        <v>534</v>
      </c>
      <c r="C4048" s="95">
        <v>4045</v>
      </c>
      <c r="D4048" s="95" t="s">
        <v>534</v>
      </c>
      <c r="E4048" s="99" t="s">
        <v>534</v>
      </c>
      <c r="F4048" s="95" t="s">
        <v>534</v>
      </c>
      <c r="G4048" s="95" t="s">
        <v>534</v>
      </c>
      <c r="H4048" s="95">
        <v>0</v>
      </c>
      <c r="I4048" s="95">
        <v>1</v>
      </c>
      <c r="J4048" s="95">
        <v>3581</v>
      </c>
      <c r="K4048" s="95" t="s">
        <v>534</v>
      </c>
      <c r="L4048" s="98" t="s">
        <v>534</v>
      </c>
      <c r="M4048" s="98" t="s">
        <v>534</v>
      </c>
      <c r="N4048" s="97" t="s">
        <v>534</v>
      </c>
      <c r="Q4048" s="88" t="str">
        <f t="array" aca="1" ref="Q4048" ca="1">IFERROR(INDEX(Tableau3[Num DECAL],SMALL(IF(Tableau3[Num DECAL]&lt;&gt;"",ROW(INDIRECT("1:"&amp;ROWS(Tableau3[Num DECAL])))),ROWS($1:4037))),"")</f>
        <v/>
      </c>
      <c r="R4048" s="88">
        <f t="shared" ca="1" si="63"/>
        <v>0</v>
      </c>
      <c r="S4048" s="88">
        <f ca="1">COUNTIFS(Tableau3[PLAGE],R4048)</f>
        <v>0</v>
      </c>
      <c r="T4048" s="139">
        <f ca="1">INDEX(EXTRACT!DATE,MATCH(Tableau4[[#This Row],[Décalage]],D:D,0),0)</f>
        <v>0</v>
      </c>
      <c r="U4048" s="139">
        <f ca="1">VLOOKUP(Tableau4[[#This Row],[Décalage]],D:E,2,0)</f>
        <v>0</v>
      </c>
      <c r="V4048" s="139">
        <f ca="1">VLOOKUP(Tableau4[[#This Row],[Décalage]],D:G,4,0)</f>
        <v>0</v>
      </c>
      <c r="AY4048" s="88"/>
      <c r="AZ4048" s="88"/>
      <c r="BA4048" s="88"/>
      <c r="BB4048" s="88"/>
      <c r="BC4048" s="88"/>
    </row>
    <row r="4049" spans="1:55" ht="15" x14ac:dyDescent="0.2">
      <c r="A4049" s="100" t="s">
        <v>534</v>
      </c>
      <c r="B4049" s="95" t="s">
        <v>534</v>
      </c>
      <c r="C4049" s="95">
        <v>4046</v>
      </c>
      <c r="D4049" s="95" t="s">
        <v>534</v>
      </c>
      <c r="E4049" s="99" t="s">
        <v>534</v>
      </c>
      <c r="F4049" s="95" t="s">
        <v>534</v>
      </c>
      <c r="G4049" s="95" t="s">
        <v>534</v>
      </c>
      <c r="H4049" s="95">
        <v>0</v>
      </c>
      <c r="I4049" s="95">
        <v>1</v>
      </c>
      <c r="J4049" s="95">
        <v>3582</v>
      </c>
      <c r="K4049" s="95" t="s">
        <v>534</v>
      </c>
      <c r="L4049" s="98" t="s">
        <v>534</v>
      </c>
      <c r="M4049" s="98" t="s">
        <v>534</v>
      </c>
      <c r="N4049" s="97" t="s">
        <v>534</v>
      </c>
      <c r="Q4049" s="88" t="str">
        <f t="array" aca="1" ref="Q4049" ca="1">IFERROR(INDEX(Tableau3[Num DECAL],SMALL(IF(Tableau3[Num DECAL]&lt;&gt;"",ROW(INDIRECT("1:"&amp;ROWS(Tableau3[Num DECAL])))),ROWS($1:4038))),"")</f>
        <v/>
      </c>
      <c r="R4049" s="88">
        <f t="shared" ca="1" si="63"/>
        <v>0</v>
      </c>
      <c r="S4049" s="88">
        <f ca="1">COUNTIFS(Tableau3[PLAGE],R4049)</f>
        <v>0</v>
      </c>
      <c r="T4049" s="139">
        <f ca="1">INDEX(EXTRACT!DATE,MATCH(Tableau4[[#This Row],[Décalage]],D:D,0),0)</f>
        <v>0</v>
      </c>
      <c r="U4049" s="139">
        <f ca="1">VLOOKUP(Tableau4[[#This Row],[Décalage]],D:E,2,0)</f>
        <v>0</v>
      </c>
      <c r="V4049" s="139">
        <f ca="1">VLOOKUP(Tableau4[[#This Row],[Décalage]],D:G,4,0)</f>
        <v>0</v>
      </c>
      <c r="AY4049" s="88"/>
      <c r="AZ4049" s="88"/>
      <c r="BA4049" s="88"/>
      <c r="BB4049" s="88"/>
      <c r="BC4049" s="88"/>
    </row>
    <row r="4050" spans="1:55" ht="15" x14ac:dyDescent="0.2">
      <c r="A4050" s="100" t="s">
        <v>534</v>
      </c>
      <c r="B4050" s="95" t="s">
        <v>534</v>
      </c>
      <c r="C4050" s="95">
        <v>4047</v>
      </c>
      <c r="D4050" s="95" t="s">
        <v>534</v>
      </c>
      <c r="E4050" s="99" t="s">
        <v>534</v>
      </c>
      <c r="F4050" s="95" t="s">
        <v>534</v>
      </c>
      <c r="G4050" s="95" t="s">
        <v>534</v>
      </c>
      <c r="H4050" s="95">
        <v>0</v>
      </c>
      <c r="I4050" s="95">
        <v>1</v>
      </c>
      <c r="J4050" s="95">
        <v>3583</v>
      </c>
      <c r="K4050" s="95" t="s">
        <v>534</v>
      </c>
      <c r="L4050" s="98" t="s">
        <v>534</v>
      </c>
      <c r="M4050" s="98" t="s">
        <v>534</v>
      </c>
      <c r="N4050" s="97" t="s">
        <v>534</v>
      </c>
      <c r="Q4050" s="88" t="str">
        <f t="array" aca="1" ref="Q4050" ca="1">IFERROR(INDEX(Tableau3[Num DECAL],SMALL(IF(Tableau3[Num DECAL]&lt;&gt;"",ROW(INDIRECT("1:"&amp;ROWS(Tableau3[Num DECAL])))),ROWS($1:4039))),"")</f>
        <v/>
      </c>
      <c r="R4050" s="88">
        <f t="shared" ca="1" si="63"/>
        <v>0</v>
      </c>
      <c r="S4050" s="88">
        <f ca="1">COUNTIFS(Tableau3[PLAGE],R4050)</f>
        <v>0</v>
      </c>
      <c r="T4050" s="139">
        <f ca="1">INDEX(EXTRACT!DATE,MATCH(Tableau4[[#This Row],[Décalage]],D:D,0),0)</f>
        <v>0</v>
      </c>
      <c r="U4050" s="139">
        <f ca="1">VLOOKUP(Tableau4[[#This Row],[Décalage]],D:E,2,0)</f>
        <v>0</v>
      </c>
      <c r="V4050" s="139">
        <f ca="1">VLOOKUP(Tableau4[[#This Row],[Décalage]],D:G,4,0)</f>
        <v>0</v>
      </c>
      <c r="AY4050" s="88"/>
      <c r="AZ4050" s="88"/>
      <c r="BA4050" s="88"/>
      <c r="BB4050" s="88"/>
      <c r="BC4050" s="88"/>
    </row>
    <row r="4051" spans="1:55" ht="15" x14ac:dyDescent="0.2">
      <c r="A4051" s="100" t="s">
        <v>534</v>
      </c>
      <c r="B4051" s="95" t="s">
        <v>534</v>
      </c>
      <c r="C4051" s="95">
        <v>4048</v>
      </c>
      <c r="D4051" s="95" t="s">
        <v>534</v>
      </c>
      <c r="E4051" s="99" t="s">
        <v>534</v>
      </c>
      <c r="F4051" s="95" t="s">
        <v>534</v>
      </c>
      <c r="G4051" s="95" t="s">
        <v>534</v>
      </c>
      <c r="H4051" s="95">
        <v>0</v>
      </c>
      <c r="I4051" s="95">
        <v>1</v>
      </c>
      <c r="J4051" s="95">
        <v>3584</v>
      </c>
      <c r="K4051" s="95" t="s">
        <v>534</v>
      </c>
      <c r="L4051" s="98" t="s">
        <v>534</v>
      </c>
      <c r="M4051" s="98" t="s">
        <v>534</v>
      </c>
      <c r="N4051" s="97" t="s">
        <v>534</v>
      </c>
      <c r="Q4051" s="88" t="str">
        <f t="array" aca="1" ref="Q4051" ca="1">IFERROR(INDEX(Tableau3[Num DECAL],SMALL(IF(Tableau3[Num DECAL]&lt;&gt;"",ROW(INDIRECT("1:"&amp;ROWS(Tableau3[Num DECAL])))),ROWS($1:4040))),"")</f>
        <v/>
      </c>
      <c r="R4051" s="88">
        <f t="shared" ca="1" si="63"/>
        <v>0</v>
      </c>
      <c r="S4051" s="88">
        <f ca="1">COUNTIFS(Tableau3[PLAGE],R4051)</f>
        <v>0</v>
      </c>
      <c r="T4051" s="139">
        <f ca="1">INDEX(EXTRACT!DATE,MATCH(Tableau4[[#This Row],[Décalage]],D:D,0),0)</f>
        <v>0</v>
      </c>
      <c r="U4051" s="139">
        <f ca="1">VLOOKUP(Tableau4[[#This Row],[Décalage]],D:E,2,0)</f>
        <v>0</v>
      </c>
      <c r="V4051" s="139">
        <f ca="1">VLOOKUP(Tableau4[[#This Row],[Décalage]],D:G,4,0)</f>
        <v>0</v>
      </c>
      <c r="AY4051" s="88"/>
      <c r="AZ4051" s="88"/>
      <c r="BA4051" s="88"/>
      <c r="BB4051" s="88"/>
      <c r="BC4051" s="88"/>
    </row>
    <row r="4052" spans="1:55" ht="15" x14ac:dyDescent="0.2">
      <c r="A4052" s="100" t="s">
        <v>534</v>
      </c>
      <c r="B4052" s="95" t="s">
        <v>534</v>
      </c>
      <c r="C4052" s="95">
        <v>4049</v>
      </c>
      <c r="D4052" s="95" t="s">
        <v>534</v>
      </c>
      <c r="E4052" s="99" t="s">
        <v>534</v>
      </c>
      <c r="F4052" s="95" t="s">
        <v>534</v>
      </c>
      <c r="G4052" s="95" t="s">
        <v>534</v>
      </c>
      <c r="H4052" s="95">
        <v>0</v>
      </c>
      <c r="I4052" s="95">
        <v>1</v>
      </c>
      <c r="J4052" s="95">
        <v>3585</v>
      </c>
      <c r="K4052" s="95" t="s">
        <v>534</v>
      </c>
      <c r="L4052" s="98" t="s">
        <v>534</v>
      </c>
      <c r="M4052" s="98" t="s">
        <v>534</v>
      </c>
      <c r="N4052" s="97" t="s">
        <v>534</v>
      </c>
      <c r="Q4052" s="88" t="str">
        <f t="array" aca="1" ref="Q4052" ca="1">IFERROR(INDEX(Tableau3[Num DECAL],SMALL(IF(Tableau3[Num DECAL]&lt;&gt;"",ROW(INDIRECT("1:"&amp;ROWS(Tableau3[Num DECAL])))),ROWS($1:4041))),"")</f>
        <v/>
      </c>
      <c r="R4052" s="88">
        <f t="shared" ca="1" si="63"/>
        <v>0</v>
      </c>
      <c r="S4052" s="88">
        <f ca="1">COUNTIFS(Tableau3[PLAGE],R4052)</f>
        <v>0</v>
      </c>
      <c r="T4052" s="139">
        <f ca="1">INDEX(EXTRACT!DATE,MATCH(Tableau4[[#This Row],[Décalage]],D:D,0),0)</f>
        <v>0</v>
      </c>
      <c r="U4052" s="139">
        <f ca="1">VLOOKUP(Tableau4[[#This Row],[Décalage]],D:E,2,0)</f>
        <v>0</v>
      </c>
      <c r="V4052" s="139">
        <f ca="1">VLOOKUP(Tableau4[[#This Row],[Décalage]],D:G,4,0)</f>
        <v>0</v>
      </c>
      <c r="AY4052" s="88"/>
      <c r="AZ4052" s="88"/>
      <c r="BA4052" s="88"/>
      <c r="BB4052" s="88"/>
      <c r="BC4052" s="88"/>
    </row>
    <row r="4053" spans="1:55" ht="15" x14ac:dyDescent="0.2">
      <c r="A4053" s="100" t="s">
        <v>534</v>
      </c>
      <c r="B4053" s="95" t="s">
        <v>534</v>
      </c>
      <c r="C4053" s="95">
        <v>4050</v>
      </c>
      <c r="D4053" s="95" t="s">
        <v>534</v>
      </c>
      <c r="E4053" s="99" t="s">
        <v>534</v>
      </c>
      <c r="F4053" s="95" t="s">
        <v>534</v>
      </c>
      <c r="G4053" s="95" t="s">
        <v>534</v>
      </c>
      <c r="H4053" s="95">
        <v>0</v>
      </c>
      <c r="I4053" s="95">
        <v>1</v>
      </c>
      <c r="J4053" s="95">
        <v>3586</v>
      </c>
      <c r="K4053" s="95" t="s">
        <v>534</v>
      </c>
      <c r="L4053" s="98" t="s">
        <v>534</v>
      </c>
      <c r="M4053" s="98" t="s">
        <v>534</v>
      </c>
      <c r="N4053" s="97" t="s">
        <v>534</v>
      </c>
      <c r="Q4053" s="88" t="str">
        <f t="array" aca="1" ref="Q4053" ca="1">IFERROR(INDEX(Tableau3[Num DECAL],SMALL(IF(Tableau3[Num DECAL]&lt;&gt;"",ROW(INDIRECT("1:"&amp;ROWS(Tableau3[Num DECAL])))),ROWS($1:4042))),"")</f>
        <v/>
      </c>
      <c r="R4053" s="88">
        <f t="shared" ca="1" si="63"/>
        <v>0</v>
      </c>
      <c r="S4053" s="88">
        <f ca="1">COUNTIFS(Tableau3[PLAGE],R4053)</f>
        <v>0</v>
      </c>
      <c r="T4053" s="139">
        <f ca="1">INDEX(EXTRACT!DATE,MATCH(Tableau4[[#This Row],[Décalage]],D:D,0),0)</f>
        <v>0</v>
      </c>
      <c r="U4053" s="139">
        <f ca="1">VLOOKUP(Tableau4[[#This Row],[Décalage]],D:E,2,0)</f>
        <v>0</v>
      </c>
      <c r="V4053" s="139">
        <f ca="1">VLOOKUP(Tableau4[[#This Row],[Décalage]],D:G,4,0)</f>
        <v>0</v>
      </c>
      <c r="AY4053" s="88"/>
      <c r="AZ4053" s="88"/>
      <c r="BA4053" s="88"/>
      <c r="BB4053" s="88"/>
      <c r="BC4053" s="88"/>
    </row>
    <row r="4054" spans="1:55" ht="15" x14ac:dyDescent="0.2">
      <c r="A4054" s="100" t="s">
        <v>534</v>
      </c>
      <c r="B4054" s="95" t="s">
        <v>534</v>
      </c>
      <c r="C4054" s="95">
        <v>4051</v>
      </c>
      <c r="D4054" s="95" t="s">
        <v>534</v>
      </c>
      <c r="E4054" s="99" t="s">
        <v>534</v>
      </c>
      <c r="F4054" s="95" t="s">
        <v>534</v>
      </c>
      <c r="G4054" s="95" t="s">
        <v>534</v>
      </c>
      <c r="H4054" s="95">
        <v>0</v>
      </c>
      <c r="I4054" s="95">
        <v>1</v>
      </c>
      <c r="J4054" s="95">
        <v>3587</v>
      </c>
      <c r="K4054" s="95" t="s">
        <v>534</v>
      </c>
      <c r="L4054" s="98" t="s">
        <v>534</v>
      </c>
      <c r="M4054" s="98" t="s">
        <v>534</v>
      </c>
      <c r="N4054" s="97" t="s">
        <v>534</v>
      </c>
      <c r="Q4054" s="88" t="str">
        <f t="array" aca="1" ref="Q4054" ca="1">IFERROR(INDEX(Tableau3[Num DECAL],SMALL(IF(Tableau3[Num DECAL]&lt;&gt;"",ROW(INDIRECT("1:"&amp;ROWS(Tableau3[Num DECAL])))),ROWS($1:4043))),"")</f>
        <v/>
      </c>
      <c r="R4054" s="88">
        <f t="shared" ca="1" si="63"/>
        <v>0</v>
      </c>
      <c r="S4054" s="88">
        <f ca="1">COUNTIFS(Tableau3[PLAGE],R4054)</f>
        <v>0</v>
      </c>
      <c r="T4054" s="139">
        <f ca="1">INDEX(EXTRACT!DATE,MATCH(Tableau4[[#This Row],[Décalage]],D:D,0),0)</f>
        <v>0</v>
      </c>
      <c r="U4054" s="139">
        <f ca="1">VLOOKUP(Tableau4[[#This Row],[Décalage]],D:E,2,0)</f>
        <v>0</v>
      </c>
      <c r="V4054" s="139">
        <f ca="1">VLOOKUP(Tableau4[[#This Row],[Décalage]],D:G,4,0)</f>
        <v>0</v>
      </c>
      <c r="AY4054" s="88"/>
      <c r="AZ4054" s="88"/>
      <c r="BA4054" s="88"/>
      <c r="BB4054" s="88"/>
      <c r="BC4054" s="88"/>
    </row>
    <row r="4055" spans="1:55" ht="15" x14ac:dyDescent="0.2">
      <c r="A4055" s="100" t="s">
        <v>534</v>
      </c>
      <c r="B4055" s="95" t="s">
        <v>534</v>
      </c>
      <c r="C4055" s="95">
        <v>4052</v>
      </c>
      <c r="D4055" s="95" t="s">
        <v>534</v>
      </c>
      <c r="E4055" s="99" t="s">
        <v>534</v>
      </c>
      <c r="F4055" s="95" t="s">
        <v>534</v>
      </c>
      <c r="G4055" s="95" t="s">
        <v>534</v>
      </c>
      <c r="H4055" s="95">
        <v>0</v>
      </c>
      <c r="I4055" s="95">
        <v>1</v>
      </c>
      <c r="J4055" s="95">
        <v>3588</v>
      </c>
      <c r="K4055" s="95" t="s">
        <v>534</v>
      </c>
      <c r="L4055" s="98" t="s">
        <v>534</v>
      </c>
      <c r="M4055" s="98" t="s">
        <v>534</v>
      </c>
      <c r="N4055" s="97" t="s">
        <v>534</v>
      </c>
      <c r="Q4055" s="88" t="str">
        <f t="array" aca="1" ref="Q4055" ca="1">IFERROR(INDEX(Tableau3[Num DECAL],SMALL(IF(Tableau3[Num DECAL]&lt;&gt;"",ROW(INDIRECT("1:"&amp;ROWS(Tableau3[Num DECAL])))),ROWS($1:4044))),"")</f>
        <v/>
      </c>
      <c r="R4055" s="88">
        <f t="shared" ca="1" si="63"/>
        <v>0</v>
      </c>
      <c r="S4055" s="88">
        <f ca="1">COUNTIFS(Tableau3[PLAGE],R4055)</f>
        <v>0</v>
      </c>
      <c r="T4055" s="139">
        <f ca="1">INDEX(EXTRACT!DATE,MATCH(Tableau4[[#This Row],[Décalage]],D:D,0),0)</f>
        <v>0</v>
      </c>
      <c r="U4055" s="139">
        <f ca="1">VLOOKUP(Tableau4[[#This Row],[Décalage]],D:E,2,0)</f>
        <v>0</v>
      </c>
      <c r="V4055" s="139">
        <f ca="1">VLOOKUP(Tableau4[[#This Row],[Décalage]],D:G,4,0)</f>
        <v>0</v>
      </c>
      <c r="AY4055" s="88"/>
      <c r="AZ4055" s="88"/>
      <c r="BA4055" s="88"/>
      <c r="BB4055" s="88"/>
      <c r="BC4055" s="88"/>
    </row>
    <row r="4056" spans="1:55" ht="15" x14ac:dyDescent="0.2">
      <c r="A4056" s="100" t="s">
        <v>534</v>
      </c>
      <c r="B4056" s="95" t="s">
        <v>534</v>
      </c>
      <c r="C4056" s="95">
        <v>4053</v>
      </c>
      <c r="D4056" s="95" t="s">
        <v>534</v>
      </c>
      <c r="E4056" s="99" t="s">
        <v>534</v>
      </c>
      <c r="F4056" s="95" t="s">
        <v>534</v>
      </c>
      <c r="G4056" s="95" t="s">
        <v>534</v>
      </c>
      <c r="H4056" s="95">
        <v>0</v>
      </c>
      <c r="I4056" s="95">
        <v>1</v>
      </c>
      <c r="J4056" s="95">
        <v>3589</v>
      </c>
      <c r="K4056" s="95" t="s">
        <v>534</v>
      </c>
      <c r="L4056" s="98" t="s">
        <v>534</v>
      </c>
      <c r="M4056" s="98" t="s">
        <v>534</v>
      </c>
      <c r="N4056" s="97" t="s">
        <v>534</v>
      </c>
      <c r="Q4056" s="88" t="str">
        <f t="array" aca="1" ref="Q4056" ca="1">IFERROR(INDEX(Tableau3[Num DECAL],SMALL(IF(Tableau3[Num DECAL]&lt;&gt;"",ROW(INDIRECT("1:"&amp;ROWS(Tableau3[Num DECAL])))),ROWS($1:4045))),"")</f>
        <v/>
      </c>
      <c r="R4056" s="88">
        <f t="shared" ca="1" si="63"/>
        <v>0</v>
      </c>
      <c r="S4056" s="88">
        <f ca="1">COUNTIFS(Tableau3[PLAGE],R4056)</f>
        <v>0</v>
      </c>
      <c r="T4056" s="139">
        <f ca="1">INDEX(EXTRACT!DATE,MATCH(Tableau4[[#This Row],[Décalage]],D:D,0),0)</f>
        <v>0</v>
      </c>
      <c r="U4056" s="139">
        <f ca="1">VLOOKUP(Tableau4[[#This Row],[Décalage]],D:E,2,0)</f>
        <v>0</v>
      </c>
      <c r="V4056" s="139">
        <f ca="1">VLOOKUP(Tableau4[[#This Row],[Décalage]],D:G,4,0)</f>
        <v>0</v>
      </c>
      <c r="AY4056" s="88"/>
      <c r="AZ4056" s="88"/>
      <c r="BA4056" s="88"/>
      <c r="BB4056" s="88"/>
      <c r="BC4056" s="88"/>
    </row>
    <row r="4057" spans="1:55" ht="15" x14ac:dyDescent="0.2">
      <c r="A4057" s="100" t="s">
        <v>534</v>
      </c>
      <c r="B4057" s="95" t="s">
        <v>534</v>
      </c>
      <c r="C4057" s="95">
        <v>4054</v>
      </c>
      <c r="D4057" s="95" t="s">
        <v>534</v>
      </c>
      <c r="E4057" s="99" t="s">
        <v>534</v>
      </c>
      <c r="F4057" s="95" t="s">
        <v>534</v>
      </c>
      <c r="G4057" s="95" t="s">
        <v>534</v>
      </c>
      <c r="H4057" s="95">
        <v>0</v>
      </c>
      <c r="I4057" s="95">
        <v>1</v>
      </c>
      <c r="J4057" s="95">
        <v>3590</v>
      </c>
      <c r="K4057" s="95" t="s">
        <v>534</v>
      </c>
      <c r="L4057" s="98" t="s">
        <v>534</v>
      </c>
      <c r="M4057" s="98" t="s">
        <v>534</v>
      </c>
      <c r="N4057" s="97" t="s">
        <v>534</v>
      </c>
      <c r="Q4057" s="88" t="str">
        <f t="array" aca="1" ref="Q4057" ca="1">IFERROR(INDEX(Tableau3[Num DECAL],SMALL(IF(Tableau3[Num DECAL]&lt;&gt;"",ROW(INDIRECT("1:"&amp;ROWS(Tableau3[Num DECAL])))),ROWS($1:4046))),"")</f>
        <v/>
      </c>
      <c r="R4057" s="88">
        <f t="shared" ca="1" si="63"/>
        <v>0</v>
      </c>
      <c r="S4057" s="88">
        <f ca="1">COUNTIFS(Tableau3[PLAGE],R4057)</f>
        <v>0</v>
      </c>
      <c r="T4057" s="139">
        <f ca="1">INDEX(EXTRACT!DATE,MATCH(Tableau4[[#This Row],[Décalage]],D:D,0),0)</f>
        <v>0</v>
      </c>
      <c r="U4057" s="139">
        <f ca="1">VLOOKUP(Tableau4[[#This Row],[Décalage]],D:E,2,0)</f>
        <v>0</v>
      </c>
      <c r="V4057" s="139">
        <f ca="1">VLOOKUP(Tableau4[[#This Row],[Décalage]],D:G,4,0)</f>
        <v>0</v>
      </c>
      <c r="AY4057" s="88"/>
      <c r="AZ4057" s="88"/>
      <c r="BA4057" s="88"/>
      <c r="BB4057" s="88"/>
      <c r="BC4057" s="88"/>
    </row>
    <row r="4058" spans="1:55" ht="15" x14ac:dyDescent="0.2">
      <c r="A4058" s="100" t="s">
        <v>534</v>
      </c>
      <c r="B4058" s="95" t="s">
        <v>534</v>
      </c>
      <c r="C4058" s="95">
        <v>4055</v>
      </c>
      <c r="D4058" s="95" t="s">
        <v>534</v>
      </c>
      <c r="E4058" s="99" t="s">
        <v>534</v>
      </c>
      <c r="F4058" s="95" t="s">
        <v>534</v>
      </c>
      <c r="G4058" s="95" t="s">
        <v>534</v>
      </c>
      <c r="H4058" s="95">
        <v>0</v>
      </c>
      <c r="I4058" s="95">
        <v>1</v>
      </c>
      <c r="J4058" s="95">
        <v>3591</v>
      </c>
      <c r="K4058" s="95" t="s">
        <v>534</v>
      </c>
      <c r="L4058" s="98" t="s">
        <v>534</v>
      </c>
      <c r="M4058" s="98" t="s">
        <v>534</v>
      </c>
      <c r="N4058" s="97" t="s">
        <v>534</v>
      </c>
      <c r="Q4058" s="88" t="str">
        <f t="array" aca="1" ref="Q4058" ca="1">IFERROR(INDEX(Tableau3[Num DECAL],SMALL(IF(Tableau3[Num DECAL]&lt;&gt;"",ROW(INDIRECT("1:"&amp;ROWS(Tableau3[Num DECAL])))),ROWS($1:4047))),"")</f>
        <v/>
      </c>
      <c r="R4058" s="88">
        <f t="shared" ca="1" si="63"/>
        <v>0</v>
      </c>
      <c r="S4058" s="88">
        <f ca="1">COUNTIFS(Tableau3[PLAGE],R4058)</f>
        <v>0</v>
      </c>
      <c r="T4058" s="139">
        <f ca="1">INDEX(EXTRACT!DATE,MATCH(Tableau4[[#This Row],[Décalage]],D:D,0),0)</f>
        <v>0</v>
      </c>
      <c r="U4058" s="139">
        <f ca="1">VLOOKUP(Tableau4[[#This Row],[Décalage]],D:E,2,0)</f>
        <v>0</v>
      </c>
      <c r="V4058" s="139">
        <f ca="1">VLOOKUP(Tableau4[[#This Row],[Décalage]],D:G,4,0)</f>
        <v>0</v>
      </c>
      <c r="AY4058" s="88"/>
      <c r="AZ4058" s="88"/>
      <c r="BA4058" s="88"/>
      <c r="BB4058" s="88"/>
      <c r="BC4058" s="88"/>
    </row>
    <row r="4059" spans="1:55" ht="15" x14ac:dyDescent="0.2">
      <c r="A4059" s="100" t="s">
        <v>534</v>
      </c>
      <c r="B4059" s="95" t="s">
        <v>534</v>
      </c>
      <c r="C4059" s="95">
        <v>4056</v>
      </c>
      <c r="D4059" s="95" t="s">
        <v>534</v>
      </c>
      <c r="E4059" s="99" t="s">
        <v>534</v>
      </c>
      <c r="F4059" s="95" t="s">
        <v>534</v>
      </c>
      <c r="G4059" s="95" t="s">
        <v>534</v>
      </c>
      <c r="H4059" s="95">
        <v>0</v>
      </c>
      <c r="I4059" s="95">
        <v>1</v>
      </c>
      <c r="J4059" s="95">
        <v>3592</v>
      </c>
      <c r="K4059" s="95" t="s">
        <v>534</v>
      </c>
      <c r="L4059" s="98" t="s">
        <v>534</v>
      </c>
      <c r="M4059" s="98" t="s">
        <v>534</v>
      </c>
      <c r="N4059" s="97" t="s">
        <v>534</v>
      </c>
      <c r="Q4059" s="88" t="str">
        <f t="array" aca="1" ref="Q4059" ca="1">IFERROR(INDEX(Tableau3[Num DECAL],SMALL(IF(Tableau3[Num DECAL]&lt;&gt;"",ROW(INDIRECT("1:"&amp;ROWS(Tableau3[Num DECAL])))),ROWS($1:4048))),"")</f>
        <v/>
      </c>
      <c r="R4059" s="88">
        <f t="shared" ca="1" si="63"/>
        <v>0</v>
      </c>
      <c r="S4059" s="88">
        <f ca="1">COUNTIFS(Tableau3[PLAGE],R4059)</f>
        <v>0</v>
      </c>
      <c r="T4059" s="139">
        <f ca="1">INDEX(EXTRACT!DATE,MATCH(Tableau4[[#This Row],[Décalage]],D:D,0),0)</f>
        <v>0</v>
      </c>
      <c r="U4059" s="139">
        <f ca="1">VLOOKUP(Tableau4[[#This Row],[Décalage]],D:E,2,0)</f>
        <v>0</v>
      </c>
      <c r="V4059" s="139">
        <f ca="1">VLOOKUP(Tableau4[[#This Row],[Décalage]],D:G,4,0)</f>
        <v>0</v>
      </c>
      <c r="AY4059" s="88"/>
      <c r="AZ4059" s="88"/>
      <c r="BA4059" s="88"/>
      <c r="BB4059" s="88"/>
      <c r="BC4059" s="88"/>
    </row>
    <row r="4060" spans="1:55" ht="15" x14ac:dyDescent="0.2">
      <c r="A4060" s="100" t="s">
        <v>534</v>
      </c>
      <c r="B4060" s="95" t="s">
        <v>534</v>
      </c>
      <c r="C4060" s="95">
        <v>4057</v>
      </c>
      <c r="D4060" s="95" t="s">
        <v>534</v>
      </c>
      <c r="E4060" s="99" t="s">
        <v>534</v>
      </c>
      <c r="F4060" s="95" t="s">
        <v>534</v>
      </c>
      <c r="G4060" s="95" t="s">
        <v>534</v>
      </c>
      <c r="H4060" s="95">
        <v>0</v>
      </c>
      <c r="I4060" s="95">
        <v>1</v>
      </c>
      <c r="J4060" s="95">
        <v>3593</v>
      </c>
      <c r="K4060" s="95" t="s">
        <v>534</v>
      </c>
      <c r="L4060" s="98" t="s">
        <v>534</v>
      </c>
      <c r="M4060" s="98" t="s">
        <v>534</v>
      </c>
      <c r="N4060" s="97" t="s">
        <v>534</v>
      </c>
      <c r="Q4060" s="88" t="str">
        <f t="array" aca="1" ref="Q4060" ca="1">IFERROR(INDEX(Tableau3[Num DECAL],SMALL(IF(Tableau3[Num DECAL]&lt;&gt;"",ROW(INDIRECT("1:"&amp;ROWS(Tableau3[Num DECAL])))),ROWS($1:4049))),"")</f>
        <v/>
      </c>
      <c r="R4060" s="88">
        <f t="shared" ca="1" si="63"/>
        <v>0</v>
      </c>
      <c r="S4060" s="88">
        <f ca="1">COUNTIFS(Tableau3[PLAGE],R4060)</f>
        <v>0</v>
      </c>
      <c r="T4060" s="139">
        <f ca="1">INDEX(EXTRACT!DATE,MATCH(Tableau4[[#This Row],[Décalage]],D:D,0),0)</f>
        <v>0</v>
      </c>
      <c r="U4060" s="139">
        <f ca="1">VLOOKUP(Tableau4[[#This Row],[Décalage]],D:E,2,0)</f>
        <v>0</v>
      </c>
      <c r="V4060" s="139">
        <f ca="1">VLOOKUP(Tableau4[[#This Row],[Décalage]],D:G,4,0)</f>
        <v>0</v>
      </c>
      <c r="AY4060" s="88"/>
      <c r="AZ4060" s="88"/>
      <c r="BA4060" s="88"/>
      <c r="BB4060" s="88"/>
      <c r="BC4060" s="88"/>
    </row>
    <row r="4061" spans="1:55" ht="15" x14ac:dyDescent="0.2">
      <c r="A4061" s="100" t="s">
        <v>534</v>
      </c>
      <c r="B4061" s="95" t="s">
        <v>534</v>
      </c>
      <c r="C4061" s="95">
        <v>4058</v>
      </c>
      <c r="D4061" s="95" t="s">
        <v>534</v>
      </c>
      <c r="E4061" s="99" t="s">
        <v>534</v>
      </c>
      <c r="F4061" s="95" t="s">
        <v>534</v>
      </c>
      <c r="G4061" s="95" t="s">
        <v>534</v>
      </c>
      <c r="H4061" s="95">
        <v>0</v>
      </c>
      <c r="I4061" s="95">
        <v>1</v>
      </c>
      <c r="J4061" s="95">
        <v>3594</v>
      </c>
      <c r="K4061" s="95" t="s">
        <v>534</v>
      </c>
      <c r="L4061" s="98" t="s">
        <v>534</v>
      </c>
      <c r="M4061" s="98" t="s">
        <v>534</v>
      </c>
      <c r="N4061" s="97" t="s">
        <v>534</v>
      </c>
      <c r="Q4061" s="88" t="str">
        <f t="array" aca="1" ref="Q4061" ca="1">IFERROR(INDEX(Tableau3[Num DECAL],SMALL(IF(Tableau3[Num DECAL]&lt;&gt;"",ROW(INDIRECT("1:"&amp;ROWS(Tableau3[Num DECAL])))),ROWS($1:4050))),"")</f>
        <v/>
      </c>
      <c r="R4061" s="88">
        <f t="shared" ca="1" si="63"/>
        <v>0</v>
      </c>
      <c r="S4061" s="88">
        <f ca="1">COUNTIFS(Tableau3[PLAGE],R4061)</f>
        <v>0</v>
      </c>
      <c r="T4061" s="139">
        <f ca="1">INDEX(EXTRACT!DATE,MATCH(Tableau4[[#This Row],[Décalage]],D:D,0),0)</f>
        <v>0</v>
      </c>
      <c r="U4061" s="139">
        <f ca="1">VLOOKUP(Tableau4[[#This Row],[Décalage]],D:E,2,0)</f>
        <v>0</v>
      </c>
      <c r="V4061" s="139">
        <f ca="1">VLOOKUP(Tableau4[[#This Row],[Décalage]],D:G,4,0)</f>
        <v>0</v>
      </c>
      <c r="AY4061" s="88"/>
      <c r="AZ4061" s="88"/>
      <c r="BA4061" s="88"/>
      <c r="BB4061" s="88"/>
      <c r="BC4061" s="88"/>
    </row>
    <row r="4062" spans="1:55" ht="15" x14ac:dyDescent="0.2">
      <c r="A4062" s="100" t="s">
        <v>534</v>
      </c>
      <c r="B4062" s="95" t="s">
        <v>534</v>
      </c>
      <c r="C4062" s="95">
        <v>4059</v>
      </c>
      <c r="D4062" s="95" t="s">
        <v>534</v>
      </c>
      <c r="E4062" s="99" t="s">
        <v>534</v>
      </c>
      <c r="F4062" s="95" t="s">
        <v>534</v>
      </c>
      <c r="G4062" s="95" t="s">
        <v>534</v>
      </c>
      <c r="H4062" s="95">
        <v>0</v>
      </c>
      <c r="I4062" s="95">
        <v>1</v>
      </c>
      <c r="J4062" s="95">
        <v>3595</v>
      </c>
      <c r="K4062" s="95" t="s">
        <v>534</v>
      </c>
      <c r="L4062" s="98" t="s">
        <v>534</v>
      </c>
      <c r="M4062" s="98" t="s">
        <v>534</v>
      </c>
      <c r="N4062" s="97" t="s">
        <v>534</v>
      </c>
      <c r="Q4062" s="88" t="str">
        <f t="array" aca="1" ref="Q4062" ca="1">IFERROR(INDEX(Tableau3[Num DECAL],SMALL(IF(Tableau3[Num DECAL]&lt;&gt;"",ROW(INDIRECT("1:"&amp;ROWS(Tableau3[Num DECAL])))),ROWS($1:4051))),"")</f>
        <v/>
      </c>
      <c r="R4062" s="88">
        <f t="shared" ca="1" si="63"/>
        <v>0</v>
      </c>
      <c r="S4062" s="88">
        <f ca="1">COUNTIFS(Tableau3[PLAGE],R4062)</f>
        <v>0</v>
      </c>
      <c r="T4062" s="139">
        <f ca="1">INDEX(EXTRACT!DATE,MATCH(Tableau4[[#This Row],[Décalage]],D:D,0),0)</f>
        <v>0</v>
      </c>
      <c r="U4062" s="139">
        <f ca="1">VLOOKUP(Tableau4[[#This Row],[Décalage]],D:E,2,0)</f>
        <v>0</v>
      </c>
      <c r="V4062" s="139">
        <f ca="1">VLOOKUP(Tableau4[[#This Row],[Décalage]],D:G,4,0)</f>
        <v>0</v>
      </c>
      <c r="AY4062" s="88"/>
      <c r="AZ4062" s="88"/>
      <c r="BA4062" s="88"/>
      <c r="BB4062" s="88"/>
      <c r="BC4062" s="88"/>
    </row>
    <row r="4063" spans="1:55" ht="15" x14ac:dyDescent="0.2">
      <c r="A4063" s="100" t="s">
        <v>534</v>
      </c>
      <c r="B4063" s="95" t="s">
        <v>534</v>
      </c>
      <c r="C4063" s="95">
        <v>4060</v>
      </c>
      <c r="D4063" s="95" t="s">
        <v>534</v>
      </c>
      <c r="E4063" s="99" t="s">
        <v>534</v>
      </c>
      <c r="F4063" s="95" t="s">
        <v>534</v>
      </c>
      <c r="G4063" s="95" t="s">
        <v>534</v>
      </c>
      <c r="H4063" s="95">
        <v>0</v>
      </c>
      <c r="I4063" s="95">
        <v>1</v>
      </c>
      <c r="J4063" s="95">
        <v>3596</v>
      </c>
      <c r="K4063" s="95" t="s">
        <v>534</v>
      </c>
      <c r="L4063" s="98" t="s">
        <v>534</v>
      </c>
      <c r="M4063" s="98" t="s">
        <v>534</v>
      </c>
      <c r="N4063" s="97" t="s">
        <v>534</v>
      </c>
      <c r="Q4063" s="88" t="str">
        <f t="array" aca="1" ref="Q4063" ca="1">IFERROR(INDEX(Tableau3[Num DECAL],SMALL(IF(Tableau3[Num DECAL]&lt;&gt;"",ROW(INDIRECT("1:"&amp;ROWS(Tableau3[Num DECAL])))),ROWS($1:4052))),"")</f>
        <v/>
      </c>
      <c r="R4063" s="88">
        <f t="shared" ca="1" si="63"/>
        <v>0</v>
      </c>
      <c r="S4063" s="88">
        <f ca="1">COUNTIFS(Tableau3[PLAGE],R4063)</f>
        <v>0</v>
      </c>
      <c r="T4063" s="139">
        <f ca="1">INDEX(EXTRACT!DATE,MATCH(Tableau4[[#This Row],[Décalage]],D:D,0),0)</f>
        <v>0</v>
      </c>
      <c r="U4063" s="139">
        <f ca="1">VLOOKUP(Tableau4[[#This Row],[Décalage]],D:E,2,0)</f>
        <v>0</v>
      </c>
      <c r="V4063" s="139">
        <f ca="1">VLOOKUP(Tableau4[[#This Row],[Décalage]],D:G,4,0)</f>
        <v>0</v>
      </c>
      <c r="AY4063" s="88"/>
      <c r="AZ4063" s="88"/>
      <c r="BA4063" s="88"/>
      <c r="BB4063" s="88"/>
      <c r="BC4063" s="88"/>
    </row>
    <row r="4064" spans="1:55" ht="15" x14ac:dyDescent="0.2">
      <c r="A4064" s="100" t="s">
        <v>534</v>
      </c>
      <c r="B4064" s="95" t="s">
        <v>534</v>
      </c>
      <c r="C4064" s="95">
        <v>4061</v>
      </c>
      <c r="D4064" s="95" t="s">
        <v>534</v>
      </c>
      <c r="E4064" s="99" t="s">
        <v>534</v>
      </c>
      <c r="F4064" s="95" t="s">
        <v>534</v>
      </c>
      <c r="G4064" s="95" t="s">
        <v>534</v>
      </c>
      <c r="H4064" s="95">
        <v>0</v>
      </c>
      <c r="I4064" s="95">
        <v>1</v>
      </c>
      <c r="J4064" s="95">
        <v>3597</v>
      </c>
      <c r="K4064" s="95" t="s">
        <v>534</v>
      </c>
      <c r="L4064" s="98" t="s">
        <v>534</v>
      </c>
      <c r="M4064" s="98" t="s">
        <v>534</v>
      </c>
      <c r="N4064" s="97" t="s">
        <v>534</v>
      </c>
      <c r="Q4064" s="88" t="str">
        <f t="array" aca="1" ref="Q4064" ca="1">IFERROR(INDEX(Tableau3[Num DECAL],SMALL(IF(Tableau3[Num DECAL]&lt;&gt;"",ROW(INDIRECT("1:"&amp;ROWS(Tableau3[Num DECAL])))),ROWS($1:4053))),"")</f>
        <v/>
      </c>
      <c r="R4064" s="88">
        <f t="shared" ca="1" si="63"/>
        <v>0</v>
      </c>
      <c r="S4064" s="88">
        <f ca="1">COUNTIFS(Tableau3[PLAGE],R4064)</f>
        <v>0</v>
      </c>
      <c r="T4064" s="139">
        <f ca="1">INDEX(EXTRACT!DATE,MATCH(Tableau4[[#This Row],[Décalage]],D:D,0),0)</f>
        <v>0</v>
      </c>
      <c r="U4064" s="139">
        <f ca="1">VLOOKUP(Tableau4[[#This Row],[Décalage]],D:E,2,0)</f>
        <v>0</v>
      </c>
      <c r="V4064" s="139">
        <f ca="1">VLOOKUP(Tableau4[[#This Row],[Décalage]],D:G,4,0)</f>
        <v>0</v>
      </c>
      <c r="AY4064" s="88"/>
      <c r="AZ4064" s="88"/>
      <c r="BA4064" s="88"/>
      <c r="BB4064" s="88"/>
      <c r="BC4064" s="88"/>
    </row>
    <row r="4065" spans="1:55" ht="15" x14ac:dyDescent="0.2">
      <c r="A4065" s="100" t="s">
        <v>534</v>
      </c>
      <c r="B4065" s="95" t="s">
        <v>534</v>
      </c>
      <c r="C4065" s="95">
        <v>4062</v>
      </c>
      <c r="D4065" s="95" t="s">
        <v>534</v>
      </c>
      <c r="E4065" s="99" t="s">
        <v>534</v>
      </c>
      <c r="F4065" s="95" t="s">
        <v>534</v>
      </c>
      <c r="G4065" s="95" t="s">
        <v>534</v>
      </c>
      <c r="H4065" s="95">
        <v>0</v>
      </c>
      <c r="I4065" s="95">
        <v>1</v>
      </c>
      <c r="J4065" s="95">
        <v>3598</v>
      </c>
      <c r="K4065" s="95" t="s">
        <v>534</v>
      </c>
      <c r="L4065" s="98" t="s">
        <v>534</v>
      </c>
      <c r="M4065" s="98" t="s">
        <v>534</v>
      </c>
      <c r="N4065" s="97" t="s">
        <v>534</v>
      </c>
      <c r="Q4065" s="88" t="str">
        <f t="array" aca="1" ref="Q4065" ca="1">IFERROR(INDEX(Tableau3[Num DECAL],SMALL(IF(Tableau3[Num DECAL]&lt;&gt;"",ROW(INDIRECT("1:"&amp;ROWS(Tableau3[Num DECAL])))),ROWS($1:4054))),"")</f>
        <v/>
      </c>
      <c r="R4065" s="88">
        <f t="shared" ca="1" si="63"/>
        <v>0</v>
      </c>
      <c r="S4065" s="88">
        <f ca="1">COUNTIFS(Tableau3[PLAGE],R4065)</f>
        <v>0</v>
      </c>
      <c r="T4065" s="139">
        <f ca="1">INDEX(EXTRACT!DATE,MATCH(Tableau4[[#This Row],[Décalage]],D:D,0),0)</f>
        <v>0</v>
      </c>
      <c r="U4065" s="139">
        <f ca="1">VLOOKUP(Tableau4[[#This Row],[Décalage]],D:E,2,0)</f>
        <v>0</v>
      </c>
      <c r="V4065" s="139">
        <f ca="1">VLOOKUP(Tableau4[[#This Row],[Décalage]],D:G,4,0)</f>
        <v>0</v>
      </c>
      <c r="AY4065" s="88"/>
      <c r="AZ4065" s="88"/>
      <c r="BA4065" s="88"/>
      <c r="BB4065" s="88"/>
      <c r="BC4065" s="88"/>
    </row>
    <row r="4066" spans="1:55" ht="15" x14ac:dyDescent="0.2">
      <c r="A4066" s="100" t="s">
        <v>534</v>
      </c>
      <c r="B4066" s="95" t="s">
        <v>534</v>
      </c>
      <c r="C4066" s="95">
        <v>4063</v>
      </c>
      <c r="D4066" s="95" t="s">
        <v>534</v>
      </c>
      <c r="E4066" s="99" t="s">
        <v>534</v>
      </c>
      <c r="F4066" s="95" t="s">
        <v>534</v>
      </c>
      <c r="G4066" s="95" t="s">
        <v>534</v>
      </c>
      <c r="H4066" s="95">
        <v>0</v>
      </c>
      <c r="I4066" s="95">
        <v>1</v>
      </c>
      <c r="J4066" s="95">
        <v>3599</v>
      </c>
      <c r="K4066" s="95" t="s">
        <v>534</v>
      </c>
      <c r="L4066" s="98" t="s">
        <v>534</v>
      </c>
      <c r="M4066" s="98" t="s">
        <v>534</v>
      </c>
      <c r="N4066" s="97" t="s">
        <v>534</v>
      </c>
      <c r="Q4066" s="88" t="str">
        <f t="array" aca="1" ref="Q4066" ca="1">IFERROR(INDEX(Tableau3[Num DECAL],SMALL(IF(Tableau3[Num DECAL]&lt;&gt;"",ROW(INDIRECT("1:"&amp;ROWS(Tableau3[Num DECAL])))),ROWS($1:4055))),"")</f>
        <v/>
      </c>
      <c r="R4066" s="88">
        <f t="shared" ca="1" si="63"/>
        <v>0</v>
      </c>
      <c r="S4066" s="88">
        <f ca="1">COUNTIFS(Tableau3[PLAGE],R4066)</f>
        <v>0</v>
      </c>
      <c r="T4066" s="139">
        <f ca="1">INDEX(EXTRACT!DATE,MATCH(Tableau4[[#This Row],[Décalage]],D:D,0),0)</f>
        <v>0</v>
      </c>
      <c r="U4066" s="139">
        <f ca="1">VLOOKUP(Tableau4[[#This Row],[Décalage]],D:E,2,0)</f>
        <v>0</v>
      </c>
      <c r="V4066" s="139">
        <f ca="1">VLOOKUP(Tableau4[[#This Row],[Décalage]],D:G,4,0)</f>
        <v>0</v>
      </c>
      <c r="AY4066" s="88"/>
      <c r="AZ4066" s="88"/>
      <c r="BA4066" s="88"/>
      <c r="BB4066" s="88"/>
      <c r="BC4066" s="88"/>
    </row>
    <row r="4067" spans="1:55" ht="15" x14ac:dyDescent="0.2">
      <c r="A4067" s="100" t="s">
        <v>534</v>
      </c>
      <c r="B4067" s="95" t="s">
        <v>534</v>
      </c>
      <c r="C4067" s="95">
        <v>4064</v>
      </c>
      <c r="D4067" s="95" t="s">
        <v>534</v>
      </c>
      <c r="E4067" s="99" t="s">
        <v>534</v>
      </c>
      <c r="F4067" s="95" t="s">
        <v>534</v>
      </c>
      <c r="G4067" s="95" t="s">
        <v>534</v>
      </c>
      <c r="H4067" s="95">
        <v>0</v>
      </c>
      <c r="I4067" s="95">
        <v>1</v>
      </c>
      <c r="J4067" s="95">
        <v>3600</v>
      </c>
      <c r="K4067" s="95" t="s">
        <v>534</v>
      </c>
      <c r="L4067" s="98" t="s">
        <v>534</v>
      </c>
      <c r="M4067" s="98" t="s">
        <v>534</v>
      </c>
      <c r="N4067" s="97" t="s">
        <v>534</v>
      </c>
      <c r="Q4067" s="88" t="str">
        <f t="array" aca="1" ref="Q4067" ca="1">IFERROR(INDEX(Tableau3[Num DECAL],SMALL(IF(Tableau3[Num DECAL]&lt;&gt;"",ROW(INDIRECT("1:"&amp;ROWS(Tableau3[Num DECAL])))),ROWS($1:4056))),"")</f>
        <v/>
      </c>
      <c r="R4067" s="88">
        <f t="shared" ca="1" si="63"/>
        <v>0</v>
      </c>
      <c r="S4067" s="88">
        <f ca="1">COUNTIFS(Tableau3[PLAGE],R4067)</f>
        <v>0</v>
      </c>
      <c r="T4067" s="139">
        <f ca="1">INDEX(EXTRACT!DATE,MATCH(Tableau4[[#This Row],[Décalage]],D:D,0),0)</f>
        <v>0</v>
      </c>
      <c r="U4067" s="139">
        <f ca="1">VLOOKUP(Tableau4[[#This Row],[Décalage]],D:E,2,0)</f>
        <v>0</v>
      </c>
      <c r="V4067" s="139">
        <f ca="1">VLOOKUP(Tableau4[[#This Row],[Décalage]],D:G,4,0)</f>
        <v>0</v>
      </c>
      <c r="AY4067" s="88"/>
      <c r="AZ4067" s="88"/>
      <c r="BA4067" s="88"/>
      <c r="BB4067" s="88"/>
      <c r="BC4067" s="88"/>
    </row>
    <row r="4068" spans="1:55" ht="15" x14ac:dyDescent="0.2">
      <c r="A4068" s="100" t="s">
        <v>534</v>
      </c>
      <c r="B4068" s="95" t="s">
        <v>534</v>
      </c>
      <c r="C4068" s="95">
        <v>4065</v>
      </c>
      <c r="D4068" s="95" t="s">
        <v>534</v>
      </c>
      <c r="E4068" s="99" t="s">
        <v>534</v>
      </c>
      <c r="F4068" s="95" t="s">
        <v>534</v>
      </c>
      <c r="G4068" s="95" t="s">
        <v>534</v>
      </c>
      <c r="H4068" s="95">
        <v>0</v>
      </c>
      <c r="I4068" s="95">
        <v>1</v>
      </c>
      <c r="J4068" s="95">
        <v>3601</v>
      </c>
      <c r="K4068" s="95" t="s">
        <v>534</v>
      </c>
      <c r="L4068" s="98" t="s">
        <v>534</v>
      </c>
      <c r="M4068" s="98" t="s">
        <v>534</v>
      </c>
      <c r="N4068" s="97" t="s">
        <v>534</v>
      </c>
      <c r="Q4068" s="88" t="str">
        <f t="array" aca="1" ref="Q4068" ca="1">IFERROR(INDEX(Tableau3[Num DECAL],SMALL(IF(Tableau3[Num DECAL]&lt;&gt;"",ROW(INDIRECT("1:"&amp;ROWS(Tableau3[Num DECAL])))),ROWS($1:4057))),"")</f>
        <v/>
      </c>
      <c r="R4068" s="88">
        <f t="shared" ca="1" si="63"/>
        <v>0</v>
      </c>
      <c r="S4068" s="88">
        <f ca="1">COUNTIFS(Tableau3[PLAGE],R4068)</f>
        <v>0</v>
      </c>
      <c r="T4068" s="139">
        <f ca="1">INDEX(EXTRACT!DATE,MATCH(Tableau4[[#This Row],[Décalage]],D:D,0),0)</f>
        <v>0</v>
      </c>
      <c r="U4068" s="139">
        <f ca="1">VLOOKUP(Tableau4[[#This Row],[Décalage]],D:E,2,0)</f>
        <v>0</v>
      </c>
      <c r="V4068" s="139">
        <f ca="1">VLOOKUP(Tableau4[[#This Row],[Décalage]],D:G,4,0)</f>
        <v>0</v>
      </c>
      <c r="AY4068" s="88"/>
      <c r="AZ4068" s="88"/>
      <c r="BA4068" s="88"/>
      <c r="BB4068" s="88"/>
      <c r="BC4068" s="88"/>
    </row>
    <row r="4069" spans="1:55" ht="15" x14ac:dyDescent="0.2">
      <c r="A4069" s="100" t="s">
        <v>534</v>
      </c>
      <c r="B4069" s="95" t="s">
        <v>534</v>
      </c>
      <c r="C4069" s="95">
        <v>4066</v>
      </c>
      <c r="D4069" s="95" t="s">
        <v>534</v>
      </c>
      <c r="E4069" s="99" t="s">
        <v>534</v>
      </c>
      <c r="F4069" s="95" t="s">
        <v>534</v>
      </c>
      <c r="G4069" s="95" t="s">
        <v>534</v>
      </c>
      <c r="H4069" s="95">
        <v>0</v>
      </c>
      <c r="I4069" s="95">
        <v>1</v>
      </c>
      <c r="J4069" s="95">
        <v>3602</v>
      </c>
      <c r="K4069" s="95" t="s">
        <v>534</v>
      </c>
      <c r="L4069" s="98" t="s">
        <v>534</v>
      </c>
      <c r="M4069" s="98" t="s">
        <v>534</v>
      </c>
      <c r="N4069" s="97" t="s">
        <v>534</v>
      </c>
      <c r="Q4069" s="88" t="str">
        <f t="array" aca="1" ref="Q4069" ca="1">IFERROR(INDEX(Tableau3[Num DECAL],SMALL(IF(Tableau3[Num DECAL]&lt;&gt;"",ROW(INDIRECT("1:"&amp;ROWS(Tableau3[Num DECAL])))),ROWS($1:4058))),"")</f>
        <v/>
      </c>
      <c r="R4069" s="88">
        <f t="shared" ca="1" si="63"/>
        <v>0</v>
      </c>
      <c r="S4069" s="88">
        <f ca="1">COUNTIFS(Tableau3[PLAGE],R4069)</f>
        <v>0</v>
      </c>
      <c r="T4069" s="139">
        <f ca="1">INDEX(EXTRACT!DATE,MATCH(Tableau4[[#This Row],[Décalage]],D:D,0),0)</f>
        <v>0</v>
      </c>
      <c r="U4069" s="139">
        <f ca="1">VLOOKUP(Tableau4[[#This Row],[Décalage]],D:E,2,0)</f>
        <v>0</v>
      </c>
      <c r="V4069" s="139">
        <f ca="1">VLOOKUP(Tableau4[[#This Row],[Décalage]],D:G,4,0)</f>
        <v>0</v>
      </c>
      <c r="AY4069" s="88"/>
      <c r="AZ4069" s="88"/>
      <c r="BA4069" s="88"/>
      <c r="BB4069" s="88"/>
      <c r="BC4069" s="88"/>
    </row>
    <row r="4070" spans="1:55" ht="15" x14ac:dyDescent="0.2">
      <c r="A4070" s="100" t="s">
        <v>534</v>
      </c>
      <c r="B4070" s="95" t="s">
        <v>534</v>
      </c>
      <c r="C4070" s="95">
        <v>4067</v>
      </c>
      <c r="D4070" s="95" t="s">
        <v>534</v>
      </c>
      <c r="E4070" s="99" t="s">
        <v>534</v>
      </c>
      <c r="F4070" s="95" t="s">
        <v>534</v>
      </c>
      <c r="G4070" s="95" t="s">
        <v>534</v>
      </c>
      <c r="H4070" s="95">
        <v>0</v>
      </c>
      <c r="I4070" s="95">
        <v>1</v>
      </c>
      <c r="J4070" s="95">
        <v>3603</v>
      </c>
      <c r="K4070" s="95" t="s">
        <v>534</v>
      </c>
      <c r="L4070" s="98" t="s">
        <v>534</v>
      </c>
      <c r="M4070" s="98" t="s">
        <v>534</v>
      </c>
      <c r="N4070" s="97" t="s">
        <v>534</v>
      </c>
      <c r="Q4070" s="88" t="str">
        <f t="array" aca="1" ref="Q4070" ca="1">IFERROR(INDEX(Tableau3[Num DECAL],SMALL(IF(Tableau3[Num DECAL]&lt;&gt;"",ROW(INDIRECT("1:"&amp;ROWS(Tableau3[Num DECAL])))),ROWS($1:4059))),"")</f>
        <v/>
      </c>
      <c r="R4070" s="88">
        <f t="shared" ca="1" si="63"/>
        <v>0</v>
      </c>
      <c r="S4070" s="88">
        <f ca="1">COUNTIFS(Tableau3[PLAGE],R4070)</f>
        <v>0</v>
      </c>
      <c r="T4070" s="139">
        <f ca="1">INDEX(EXTRACT!DATE,MATCH(Tableau4[[#This Row],[Décalage]],D:D,0),0)</f>
        <v>0</v>
      </c>
      <c r="U4070" s="139">
        <f ca="1">VLOOKUP(Tableau4[[#This Row],[Décalage]],D:E,2,0)</f>
        <v>0</v>
      </c>
      <c r="V4070" s="139">
        <f ca="1">VLOOKUP(Tableau4[[#This Row],[Décalage]],D:G,4,0)</f>
        <v>0</v>
      </c>
      <c r="AY4070" s="88"/>
      <c r="AZ4070" s="88"/>
      <c r="BA4070" s="88"/>
      <c r="BB4070" s="88"/>
      <c r="BC4070" s="88"/>
    </row>
    <row r="4071" spans="1:55" ht="15" x14ac:dyDescent="0.2">
      <c r="A4071" s="100" t="s">
        <v>534</v>
      </c>
      <c r="B4071" s="95" t="s">
        <v>534</v>
      </c>
      <c r="C4071" s="95">
        <v>4068</v>
      </c>
      <c r="D4071" s="95" t="s">
        <v>534</v>
      </c>
      <c r="E4071" s="99" t="s">
        <v>534</v>
      </c>
      <c r="F4071" s="95" t="s">
        <v>534</v>
      </c>
      <c r="G4071" s="95" t="s">
        <v>534</v>
      </c>
      <c r="H4071" s="95">
        <v>0</v>
      </c>
      <c r="I4071" s="95">
        <v>1</v>
      </c>
      <c r="J4071" s="95">
        <v>3604</v>
      </c>
      <c r="K4071" s="95" t="s">
        <v>534</v>
      </c>
      <c r="L4071" s="98" t="s">
        <v>534</v>
      </c>
      <c r="M4071" s="98" t="s">
        <v>534</v>
      </c>
      <c r="N4071" s="97" t="s">
        <v>534</v>
      </c>
      <c r="Q4071" s="88" t="str">
        <f t="array" aca="1" ref="Q4071" ca="1">IFERROR(INDEX(Tableau3[Num DECAL],SMALL(IF(Tableau3[Num DECAL]&lt;&gt;"",ROW(INDIRECT("1:"&amp;ROWS(Tableau3[Num DECAL])))),ROWS($1:4060))),"")</f>
        <v/>
      </c>
      <c r="R4071" s="88">
        <f t="shared" ca="1" si="63"/>
        <v>0</v>
      </c>
      <c r="S4071" s="88">
        <f ca="1">COUNTIFS(Tableau3[PLAGE],R4071)</f>
        <v>0</v>
      </c>
      <c r="T4071" s="139">
        <f ca="1">INDEX(EXTRACT!DATE,MATCH(Tableau4[[#This Row],[Décalage]],D:D,0),0)</f>
        <v>0</v>
      </c>
      <c r="U4071" s="139">
        <f ca="1">VLOOKUP(Tableau4[[#This Row],[Décalage]],D:E,2,0)</f>
        <v>0</v>
      </c>
      <c r="V4071" s="139">
        <f ca="1">VLOOKUP(Tableau4[[#This Row],[Décalage]],D:G,4,0)</f>
        <v>0</v>
      </c>
      <c r="AY4071" s="88"/>
      <c r="AZ4071" s="88"/>
      <c r="BA4071" s="88"/>
      <c r="BB4071" s="88"/>
      <c r="BC4071" s="88"/>
    </row>
    <row r="4072" spans="1:55" ht="15" x14ac:dyDescent="0.2">
      <c r="A4072" s="100" t="s">
        <v>534</v>
      </c>
      <c r="B4072" s="95" t="s">
        <v>534</v>
      </c>
      <c r="C4072" s="95">
        <v>4069</v>
      </c>
      <c r="D4072" s="95" t="s">
        <v>534</v>
      </c>
      <c r="E4072" s="99" t="s">
        <v>534</v>
      </c>
      <c r="F4072" s="95" t="s">
        <v>534</v>
      </c>
      <c r="G4072" s="95" t="s">
        <v>534</v>
      </c>
      <c r="H4072" s="95">
        <v>0</v>
      </c>
      <c r="I4072" s="95">
        <v>1</v>
      </c>
      <c r="J4072" s="95">
        <v>3605</v>
      </c>
      <c r="K4072" s="95" t="s">
        <v>534</v>
      </c>
      <c r="L4072" s="98" t="s">
        <v>534</v>
      </c>
      <c r="M4072" s="98" t="s">
        <v>534</v>
      </c>
      <c r="N4072" s="97" t="s">
        <v>534</v>
      </c>
      <c r="Q4072" s="88" t="str">
        <f t="array" aca="1" ref="Q4072" ca="1">IFERROR(INDEX(Tableau3[Num DECAL],SMALL(IF(Tableau3[Num DECAL]&lt;&gt;"",ROW(INDIRECT("1:"&amp;ROWS(Tableau3[Num DECAL])))),ROWS($1:4061))),"")</f>
        <v/>
      </c>
      <c r="R4072" s="88">
        <f t="shared" ca="1" si="63"/>
        <v>0</v>
      </c>
      <c r="S4072" s="88">
        <f ca="1">COUNTIFS(Tableau3[PLAGE],R4072)</f>
        <v>0</v>
      </c>
      <c r="T4072" s="139">
        <f ca="1">INDEX(EXTRACT!DATE,MATCH(Tableau4[[#This Row],[Décalage]],D:D,0),0)</f>
        <v>0</v>
      </c>
      <c r="U4072" s="139">
        <f ca="1">VLOOKUP(Tableau4[[#This Row],[Décalage]],D:E,2,0)</f>
        <v>0</v>
      </c>
      <c r="V4072" s="139">
        <f ca="1">VLOOKUP(Tableau4[[#This Row],[Décalage]],D:G,4,0)</f>
        <v>0</v>
      </c>
      <c r="AY4072" s="88"/>
      <c r="AZ4072" s="88"/>
      <c r="BA4072" s="88"/>
      <c r="BB4072" s="88"/>
      <c r="BC4072" s="88"/>
    </row>
    <row r="4073" spans="1:55" ht="15" x14ac:dyDescent="0.2">
      <c r="A4073" s="100" t="s">
        <v>534</v>
      </c>
      <c r="B4073" s="95" t="s">
        <v>534</v>
      </c>
      <c r="C4073" s="95">
        <v>4070</v>
      </c>
      <c r="D4073" s="95" t="s">
        <v>534</v>
      </c>
      <c r="E4073" s="99" t="s">
        <v>534</v>
      </c>
      <c r="F4073" s="95" t="s">
        <v>534</v>
      </c>
      <c r="G4073" s="95" t="s">
        <v>534</v>
      </c>
      <c r="H4073" s="95">
        <v>0</v>
      </c>
      <c r="I4073" s="95">
        <v>1</v>
      </c>
      <c r="J4073" s="95">
        <v>3606</v>
      </c>
      <c r="K4073" s="95" t="s">
        <v>534</v>
      </c>
      <c r="L4073" s="98" t="s">
        <v>534</v>
      </c>
      <c r="M4073" s="98" t="s">
        <v>534</v>
      </c>
      <c r="N4073" s="97" t="s">
        <v>534</v>
      </c>
      <c r="Q4073" s="88" t="str">
        <f t="array" aca="1" ref="Q4073" ca="1">IFERROR(INDEX(Tableau3[Num DECAL],SMALL(IF(Tableau3[Num DECAL]&lt;&gt;"",ROW(INDIRECT("1:"&amp;ROWS(Tableau3[Num DECAL])))),ROWS($1:4062))),"")</f>
        <v/>
      </c>
      <c r="R4073" s="88">
        <f t="shared" ca="1" si="63"/>
        <v>0</v>
      </c>
      <c r="S4073" s="88">
        <f ca="1">COUNTIFS(Tableau3[PLAGE],R4073)</f>
        <v>0</v>
      </c>
      <c r="T4073" s="139">
        <f ca="1">INDEX(EXTRACT!DATE,MATCH(Tableau4[[#This Row],[Décalage]],D:D,0),0)</f>
        <v>0</v>
      </c>
      <c r="U4073" s="139">
        <f ca="1">VLOOKUP(Tableau4[[#This Row],[Décalage]],D:E,2,0)</f>
        <v>0</v>
      </c>
      <c r="V4073" s="139">
        <f ca="1">VLOOKUP(Tableau4[[#This Row],[Décalage]],D:G,4,0)</f>
        <v>0</v>
      </c>
      <c r="AY4073" s="88"/>
      <c r="AZ4073" s="88"/>
      <c r="BA4073" s="88"/>
      <c r="BB4073" s="88"/>
      <c r="BC4073" s="88"/>
    </row>
    <row r="4074" spans="1:55" ht="15" x14ac:dyDescent="0.2">
      <c r="A4074" s="100" t="s">
        <v>534</v>
      </c>
      <c r="B4074" s="95" t="s">
        <v>534</v>
      </c>
      <c r="C4074" s="95">
        <v>4071</v>
      </c>
      <c r="D4074" s="95" t="s">
        <v>534</v>
      </c>
      <c r="E4074" s="99" t="s">
        <v>534</v>
      </c>
      <c r="F4074" s="95" t="s">
        <v>534</v>
      </c>
      <c r="G4074" s="95" t="s">
        <v>534</v>
      </c>
      <c r="H4074" s="95">
        <v>0</v>
      </c>
      <c r="I4074" s="95">
        <v>1</v>
      </c>
      <c r="J4074" s="95">
        <v>3607</v>
      </c>
      <c r="K4074" s="95" t="s">
        <v>534</v>
      </c>
      <c r="L4074" s="98" t="s">
        <v>534</v>
      </c>
      <c r="M4074" s="98" t="s">
        <v>534</v>
      </c>
      <c r="N4074" s="97" t="s">
        <v>534</v>
      </c>
      <c r="Q4074" s="88" t="str">
        <f t="array" aca="1" ref="Q4074" ca="1">IFERROR(INDEX(Tableau3[Num DECAL],SMALL(IF(Tableau3[Num DECAL]&lt;&gt;"",ROW(INDIRECT("1:"&amp;ROWS(Tableau3[Num DECAL])))),ROWS($1:4063))),"")</f>
        <v/>
      </c>
      <c r="R4074" s="88">
        <f t="shared" ca="1" si="63"/>
        <v>0</v>
      </c>
      <c r="S4074" s="88">
        <f ca="1">COUNTIFS(Tableau3[PLAGE],R4074)</f>
        <v>0</v>
      </c>
      <c r="T4074" s="139">
        <f ca="1">INDEX(EXTRACT!DATE,MATCH(Tableau4[[#This Row],[Décalage]],D:D,0),0)</f>
        <v>0</v>
      </c>
      <c r="U4074" s="139">
        <f ca="1">VLOOKUP(Tableau4[[#This Row],[Décalage]],D:E,2,0)</f>
        <v>0</v>
      </c>
      <c r="V4074" s="139">
        <f ca="1">VLOOKUP(Tableau4[[#This Row],[Décalage]],D:G,4,0)</f>
        <v>0</v>
      </c>
      <c r="AY4074" s="88"/>
      <c r="AZ4074" s="88"/>
      <c r="BA4074" s="88"/>
      <c r="BB4074" s="88"/>
      <c r="BC4074" s="88"/>
    </row>
    <row r="4075" spans="1:55" ht="15" x14ac:dyDescent="0.2">
      <c r="A4075" s="100" t="s">
        <v>534</v>
      </c>
      <c r="B4075" s="95" t="s">
        <v>534</v>
      </c>
      <c r="C4075" s="95">
        <v>4072</v>
      </c>
      <c r="D4075" s="95" t="s">
        <v>534</v>
      </c>
      <c r="E4075" s="99" t="s">
        <v>534</v>
      </c>
      <c r="F4075" s="95" t="s">
        <v>534</v>
      </c>
      <c r="G4075" s="95" t="s">
        <v>534</v>
      </c>
      <c r="H4075" s="95">
        <v>0</v>
      </c>
      <c r="I4075" s="95">
        <v>1</v>
      </c>
      <c r="J4075" s="95">
        <v>3608</v>
      </c>
      <c r="K4075" s="95" t="s">
        <v>534</v>
      </c>
      <c r="L4075" s="98" t="s">
        <v>534</v>
      </c>
      <c r="M4075" s="98" t="s">
        <v>534</v>
      </c>
      <c r="N4075" s="97" t="s">
        <v>534</v>
      </c>
      <c r="Q4075" s="88" t="str">
        <f t="array" aca="1" ref="Q4075" ca="1">IFERROR(INDEX(Tableau3[Num DECAL],SMALL(IF(Tableau3[Num DECAL]&lt;&gt;"",ROW(INDIRECT("1:"&amp;ROWS(Tableau3[Num DECAL])))),ROWS($1:4064))),"")</f>
        <v/>
      </c>
      <c r="R4075" s="88">
        <f t="shared" ca="1" si="63"/>
        <v>0</v>
      </c>
      <c r="S4075" s="88">
        <f ca="1">COUNTIFS(Tableau3[PLAGE],R4075)</f>
        <v>0</v>
      </c>
      <c r="T4075" s="139">
        <f ca="1">INDEX(EXTRACT!DATE,MATCH(Tableau4[[#This Row],[Décalage]],D:D,0),0)</f>
        <v>0</v>
      </c>
      <c r="U4075" s="139">
        <f ca="1">VLOOKUP(Tableau4[[#This Row],[Décalage]],D:E,2,0)</f>
        <v>0</v>
      </c>
      <c r="V4075" s="139">
        <f ca="1">VLOOKUP(Tableau4[[#This Row],[Décalage]],D:G,4,0)</f>
        <v>0</v>
      </c>
      <c r="AY4075" s="88"/>
      <c r="AZ4075" s="88"/>
      <c r="BA4075" s="88"/>
      <c r="BB4075" s="88"/>
      <c r="BC4075" s="88"/>
    </row>
    <row r="4076" spans="1:55" ht="15" x14ac:dyDescent="0.2">
      <c r="A4076" s="100" t="s">
        <v>534</v>
      </c>
      <c r="B4076" s="95" t="s">
        <v>534</v>
      </c>
      <c r="C4076" s="95">
        <v>4073</v>
      </c>
      <c r="D4076" s="95" t="s">
        <v>534</v>
      </c>
      <c r="E4076" s="99" t="s">
        <v>534</v>
      </c>
      <c r="F4076" s="95" t="s">
        <v>534</v>
      </c>
      <c r="G4076" s="95" t="s">
        <v>534</v>
      </c>
      <c r="H4076" s="95">
        <v>0</v>
      </c>
      <c r="I4076" s="95">
        <v>1</v>
      </c>
      <c r="J4076" s="95">
        <v>3609</v>
      </c>
      <c r="K4076" s="95" t="s">
        <v>534</v>
      </c>
      <c r="L4076" s="98" t="s">
        <v>534</v>
      </c>
      <c r="M4076" s="98" t="s">
        <v>534</v>
      </c>
      <c r="N4076" s="97" t="s">
        <v>534</v>
      </c>
      <c r="Q4076" s="88" t="str">
        <f t="array" aca="1" ref="Q4076" ca="1">IFERROR(INDEX(Tableau3[Num DECAL],SMALL(IF(Tableau3[Num DECAL]&lt;&gt;"",ROW(INDIRECT("1:"&amp;ROWS(Tableau3[Num DECAL])))),ROWS($1:4065))),"")</f>
        <v/>
      </c>
      <c r="R4076" s="88">
        <f t="shared" ca="1" si="63"/>
        <v>0</v>
      </c>
      <c r="S4076" s="88">
        <f ca="1">COUNTIFS(Tableau3[PLAGE],R4076)</f>
        <v>0</v>
      </c>
      <c r="T4076" s="139">
        <f ca="1">INDEX(EXTRACT!DATE,MATCH(Tableau4[[#This Row],[Décalage]],D:D,0),0)</f>
        <v>0</v>
      </c>
      <c r="U4076" s="139">
        <f ca="1">VLOOKUP(Tableau4[[#This Row],[Décalage]],D:E,2,0)</f>
        <v>0</v>
      </c>
      <c r="V4076" s="139">
        <f ca="1">VLOOKUP(Tableau4[[#This Row],[Décalage]],D:G,4,0)</f>
        <v>0</v>
      </c>
      <c r="AY4076" s="88"/>
      <c r="AZ4076" s="88"/>
      <c r="BA4076" s="88"/>
      <c r="BB4076" s="88"/>
      <c r="BC4076" s="88"/>
    </row>
    <row r="4077" spans="1:55" ht="15" x14ac:dyDescent="0.2">
      <c r="A4077" s="100" t="s">
        <v>534</v>
      </c>
      <c r="B4077" s="95" t="s">
        <v>534</v>
      </c>
      <c r="C4077" s="95">
        <v>4074</v>
      </c>
      <c r="D4077" s="95" t="s">
        <v>534</v>
      </c>
      <c r="E4077" s="99" t="s">
        <v>534</v>
      </c>
      <c r="F4077" s="95" t="s">
        <v>534</v>
      </c>
      <c r="G4077" s="95" t="s">
        <v>534</v>
      </c>
      <c r="H4077" s="95">
        <v>0</v>
      </c>
      <c r="I4077" s="95">
        <v>1</v>
      </c>
      <c r="J4077" s="95">
        <v>3610</v>
      </c>
      <c r="K4077" s="95" t="s">
        <v>534</v>
      </c>
      <c r="L4077" s="98" t="s">
        <v>534</v>
      </c>
      <c r="M4077" s="98" t="s">
        <v>534</v>
      </c>
      <c r="N4077" s="97" t="s">
        <v>534</v>
      </c>
      <c r="Q4077" s="88" t="str">
        <f t="array" aca="1" ref="Q4077" ca="1">IFERROR(INDEX(Tableau3[Num DECAL],SMALL(IF(Tableau3[Num DECAL]&lt;&gt;"",ROW(INDIRECT("1:"&amp;ROWS(Tableau3[Num DECAL])))),ROWS($1:4066))),"")</f>
        <v/>
      </c>
      <c r="R4077" s="88">
        <f t="shared" ca="1" si="63"/>
        <v>0</v>
      </c>
      <c r="S4077" s="88">
        <f ca="1">COUNTIFS(Tableau3[PLAGE],R4077)</f>
        <v>0</v>
      </c>
      <c r="T4077" s="139">
        <f ca="1">INDEX(EXTRACT!DATE,MATCH(Tableau4[[#This Row],[Décalage]],D:D,0),0)</f>
        <v>0</v>
      </c>
      <c r="U4077" s="139">
        <f ca="1">VLOOKUP(Tableau4[[#This Row],[Décalage]],D:E,2,0)</f>
        <v>0</v>
      </c>
      <c r="V4077" s="139">
        <f ca="1">VLOOKUP(Tableau4[[#This Row],[Décalage]],D:G,4,0)</f>
        <v>0</v>
      </c>
      <c r="AY4077" s="88"/>
      <c r="AZ4077" s="88"/>
      <c r="BA4077" s="88"/>
      <c r="BB4077" s="88"/>
      <c r="BC4077" s="88"/>
    </row>
    <row r="4078" spans="1:55" ht="15" x14ac:dyDescent="0.2">
      <c r="A4078" s="100" t="s">
        <v>534</v>
      </c>
      <c r="B4078" s="95" t="s">
        <v>534</v>
      </c>
      <c r="C4078" s="95">
        <v>4075</v>
      </c>
      <c r="D4078" s="95" t="s">
        <v>534</v>
      </c>
      <c r="E4078" s="99" t="s">
        <v>534</v>
      </c>
      <c r="F4078" s="95" t="s">
        <v>534</v>
      </c>
      <c r="G4078" s="95" t="s">
        <v>534</v>
      </c>
      <c r="H4078" s="95">
        <v>0</v>
      </c>
      <c r="I4078" s="95">
        <v>1</v>
      </c>
      <c r="J4078" s="95">
        <v>3611</v>
      </c>
      <c r="K4078" s="95" t="s">
        <v>534</v>
      </c>
      <c r="L4078" s="98" t="s">
        <v>534</v>
      </c>
      <c r="M4078" s="98" t="s">
        <v>534</v>
      </c>
      <c r="N4078" s="97" t="s">
        <v>534</v>
      </c>
      <c r="Q4078" s="88" t="str">
        <f t="array" aca="1" ref="Q4078" ca="1">IFERROR(INDEX(Tableau3[Num DECAL],SMALL(IF(Tableau3[Num DECAL]&lt;&gt;"",ROW(INDIRECT("1:"&amp;ROWS(Tableau3[Num DECAL])))),ROWS($1:4067))),"")</f>
        <v/>
      </c>
      <c r="R4078" s="88">
        <f t="shared" ca="1" si="63"/>
        <v>0</v>
      </c>
      <c r="S4078" s="88">
        <f ca="1">COUNTIFS(Tableau3[PLAGE],R4078)</f>
        <v>0</v>
      </c>
      <c r="T4078" s="139">
        <f ca="1">INDEX(EXTRACT!DATE,MATCH(Tableau4[[#This Row],[Décalage]],D:D,0),0)</f>
        <v>0</v>
      </c>
      <c r="U4078" s="139">
        <f ca="1">VLOOKUP(Tableau4[[#This Row],[Décalage]],D:E,2,0)</f>
        <v>0</v>
      </c>
      <c r="V4078" s="139">
        <f ca="1">VLOOKUP(Tableau4[[#This Row],[Décalage]],D:G,4,0)</f>
        <v>0</v>
      </c>
      <c r="AY4078" s="88"/>
      <c r="AZ4078" s="88"/>
      <c r="BA4078" s="88"/>
      <c r="BB4078" s="88"/>
      <c r="BC4078" s="88"/>
    </row>
    <row r="4079" spans="1:55" ht="15" x14ac:dyDescent="0.2">
      <c r="A4079" s="100" t="s">
        <v>534</v>
      </c>
      <c r="B4079" s="95" t="s">
        <v>534</v>
      </c>
      <c r="C4079" s="95">
        <v>4076</v>
      </c>
      <c r="D4079" s="95" t="s">
        <v>534</v>
      </c>
      <c r="E4079" s="99" t="s">
        <v>534</v>
      </c>
      <c r="F4079" s="95" t="s">
        <v>534</v>
      </c>
      <c r="G4079" s="95" t="s">
        <v>534</v>
      </c>
      <c r="H4079" s="95">
        <v>0</v>
      </c>
      <c r="I4079" s="95">
        <v>1</v>
      </c>
      <c r="J4079" s="95">
        <v>3612</v>
      </c>
      <c r="K4079" s="95" t="s">
        <v>534</v>
      </c>
      <c r="L4079" s="98" t="s">
        <v>534</v>
      </c>
      <c r="M4079" s="98" t="s">
        <v>534</v>
      </c>
      <c r="N4079" s="97" t="s">
        <v>534</v>
      </c>
      <c r="Q4079" s="88" t="str">
        <f t="array" aca="1" ref="Q4079" ca="1">IFERROR(INDEX(Tableau3[Num DECAL],SMALL(IF(Tableau3[Num DECAL]&lt;&gt;"",ROW(INDIRECT("1:"&amp;ROWS(Tableau3[Num DECAL])))),ROWS($1:4068))),"")</f>
        <v/>
      </c>
      <c r="R4079" s="88">
        <f t="shared" ca="1" si="63"/>
        <v>0</v>
      </c>
      <c r="S4079" s="88">
        <f ca="1">COUNTIFS(Tableau3[PLAGE],R4079)</f>
        <v>0</v>
      </c>
      <c r="T4079" s="139">
        <f ca="1">INDEX(EXTRACT!DATE,MATCH(Tableau4[[#This Row],[Décalage]],D:D,0),0)</f>
        <v>0</v>
      </c>
      <c r="U4079" s="139">
        <f ca="1">VLOOKUP(Tableau4[[#This Row],[Décalage]],D:E,2,0)</f>
        <v>0</v>
      </c>
      <c r="V4079" s="139">
        <f ca="1">VLOOKUP(Tableau4[[#This Row],[Décalage]],D:G,4,0)</f>
        <v>0</v>
      </c>
      <c r="AY4079" s="88"/>
      <c r="AZ4079" s="88"/>
      <c r="BA4079" s="88"/>
      <c r="BB4079" s="88"/>
      <c r="BC4079" s="88"/>
    </row>
    <row r="4080" spans="1:55" ht="15" x14ac:dyDescent="0.2">
      <c r="A4080" s="100" t="s">
        <v>534</v>
      </c>
      <c r="B4080" s="95" t="s">
        <v>534</v>
      </c>
      <c r="C4080" s="95">
        <v>4077</v>
      </c>
      <c r="D4080" s="95" t="s">
        <v>534</v>
      </c>
      <c r="E4080" s="99" t="s">
        <v>534</v>
      </c>
      <c r="F4080" s="95" t="s">
        <v>534</v>
      </c>
      <c r="G4080" s="95" t="s">
        <v>534</v>
      </c>
      <c r="H4080" s="95">
        <v>0</v>
      </c>
      <c r="I4080" s="95">
        <v>1</v>
      </c>
      <c r="J4080" s="95">
        <v>3613</v>
      </c>
      <c r="K4080" s="95" t="s">
        <v>534</v>
      </c>
      <c r="L4080" s="98" t="s">
        <v>534</v>
      </c>
      <c r="M4080" s="98" t="s">
        <v>534</v>
      </c>
      <c r="N4080" s="97" t="s">
        <v>534</v>
      </c>
      <c r="Q4080" s="88" t="str">
        <f t="array" aca="1" ref="Q4080" ca="1">IFERROR(INDEX(Tableau3[Num DECAL],SMALL(IF(Tableau3[Num DECAL]&lt;&gt;"",ROW(INDIRECT("1:"&amp;ROWS(Tableau3[Num DECAL])))),ROWS($1:4069))),"")</f>
        <v/>
      </c>
      <c r="R4080" s="88">
        <f t="shared" ca="1" si="63"/>
        <v>0</v>
      </c>
      <c r="S4080" s="88">
        <f ca="1">COUNTIFS(Tableau3[PLAGE],R4080)</f>
        <v>0</v>
      </c>
      <c r="T4080" s="139">
        <f ca="1">INDEX(EXTRACT!DATE,MATCH(Tableau4[[#This Row],[Décalage]],D:D,0),0)</f>
        <v>0</v>
      </c>
      <c r="U4080" s="139">
        <f ca="1">VLOOKUP(Tableau4[[#This Row],[Décalage]],D:E,2,0)</f>
        <v>0</v>
      </c>
      <c r="V4080" s="139">
        <f ca="1">VLOOKUP(Tableau4[[#This Row],[Décalage]],D:G,4,0)</f>
        <v>0</v>
      </c>
      <c r="AY4080" s="88"/>
      <c r="AZ4080" s="88"/>
      <c r="BA4080" s="88"/>
      <c r="BB4080" s="88"/>
      <c r="BC4080" s="88"/>
    </row>
    <row r="4081" spans="1:55" ht="15" x14ac:dyDescent="0.2">
      <c r="A4081" s="100" t="s">
        <v>534</v>
      </c>
      <c r="B4081" s="95" t="s">
        <v>534</v>
      </c>
      <c r="C4081" s="95">
        <v>4078</v>
      </c>
      <c r="D4081" s="95" t="s">
        <v>534</v>
      </c>
      <c r="E4081" s="99" t="s">
        <v>534</v>
      </c>
      <c r="F4081" s="95" t="s">
        <v>534</v>
      </c>
      <c r="G4081" s="95" t="s">
        <v>534</v>
      </c>
      <c r="H4081" s="95">
        <v>0</v>
      </c>
      <c r="I4081" s="95">
        <v>1</v>
      </c>
      <c r="J4081" s="95">
        <v>3614</v>
      </c>
      <c r="K4081" s="95" t="s">
        <v>534</v>
      </c>
      <c r="L4081" s="98" t="s">
        <v>534</v>
      </c>
      <c r="M4081" s="98" t="s">
        <v>534</v>
      </c>
      <c r="N4081" s="97" t="s">
        <v>534</v>
      </c>
      <c r="Q4081" s="88" t="str">
        <f t="array" aca="1" ref="Q4081" ca="1">IFERROR(INDEX(Tableau3[Num DECAL],SMALL(IF(Tableau3[Num DECAL]&lt;&gt;"",ROW(INDIRECT("1:"&amp;ROWS(Tableau3[Num DECAL])))),ROWS($1:4070))),"")</f>
        <v/>
      </c>
      <c r="R4081" s="88">
        <f t="shared" ca="1" si="63"/>
        <v>0</v>
      </c>
      <c r="S4081" s="88">
        <f ca="1">COUNTIFS(Tableau3[PLAGE],R4081)</f>
        <v>0</v>
      </c>
      <c r="T4081" s="139">
        <f ca="1">INDEX(EXTRACT!DATE,MATCH(Tableau4[[#This Row],[Décalage]],D:D,0),0)</f>
        <v>0</v>
      </c>
      <c r="U4081" s="139">
        <f ca="1">VLOOKUP(Tableau4[[#This Row],[Décalage]],D:E,2,0)</f>
        <v>0</v>
      </c>
      <c r="V4081" s="139">
        <f ca="1">VLOOKUP(Tableau4[[#This Row],[Décalage]],D:G,4,0)</f>
        <v>0</v>
      </c>
      <c r="AY4081" s="88"/>
      <c r="AZ4081" s="88"/>
      <c r="BA4081" s="88"/>
      <c r="BB4081" s="88"/>
      <c r="BC4081" s="88"/>
    </row>
    <row r="4082" spans="1:55" ht="15" x14ac:dyDescent="0.2">
      <c r="A4082" s="100" t="s">
        <v>534</v>
      </c>
      <c r="B4082" s="95" t="s">
        <v>534</v>
      </c>
      <c r="C4082" s="95">
        <v>4079</v>
      </c>
      <c r="D4082" s="95" t="s">
        <v>534</v>
      </c>
      <c r="E4082" s="99" t="s">
        <v>534</v>
      </c>
      <c r="F4082" s="95" t="s">
        <v>534</v>
      </c>
      <c r="G4082" s="95" t="s">
        <v>534</v>
      </c>
      <c r="H4082" s="95">
        <v>0</v>
      </c>
      <c r="I4082" s="95">
        <v>1</v>
      </c>
      <c r="J4082" s="95">
        <v>3615</v>
      </c>
      <c r="K4082" s="95" t="s">
        <v>534</v>
      </c>
      <c r="L4082" s="98" t="s">
        <v>534</v>
      </c>
      <c r="M4082" s="98" t="s">
        <v>534</v>
      </c>
      <c r="N4082" s="97" t="s">
        <v>534</v>
      </c>
      <c r="Q4082" s="88" t="str">
        <f t="array" aca="1" ref="Q4082" ca="1">IFERROR(INDEX(Tableau3[Num DECAL],SMALL(IF(Tableau3[Num DECAL]&lt;&gt;"",ROW(INDIRECT("1:"&amp;ROWS(Tableau3[Num DECAL])))),ROWS($1:4071))),"")</f>
        <v/>
      </c>
      <c r="R4082" s="88">
        <f t="shared" ca="1" si="63"/>
        <v>0</v>
      </c>
      <c r="S4082" s="88">
        <f ca="1">COUNTIFS(Tableau3[PLAGE],R4082)</f>
        <v>0</v>
      </c>
      <c r="T4082" s="139">
        <f ca="1">INDEX(EXTRACT!DATE,MATCH(Tableau4[[#This Row],[Décalage]],D:D,0),0)</f>
        <v>0</v>
      </c>
      <c r="U4082" s="139">
        <f ca="1">VLOOKUP(Tableau4[[#This Row],[Décalage]],D:E,2,0)</f>
        <v>0</v>
      </c>
      <c r="V4082" s="139">
        <f ca="1">VLOOKUP(Tableau4[[#This Row],[Décalage]],D:G,4,0)</f>
        <v>0</v>
      </c>
      <c r="AY4082" s="88"/>
      <c r="AZ4082" s="88"/>
      <c r="BA4082" s="88"/>
      <c r="BB4082" s="88"/>
      <c r="BC4082" s="88"/>
    </row>
    <row r="4083" spans="1:55" ht="15" x14ac:dyDescent="0.2">
      <c r="A4083" s="100" t="s">
        <v>534</v>
      </c>
      <c r="B4083" s="95" t="s">
        <v>534</v>
      </c>
      <c r="C4083" s="95">
        <v>4080</v>
      </c>
      <c r="D4083" s="95" t="s">
        <v>534</v>
      </c>
      <c r="E4083" s="99" t="s">
        <v>534</v>
      </c>
      <c r="F4083" s="95" t="s">
        <v>534</v>
      </c>
      <c r="G4083" s="95" t="s">
        <v>534</v>
      </c>
      <c r="H4083" s="95">
        <v>0</v>
      </c>
      <c r="I4083" s="95">
        <v>1</v>
      </c>
      <c r="J4083" s="95">
        <v>3616</v>
      </c>
      <c r="K4083" s="95" t="s">
        <v>534</v>
      </c>
      <c r="L4083" s="98" t="s">
        <v>534</v>
      </c>
      <c r="M4083" s="98" t="s">
        <v>534</v>
      </c>
      <c r="N4083" s="97" t="s">
        <v>534</v>
      </c>
      <c r="Q4083" s="88" t="str">
        <f t="array" aca="1" ref="Q4083" ca="1">IFERROR(INDEX(Tableau3[Num DECAL],SMALL(IF(Tableau3[Num DECAL]&lt;&gt;"",ROW(INDIRECT("1:"&amp;ROWS(Tableau3[Num DECAL])))),ROWS($1:4072))),"")</f>
        <v/>
      </c>
      <c r="R4083" s="88">
        <f t="shared" ca="1" si="63"/>
        <v>0</v>
      </c>
      <c r="S4083" s="88">
        <f ca="1">COUNTIFS(Tableau3[PLAGE],R4083)</f>
        <v>0</v>
      </c>
      <c r="T4083" s="139">
        <f ca="1">INDEX(EXTRACT!DATE,MATCH(Tableau4[[#This Row],[Décalage]],D:D,0),0)</f>
        <v>0</v>
      </c>
      <c r="U4083" s="139">
        <f ca="1">VLOOKUP(Tableau4[[#This Row],[Décalage]],D:E,2,0)</f>
        <v>0</v>
      </c>
      <c r="V4083" s="139">
        <f ca="1">VLOOKUP(Tableau4[[#This Row],[Décalage]],D:G,4,0)</f>
        <v>0</v>
      </c>
      <c r="AY4083" s="88"/>
      <c r="AZ4083" s="88"/>
      <c r="BA4083" s="88"/>
      <c r="BB4083" s="88"/>
      <c r="BC4083" s="88"/>
    </row>
    <row r="4084" spans="1:55" ht="15" x14ac:dyDescent="0.2">
      <c r="A4084" s="100" t="s">
        <v>534</v>
      </c>
      <c r="B4084" s="95" t="s">
        <v>534</v>
      </c>
      <c r="C4084" s="95">
        <v>4081</v>
      </c>
      <c r="D4084" s="95" t="s">
        <v>534</v>
      </c>
      <c r="E4084" s="99" t="s">
        <v>534</v>
      </c>
      <c r="F4084" s="95" t="s">
        <v>534</v>
      </c>
      <c r="G4084" s="95" t="s">
        <v>534</v>
      </c>
      <c r="H4084" s="95">
        <v>0</v>
      </c>
      <c r="I4084" s="95">
        <v>1</v>
      </c>
      <c r="J4084" s="95">
        <v>3617</v>
      </c>
      <c r="K4084" s="95" t="s">
        <v>534</v>
      </c>
      <c r="L4084" s="98" t="s">
        <v>534</v>
      </c>
      <c r="M4084" s="98" t="s">
        <v>534</v>
      </c>
      <c r="N4084" s="97" t="s">
        <v>534</v>
      </c>
      <c r="Q4084" s="88" t="str">
        <f t="array" aca="1" ref="Q4084" ca="1">IFERROR(INDEX(Tableau3[Num DECAL],SMALL(IF(Tableau3[Num DECAL]&lt;&gt;"",ROW(INDIRECT("1:"&amp;ROWS(Tableau3[Num DECAL])))),ROWS($1:4073))),"")</f>
        <v/>
      </c>
      <c r="R4084" s="88">
        <f t="shared" ca="1" si="63"/>
        <v>0</v>
      </c>
      <c r="S4084" s="88">
        <f ca="1">COUNTIFS(Tableau3[PLAGE],R4084)</f>
        <v>0</v>
      </c>
      <c r="T4084" s="139">
        <f ca="1">INDEX(EXTRACT!DATE,MATCH(Tableau4[[#This Row],[Décalage]],D:D,0),0)</f>
        <v>0</v>
      </c>
      <c r="U4084" s="139">
        <f ca="1">VLOOKUP(Tableau4[[#This Row],[Décalage]],D:E,2,0)</f>
        <v>0</v>
      </c>
      <c r="V4084" s="139">
        <f ca="1">VLOOKUP(Tableau4[[#This Row],[Décalage]],D:G,4,0)</f>
        <v>0</v>
      </c>
      <c r="AY4084" s="88"/>
      <c r="AZ4084" s="88"/>
      <c r="BA4084" s="88"/>
      <c r="BB4084" s="88"/>
      <c r="BC4084" s="88"/>
    </row>
    <row r="4085" spans="1:55" ht="15" x14ac:dyDescent="0.2">
      <c r="A4085" s="100" t="s">
        <v>534</v>
      </c>
      <c r="B4085" s="95" t="s">
        <v>534</v>
      </c>
      <c r="C4085" s="95">
        <v>4082</v>
      </c>
      <c r="D4085" s="95" t="s">
        <v>534</v>
      </c>
      <c r="E4085" s="99" t="s">
        <v>534</v>
      </c>
      <c r="F4085" s="95" t="s">
        <v>534</v>
      </c>
      <c r="G4085" s="95" t="s">
        <v>534</v>
      </c>
      <c r="H4085" s="95">
        <v>0</v>
      </c>
      <c r="I4085" s="95">
        <v>1</v>
      </c>
      <c r="J4085" s="95">
        <v>3618</v>
      </c>
      <c r="K4085" s="95" t="s">
        <v>534</v>
      </c>
      <c r="L4085" s="98" t="s">
        <v>534</v>
      </c>
      <c r="M4085" s="98" t="s">
        <v>534</v>
      </c>
      <c r="N4085" s="97" t="s">
        <v>534</v>
      </c>
      <c r="Q4085" s="88" t="str">
        <f t="array" aca="1" ref="Q4085" ca="1">IFERROR(INDEX(Tableau3[Num DECAL],SMALL(IF(Tableau3[Num DECAL]&lt;&gt;"",ROW(INDIRECT("1:"&amp;ROWS(Tableau3[Num DECAL])))),ROWS($1:4074))),"")</f>
        <v/>
      </c>
      <c r="R4085" s="88">
        <f t="shared" ca="1" si="63"/>
        <v>0</v>
      </c>
      <c r="S4085" s="88">
        <f ca="1">COUNTIFS(Tableau3[PLAGE],R4085)</f>
        <v>0</v>
      </c>
      <c r="T4085" s="139">
        <f ca="1">INDEX(EXTRACT!DATE,MATCH(Tableau4[[#This Row],[Décalage]],D:D,0),0)</f>
        <v>0</v>
      </c>
      <c r="U4085" s="139">
        <f ca="1">VLOOKUP(Tableau4[[#This Row],[Décalage]],D:E,2,0)</f>
        <v>0</v>
      </c>
      <c r="V4085" s="139">
        <f ca="1">VLOOKUP(Tableau4[[#This Row],[Décalage]],D:G,4,0)</f>
        <v>0</v>
      </c>
      <c r="AY4085" s="88"/>
      <c r="AZ4085" s="88"/>
      <c r="BA4085" s="88"/>
      <c r="BB4085" s="88"/>
      <c r="BC4085" s="88"/>
    </row>
    <row r="4086" spans="1:55" ht="15" x14ac:dyDescent="0.2">
      <c r="A4086" s="100" t="s">
        <v>534</v>
      </c>
      <c r="B4086" s="95" t="s">
        <v>534</v>
      </c>
      <c r="C4086" s="95">
        <v>4083</v>
      </c>
      <c r="D4086" s="95" t="s">
        <v>534</v>
      </c>
      <c r="E4086" s="99" t="s">
        <v>534</v>
      </c>
      <c r="F4086" s="95" t="s">
        <v>534</v>
      </c>
      <c r="G4086" s="95" t="s">
        <v>534</v>
      </c>
      <c r="H4086" s="95">
        <v>0</v>
      </c>
      <c r="I4086" s="95">
        <v>1</v>
      </c>
      <c r="J4086" s="95">
        <v>3619</v>
      </c>
      <c r="K4086" s="95" t="s">
        <v>534</v>
      </c>
      <c r="L4086" s="98" t="s">
        <v>534</v>
      </c>
      <c r="M4086" s="98" t="s">
        <v>534</v>
      </c>
      <c r="N4086" s="97" t="s">
        <v>534</v>
      </c>
      <c r="Q4086" s="88" t="str">
        <f t="array" aca="1" ref="Q4086" ca="1">IFERROR(INDEX(Tableau3[Num DECAL],SMALL(IF(Tableau3[Num DECAL]&lt;&gt;"",ROW(INDIRECT("1:"&amp;ROWS(Tableau3[Num DECAL])))),ROWS($1:4075))),"")</f>
        <v/>
      </c>
      <c r="R4086" s="88">
        <f t="shared" ca="1" si="63"/>
        <v>0</v>
      </c>
      <c r="S4086" s="88">
        <f ca="1">COUNTIFS(Tableau3[PLAGE],R4086)</f>
        <v>0</v>
      </c>
      <c r="T4086" s="139">
        <f ca="1">INDEX(EXTRACT!DATE,MATCH(Tableau4[[#This Row],[Décalage]],D:D,0),0)</f>
        <v>0</v>
      </c>
      <c r="U4086" s="139">
        <f ca="1">VLOOKUP(Tableau4[[#This Row],[Décalage]],D:E,2,0)</f>
        <v>0</v>
      </c>
      <c r="V4086" s="139">
        <f ca="1">VLOOKUP(Tableau4[[#This Row],[Décalage]],D:G,4,0)</f>
        <v>0</v>
      </c>
      <c r="AY4086" s="88"/>
      <c r="AZ4086" s="88"/>
      <c r="BA4086" s="88"/>
      <c r="BB4086" s="88"/>
      <c r="BC4086" s="88"/>
    </row>
    <row r="4087" spans="1:55" ht="15" x14ac:dyDescent="0.2">
      <c r="A4087" s="100" t="s">
        <v>534</v>
      </c>
      <c r="B4087" s="95" t="s">
        <v>534</v>
      </c>
      <c r="C4087" s="95">
        <v>4084</v>
      </c>
      <c r="D4087" s="95" t="s">
        <v>534</v>
      </c>
      <c r="E4087" s="99" t="s">
        <v>534</v>
      </c>
      <c r="F4087" s="95" t="s">
        <v>534</v>
      </c>
      <c r="G4087" s="95" t="s">
        <v>534</v>
      </c>
      <c r="H4087" s="95">
        <v>0</v>
      </c>
      <c r="I4087" s="95">
        <v>1</v>
      </c>
      <c r="J4087" s="95">
        <v>3620</v>
      </c>
      <c r="K4087" s="95" t="s">
        <v>534</v>
      </c>
      <c r="L4087" s="98" t="s">
        <v>534</v>
      </c>
      <c r="M4087" s="98" t="s">
        <v>534</v>
      </c>
      <c r="N4087" s="97" t="s">
        <v>534</v>
      </c>
      <c r="Q4087" s="88" t="str">
        <f t="array" aca="1" ref="Q4087" ca="1">IFERROR(INDEX(Tableau3[Num DECAL],SMALL(IF(Tableau3[Num DECAL]&lt;&gt;"",ROW(INDIRECT("1:"&amp;ROWS(Tableau3[Num DECAL])))),ROWS($1:4076))),"")</f>
        <v/>
      </c>
      <c r="R4087" s="88">
        <f t="shared" ca="1" si="63"/>
        <v>0</v>
      </c>
      <c r="S4087" s="88">
        <f ca="1">COUNTIFS(Tableau3[PLAGE],R4087)</f>
        <v>0</v>
      </c>
      <c r="T4087" s="139">
        <f ca="1">INDEX(EXTRACT!DATE,MATCH(Tableau4[[#This Row],[Décalage]],D:D,0),0)</f>
        <v>0</v>
      </c>
      <c r="U4087" s="139">
        <f ca="1">VLOOKUP(Tableau4[[#This Row],[Décalage]],D:E,2,0)</f>
        <v>0</v>
      </c>
      <c r="V4087" s="139">
        <f ca="1">VLOOKUP(Tableau4[[#This Row],[Décalage]],D:G,4,0)</f>
        <v>0</v>
      </c>
      <c r="AY4087" s="88"/>
      <c r="AZ4087" s="88"/>
      <c r="BA4087" s="88"/>
      <c r="BB4087" s="88"/>
      <c r="BC4087" s="88"/>
    </row>
    <row r="4088" spans="1:55" ht="15" x14ac:dyDescent="0.2">
      <c r="A4088" s="100" t="s">
        <v>534</v>
      </c>
      <c r="B4088" s="95" t="s">
        <v>534</v>
      </c>
      <c r="C4088" s="95">
        <v>4085</v>
      </c>
      <c r="D4088" s="95" t="s">
        <v>534</v>
      </c>
      <c r="E4088" s="99" t="s">
        <v>534</v>
      </c>
      <c r="F4088" s="95" t="s">
        <v>534</v>
      </c>
      <c r="G4088" s="95" t="s">
        <v>534</v>
      </c>
      <c r="H4088" s="95">
        <v>0</v>
      </c>
      <c r="I4088" s="95">
        <v>1</v>
      </c>
      <c r="J4088" s="95">
        <v>3621</v>
      </c>
      <c r="K4088" s="95" t="s">
        <v>534</v>
      </c>
      <c r="L4088" s="98" t="s">
        <v>534</v>
      </c>
      <c r="M4088" s="98" t="s">
        <v>534</v>
      </c>
      <c r="N4088" s="97" t="s">
        <v>534</v>
      </c>
      <c r="Q4088" s="88" t="str">
        <f t="array" aca="1" ref="Q4088" ca="1">IFERROR(INDEX(Tableau3[Num DECAL],SMALL(IF(Tableau3[Num DECAL]&lt;&gt;"",ROW(INDIRECT("1:"&amp;ROWS(Tableau3[Num DECAL])))),ROWS($1:4077))),"")</f>
        <v/>
      </c>
      <c r="R4088" s="88">
        <f t="shared" ca="1" si="63"/>
        <v>0</v>
      </c>
      <c r="S4088" s="88">
        <f ca="1">COUNTIFS(Tableau3[PLAGE],R4088)</f>
        <v>0</v>
      </c>
      <c r="T4088" s="139">
        <f ca="1">INDEX(EXTRACT!DATE,MATCH(Tableau4[[#This Row],[Décalage]],D:D,0),0)</f>
        <v>0</v>
      </c>
      <c r="U4088" s="139">
        <f ca="1">VLOOKUP(Tableau4[[#This Row],[Décalage]],D:E,2,0)</f>
        <v>0</v>
      </c>
      <c r="V4088" s="139">
        <f ca="1">VLOOKUP(Tableau4[[#This Row],[Décalage]],D:G,4,0)</f>
        <v>0</v>
      </c>
      <c r="AY4088" s="88"/>
      <c r="AZ4088" s="88"/>
      <c r="BA4088" s="88"/>
      <c r="BB4088" s="88"/>
      <c r="BC4088" s="88"/>
    </row>
    <row r="4089" spans="1:55" ht="15" x14ac:dyDescent="0.2">
      <c r="A4089" s="100" t="s">
        <v>534</v>
      </c>
      <c r="B4089" s="95" t="s">
        <v>534</v>
      </c>
      <c r="C4089" s="95">
        <v>4086</v>
      </c>
      <c r="D4089" s="95" t="s">
        <v>534</v>
      </c>
      <c r="E4089" s="99" t="s">
        <v>534</v>
      </c>
      <c r="F4089" s="95" t="s">
        <v>534</v>
      </c>
      <c r="G4089" s="95" t="s">
        <v>534</v>
      </c>
      <c r="H4089" s="95">
        <v>0</v>
      </c>
      <c r="I4089" s="95">
        <v>1</v>
      </c>
      <c r="J4089" s="95">
        <v>3622</v>
      </c>
      <c r="K4089" s="95" t="s">
        <v>534</v>
      </c>
      <c r="L4089" s="98" t="s">
        <v>534</v>
      </c>
      <c r="M4089" s="98" t="s">
        <v>534</v>
      </c>
      <c r="N4089" s="97" t="s">
        <v>534</v>
      </c>
      <c r="Q4089" s="88" t="str">
        <f t="array" aca="1" ref="Q4089" ca="1">IFERROR(INDEX(Tableau3[Num DECAL],SMALL(IF(Tableau3[Num DECAL]&lt;&gt;"",ROW(INDIRECT("1:"&amp;ROWS(Tableau3[Num DECAL])))),ROWS($1:4078))),"")</f>
        <v/>
      </c>
      <c r="R4089" s="88">
        <f t="shared" ca="1" si="63"/>
        <v>0</v>
      </c>
      <c r="S4089" s="88">
        <f ca="1">COUNTIFS(Tableau3[PLAGE],R4089)</f>
        <v>0</v>
      </c>
      <c r="T4089" s="139">
        <f ca="1">INDEX(EXTRACT!DATE,MATCH(Tableau4[[#This Row],[Décalage]],D:D,0),0)</f>
        <v>0</v>
      </c>
      <c r="U4089" s="139">
        <f ca="1">VLOOKUP(Tableau4[[#This Row],[Décalage]],D:E,2,0)</f>
        <v>0</v>
      </c>
      <c r="V4089" s="139">
        <f ca="1">VLOOKUP(Tableau4[[#This Row],[Décalage]],D:G,4,0)</f>
        <v>0</v>
      </c>
      <c r="AY4089" s="88"/>
      <c r="AZ4089" s="88"/>
      <c r="BA4089" s="88"/>
      <c r="BB4089" s="88"/>
      <c r="BC4089" s="88"/>
    </row>
    <row r="4090" spans="1:55" ht="15" x14ac:dyDescent="0.2">
      <c r="A4090" s="100" t="s">
        <v>534</v>
      </c>
      <c r="B4090" s="95" t="s">
        <v>534</v>
      </c>
      <c r="C4090" s="95">
        <v>4087</v>
      </c>
      <c r="D4090" s="95" t="s">
        <v>534</v>
      </c>
      <c r="E4090" s="99" t="s">
        <v>534</v>
      </c>
      <c r="F4090" s="95" t="s">
        <v>534</v>
      </c>
      <c r="G4090" s="95" t="s">
        <v>534</v>
      </c>
      <c r="H4090" s="95">
        <v>0</v>
      </c>
      <c r="I4090" s="95">
        <v>1</v>
      </c>
      <c r="J4090" s="95">
        <v>3623</v>
      </c>
      <c r="K4090" s="95" t="s">
        <v>534</v>
      </c>
      <c r="L4090" s="98" t="s">
        <v>534</v>
      </c>
      <c r="M4090" s="98" t="s">
        <v>534</v>
      </c>
      <c r="N4090" s="97" t="s">
        <v>534</v>
      </c>
      <c r="Q4090" s="88" t="str">
        <f t="array" aca="1" ref="Q4090" ca="1">IFERROR(INDEX(Tableau3[Num DECAL],SMALL(IF(Tableau3[Num DECAL]&lt;&gt;"",ROW(INDIRECT("1:"&amp;ROWS(Tableau3[Num DECAL])))),ROWS($1:4079))),"")</f>
        <v/>
      </c>
      <c r="R4090" s="88">
        <f t="shared" ca="1" si="63"/>
        <v>0</v>
      </c>
      <c r="S4090" s="88">
        <f ca="1">COUNTIFS(Tableau3[PLAGE],R4090)</f>
        <v>0</v>
      </c>
      <c r="T4090" s="139">
        <f ca="1">INDEX(EXTRACT!DATE,MATCH(Tableau4[[#This Row],[Décalage]],D:D,0),0)</f>
        <v>0</v>
      </c>
      <c r="U4090" s="139">
        <f ca="1">VLOOKUP(Tableau4[[#This Row],[Décalage]],D:E,2,0)</f>
        <v>0</v>
      </c>
      <c r="V4090" s="139">
        <f ca="1">VLOOKUP(Tableau4[[#This Row],[Décalage]],D:G,4,0)</f>
        <v>0</v>
      </c>
      <c r="AY4090" s="88"/>
      <c r="AZ4090" s="88"/>
      <c r="BA4090" s="88"/>
      <c r="BB4090" s="88"/>
      <c r="BC4090" s="88"/>
    </row>
    <row r="4091" spans="1:55" ht="15" x14ac:dyDescent="0.2">
      <c r="A4091" s="100" t="s">
        <v>534</v>
      </c>
      <c r="B4091" s="95" t="s">
        <v>534</v>
      </c>
      <c r="C4091" s="95">
        <v>4088</v>
      </c>
      <c r="D4091" s="95" t="s">
        <v>534</v>
      </c>
      <c r="E4091" s="99" t="s">
        <v>534</v>
      </c>
      <c r="F4091" s="95" t="s">
        <v>534</v>
      </c>
      <c r="G4091" s="95" t="s">
        <v>534</v>
      </c>
      <c r="H4091" s="95">
        <v>0</v>
      </c>
      <c r="I4091" s="95">
        <v>1</v>
      </c>
      <c r="J4091" s="95">
        <v>3624</v>
      </c>
      <c r="K4091" s="95" t="s">
        <v>534</v>
      </c>
      <c r="L4091" s="98" t="s">
        <v>534</v>
      </c>
      <c r="M4091" s="98" t="s">
        <v>534</v>
      </c>
      <c r="N4091" s="97" t="s">
        <v>534</v>
      </c>
      <c r="Q4091" s="88" t="str">
        <f t="array" aca="1" ref="Q4091" ca="1">IFERROR(INDEX(Tableau3[Num DECAL],SMALL(IF(Tableau3[Num DECAL]&lt;&gt;"",ROW(INDIRECT("1:"&amp;ROWS(Tableau3[Num DECAL])))),ROWS($1:4080))),"")</f>
        <v/>
      </c>
      <c r="R4091" s="88">
        <f t="shared" ca="1" si="63"/>
        <v>0</v>
      </c>
      <c r="S4091" s="88">
        <f ca="1">COUNTIFS(Tableau3[PLAGE],R4091)</f>
        <v>0</v>
      </c>
      <c r="T4091" s="139">
        <f ca="1">INDEX(EXTRACT!DATE,MATCH(Tableau4[[#This Row],[Décalage]],D:D,0),0)</f>
        <v>0</v>
      </c>
      <c r="U4091" s="139">
        <f ca="1">VLOOKUP(Tableau4[[#This Row],[Décalage]],D:E,2,0)</f>
        <v>0</v>
      </c>
      <c r="V4091" s="139">
        <f ca="1">VLOOKUP(Tableau4[[#This Row],[Décalage]],D:G,4,0)</f>
        <v>0</v>
      </c>
      <c r="AY4091" s="88"/>
      <c r="AZ4091" s="88"/>
      <c r="BA4091" s="88"/>
      <c r="BB4091" s="88"/>
      <c r="BC4091" s="88"/>
    </row>
    <row r="4092" spans="1:55" ht="15" x14ac:dyDescent="0.2">
      <c r="A4092" s="100" t="s">
        <v>534</v>
      </c>
      <c r="B4092" s="95" t="s">
        <v>534</v>
      </c>
      <c r="C4092" s="95">
        <v>4089</v>
      </c>
      <c r="D4092" s="95" t="s">
        <v>534</v>
      </c>
      <c r="E4092" s="99" t="s">
        <v>534</v>
      </c>
      <c r="F4092" s="95" t="s">
        <v>534</v>
      </c>
      <c r="G4092" s="95" t="s">
        <v>534</v>
      </c>
      <c r="H4092" s="95">
        <v>0</v>
      </c>
      <c r="I4092" s="95">
        <v>1</v>
      </c>
      <c r="J4092" s="95">
        <v>3625</v>
      </c>
      <c r="K4092" s="95" t="s">
        <v>534</v>
      </c>
      <c r="L4092" s="98" t="s">
        <v>534</v>
      </c>
      <c r="M4092" s="98" t="s">
        <v>534</v>
      </c>
      <c r="N4092" s="97" t="s">
        <v>534</v>
      </c>
      <c r="Q4092" s="88" t="str">
        <f t="array" aca="1" ref="Q4092" ca="1">IFERROR(INDEX(Tableau3[Num DECAL],SMALL(IF(Tableau3[Num DECAL]&lt;&gt;"",ROW(INDIRECT("1:"&amp;ROWS(Tableau3[Num DECAL])))),ROWS($1:4081))),"")</f>
        <v/>
      </c>
      <c r="R4092" s="88">
        <f t="shared" ca="1" si="63"/>
        <v>0</v>
      </c>
      <c r="S4092" s="88">
        <f ca="1">COUNTIFS(Tableau3[PLAGE],R4092)</f>
        <v>0</v>
      </c>
      <c r="T4092" s="139">
        <f ca="1">INDEX(EXTRACT!DATE,MATCH(Tableau4[[#This Row],[Décalage]],D:D,0),0)</f>
        <v>0</v>
      </c>
      <c r="U4092" s="139">
        <f ca="1">VLOOKUP(Tableau4[[#This Row],[Décalage]],D:E,2,0)</f>
        <v>0</v>
      </c>
      <c r="V4092" s="139">
        <f ca="1">VLOOKUP(Tableau4[[#This Row],[Décalage]],D:G,4,0)</f>
        <v>0</v>
      </c>
      <c r="AY4092" s="88"/>
      <c r="AZ4092" s="88"/>
      <c r="BA4092" s="88"/>
      <c r="BB4092" s="88"/>
      <c r="BC4092" s="88"/>
    </row>
    <row r="4093" spans="1:55" ht="15" x14ac:dyDescent="0.2">
      <c r="A4093" s="100" t="s">
        <v>534</v>
      </c>
      <c r="B4093" s="95" t="s">
        <v>534</v>
      </c>
      <c r="C4093" s="95">
        <v>4090</v>
      </c>
      <c r="D4093" s="95" t="s">
        <v>534</v>
      </c>
      <c r="E4093" s="99" t="s">
        <v>534</v>
      </c>
      <c r="F4093" s="95" t="s">
        <v>534</v>
      </c>
      <c r="G4093" s="95" t="s">
        <v>534</v>
      </c>
      <c r="H4093" s="95">
        <v>0</v>
      </c>
      <c r="I4093" s="95">
        <v>1</v>
      </c>
      <c r="J4093" s="95">
        <v>3626</v>
      </c>
      <c r="K4093" s="95" t="s">
        <v>534</v>
      </c>
      <c r="L4093" s="98" t="s">
        <v>534</v>
      </c>
      <c r="M4093" s="98" t="s">
        <v>534</v>
      </c>
      <c r="N4093" s="97" t="s">
        <v>534</v>
      </c>
      <c r="Q4093" s="88" t="str">
        <f t="array" aca="1" ref="Q4093" ca="1">IFERROR(INDEX(Tableau3[Num DECAL],SMALL(IF(Tableau3[Num DECAL]&lt;&gt;"",ROW(INDIRECT("1:"&amp;ROWS(Tableau3[Num DECAL])))),ROWS($1:4082))),"")</f>
        <v/>
      </c>
      <c r="R4093" s="88">
        <f t="shared" ca="1" si="63"/>
        <v>0</v>
      </c>
      <c r="S4093" s="88">
        <f ca="1">COUNTIFS(Tableau3[PLAGE],R4093)</f>
        <v>0</v>
      </c>
      <c r="T4093" s="139">
        <f ca="1">INDEX(EXTRACT!DATE,MATCH(Tableau4[[#This Row],[Décalage]],D:D,0),0)</f>
        <v>0</v>
      </c>
      <c r="U4093" s="139">
        <f ca="1">VLOOKUP(Tableau4[[#This Row],[Décalage]],D:E,2,0)</f>
        <v>0</v>
      </c>
      <c r="V4093" s="139">
        <f ca="1">VLOOKUP(Tableau4[[#This Row],[Décalage]],D:G,4,0)</f>
        <v>0</v>
      </c>
      <c r="AY4093" s="88"/>
      <c r="AZ4093" s="88"/>
      <c r="BA4093" s="88"/>
      <c r="BB4093" s="88"/>
      <c r="BC4093" s="88"/>
    </row>
    <row r="4094" spans="1:55" ht="15" x14ac:dyDescent="0.2">
      <c r="A4094" s="100" t="s">
        <v>534</v>
      </c>
      <c r="B4094" s="95" t="s">
        <v>534</v>
      </c>
      <c r="C4094" s="95">
        <v>4091</v>
      </c>
      <c r="D4094" s="95" t="s">
        <v>534</v>
      </c>
      <c r="E4094" s="99" t="s">
        <v>534</v>
      </c>
      <c r="F4094" s="95" t="s">
        <v>534</v>
      </c>
      <c r="G4094" s="95" t="s">
        <v>534</v>
      </c>
      <c r="H4094" s="95">
        <v>0</v>
      </c>
      <c r="I4094" s="95">
        <v>1</v>
      </c>
      <c r="J4094" s="95">
        <v>3627</v>
      </c>
      <c r="K4094" s="95" t="s">
        <v>534</v>
      </c>
      <c r="L4094" s="98" t="s">
        <v>534</v>
      </c>
      <c r="M4094" s="98" t="s">
        <v>534</v>
      </c>
      <c r="N4094" s="97" t="s">
        <v>534</v>
      </c>
      <c r="Q4094" s="88" t="str">
        <f t="array" aca="1" ref="Q4094" ca="1">IFERROR(INDEX(Tableau3[Num DECAL],SMALL(IF(Tableau3[Num DECAL]&lt;&gt;"",ROW(INDIRECT("1:"&amp;ROWS(Tableau3[Num DECAL])))),ROWS($1:4083))),"")</f>
        <v/>
      </c>
      <c r="R4094" s="88">
        <f t="shared" ca="1" si="63"/>
        <v>0</v>
      </c>
      <c r="S4094" s="88">
        <f ca="1">COUNTIFS(Tableau3[PLAGE],R4094)</f>
        <v>0</v>
      </c>
      <c r="T4094" s="139">
        <f ca="1">INDEX(EXTRACT!DATE,MATCH(Tableau4[[#This Row],[Décalage]],D:D,0),0)</f>
        <v>0</v>
      </c>
      <c r="U4094" s="139">
        <f ca="1">VLOOKUP(Tableau4[[#This Row],[Décalage]],D:E,2,0)</f>
        <v>0</v>
      </c>
      <c r="V4094" s="139">
        <f ca="1">VLOOKUP(Tableau4[[#This Row],[Décalage]],D:G,4,0)</f>
        <v>0</v>
      </c>
      <c r="AY4094" s="88"/>
      <c r="AZ4094" s="88"/>
      <c r="BA4094" s="88"/>
      <c r="BB4094" s="88"/>
      <c r="BC4094" s="88"/>
    </row>
    <row r="4095" spans="1:55" ht="15" x14ac:dyDescent="0.2">
      <c r="A4095" s="100" t="s">
        <v>534</v>
      </c>
      <c r="B4095" s="95" t="s">
        <v>534</v>
      </c>
      <c r="C4095" s="95">
        <v>4092</v>
      </c>
      <c r="D4095" s="95" t="s">
        <v>534</v>
      </c>
      <c r="E4095" s="99" t="s">
        <v>534</v>
      </c>
      <c r="F4095" s="95" t="s">
        <v>534</v>
      </c>
      <c r="G4095" s="95" t="s">
        <v>534</v>
      </c>
      <c r="H4095" s="95">
        <v>0</v>
      </c>
      <c r="I4095" s="95">
        <v>1</v>
      </c>
      <c r="J4095" s="95">
        <v>3628</v>
      </c>
      <c r="K4095" s="95" t="s">
        <v>534</v>
      </c>
      <c r="L4095" s="98" t="s">
        <v>534</v>
      </c>
      <c r="M4095" s="98" t="s">
        <v>534</v>
      </c>
      <c r="N4095" s="97" t="s">
        <v>534</v>
      </c>
      <c r="Q4095" s="88" t="str">
        <f t="array" aca="1" ref="Q4095" ca="1">IFERROR(INDEX(Tableau3[Num DECAL],SMALL(IF(Tableau3[Num DECAL]&lt;&gt;"",ROW(INDIRECT("1:"&amp;ROWS(Tableau3[Num DECAL])))),ROWS($1:4084))),"")</f>
        <v/>
      </c>
      <c r="R4095" s="88">
        <f t="shared" ca="1" si="63"/>
        <v>0</v>
      </c>
      <c r="S4095" s="88">
        <f ca="1">COUNTIFS(Tableau3[PLAGE],R4095)</f>
        <v>0</v>
      </c>
      <c r="T4095" s="139">
        <f ca="1">INDEX(EXTRACT!DATE,MATCH(Tableau4[[#This Row],[Décalage]],D:D,0),0)</f>
        <v>0</v>
      </c>
      <c r="U4095" s="139">
        <f ca="1">VLOOKUP(Tableau4[[#This Row],[Décalage]],D:E,2,0)</f>
        <v>0</v>
      </c>
      <c r="V4095" s="139">
        <f ca="1">VLOOKUP(Tableau4[[#This Row],[Décalage]],D:G,4,0)</f>
        <v>0</v>
      </c>
      <c r="AY4095" s="88"/>
      <c r="AZ4095" s="88"/>
      <c r="BA4095" s="88"/>
      <c r="BB4095" s="88"/>
      <c r="BC4095" s="88"/>
    </row>
    <row r="4096" spans="1:55" ht="15" x14ac:dyDescent="0.2">
      <c r="A4096" s="100" t="s">
        <v>534</v>
      </c>
      <c r="B4096" s="95" t="s">
        <v>534</v>
      </c>
      <c r="C4096" s="95">
        <v>4093</v>
      </c>
      <c r="D4096" s="95" t="s">
        <v>534</v>
      </c>
      <c r="E4096" s="99" t="s">
        <v>534</v>
      </c>
      <c r="F4096" s="95" t="s">
        <v>534</v>
      </c>
      <c r="G4096" s="95" t="s">
        <v>534</v>
      </c>
      <c r="H4096" s="95">
        <v>0</v>
      </c>
      <c r="I4096" s="95">
        <v>1</v>
      </c>
      <c r="J4096" s="95">
        <v>3629</v>
      </c>
      <c r="K4096" s="95" t="s">
        <v>534</v>
      </c>
      <c r="L4096" s="98" t="s">
        <v>534</v>
      </c>
      <c r="M4096" s="98" t="s">
        <v>534</v>
      </c>
      <c r="N4096" s="97" t="s">
        <v>534</v>
      </c>
      <c r="Q4096" s="88" t="str">
        <f t="array" aca="1" ref="Q4096" ca="1">IFERROR(INDEX(Tableau3[Num DECAL],SMALL(IF(Tableau3[Num DECAL]&lt;&gt;"",ROW(INDIRECT("1:"&amp;ROWS(Tableau3[Num DECAL])))),ROWS($1:4085))),"")</f>
        <v/>
      </c>
      <c r="R4096" s="88">
        <f t="shared" ca="1" si="63"/>
        <v>0</v>
      </c>
      <c r="S4096" s="88">
        <f ca="1">COUNTIFS(Tableau3[PLAGE],R4096)</f>
        <v>0</v>
      </c>
      <c r="T4096" s="139">
        <f ca="1">INDEX(EXTRACT!DATE,MATCH(Tableau4[[#This Row],[Décalage]],D:D,0),0)</f>
        <v>0</v>
      </c>
      <c r="U4096" s="139">
        <f ca="1">VLOOKUP(Tableau4[[#This Row],[Décalage]],D:E,2,0)</f>
        <v>0</v>
      </c>
      <c r="V4096" s="139">
        <f ca="1">VLOOKUP(Tableau4[[#This Row],[Décalage]],D:G,4,0)</f>
        <v>0</v>
      </c>
      <c r="AY4096" s="88"/>
      <c r="AZ4096" s="88"/>
      <c r="BA4096" s="88"/>
      <c r="BB4096" s="88"/>
      <c r="BC4096" s="88"/>
    </row>
    <row r="4097" spans="1:55" ht="15" x14ac:dyDescent="0.2">
      <c r="A4097" s="100" t="s">
        <v>534</v>
      </c>
      <c r="B4097" s="95" t="s">
        <v>534</v>
      </c>
      <c r="C4097" s="95">
        <v>4094</v>
      </c>
      <c r="D4097" s="95" t="s">
        <v>534</v>
      </c>
      <c r="E4097" s="99" t="s">
        <v>534</v>
      </c>
      <c r="F4097" s="95" t="s">
        <v>534</v>
      </c>
      <c r="G4097" s="95" t="s">
        <v>534</v>
      </c>
      <c r="H4097" s="95">
        <v>0</v>
      </c>
      <c r="I4097" s="95">
        <v>1</v>
      </c>
      <c r="J4097" s="95">
        <v>3630</v>
      </c>
      <c r="K4097" s="95" t="s">
        <v>534</v>
      </c>
      <c r="L4097" s="98" t="s">
        <v>534</v>
      </c>
      <c r="M4097" s="98" t="s">
        <v>534</v>
      </c>
      <c r="N4097" s="97" t="s">
        <v>534</v>
      </c>
      <c r="Q4097" s="88" t="str">
        <f t="array" aca="1" ref="Q4097" ca="1">IFERROR(INDEX(Tableau3[Num DECAL],SMALL(IF(Tableau3[Num DECAL]&lt;&gt;"",ROW(INDIRECT("1:"&amp;ROWS(Tableau3[Num DECAL])))),ROWS($1:4086))),"")</f>
        <v/>
      </c>
      <c r="R4097" s="88">
        <f t="shared" ca="1" si="63"/>
        <v>0</v>
      </c>
      <c r="S4097" s="88">
        <f ca="1">COUNTIFS(Tableau3[PLAGE],R4097)</f>
        <v>0</v>
      </c>
      <c r="T4097" s="139">
        <f ca="1">INDEX(EXTRACT!DATE,MATCH(Tableau4[[#This Row],[Décalage]],D:D,0),0)</f>
        <v>0</v>
      </c>
      <c r="U4097" s="139">
        <f ca="1">VLOOKUP(Tableau4[[#This Row],[Décalage]],D:E,2,0)</f>
        <v>0</v>
      </c>
      <c r="V4097" s="139">
        <f ca="1">VLOOKUP(Tableau4[[#This Row],[Décalage]],D:G,4,0)</f>
        <v>0</v>
      </c>
      <c r="AY4097" s="88"/>
      <c r="AZ4097" s="88"/>
      <c r="BA4097" s="88"/>
      <c r="BB4097" s="88"/>
      <c r="BC4097" s="88"/>
    </row>
    <row r="4098" spans="1:55" ht="15" x14ac:dyDescent="0.2">
      <c r="A4098" s="100" t="s">
        <v>534</v>
      </c>
      <c r="B4098" s="95" t="s">
        <v>534</v>
      </c>
      <c r="C4098" s="95">
        <v>4095</v>
      </c>
      <c r="D4098" s="95" t="s">
        <v>534</v>
      </c>
      <c r="E4098" s="99" t="s">
        <v>534</v>
      </c>
      <c r="F4098" s="95" t="s">
        <v>534</v>
      </c>
      <c r="G4098" s="95" t="s">
        <v>534</v>
      </c>
      <c r="H4098" s="95">
        <v>0</v>
      </c>
      <c r="I4098" s="95">
        <v>1</v>
      </c>
      <c r="J4098" s="95">
        <v>3631</v>
      </c>
      <c r="K4098" s="95" t="s">
        <v>534</v>
      </c>
      <c r="L4098" s="98" t="s">
        <v>534</v>
      </c>
      <c r="M4098" s="98" t="s">
        <v>534</v>
      </c>
      <c r="N4098" s="97" t="s">
        <v>534</v>
      </c>
      <c r="Q4098" s="88" t="str">
        <f t="array" aca="1" ref="Q4098" ca="1">IFERROR(INDEX(Tableau3[Num DECAL],SMALL(IF(Tableau3[Num DECAL]&lt;&gt;"",ROW(INDIRECT("1:"&amp;ROWS(Tableau3[Num DECAL])))),ROWS($1:4087))),"")</f>
        <v/>
      </c>
      <c r="R4098" s="88">
        <f t="shared" ca="1" si="63"/>
        <v>0</v>
      </c>
      <c r="S4098" s="88">
        <f ca="1">COUNTIFS(Tableau3[PLAGE],R4098)</f>
        <v>0</v>
      </c>
      <c r="T4098" s="139">
        <f ca="1">INDEX(EXTRACT!DATE,MATCH(Tableau4[[#This Row],[Décalage]],D:D,0),0)</f>
        <v>0</v>
      </c>
      <c r="U4098" s="139">
        <f ca="1">VLOOKUP(Tableau4[[#This Row],[Décalage]],D:E,2,0)</f>
        <v>0</v>
      </c>
      <c r="V4098" s="139">
        <f ca="1">VLOOKUP(Tableau4[[#This Row],[Décalage]],D:G,4,0)</f>
        <v>0</v>
      </c>
      <c r="AY4098" s="88"/>
      <c r="AZ4098" s="88"/>
      <c r="BA4098" s="88"/>
      <c r="BB4098" s="88"/>
      <c r="BC4098" s="88"/>
    </row>
    <row r="4099" spans="1:55" ht="15" x14ac:dyDescent="0.2">
      <c r="A4099" s="100" t="s">
        <v>534</v>
      </c>
      <c r="B4099" s="95" t="s">
        <v>534</v>
      </c>
      <c r="C4099" s="95">
        <v>4096</v>
      </c>
      <c r="D4099" s="95" t="s">
        <v>534</v>
      </c>
      <c r="E4099" s="99" t="s">
        <v>534</v>
      </c>
      <c r="F4099" s="95" t="s">
        <v>534</v>
      </c>
      <c r="G4099" s="95" t="s">
        <v>534</v>
      </c>
      <c r="H4099" s="95">
        <v>0</v>
      </c>
      <c r="I4099" s="95">
        <v>1</v>
      </c>
      <c r="J4099" s="95">
        <v>3632</v>
      </c>
      <c r="K4099" s="95" t="s">
        <v>534</v>
      </c>
      <c r="L4099" s="98" t="s">
        <v>534</v>
      </c>
      <c r="M4099" s="98" t="s">
        <v>534</v>
      </c>
      <c r="N4099" s="97" t="s">
        <v>534</v>
      </c>
      <c r="Q4099" s="88" t="str">
        <f t="array" aca="1" ref="Q4099" ca="1">IFERROR(INDEX(Tableau3[Num DECAL],SMALL(IF(Tableau3[Num DECAL]&lt;&gt;"",ROW(INDIRECT("1:"&amp;ROWS(Tableau3[Num DECAL])))),ROWS($1:4088))),"")</f>
        <v/>
      </c>
      <c r="R4099" s="88">
        <f t="shared" ca="1" si="63"/>
        <v>0</v>
      </c>
      <c r="S4099" s="88">
        <f ca="1">COUNTIFS(Tableau3[PLAGE],R4099)</f>
        <v>0</v>
      </c>
      <c r="T4099" s="139">
        <f ca="1">INDEX(EXTRACT!DATE,MATCH(Tableau4[[#This Row],[Décalage]],D:D,0),0)</f>
        <v>0</v>
      </c>
      <c r="U4099" s="139">
        <f ca="1">VLOOKUP(Tableau4[[#This Row],[Décalage]],D:E,2,0)</f>
        <v>0</v>
      </c>
      <c r="V4099" s="139">
        <f ca="1">VLOOKUP(Tableau4[[#This Row],[Décalage]],D:G,4,0)</f>
        <v>0</v>
      </c>
      <c r="AY4099" s="88"/>
      <c r="AZ4099" s="88"/>
      <c r="BA4099" s="88"/>
      <c r="BB4099" s="88"/>
      <c r="BC4099" s="88"/>
    </row>
    <row r="4100" spans="1:55" ht="15" x14ac:dyDescent="0.2">
      <c r="A4100" s="100" t="s">
        <v>534</v>
      </c>
      <c r="B4100" s="95" t="s">
        <v>534</v>
      </c>
      <c r="C4100" s="95">
        <v>4097</v>
      </c>
      <c r="D4100" s="95" t="s">
        <v>534</v>
      </c>
      <c r="E4100" s="99" t="s">
        <v>534</v>
      </c>
      <c r="F4100" s="95" t="s">
        <v>534</v>
      </c>
      <c r="G4100" s="95" t="s">
        <v>534</v>
      </c>
      <c r="H4100" s="95">
        <v>0</v>
      </c>
      <c r="I4100" s="95">
        <v>1</v>
      </c>
      <c r="J4100" s="95">
        <v>3633</v>
      </c>
      <c r="K4100" s="95" t="s">
        <v>534</v>
      </c>
      <c r="L4100" s="98" t="s">
        <v>534</v>
      </c>
      <c r="M4100" s="98" t="s">
        <v>534</v>
      </c>
      <c r="N4100" s="97" t="s">
        <v>534</v>
      </c>
      <c r="Q4100" s="88" t="str">
        <f t="array" aca="1" ref="Q4100" ca="1">IFERROR(INDEX(Tableau3[Num DECAL],SMALL(IF(Tableau3[Num DECAL]&lt;&gt;"",ROW(INDIRECT("1:"&amp;ROWS(Tableau3[Num DECAL])))),ROWS($1:4089))),"")</f>
        <v/>
      </c>
      <c r="R4100" s="88">
        <f t="shared" ca="1" si="63"/>
        <v>0</v>
      </c>
      <c r="S4100" s="88">
        <f ca="1">COUNTIFS(Tableau3[PLAGE],R4100)</f>
        <v>0</v>
      </c>
      <c r="T4100" s="139">
        <f ca="1">INDEX(EXTRACT!DATE,MATCH(Tableau4[[#This Row],[Décalage]],D:D,0),0)</f>
        <v>0</v>
      </c>
      <c r="U4100" s="139">
        <f ca="1">VLOOKUP(Tableau4[[#This Row],[Décalage]],D:E,2,0)</f>
        <v>0</v>
      </c>
      <c r="V4100" s="139">
        <f ca="1">VLOOKUP(Tableau4[[#This Row],[Décalage]],D:G,4,0)</f>
        <v>0</v>
      </c>
      <c r="AY4100" s="88"/>
      <c r="AZ4100" s="88"/>
      <c r="BA4100" s="88"/>
      <c r="BB4100" s="88"/>
      <c r="BC4100" s="88"/>
    </row>
    <row r="4101" spans="1:55" ht="15" x14ac:dyDescent="0.2">
      <c r="A4101" s="100" t="s">
        <v>534</v>
      </c>
      <c r="B4101" s="95" t="s">
        <v>534</v>
      </c>
      <c r="C4101" s="95">
        <v>4098</v>
      </c>
      <c r="D4101" s="95" t="s">
        <v>534</v>
      </c>
      <c r="E4101" s="99" t="s">
        <v>534</v>
      </c>
      <c r="F4101" s="95" t="s">
        <v>534</v>
      </c>
      <c r="G4101" s="95" t="s">
        <v>534</v>
      </c>
      <c r="H4101" s="95">
        <v>0</v>
      </c>
      <c r="I4101" s="95">
        <v>1</v>
      </c>
      <c r="J4101" s="95">
        <v>3634</v>
      </c>
      <c r="K4101" s="95" t="s">
        <v>534</v>
      </c>
      <c r="L4101" s="98" t="s">
        <v>534</v>
      </c>
      <c r="M4101" s="98" t="s">
        <v>534</v>
      </c>
      <c r="N4101" s="97" t="s">
        <v>534</v>
      </c>
      <c r="Q4101" s="88" t="str">
        <f t="array" aca="1" ref="Q4101" ca="1">IFERROR(INDEX(Tableau3[Num DECAL],SMALL(IF(Tableau3[Num DECAL]&lt;&gt;"",ROW(INDIRECT("1:"&amp;ROWS(Tableau3[Num DECAL])))),ROWS($1:4090))),"")</f>
        <v/>
      </c>
      <c r="R4101" s="88">
        <f t="shared" ca="1" si="63"/>
        <v>0</v>
      </c>
      <c r="S4101" s="88">
        <f ca="1">COUNTIFS(Tableau3[PLAGE],R4101)</f>
        <v>0</v>
      </c>
      <c r="T4101" s="139">
        <f ca="1">INDEX(EXTRACT!DATE,MATCH(Tableau4[[#This Row],[Décalage]],D:D,0),0)</f>
        <v>0</v>
      </c>
      <c r="U4101" s="139">
        <f ca="1">VLOOKUP(Tableau4[[#This Row],[Décalage]],D:E,2,0)</f>
        <v>0</v>
      </c>
      <c r="V4101" s="139">
        <f ca="1">VLOOKUP(Tableau4[[#This Row],[Décalage]],D:G,4,0)</f>
        <v>0</v>
      </c>
      <c r="AY4101" s="88"/>
      <c r="AZ4101" s="88"/>
      <c r="BA4101" s="88"/>
      <c r="BB4101" s="88"/>
      <c r="BC4101" s="88"/>
    </row>
    <row r="4102" spans="1:55" ht="15" x14ac:dyDescent="0.2">
      <c r="A4102" s="100" t="s">
        <v>534</v>
      </c>
      <c r="B4102" s="95" t="s">
        <v>534</v>
      </c>
      <c r="C4102" s="95">
        <v>4099</v>
      </c>
      <c r="D4102" s="95" t="s">
        <v>534</v>
      </c>
      <c r="E4102" s="99" t="s">
        <v>534</v>
      </c>
      <c r="F4102" s="95" t="s">
        <v>534</v>
      </c>
      <c r="G4102" s="95" t="s">
        <v>534</v>
      </c>
      <c r="H4102" s="95">
        <v>0</v>
      </c>
      <c r="I4102" s="95">
        <v>1</v>
      </c>
      <c r="J4102" s="95">
        <v>3635</v>
      </c>
      <c r="K4102" s="95" t="s">
        <v>534</v>
      </c>
      <c r="L4102" s="98" t="s">
        <v>534</v>
      </c>
      <c r="M4102" s="98" t="s">
        <v>534</v>
      </c>
      <c r="N4102" s="97" t="s">
        <v>534</v>
      </c>
      <c r="Q4102" s="88" t="str">
        <f t="array" aca="1" ref="Q4102" ca="1">IFERROR(INDEX(Tableau3[Num DECAL],SMALL(IF(Tableau3[Num DECAL]&lt;&gt;"",ROW(INDIRECT("1:"&amp;ROWS(Tableau3[Num DECAL])))),ROWS($1:4091))),"")</f>
        <v/>
      </c>
      <c r="R4102" s="88">
        <f t="shared" ca="1" si="63"/>
        <v>0</v>
      </c>
      <c r="S4102" s="88">
        <f ca="1">COUNTIFS(Tableau3[PLAGE],R4102)</f>
        <v>0</v>
      </c>
      <c r="T4102" s="139">
        <f ca="1">INDEX(EXTRACT!DATE,MATCH(Tableau4[[#This Row],[Décalage]],D:D,0),0)</f>
        <v>0</v>
      </c>
      <c r="U4102" s="139">
        <f ca="1">VLOOKUP(Tableau4[[#This Row],[Décalage]],D:E,2,0)</f>
        <v>0</v>
      </c>
      <c r="V4102" s="139">
        <f ca="1">VLOOKUP(Tableau4[[#This Row],[Décalage]],D:G,4,0)</f>
        <v>0</v>
      </c>
      <c r="AY4102" s="88"/>
      <c r="AZ4102" s="88"/>
      <c r="BA4102" s="88"/>
      <c r="BB4102" s="88"/>
      <c r="BC4102" s="88"/>
    </row>
    <row r="4103" spans="1:55" ht="15" x14ac:dyDescent="0.2">
      <c r="A4103" s="100" t="s">
        <v>534</v>
      </c>
      <c r="B4103" s="95" t="s">
        <v>534</v>
      </c>
      <c r="C4103" s="95">
        <v>4100</v>
      </c>
      <c r="D4103" s="95" t="s">
        <v>534</v>
      </c>
      <c r="E4103" s="99" t="s">
        <v>534</v>
      </c>
      <c r="F4103" s="95" t="s">
        <v>534</v>
      </c>
      <c r="G4103" s="95" t="s">
        <v>534</v>
      </c>
      <c r="H4103" s="95">
        <v>0</v>
      </c>
      <c r="I4103" s="95">
        <v>1</v>
      </c>
      <c r="J4103" s="95">
        <v>3636</v>
      </c>
      <c r="K4103" s="95" t="s">
        <v>534</v>
      </c>
      <c r="L4103" s="98" t="s">
        <v>534</v>
      </c>
      <c r="M4103" s="98" t="s">
        <v>534</v>
      </c>
      <c r="N4103" s="97" t="s">
        <v>534</v>
      </c>
      <c r="Q4103" s="88" t="str">
        <f t="array" aca="1" ref="Q4103" ca="1">IFERROR(INDEX(Tableau3[Num DECAL],SMALL(IF(Tableau3[Num DECAL]&lt;&gt;"",ROW(INDIRECT("1:"&amp;ROWS(Tableau3[Num DECAL])))),ROWS($1:4092))),"")</f>
        <v/>
      </c>
      <c r="R4103" s="88">
        <f t="shared" ca="1" si="63"/>
        <v>0</v>
      </c>
      <c r="S4103" s="88">
        <f ca="1">COUNTIFS(Tableau3[PLAGE],R4103)</f>
        <v>0</v>
      </c>
      <c r="T4103" s="139">
        <f ca="1">INDEX(EXTRACT!DATE,MATCH(Tableau4[[#This Row],[Décalage]],D:D,0),0)</f>
        <v>0</v>
      </c>
      <c r="U4103" s="139">
        <f ca="1">VLOOKUP(Tableau4[[#This Row],[Décalage]],D:E,2,0)</f>
        <v>0</v>
      </c>
      <c r="V4103" s="139">
        <f ca="1">VLOOKUP(Tableau4[[#This Row],[Décalage]],D:G,4,0)</f>
        <v>0</v>
      </c>
      <c r="AY4103" s="88"/>
      <c r="AZ4103" s="88"/>
      <c r="BA4103" s="88"/>
      <c r="BB4103" s="88"/>
      <c r="BC4103" s="88"/>
    </row>
    <row r="4104" spans="1:55" ht="15" x14ac:dyDescent="0.2">
      <c r="A4104" s="100" t="s">
        <v>534</v>
      </c>
      <c r="B4104" s="95" t="s">
        <v>534</v>
      </c>
      <c r="C4104" s="95">
        <v>4101</v>
      </c>
      <c r="D4104" s="95" t="s">
        <v>534</v>
      </c>
      <c r="E4104" s="99" t="s">
        <v>534</v>
      </c>
      <c r="F4104" s="95" t="s">
        <v>534</v>
      </c>
      <c r="G4104" s="95" t="s">
        <v>534</v>
      </c>
      <c r="H4104" s="95">
        <v>0</v>
      </c>
      <c r="I4104" s="95">
        <v>1</v>
      </c>
      <c r="J4104" s="95">
        <v>3637</v>
      </c>
      <c r="K4104" s="95" t="s">
        <v>534</v>
      </c>
      <c r="L4104" s="98" t="s">
        <v>534</v>
      </c>
      <c r="M4104" s="98" t="s">
        <v>534</v>
      </c>
      <c r="N4104" s="97" t="s">
        <v>534</v>
      </c>
      <c r="Q4104" s="88" t="str">
        <f t="array" aca="1" ref="Q4104" ca="1">IFERROR(INDEX(Tableau3[Num DECAL],SMALL(IF(Tableau3[Num DECAL]&lt;&gt;"",ROW(INDIRECT("1:"&amp;ROWS(Tableau3[Num DECAL])))),ROWS($1:4093))),"")</f>
        <v/>
      </c>
      <c r="R4104" s="88">
        <f t="shared" ca="1" si="63"/>
        <v>0</v>
      </c>
      <c r="S4104" s="88">
        <f ca="1">COUNTIFS(Tableau3[PLAGE],R4104)</f>
        <v>0</v>
      </c>
      <c r="T4104" s="139">
        <f ca="1">INDEX(EXTRACT!DATE,MATCH(Tableau4[[#This Row],[Décalage]],D:D,0),0)</f>
        <v>0</v>
      </c>
      <c r="U4104" s="139">
        <f ca="1">VLOOKUP(Tableau4[[#This Row],[Décalage]],D:E,2,0)</f>
        <v>0</v>
      </c>
      <c r="V4104" s="139">
        <f ca="1">VLOOKUP(Tableau4[[#This Row],[Décalage]],D:G,4,0)</f>
        <v>0</v>
      </c>
      <c r="AY4104" s="88"/>
      <c r="AZ4104" s="88"/>
      <c r="BA4104" s="88"/>
      <c r="BB4104" s="88"/>
      <c r="BC4104" s="88"/>
    </row>
    <row r="4105" spans="1:55" ht="15" x14ac:dyDescent="0.2">
      <c r="A4105" s="100" t="s">
        <v>534</v>
      </c>
      <c r="B4105" s="95" t="s">
        <v>534</v>
      </c>
      <c r="C4105" s="95">
        <v>4102</v>
      </c>
      <c r="D4105" s="95" t="s">
        <v>534</v>
      </c>
      <c r="E4105" s="99" t="s">
        <v>534</v>
      </c>
      <c r="F4105" s="95" t="s">
        <v>534</v>
      </c>
      <c r="G4105" s="95" t="s">
        <v>534</v>
      </c>
      <c r="H4105" s="95">
        <v>0</v>
      </c>
      <c r="I4105" s="95">
        <v>1</v>
      </c>
      <c r="J4105" s="95">
        <v>3638</v>
      </c>
      <c r="K4105" s="95" t="s">
        <v>534</v>
      </c>
      <c r="L4105" s="98" t="s">
        <v>534</v>
      </c>
      <c r="M4105" s="98" t="s">
        <v>534</v>
      </c>
      <c r="N4105" s="97" t="s">
        <v>534</v>
      </c>
      <c r="Q4105" s="88" t="str">
        <f t="array" aca="1" ref="Q4105" ca="1">IFERROR(INDEX(Tableau3[Num DECAL],SMALL(IF(Tableau3[Num DECAL]&lt;&gt;"",ROW(INDIRECT("1:"&amp;ROWS(Tableau3[Num DECAL])))),ROWS($1:4094))),"")</f>
        <v/>
      </c>
      <c r="R4105" s="88">
        <f t="shared" ca="1" si="63"/>
        <v>0</v>
      </c>
      <c r="S4105" s="88">
        <f ca="1">COUNTIFS(Tableau3[PLAGE],R4105)</f>
        <v>0</v>
      </c>
      <c r="T4105" s="139">
        <f ca="1">INDEX(EXTRACT!DATE,MATCH(Tableau4[[#This Row],[Décalage]],D:D,0),0)</f>
        <v>0</v>
      </c>
      <c r="U4105" s="139">
        <f ca="1">VLOOKUP(Tableau4[[#This Row],[Décalage]],D:E,2,0)</f>
        <v>0</v>
      </c>
      <c r="V4105" s="139">
        <f ca="1">VLOOKUP(Tableau4[[#This Row],[Décalage]],D:G,4,0)</f>
        <v>0</v>
      </c>
      <c r="AY4105" s="88"/>
      <c r="AZ4105" s="88"/>
      <c r="BA4105" s="88"/>
      <c r="BB4105" s="88"/>
      <c r="BC4105" s="88"/>
    </row>
    <row r="4106" spans="1:55" ht="15" x14ac:dyDescent="0.2">
      <c r="A4106" s="100" t="s">
        <v>534</v>
      </c>
      <c r="B4106" s="95" t="s">
        <v>534</v>
      </c>
      <c r="C4106" s="95">
        <v>4103</v>
      </c>
      <c r="D4106" s="95" t="s">
        <v>534</v>
      </c>
      <c r="E4106" s="99" t="s">
        <v>534</v>
      </c>
      <c r="F4106" s="95" t="s">
        <v>534</v>
      </c>
      <c r="G4106" s="95" t="s">
        <v>534</v>
      </c>
      <c r="H4106" s="95">
        <v>0</v>
      </c>
      <c r="I4106" s="95">
        <v>1</v>
      </c>
      <c r="J4106" s="95">
        <v>3639</v>
      </c>
      <c r="K4106" s="95" t="s">
        <v>534</v>
      </c>
      <c r="L4106" s="98" t="s">
        <v>534</v>
      </c>
      <c r="M4106" s="98" t="s">
        <v>534</v>
      </c>
      <c r="N4106" s="97" t="s">
        <v>534</v>
      </c>
      <c r="Q4106" s="88" t="str">
        <f t="array" aca="1" ref="Q4106" ca="1">IFERROR(INDEX(Tableau3[Num DECAL],SMALL(IF(Tableau3[Num DECAL]&lt;&gt;"",ROW(INDIRECT("1:"&amp;ROWS(Tableau3[Num DECAL])))),ROWS($1:4095))),"")</f>
        <v/>
      </c>
      <c r="R4106" s="88">
        <f t="shared" ca="1" si="63"/>
        <v>0</v>
      </c>
      <c r="S4106" s="88">
        <f ca="1">COUNTIFS(Tableau3[PLAGE],R4106)</f>
        <v>0</v>
      </c>
      <c r="T4106" s="139">
        <f ca="1">INDEX(EXTRACT!DATE,MATCH(Tableau4[[#This Row],[Décalage]],D:D,0),0)</f>
        <v>0</v>
      </c>
      <c r="U4106" s="139">
        <f ca="1">VLOOKUP(Tableau4[[#This Row],[Décalage]],D:E,2,0)</f>
        <v>0</v>
      </c>
      <c r="V4106" s="139">
        <f ca="1">VLOOKUP(Tableau4[[#This Row],[Décalage]],D:G,4,0)</f>
        <v>0</v>
      </c>
      <c r="AY4106" s="88"/>
      <c r="AZ4106" s="88"/>
      <c r="BA4106" s="88"/>
      <c r="BB4106" s="88"/>
      <c r="BC4106" s="88"/>
    </row>
    <row r="4107" spans="1:55" ht="15" x14ac:dyDescent="0.2">
      <c r="A4107" s="100" t="s">
        <v>534</v>
      </c>
      <c r="B4107" s="95" t="s">
        <v>534</v>
      </c>
      <c r="C4107" s="95">
        <v>4104</v>
      </c>
      <c r="D4107" s="95" t="s">
        <v>534</v>
      </c>
      <c r="E4107" s="99" t="s">
        <v>534</v>
      </c>
      <c r="F4107" s="95" t="s">
        <v>534</v>
      </c>
      <c r="G4107" s="95" t="s">
        <v>534</v>
      </c>
      <c r="H4107" s="95">
        <v>0</v>
      </c>
      <c r="I4107" s="95">
        <v>1</v>
      </c>
      <c r="J4107" s="95">
        <v>3640</v>
      </c>
      <c r="K4107" s="95" t="s">
        <v>534</v>
      </c>
      <c r="L4107" s="98" t="s">
        <v>534</v>
      </c>
      <c r="M4107" s="98" t="s">
        <v>534</v>
      </c>
      <c r="N4107" s="97" t="s">
        <v>534</v>
      </c>
      <c r="Q4107" s="88" t="str">
        <f t="array" aca="1" ref="Q4107" ca="1">IFERROR(INDEX(Tableau3[Num DECAL],SMALL(IF(Tableau3[Num DECAL]&lt;&gt;"",ROW(INDIRECT("1:"&amp;ROWS(Tableau3[Num DECAL])))),ROWS($1:4096))),"")</f>
        <v/>
      </c>
      <c r="R4107" s="88">
        <f t="shared" ca="1" si="63"/>
        <v>0</v>
      </c>
      <c r="S4107" s="88">
        <f ca="1">COUNTIFS(Tableau3[PLAGE],R4107)</f>
        <v>0</v>
      </c>
      <c r="T4107" s="139">
        <f ca="1">INDEX(EXTRACT!DATE,MATCH(Tableau4[[#This Row],[Décalage]],D:D,0),0)</f>
        <v>0</v>
      </c>
      <c r="U4107" s="139">
        <f ca="1">VLOOKUP(Tableau4[[#This Row],[Décalage]],D:E,2,0)</f>
        <v>0</v>
      </c>
      <c r="V4107" s="139">
        <f ca="1">VLOOKUP(Tableau4[[#This Row],[Décalage]],D:G,4,0)</f>
        <v>0</v>
      </c>
      <c r="AY4107" s="88"/>
      <c r="AZ4107" s="88"/>
      <c r="BA4107" s="88"/>
      <c r="BB4107" s="88"/>
      <c r="BC4107" s="88"/>
    </row>
    <row r="4108" spans="1:55" ht="15" x14ac:dyDescent="0.2">
      <c r="A4108" s="100" t="s">
        <v>534</v>
      </c>
      <c r="B4108" s="95" t="s">
        <v>534</v>
      </c>
      <c r="C4108" s="95">
        <v>4105</v>
      </c>
      <c r="D4108" s="95" t="s">
        <v>534</v>
      </c>
      <c r="E4108" s="99" t="s">
        <v>534</v>
      </c>
      <c r="F4108" s="95" t="s">
        <v>534</v>
      </c>
      <c r="G4108" s="95" t="s">
        <v>534</v>
      </c>
      <c r="H4108" s="95">
        <v>0</v>
      </c>
      <c r="I4108" s="95">
        <v>1</v>
      </c>
      <c r="J4108" s="95">
        <v>3641</v>
      </c>
      <c r="K4108" s="95" t="s">
        <v>534</v>
      </c>
      <c r="L4108" s="98" t="s">
        <v>534</v>
      </c>
      <c r="M4108" s="98" t="s">
        <v>534</v>
      </c>
      <c r="N4108" s="97" t="s">
        <v>534</v>
      </c>
      <c r="Q4108" s="88" t="str">
        <f t="array" aca="1" ref="Q4108" ca="1">IFERROR(INDEX(Tableau3[Num DECAL],SMALL(IF(Tableau3[Num DECAL]&lt;&gt;"",ROW(INDIRECT("1:"&amp;ROWS(Tableau3[Num DECAL])))),ROWS($1:4097))),"")</f>
        <v/>
      </c>
      <c r="R4108" s="88">
        <f t="shared" ref="R4108:R4171" ca="1" si="64">VLOOKUP(Q4108,D:J,7,0)</f>
        <v>0</v>
      </c>
      <c r="S4108" s="88">
        <f ca="1">COUNTIFS(Tableau3[PLAGE],R4108)</f>
        <v>0</v>
      </c>
      <c r="T4108" s="139">
        <f ca="1">INDEX(EXTRACT!DATE,MATCH(Tableau4[[#This Row],[Décalage]],D:D,0),0)</f>
        <v>0</v>
      </c>
      <c r="U4108" s="139">
        <f ca="1">VLOOKUP(Tableau4[[#This Row],[Décalage]],D:E,2,0)</f>
        <v>0</v>
      </c>
      <c r="V4108" s="139">
        <f ca="1">VLOOKUP(Tableau4[[#This Row],[Décalage]],D:G,4,0)</f>
        <v>0</v>
      </c>
      <c r="AY4108" s="88"/>
      <c r="AZ4108" s="88"/>
      <c r="BA4108" s="88"/>
      <c r="BB4108" s="88"/>
      <c r="BC4108" s="88"/>
    </row>
    <row r="4109" spans="1:55" ht="15" x14ac:dyDescent="0.2">
      <c r="A4109" s="100" t="s">
        <v>534</v>
      </c>
      <c r="B4109" s="95" t="s">
        <v>534</v>
      </c>
      <c r="C4109" s="95">
        <v>4106</v>
      </c>
      <c r="D4109" s="95" t="s">
        <v>534</v>
      </c>
      <c r="E4109" s="99" t="s">
        <v>534</v>
      </c>
      <c r="F4109" s="95" t="s">
        <v>534</v>
      </c>
      <c r="G4109" s="95" t="s">
        <v>534</v>
      </c>
      <c r="H4109" s="95">
        <v>0</v>
      </c>
      <c r="I4109" s="95">
        <v>1</v>
      </c>
      <c r="J4109" s="95">
        <v>3642</v>
      </c>
      <c r="K4109" s="95" t="s">
        <v>534</v>
      </c>
      <c r="L4109" s="98" t="s">
        <v>534</v>
      </c>
      <c r="M4109" s="98" t="s">
        <v>534</v>
      </c>
      <c r="N4109" s="97" t="s">
        <v>534</v>
      </c>
      <c r="Q4109" s="88" t="str">
        <f t="array" aca="1" ref="Q4109" ca="1">IFERROR(INDEX(Tableau3[Num DECAL],SMALL(IF(Tableau3[Num DECAL]&lt;&gt;"",ROW(INDIRECT("1:"&amp;ROWS(Tableau3[Num DECAL])))),ROWS($1:4098))),"")</f>
        <v/>
      </c>
      <c r="R4109" s="88">
        <f t="shared" ca="1" si="64"/>
        <v>0</v>
      </c>
      <c r="S4109" s="88">
        <f ca="1">COUNTIFS(Tableau3[PLAGE],R4109)</f>
        <v>0</v>
      </c>
      <c r="T4109" s="139">
        <f ca="1">INDEX(EXTRACT!DATE,MATCH(Tableau4[[#This Row],[Décalage]],D:D,0),0)</f>
        <v>0</v>
      </c>
      <c r="U4109" s="139">
        <f ca="1">VLOOKUP(Tableau4[[#This Row],[Décalage]],D:E,2,0)</f>
        <v>0</v>
      </c>
      <c r="V4109" s="139">
        <f ca="1">VLOOKUP(Tableau4[[#This Row],[Décalage]],D:G,4,0)</f>
        <v>0</v>
      </c>
      <c r="AY4109" s="88"/>
      <c r="AZ4109" s="88"/>
      <c r="BA4109" s="88"/>
      <c r="BB4109" s="88"/>
      <c r="BC4109" s="88"/>
    </row>
    <row r="4110" spans="1:55" ht="15" x14ac:dyDescent="0.2">
      <c r="A4110" s="100" t="s">
        <v>534</v>
      </c>
      <c r="B4110" s="95" t="s">
        <v>534</v>
      </c>
      <c r="C4110" s="95">
        <v>4107</v>
      </c>
      <c r="D4110" s="95" t="s">
        <v>534</v>
      </c>
      <c r="E4110" s="99" t="s">
        <v>534</v>
      </c>
      <c r="F4110" s="95" t="s">
        <v>534</v>
      </c>
      <c r="G4110" s="95" t="s">
        <v>534</v>
      </c>
      <c r="H4110" s="95">
        <v>0</v>
      </c>
      <c r="I4110" s="95">
        <v>1</v>
      </c>
      <c r="J4110" s="95">
        <v>3643</v>
      </c>
      <c r="K4110" s="95" t="s">
        <v>534</v>
      </c>
      <c r="L4110" s="98" t="s">
        <v>534</v>
      </c>
      <c r="M4110" s="98" t="s">
        <v>534</v>
      </c>
      <c r="N4110" s="97" t="s">
        <v>534</v>
      </c>
      <c r="Q4110" s="88" t="str">
        <f t="array" aca="1" ref="Q4110" ca="1">IFERROR(INDEX(Tableau3[Num DECAL],SMALL(IF(Tableau3[Num DECAL]&lt;&gt;"",ROW(INDIRECT("1:"&amp;ROWS(Tableau3[Num DECAL])))),ROWS($1:4099))),"")</f>
        <v/>
      </c>
      <c r="R4110" s="88">
        <f t="shared" ca="1" si="64"/>
        <v>0</v>
      </c>
      <c r="S4110" s="88">
        <f ca="1">COUNTIFS(Tableau3[PLAGE],R4110)</f>
        <v>0</v>
      </c>
      <c r="T4110" s="139">
        <f ca="1">INDEX(EXTRACT!DATE,MATCH(Tableau4[[#This Row],[Décalage]],D:D,0),0)</f>
        <v>0</v>
      </c>
      <c r="U4110" s="139">
        <f ca="1">VLOOKUP(Tableau4[[#This Row],[Décalage]],D:E,2,0)</f>
        <v>0</v>
      </c>
      <c r="V4110" s="139">
        <f ca="1">VLOOKUP(Tableau4[[#This Row],[Décalage]],D:G,4,0)</f>
        <v>0</v>
      </c>
      <c r="AY4110" s="88"/>
      <c r="AZ4110" s="88"/>
      <c r="BA4110" s="88"/>
      <c r="BB4110" s="88"/>
      <c r="BC4110" s="88"/>
    </row>
    <row r="4111" spans="1:55" ht="15" x14ac:dyDescent="0.2">
      <c r="A4111" s="100" t="s">
        <v>534</v>
      </c>
      <c r="B4111" s="95" t="s">
        <v>534</v>
      </c>
      <c r="C4111" s="95">
        <v>4108</v>
      </c>
      <c r="D4111" s="95" t="s">
        <v>534</v>
      </c>
      <c r="E4111" s="99" t="s">
        <v>534</v>
      </c>
      <c r="F4111" s="95" t="s">
        <v>534</v>
      </c>
      <c r="G4111" s="95" t="s">
        <v>534</v>
      </c>
      <c r="H4111" s="95">
        <v>0</v>
      </c>
      <c r="I4111" s="95">
        <v>1</v>
      </c>
      <c r="J4111" s="95">
        <v>3644</v>
      </c>
      <c r="K4111" s="95" t="s">
        <v>534</v>
      </c>
      <c r="L4111" s="98" t="s">
        <v>534</v>
      </c>
      <c r="M4111" s="98" t="s">
        <v>534</v>
      </c>
      <c r="N4111" s="97" t="s">
        <v>534</v>
      </c>
      <c r="Q4111" s="88" t="str">
        <f t="array" aca="1" ref="Q4111" ca="1">IFERROR(INDEX(Tableau3[Num DECAL],SMALL(IF(Tableau3[Num DECAL]&lt;&gt;"",ROW(INDIRECT("1:"&amp;ROWS(Tableau3[Num DECAL])))),ROWS($1:4100))),"")</f>
        <v/>
      </c>
      <c r="R4111" s="88">
        <f t="shared" ca="1" si="64"/>
        <v>0</v>
      </c>
      <c r="S4111" s="88">
        <f ca="1">COUNTIFS(Tableau3[PLAGE],R4111)</f>
        <v>0</v>
      </c>
      <c r="T4111" s="139">
        <f ca="1">INDEX(EXTRACT!DATE,MATCH(Tableau4[[#This Row],[Décalage]],D:D,0),0)</f>
        <v>0</v>
      </c>
      <c r="U4111" s="139">
        <f ca="1">VLOOKUP(Tableau4[[#This Row],[Décalage]],D:E,2,0)</f>
        <v>0</v>
      </c>
      <c r="V4111" s="139">
        <f ca="1">VLOOKUP(Tableau4[[#This Row],[Décalage]],D:G,4,0)</f>
        <v>0</v>
      </c>
      <c r="AY4111" s="88"/>
      <c r="AZ4111" s="88"/>
      <c r="BA4111" s="88"/>
      <c r="BB4111" s="88"/>
      <c r="BC4111" s="88"/>
    </row>
    <row r="4112" spans="1:55" ht="15" x14ac:dyDescent="0.2">
      <c r="A4112" s="100" t="s">
        <v>534</v>
      </c>
      <c r="B4112" s="95" t="s">
        <v>534</v>
      </c>
      <c r="C4112" s="95">
        <v>4109</v>
      </c>
      <c r="D4112" s="95" t="s">
        <v>534</v>
      </c>
      <c r="E4112" s="99" t="s">
        <v>534</v>
      </c>
      <c r="F4112" s="95" t="s">
        <v>534</v>
      </c>
      <c r="G4112" s="95" t="s">
        <v>534</v>
      </c>
      <c r="H4112" s="95">
        <v>0</v>
      </c>
      <c r="I4112" s="95">
        <v>1</v>
      </c>
      <c r="J4112" s="95">
        <v>3645</v>
      </c>
      <c r="K4112" s="95" t="s">
        <v>534</v>
      </c>
      <c r="L4112" s="98" t="s">
        <v>534</v>
      </c>
      <c r="M4112" s="98" t="s">
        <v>534</v>
      </c>
      <c r="N4112" s="97" t="s">
        <v>534</v>
      </c>
      <c r="Q4112" s="88" t="str">
        <f t="array" aca="1" ref="Q4112" ca="1">IFERROR(INDEX(Tableau3[Num DECAL],SMALL(IF(Tableau3[Num DECAL]&lt;&gt;"",ROW(INDIRECT("1:"&amp;ROWS(Tableau3[Num DECAL])))),ROWS($1:4101))),"")</f>
        <v/>
      </c>
      <c r="R4112" s="88">
        <f t="shared" ca="1" si="64"/>
        <v>0</v>
      </c>
      <c r="S4112" s="88">
        <f ca="1">COUNTIFS(Tableau3[PLAGE],R4112)</f>
        <v>0</v>
      </c>
      <c r="T4112" s="139">
        <f ca="1">INDEX(EXTRACT!DATE,MATCH(Tableau4[[#This Row],[Décalage]],D:D,0),0)</f>
        <v>0</v>
      </c>
      <c r="U4112" s="139">
        <f ca="1">VLOOKUP(Tableau4[[#This Row],[Décalage]],D:E,2,0)</f>
        <v>0</v>
      </c>
      <c r="V4112" s="139">
        <f ca="1">VLOOKUP(Tableau4[[#This Row],[Décalage]],D:G,4,0)</f>
        <v>0</v>
      </c>
      <c r="AY4112" s="88"/>
      <c r="AZ4112" s="88"/>
      <c r="BA4112" s="88"/>
      <c r="BB4112" s="88"/>
      <c r="BC4112" s="88"/>
    </row>
    <row r="4113" spans="1:55" ht="15" x14ac:dyDescent="0.2">
      <c r="A4113" s="100" t="s">
        <v>534</v>
      </c>
      <c r="B4113" s="95" t="s">
        <v>534</v>
      </c>
      <c r="C4113" s="95">
        <v>4110</v>
      </c>
      <c r="D4113" s="95" t="s">
        <v>534</v>
      </c>
      <c r="E4113" s="99" t="s">
        <v>534</v>
      </c>
      <c r="F4113" s="95" t="s">
        <v>534</v>
      </c>
      <c r="G4113" s="95" t="s">
        <v>534</v>
      </c>
      <c r="H4113" s="95">
        <v>0</v>
      </c>
      <c r="I4113" s="95">
        <v>1</v>
      </c>
      <c r="J4113" s="95">
        <v>3646</v>
      </c>
      <c r="K4113" s="95" t="s">
        <v>534</v>
      </c>
      <c r="L4113" s="98" t="s">
        <v>534</v>
      </c>
      <c r="M4113" s="98" t="s">
        <v>534</v>
      </c>
      <c r="N4113" s="97" t="s">
        <v>534</v>
      </c>
      <c r="Q4113" s="88" t="str">
        <f t="array" aca="1" ref="Q4113" ca="1">IFERROR(INDEX(Tableau3[Num DECAL],SMALL(IF(Tableau3[Num DECAL]&lt;&gt;"",ROW(INDIRECT("1:"&amp;ROWS(Tableau3[Num DECAL])))),ROWS($1:4102))),"")</f>
        <v/>
      </c>
      <c r="R4113" s="88">
        <f t="shared" ca="1" si="64"/>
        <v>0</v>
      </c>
      <c r="S4113" s="88">
        <f ca="1">COUNTIFS(Tableau3[PLAGE],R4113)</f>
        <v>0</v>
      </c>
      <c r="T4113" s="139">
        <f ca="1">INDEX(EXTRACT!DATE,MATCH(Tableau4[[#This Row],[Décalage]],D:D,0),0)</f>
        <v>0</v>
      </c>
      <c r="U4113" s="139">
        <f ca="1">VLOOKUP(Tableau4[[#This Row],[Décalage]],D:E,2,0)</f>
        <v>0</v>
      </c>
      <c r="V4113" s="139">
        <f ca="1">VLOOKUP(Tableau4[[#This Row],[Décalage]],D:G,4,0)</f>
        <v>0</v>
      </c>
      <c r="AY4113" s="88"/>
      <c r="AZ4113" s="88"/>
      <c r="BA4113" s="88"/>
      <c r="BB4113" s="88"/>
      <c r="BC4113" s="88"/>
    </row>
    <row r="4114" spans="1:55" ht="15" x14ac:dyDescent="0.2">
      <c r="A4114" s="100" t="s">
        <v>534</v>
      </c>
      <c r="B4114" s="95" t="s">
        <v>534</v>
      </c>
      <c r="C4114" s="95">
        <v>4111</v>
      </c>
      <c r="D4114" s="95" t="s">
        <v>534</v>
      </c>
      <c r="E4114" s="99" t="s">
        <v>534</v>
      </c>
      <c r="F4114" s="95" t="s">
        <v>534</v>
      </c>
      <c r="G4114" s="95" t="s">
        <v>534</v>
      </c>
      <c r="H4114" s="95">
        <v>0</v>
      </c>
      <c r="I4114" s="95">
        <v>1</v>
      </c>
      <c r="J4114" s="95">
        <v>3647</v>
      </c>
      <c r="K4114" s="95" t="s">
        <v>534</v>
      </c>
      <c r="L4114" s="98" t="s">
        <v>534</v>
      </c>
      <c r="M4114" s="98" t="s">
        <v>534</v>
      </c>
      <c r="N4114" s="97" t="s">
        <v>534</v>
      </c>
      <c r="Q4114" s="88" t="str">
        <f t="array" aca="1" ref="Q4114" ca="1">IFERROR(INDEX(Tableau3[Num DECAL],SMALL(IF(Tableau3[Num DECAL]&lt;&gt;"",ROW(INDIRECT("1:"&amp;ROWS(Tableau3[Num DECAL])))),ROWS($1:4103))),"")</f>
        <v/>
      </c>
      <c r="R4114" s="88">
        <f t="shared" ca="1" si="64"/>
        <v>0</v>
      </c>
      <c r="S4114" s="88">
        <f ca="1">COUNTIFS(Tableau3[PLAGE],R4114)</f>
        <v>0</v>
      </c>
      <c r="T4114" s="139">
        <f ca="1">INDEX(EXTRACT!DATE,MATCH(Tableau4[[#This Row],[Décalage]],D:D,0),0)</f>
        <v>0</v>
      </c>
      <c r="U4114" s="139">
        <f ca="1">VLOOKUP(Tableau4[[#This Row],[Décalage]],D:E,2,0)</f>
        <v>0</v>
      </c>
      <c r="V4114" s="139">
        <f ca="1">VLOOKUP(Tableau4[[#This Row],[Décalage]],D:G,4,0)</f>
        <v>0</v>
      </c>
      <c r="AY4114" s="88"/>
      <c r="AZ4114" s="88"/>
      <c r="BA4114" s="88"/>
      <c r="BB4114" s="88"/>
      <c r="BC4114" s="88"/>
    </row>
    <row r="4115" spans="1:55" ht="15" x14ac:dyDescent="0.2">
      <c r="A4115" s="100" t="s">
        <v>534</v>
      </c>
      <c r="B4115" s="95" t="s">
        <v>534</v>
      </c>
      <c r="C4115" s="95">
        <v>4112</v>
      </c>
      <c r="D4115" s="95" t="s">
        <v>534</v>
      </c>
      <c r="E4115" s="99" t="s">
        <v>534</v>
      </c>
      <c r="F4115" s="95" t="s">
        <v>534</v>
      </c>
      <c r="G4115" s="95" t="s">
        <v>534</v>
      </c>
      <c r="H4115" s="95">
        <v>0</v>
      </c>
      <c r="I4115" s="95">
        <v>1</v>
      </c>
      <c r="J4115" s="95">
        <v>3648</v>
      </c>
      <c r="K4115" s="95" t="s">
        <v>534</v>
      </c>
      <c r="L4115" s="98" t="s">
        <v>534</v>
      </c>
      <c r="M4115" s="98" t="s">
        <v>534</v>
      </c>
      <c r="N4115" s="97" t="s">
        <v>534</v>
      </c>
      <c r="Q4115" s="88" t="str">
        <f t="array" aca="1" ref="Q4115" ca="1">IFERROR(INDEX(Tableau3[Num DECAL],SMALL(IF(Tableau3[Num DECAL]&lt;&gt;"",ROW(INDIRECT("1:"&amp;ROWS(Tableau3[Num DECAL])))),ROWS($1:4104))),"")</f>
        <v/>
      </c>
      <c r="R4115" s="88">
        <f t="shared" ca="1" si="64"/>
        <v>0</v>
      </c>
      <c r="S4115" s="88">
        <f ca="1">COUNTIFS(Tableau3[PLAGE],R4115)</f>
        <v>0</v>
      </c>
      <c r="T4115" s="139">
        <f ca="1">INDEX(EXTRACT!DATE,MATCH(Tableau4[[#This Row],[Décalage]],D:D,0),0)</f>
        <v>0</v>
      </c>
      <c r="U4115" s="139">
        <f ca="1">VLOOKUP(Tableau4[[#This Row],[Décalage]],D:E,2,0)</f>
        <v>0</v>
      </c>
      <c r="V4115" s="139">
        <f ca="1">VLOOKUP(Tableau4[[#This Row],[Décalage]],D:G,4,0)</f>
        <v>0</v>
      </c>
      <c r="AY4115" s="88"/>
      <c r="AZ4115" s="88"/>
      <c r="BA4115" s="88"/>
      <c r="BB4115" s="88"/>
      <c r="BC4115" s="88"/>
    </row>
    <row r="4116" spans="1:55" ht="15" x14ac:dyDescent="0.2">
      <c r="A4116" s="100" t="s">
        <v>534</v>
      </c>
      <c r="B4116" s="95" t="s">
        <v>534</v>
      </c>
      <c r="C4116" s="95">
        <v>4113</v>
      </c>
      <c r="D4116" s="95" t="s">
        <v>534</v>
      </c>
      <c r="E4116" s="99" t="s">
        <v>534</v>
      </c>
      <c r="F4116" s="95" t="s">
        <v>534</v>
      </c>
      <c r="G4116" s="95" t="s">
        <v>534</v>
      </c>
      <c r="H4116" s="95">
        <v>0</v>
      </c>
      <c r="I4116" s="95">
        <v>1</v>
      </c>
      <c r="J4116" s="95">
        <v>3649</v>
      </c>
      <c r="K4116" s="95" t="s">
        <v>534</v>
      </c>
      <c r="L4116" s="98" t="s">
        <v>534</v>
      </c>
      <c r="M4116" s="98" t="s">
        <v>534</v>
      </c>
      <c r="N4116" s="97" t="s">
        <v>534</v>
      </c>
      <c r="Q4116" s="88" t="str">
        <f t="array" aca="1" ref="Q4116" ca="1">IFERROR(INDEX(Tableau3[Num DECAL],SMALL(IF(Tableau3[Num DECAL]&lt;&gt;"",ROW(INDIRECT("1:"&amp;ROWS(Tableau3[Num DECAL])))),ROWS($1:4105))),"")</f>
        <v/>
      </c>
      <c r="R4116" s="88">
        <f t="shared" ca="1" si="64"/>
        <v>0</v>
      </c>
      <c r="S4116" s="88">
        <f ca="1">COUNTIFS(Tableau3[PLAGE],R4116)</f>
        <v>0</v>
      </c>
      <c r="T4116" s="139">
        <f ca="1">INDEX(EXTRACT!DATE,MATCH(Tableau4[[#This Row],[Décalage]],D:D,0),0)</f>
        <v>0</v>
      </c>
      <c r="U4116" s="139">
        <f ca="1">VLOOKUP(Tableau4[[#This Row],[Décalage]],D:E,2,0)</f>
        <v>0</v>
      </c>
      <c r="V4116" s="139">
        <f ca="1">VLOOKUP(Tableau4[[#This Row],[Décalage]],D:G,4,0)</f>
        <v>0</v>
      </c>
      <c r="AY4116" s="88"/>
      <c r="AZ4116" s="88"/>
      <c r="BA4116" s="88"/>
      <c r="BB4116" s="88"/>
      <c r="BC4116" s="88"/>
    </row>
    <row r="4117" spans="1:55" ht="15" x14ac:dyDescent="0.2">
      <c r="A4117" s="100" t="s">
        <v>534</v>
      </c>
      <c r="B4117" s="95" t="s">
        <v>534</v>
      </c>
      <c r="C4117" s="95">
        <v>4114</v>
      </c>
      <c r="D4117" s="95" t="s">
        <v>534</v>
      </c>
      <c r="E4117" s="99" t="s">
        <v>534</v>
      </c>
      <c r="F4117" s="95" t="s">
        <v>534</v>
      </c>
      <c r="G4117" s="95" t="s">
        <v>534</v>
      </c>
      <c r="H4117" s="95">
        <v>0</v>
      </c>
      <c r="I4117" s="95">
        <v>1</v>
      </c>
      <c r="J4117" s="95">
        <v>3650</v>
      </c>
      <c r="K4117" s="95" t="s">
        <v>534</v>
      </c>
      <c r="L4117" s="98" t="s">
        <v>534</v>
      </c>
      <c r="M4117" s="98" t="s">
        <v>534</v>
      </c>
      <c r="N4117" s="97" t="s">
        <v>534</v>
      </c>
      <c r="Q4117" s="88" t="str">
        <f t="array" aca="1" ref="Q4117" ca="1">IFERROR(INDEX(Tableau3[Num DECAL],SMALL(IF(Tableau3[Num DECAL]&lt;&gt;"",ROW(INDIRECT("1:"&amp;ROWS(Tableau3[Num DECAL])))),ROWS($1:4106))),"")</f>
        <v/>
      </c>
      <c r="R4117" s="88">
        <f t="shared" ca="1" si="64"/>
        <v>0</v>
      </c>
      <c r="S4117" s="88">
        <f ca="1">COUNTIFS(Tableau3[PLAGE],R4117)</f>
        <v>0</v>
      </c>
      <c r="T4117" s="139">
        <f ca="1">INDEX(EXTRACT!DATE,MATCH(Tableau4[[#This Row],[Décalage]],D:D,0),0)</f>
        <v>0</v>
      </c>
      <c r="U4117" s="139">
        <f ca="1">VLOOKUP(Tableau4[[#This Row],[Décalage]],D:E,2,0)</f>
        <v>0</v>
      </c>
      <c r="V4117" s="139">
        <f ca="1">VLOOKUP(Tableau4[[#This Row],[Décalage]],D:G,4,0)</f>
        <v>0</v>
      </c>
      <c r="AY4117" s="88"/>
      <c r="AZ4117" s="88"/>
      <c r="BA4117" s="88"/>
      <c r="BB4117" s="88"/>
      <c r="BC4117" s="88"/>
    </row>
    <row r="4118" spans="1:55" ht="15" x14ac:dyDescent="0.2">
      <c r="A4118" s="100" t="s">
        <v>534</v>
      </c>
      <c r="B4118" s="95" t="s">
        <v>534</v>
      </c>
      <c r="C4118" s="95">
        <v>4115</v>
      </c>
      <c r="D4118" s="95" t="s">
        <v>534</v>
      </c>
      <c r="E4118" s="99" t="s">
        <v>534</v>
      </c>
      <c r="F4118" s="95" t="s">
        <v>534</v>
      </c>
      <c r="G4118" s="95" t="s">
        <v>534</v>
      </c>
      <c r="H4118" s="95">
        <v>0</v>
      </c>
      <c r="I4118" s="95">
        <v>1</v>
      </c>
      <c r="J4118" s="95">
        <v>3651</v>
      </c>
      <c r="K4118" s="95" t="s">
        <v>534</v>
      </c>
      <c r="L4118" s="98" t="s">
        <v>534</v>
      </c>
      <c r="M4118" s="98" t="s">
        <v>534</v>
      </c>
      <c r="N4118" s="97" t="s">
        <v>534</v>
      </c>
      <c r="Q4118" s="88" t="str">
        <f t="array" aca="1" ref="Q4118" ca="1">IFERROR(INDEX(Tableau3[Num DECAL],SMALL(IF(Tableau3[Num DECAL]&lt;&gt;"",ROW(INDIRECT("1:"&amp;ROWS(Tableau3[Num DECAL])))),ROWS($1:4107))),"")</f>
        <v/>
      </c>
      <c r="R4118" s="88">
        <f t="shared" ca="1" si="64"/>
        <v>0</v>
      </c>
      <c r="S4118" s="88">
        <f ca="1">COUNTIFS(Tableau3[PLAGE],R4118)</f>
        <v>0</v>
      </c>
      <c r="T4118" s="139">
        <f ca="1">INDEX(EXTRACT!DATE,MATCH(Tableau4[[#This Row],[Décalage]],D:D,0),0)</f>
        <v>0</v>
      </c>
      <c r="U4118" s="139">
        <f ca="1">VLOOKUP(Tableau4[[#This Row],[Décalage]],D:E,2,0)</f>
        <v>0</v>
      </c>
      <c r="V4118" s="139">
        <f ca="1">VLOOKUP(Tableau4[[#This Row],[Décalage]],D:G,4,0)</f>
        <v>0</v>
      </c>
      <c r="AY4118" s="88"/>
      <c r="AZ4118" s="88"/>
      <c r="BA4118" s="88"/>
      <c r="BB4118" s="88"/>
      <c r="BC4118" s="88"/>
    </row>
    <row r="4119" spans="1:55" ht="15" x14ac:dyDescent="0.2">
      <c r="A4119" s="100" t="s">
        <v>534</v>
      </c>
      <c r="B4119" s="95" t="s">
        <v>534</v>
      </c>
      <c r="C4119" s="95">
        <v>4116</v>
      </c>
      <c r="D4119" s="95" t="s">
        <v>534</v>
      </c>
      <c r="E4119" s="99" t="s">
        <v>534</v>
      </c>
      <c r="F4119" s="95" t="s">
        <v>534</v>
      </c>
      <c r="G4119" s="95" t="s">
        <v>534</v>
      </c>
      <c r="H4119" s="95">
        <v>0</v>
      </c>
      <c r="I4119" s="95">
        <v>1</v>
      </c>
      <c r="J4119" s="95">
        <v>3652</v>
      </c>
      <c r="K4119" s="95" t="s">
        <v>534</v>
      </c>
      <c r="L4119" s="98" t="s">
        <v>534</v>
      </c>
      <c r="M4119" s="98" t="s">
        <v>534</v>
      </c>
      <c r="N4119" s="97" t="s">
        <v>534</v>
      </c>
      <c r="Q4119" s="88" t="str">
        <f t="array" aca="1" ref="Q4119" ca="1">IFERROR(INDEX(Tableau3[Num DECAL],SMALL(IF(Tableau3[Num DECAL]&lt;&gt;"",ROW(INDIRECT("1:"&amp;ROWS(Tableau3[Num DECAL])))),ROWS($1:4108))),"")</f>
        <v/>
      </c>
      <c r="R4119" s="88">
        <f t="shared" ca="1" si="64"/>
        <v>0</v>
      </c>
      <c r="S4119" s="88">
        <f ca="1">COUNTIFS(Tableau3[PLAGE],R4119)</f>
        <v>0</v>
      </c>
      <c r="T4119" s="139">
        <f ca="1">INDEX(EXTRACT!DATE,MATCH(Tableau4[[#This Row],[Décalage]],D:D,0),0)</f>
        <v>0</v>
      </c>
      <c r="U4119" s="139">
        <f ca="1">VLOOKUP(Tableau4[[#This Row],[Décalage]],D:E,2,0)</f>
        <v>0</v>
      </c>
      <c r="V4119" s="139">
        <f ca="1">VLOOKUP(Tableau4[[#This Row],[Décalage]],D:G,4,0)</f>
        <v>0</v>
      </c>
      <c r="AY4119" s="88"/>
      <c r="AZ4119" s="88"/>
      <c r="BA4119" s="88"/>
      <c r="BB4119" s="88"/>
      <c r="BC4119" s="88"/>
    </row>
    <row r="4120" spans="1:55" ht="15" x14ac:dyDescent="0.2">
      <c r="A4120" s="100" t="s">
        <v>534</v>
      </c>
      <c r="B4120" s="95" t="s">
        <v>534</v>
      </c>
      <c r="C4120" s="95">
        <v>4117</v>
      </c>
      <c r="D4120" s="95" t="s">
        <v>534</v>
      </c>
      <c r="E4120" s="99" t="s">
        <v>534</v>
      </c>
      <c r="F4120" s="95" t="s">
        <v>534</v>
      </c>
      <c r="G4120" s="95" t="s">
        <v>534</v>
      </c>
      <c r="H4120" s="95">
        <v>0</v>
      </c>
      <c r="I4120" s="95">
        <v>1</v>
      </c>
      <c r="J4120" s="95">
        <v>3653</v>
      </c>
      <c r="K4120" s="95" t="s">
        <v>534</v>
      </c>
      <c r="L4120" s="98" t="s">
        <v>534</v>
      </c>
      <c r="M4120" s="98" t="s">
        <v>534</v>
      </c>
      <c r="N4120" s="97" t="s">
        <v>534</v>
      </c>
      <c r="Q4120" s="88" t="str">
        <f t="array" aca="1" ref="Q4120" ca="1">IFERROR(INDEX(Tableau3[Num DECAL],SMALL(IF(Tableau3[Num DECAL]&lt;&gt;"",ROW(INDIRECT("1:"&amp;ROWS(Tableau3[Num DECAL])))),ROWS($1:4109))),"")</f>
        <v/>
      </c>
      <c r="R4120" s="88">
        <f t="shared" ca="1" si="64"/>
        <v>0</v>
      </c>
      <c r="S4120" s="88">
        <f ca="1">COUNTIFS(Tableau3[PLAGE],R4120)</f>
        <v>0</v>
      </c>
      <c r="T4120" s="139">
        <f ca="1">INDEX(EXTRACT!DATE,MATCH(Tableau4[[#This Row],[Décalage]],D:D,0),0)</f>
        <v>0</v>
      </c>
      <c r="U4120" s="139">
        <f ca="1">VLOOKUP(Tableau4[[#This Row],[Décalage]],D:E,2,0)</f>
        <v>0</v>
      </c>
      <c r="V4120" s="139">
        <f ca="1">VLOOKUP(Tableau4[[#This Row],[Décalage]],D:G,4,0)</f>
        <v>0</v>
      </c>
      <c r="AY4120" s="88"/>
      <c r="AZ4120" s="88"/>
      <c r="BA4120" s="88"/>
      <c r="BB4120" s="88"/>
      <c r="BC4120" s="88"/>
    </row>
    <row r="4121" spans="1:55" ht="15" x14ac:dyDescent="0.2">
      <c r="A4121" s="100" t="s">
        <v>534</v>
      </c>
      <c r="B4121" s="95" t="s">
        <v>534</v>
      </c>
      <c r="C4121" s="95">
        <v>4118</v>
      </c>
      <c r="D4121" s="95" t="s">
        <v>534</v>
      </c>
      <c r="E4121" s="99" t="s">
        <v>534</v>
      </c>
      <c r="F4121" s="95" t="s">
        <v>534</v>
      </c>
      <c r="G4121" s="95" t="s">
        <v>534</v>
      </c>
      <c r="H4121" s="95">
        <v>0</v>
      </c>
      <c r="I4121" s="95">
        <v>1</v>
      </c>
      <c r="J4121" s="95">
        <v>3654</v>
      </c>
      <c r="K4121" s="95" t="s">
        <v>534</v>
      </c>
      <c r="L4121" s="98" t="s">
        <v>534</v>
      </c>
      <c r="M4121" s="98" t="s">
        <v>534</v>
      </c>
      <c r="N4121" s="97" t="s">
        <v>534</v>
      </c>
      <c r="Q4121" s="88" t="str">
        <f t="array" aca="1" ref="Q4121" ca="1">IFERROR(INDEX(Tableau3[Num DECAL],SMALL(IF(Tableau3[Num DECAL]&lt;&gt;"",ROW(INDIRECT("1:"&amp;ROWS(Tableau3[Num DECAL])))),ROWS($1:4110))),"")</f>
        <v/>
      </c>
      <c r="R4121" s="88">
        <f t="shared" ca="1" si="64"/>
        <v>0</v>
      </c>
      <c r="S4121" s="88">
        <f ca="1">COUNTIFS(Tableau3[PLAGE],R4121)</f>
        <v>0</v>
      </c>
      <c r="T4121" s="139">
        <f ca="1">INDEX(EXTRACT!DATE,MATCH(Tableau4[[#This Row],[Décalage]],D:D,0),0)</f>
        <v>0</v>
      </c>
      <c r="U4121" s="139">
        <f ca="1">VLOOKUP(Tableau4[[#This Row],[Décalage]],D:E,2,0)</f>
        <v>0</v>
      </c>
      <c r="V4121" s="139">
        <f ca="1">VLOOKUP(Tableau4[[#This Row],[Décalage]],D:G,4,0)</f>
        <v>0</v>
      </c>
      <c r="AY4121" s="88"/>
      <c r="AZ4121" s="88"/>
      <c r="BA4121" s="88"/>
      <c r="BB4121" s="88"/>
      <c r="BC4121" s="88"/>
    </row>
    <row r="4122" spans="1:55" ht="15" x14ac:dyDescent="0.2">
      <c r="A4122" s="100" t="s">
        <v>534</v>
      </c>
      <c r="B4122" s="95" t="s">
        <v>534</v>
      </c>
      <c r="C4122" s="95">
        <v>4119</v>
      </c>
      <c r="D4122" s="95" t="s">
        <v>534</v>
      </c>
      <c r="E4122" s="99" t="s">
        <v>534</v>
      </c>
      <c r="F4122" s="95" t="s">
        <v>534</v>
      </c>
      <c r="G4122" s="95" t="s">
        <v>534</v>
      </c>
      <c r="H4122" s="95">
        <v>0</v>
      </c>
      <c r="I4122" s="95">
        <v>1</v>
      </c>
      <c r="J4122" s="95">
        <v>3655</v>
      </c>
      <c r="K4122" s="95" t="s">
        <v>534</v>
      </c>
      <c r="L4122" s="98" t="s">
        <v>534</v>
      </c>
      <c r="M4122" s="98" t="s">
        <v>534</v>
      </c>
      <c r="N4122" s="97" t="s">
        <v>534</v>
      </c>
      <c r="Q4122" s="88" t="str">
        <f t="array" aca="1" ref="Q4122" ca="1">IFERROR(INDEX(Tableau3[Num DECAL],SMALL(IF(Tableau3[Num DECAL]&lt;&gt;"",ROW(INDIRECT("1:"&amp;ROWS(Tableau3[Num DECAL])))),ROWS($1:4111))),"")</f>
        <v/>
      </c>
      <c r="R4122" s="88">
        <f t="shared" ca="1" si="64"/>
        <v>0</v>
      </c>
      <c r="S4122" s="88">
        <f ca="1">COUNTIFS(Tableau3[PLAGE],R4122)</f>
        <v>0</v>
      </c>
      <c r="T4122" s="139">
        <f ca="1">INDEX(EXTRACT!DATE,MATCH(Tableau4[[#This Row],[Décalage]],D:D,0),0)</f>
        <v>0</v>
      </c>
      <c r="U4122" s="139">
        <f ca="1">VLOOKUP(Tableau4[[#This Row],[Décalage]],D:E,2,0)</f>
        <v>0</v>
      </c>
      <c r="V4122" s="139">
        <f ca="1">VLOOKUP(Tableau4[[#This Row],[Décalage]],D:G,4,0)</f>
        <v>0</v>
      </c>
      <c r="AY4122" s="88"/>
      <c r="AZ4122" s="88"/>
      <c r="BA4122" s="88"/>
      <c r="BB4122" s="88"/>
      <c r="BC4122" s="88"/>
    </row>
    <row r="4123" spans="1:55" ht="15" x14ac:dyDescent="0.2">
      <c r="A4123" s="100" t="s">
        <v>534</v>
      </c>
      <c r="B4123" s="95" t="s">
        <v>534</v>
      </c>
      <c r="C4123" s="95">
        <v>4120</v>
      </c>
      <c r="D4123" s="95" t="s">
        <v>534</v>
      </c>
      <c r="E4123" s="99" t="s">
        <v>534</v>
      </c>
      <c r="F4123" s="95" t="s">
        <v>534</v>
      </c>
      <c r="G4123" s="95" t="s">
        <v>534</v>
      </c>
      <c r="H4123" s="95">
        <v>0</v>
      </c>
      <c r="I4123" s="95">
        <v>1</v>
      </c>
      <c r="J4123" s="95">
        <v>3656</v>
      </c>
      <c r="K4123" s="95" t="s">
        <v>534</v>
      </c>
      <c r="L4123" s="98" t="s">
        <v>534</v>
      </c>
      <c r="M4123" s="98" t="s">
        <v>534</v>
      </c>
      <c r="N4123" s="97" t="s">
        <v>534</v>
      </c>
      <c r="Q4123" s="88" t="str">
        <f t="array" aca="1" ref="Q4123" ca="1">IFERROR(INDEX(Tableau3[Num DECAL],SMALL(IF(Tableau3[Num DECAL]&lt;&gt;"",ROW(INDIRECT("1:"&amp;ROWS(Tableau3[Num DECAL])))),ROWS($1:4112))),"")</f>
        <v/>
      </c>
      <c r="R4123" s="88">
        <f t="shared" ca="1" si="64"/>
        <v>0</v>
      </c>
      <c r="S4123" s="88">
        <f ca="1">COUNTIFS(Tableau3[PLAGE],R4123)</f>
        <v>0</v>
      </c>
      <c r="T4123" s="139">
        <f ca="1">INDEX(EXTRACT!DATE,MATCH(Tableau4[[#This Row],[Décalage]],D:D,0),0)</f>
        <v>0</v>
      </c>
      <c r="U4123" s="139">
        <f ca="1">VLOOKUP(Tableau4[[#This Row],[Décalage]],D:E,2,0)</f>
        <v>0</v>
      </c>
      <c r="V4123" s="139">
        <f ca="1">VLOOKUP(Tableau4[[#This Row],[Décalage]],D:G,4,0)</f>
        <v>0</v>
      </c>
      <c r="AY4123" s="88"/>
      <c r="AZ4123" s="88"/>
      <c r="BA4123" s="88"/>
      <c r="BB4123" s="88"/>
      <c r="BC4123" s="88"/>
    </row>
    <row r="4124" spans="1:55" ht="15" x14ac:dyDescent="0.2">
      <c r="A4124" s="100" t="s">
        <v>534</v>
      </c>
      <c r="B4124" s="95" t="s">
        <v>534</v>
      </c>
      <c r="C4124" s="95">
        <v>4121</v>
      </c>
      <c r="D4124" s="95" t="s">
        <v>534</v>
      </c>
      <c r="E4124" s="99" t="s">
        <v>534</v>
      </c>
      <c r="F4124" s="95" t="s">
        <v>534</v>
      </c>
      <c r="G4124" s="95" t="s">
        <v>534</v>
      </c>
      <c r="H4124" s="95">
        <v>0</v>
      </c>
      <c r="I4124" s="95">
        <v>1</v>
      </c>
      <c r="J4124" s="95">
        <v>3657</v>
      </c>
      <c r="K4124" s="95" t="s">
        <v>534</v>
      </c>
      <c r="L4124" s="98" t="s">
        <v>534</v>
      </c>
      <c r="M4124" s="98" t="s">
        <v>534</v>
      </c>
      <c r="N4124" s="97" t="s">
        <v>534</v>
      </c>
      <c r="Q4124" s="88" t="str">
        <f t="array" aca="1" ref="Q4124" ca="1">IFERROR(INDEX(Tableau3[Num DECAL],SMALL(IF(Tableau3[Num DECAL]&lt;&gt;"",ROW(INDIRECT("1:"&amp;ROWS(Tableau3[Num DECAL])))),ROWS($1:4113))),"")</f>
        <v/>
      </c>
      <c r="R4124" s="88">
        <f t="shared" ca="1" si="64"/>
        <v>0</v>
      </c>
      <c r="S4124" s="88">
        <f ca="1">COUNTIFS(Tableau3[PLAGE],R4124)</f>
        <v>0</v>
      </c>
      <c r="T4124" s="139">
        <f ca="1">INDEX(EXTRACT!DATE,MATCH(Tableau4[[#This Row],[Décalage]],D:D,0),0)</f>
        <v>0</v>
      </c>
      <c r="U4124" s="139">
        <f ca="1">VLOOKUP(Tableau4[[#This Row],[Décalage]],D:E,2,0)</f>
        <v>0</v>
      </c>
      <c r="V4124" s="139">
        <f ca="1">VLOOKUP(Tableau4[[#This Row],[Décalage]],D:G,4,0)</f>
        <v>0</v>
      </c>
      <c r="AY4124" s="88"/>
      <c r="AZ4124" s="88"/>
      <c r="BA4124" s="88"/>
      <c r="BB4124" s="88"/>
      <c r="BC4124" s="88"/>
    </row>
    <row r="4125" spans="1:55" ht="15" x14ac:dyDescent="0.2">
      <c r="A4125" s="100" t="s">
        <v>534</v>
      </c>
      <c r="B4125" s="95" t="s">
        <v>534</v>
      </c>
      <c r="C4125" s="95">
        <v>4122</v>
      </c>
      <c r="D4125" s="95" t="s">
        <v>534</v>
      </c>
      <c r="E4125" s="99" t="s">
        <v>534</v>
      </c>
      <c r="F4125" s="95" t="s">
        <v>534</v>
      </c>
      <c r="G4125" s="95" t="s">
        <v>534</v>
      </c>
      <c r="H4125" s="95">
        <v>0</v>
      </c>
      <c r="I4125" s="95">
        <v>1</v>
      </c>
      <c r="J4125" s="95">
        <v>3658</v>
      </c>
      <c r="K4125" s="95" t="s">
        <v>534</v>
      </c>
      <c r="L4125" s="98" t="s">
        <v>534</v>
      </c>
      <c r="M4125" s="98" t="s">
        <v>534</v>
      </c>
      <c r="N4125" s="97" t="s">
        <v>534</v>
      </c>
      <c r="Q4125" s="88" t="str">
        <f t="array" aca="1" ref="Q4125" ca="1">IFERROR(INDEX(Tableau3[Num DECAL],SMALL(IF(Tableau3[Num DECAL]&lt;&gt;"",ROW(INDIRECT("1:"&amp;ROWS(Tableau3[Num DECAL])))),ROWS($1:4114))),"")</f>
        <v/>
      </c>
      <c r="R4125" s="88">
        <f t="shared" ca="1" si="64"/>
        <v>0</v>
      </c>
      <c r="S4125" s="88">
        <f ca="1">COUNTIFS(Tableau3[PLAGE],R4125)</f>
        <v>0</v>
      </c>
      <c r="T4125" s="139">
        <f ca="1">INDEX(EXTRACT!DATE,MATCH(Tableau4[[#This Row],[Décalage]],D:D,0),0)</f>
        <v>0</v>
      </c>
      <c r="U4125" s="139">
        <f ca="1">VLOOKUP(Tableau4[[#This Row],[Décalage]],D:E,2,0)</f>
        <v>0</v>
      </c>
      <c r="V4125" s="139">
        <f ca="1">VLOOKUP(Tableau4[[#This Row],[Décalage]],D:G,4,0)</f>
        <v>0</v>
      </c>
      <c r="AY4125" s="88"/>
      <c r="AZ4125" s="88"/>
      <c r="BA4125" s="88"/>
      <c r="BB4125" s="88"/>
      <c r="BC4125" s="88"/>
    </row>
    <row r="4126" spans="1:55" ht="15" x14ac:dyDescent="0.2">
      <c r="A4126" s="100" t="s">
        <v>534</v>
      </c>
      <c r="B4126" s="95" t="s">
        <v>534</v>
      </c>
      <c r="C4126" s="95">
        <v>4123</v>
      </c>
      <c r="D4126" s="95" t="s">
        <v>534</v>
      </c>
      <c r="E4126" s="99" t="s">
        <v>534</v>
      </c>
      <c r="F4126" s="95" t="s">
        <v>534</v>
      </c>
      <c r="G4126" s="95" t="s">
        <v>534</v>
      </c>
      <c r="H4126" s="95">
        <v>0</v>
      </c>
      <c r="I4126" s="95">
        <v>1</v>
      </c>
      <c r="J4126" s="95">
        <v>3659</v>
      </c>
      <c r="K4126" s="95" t="s">
        <v>534</v>
      </c>
      <c r="L4126" s="98" t="s">
        <v>534</v>
      </c>
      <c r="M4126" s="98" t="s">
        <v>534</v>
      </c>
      <c r="N4126" s="97" t="s">
        <v>534</v>
      </c>
      <c r="Q4126" s="88" t="str">
        <f t="array" aca="1" ref="Q4126" ca="1">IFERROR(INDEX(Tableau3[Num DECAL],SMALL(IF(Tableau3[Num DECAL]&lt;&gt;"",ROW(INDIRECT("1:"&amp;ROWS(Tableau3[Num DECAL])))),ROWS($1:4115))),"")</f>
        <v/>
      </c>
      <c r="R4126" s="88">
        <f t="shared" ca="1" si="64"/>
        <v>0</v>
      </c>
      <c r="S4126" s="88">
        <f ca="1">COUNTIFS(Tableau3[PLAGE],R4126)</f>
        <v>0</v>
      </c>
      <c r="T4126" s="139">
        <f ca="1">INDEX(EXTRACT!DATE,MATCH(Tableau4[[#This Row],[Décalage]],D:D,0),0)</f>
        <v>0</v>
      </c>
      <c r="U4126" s="139">
        <f ca="1">VLOOKUP(Tableau4[[#This Row],[Décalage]],D:E,2,0)</f>
        <v>0</v>
      </c>
      <c r="V4126" s="139">
        <f ca="1">VLOOKUP(Tableau4[[#This Row],[Décalage]],D:G,4,0)</f>
        <v>0</v>
      </c>
      <c r="AY4126" s="88"/>
      <c r="AZ4126" s="88"/>
      <c r="BA4126" s="88"/>
      <c r="BB4126" s="88"/>
      <c r="BC4126" s="88"/>
    </row>
    <row r="4127" spans="1:55" ht="15" x14ac:dyDescent="0.2">
      <c r="A4127" s="100" t="s">
        <v>534</v>
      </c>
      <c r="B4127" s="95" t="s">
        <v>534</v>
      </c>
      <c r="C4127" s="95">
        <v>4124</v>
      </c>
      <c r="D4127" s="95" t="s">
        <v>534</v>
      </c>
      <c r="E4127" s="99" t="s">
        <v>534</v>
      </c>
      <c r="F4127" s="95" t="s">
        <v>534</v>
      </c>
      <c r="G4127" s="95" t="s">
        <v>534</v>
      </c>
      <c r="H4127" s="95">
        <v>0</v>
      </c>
      <c r="I4127" s="95">
        <v>1</v>
      </c>
      <c r="J4127" s="95">
        <v>3660</v>
      </c>
      <c r="K4127" s="95" t="s">
        <v>534</v>
      </c>
      <c r="L4127" s="98" t="s">
        <v>534</v>
      </c>
      <c r="M4127" s="98" t="s">
        <v>534</v>
      </c>
      <c r="N4127" s="97" t="s">
        <v>534</v>
      </c>
      <c r="Q4127" s="88" t="str">
        <f t="array" aca="1" ref="Q4127" ca="1">IFERROR(INDEX(Tableau3[Num DECAL],SMALL(IF(Tableau3[Num DECAL]&lt;&gt;"",ROW(INDIRECT("1:"&amp;ROWS(Tableau3[Num DECAL])))),ROWS($1:4116))),"")</f>
        <v/>
      </c>
      <c r="R4127" s="88">
        <f t="shared" ca="1" si="64"/>
        <v>0</v>
      </c>
      <c r="S4127" s="88">
        <f ca="1">COUNTIFS(Tableau3[PLAGE],R4127)</f>
        <v>0</v>
      </c>
      <c r="T4127" s="139">
        <f ca="1">INDEX(EXTRACT!DATE,MATCH(Tableau4[[#This Row],[Décalage]],D:D,0),0)</f>
        <v>0</v>
      </c>
      <c r="U4127" s="139">
        <f ca="1">VLOOKUP(Tableau4[[#This Row],[Décalage]],D:E,2,0)</f>
        <v>0</v>
      </c>
      <c r="V4127" s="139">
        <f ca="1">VLOOKUP(Tableau4[[#This Row],[Décalage]],D:G,4,0)</f>
        <v>0</v>
      </c>
      <c r="AY4127" s="88"/>
      <c r="AZ4127" s="88"/>
      <c r="BA4127" s="88"/>
      <c r="BB4127" s="88"/>
      <c r="BC4127" s="88"/>
    </row>
    <row r="4128" spans="1:55" ht="15" x14ac:dyDescent="0.2">
      <c r="A4128" s="100" t="s">
        <v>534</v>
      </c>
      <c r="B4128" s="95" t="s">
        <v>534</v>
      </c>
      <c r="C4128" s="95">
        <v>4125</v>
      </c>
      <c r="D4128" s="95" t="s">
        <v>534</v>
      </c>
      <c r="E4128" s="99" t="s">
        <v>534</v>
      </c>
      <c r="F4128" s="95" t="s">
        <v>534</v>
      </c>
      <c r="G4128" s="95" t="s">
        <v>534</v>
      </c>
      <c r="H4128" s="95">
        <v>0</v>
      </c>
      <c r="I4128" s="95">
        <v>1</v>
      </c>
      <c r="J4128" s="95">
        <v>3661</v>
      </c>
      <c r="K4128" s="95" t="s">
        <v>534</v>
      </c>
      <c r="L4128" s="98" t="s">
        <v>534</v>
      </c>
      <c r="M4128" s="98" t="s">
        <v>534</v>
      </c>
      <c r="N4128" s="97" t="s">
        <v>534</v>
      </c>
      <c r="Q4128" s="88" t="str">
        <f t="array" aca="1" ref="Q4128" ca="1">IFERROR(INDEX(Tableau3[Num DECAL],SMALL(IF(Tableau3[Num DECAL]&lt;&gt;"",ROW(INDIRECT("1:"&amp;ROWS(Tableau3[Num DECAL])))),ROWS($1:4117))),"")</f>
        <v/>
      </c>
      <c r="R4128" s="88">
        <f t="shared" ca="1" si="64"/>
        <v>0</v>
      </c>
      <c r="S4128" s="88">
        <f ca="1">COUNTIFS(Tableau3[PLAGE],R4128)</f>
        <v>0</v>
      </c>
      <c r="T4128" s="139">
        <f ca="1">INDEX(EXTRACT!DATE,MATCH(Tableau4[[#This Row],[Décalage]],D:D,0),0)</f>
        <v>0</v>
      </c>
      <c r="U4128" s="139">
        <f ca="1">VLOOKUP(Tableau4[[#This Row],[Décalage]],D:E,2,0)</f>
        <v>0</v>
      </c>
      <c r="V4128" s="139">
        <f ca="1">VLOOKUP(Tableau4[[#This Row],[Décalage]],D:G,4,0)</f>
        <v>0</v>
      </c>
      <c r="AY4128" s="88"/>
      <c r="AZ4128" s="88"/>
      <c r="BA4128" s="88"/>
      <c r="BB4128" s="88"/>
      <c r="BC4128" s="88"/>
    </row>
    <row r="4129" spans="1:55" ht="15" x14ac:dyDescent="0.2">
      <c r="A4129" s="100" t="s">
        <v>534</v>
      </c>
      <c r="B4129" s="95" t="s">
        <v>534</v>
      </c>
      <c r="C4129" s="95">
        <v>4126</v>
      </c>
      <c r="D4129" s="95" t="s">
        <v>534</v>
      </c>
      <c r="E4129" s="99" t="s">
        <v>534</v>
      </c>
      <c r="F4129" s="95" t="s">
        <v>534</v>
      </c>
      <c r="G4129" s="95" t="s">
        <v>534</v>
      </c>
      <c r="H4129" s="95">
        <v>0</v>
      </c>
      <c r="I4129" s="95">
        <v>1</v>
      </c>
      <c r="J4129" s="95">
        <v>3662</v>
      </c>
      <c r="K4129" s="95" t="s">
        <v>534</v>
      </c>
      <c r="L4129" s="98" t="s">
        <v>534</v>
      </c>
      <c r="M4129" s="98" t="s">
        <v>534</v>
      </c>
      <c r="N4129" s="97" t="s">
        <v>534</v>
      </c>
      <c r="Q4129" s="88" t="str">
        <f t="array" aca="1" ref="Q4129" ca="1">IFERROR(INDEX(Tableau3[Num DECAL],SMALL(IF(Tableau3[Num DECAL]&lt;&gt;"",ROW(INDIRECT("1:"&amp;ROWS(Tableau3[Num DECAL])))),ROWS($1:4118))),"")</f>
        <v/>
      </c>
      <c r="R4129" s="88">
        <f t="shared" ca="1" si="64"/>
        <v>0</v>
      </c>
      <c r="S4129" s="88">
        <f ca="1">COUNTIFS(Tableau3[PLAGE],R4129)</f>
        <v>0</v>
      </c>
      <c r="T4129" s="139">
        <f ca="1">INDEX(EXTRACT!DATE,MATCH(Tableau4[[#This Row],[Décalage]],D:D,0),0)</f>
        <v>0</v>
      </c>
      <c r="U4129" s="139">
        <f ca="1">VLOOKUP(Tableau4[[#This Row],[Décalage]],D:E,2,0)</f>
        <v>0</v>
      </c>
      <c r="V4129" s="139">
        <f ca="1">VLOOKUP(Tableau4[[#This Row],[Décalage]],D:G,4,0)</f>
        <v>0</v>
      </c>
      <c r="AY4129" s="88"/>
      <c r="AZ4129" s="88"/>
      <c r="BA4129" s="88"/>
      <c r="BB4129" s="88"/>
      <c r="BC4129" s="88"/>
    </row>
    <row r="4130" spans="1:55" ht="15" x14ac:dyDescent="0.2">
      <c r="A4130" s="100" t="s">
        <v>534</v>
      </c>
      <c r="B4130" s="95" t="s">
        <v>534</v>
      </c>
      <c r="C4130" s="95">
        <v>4127</v>
      </c>
      <c r="D4130" s="95" t="s">
        <v>534</v>
      </c>
      <c r="E4130" s="99" t="s">
        <v>534</v>
      </c>
      <c r="F4130" s="95" t="s">
        <v>534</v>
      </c>
      <c r="G4130" s="95" t="s">
        <v>534</v>
      </c>
      <c r="H4130" s="95">
        <v>0</v>
      </c>
      <c r="I4130" s="95">
        <v>1</v>
      </c>
      <c r="J4130" s="95">
        <v>3663</v>
      </c>
      <c r="K4130" s="95" t="s">
        <v>534</v>
      </c>
      <c r="L4130" s="98" t="s">
        <v>534</v>
      </c>
      <c r="M4130" s="98" t="s">
        <v>534</v>
      </c>
      <c r="N4130" s="97" t="s">
        <v>534</v>
      </c>
      <c r="Q4130" s="88" t="str">
        <f t="array" aca="1" ref="Q4130" ca="1">IFERROR(INDEX(Tableau3[Num DECAL],SMALL(IF(Tableau3[Num DECAL]&lt;&gt;"",ROW(INDIRECT("1:"&amp;ROWS(Tableau3[Num DECAL])))),ROWS($1:4119))),"")</f>
        <v/>
      </c>
      <c r="R4130" s="88">
        <f t="shared" ca="1" si="64"/>
        <v>0</v>
      </c>
      <c r="S4130" s="88">
        <f ca="1">COUNTIFS(Tableau3[PLAGE],R4130)</f>
        <v>0</v>
      </c>
      <c r="T4130" s="139">
        <f ca="1">INDEX(EXTRACT!DATE,MATCH(Tableau4[[#This Row],[Décalage]],D:D,0),0)</f>
        <v>0</v>
      </c>
      <c r="U4130" s="139">
        <f ca="1">VLOOKUP(Tableau4[[#This Row],[Décalage]],D:E,2,0)</f>
        <v>0</v>
      </c>
      <c r="V4130" s="139">
        <f ca="1">VLOOKUP(Tableau4[[#This Row],[Décalage]],D:G,4,0)</f>
        <v>0</v>
      </c>
      <c r="AY4130" s="88"/>
      <c r="AZ4130" s="88"/>
      <c r="BA4130" s="88"/>
      <c r="BB4130" s="88"/>
      <c r="BC4130" s="88"/>
    </row>
    <row r="4131" spans="1:55" ht="15" x14ac:dyDescent="0.2">
      <c r="A4131" s="100" t="s">
        <v>534</v>
      </c>
      <c r="B4131" s="95" t="s">
        <v>534</v>
      </c>
      <c r="C4131" s="95">
        <v>4128</v>
      </c>
      <c r="D4131" s="95" t="s">
        <v>534</v>
      </c>
      <c r="E4131" s="99" t="s">
        <v>534</v>
      </c>
      <c r="F4131" s="95" t="s">
        <v>534</v>
      </c>
      <c r="G4131" s="95" t="s">
        <v>534</v>
      </c>
      <c r="H4131" s="95">
        <v>0</v>
      </c>
      <c r="I4131" s="95">
        <v>1</v>
      </c>
      <c r="J4131" s="95">
        <v>3664</v>
      </c>
      <c r="K4131" s="95" t="s">
        <v>534</v>
      </c>
      <c r="L4131" s="98" t="s">
        <v>534</v>
      </c>
      <c r="M4131" s="98" t="s">
        <v>534</v>
      </c>
      <c r="N4131" s="97" t="s">
        <v>534</v>
      </c>
      <c r="Q4131" s="88" t="str">
        <f t="array" aca="1" ref="Q4131" ca="1">IFERROR(INDEX(Tableau3[Num DECAL],SMALL(IF(Tableau3[Num DECAL]&lt;&gt;"",ROW(INDIRECT("1:"&amp;ROWS(Tableau3[Num DECAL])))),ROWS($1:4120))),"")</f>
        <v/>
      </c>
      <c r="R4131" s="88">
        <f t="shared" ca="1" si="64"/>
        <v>0</v>
      </c>
      <c r="S4131" s="88">
        <f ca="1">COUNTIFS(Tableau3[PLAGE],R4131)</f>
        <v>0</v>
      </c>
      <c r="T4131" s="139">
        <f ca="1">INDEX(EXTRACT!DATE,MATCH(Tableau4[[#This Row],[Décalage]],D:D,0),0)</f>
        <v>0</v>
      </c>
      <c r="U4131" s="139">
        <f ca="1">VLOOKUP(Tableau4[[#This Row],[Décalage]],D:E,2,0)</f>
        <v>0</v>
      </c>
      <c r="V4131" s="139">
        <f ca="1">VLOOKUP(Tableau4[[#This Row],[Décalage]],D:G,4,0)</f>
        <v>0</v>
      </c>
      <c r="AY4131" s="88"/>
      <c r="AZ4131" s="88"/>
      <c r="BA4131" s="88"/>
      <c r="BB4131" s="88"/>
      <c r="BC4131" s="88"/>
    </row>
    <row r="4132" spans="1:55" ht="15" x14ac:dyDescent="0.2">
      <c r="A4132" s="100" t="s">
        <v>534</v>
      </c>
      <c r="B4132" s="95" t="s">
        <v>534</v>
      </c>
      <c r="C4132" s="95">
        <v>4129</v>
      </c>
      <c r="D4132" s="95" t="s">
        <v>534</v>
      </c>
      <c r="E4132" s="99" t="s">
        <v>534</v>
      </c>
      <c r="F4132" s="95" t="s">
        <v>534</v>
      </c>
      <c r="G4132" s="95" t="s">
        <v>534</v>
      </c>
      <c r="H4132" s="95">
        <v>0</v>
      </c>
      <c r="I4132" s="95">
        <v>1</v>
      </c>
      <c r="J4132" s="95">
        <v>3665</v>
      </c>
      <c r="K4132" s="95" t="s">
        <v>534</v>
      </c>
      <c r="L4132" s="98" t="s">
        <v>534</v>
      </c>
      <c r="M4132" s="98" t="s">
        <v>534</v>
      </c>
      <c r="N4132" s="97" t="s">
        <v>534</v>
      </c>
      <c r="Q4132" s="88" t="str">
        <f t="array" aca="1" ref="Q4132" ca="1">IFERROR(INDEX(Tableau3[Num DECAL],SMALL(IF(Tableau3[Num DECAL]&lt;&gt;"",ROW(INDIRECT("1:"&amp;ROWS(Tableau3[Num DECAL])))),ROWS($1:4121))),"")</f>
        <v/>
      </c>
      <c r="R4132" s="88">
        <f t="shared" ca="1" si="64"/>
        <v>0</v>
      </c>
      <c r="S4132" s="88">
        <f ca="1">COUNTIFS(Tableau3[PLAGE],R4132)</f>
        <v>0</v>
      </c>
      <c r="T4132" s="139">
        <f ca="1">INDEX(EXTRACT!DATE,MATCH(Tableau4[[#This Row],[Décalage]],D:D,0),0)</f>
        <v>0</v>
      </c>
      <c r="U4132" s="139">
        <f ca="1">VLOOKUP(Tableau4[[#This Row],[Décalage]],D:E,2,0)</f>
        <v>0</v>
      </c>
      <c r="V4132" s="139">
        <f ca="1">VLOOKUP(Tableau4[[#This Row],[Décalage]],D:G,4,0)</f>
        <v>0</v>
      </c>
      <c r="AY4132" s="88"/>
      <c r="AZ4132" s="88"/>
      <c r="BA4132" s="88"/>
      <c r="BB4132" s="88"/>
      <c r="BC4132" s="88"/>
    </row>
    <row r="4133" spans="1:55" ht="15" x14ac:dyDescent="0.2">
      <c r="A4133" s="100" t="s">
        <v>534</v>
      </c>
      <c r="B4133" s="95" t="s">
        <v>534</v>
      </c>
      <c r="C4133" s="95">
        <v>4130</v>
      </c>
      <c r="D4133" s="95" t="s">
        <v>534</v>
      </c>
      <c r="E4133" s="99" t="s">
        <v>534</v>
      </c>
      <c r="F4133" s="95" t="s">
        <v>534</v>
      </c>
      <c r="G4133" s="95" t="s">
        <v>534</v>
      </c>
      <c r="H4133" s="95">
        <v>0</v>
      </c>
      <c r="I4133" s="95">
        <v>1</v>
      </c>
      <c r="J4133" s="95">
        <v>3666</v>
      </c>
      <c r="K4133" s="95" t="s">
        <v>534</v>
      </c>
      <c r="L4133" s="98" t="s">
        <v>534</v>
      </c>
      <c r="M4133" s="98" t="s">
        <v>534</v>
      </c>
      <c r="N4133" s="97" t="s">
        <v>534</v>
      </c>
      <c r="Q4133" s="88" t="str">
        <f t="array" aca="1" ref="Q4133" ca="1">IFERROR(INDEX(Tableau3[Num DECAL],SMALL(IF(Tableau3[Num DECAL]&lt;&gt;"",ROW(INDIRECT("1:"&amp;ROWS(Tableau3[Num DECAL])))),ROWS($1:4122))),"")</f>
        <v/>
      </c>
      <c r="R4133" s="88">
        <f t="shared" ca="1" si="64"/>
        <v>0</v>
      </c>
      <c r="S4133" s="88">
        <f ca="1">COUNTIFS(Tableau3[PLAGE],R4133)</f>
        <v>0</v>
      </c>
      <c r="T4133" s="139">
        <f ca="1">INDEX(EXTRACT!DATE,MATCH(Tableau4[[#This Row],[Décalage]],D:D,0),0)</f>
        <v>0</v>
      </c>
      <c r="U4133" s="139">
        <f ca="1">VLOOKUP(Tableau4[[#This Row],[Décalage]],D:E,2,0)</f>
        <v>0</v>
      </c>
      <c r="V4133" s="139">
        <f ca="1">VLOOKUP(Tableau4[[#This Row],[Décalage]],D:G,4,0)</f>
        <v>0</v>
      </c>
      <c r="AY4133" s="88"/>
      <c r="AZ4133" s="88"/>
      <c r="BA4133" s="88"/>
      <c r="BB4133" s="88"/>
      <c r="BC4133" s="88"/>
    </row>
    <row r="4134" spans="1:55" ht="15" x14ac:dyDescent="0.2">
      <c r="A4134" s="100" t="s">
        <v>534</v>
      </c>
      <c r="B4134" s="95" t="s">
        <v>534</v>
      </c>
      <c r="C4134" s="95">
        <v>4131</v>
      </c>
      <c r="D4134" s="95" t="s">
        <v>534</v>
      </c>
      <c r="E4134" s="99" t="s">
        <v>534</v>
      </c>
      <c r="F4134" s="95" t="s">
        <v>534</v>
      </c>
      <c r="G4134" s="95" t="s">
        <v>534</v>
      </c>
      <c r="H4134" s="95">
        <v>0</v>
      </c>
      <c r="I4134" s="95">
        <v>1</v>
      </c>
      <c r="J4134" s="95">
        <v>3667</v>
      </c>
      <c r="K4134" s="95" t="s">
        <v>534</v>
      </c>
      <c r="L4134" s="98" t="s">
        <v>534</v>
      </c>
      <c r="M4134" s="98" t="s">
        <v>534</v>
      </c>
      <c r="N4134" s="97" t="s">
        <v>534</v>
      </c>
      <c r="Q4134" s="88" t="str">
        <f t="array" aca="1" ref="Q4134" ca="1">IFERROR(INDEX(Tableau3[Num DECAL],SMALL(IF(Tableau3[Num DECAL]&lt;&gt;"",ROW(INDIRECT("1:"&amp;ROWS(Tableau3[Num DECAL])))),ROWS($1:4123))),"")</f>
        <v/>
      </c>
      <c r="R4134" s="88">
        <f t="shared" ca="1" si="64"/>
        <v>0</v>
      </c>
      <c r="S4134" s="88">
        <f ca="1">COUNTIFS(Tableau3[PLAGE],R4134)</f>
        <v>0</v>
      </c>
      <c r="T4134" s="139">
        <f ca="1">INDEX(EXTRACT!DATE,MATCH(Tableau4[[#This Row],[Décalage]],D:D,0),0)</f>
        <v>0</v>
      </c>
      <c r="U4134" s="139">
        <f ca="1">VLOOKUP(Tableau4[[#This Row],[Décalage]],D:E,2,0)</f>
        <v>0</v>
      </c>
      <c r="V4134" s="139">
        <f ca="1">VLOOKUP(Tableau4[[#This Row],[Décalage]],D:G,4,0)</f>
        <v>0</v>
      </c>
      <c r="AY4134" s="88"/>
      <c r="AZ4134" s="88"/>
      <c r="BA4134" s="88"/>
      <c r="BB4134" s="88"/>
      <c r="BC4134" s="88"/>
    </row>
    <row r="4135" spans="1:55" ht="15" x14ac:dyDescent="0.2">
      <c r="A4135" s="100" t="s">
        <v>534</v>
      </c>
      <c r="B4135" s="95" t="s">
        <v>534</v>
      </c>
      <c r="C4135" s="95">
        <v>4132</v>
      </c>
      <c r="D4135" s="95" t="s">
        <v>534</v>
      </c>
      <c r="E4135" s="99" t="s">
        <v>534</v>
      </c>
      <c r="F4135" s="95" t="s">
        <v>534</v>
      </c>
      <c r="G4135" s="95" t="s">
        <v>534</v>
      </c>
      <c r="H4135" s="95">
        <v>0</v>
      </c>
      <c r="I4135" s="95">
        <v>1</v>
      </c>
      <c r="J4135" s="95">
        <v>3668</v>
      </c>
      <c r="K4135" s="95" t="s">
        <v>534</v>
      </c>
      <c r="L4135" s="98" t="s">
        <v>534</v>
      </c>
      <c r="M4135" s="98" t="s">
        <v>534</v>
      </c>
      <c r="N4135" s="97" t="s">
        <v>534</v>
      </c>
      <c r="Q4135" s="88" t="str">
        <f t="array" aca="1" ref="Q4135" ca="1">IFERROR(INDEX(Tableau3[Num DECAL],SMALL(IF(Tableau3[Num DECAL]&lt;&gt;"",ROW(INDIRECT("1:"&amp;ROWS(Tableau3[Num DECAL])))),ROWS($1:4124))),"")</f>
        <v/>
      </c>
      <c r="R4135" s="88">
        <f t="shared" ca="1" si="64"/>
        <v>0</v>
      </c>
      <c r="S4135" s="88">
        <f ca="1">COUNTIFS(Tableau3[PLAGE],R4135)</f>
        <v>0</v>
      </c>
      <c r="T4135" s="139">
        <f ca="1">INDEX(EXTRACT!DATE,MATCH(Tableau4[[#This Row],[Décalage]],D:D,0),0)</f>
        <v>0</v>
      </c>
      <c r="U4135" s="139">
        <f ca="1">VLOOKUP(Tableau4[[#This Row],[Décalage]],D:E,2,0)</f>
        <v>0</v>
      </c>
      <c r="V4135" s="139">
        <f ca="1">VLOOKUP(Tableau4[[#This Row],[Décalage]],D:G,4,0)</f>
        <v>0</v>
      </c>
      <c r="AY4135" s="88"/>
      <c r="AZ4135" s="88"/>
      <c r="BA4135" s="88"/>
      <c r="BB4135" s="88"/>
      <c r="BC4135" s="88"/>
    </row>
    <row r="4136" spans="1:55" ht="15" x14ac:dyDescent="0.2">
      <c r="A4136" s="100" t="s">
        <v>534</v>
      </c>
      <c r="B4136" s="95" t="s">
        <v>534</v>
      </c>
      <c r="C4136" s="95">
        <v>4133</v>
      </c>
      <c r="D4136" s="95" t="s">
        <v>534</v>
      </c>
      <c r="E4136" s="99" t="s">
        <v>534</v>
      </c>
      <c r="F4136" s="95" t="s">
        <v>534</v>
      </c>
      <c r="G4136" s="95" t="s">
        <v>534</v>
      </c>
      <c r="H4136" s="95">
        <v>0</v>
      </c>
      <c r="I4136" s="95">
        <v>1</v>
      </c>
      <c r="J4136" s="95">
        <v>3669</v>
      </c>
      <c r="K4136" s="95" t="s">
        <v>534</v>
      </c>
      <c r="L4136" s="98" t="s">
        <v>534</v>
      </c>
      <c r="M4136" s="98" t="s">
        <v>534</v>
      </c>
      <c r="N4136" s="97" t="s">
        <v>534</v>
      </c>
      <c r="Q4136" s="88" t="str">
        <f t="array" aca="1" ref="Q4136" ca="1">IFERROR(INDEX(Tableau3[Num DECAL],SMALL(IF(Tableau3[Num DECAL]&lt;&gt;"",ROW(INDIRECT("1:"&amp;ROWS(Tableau3[Num DECAL])))),ROWS($1:4125))),"")</f>
        <v/>
      </c>
      <c r="R4136" s="88">
        <f t="shared" ca="1" si="64"/>
        <v>0</v>
      </c>
      <c r="S4136" s="88">
        <f ca="1">COUNTIFS(Tableau3[PLAGE],R4136)</f>
        <v>0</v>
      </c>
      <c r="T4136" s="139">
        <f ca="1">INDEX(EXTRACT!DATE,MATCH(Tableau4[[#This Row],[Décalage]],D:D,0),0)</f>
        <v>0</v>
      </c>
      <c r="U4136" s="139">
        <f ca="1">VLOOKUP(Tableau4[[#This Row],[Décalage]],D:E,2,0)</f>
        <v>0</v>
      </c>
      <c r="V4136" s="139">
        <f ca="1">VLOOKUP(Tableau4[[#This Row],[Décalage]],D:G,4,0)</f>
        <v>0</v>
      </c>
      <c r="AY4136" s="88"/>
      <c r="AZ4136" s="88"/>
      <c r="BA4136" s="88"/>
      <c r="BB4136" s="88"/>
      <c r="BC4136" s="88"/>
    </row>
    <row r="4137" spans="1:55" ht="15" x14ac:dyDescent="0.2">
      <c r="A4137" s="100" t="s">
        <v>534</v>
      </c>
      <c r="B4137" s="95" t="s">
        <v>534</v>
      </c>
      <c r="C4137" s="95">
        <v>4134</v>
      </c>
      <c r="D4137" s="95" t="s">
        <v>534</v>
      </c>
      <c r="E4137" s="99" t="s">
        <v>534</v>
      </c>
      <c r="F4137" s="95" t="s">
        <v>534</v>
      </c>
      <c r="G4137" s="95" t="s">
        <v>534</v>
      </c>
      <c r="H4137" s="95">
        <v>0</v>
      </c>
      <c r="I4137" s="95">
        <v>1</v>
      </c>
      <c r="J4137" s="95">
        <v>3670</v>
      </c>
      <c r="K4137" s="95" t="s">
        <v>534</v>
      </c>
      <c r="L4137" s="98" t="s">
        <v>534</v>
      </c>
      <c r="M4137" s="98" t="s">
        <v>534</v>
      </c>
      <c r="N4137" s="97" t="s">
        <v>534</v>
      </c>
      <c r="Q4137" s="88" t="str">
        <f t="array" aca="1" ref="Q4137" ca="1">IFERROR(INDEX(Tableau3[Num DECAL],SMALL(IF(Tableau3[Num DECAL]&lt;&gt;"",ROW(INDIRECT("1:"&amp;ROWS(Tableau3[Num DECAL])))),ROWS($1:4126))),"")</f>
        <v/>
      </c>
      <c r="R4137" s="88">
        <f t="shared" ca="1" si="64"/>
        <v>0</v>
      </c>
      <c r="S4137" s="88">
        <f ca="1">COUNTIFS(Tableau3[PLAGE],R4137)</f>
        <v>0</v>
      </c>
      <c r="T4137" s="139">
        <f ca="1">INDEX(EXTRACT!DATE,MATCH(Tableau4[[#This Row],[Décalage]],D:D,0),0)</f>
        <v>0</v>
      </c>
      <c r="U4137" s="139">
        <f ca="1">VLOOKUP(Tableau4[[#This Row],[Décalage]],D:E,2,0)</f>
        <v>0</v>
      </c>
      <c r="V4137" s="139">
        <f ca="1">VLOOKUP(Tableau4[[#This Row],[Décalage]],D:G,4,0)</f>
        <v>0</v>
      </c>
      <c r="AY4137" s="88"/>
      <c r="AZ4137" s="88"/>
      <c r="BA4137" s="88"/>
      <c r="BB4137" s="88"/>
      <c r="BC4137" s="88"/>
    </row>
    <row r="4138" spans="1:55" ht="15" x14ac:dyDescent="0.2">
      <c r="A4138" s="100" t="s">
        <v>534</v>
      </c>
      <c r="B4138" s="95" t="s">
        <v>534</v>
      </c>
      <c r="C4138" s="95">
        <v>4135</v>
      </c>
      <c r="D4138" s="95" t="s">
        <v>534</v>
      </c>
      <c r="E4138" s="99" t="s">
        <v>534</v>
      </c>
      <c r="F4138" s="95" t="s">
        <v>534</v>
      </c>
      <c r="G4138" s="95" t="s">
        <v>534</v>
      </c>
      <c r="H4138" s="95">
        <v>0</v>
      </c>
      <c r="I4138" s="95">
        <v>1</v>
      </c>
      <c r="J4138" s="95">
        <v>3671</v>
      </c>
      <c r="K4138" s="95" t="s">
        <v>534</v>
      </c>
      <c r="L4138" s="98" t="s">
        <v>534</v>
      </c>
      <c r="M4138" s="98" t="s">
        <v>534</v>
      </c>
      <c r="N4138" s="97" t="s">
        <v>534</v>
      </c>
      <c r="Q4138" s="88" t="str">
        <f t="array" aca="1" ref="Q4138" ca="1">IFERROR(INDEX(Tableau3[Num DECAL],SMALL(IF(Tableau3[Num DECAL]&lt;&gt;"",ROW(INDIRECT("1:"&amp;ROWS(Tableau3[Num DECAL])))),ROWS($1:4127))),"")</f>
        <v/>
      </c>
      <c r="R4138" s="88">
        <f t="shared" ca="1" si="64"/>
        <v>0</v>
      </c>
      <c r="S4138" s="88">
        <f ca="1">COUNTIFS(Tableau3[PLAGE],R4138)</f>
        <v>0</v>
      </c>
      <c r="T4138" s="139">
        <f ca="1">INDEX(EXTRACT!DATE,MATCH(Tableau4[[#This Row],[Décalage]],D:D,0),0)</f>
        <v>0</v>
      </c>
      <c r="U4138" s="139">
        <f ca="1">VLOOKUP(Tableau4[[#This Row],[Décalage]],D:E,2,0)</f>
        <v>0</v>
      </c>
      <c r="V4138" s="139">
        <f ca="1">VLOOKUP(Tableau4[[#This Row],[Décalage]],D:G,4,0)</f>
        <v>0</v>
      </c>
      <c r="AY4138" s="88"/>
      <c r="AZ4138" s="88"/>
      <c r="BA4138" s="88"/>
      <c r="BB4138" s="88"/>
      <c r="BC4138" s="88"/>
    </row>
    <row r="4139" spans="1:55" ht="15" x14ac:dyDescent="0.2">
      <c r="A4139" s="100" t="s">
        <v>534</v>
      </c>
      <c r="B4139" s="95" t="s">
        <v>534</v>
      </c>
      <c r="C4139" s="95">
        <v>4136</v>
      </c>
      <c r="D4139" s="95" t="s">
        <v>534</v>
      </c>
      <c r="E4139" s="99" t="s">
        <v>534</v>
      </c>
      <c r="F4139" s="95" t="s">
        <v>534</v>
      </c>
      <c r="G4139" s="95" t="s">
        <v>534</v>
      </c>
      <c r="H4139" s="95">
        <v>0</v>
      </c>
      <c r="I4139" s="95">
        <v>1</v>
      </c>
      <c r="J4139" s="95">
        <v>3672</v>
      </c>
      <c r="K4139" s="95" t="s">
        <v>534</v>
      </c>
      <c r="L4139" s="98" t="s">
        <v>534</v>
      </c>
      <c r="M4139" s="98" t="s">
        <v>534</v>
      </c>
      <c r="N4139" s="97" t="s">
        <v>534</v>
      </c>
      <c r="Q4139" s="88" t="str">
        <f t="array" aca="1" ref="Q4139" ca="1">IFERROR(INDEX(Tableau3[Num DECAL],SMALL(IF(Tableau3[Num DECAL]&lt;&gt;"",ROW(INDIRECT("1:"&amp;ROWS(Tableau3[Num DECAL])))),ROWS($1:4128))),"")</f>
        <v/>
      </c>
      <c r="R4139" s="88">
        <f t="shared" ca="1" si="64"/>
        <v>0</v>
      </c>
      <c r="S4139" s="88">
        <f ca="1">COUNTIFS(Tableau3[PLAGE],R4139)</f>
        <v>0</v>
      </c>
      <c r="T4139" s="139">
        <f ca="1">INDEX(EXTRACT!DATE,MATCH(Tableau4[[#This Row],[Décalage]],D:D,0),0)</f>
        <v>0</v>
      </c>
      <c r="U4139" s="139">
        <f ca="1">VLOOKUP(Tableau4[[#This Row],[Décalage]],D:E,2,0)</f>
        <v>0</v>
      </c>
      <c r="V4139" s="139">
        <f ca="1">VLOOKUP(Tableau4[[#This Row],[Décalage]],D:G,4,0)</f>
        <v>0</v>
      </c>
      <c r="AY4139" s="88"/>
      <c r="AZ4139" s="88"/>
      <c r="BA4139" s="88"/>
      <c r="BB4139" s="88"/>
      <c r="BC4139" s="88"/>
    </row>
    <row r="4140" spans="1:55" ht="15" x14ac:dyDescent="0.2">
      <c r="A4140" s="100" t="s">
        <v>534</v>
      </c>
      <c r="B4140" s="95" t="s">
        <v>534</v>
      </c>
      <c r="C4140" s="95">
        <v>4137</v>
      </c>
      <c r="D4140" s="95" t="s">
        <v>534</v>
      </c>
      <c r="E4140" s="99" t="s">
        <v>534</v>
      </c>
      <c r="F4140" s="95" t="s">
        <v>534</v>
      </c>
      <c r="G4140" s="95" t="s">
        <v>534</v>
      </c>
      <c r="H4140" s="95">
        <v>0</v>
      </c>
      <c r="I4140" s="95">
        <v>1</v>
      </c>
      <c r="J4140" s="95">
        <v>3673</v>
      </c>
      <c r="K4140" s="95" t="s">
        <v>534</v>
      </c>
      <c r="L4140" s="98" t="s">
        <v>534</v>
      </c>
      <c r="M4140" s="98" t="s">
        <v>534</v>
      </c>
      <c r="N4140" s="97" t="s">
        <v>534</v>
      </c>
      <c r="Q4140" s="88" t="str">
        <f t="array" aca="1" ref="Q4140" ca="1">IFERROR(INDEX(Tableau3[Num DECAL],SMALL(IF(Tableau3[Num DECAL]&lt;&gt;"",ROW(INDIRECT("1:"&amp;ROWS(Tableau3[Num DECAL])))),ROWS($1:4129))),"")</f>
        <v/>
      </c>
      <c r="R4140" s="88">
        <f t="shared" ca="1" si="64"/>
        <v>0</v>
      </c>
      <c r="S4140" s="88">
        <f ca="1">COUNTIFS(Tableau3[PLAGE],R4140)</f>
        <v>0</v>
      </c>
      <c r="T4140" s="139">
        <f ca="1">INDEX(EXTRACT!DATE,MATCH(Tableau4[[#This Row],[Décalage]],D:D,0),0)</f>
        <v>0</v>
      </c>
      <c r="U4140" s="139">
        <f ca="1">VLOOKUP(Tableau4[[#This Row],[Décalage]],D:E,2,0)</f>
        <v>0</v>
      </c>
      <c r="V4140" s="139">
        <f ca="1">VLOOKUP(Tableau4[[#This Row],[Décalage]],D:G,4,0)</f>
        <v>0</v>
      </c>
      <c r="AY4140" s="88"/>
      <c r="AZ4140" s="88"/>
      <c r="BA4140" s="88"/>
      <c r="BB4140" s="88"/>
      <c r="BC4140" s="88"/>
    </row>
    <row r="4141" spans="1:55" ht="15" x14ac:dyDescent="0.2">
      <c r="A4141" s="100" t="s">
        <v>534</v>
      </c>
      <c r="B4141" s="95" t="s">
        <v>534</v>
      </c>
      <c r="C4141" s="95">
        <v>4138</v>
      </c>
      <c r="D4141" s="95" t="s">
        <v>534</v>
      </c>
      <c r="E4141" s="99" t="s">
        <v>534</v>
      </c>
      <c r="F4141" s="95" t="s">
        <v>534</v>
      </c>
      <c r="G4141" s="95" t="s">
        <v>534</v>
      </c>
      <c r="H4141" s="95">
        <v>0</v>
      </c>
      <c r="I4141" s="95">
        <v>1</v>
      </c>
      <c r="J4141" s="95">
        <v>3674</v>
      </c>
      <c r="K4141" s="95" t="s">
        <v>534</v>
      </c>
      <c r="L4141" s="98" t="s">
        <v>534</v>
      </c>
      <c r="M4141" s="98" t="s">
        <v>534</v>
      </c>
      <c r="N4141" s="97" t="s">
        <v>534</v>
      </c>
      <c r="Q4141" s="88" t="str">
        <f t="array" aca="1" ref="Q4141" ca="1">IFERROR(INDEX(Tableau3[Num DECAL],SMALL(IF(Tableau3[Num DECAL]&lt;&gt;"",ROW(INDIRECT("1:"&amp;ROWS(Tableau3[Num DECAL])))),ROWS($1:4130))),"")</f>
        <v/>
      </c>
      <c r="R4141" s="88">
        <f t="shared" ca="1" si="64"/>
        <v>0</v>
      </c>
      <c r="S4141" s="88">
        <f ca="1">COUNTIFS(Tableau3[PLAGE],R4141)</f>
        <v>0</v>
      </c>
      <c r="T4141" s="139">
        <f ca="1">INDEX(EXTRACT!DATE,MATCH(Tableau4[[#This Row],[Décalage]],D:D,0),0)</f>
        <v>0</v>
      </c>
      <c r="U4141" s="139">
        <f ca="1">VLOOKUP(Tableau4[[#This Row],[Décalage]],D:E,2,0)</f>
        <v>0</v>
      </c>
      <c r="V4141" s="139">
        <f ca="1">VLOOKUP(Tableau4[[#This Row],[Décalage]],D:G,4,0)</f>
        <v>0</v>
      </c>
      <c r="AY4141" s="88"/>
      <c r="AZ4141" s="88"/>
      <c r="BA4141" s="88"/>
      <c r="BB4141" s="88"/>
      <c r="BC4141" s="88"/>
    </row>
    <row r="4142" spans="1:55" ht="15" x14ac:dyDescent="0.2">
      <c r="A4142" s="100" t="s">
        <v>534</v>
      </c>
      <c r="B4142" s="95" t="s">
        <v>534</v>
      </c>
      <c r="C4142" s="95">
        <v>4139</v>
      </c>
      <c r="D4142" s="95" t="s">
        <v>534</v>
      </c>
      <c r="E4142" s="99" t="s">
        <v>534</v>
      </c>
      <c r="F4142" s="95" t="s">
        <v>534</v>
      </c>
      <c r="G4142" s="95" t="s">
        <v>534</v>
      </c>
      <c r="H4142" s="95">
        <v>0</v>
      </c>
      <c r="I4142" s="95">
        <v>1</v>
      </c>
      <c r="J4142" s="95">
        <v>3675</v>
      </c>
      <c r="K4142" s="95" t="s">
        <v>534</v>
      </c>
      <c r="L4142" s="98" t="s">
        <v>534</v>
      </c>
      <c r="M4142" s="98" t="s">
        <v>534</v>
      </c>
      <c r="N4142" s="97" t="s">
        <v>534</v>
      </c>
      <c r="Q4142" s="88" t="str">
        <f t="array" aca="1" ref="Q4142" ca="1">IFERROR(INDEX(Tableau3[Num DECAL],SMALL(IF(Tableau3[Num DECAL]&lt;&gt;"",ROW(INDIRECT("1:"&amp;ROWS(Tableau3[Num DECAL])))),ROWS($1:4131))),"")</f>
        <v/>
      </c>
      <c r="R4142" s="88">
        <f t="shared" ca="1" si="64"/>
        <v>0</v>
      </c>
      <c r="S4142" s="88">
        <f ca="1">COUNTIFS(Tableau3[PLAGE],R4142)</f>
        <v>0</v>
      </c>
      <c r="T4142" s="139">
        <f ca="1">INDEX(EXTRACT!DATE,MATCH(Tableau4[[#This Row],[Décalage]],D:D,0),0)</f>
        <v>0</v>
      </c>
      <c r="U4142" s="139">
        <f ca="1">VLOOKUP(Tableau4[[#This Row],[Décalage]],D:E,2,0)</f>
        <v>0</v>
      </c>
      <c r="V4142" s="139">
        <f ca="1">VLOOKUP(Tableau4[[#This Row],[Décalage]],D:G,4,0)</f>
        <v>0</v>
      </c>
      <c r="AY4142" s="88"/>
      <c r="AZ4142" s="88"/>
      <c r="BA4142" s="88"/>
      <c r="BB4142" s="88"/>
      <c r="BC4142" s="88"/>
    </row>
    <row r="4143" spans="1:55" ht="15" x14ac:dyDescent="0.2">
      <c r="A4143" s="100" t="s">
        <v>534</v>
      </c>
      <c r="B4143" s="95" t="s">
        <v>534</v>
      </c>
      <c r="C4143" s="95">
        <v>4140</v>
      </c>
      <c r="D4143" s="95" t="s">
        <v>534</v>
      </c>
      <c r="E4143" s="99" t="s">
        <v>534</v>
      </c>
      <c r="F4143" s="95" t="s">
        <v>534</v>
      </c>
      <c r="G4143" s="95" t="s">
        <v>534</v>
      </c>
      <c r="H4143" s="95">
        <v>0</v>
      </c>
      <c r="I4143" s="95">
        <v>1</v>
      </c>
      <c r="J4143" s="95">
        <v>3676</v>
      </c>
      <c r="K4143" s="95" t="s">
        <v>534</v>
      </c>
      <c r="L4143" s="98" t="s">
        <v>534</v>
      </c>
      <c r="M4143" s="98" t="s">
        <v>534</v>
      </c>
      <c r="N4143" s="97" t="s">
        <v>534</v>
      </c>
      <c r="Q4143" s="88" t="str">
        <f t="array" aca="1" ref="Q4143" ca="1">IFERROR(INDEX(Tableau3[Num DECAL],SMALL(IF(Tableau3[Num DECAL]&lt;&gt;"",ROW(INDIRECT("1:"&amp;ROWS(Tableau3[Num DECAL])))),ROWS($1:4132))),"")</f>
        <v/>
      </c>
      <c r="R4143" s="88">
        <f t="shared" ca="1" si="64"/>
        <v>0</v>
      </c>
      <c r="S4143" s="88">
        <f ca="1">COUNTIFS(Tableau3[PLAGE],R4143)</f>
        <v>0</v>
      </c>
      <c r="T4143" s="139">
        <f ca="1">INDEX(EXTRACT!DATE,MATCH(Tableau4[[#This Row],[Décalage]],D:D,0),0)</f>
        <v>0</v>
      </c>
      <c r="U4143" s="139">
        <f ca="1">VLOOKUP(Tableau4[[#This Row],[Décalage]],D:E,2,0)</f>
        <v>0</v>
      </c>
      <c r="V4143" s="139">
        <f ca="1">VLOOKUP(Tableau4[[#This Row],[Décalage]],D:G,4,0)</f>
        <v>0</v>
      </c>
      <c r="AY4143" s="88"/>
      <c r="AZ4143" s="88"/>
      <c r="BA4143" s="88"/>
      <c r="BB4143" s="88"/>
      <c r="BC4143" s="88"/>
    </row>
    <row r="4144" spans="1:55" ht="15" x14ac:dyDescent="0.2">
      <c r="A4144" s="100" t="s">
        <v>534</v>
      </c>
      <c r="B4144" s="95" t="s">
        <v>534</v>
      </c>
      <c r="C4144" s="95">
        <v>4141</v>
      </c>
      <c r="D4144" s="95" t="s">
        <v>534</v>
      </c>
      <c r="E4144" s="99" t="s">
        <v>534</v>
      </c>
      <c r="F4144" s="95" t="s">
        <v>534</v>
      </c>
      <c r="G4144" s="95" t="s">
        <v>534</v>
      </c>
      <c r="H4144" s="95">
        <v>0</v>
      </c>
      <c r="I4144" s="95">
        <v>1</v>
      </c>
      <c r="J4144" s="95">
        <v>3677</v>
      </c>
      <c r="K4144" s="95" t="s">
        <v>534</v>
      </c>
      <c r="L4144" s="98" t="s">
        <v>534</v>
      </c>
      <c r="M4144" s="98" t="s">
        <v>534</v>
      </c>
      <c r="N4144" s="97" t="s">
        <v>534</v>
      </c>
      <c r="Q4144" s="88" t="str">
        <f t="array" aca="1" ref="Q4144" ca="1">IFERROR(INDEX(Tableau3[Num DECAL],SMALL(IF(Tableau3[Num DECAL]&lt;&gt;"",ROW(INDIRECT("1:"&amp;ROWS(Tableau3[Num DECAL])))),ROWS($1:4133))),"")</f>
        <v/>
      </c>
      <c r="R4144" s="88">
        <f t="shared" ca="1" si="64"/>
        <v>0</v>
      </c>
      <c r="S4144" s="88">
        <f ca="1">COUNTIFS(Tableau3[PLAGE],R4144)</f>
        <v>0</v>
      </c>
      <c r="T4144" s="139">
        <f ca="1">INDEX(EXTRACT!DATE,MATCH(Tableau4[[#This Row],[Décalage]],D:D,0),0)</f>
        <v>0</v>
      </c>
      <c r="U4144" s="139">
        <f ca="1">VLOOKUP(Tableau4[[#This Row],[Décalage]],D:E,2,0)</f>
        <v>0</v>
      </c>
      <c r="V4144" s="139">
        <f ca="1">VLOOKUP(Tableau4[[#This Row],[Décalage]],D:G,4,0)</f>
        <v>0</v>
      </c>
      <c r="AY4144" s="88"/>
      <c r="AZ4144" s="88"/>
      <c r="BA4144" s="88"/>
      <c r="BB4144" s="88"/>
      <c r="BC4144" s="88"/>
    </row>
    <row r="4145" spans="1:55" ht="15" x14ac:dyDescent="0.2">
      <c r="A4145" s="100" t="s">
        <v>534</v>
      </c>
      <c r="B4145" s="95" t="s">
        <v>534</v>
      </c>
      <c r="C4145" s="95">
        <v>4142</v>
      </c>
      <c r="D4145" s="95" t="s">
        <v>534</v>
      </c>
      <c r="E4145" s="99" t="s">
        <v>534</v>
      </c>
      <c r="F4145" s="95" t="s">
        <v>534</v>
      </c>
      <c r="G4145" s="95" t="s">
        <v>534</v>
      </c>
      <c r="H4145" s="95">
        <v>0</v>
      </c>
      <c r="I4145" s="95">
        <v>1</v>
      </c>
      <c r="J4145" s="95">
        <v>3678</v>
      </c>
      <c r="K4145" s="95" t="s">
        <v>534</v>
      </c>
      <c r="L4145" s="98" t="s">
        <v>534</v>
      </c>
      <c r="M4145" s="98" t="s">
        <v>534</v>
      </c>
      <c r="N4145" s="97" t="s">
        <v>534</v>
      </c>
      <c r="Q4145" s="88" t="str">
        <f t="array" aca="1" ref="Q4145" ca="1">IFERROR(INDEX(Tableau3[Num DECAL],SMALL(IF(Tableau3[Num DECAL]&lt;&gt;"",ROW(INDIRECT("1:"&amp;ROWS(Tableau3[Num DECAL])))),ROWS($1:4134))),"")</f>
        <v/>
      </c>
      <c r="R4145" s="88">
        <f t="shared" ca="1" si="64"/>
        <v>0</v>
      </c>
      <c r="S4145" s="88">
        <f ca="1">COUNTIFS(Tableau3[PLAGE],R4145)</f>
        <v>0</v>
      </c>
      <c r="T4145" s="139">
        <f ca="1">INDEX(EXTRACT!DATE,MATCH(Tableau4[[#This Row],[Décalage]],D:D,0),0)</f>
        <v>0</v>
      </c>
      <c r="U4145" s="139">
        <f ca="1">VLOOKUP(Tableau4[[#This Row],[Décalage]],D:E,2,0)</f>
        <v>0</v>
      </c>
      <c r="V4145" s="139">
        <f ca="1">VLOOKUP(Tableau4[[#This Row],[Décalage]],D:G,4,0)</f>
        <v>0</v>
      </c>
      <c r="AY4145" s="88"/>
      <c r="AZ4145" s="88"/>
      <c r="BA4145" s="88"/>
      <c r="BB4145" s="88"/>
      <c r="BC4145" s="88"/>
    </row>
    <row r="4146" spans="1:55" ht="15" x14ac:dyDescent="0.2">
      <c r="A4146" s="100" t="s">
        <v>534</v>
      </c>
      <c r="B4146" s="95" t="s">
        <v>534</v>
      </c>
      <c r="C4146" s="95">
        <v>4143</v>
      </c>
      <c r="D4146" s="95" t="s">
        <v>534</v>
      </c>
      <c r="E4146" s="99" t="s">
        <v>534</v>
      </c>
      <c r="F4146" s="95" t="s">
        <v>534</v>
      </c>
      <c r="G4146" s="95" t="s">
        <v>534</v>
      </c>
      <c r="H4146" s="95">
        <v>0</v>
      </c>
      <c r="I4146" s="95">
        <v>1</v>
      </c>
      <c r="J4146" s="95">
        <v>3679</v>
      </c>
      <c r="K4146" s="95" t="s">
        <v>534</v>
      </c>
      <c r="L4146" s="98" t="s">
        <v>534</v>
      </c>
      <c r="M4146" s="98" t="s">
        <v>534</v>
      </c>
      <c r="N4146" s="97" t="s">
        <v>534</v>
      </c>
      <c r="Q4146" s="88" t="str">
        <f t="array" aca="1" ref="Q4146" ca="1">IFERROR(INDEX(Tableau3[Num DECAL],SMALL(IF(Tableau3[Num DECAL]&lt;&gt;"",ROW(INDIRECT("1:"&amp;ROWS(Tableau3[Num DECAL])))),ROWS($1:4135))),"")</f>
        <v/>
      </c>
      <c r="R4146" s="88">
        <f t="shared" ca="1" si="64"/>
        <v>0</v>
      </c>
      <c r="S4146" s="88">
        <f ca="1">COUNTIFS(Tableau3[PLAGE],R4146)</f>
        <v>0</v>
      </c>
      <c r="T4146" s="139">
        <f ca="1">INDEX(EXTRACT!DATE,MATCH(Tableau4[[#This Row],[Décalage]],D:D,0),0)</f>
        <v>0</v>
      </c>
      <c r="U4146" s="139">
        <f ca="1">VLOOKUP(Tableau4[[#This Row],[Décalage]],D:E,2,0)</f>
        <v>0</v>
      </c>
      <c r="V4146" s="139">
        <f ca="1">VLOOKUP(Tableau4[[#This Row],[Décalage]],D:G,4,0)</f>
        <v>0</v>
      </c>
      <c r="AY4146" s="88"/>
      <c r="AZ4146" s="88"/>
      <c r="BA4146" s="88"/>
      <c r="BB4146" s="88"/>
      <c r="BC4146" s="88"/>
    </row>
    <row r="4147" spans="1:55" ht="15" x14ac:dyDescent="0.2">
      <c r="A4147" s="100" t="s">
        <v>534</v>
      </c>
      <c r="B4147" s="95" t="s">
        <v>534</v>
      </c>
      <c r="C4147" s="95">
        <v>4144</v>
      </c>
      <c r="D4147" s="95" t="s">
        <v>534</v>
      </c>
      <c r="E4147" s="99" t="s">
        <v>534</v>
      </c>
      <c r="F4147" s="95" t="s">
        <v>534</v>
      </c>
      <c r="G4147" s="95" t="s">
        <v>534</v>
      </c>
      <c r="H4147" s="95">
        <v>0</v>
      </c>
      <c r="I4147" s="95">
        <v>1</v>
      </c>
      <c r="J4147" s="95">
        <v>3680</v>
      </c>
      <c r="K4147" s="95" t="s">
        <v>534</v>
      </c>
      <c r="L4147" s="98" t="s">
        <v>534</v>
      </c>
      <c r="M4147" s="98" t="s">
        <v>534</v>
      </c>
      <c r="N4147" s="97" t="s">
        <v>534</v>
      </c>
      <c r="Q4147" s="88" t="str">
        <f t="array" aca="1" ref="Q4147" ca="1">IFERROR(INDEX(Tableau3[Num DECAL],SMALL(IF(Tableau3[Num DECAL]&lt;&gt;"",ROW(INDIRECT("1:"&amp;ROWS(Tableau3[Num DECAL])))),ROWS($1:4136))),"")</f>
        <v/>
      </c>
      <c r="R4147" s="88">
        <f t="shared" ca="1" si="64"/>
        <v>0</v>
      </c>
      <c r="S4147" s="88">
        <f ca="1">COUNTIFS(Tableau3[PLAGE],R4147)</f>
        <v>0</v>
      </c>
      <c r="T4147" s="139">
        <f ca="1">INDEX(EXTRACT!DATE,MATCH(Tableau4[[#This Row],[Décalage]],D:D,0),0)</f>
        <v>0</v>
      </c>
      <c r="U4147" s="139">
        <f ca="1">VLOOKUP(Tableau4[[#This Row],[Décalage]],D:E,2,0)</f>
        <v>0</v>
      </c>
      <c r="V4147" s="139">
        <f ca="1">VLOOKUP(Tableau4[[#This Row],[Décalage]],D:G,4,0)</f>
        <v>0</v>
      </c>
      <c r="AY4147" s="88"/>
      <c r="AZ4147" s="88"/>
      <c r="BA4147" s="88"/>
      <c r="BB4147" s="88"/>
      <c r="BC4147" s="88"/>
    </row>
    <row r="4148" spans="1:55" ht="15" x14ac:dyDescent="0.2">
      <c r="A4148" s="100" t="s">
        <v>534</v>
      </c>
      <c r="B4148" s="95" t="s">
        <v>534</v>
      </c>
      <c r="C4148" s="95">
        <v>4145</v>
      </c>
      <c r="D4148" s="95" t="s">
        <v>534</v>
      </c>
      <c r="E4148" s="99" t="s">
        <v>534</v>
      </c>
      <c r="F4148" s="95" t="s">
        <v>534</v>
      </c>
      <c r="G4148" s="95" t="s">
        <v>534</v>
      </c>
      <c r="H4148" s="95">
        <v>0</v>
      </c>
      <c r="I4148" s="95">
        <v>1</v>
      </c>
      <c r="J4148" s="95">
        <v>3681</v>
      </c>
      <c r="K4148" s="95" t="s">
        <v>534</v>
      </c>
      <c r="L4148" s="98" t="s">
        <v>534</v>
      </c>
      <c r="M4148" s="98" t="s">
        <v>534</v>
      </c>
      <c r="N4148" s="97" t="s">
        <v>534</v>
      </c>
      <c r="Q4148" s="88" t="str">
        <f t="array" aca="1" ref="Q4148" ca="1">IFERROR(INDEX(Tableau3[Num DECAL],SMALL(IF(Tableau3[Num DECAL]&lt;&gt;"",ROW(INDIRECT("1:"&amp;ROWS(Tableau3[Num DECAL])))),ROWS($1:4137))),"")</f>
        <v/>
      </c>
      <c r="R4148" s="88">
        <f t="shared" ca="1" si="64"/>
        <v>0</v>
      </c>
      <c r="S4148" s="88">
        <f ca="1">COUNTIFS(Tableau3[PLAGE],R4148)</f>
        <v>0</v>
      </c>
      <c r="T4148" s="139">
        <f ca="1">INDEX(EXTRACT!DATE,MATCH(Tableau4[[#This Row],[Décalage]],D:D,0),0)</f>
        <v>0</v>
      </c>
      <c r="U4148" s="139">
        <f ca="1">VLOOKUP(Tableau4[[#This Row],[Décalage]],D:E,2,0)</f>
        <v>0</v>
      </c>
      <c r="V4148" s="139">
        <f ca="1">VLOOKUP(Tableau4[[#This Row],[Décalage]],D:G,4,0)</f>
        <v>0</v>
      </c>
      <c r="AY4148" s="88"/>
      <c r="AZ4148" s="88"/>
      <c r="BA4148" s="88"/>
      <c r="BB4148" s="88"/>
      <c r="BC4148" s="88"/>
    </row>
    <row r="4149" spans="1:55" ht="15" x14ac:dyDescent="0.2">
      <c r="A4149" s="100" t="s">
        <v>534</v>
      </c>
      <c r="B4149" s="95" t="s">
        <v>534</v>
      </c>
      <c r="C4149" s="95">
        <v>4146</v>
      </c>
      <c r="D4149" s="95" t="s">
        <v>534</v>
      </c>
      <c r="E4149" s="99" t="s">
        <v>534</v>
      </c>
      <c r="F4149" s="95" t="s">
        <v>534</v>
      </c>
      <c r="G4149" s="95" t="s">
        <v>534</v>
      </c>
      <c r="H4149" s="95">
        <v>0</v>
      </c>
      <c r="I4149" s="95">
        <v>1</v>
      </c>
      <c r="J4149" s="95">
        <v>3682</v>
      </c>
      <c r="K4149" s="95" t="s">
        <v>534</v>
      </c>
      <c r="L4149" s="98" t="s">
        <v>534</v>
      </c>
      <c r="M4149" s="98" t="s">
        <v>534</v>
      </c>
      <c r="N4149" s="97" t="s">
        <v>534</v>
      </c>
      <c r="Q4149" s="88" t="str">
        <f t="array" aca="1" ref="Q4149" ca="1">IFERROR(INDEX(Tableau3[Num DECAL],SMALL(IF(Tableau3[Num DECAL]&lt;&gt;"",ROW(INDIRECT("1:"&amp;ROWS(Tableau3[Num DECAL])))),ROWS($1:4138))),"")</f>
        <v/>
      </c>
      <c r="R4149" s="88">
        <f t="shared" ca="1" si="64"/>
        <v>0</v>
      </c>
      <c r="S4149" s="88">
        <f ca="1">COUNTIFS(Tableau3[PLAGE],R4149)</f>
        <v>0</v>
      </c>
      <c r="T4149" s="139">
        <f ca="1">INDEX(EXTRACT!DATE,MATCH(Tableau4[[#This Row],[Décalage]],D:D,0),0)</f>
        <v>0</v>
      </c>
      <c r="U4149" s="139">
        <f ca="1">VLOOKUP(Tableau4[[#This Row],[Décalage]],D:E,2,0)</f>
        <v>0</v>
      </c>
      <c r="V4149" s="139">
        <f ca="1">VLOOKUP(Tableau4[[#This Row],[Décalage]],D:G,4,0)</f>
        <v>0</v>
      </c>
      <c r="AY4149" s="88"/>
      <c r="AZ4149" s="88"/>
      <c r="BA4149" s="88"/>
      <c r="BB4149" s="88"/>
      <c r="BC4149" s="88"/>
    </row>
    <row r="4150" spans="1:55" ht="15" x14ac:dyDescent="0.2">
      <c r="A4150" s="100" t="s">
        <v>534</v>
      </c>
      <c r="B4150" s="95" t="s">
        <v>534</v>
      </c>
      <c r="C4150" s="95">
        <v>4147</v>
      </c>
      <c r="D4150" s="95" t="s">
        <v>534</v>
      </c>
      <c r="E4150" s="99" t="s">
        <v>534</v>
      </c>
      <c r="F4150" s="95" t="s">
        <v>534</v>
      </c>
      <c r="G4150" s="95" t="s">
        <v>534</v>
      </c>
      <c r="H4150" s="95">
        <v>0</v>
      </c>
      <c r="I4150" s="95">
        <v>1</v>
      </c>
      <c r="J4150" s="95">
        <v>3683</v>
      </c>
      <c r="K4150" s="95" t="s">
        <v>534</v>
      </c>
      <c r="L4150" s="98" t="s">
        <v>534</v>
      </c>
      <c r="M4150" s="98" t="s">
        <v>534</v>
      </c>
      <c r="N4150" s="97" t="s">
        <v>534</v>
      </c>
      <c r="Q4150" s="88" t="str">
        <f t="array" aca="1" ref="Q4150" ca="1">IFERROR(INDEX(Tableau3[Num DECAL],SMALL(IF(Tableau3[Num DECAL]&lt;&gt;"",ROW(INDIRECT("1:"&amp;ROWS(Tableau3[Num DECAL])))),ROWS($1:4139))),"")</f>
        <v/>
      </c>
      <c r="R4150" s="88">
        <f t="shared" ca="1" si="64"/>
        <v>0</v>
      </c>
      <c r="S4150" s="88">
        <f ca="1">COUNTIFS(Tableau3[PLAGE],R4150)</f>
        <v>0</v>
      </c>
      <c r="T4150" s="139">
        <f ca="1">INDEX(EXTRACT!DATE,MATCH(Tableau4[[#This Row],[Décalage]],D:D,0),0)</f>
        <v>0</v>
      </c>
      <c r="U4150" s="139">
        <f ca="1">VLOOKUP(Tableau4[[#This Row],[Décalage]],D:E,2,0)</f>
        <v>0</v>
      </c>
      <c r="V4150" s="139">
        <f ca="1">VLOOKUP(Tableau4[[#This Row],[Décalage]],D:G,4,0)</f>
        <v>0</v>
      </c>
      <c r="AY4150" s="88"/>
      <c r="AZ4150" s="88"/>
      <c r="BA4150" s="88"/>
      <c r="BB4150" s="88"/>
      <c r="BC4150" s="88"/>
    </row>
    <row r="4151" spans="1:55" ht="15" x14ac:dyDescent="0.2">
      <c r="A4151" s="100" t="s">
        <v>534</v>
      </c>
      <c r="B4151" s="95" t="s">
        <v>534</v>
      </c>
      <c r="C4151" s="95">
        <v>4148</v>
      </c>
      <c r="D4151" s="95" t="s">
        <v>534</v>
      </c>
      <c r="E4151" s="99" t="s">
        <v>534</v>
      </c>
      <c r="F4151" s="95" t="s">
        <v>534</v>
      </c>
      <c r="G4151" s="95" t="s">
        <v>534</v>
      </c>
      <c r="H4151" s="95">
        <v>0</v>
      </c>
      <c r="I4151" s="95">
        <v>1</v>
      </c>
      <c r="J4151" s="95">
        <v>3684</v>
      </c>
      <c r="K4151" s="95" t="s">
        <v>534</v>
      </c>
      <c r="L4151" s="98" t="s">
        <v>534</v>
      </c>
      <c r="M4151" s="98" t="s">
        <v>534</v>
      </c>
      <c r="N4151" s="97" t="s">
        <v>534</v>
      </c>
      <c r="Q4151" s="88" t="str">
        <f t="array" aca="1" ref="Q4151" ca="1">IFERROR(INDEX(Tableau3[Num DECAL],SMALL(IF(Tableau3[Num DECAL]&lt;&gt;"",ROW(INDIRECT("1:"&amp;ROWS(Tableau3[Num DECAL])))),ROWS($1:4140))),"")</f>
        <v/>
      </c>
      <c r="R4151" s="88">
        <f t="shared" ca="1" si="64"/>
        <v>0</v>
      </c>
      <c r="S4151" s="88">
        <f ca="1">COUNTIFS(Tableau3[PLAGE],R4151)</f>
        <v>0</v>
      </c>
      <c r="T4151" s="139">
        <f ca="1">INDEX(EXTRACT!DATE,MATCH(Tableau4[[#This Row],[Décalage]],D:D,0),0)</f>
        <v>0</v>
      </c>
      <c r="U4151" s="139">
        <f ca="1">VLOOKUP(Tableau4[[#This Row],[Décalage]],D:E,2,0)</f>
        <v>0</v>
      </c>
      <c r="V4151" s="139">
        <f ca="1">VLOOKUP(Tableau4[[#This Row],[Décalage]],D:G,4,0)</f>
        <v>0</v>
      </c>
      <c r="AY4151" s="88"/>
      <c r="AZ4151" s="88"/>
      <c r="BA4151" s="88"/>
      <c r="BB4151" s="88"/>
      <c r="BC4151" s="88"/>
    </row>
    <row r="4152" spans="1:55" ht="15" x14ac:dyDescent="0.2">
      <c r="A4152" s="100" t="s">
        <v>534</v>
      </c>
      <c r="B4152" s="95" t="s">
        <v>534</v>
      </c>
      <c r="C4152" s="95">
        <v>4149</v>
      </c>
      <c r="D4152" s="95" t="s">
        <v>534</v>
      </c>
      <c r="E4152" s="99" t="s">
        <v>534</v>
      </c>
      <c r="F4152" s="95" t="s">
        <v>534</v>
      </c>
      <c r="G4152" s="95" t="s">
        <v>534</v>
      </c>
      <c r="H4152" s="95">
        <v>0</v>
      </c>
      <c r="I4152" s="95">
        <v>1</v>
      </c>
      <c r="J4152" s="95">
        <v>3685</v>
      </c>
      <c r="K4152" s="95" t="s">
        <v>534</v>
      </c>
      <c r="L4152" s="98" t="s">
        <v>534</v>
      </c>
      <c r="M4152" s="98" t="s">
        <v>534</v>
      </c>
      <c r="N4152" s="97" t="s">
        <v>534</v>
      </c>
      <c r="Q4152" s="88" t="str">
        <f t="array" aca="1" ref="Q4152" ca="1">IFERROR(INDEX(Tableau3[Num DECAL],SMALL(IF(Tableau3[Num DECAL]&lt;&gt;"",ROW(INDIRECT("1:"&amp;ROWS(Tableau3[Num DECAL])))),ROWS($1:4141))),"")</f>
        <v/>
      </c>
      <c r="R4152" s="88">
        <f t="shared" ca="1" si="64"/>
        <v>0</v>
      </c>
      <c r="S4152" s="88">
        <f ca="1">COUNTIFS(Tableau3[PLAGE],R4152)</f>
        <v>0</v>
      </c>
      <c r="T4152" s="139">
        <f ca="1">INDEX(EXTRACT!DATE,MATCH(Tableau4[[#This Row],[Décalage]],D:D,0),0)</f>
        <v>0</v>
      </c>
      <c r="U4152" s="139">
        <f ca="1">VLOOKUP(Tableau4[[#This Row],[Décalage]],D:E,2,0)</f>
        <v>0</v>
      </c>
      <c r="V4152" s="139">
        <f ca="1">VLOOKUP(Tableau4[[#This Row],[Décalage]],D:G,4,0)</f>
        <v>0</v>
      </c>
      <c r="AY4152" s="88"/>
      <c r="AZ4152" s="88"/>
      <c r="BA4152" s="88"/>
      <c r="BB4152" s="88"/>
      <c r="BC4152" s="88"/>
    </row>
    <row r="4153" spans="1:55" ht="15" x14ac:dyDescent="0.2">
      <c r="A4153" s="100" t="s">
        <v>534</v>
      </c>
      <c r="B4153" s="95" t="s">
        <v>534</v>
      </c>
      <c r="C4153" s="95">
        <v>4150</v>
      </c>
      <c r="D4153" s="95" t="s">
        <v>534</v>
      </c>
      <c r="E4153" s="99" t="s">
        <v>534</v>
      </c>
      <c r="F4153" s="95" t="s">
        <v>534</v>
      </c>
      <c r="G4153" s="95" t="s">
        <v>534</v>
      </c>
      <c r="H4153" s="95">
        <v>0</v>
      </c>
      <c r="I4153" s="95">
        <v>1</v>
      </c>
      <c r="J4153" s="95">
        <v>3686</v>
      </c>
      <c r="K4153" s="95" t="s">
        <v>534</v>
      </c>
      <c r="L4153" s="98" t="s">
        <v>534</v>
      </c>
      <c r="M4153" s="98" t="s">
        <v>534</v>
      </c>
      <c r="N4153" s="97" t="s">
        <v>534</v>
      </c>
      <c r="Q4153" s="88" t="str">
        <f t="array" aca="1" ref="Q4153" ca="1">IFERROR(INDEX(Tableau3[Num DECAL],SMALL(IF(Tableau3[Num DECAL]&lt;&gt;"",ROW(INDIRECT("1:"&amp;ROWS(Tableau3[Num DECAL])))),ROWS($1:4142))),"")</f>
        <v/>
      </c>
      <c r="R4153" s="88">
        <f t="shared" ca="1" si="64"/>
        <v>0</v>
      </c>
      <c r="S4153" s="88">
        <f ca="1">COUNTIFS(Tableau3[PLAGE],R4153)</f>
        <v>0</v>
      </c>
      <c r="T4153" s="139">
        <f ca="1">INDEX(EXTRACT!DATE,MATCH(Tableau4[[#This Row],[Décalage]],D:D,0),0)</f>
        <v>0</v>
      </c>
      <c r="U4153" s="139">
        <f ca="1">VLOOKUP(Tableau4[[#This Row],[Décalage]],D:E,2,0)</f>
        <v>0</v>
      </c>
      <c r="V4153" s="139">
        <f ca="1">VLOOKUP(Tableau4[[#This Row],[Décalage]],D:G,4,0)</f>
        <v>0</v>
      </c>
      <c r="AY4153" s="88"/>
      <c r="AZ4153" s="88"/>
      <c r="BA4153" s="88"/>
      <c r="BB4153" s="88"/>
      <c r="BC4153" s="88"/>
    </row>
    <row r="4154" spans="1:55" ht="15" x14ac:dyDescent="0.2">
      <c r="A4154" s="100" t="s">
        <v>534</v>
      </c>
      <c r="B4154" s="95" t="s">
        <v>534</v>
      </c>
      <c r="C4154" s="95">
        <v>4151</v>
      </c>
      <c r="D4154" s="95" t="s">
        <v>534</v>
      </c>
      <c r="E4154" s="99" t="s">
        <v>534</v>
      </c>
      <c r="F4154" s="95" t="s">
        <v>534</v>
      </c>
      <c r="G4154" s="95" t="s">
        <v>534</v>
      </c>
      <c r="H4154" s="95">
        <v>0</v>
      </c>
      <c r="I4154" s="95">
        <v>1</v>
      </c>
      <c r="J4154" s="95">
        <v>3687</v>
      </c>
      <c r="K4154" s="95" t="s">
        <v>534</v>
      </c>
      <c r="L4154" s="98" t="s">
        <v>534</v>
      </c>
      <c r="M4154" s="98" t="s">
        <v>534</v>
      </c>
      <c r="N4154" s="97" t="s">
        <v>534</v>
      </c>
      <c r="Q4154" s="88" t="str">
        <f t="array" aca="1" ref="Q4154" ca="1">IFERROR(INDEX(Tableau3[Num DECAL],SMALL(IF(Tableau3[Num DECAL]&lt;&gt;"",ROW(INDIRECT("1:"&amp;ROWS(Tableau3[Num DECAL])))),ROWS($1:4143))),"")</f>
        <v/>
      </c>
      <c r="R4154" s="88">
        <f t="shared" ca="1" si="64"/>
        <v>0</v>
      </c>
      <c r="S4154" s="88">
        <f ca="1">COUNTIFS(Tableau3[PLAGE],R4154)</f>
        <v>0</v>
      </c>
      <c r="T4154" s="139">
        <f ca="1">INDEX(EXTRACT!DATE,MATCH(Tableau4[[#This Row],[Décalage]],D:D,0),0)</f>
        <v>0</v>
      </c>
      <c r="U4154" s="139">
        <f ca="1">VLOOKUP(Tableau4[[#This Row],[Décalage]],D:E,2,0)</f>
        <v>0</v>
      </c>
      <c r="V4154" s="139">
        <f ca="1">VLOOKUP(Tableau4[[#This Row],[Décalage]],D:G,4,0)</f>
        <v>0</v>
      </c>
      <c r="AY4154" s="88"/>
      <c r="AZ4154" s="88"/>
      <c r="BA4154" s="88"/>
      <c r="BB4154" s="88"/>
      <c r="BC4154" s="88"/>
    </row>
    <row r="4155" spans="1:55" ht="15" x14ac:dyDescent="0.2">
      <c r="A4155" s="100" t="s">
        <v>534</v>
      </c>
      <c r="B4155" s="95" t="s">
        <v>534</v>
      </c>
      <c r="C4155" s="95">
        <v>4152</v>
      </c>
      <c r="D4155" s="95" t="s">
        <v>534</v>
      </c>
      <c r="E4155" s="99" t="s">
        <v>534</v>
      </c>
      <c r="F4155" s="95" t="s">
        <v>534</v>
      </c>
      <c r="G4155" s="95" t="s">
        <v>534</v>
      </c>
      <c r="H4155" s="95">
        <v>0</v>
      </c>
      <c r="I4155" s="95">
        <v>1</v>
      </c>
      <c r="J4155" s="95">
        <v>3688</v>
      </c>
      <c r="K4155" s="95" t="s">
        <v>534</v>
      </c>
      <c r="L4155" s="98" t="s">
        <v>534</v>
      </c>
      <c r="M4155" s="98" t="s">
        <v>534</v>
      </c>
      <c r="N4155" s="97" t="s">
        <v>534</v>
      </c>
      <c r="Q4155" s="88" t="str">
        <f t="array" aca="1" ref="Q4155" ca="1">IFERROR(INDEX(Tableau3[Num DECAL],SMALL(IF(Tableau3[Num DECAL]&lt;&gt;"",ROW(INDIRECT("1:"&amp;ROWS(Tableau3[Num DECAL])))),ROWS($1:4144))),"")</f>
        <v/>
      </c>
      <c r="R4155" s="88">
        <f t="shared" ca="1" si="64"/>
        <v>0</v>
      </c>
      <c r="S4155" s="88">
        <f ca="1">COUNTIFS(Tableau3[PLAGE],R4155)</f>
        <v>0</v>
      </c>
      <c r="T4155" s="139">
        <f ca="1">INDEX(EXTRACT!DATE,MATCH(Tableau4[[#This Row],[Décalage]],D:D,0),0)</f>
        <v>0</v>
      </c>
      <c r="U4155" s="139">
        <f ca="1">VLOOKUP(Tableau4[[#This Row],[Décalage]],D:E,2,0)</f>
        <v>0</v>
      </c>
      <c r="V4155" s="139">
        <f ca="1">VLOOKUP(Tableau4[[#This Row],[Décalage]],D:G,4,0)</f>
        <v>0</v>
      </c>
      <c r="AY4155" s="88"/>
      <c r="AZ4155" s="88"/>
      <c r="BA4155" s="88"/>
      <c r="BB4155" s="88"/>
      <c r="BC4155" s="88"/>
    </row>
    <row r="4156" spans="1:55" ht="15" x14ac:dyDescent="0.2">
      <c r="A4156" s="100" t="s">
        <v>534</v>
      </c>
      <c r="B4156" s="95" t="s">
        <v>534</v>
      </c>
      <c r="C4156" s="95">
        <v>4153</v>
      </c>
      <c r="D4156" s="95" t="s">
        <v>534</v>
      </c>
      <c r="E4156" s="99" t="s">
        <v>534</v>
      </c>
      <c r="F4156" s="95" t="s">
        <v>534</v>
      </c>
      <c r="G4156" s="95" t="s">
        <v>534</v>
      </c>
      <c r="H4156" s="95">
        <v>0</v>
      </c>
      <c r="I4156" s="95">
        <v>1</v>
      </c>
      <c r="J4156" s="95">
        <v>3689</v>
      </c>
      <c r="K4156" s="95" t="s">
        <v>534</v>
      </c>
      <c r="L4156" s="98" t="s">
        <v>534</v>
      </c>
      <c r="M4156" s="98" t="s">
        <v>534</v>
      </c>
      <c r="N4156" s="97" t="s">
        <v>534</v>
      </c>
      <c r="Q4156" s="88" t="str">
        <f t="array" aca="1" ref="Q4156" ca="1">IFERROR(INDEX(Tableau3[Num DECAL],SMALL(IF(Tableau3[Num DECAL]&lt;&gt;"",ROW(INDIRECT("1:"&amp;ROWS(Tableau3[Num DECAL])))),ROWS($1:4145))),"")</f>
        <v/>
      </c>
      <c r="R4156" s="88">
        <f t="shared" ca="1" si="64"/>
        <v>0</v>
      </c>
      <c r="S4156" s="88">
        <f ca="1">COUNTIFS(Tableau3[PLAGE],R4156)</f>
        <v>0</v>
      </c>
      <c r="T4156" s="139">
        <f ca="1">INDEX(EXTRACT!DATE,MATCH(Tableau4[[#This Row],[Décalage]],D:D,0),0)</f>
        <v>0</v>
      </c>
      <c r="U4156" s="139">
        <f ca="1">VLOOKUP(Tableau4[[#This Row],[Décalage]],D:E,2,0)</f>
        <v>0</v>
      </c>
      <c r="V4156" s="139">
        <f ca="1">VLOOKUP(Tableau4[[#This Row],[Décalage]],D:G,4,0)</f>
        <v>0</v>
      </c>
      <c r="AY4156" s="88"/>
      <c r="AZ4156" s="88"/>
      <c r="BA4156" s="88"/>
      <c r="BB4156" s="88"/>
      <c r="BC4156" s="88"/>
    </row>
    <row r="4157" spans="1:55" ht="15" x14ac:dyDescent="0.2">
      <c r="A4157" s="100" t="s">
        <v>534</v>
      </c>
      <c r="B4157" s="95" t="s">
        <v>534</v>
      </c>
      <c r="C4157" s="95">
        <v>4154</v>
      </c>
      <c r="D4157" s="95" t="s">
        <v>534</v>
      </c>
      <c r="E4157" s="99" t="s">
        <v>534</v>
      </c>
      <c r="F4157" s="95" t="s">
        <v>534</v>
      </c>
      <c r="G4157" s="95" t="s">
        <v>534</v>
      </c>
      <c r="H4157" s="95">
        <v>0</v>
      </c>
      <c r="I4157" s="95">
        <v>1</v>
      </c>
      <c r="J4157" s="95">
        <v>3690</v>
      </c>
      <c r="K4157" s="95" t="s">
        <v>534</v>
      </c>
      <c r="L4157" s="98" t="s">
        <v>534</v>
      </c>
      <c r="M4157" s="98" t="s">
        <v>534</v>
      </c>
      <c r="N4157" s="97" t="s">
        <v>534</v>
      </c>
      <c r="Q4157" s="88" t="str">
        <f t="array" aca="1" ref="Q4157" ca="1">IFERROR(INDEX(Tableau3[Num DECAL],SMALL(IF(Tableau3[Num DECAL]&lt;&gt;"",ROW(INDIRECT("1:"&amp;ROWS(Tableau3[Num DECAL])))),ROWS($1:4146))),"")</f>
        <v/>
      </c>
      <c r="R4157" s="88">
        <f t="shared" ca="1" si="64"/>
        <v>0</v>
      </c>
      <c r="S4157" s="88">
        <f ca="1">COUNTIFS(Tableau3[PLAGE],R4157)</f>
        <v>0</v>
      </c>
      <c r="T4157" s="139">
        <f ca="1">INDEX(EXTRACT!DATE,MATCH(Tableau4[[#This Row],[Décalage]],D:D,0),0)</f>
        <v>0</v>
      </c>
      <c r="U4157" s="139">
        <f ca="1">VLOOKUP(Tableau4[[#This Row],[Décalage]],D:E,2,0)</f>
        <v>0</v>
      </c>
      <c r="V4157" s="139">
        <f ca="1">VLOOKUP(Tableau4[[#This Row],[Décalage]],D:G,4,0)</f>
        <v>0</v>
      </c>
      <c r="AY4157" s="88"/>
      <c r="AZ4157" s="88"/>
      <c r="BA4157" s="88"/>
      <c r="BB4157" s="88"/>
      <c r="BC4157" s="88"/>
    </row>
    <row r="4158" spans="1:55" ht="15" x14ac:dyDescent="0.2">
      <c r="A4158" s="100" t="s">
        <v>534</v>
      </c>
      <c r="B4158" s="95" t="s">
        <v>534</v>
      </c>
      <c r="C4158" s="95">
        <v>4155</v>
      </c>
      <c r="D4158" s="95" t="s">
        <v>534</v>
      </c>
      <c r="E4158" s="99" t="s">
        <v>534</v>
      </c>
      <c r="F4158" s="95" t="s">
        <v>534</v>
      </c>
      <c r="G4158" s="95" t="s">
        <v>534</v>
      </c>
      <c r="H4158" s="95">
        <v>0</v>
      </c>
      <c r="I4158" s="95">
        <v>1</v>
      </c>
      <c r="J4158" s="95">
        <v>3691</v>
      </c>
      <c r="K4158" s="95" t="s">
        <v>534</v>
      </c>
      <c r="L4158" s="98" t="s">
        <v>534</v>
      </c>
      <c r="M4158" s="98" t="s">
        <v>534</v>
      </c>
      <c r="N4158" s="97" t="s">
        <v>534</v>
      </c>
      <c r="Q4158" s="88" t="str">
        <f t="array" aca="1" ref="Q4158" ca="1">IFERROR(INDEX(Tableau3[Num DECAL],SMALL(IF(Tableau3[Num DECAL]&lt;&gt;"",ROW(INDIRECT("1:"&amp;ROWS(Tableau3[Num DECAL])))),ROWS($1:4147))),"")</f>
        <v/>
      </c>
      <c r="R4158" s="88">
        <f t="shared" ca="1" si="64"/>
        <v>0</v>
      </c>
      <c r="S4158" s="88">
        <f ca="1">COUNTIFS(Tableau3[PLAGE],R4158)</f>
        <v>0</v>
      </c>
      <c r="T4158" s="139">
        <f ca="1">INDEX(EXTRACT!DATE,MATCH(Tableau4[[#This Row],[Décalage]],D:D,0),0)</f>
        <v>0</v>
      </c>
      <c r="U4158" s="139">
        <f ca="1">VLOOKUP(Tableau4[[#This Row],[Décalage]],D:E,2,0)</f>
        <v>0</v>
      </c>
      <c r="V4158" s="139">
        <f ca="1">VLOOKUP(Tableau4[[#This Row],[Décalage]],D:G,4,0)</f>
        <v>0</v>
      </c>
      <c r="AY4158" s="88"/>
      <c r="AZ4158" s="88"/>
      <c r="BA4158" s="88"/>
      <c r="BB4158" s="88"/>
      <c r="BC4158" s="88"/>
    </row>
    <row r="4159" spans="1:55" ht="15" x14ac:dyDescent="0.2">
      <c r="A4159" s="100" t="s">
        <v>534</v>
      </c>
      <c r="B4159" s="95" t="s">
        <v>534</v>
      </c>
      <c r="C4159" s="95">
        <v>4156</v>
      </c>
      <c r="D4159" s="95" t="s">
        <v>534</v>
      </c>
      <c r="E4159" s="99" t="s">
        <v>534</v>
      </c>
      <c r="F4159" s="95" t="s">
        <v>534</v>
      </c>
      <c r="G4159" s="95" t="s">
        <v>534</v>
      </c>
      <c r="H4159" s="95">
        <v>0</v>
      </c>
      <c r="I4159" s="95">
        <v>1</v>
      </c>
      <c r="J4159" s="95">
        <v>3692</v>
      </c>
      <c r="K4159" s="95" t="s">
        <v>534</v>
      </c>
      <c r="L4159" s="98" t="s">
        <v>534</v>
      </c>
      <c r="M4159" s="98" t="s">
        <v>534</v>
      </c>
      <c r="N4159" s="97" t="s">
        <v>534</v>
      </c>
      <c r="Q4159" s="88" t="str">
        <f t="array" aca="1" ref="Q4159" ca="1">IFERROR(INDEX(Tableau3[Num DECAL],SMALL(IF(Tableau3[Num DECAL]&lt;&gt;"",ROW(INDIRECT("1:"&amp;ROWS(Tableau3[Num DECAL])))),ROWS($1:4148))),"")</f>
        <v/>
      </c>
      <c r="R4159" s="88">
        <f t="shared" ca="1" si="64"/>
        <v>0</v>
      </c>
      <c r="S4159" s="88">
        <f ca="1">COUNTIFS(Tableau3[PLAGE],R4159)</f>
        <v>0</v>
      </c>
      <c r="T4159" s="139">
        <f ca="1">INDEX(EXTRACT!DATE,MATCH(Tableau4[[#This Row],[Décalage]],D:D,0),0)</f>
        <v>0</v>
      </c>
      <c r="U4159" s="139">
        <f ca="1">VLOOKUP(Tableau4[[#This Row],[Décalage]],D:E,2,0)</f>
        <v>0</v>
      </c>
      <c r="V4159" s="139">
        <f ca="1">VLOOKUP(Tableau4[[#This Row],[Décalage]],D:G,4,0)</f>
        <v>0</v>
      </c>
      <c r="AY4159" s="88"/>
      <c r="AZ4159" s="88"/>
      <c r="BA4159" s="88"/>
      <c r="BB4159" s="88"/>
      <c r="BC4159" s="88"/>
    </row>
    <row r="4160" spans="1:55" ht="15" x14ac:dyDescent="0.2">
      <c r="A4160" s="100" t="s">
        <v>534</v>
      </c>
      <c r="B4160" s="95" t="s">
        <v>534</v>
      </c>
      <c r="C4160" s="95">
        <v>4157</v>
      </c>
      <c r="D4160" s="95" t="s">
        <v>534</v>
      </c>
      <c r="E4160" s="99" t="s">
        <v>534</v>
      </c>
      <c r="F4160" s="95" t="s">
        <v>534</v>
      </c>
      <c r="G4160" s="95" t="s">
        <v>534</v>
      </c>
      <c r="H4160" s="95">
        <v>0</v>
      </c>
      <c r="I4160" s="95">
        <v>1</v>
      </c>
      <c r="J4160" s="95">
        <v>3693</v>
      </c>
      <c r="K4160" s="95" t="s">
        <v>534</v>
      </c>
      <c r="L4160" s="98" t="s">
        <v>534</v>
      </c>
      <c r="M4160" s="98" t="s">
        <v>534</v>
      </c>
      <c r="N4160" s="97" t="s">
        <v>534</v>
      </c>
      <c r="Q4160" s="88" t="str">
        <f t="array" aca="1" ref="Q4160" ca="1">IFERROR(INDEX(Tableau3[Num DECAL],SMALL(IF(Tableau3[Num DECAL]&lt;&gt;"",ROW(INDIRECT("1:"&amp;ROWS(Tableau3[Num DECAL])))),ROWS($1:4149))),"")</f>
        <v/>
      </c>
      <c r="R4160" s="88">
        <f t="shared" ca="1" si="64"/>
        <v>0</v>
      </c>
      <c r="S4160" s="88">
        <f ca="1">COUNTIFS(Tableau3[PLAGE],R4160)</f>
        <v>0</v>
      </c>
      <c r="T4160" s="139">
        <f ca="1">INDEX(EXTRACT!DATE,MATCH(Tableau4[[#This Row],[Décalage]],D:D,0),0)</f>
        <v>0</v>
      </c>
      <c r="U4160" s="139">
        <f ca="1">VLOOKUP(Tableau4[[#This Row],[Décalage]],D:E,2,0)</f>
        <v>0</v>
      </c>
      <c r="V4160" s="139">
        <f ca="1">VLOOKUP(Tableau4[[#This Row],[Décalage]],D:G,4,0)</f>
        <v>0</v>
      </c>
      <c r="AY4160" s="88"/>
      <c r="AZ4160" s="88"/>
      <c r="BA4160" s="88"/>
      <c r="BB4160" s="88"/>
      <c r="BC4160" s="88"/>
    </row>
    <row r="4161" spans="1:55" ht="15" x14ac:dyDescent="0.2">
      <c r="A4161" s="100" t="s">
        <v>534</v>
      </c>
      <c r="B4161" s="95" t="s">
        <v>534</v>
      </c>
      <c r="C4161" s="95">
        <v>4158</v>
      </c>
      <c r="D4161" s="95" t="s">
        <v>534</v>
      </c>
      <c r="E4161" s="99" t="s">
        <v>534</v>
      </c>
      <c r="F4161" s="95" t="s">
        <v>534</v>
      </c>
      <c r="G4161" s="95" t="s">
        <v>534</v>
      </c>
      <c r="H4161" s="95">
        <v>0</v>
      </c>
      <c r="I4161" s="95">
        <v>1</v>
      </c>
      <c r="J4161" s="95">
        <v>3694</v>
      </c>
      <c r="K4161" s="95" t="s">
        <v>534</v>
      </c>
      <c r="L4161" s="98" t="s">
        <v>534</v>
      </c>
      <c r="M4161" s="98" t="s">
        <v>534</v>
      </c>
      <c r="N4161" s="97" t="s">
        <v>534</v>
      </c>
      <c r="Q4161" s="88" t="str">
        <f t="array" aca="1" ref="Q4161" ca="1">IFERROR(INDEX(Tableau3[Num DECAL],SMALL(IF(Tableau3[Num DECAL]&lt;&gt;"",ROW(INDIRECT("1:"&amp;ROWS(Tableau3[Num DECAL])))),ROWS($1:4150))),"")</f>
        <v/>
      </c>
      <c r="R4161" s="88">
        <f t="shared" ca="1" si="64"/>
        <v>0</v>
      </c>
      <c r="S4161" s="88">
        <f ca="1">COUNTIFS(Tableau3[PLAGE],R4161)</f>
        <v>0</v>
      </c>
      <c r="T4161" s="139">
        <f ca="1">INDEX(EXTRACT!DATE,MATCH(Tableau4[[#This Row],[Décalage]],D:D,0),0)</f>
        <v>0</v>
      </c>
      <c r="U4161" s="139">
        <f ca="1">VLOOKUP(Tableau4[[#This Row],[Décalage]],D:E,2,0)</f>
        <v>0</v>
      </c>
      <c r="V4161" s="139">
        <f ca="1">VLOOKUP(Tableau4[[#This Row],[Décalage]],D:G,4,0)</f>
        <v>0</v>
      </c>
      <c r="AY4161" s="88"/>
      <c r="AZ4161" s="88"/>
      <c r="BA4161" s="88"/>
      <c r="BB4161" s="88"/>
      <c r="BC4161" s="88"/>
    </row>
    <row r="4162" spans="1:55" ht="15" x14ac:dyDescent="0.2">
      <c r="A4162" s="100" t="s">
        <v>534</v>
      </c>
      <c r="B4162" s="95" t="s">
        <v>534</v>
      </c>
      <c r="C4162" s="95">
        <v>4159</v>
      </c>
      <c r="D4162" s="95" t="s">
        <v>534</v>
      </c>
      <c r="E4162" s="99" t="s">
        <v>534</v>
      </c>
      <c r="F4162" s="95" t="s">
        <v>534</v>
      </c>
      <c r="G4162" s="95" t="s">
        <v>534</v>
      </c>
      <c r="H4162" s="95">
        <v>0</v>
      </c>
      <c r="I4162" s="95">
        <v>1</v>
      </c>
      <c r="J4162" s="95">
        <v>3695</v>
      </c>
      <c r="K4162" s="95" t="s">
        <v>534</v>
      </c>
      <c r="L4162" s="98" t="s">
        <v>534</v>
      </c>
      <c r="M4162" s="98" t="s">
        <v>534</v>
      </c>
      <c r="N4162" s="97" t="s">
        <v>534</v>
      </c>
      <c r="Q4162" s="88" t="str">
        <f t="array" aca="1" ref="Q4162" ca="1">IFERROR(INDEX(Tableau3[Num DECAL],SMALL(IF(Tableau3[Num DECAL]&lt;&gt;"",ROW(INDIRECT("1:"&amp;ROWS(Tableau3[Num DECAL])))),ROWS($1:4151))),"")</f>
        <v/>
      </c>
      <c r="R4162" s="88">
        <f t="shared" ca="1" si="64"/>
        <v>0</v>
      </c>
      <c r="S4162" s="88">
        <f ca="1">COUNTIFS(Tableau3[PLAGE],R4162)</f>
        <v>0</v>
      </c>
      <c r="T4162" s="139">
        <f ca="1">INDEX(EXTRACT!DATE,MATCH(Tableau4[[#This Row],[Décalage]],D:D,0),0)</f>
        <v>0</v>
      </c>
      <c r="U4162" s="139">
        <f ca="1">VLOOKUP(Tableau4[[#This Row],[Décalage]],D:E,2,0)</f>
        <v>0</v>
      </c>
      <c r="V4162" s="139">
        <f ca="1">VLOOKUP(Tableau4[[#This Row],[Décalage]],D:G,4,0)</f>
        <v>0</v>
      </c>
      <c r="AY4162" s="88"/>
      <c r="AZ4162" s="88"/>
      <c r="BA4162" s="88"/>
      <c r="BB4162" s="88"/>
      <c r="BC4162" s="88"/>
    </row>
    <row r="4163" spans="1:55" ht="15" x14ac:dyDescent="0.2">
      <c r="A4163" s="100" t="s">
        <v>534</v>
      </c>
      <c r="B4163" s="95" t="s">
        <v>534</v>
      </c>
      <c r="C4163" s="95">
        <v>4160</v>
      </c>
      <c r="D4163" s="95" t="s">
        <v>534</v>
      </c>
      <c r="E4163" s="99" t="s">
        <v>534</v>
      </c>
      <c r="F4163" s="95" t="s">
        <v>534</v>
      </c>
      <c r="G4163" s="95" t="s">
        <v>534</v>
      </c>
      <c r="H4163" s="95">
        <v>0</v>
      </c>
      <c r="I4163" s="95">
        <v>1</v>
      </c>
      <c r="J4163" s="95">
        <v>3696</v>
      </c>
      <c r="K4163" s="95" t="s">
        <v>534</v>
      </c>
      <c r="L4163" s="98" t="s">
        <v>534</v>
      </c>
      <c r="M4163" s="98" t="s">
        <v>534</v>
      </c>
      <c r="N4163" s="97" t="s">
        <v>534</v>
      </c>
      <c r="Q4163" s="88" t="str">
        <f t="array" aca="1" ref="Q4163" ca="1">IFERROR(INDEX(Tableau3[Num DECAL],SMALL(IF(Tableau3[Num DECAL]&lt;&gt;"",ROW(INDIRECT("1:"&amp;ROWS(Tableau3[Num DECAL])))),ROWS($1:4152))),"")</f>
        <v/>
      </c>
      <c r="R4163" s="88">
        <f t="shared" ca="1" si="64"/>
        <v>0</v>
      </c>
      <c r="S4163" s="88">
        <f ca="1">COUNTIFS(Tableau3[PLAGE],R4163)</f>
        <v>0</v>
      </c>
      <c r="T4163" s="139">
        <f ca="1">INDEX(EXTRACT!DATE,MATCH(Tableau4[[#This Row],[Décalage]],D:D,0),0)</f>
        <v>0</v>
      </c>
      <c r="U4163" s="139">
        <f ca="1">VLOOKUP(Tableau4[[#This Row],[Décalage]],D:E,2,0)</f>
        <v>0</v>
      </c>
      <c r="V4163" s="139">
        <f ca="1">VLOOKUP(Tableau4[[#This Row],[Décalage]],D:G,4,0)</f>
        <v>0</v>
      </c>
      <c r="AY4163" s="88"/>
      <c r="AZ4163" s="88"/>
      <c r="BA4163" s="88"/>
      <c r="BB4163" s="88"/>
      <c r="BC4163" s="88"/>
    </row>
    <row r="4164" spans="1:55" ht="15" x14ac:dyDescent="0.2">
      <c r="A4164" s="100" t="s">
        <v>534</v>
      </c>
      <c r="B4164" s="95" t="s">
        <v>534</v>
      </c>
      <c r="C4164" s="95">
        <v>4161</v>
      </c>
      <c r="D4164" s="95" t="s">
        <v>534</v>
      </c>
      <c r="E4164" s="99" t="s">
        <v>534</v>
      </c>
      <c r="F4164" s="95" t="s">
        <v>534</v>
      </c>
      <c r="G4164" s="95" t="s">
        <v>534</v>
      </c>
      <c r="H4164" s="95">
        <v>0</v>
      </c>
      <c r="I4164" s="95">
        <v>1</v>
      </c>
      <c r="J4164" s="95">
        <v>3697</v>
      </c>
      <c r="K4164" s="95" t="s">
        <v>534</v>
      </c>
      <c r="L4164" s="98" t="s">
        <v>534</v>
      </c>
      <c r="M4164" s="98" t="s">
        <v>534</v>
      </c>
      <c r="N4164" s="97" t="s">
        <v>534</v>
      </c>
      <c r="Q4164" s="88" t="str">
        <f t="array" aca="1" ref="Q4164" ca="1">IFERROR(INDEX(Tableau3[Num DECAL],SMALL(IF(Tableau3[Num DECAL]&lt;&gt;"",ROW(INDIRECT("1:"&amp;ROWS(Tableau3[Num DECAL])))),ROWS($1:4153))),"")</f>
        <v/>
      </c>
      <c r="R4164" s="88">
        <f t="shared" ca="1" si="64"/>
        <v>0</v>
      </c>
      <c r="S4164" s="88">
        <f ca="1">COUNTIFS(Tableau3[PLAGE],R4164)</f>
        <v>0</v>
      </c>
      <c r="T4164" s="139">
        <f ca="1">INDEX(EXTRACT!DATE,MATCH(Tableau4[[#This Row],[Décalage]],D:D,0),0)</f>
        <v>0</v>
      </c>
      <c r="U4164" s="139">
        <f ca="1">VLOOKUP(Tableau4[[#This Row],[Décalage]],D:E,2,0)</f>
        <v>0</v>
      </c>
      <c r="V4164" s="139">
        <f ca="1">VLOOKUP(Tableau4[[#This Row],[Décalage]],D:G,4,0)</f>
        <v>0</v>
      </c>
      <c r="AY4164" s="88"/>
      <c r="AZ4164" s="88"/>
      <c r="BA4164" s="88"/>
      <c r="BB4164" s="88"/>
      <c r="BC4164" s="88"/>
    </row>
    <row r="4165" spans="1:55" ht="15" x14ac:dyDescent="0.2">
      <c r="A4165" s="100" t="s">
        <v>534</v>
      </c>
      <c r="B4165" s="95" t="s">
        <v>534</v>
      </c>
      <c r="C4165" s="95">
        <v>4162</v>
      </c>
      <c r="D4165" s="95" t="s">
        <v>534</v>
      </c>
      <c r="E4165" s="99" t="s">
        <v>534</v>
      </c>
      <c r="F4165" s="95" t="s">
        <v>534</v>
      </c>
      <c r="G4165" s="95" t="s">
        <v>534</v>
      </c>
      <c r="H4165" s="95">
        <v>0</v>
      </c>
      <c r="I4165" s="95">
        <v>1</v>
      </c>
      <c r="J4165" s="95">
        <v>3698</v>
      </c>
      <c r="K4165" s="95" t="s">
        <v>534</v>
      </c>
      <c r="L4165" s="98" t="s">
        <v>534</v>
      </c>
      <c r="M4165" s="98" t="s">
        <v>534</v>
      </c>
      <c r="N4165" s="97" t="s">
        <v>534</v>
      </c>
      <c r="Q4165" s="88" t="str">
        <f t="array" aca="1" ref="Q4165" ca="1">IFERROR(INDEX(Tableau3[Num DECAL],SMALL(IF(Tableau3[Num DECAL]&lt;&gt;"",ROW(INDIRECT("1:"&amp;ROWS(Tableau3[Num DECAL])))),ROWS($1:4154))),"")</f>
        <v/>
      </c>
      <c r="R4165" s="88">
        <f t="shared" ca="1" si="64"/>
        <v>0</v>
      </c>
      <c r="S4165" s="88">
        <f ca="1">COUNTIFS(Tableau3[PLAGE],R4165)</f>
        <v>0</v>
      </c>
      <c r="T4165" s="139">
        <f ca="1">INDEX(EXTRACT!DATE,MATCH(Tableau4[[#This Row],[Décalage]],D:D,0),0)</f>
        <v>0</v>
      </c>
      <c r="U4165" s="139">
        <f ca="1">VLOOKUP(Tableau4[[#This Row],[Décalage]],D:E,2,0)</f>
        <v>0</v>
      </c>
      <c r="V4165" s="139">
        <f ca="1">VLOOKUP(Tableau4[[#This Row],[Décalage]],D:G,4,0)</f>
        <v>0</v>
      </c>
      <c r="AY4165" s="88"/>
      <c r="AZ4165" s="88"/>
      <c r="BA4165" s="88"/>
      <c r="BB4165" s="88"/>
      <c r="BC4165" s="88"/>
    </row>
    <row r="4166" spans="1:55" ht="15" x14ac:dyDescent="0.2">
      <c r="A4166" s="100" t="s">
        <v>534</v>
      </c>
      <c r="B4166" s="95" t="s">
        <v>534</v>
      </c>
      <c r="C4166" s="95">
        <v>4163</v>
      </c>
      <c r="D4166" s="95" t="s">
        <v>534</v>
      </c>
      <c r="E4166" s="99" t="s">
        <v>534</v>
      </c>
      <c r="F4166" s="95" t="s">
        <v>534</v>
      </c>
      <c r="G4166" s="95" t="s">
        <v>534</v>
      </c>
      <c r="H4166" s="95">
        <v>0</v>
      </c>
      <c r="I4166" s="95">
        <v>1</v>
      </c>
      <c r="J4166" s="95">
        <v>3699</v>
      </c>
      <c r="K4166" s="95" t="s">
        <v>534</v>
      </c>
      <c r="L4166" s="98" t="s">
        <v>534</v>
      </c>
      <c r="M4166" s="98" t="s">
        <v>534</v>
      </c>
      <c r="N4166" s="97" t="s">
        <v>534</v>
      </c>
      <c r="Q4166" s="88" t="str">
        <f t="array" aca="1" ref="Q4166" ca="1">IFERROR(INDEX(Tableau3[Num DECAL],SMALL(IF(Tableau3[Num DECAL]&lt;&gt;"",ROW(INDIRECT("1:"&amp;ROWS(Tableau3[Num DECAL])))),ROWS($1:4155))),"")</f>
        <v/>
      </c>
      <c r="R4166" s="88">
        <f t="shared" ca="1" si="64"/>
        <v>0</v>
      </c>
      <c r="S4166" s="88">
        <f ca="1">COUNTIFS(Tableau3[PLAGE],R4166)</f>
        <v>0</v>
      </c>
      <c r="T4166" s="139">
        <f ca="1">INDEX(EXTRACT!DATE,MATCH(Tableau4[[#This Row],[Décalage]],D:D,0),0)</f>
        <v>0</v>
      </c>
      <c r="U4166" s="139">
        <f ca="1">VLOOKUP(Tableau4[[#This Row],[Décalage]],D:E,2,0)</f>
        <v>0</v>
      </c>
      <c r="V4166" s="139">
        <f ca="1">VLOOKUP(Tableau4[[#This Row],[Décalage]],D:G,4,0)</f>
        <v>0</v>
      </c>
      <c r="AY4166" s="88"/>
      <c r="AZ4166" s="88"/>
      <c r="BA4166" s="88"/>
      <c r="BB4166" s="88"/>
      <c r="BC4166" s="88"/>
    </row>
    <row r="4167" spans="1:55" ht="15" x14ac:dyDescent="0.2">
      <c r="A4167" s="100" t="s">
        <v>534</v>
      </c>
      <c r="B4167" s="95" t="s">
        <v>534</v>
      </c>
      <c r="C4167" s="95">
        <v>4164</v>
      </c>
      <c r="D4167" s="95" t="s">
        <v>534</v>
      </c>
      <c r="E4167" s="99" t="s">
        <v>534</v>
      </c>
      <c r="F4167" s="95" t="s">
        <v>534</v>
      </c>
      <c r="G4167" s="95" t="s">
        <v>534</v>
      </c>
      <c r="H4167" s="95">
        <v>0</v>
      </c>
      <c r="I4167" s="95">
        <v>1</v>
      </c>
      <c r="J4167" s="95">
        <v>3700</v>
      </c>
      <c r="K4167" s="95" t="s">
        <v>534</v>
      </c>
      <c r="L4167" s="98" t="s">
        <v>534</v>
      </c>
      <c r="M4167" s="98" t="s">
        <v>534</v>
      </c>
      <c r="N4167" s="97" t="s">
        <v>534</v>
      </c>
      <c r="Q4167" s="88" t="str">
        <f t="array" aca="1" ref="Q4167" ca="1">IFERROR(INDEX(Tableau3[Num DECAL],SMALL(IF(Tableau3[Num DECAL]&lt;&gt;"",ROW(INDIRECT("1:"&amp;ROWS(Tableau3[Num DECAL])))),ROWS($1:4156))),"")</f>
        <v/>
      </c>
      <c r="R4167" s="88">
        <f t="shared" ca="1" si="64"/>
        <v>0</v>
      </c>
      <c r="S4167" s="88">
        <f ca="1">COUNTIFS(Tableau3[PLAGE],R4167)</f>
        <v>0</v>
      </c>
      <c r="T4167" s="139">
        <f ca="1">INDEX(EXTRACT!DATE,MATCH(Tableau4[[#This Row],[Décalage]],D:D,0),0)</f>
        <v>0</v>
      </c>
      <c r="U4167" s="139">
        <f ca="1">VLOOKUP(Tableau4[[#This Row],[Décalage]],D:E,2,0)</f>
        <v>0</v>
      </c>
      <c r="V4167" s="139">
        <f ca="1">VLOOKUP(Tableau4[[#This Row],[Décalage]],D:G,4,0)</f>
        <v>0</v>
      </c>
      <c r="AY4167" s="88"/>
      <c r="AZ4167" s="88"/>
      <c r="BA4167" s="88"/>
      <c r="BB4167" s="88"/>
      <c r="BC4167" s="88"/>
    </row>
    <row r="4168" spans="1:55" ht="15" x14ac:dyDescent="0.2">
      <c r="A4168" s="100" t="s">
        <v>534</v>
      </c>
      <c r="B4168" s="95" t="s">
        <v>534</v>
      </c>
      <c r="C4168" s="95">
        <v>4165</v>
      </c>
      <c r="D4168" s="95" t="s">
        <v>534</v>
      </c>
      <c r="E4168" s="99" t="s">
        <v>534</v>
      </c>
      <c r="F4168" s="95" t="s">
        <v>534</v>
      </c>
      <c r="G4168" s="95" t="s">
        <v>534</v>
      </c>
      <c r="H4168" s="95">
        <v>0</v>
      </c>
      <c r="I4168" s="95">
        <v>1</v>
      </c>
      <c r="J4168" s="95">
        <v>3701</v>
      </c>
      <c r="K4168" s="95" t="s">
        <v>534</v>
      </c>
      <c r="L4168" s="98" t="s">
        <v>534</v>
      </c>
      <c r="M4168" s="98" t="s">
        <v>534</v>
      </c>
      <c r="N4168" s="97" t="s">
        <v>534</v>
      </c>
      <c r="Q4168" s="88" t="str">
        <f t="array" aca="1" ref="Q4168" ca="1">IFERROR(INDEX(Tableau3[Num DECAL],SMALL(IF(Tableau3[Num DECAL]&lt;&gt;"",ROW(INDIRECT("1:"&amp;ROWS(Tableau3[Num DECAL])))),ROWS($1:4157))),"")</f>
        <v/>
      </c>
      <c r="R4168" s="88">
        <f t="shared" ca="1" si="64"/>
        <v>0</v>
      </c>
      <c r="S4168" s="88">
        <f ca="1">COUNTIFS(Tableau3[PLAGE],R4168)</f>
        <v>0</v>
      </c>
      <c r="T4168" s="139">
        <f ca="1">INDEX(EXTRACT!DATE,MATCH(Tableau4[[#This Row],[Décalage]],D:D,0),0)</f>
        <v>0</v>
      </c>
      <c r="U4168" s="139">
        <f ca="1">VLOOKUP(Tableau4[[#This Row],[Décalage]],D:E,2,0)</f>
        <v>0</v>
      </c>
      <c r="V4168" s="139">
        <f ca="1">VLOOKUP(Tableau4[[#This Row],[Décalage]],D:G,4,0)</f>
        <v>0</v>
      </c>
      <c r="AY4168" s="88"/>
      <c r="AZ4168" s="88"/>
      <c r="BA4168" s="88"/>
      <c r="BB4168" s="88"/>
      <c r="BC4168" s="88"/>
    </row>
    <row r="4169" spans="1:55" ht="15" x14ac:dyDescent="0.2">
      <c r="A4169" s="100" t="s">
        <v>534</v>
      </c>
      <c r="B4169" s="95" t="s">
        <v>534</v>
      </c>
      <c r="C4169" s="95">
        <v>4166</v>
      </c>
      <c r="D4169" s="95" t="s">
        <v>534</v>
      </c>
      <c r="E4169" s="99" t="s">
        <v>534</v>
      </c>
      <c r="F4169" s="95" t="s">
        <v>534</v>
      </c>
      <c r="G4169" s="95" t="s">
        <v>534</v>
      </c>
      <c r="H4169" s="95">
        <v>0</v>
      </c>
      <c r="I4169" s="95">
        <v>1</v>
      </c>
      <c r="J4169" s="95">
        <v>3702</v>
      </c>
      <c r="K4169" s="95" t="s">
        <v>534</v>
      </c>
      <c r="L4169" s="98" t="s">
        <v>534</v>
      </c>
      <c r="M4169" s="98" t="s">
        <v>534</v>
      </c>
      <c r="N4169" s="97" t="s">
        <v>534</v>
      </c>
      <c r="Q4169" s="88" t="str">
        <f t="array" aca="1" ref="Q4169" ca="1">IFERROR(INDEX(Tableau3[Num DECAL],SMALL(IF(Tableau3[Num DECAL]&lt;&gt;"",ROW(INDIRECT("1:"&amp;ROWS(Tableau3[Num DECAL])))),ROWS($1:4158))),"")</f>
        <v/>
      </c>
      <c r="R4169" s="88">
        <f t="shared" ca="1" si="64"/>
        <v>0</v>
      </c>
      <c r="S4169" s="88">
        <f ca="1">COUNTIFS(Tableau3[PLAGE],R4169)</f>
        <v>0</v>
      </c>
      <c r="T4169" s="139">
        <f ca="1">INDEX(EXTRACT!DATE,MATCH(Tableau4[[#This Row],[Décalage]],D:D,0),0)</f>
        <v>0</v>
      </c>
      <c r="U4169" s="139">
        <f ca="1">VLOOKUP(Tableau4[[#This Row],[Décalage]],D:E,2,0)</f>
        <v>0</v>
      </c>
      <c r="V4169" s="139">
        <f ca="1">VLOOKUP(Tableau4[[#This Row],[Décalage]],D:G,4,0)</f>
        <v>0</v>
      </c>
      <c r="AY4169" s="88"/>
      <c r="AZ4169" s="88"/>
      <c r="BA4169" s="88"/>
      <c r="BB4169" s="88"/>
      <c r="BC4169" s="88"/>
    </row>
    <row r="4170" spans="1:55" ht="15" x14ac:dyDescent="0.2">
      <c r="A4170" s="100" t="s">
        <v>534</v>
      </c>
      <c r="B4170" s="95" t="s">
        <v>534</v>
      </c>
      <c r="C4170" s="95">
        <v>4167</v>
      </c>
      <c r="D4170" s="95" t="s">
        <v>534</v>
      </c>
      <c r="E4170" s="99" t="s">
        <v>534</v>
      </c>
      <c r="F4170" s="95" t="s">
        <v>534</v>
      </c>
      <c r="G4170" s="95" t="s">
        <v>534</v>
      </c>
      <c r="H4170" s="95">
        <v>0</v>
      </c>
      <c r="I4170" s="95">
        <v>1</v>
      </c>
      <c r="J4170" s="95">
        <v>3703</v>
      </c>
      <c r="K4170" s="95" t="s">
        <v>534</v>
      </c>
      <c r="L4170" s="98" t="s">
        <v>534</v>
      </c>
      <c r="M4170" s="98" t="s">
        <v>534</v>
      </c>
      <c r="N4170" s="97" t="s">
        <v>534</v>
      </c>
      <c r="Q4170" s="88" t="str">
        <f t="array" aca="1" ref="Q4170" ca="1">IFERROR(INDEX(Tableau3[Num DECAL],SMALL(IF(Tableau3[Num DECAL]&lt;&gt;"",ROW(INDIRECT("1:"&amp;ROWS(Tableau3[Num DECAL])))),ROWS($1:4159))),"")</f>
        <v/>
      </c>
      <c r="R4170" s="88">
        <f t="shared" ca="1" si="64"/>
        <v>0</v>
      </c>
      <c r="S4170" s="88">
        <f ca="1">COUNTIFS(Tableau3[PLAGE],R4170)</f>
        <v>0</v>
      </c>
      <c r="T4170" s="139">
        <f ca="1">INDEX(EXTRACT!DATE,MATCH(Tableau4[[#This Row],[Décalage]],D:D,0),0)</f>
        <v>0</v>
      </c>
      <c r="U4170" s="139">
        <f ca="1">VLOOKUP(Tableau4[[#This Row],[Décalage]],D:E,2,0)</f>
        <v>0</v>
      </c>
      <c r="V4170" s="139">
        <f ca="1">VLOOKUP(Tableau4[[#This Row],[Décalage]],D:G,4,0)</f>
        <v>0</v>
      </c>
      <c r="AY4170" s="88"/>
      <c r="AZ4170" s="88"/>
      <c r="BA4170" s="88"/>
      <c r="BB4170" s="88"/>
      <c r="BC4170" s="88"/>
    </row>
    <row r="4171" spans="1:55" ht="15" x14ac:dyDescent="0.2">
      <c r="A4171" s="100" t="s">
        <v>534</v>
      </c>
      <c r="B4171" s="95" t="s">
        <v>534</v>
      </c>
      <c r="C4171" s="95">
        <v>4168</v>
      </c>
      <c r="D4171" s="95" t="s">
        <v>534</v>
      </c>
      <c r="E4171" s="99" t="s">
        <v>534</v>
      </c>
      <c r="F4171" s="95" t="s">
        <v>534</v>
      </c>
      <c r="G4171" s="95" t="s">
        <v>534</v>
      </c>
      <c r="H4171" s="95">
        <v>0</v>
      </c>
      <c r="I4171" s="95">
        <v>1</v>
      </c>
      <c r="J4171" s="95">
        <v>3704</v>
      </c>
      <c r="K4171" s="95" t="s">
        <v>534</v>
      </c>
      <c r="L4171" s="98" t="s">
        <v>534</v>
      </c>
      <c r="M4171" s="98" t="s">
        <v>534</v>
      </c>
      <c r="N4171" s="97" t="s">
        <v>534</v>
      </c>
      <c r="Q4171" s="88" t="str">
        <f t="array" aca="1" ref="Q4171" ca="1">IFERROR(INDEX(Tableau3[Num DECAL],SMALL(IF(Tableau3[Num DECAL]&lt;&gt;"",ROW(INDIRECT("1:"&amp;ROWS(Tableau3[Num DECAL])))),ROWS($1:4160))),"")</f>
        <v/>
      </c>
      <c r="R4171" s="88">
        <f t="shared" ca="1" si="64"/>
        <v>0</v>
      </c>
      <c r="S4171" s="88">
        <f ca="1">COUNTIFS(Tableau3[PLAGE],R4171)</f>
        <v>0</v>
      </c>
      <c r="T4171" s="139">
        <f ca="1">INDEX(EXTRACT!DATE,MATCH(Tableau4[[#This Row],[Décalage]],D:D,0),0)</f>
        <v>0</v>
      </c>
      <c r="U4171" s="139">
        <f ca="1">VLOOKUP(Tableau4[[#This Row],[Décalage]],D:E,2,0)</f>
        <v>0</v>
      </c>
      <c r="V4171" s="139">
        <f ca="1">VLOOKUP(Tableau4[[#This Row],[Décalage]],D:G,4,0)</f>
        <v>0</v>
      </c>
      <c r="AY4171" s="88"/>
      <c r="AZ4171" s="88"/>
      <c r="BA4171" s="88"/>
      <c r="BB4171" s="88"/>
      <c r="BC4171" s="88"/>
    </row>
    <row r="4172" spans="1:55" ht="15" x14ac:dyDescent="0.2">
      <c r="A4172" s="100" t="s">
        <v>534</v>
      </c>
      <c r="B4172" s="95" t="s">
        <v>534</v>
      </c>
      <c r="C4172" s="95">
        <v>4169</v>
      </c>
      <c r="D4172" s="95" t="s">
        <v>534</v>
      </c>
      <c r="E4172" s="99" t="s">
        <v>534</v>
      </c>
      <c r="F4172" s="95" t="s">
        <v>534</v>
      </c>
      <c r="G4172" s="95" t="s">
        <v>534</v>
      </c>
      <c r="H4172" s="95">
        <v>0</v>
      </c>
      <c r="I4172" s="95">
        <v>1</v>
      </c>
      <c r="J4172" s="95">
        <v>3705</v>
      </c>
      <c r="K4172" s="95" t="s">
        <v>534</v>
      </c>
      <c r="L4172" s="98" t="s">
        <v>534</v>
      </c>
      <c r="M4172" s="98" t="s">
        <v>534</v>
      </c>
      <c r="N4172" s="97" t="s">
        <v>534</v>
      </c>
      <c r="Q4172" s="88" t="str">
        <f t="array" aca="1" ref="Q4172" ca="1">IFERROR(INDEX(Tableau3[Num DECAL],SMALL(IF(Tableau3[Num DECAL]&lt;&gt;"",ROW(INDIRECT("1:"&amp;ROWS(Tableau3[Num DECAL])))),ROWS($1:4161))),"")</f>
        <v/>
      </c>
      <c r="R4172" s="88">
        <f t="shared" ref="R4172:R4235" ca="1" si="65">VLOOKUP(Q4172,D:J,7,0)</f>
        <v>0</v>
      </c>
      <c r="S4172" s="88">
        <f ca="1">COUNTIFS(Tableau3[PLAGE],R4172)</f>
        <v>0</v>
      </c>
      <c r="T4172" s="139">
        <f ca="1">INDEX(EXTRACT!DATE,MATCH(Tableau4[[#This Row],[Décalage]],D:D,0),0)</f>
        <v>0</v>
      </c>
      <c r="U4172" s="139">
        <f ca="1">VLOOKUP(Tableau4[[#This Row],[Décalage]],D:E,2,0)</f>
        <v>0</v>
      </c>
      <c r="V4172" s="139">
        <f ca="1">VLOOKUP(Tableau4[[#This Row],[Décalage]],D:G,4,0)</f>
        <v>0</v>
      </c>
      <c r="AY4172" s="88"/>
      <c r="AZ4172" s="88"/>
      <c r="BA4172" s="88"/>
      <c r="BB4172" s="88"/>
      <c r="BC4172" s="88"/>
    </row>
    <row r="4173" spans="1:55" ht="15" x14ac:dyDescent="0.2">
      <c r="A4173" s="100" t="s">
        <v>534</v>
      </c>
      <c r="B4173" s="95" t="s">
        <v>534</v>
      </c>
      <c r="C4173" s="95">
        <v>4170</v>
      </c>
      <c r="D4173" s="95" t="s">
        <v>534</v>
      </c>
      <c r="E4173" s="99" t="s">
        <v>534</v>
      </c>
      <c r="F4173" s="95" t="s">
        <v>534</v>
      </c>
      <c r="G4173" s="95" t="s">
        <v>534</v>
      </c>
      <c r="H4173" s="95">
        <v>0</v>
      </c>
      <c r="I4173" s="95">
        <v>1</v>
      </c>
      <c r="J4173" s="95">
        <v>3706</v>
      </c>
      <c r="K4173" s="95" t="s">
        <v>534</v>
      </c>
      <c r="L4173" s="98" t="s">
        <v>534</v>
      </c>
      <c r="M4173" s="98" t="s">
        <v>534</v>
      </c>
      <c r="N4173" s="97" t="s">
        <v>534</v>
      </c>
      <c r="Q4173" s="88" t="str">
        <f t="array" aca="1" ref="Q4173" ca="1">IFERROR(INDEX(Tableau3[Num DECAL],SMALL(IF(Tableau3[Num DECAL]&lt;&gt;"",ROW(INDIRECT("1:"&amp;ROWS(Tableau3[Num DECAL])))),ROWS($1:4162))),"")</f>
        <v/>
      </c>
      <c r="R4173" s="88">
        <f t="shared" ca="1" si="65"/>
        <v>0</v>
      </c>
      <c r="S4173" s="88">
        <f ca="1">COUNTIFS(Tableau3[PLAGE],R4173)</f>
        <v>0</v>
      </c>
      <c r="T4173" s="139">
        <f ca="1">INDEX(EXTRACT!DATE,MATCH(Tableau4[[#This Row],[Décalage]],D:D,0),0)</f>
        <v>0</v>
      </c>
      <c r="U4173" s="139">
        <f ca="1">VLOOKUP(Tableau4[[#This Row],[Décalage]],D:E,2,0)</f>
        <v>0</v>
      </c>
      <c r="V4173" s="139">
        <f ca="1">VLOOKUP(Tableau4[[#This Row],[Décalage]],D:G,4,0)</f>
        <v>0</v>
      </c>
      <c r="AY4173" s="88"/>
      <c r="AZ4173" s="88"/>
      <c r="BA4173" s="88"/>
      <c r="BB4173" s="88"/>
      <c r="BC4173" s="88"/>
    </row>
    <row r="4174" spans="1:55" ht="15" x14ac:dyDescent="0.2">
      <c r="A4174" s="100" t="s">
        <v>534</v>
      </c>
      <c r="B4174" s="95" t="s">
        <v>534</v>
      </c>
      <c r="C4174" s="95">
        <v>4171</v>
      </c>
      <c r="D4174" s="95" t="s">
        <v>534</v>
      </c>
      <c r="E4174" s="99" t="s">
        <v>534</v>
      </c>
      <c r="F4174" s="95" t="s">
        <v>534</v>
      </c>
      <c r="G4174" s="95" t="s">
        <v>534</v>
      </c>
      <c r="H4174" s="95">
        <v>0</v>
      </c>
      <c r="I4174" s="95">
        <v>1</v>
      </c>
      <c r="J4174" s="95">
        <v>3707</v>
      </c>
      <c r="K4174" s="95" t="s">
        <v>534</v>
      </c>
      <c r="L4174" s="98" t="s">
        <v>534</v>
      </c>
      <c r="M4174" s="98" t="s">
        <v>534</v>
      </c>
      <c r="N4174" s="97" t="s">
        <v>534</v>
      </c>
      <c r="Q4174" s="88" t="str">
        <f t="array" aca="1" ref="Q4174" ca="1">IFERROR(INDEX(Tableau3[Num DECAL],SMALL(IF(Tableau3[Num DECAL]&lt;&gt;"",ROW(INDIRECT("1:"&amp;ROWS(Tableau3[Num DECAL])))),ROWS($1:4163))),"")</f>
        <v/>
      </c>
      <c r="R4174" s="88">
        <f t="shared" ca="1" si="65"/>
        <v>0</v>
      </c>
      <c r="S4174" s="88">
        <f ca="1">COUNTIFS(Tableau3[PLAGE],R4174)</f>
        <v>0</v>
      </c>
      <c r="T4174" s="139">
        <f ca="1">INDEX(EXTRACT!DATE,MATCH(Tableau4[[#This Row],[Décalage]],D:D,0),0)</f>
        <v>0</v>
      </c>
      <c r="U4174" s="139">
        <f ca="1">VLOOKUP(Tableau4[[#This Row],[Décalage]],D:E,2,0)</f>
        <v>0</v>
      </c>
      <c r="V4174" s="139">
        <f ca="1">VLOOKUP(Tableau4[[#This Row],[Décalage]],D:G,4,0)</f>
        <v>0</v>
      </c>
      <c r="AY4174" s="88"/>
      <c r="AZ4174" s="88"/>
      <c r="BA4174" s="88"/>
      <c r="BB4174" s="88"/>
      <c r="BC4174" s="88"/>
    </row>
    <row r="4175" spans="1:55" ht="15" x14ac:dyDescent="0.2">
      <c r="A4175" s="100" t="s">
        <v>534</v>
      </c>
      <c r="B4175" s="95" t="s">
        <v>534</v>
      </c>
      <c r="C4175" s="95">
        <v>4172</v>
      </c>
      <c r="D4175" s="95" t="s">
        <v>534</v>
      </c>
      <c r="E4175" s="99" t="s">
        <v>534</v>
      </c>
      <c r="F4175" s="95" t="s">
        <v>534</v>
      </c>
      <c r="G4175" s="95" t="s">
        <v>534</v>
      </c>
      <c r="H4175" s="95">
        <v>0</v>
      </c>
      <c r="I4175" s="95">
        <v>1</v>
      </c>
      <c r="J4175" s="95">
        <v>3708</v>
      </c>
      <c r="K4175" s="95" t="s">
        <v>534</v>
      </c>
      <c r="L4175" s="98" t="s">
        <v>534</v>
      </c>
      <c r="M4175" s="98" t="s">
        <v>534</v>
      </c>
      <c r="N4175" s="97" t="s">
        <v>534</v>
      </c>
      <c r="Q4175" s="88" t="str">
        <f t="array" aca="1" ref="Q4175" ca="1">IFERROR(INDEX(Tableau3[Num DECAL],SMALL(IF(Tableau3[Num DECAL]&lt;&gt;"",ROW(INDIRECT("1:"&amp;ROWS(Tableau3[Num DECAL])))),ROWS($1:4164))),"")</f>
        <v/>
      </c>
      <c r="R4175" s="88">
        <f t="shared" ca="1" si="65"/>
        <v>0</v>
      </c>
      <c r="S4175" s="88">
        <f ca="1">COUNTIFS(Tableau3[PLAGE],R4175)</f>
        <v>0</v>
      </c>
      <c r="T4175" s="139">
        <f ca="1">INDEX(EXTRACT!DATE,MATCH(Tableau4[[#This Row],[Décalage]],D:D,0),0)</f>
        <v>0</v>
      </c>
      <c r="U4175" s="139">
        <f ca="1">VLOOKUP(Tableau4[[#This Row],[Décalage]],D:E,2,0)</f>
        <v>0</v>
      </c>
      <c r="V4175" s="139">
        <f ca="1">VLOOKUP(Tableau4[[#This Row],[Décalage]],D:G,4,0)</f>
        <v>0</v>
      </c>
      <c r="AY4175" s="88"/>
      <c r="AZ4175" s="88"/>
      <c r="BA4175" s="88"/>
      <c r="BB4175" s="88"/>
      <c r="BC4175" s="88"/>
    </row>
    <row r="4176" spans="1:55" ht="15" x14ac:dyDescent="0.2">
      <c r="A4176" s="100" t="s">
        <v>534</v>
      </c>
      <c r="B4176" s="95" t="s">
        <v>534</v>
      </c>
      <c r="C4176" s="95">
        <v>4173</v>
      </c>
      <c r="D4176" s="95" t="s">
        <v>534</v>
      </c>
      <c r="E4176" s="99" t="s">
        <v>534</v>
      </c>
      <c r="F4176" s="95" t="s">
        <v>534</v>
      </c>
      <c r="G4176" s="95" t="s">
        <v>534</v>
      </c>
      <c r="H4176" s="95">
        <v>0</v>
      </c>
      <c r="I4176" s="95">
        <v>1</v>
      </c>
      <c r="J4176" s="95">
        <v>3709</v>
      </c>
      <c r="K4176" s="95" t="s">
        <v>534</v>
      </c>
      <c r="L4176" s="98" t="s">
        <v>534</v>
      </c>
      <c r="M4176" s="98" t="s">
        <v>534</v>
      </c>
      <c r="N4176" s="97" t="s">
        <v>534</v>
      </c>
      <c r="Q4176" s="88" t="str">
        <f t="array" aca="1" ref="Q4176" ca="1">IFERROR(INDEX(Tableau3[Num DECAL],SMALL(IF(Tableau3[Num DECAL]&lt;&gt;"",ROW(INDIRECT("1:"&amp;ROWS(Tableau3[Num DECAL])))),ROWS($1:4165))),"")</f>
        <v/>
      </c>
      <c r="R4176" s="88">
        <f t="shared" ca="1" si="65"/>
        <v>0</v>
      </c>
      <c r="S4176" s="88">
        <f ca="1">COUNTIFS(Tableau3[PLAGE],R4176)</f>
        <v>0</v>
      </c>
      <c r="T4176" s="139">
        <f ca="1">INDEX(EXTRACT!DATE,MATCH(Tableau4[[#This Row],[Décalage]],D:D,0),0)</f>
        <v>0</v>
      </c>
      <c r="U4176" s="139">
        <f ca="1">VLOOKUP(Tableau4[[#This Row],[Décalage]],D:E,2,0)</f>
        <v>0</v>
      </c>
      <c r="V4176" s="139">
        <f ca="1">VLOOKUP(Tableau4[[#This Row],[Décalage]],D:G,4,0)</f>
        <v>0</v>
      </c>
      <c r="AY4176" s="88"/>
      <c r="AZ4176" s="88"/>
      <c r="BA4176" s="88"/>
      <c r="BB4176" s="88"/>
      <c r="BC4176" s="88"/>
    </row>
    <row r="4177" spans="1:55" ht="15" x14ac:dyDescent="0.2">
      <c r="A4177" s="100" t="s">
        <v>534</v>
      </c>
      <c r="B4177" s="95" t="s">
        <v>534</v>
      </c>
      <c r="C4177" s="95">
        <v>4174</v>
      </c>
      <c r="D4177" s="95" t="s">
        <v>534</v>
      </c>
      <c r="E4177" s="99" t="s">
        <v>534</v>
      </c>
      <c r="F4177" s="95" t="s">
        <v>534</v>
      </c>
      <c r="G4177" s="95" t="s">
        <v>534</v>
      </c>
      <c r="H4177" s="95">
        <v>0</v>
      </c>
      <c r="I4177" s="95">
        <v>1</v>
      </c>
      <c r="J4177" s="95">
        <v>3710</v>
      </c>
      <c r="K4177" s="95" t="s">
        <v>534</v>
      </c>
      <c r="L4177" s="98" t="s">
        <v>534</v>
      </c>
      <c r="M4177" s="98" t="s">
        <v>534</v>
      </c>
      <c r="N4177" s="97" t="s">
        <v>534</v>
      </c>
      <c r="Q4177" s="88" t="str">
        <f t="array" aca="1" ref="Q4177" ca="1">IFERROR(INDEX(Tableau3[Num DECAL],SMALL(IF(Tableau3[Num DECAL]&lt;&gt;"",ROW(INDIRECT("1:"&amp;ROWS(Tableau3[Num DECAL])))),ROWS($1:4166))),"")</f>
        <v/>
      </c>
      <c r="R4177" s="88">
        <f t="shared" ca="1" si="65"/>
        <v>0</v>
      </c>
      <c r="S4177" s="88">
        <f ca="1">COUNTIFS(Tableau3[PLAGE],R4177)</f>
        <v>0</v>
      </c>
      <c r="T4177" s="139">
        <f ca="1">INDEX(EXTRACT!DATE,MATCH(Tableau4[[#This Row],[Décalage]],D:D,0),0)</f>
        <v>0</v>
      </c>
      <c r="U4177" s="139">
        <f ca="1">VLOOKUP(Tableau4[[#This Row],[Décalage]],D:E,2,0)</f>
        <v>0</v>
      </c>
      <c r="V4177" s="139">
        <f ca="1">VLOOKUP(Tableau4[[#This Row],[Décalage]],D:G,4,0)</f>
        <v>0</v>
      </c>
      <c r="AY4177" s="88"/>
      <c r="AZ4177" s="88"/>
      <c r="BA4177" s="88"/>
      <c r="BB4177" s="88"/>
      <c r="BC4177" s="88"/>
    </row>
    <row r="4178" spans="1:55" ht="15" x14ac:dyDescent="0.2">
      <c r="A4178" s="100" t="s">
        <v>534</v>
      </c>
      <c r="B4178" s="95" t="s">
        <v>534</v>
      </c>
      <c r="C4178" s="95">
        <v>4175</v>
      </c>
      <c r="D4178" s="95" t="s">
        <v>534</v>
      </c>
      <c r="E4178" s="99" t="s">
        <v>534</v>
      </c>
      <c r="F4178" s="95" t="s">
        <v>534</v>
      </c>
      <c r="G4178" s="95" t="s">
        <v>534</v>
      </c>
      <c r="H4178" s="95">
        <v>0</v>
      </c>
      <c r="I4178" s="95">
        <v>1</v>
      </c>
      <c r="J4178" s="95">
        <v>3711</v>
      </c>
      <c r="K4178" s="95" t="s">
        <v>534</v>
      </c>
      <c r="L4178" s="98" t="s">
        <v>534</v>
      </c>
      <c r="M4178" s="98" t="s">
        <v>534</v>
      </c>
      <c r="N4178" s="97" t="s">
        <v>534</v>
      </c>
      <c r="Q4178" s="88" t="str">
        <f t="array" aca="1" ref="Q4178" ca="1">IFERROR(INDEX(Tableau3[Num DECAL],SMALL(IF(Tableau3[Num DECAL]&lt;&gt;"",ROW(INDIRECT("1:"&amp;ROWS(Tableau3[Num DECAL])))),ROWS($1:4167))),"")</f>
        <v/>
      </c>
      <c r="R4178" s="88">
        <f t="shared" ca="1" si="65"/>
        <v>0</v>
      </c>
      <c r="S4178" s="88">
        <f ca="1">COUNTIFS(Tableau3[PLAGE],R4178)</f>
        <v>0</v>
      </c>
      <c r="T4178" s="139">
        <f ca="1">INDEX(EXTRACT!DATE,MATCH(Tableau4[[#This Row],[Décalage]],D:D,0),0)</f>
        <v>0</v>
      </c>
      <c r="U4178" s="139">
        <f ca="1">VLOOKUP(Tableau4[[#This Row],[Décalage]],D:E,2,0)</f>
        <v>0</v>
      </c>
      <c r="V4178" s="139">
        <f ca="1">VLOOKUP(Tableau4[[#This Row],[Décalage]],D:G,4,0)</f>
        <v>0</v>
      </c>
      <c r="AY4178" s="88"/>
      <c r="AZ4178" s="88"/>
      <c r="BA4178" s="88"/>
      <c r="BB4178" s="88"/>
      <c r="BC4178" s="88"/>
    </row>
    <row r="4179" spans="1:55" ht="15" x14ac:dyDescent="0.2">
      <c r="A4179" s="100" t="s">
        <v>534</v>
      </c>
      <c r="B4179" s="95" t="s">
        <v>534</v>
      </c>
      <c r="C4179" s="95">
        <v>4176</v>
      </c>
      <c r="D4179" s="95" t="s">
        <v>534</v>
      </c>
      <c r="E4179" s="99" t="s">
        <v>534</v>
      </c>
      <c r="F4179" s="95" t="s">
        <v>534</v>
      </c>
      <c r="G4179" s="95" t="s">
        <v>534</v>
      </c>
      <c r="H4179" s="95">
        <v>0</v>
      </c>
      <c r="I4179" s="95">
        <v>1</v>
      </c>
      <c r="J4179" s="95">
        <v>3712</v>
      </c>
      <c r="K4179" s="95" t="s">
        <v>534</v>
      </c>
      <c r="L4179" s="98" t="s">
        <v>534</v>
      </c>
      <c r="M4179" s="98" t="s">
        <v>534</v>
      </c>
      <c r="N4179" s="97" t="s">
        <v>534</v>
      </c>
      <c r="Q4179" s="88" t="str">
        <f t="array" aca="1" ref="Q4179" ca="1">IFERROR(INDEX(Tableau3[Num DECAL],SMALL(IF(Tableau3[Num DECAL]&lt;&gt;"",ROW(INDIRECT("1:"&amp;ROWS(Tableau3[Num DECAL])))),ROWS($1:4168))),"")</f>
        <v/>
      </c>
      <c r="R4179" s="88">
        <f t="shared" ca="1" si="65"/>
        <v>0</v>
      </c>
      <c r="S4179" s="88">
        <f ca="1">COUNTIFS(Tableau3[PLAGE],R4179)</f>
        <v>0</v>
      </c>
      <c r="T4179" s="139">
        <f ca="1">INDEX(EXTRACT!DATE,MATCH(Tableau4[[#This Row],[Décalage]],D:D,0),0)</f>
        <v>0</v>
      </c>
      <c r="U4179" s="139">
        <f ca="1">VLOOKUP(Tableau4[[#This Row],[Décalage]],D:E,2,0)</f>
        <v>0</v>
      </c>
      <c r="V4179" s="139">
        <f ca="1">VLOOKUP(Tableau4[[#This Row],[Décalage]],D:G,4,0)</f>
        <v>0</v>
      </c>
      <c r="AY4179" s="88"/>
      <c r="AZ4179" s="88"/>
      <c r="BA4179" s="88"/>
      <c r="BB4179" s="88"/>
      <c r="BC4179" s="88"/>
    </row>
    <row r="4180" spans="1:55" ht="15" x14ac:dyDescent="0.2">
      <c r="A4180" s="100" t="s">
        <v>534</v>
      </c>
      <c r="B4180" s="95" t="s">
        <v>534</v>
      </c>
      <c r="C4180" s="95">
        <v>4177</v>
      </c>
      <c r="D4180" s="95" t="s">
        <v>534</v>
      </c>
      <c r="E4180" s="99" t="s">
        <v>534</v>
      </c>
      <c r="F4180" s="95" t="s">
        <v>534</v>
      </c>
      <c r="G4180" s="95" t="s">
        <v>534</v>
      </c>
      <c r="H4180" s="95">
        <v>0</v>
      </c>
      <c r="I4180" s="95">
        <v>1</v>
      </c>
      <c r="J4180" s="95">
        <v>3713</v>
      </c>
      <c r="K4180" s="95" t="s">
        <v>534</v>
      </c>
      <c r="L4180" s="98" t="s">
        <v>534</v>
      </c>
      <c r="M4180" s="98" t="s">
        <v>534</v>
      </c>
      <c r="N4180" s="97" t="s">
        <v>534</v>
      </c>
      <c r="Q4180" s="88" t="str">
        <f t="array" aca="1" ref="Q4180" ca="1">IFERROR(INDEX(Tableau3[Num DECAL],SMALL(IF(Tableau3[Num DECAL]&lt;&gt;"",ROW(INDIRECT("1:"&amp;ROWS(Tableau3[Num DECAL])))),ROWS($1:4169))),"")</f>
        <v/>
      </c>
      <c r="R4180" s="88">
        <f t="shared" ca="1" si="65"/>
        <v>0</v>
      </c>
      <c r="S4180" s="88">
        <f ca="1">COUNTIFS(Tableau3[PLAGE],R4180)</f>
        <v>0</v>
      </c>
      <c r="T4180" s="139">
        <f ca="1">INDEX(EXTRACT!DATE,MATCH(Tableau4[[#This Row],[Décalage]],D:D,0),0)</f>
        <v>0</v>
      </c>
      <c r="U4180" s="139">
        <f ca="1">VLOOKUP(Tableau4[[#This Row],[Décalage]],D:E,2,0)</f>
        <v>0</v>
      </c>
      <c r="V4180" s="139">
        <f ca="1">VLOOKUP(Tableau4[[#This Row],[Décalage]],D:G,4,0)</f>
        <v>0</v>
      </c>
      <c r="AY4180" s="88"/>
      <c r="AZ4180" s="88"/>
      <c r="BA4180" s="88"/>
      <c r="BB4180" s="88"/>
      <c r="BC4180" s="88"/>
    </row>
    <row r="4181" spans="1:55" ht="15" x14ac:dyDescent="0.2">
      <c r="A4181" s="100" t="s">
        <v>534</v>
      </c>
      <c r="B4181" s="95" t="s">
        <v>534</v>
      </c>
      <c r="C4181" s="95">
        <v>4178</v>
      </c>
      <c r="D4181" s="95" t="s">
        <v>534</v>
      </c>
      <c r="E4181" s="99" t="s">
        <v>534</v>
      </c>
      <c r="F4181" s="95" t="s">
        <v>534</v>
      </c>
      <c r="G4181" s="95" t="s">
        <v>534</v>
      </c>
      <c r="H4181" s="95">
        <v>0</v>
      </c>
      <c r="I4181" s="95">
        <v>1</v>
      </c>
      <c r="J4181" s="95">
        <v>3714</v>
      </c>
      <c r="K4181" s="95" t="s">
        <v>534</v>
      </c>
      <c r="L4181" s="98" t="s">
        <v>534</v>
      </c>
      <c r="M4181" s="98" t="s">
        <v>534</v>
      </c>
      <c r="N4181" s="97" t="s">
        <v>534</v>
      </c>
      <c r="Q4181" s="88" t="str">
        <f t="array" aca="1" ref="Q4181" ca="1">IFERROR(INDEX(Tableau3[Num DECAL],SMALL(IF(Tableau3[Num DECAL]&lt;&gt;"",ROW(INDIRECT("1:"&amp;ROWS(Tableau3[Num DECAL])))),ROWS($1:4170))),"")</f>
        <v/>
      </c>
      <c r="R4181" s="88">
        <f t="shared" ca="1" si="65"/>
        <v>0</v>
      </c>
      <c r="S4181" s="88">
        <f ca="1">COUNTIFS(Tableau3[PLAGE],R4181)</f>
        <v>0</v>
      </c>
      <c r="T4181" s="139">
        <f ca="1">INDEX(EXTRACT!DATE,MATCH(Tableau4[[#This Row],[Décalage]],D:D,0),0)</f>
        <v>0</v>
      </c>
      <c r="U4181" s="139">
        <f ca="1">VLOOKUP(Tableau4[[#This Row],[Décalage]],D:E,2,0)</f>
        <v>0</v>
      </c>
      <c r="V4181" s="139">
        <f ca="1">VLOOKUP(Tableau4[[#This Row],[Décalage]],D:G,4,0)</f>
        <v>0</v>
      </c>
      <c r="AY4181" s="88"/>
      <c r="AZ4181" s="88"/>
      <c r="BA4181" s="88"/>
      <c r="BB4181" s="88"/>
      <c r="BC4181" s="88"/>
    </row>
    <row r="4182" spans="1:55" ht="15" x14ac:dyDescent="0.2">
      <c r="A4182" s="100" t="s">
        <v>534</v>
      </c>
      <c r="B4182" s="95" t="s">
        <v>534</v>
      </c>
      <c r="C4182" s="95">
        <v>4179</v>
      </c>
      <c r="D4182" s="95" t="s">
        <v>534</v>
      </c>
      <c r="E4182" s="99" t="s">
        <v>534</v>
      </c>
      <c r="F4182" s="95" t="s">
        <v>534</v>
      </c>
      <c r="G4182" s="95" t="s">
        <v>534</v>
      </c>
      <c r="H4182" s="95">
        <v>0</v>
      </c>
      <c r="I4182" s="95">
        <v>1</v>
      </c>
      <c r="J4182" s="95">
        <v>3715</v>
      </c>
      <c r="K4182" s="95" t="s">
        <v>534</v>
      </c>
      <c r="L4182" s="98" t="s">
        <v>534</v>
      </c>
      <c r="M4182" s="98" t="s">
        <v>534</v>
      </c>
      <c r="N4182" s="97" t="s">
        <v>534</v>
      </c>
      <c r="Q4182" s="88" t="str">
        <f t="array" aca="1" ref="Q4182" ca="1">IFERROR(INDEX(Tableau3[Num DECAL],SMALL(IF(Tableau3[Num DECAL]&lt;&gt;"",ROW(INDIRECT("1:"&amp;ROWS(Tableau3[Num DECAL])))),ROWS($1:4171))),"")</f>
        <v/>
      </c>
      <c r="R4182" s="88">
        <f t="shared" ca="1" si="65"/>
        <v>0</v>
      </c>
      <c r="S4182" s="88">
        <f ca="1">COUNTIFS(Tableau3[PLAGE],R4182)</f>
        <v>0</v>
      </c>
      <c r="T4182" s="139">
        <f ca="1">INDEX(EXTRACT!DATE,MATCH(Tableau4[[#This Row],[Décalage]],D:D,0),0)</f>
        <v>0</v>
      </c>
      <c r="U4182" s="139">
        <f ca="1">VLOOKUP(Tableau4[[#This Row],[Décalage]],D:E,2,0)</f>
        <v>0</v>
      </c>
      <c r="V4182" s="139">
        <f ca="1">VLOOKUP(Tableau4[[#This Row],[Décalage]],D:G,4,0)</f>
        <v>0</v>
      </c>
      <c r="AY4182" s="88"/>
      <c r="AZ4182" s="88"/>
      <c r="BA4182" s="88"/>
      <c r="BB4182" s="88"/>
      <c r="BC4182" s="88"/>
    </row>
    <row r="4183" spans="1:55" ht="15" x14ac:dyDescent="0.2">
      <c r="A4183" s="100" t="s">
        <v>534</v>
      </c>
      <c r="B4183" s="95" t="s">
        <v>534</v>
      </c>
      <c r="C4183" s="95">
        <v>4180</v>
      </c>
      <c r="D4183" s="95" t="s">
        <v>534</v>
      </c>
      <c r="E4183" s="99" t="s">
        <v>534</v>
      </c>
      <c r="F4183" s="95" t="s">
        <v>534</v>
      </c>
      <c r="G4183" s="95" t="s">
        <v>534</v>
      </c>
      <c r="H4183" s="95">
        <v>0</v>
      </c>
      <c r="I4183" s="95">
        <v>1</v>
      </c>
      <c r="J4183" s="95">
        <v>3716</v>
      </c>
      <c r="K4183" s="95" t="s">
        <v>534</v>
      </c>
      <c r="L4183" s="98" t="s">
        <v>534</v>
      </c>
      <c r="M4183" s="98" t="s">
        <v>534</v>
      </c>
      <c r="N4183" s="97" t="s">
        <v>534</v>
      </c>
      <c r="Q4183" s="88" t="str">
        <f t="array" aca="1" ref="Q4183" ca="1">IFERROR(INDEX(Tableau3[Num DECAL],SMALL(IF(Tableau3[Num DECAL]&lt;&gt;"",ROW(INDIRECT("1:"&amp;ROWS(Tableau3[Num DECAL])))),ROWS($1:4172))),"")</f>
        <v/>
      </c>
      <c r="R4183" s="88">
        <f t="shared" ca="1" si="65"/>
        <v>0</v>
      </c>
      <c r="S4183" s="88">
        <f ca="1">COUNTIFS(Tableau3[PLAGE],R4183)</f>
        <v>0</v>
      </c>
      <c r="T4183" s="139">
        <f ca="1">INDEX(EXTRACT!DATE,MATCH(Tableau4[[#This Row],[Décalage]],D:D,0),0)</f>
        <v>0</v>
      </c>
      <c r="U4183" s="139">
        <f ca="1">VLOOKUP(Tableau4[[#This Row],[Décalage]],D:E,2,0)</f>
        <v>0</v>
      </c>
      <c r="V4183" s="139">
        <f ca="1">VLOOKUP(Tableau4[[#This Row],[Décalage]],D:G,4,0)</f>
        <v>0</v>
      </c>
      <c r="AY4183" s="88"/>
      <c r="AZ4183" s="88"/>
      <c r="BA4183" s="88"/>
      <c r="BB4183" s="88"/>
      <c r="BC4183" s="88"/>
    </row>
    <row r="4184" spans="1:55" ht="15" x14ac:dyDescent="0.2">
      <c r="A4184" s="100" t="s">
        <v>534</v>
      </c>
      <c r="B4184" s="95" t="s">
        <v>534</v>
      </c>
      <c r="C4184" s="95">
        <v>4181</v>
      </c>
      <c r="D4184" s="95" t="s">
        <v>534</v>
      </c>
      <c r="E4184" s="99" t="s">
        <v>534</v>
      </c>
      <c r="F4184" s="95" t="s">
        <v>534</v>
      </c>
      <c r="G4184" s="95" t="s">
        <v>534</v>
      </c>
      <c r="H4184" s="95">
        <v>0</v>
      </c>
      <c r="I4184" s="95">
        <v>1</v>
      </c>
      <c r="J4184" s="95">
        <v>3717</v>
      </c>
      <c r="K4184" s="95" t="s">
        <v>534</v>
      </c>
      <c r="L4184" s="98" t="s">
        <v>534</v>
      </c>
      <c r="M4184" s="98" t="s">
        <v>534</v>
      </c>
      <c r="N4184" s="97" t="s">
        <v>534</v>
      </c>
      <c r="Q4184" s="88" t="str">
        <f t="array" aca="1" ref="Q4184" ca="1">IFERROR(INDEX(Tableau3[Num DECAL],SMALL(IF(Tableau3[Num DECAL]&lt;&gt;"",ROW(INDIRECT("1:"&amp;ROWS(Tableau3[Num DECAL])))),ROWS($1:4173))),"")</f>
        <v/>
      </c>
      <c r="R4184" s="88">
        <f t="shared" ca="1" si="65"/>
        <v>0</v>
      </c>
      <c r="S4184" s="88">
        <f ca="1">COUNTIFS(Tableau3[PLAGE],R4184)</f>
        <v>0</v>
      </c>
      <c r="T4184" s="139">
        <f ca="1">INDEX(EXTRACT!DATE,MATCH(Tableau4[[#This Row],[Décalage]],D:D,0),0)</f>
        <v>0</v>
      </c>
      <c r="U4184" s="139">
        <f ca="1">VLOOKUP(Tableau4[[#This Row],[Décalage]],D:E,2,0)</f>
        <v>0</v>
      </c>
      <c r="V4184" s="139">
        <f ca="1">VLOOKUP(Tableau4[[#This Row],[Décalage]],D:G,4,0)</f>
        <v>0</v>
      </c>
      <c r="AY4184" s="88"/>
      <c r="AZ4184" s="88"/>
      <c r="BA4184" s="88"/>
      <c r="BB4184" s="88"/>
      <c r="BC4184" s="88"/>
    </row>
    <row r="4185" spans="1:55" ht="15" x14ac:dyDescent="0.2">
      <c r="A4185" s="100" t="s">
        <v>534</v>
      </c>
      <c r="B4185" s="95" t="s">
        <v>534</v>
      </c>
      <c r="C4185" s="95">
        <v>4182</v>
      </c>
      <c r="D4185" s="95" t="s">
        <v>534</v>
      </c>
      <c r="E4185" s="99" t="s">
        <v>534</v>
      </c>
      <c r="F4185" s="95" t="s">
        <v>534</v>
      </c>
      <c r="G4185" s="95" t="s">
        <v>534</v>
      </c>
      <c r="H4185" s="95">
        <v>0</v>
      </c>
      <c r="I4185" s="95">
        <v>1</v>
      </c>
      <c r="J4185" s="95">
        <v>3718</v>
      </c>
      <c r="K4185" s="95" t="s">
        <v>534</v>
      </c>
      <c r="L4185" s="98" t="s">
        <v>534</v>
      </c>
      <c r="M4185" s="98" t="s">
        <v>534</v>
      </c>
      <c r="N4185" s="97" t="s">
        <v>534</v>
      </c>
      <c r="Q4185" s="88" t="str">
        <f t="array" aca="1" ref="Q4185" ca="1">IFERROR(INDEX(Tableau3[Num DECAL],SMALL(IF(Tableau3[Num DECAL]&lt;&gt;"",ROW(INDIRECT("1:"&amp;ROWS(Tableau3[Num DECAL])))),ROWS($1:4174))),"")</f>
        <v/>
      </c>
      <c r="R4185" s="88">
        <f t="shared" ca="1" si="65"/>
        <v>0</v>
      </c>
      <c r="S4185" s="88">
        <f ca="1">COUNTIFS(Tableau3[PLAGE],R4185)</f>
        <v>0</v>
      </c>
      <c r="T4185" s="139">
        <f ca="1">INDEX(EXTRACT!DATE,MATCH(Tableau4[[#This Row],[Décalage]],D:D,0),0)</f>
        <v>0</v>
      </c>
      <c r="U4185" s="139">
        <f ca="1">VLOOKUP(Tableau4[[#This Row],[Décalage]],D:E,2,0)</f>
        <v>0</v>
      </c>
      <c r="V4185" s="139">
        <f ca="1">VLOOKUP(Tableau4[[#This Row],[Décalage]],D:G,4,0)</f>
        <v>0</v>
      </c>
      <c r="AY4185" s="88"/>
      <c r="AZ4185" s="88"/>
      <c r="BA4185" s="88"/>
      <c r="BB4185" s="88"/>
      <c r="BC4185" s="88"/>
    </row>
    <row r="4186" spans="1:55" ht="15" x14ac:dyDescent="0.2">
      <c r="A4186" s="100" t="s">
        <v>534</v>
      </c>
      <c r="B4186" s="95" t="s">
        <v>534</v>
      </c>
      <c r="C4186" s="95">
        <v>4183</v>
      </c>
      <c r="D4186" s="95" t="s">
        <v>534</v>
      </c>
      <c r="E4186" s="99" t="s">
        <v>534</v>
      </c>
      <c r="F4186" s="95" t="s">
        <v>534</v>
      </c>
      <c r="G4186" s="95" t="s">
        <v>534</v>
      </c>
      <c r="H4186" s="95">
        <v>0</v>
      </c>
      <c r="I4186" s="95">
        <v>1</v>
      </c>
      <c r="J4186" s="95">
        <v>3719</v>
      </c>
      <c r="K4186" s="95" t="s">
        <v>534</v>
      </c>
      <c r="L4186" s="98" t="s">
        <v>534</v>
      </c>
      <c r="M4186" s="98" t="s">
        <v>534</v>
      </c>
      <c r="N4186" s="97" t="s">
        <v>534</v>
      </c>
      <c r="Q4186" s="88" t="str">
        <f t="array" aca="1" ref="Q4186" ca="1">IFERROR(INDEX(Tableau3[Num DECAL],SMALL(IF(Tableau3[Num DECAL]&lt;&gt;"",ROW(INDIRECT("1:"&amp;ROWS(Tableau3[Num DECAL])))),ROWS($1:4175))),"")</f>
        <v/>
      </c>
      <c r="R4186" s="88">
        <f t="shared" ca="1" si="65"/>
        <v>0</v>
      </c>
      <c r="S4186" s="88">
        <f ca="1">COUNTIFS(Tableau3[PLAGE],R4186)</f>
        <v>0</v>
      </c>
      <c r="T4186" s="139">
        <f ca="1">INDEX(EXTRACT!DATE,MATCH(Tableau4[[#This Row],[Décalage]],D:D,0),0)</f>
        <v>0</v>
      </c>
      <c r="U4186" s="139">
        <f ca="1">VLOOKUP(Tableau4[[#This Row],[Décalage]],D:E,2,0)</f>
        <v>0</v>
      </c>
      <c r="V4186" s="139">
        <f ca="1">VLOOKUP(Tableau4[[#This Row],[Décalage]],D:G,4,0)</f>
        <v>0</v>
      </c>
      <c r="AY4186" s="88"/>
      <c r="AZ4186" s="88"/>
      <c r="BA4186" s="88"/>
      <c r="BB4186" s="88"/>
      <c r="BC4186" s="88"/>
    </row>
    <row r="4187" spans="1:55" ht="15" x14ac:dyDescent="0.2">
      <c r="A4187" s="100" t="s">
        <v>534</v>
      </c>
      <c r="B4187" s="95" t="s">
        <v>534</v>
      </c>
      <c r="C4187" s="95">
        <v>4184</v>
      </c>
      <c r="D4187" s="95" t="s">
        <v>534</v>
      </c>
      <c r="E4187" s="99" t="s">
        <v>534</v>
      </c>
      <c r="F4187" s="95" t="s">
        <v>534</v>
      </c>
      <c r="G4187" s="95" t="s">
        <v>534</v>
      </c>
      <c r="H4187" s="95">
        <v>0</v>
      </c>
      <c r="I4187" s="95">
        <v>1</v>
      </c>
      <c r="J4187" s="95">
        <v>3720</v>
      </c>
      <c r="K4187" s="95" t="s">
        <v>534</v>
      </c>
      <c r="L4187" s="98" t="s">
        <v>534</v>
      </c>
      <c r="M4187" s="98" t="s">
        <v>534</v>
      </c>
      <c r="N4187" s="97" t="s">
        <v>534</v>
      </c>
      <c r="Q4187" s="88" t="str">
        <f t="array" aca="1" ref="Q4187" ca="1">IFERROR(INDEX(Tableau3[Num DECAL],SMALL(IF(Tableau3[Num DECAL]&lt;&gt;"",ROW(INDIRECT("1:"&amp;ROWS(Tableau3[Num DECAL])))),ROWS($1:4176))),"")</f>
        <v/>
      </c>
      <c r="R4187" s="88">
        <f t="shared" ca="1" si="65"/>
        <v>0</v>
      </c>
      <c r="S4187" s="88">
        <f ca="1">COUNTIFS(Tableau3[PLAGE],R4187)</f>
        <v>0</v>
      </c>
      <c r="T4187" s="139">
        <f ca="1">INDEX(EXTRACT!DATE,MATCH(Tableau4[[#This Row],[Décalage]],D:D,0),0)</f>
        <v>0</v>
      </c>
      <c r="U4187" s="139">
        <f ca="1">VLOOKUP(Tableau4[[#This Row],[Décalage]],D:E,2,0)</f>
        <v>0</v>
      </c>
      <c r="V4187" s="139">
        <f ca="1">VLOOKUP(Tableau4[[#This Row],[Décalage]],D:G,4,0)</f>
        <v>0</v>
      </c>
      <c r="AY4187" s="88"/>
      <c r="AZ4187" s="88"/>
      <c r="BA4187" s="88"/>
      <c r="BB4187" s="88"/>
      <c r="BC4187" s="88"/>
    </row>
    <row r="4188" spans="1:55" ht="15" x14ac:dyDescent="0.2">
      <c r="A4188" s="100" t="s">
        <v>534</v>
      </c>
      <c r="B4188" s="95" t="s">
        <v>534</v>
      </c>
      <c r="C4188" s="95">
        <v>4185</v>
      </c>
      <c r="D4188" s="95" t="s">
        <v>534</v>
      </c>
      <c r="E4188" s="99" t="s">
        <v>534</v>
      </c>
      <c r="F4188" s="95" t="s">
        <v>534</v>
      </c>
      <c r="G4188" s="95" t="s">
        <v>534</v>
      </c>
      <c r="H4188" s="95">
        <v>0</v>
      </c>
      <c r="I4188" s="95">
        <v>1</v>
      </c>
      <c r="J4188" s="95">
        <v>3721</v>
      </c>
      <c r="K4188" s="95" t="s">
        <v>534</v>
      </c>
      <c r="L4188" s="98" t="s">
        <v>534</v>
      </c>
      <c r="M4188" s="98" t="s">
        <v>534</v>
      </c>
      <c r="N4188" s="97" t="s">
        <v>534</v>
      </c>
      <c r="Q4188" s="88" t="str">
        <f t="array" aca="1" ref="Q4188" ca="1">IFERROR(INDEX(Tableau3[Num DECAL],SMALL(IF(Tableau3[Num DECAL]&lt;&gt;"",ROW(INDIRECT("1:"&amp;ROWS(Tableau3[Num DECAL])))),ROWS($1:4177))),"")</f>
        <v/>
      </c>
      <c r="R4188" s="88">
        <f t="shared" ca="1" si="65"/>
        <v>0</v>
      </c>
      <c r="S4188" s="88">
        <f ca="1">COUNTIFS(Tableau3[PLAGE],R4188)</f>
        <v>0</v>
      </c>
      <c r="T4188" s="139">
        <f ca="1">INDEX(EXTRACT!DATE,MATCH(Tableau4[[#This Row],[Décalage]],D:D,0),0)</f>
        <v>0</v>
      </c>
      <c r="U4188" s="139">
        <f ca="1">VLOOKUP(Tableau4[[#This Row],[Décalage]],D:E,2,0)</f>
        <v>0</v>
      </c>
      <c r="V4188" s="139">
        <f ca="1">VLOOKUP(Tableau4[[#This Row],[Décalage]],D:G,4,0)</f>
        <v>0</v>
      </c>
      <c r="AY4188" s="88"/>
      <c r="AZ4188" s="88"/>
      <c r="BA4188" s="88"/>
      <c r="BB4188" s="88"/>
      <c r="BC4188" s="88"/>
    </row>
    <row r="4189" spans="1:55" ht="15" x14ac:dyDescent="0.2">
      <c r="A4189" s="100" t="s">
        <v>534</v>
      </c>
      <c r="B4189" s="95" t="s">
        <v>534</v>
      </c>
      <c r="C4189" s="95">
        <v>4186</v>
      </c>
      <c r="D4189" s="95" t="s">
        <v>534</v>
      </c>
      <c r="E4189" s="99" t="s">
        <v>534</v>
      </c>
      <c r="F4189" s="95" t="s">
        <v>534</v>
      </c>
      <c r="G4189" s="95" t="s">
        <v>534</v>
      </c>
      <c r="H4189" s="95">
        <v>0</v>
      </c>
      <c r="I4189" s="95">
        <v>1</v>
      </c>
      <c r="J4189" s="95">
        <v>3722</v>
      </c>
      <c r="K4189" s="95" t="s">
        <v>534</v>
      </c>
      <c r="L4189" s="98" t="s">
        <v>534</v>
      </c>
      <c r="M4189" s="98" t="s">
        <v>534</v>
      </c>
      <c r="N4189" s="97" t="s">
        <v>534</v>
      </c>
      <c r="Q4189" s="88" t="str">
        <f t="array" aca="1" ref="Q4189" ca="1">IFERROR(INDEX(Tableau3[Num DECAL],SMALL(IF(Tableau3[Num DECAL]&lt;&gt;"",ROW(INDIRECT("1:"&amp;ROWS(Tableau3[Num DECAL])))),ROWS($1:4178))),"")</f>
        <v/>
      </c>
      <c r="R4189" s="88">
        <f t="shared" ca="1" si="65"/>
        <v>0</v>
      </c>
      <c r="S4189" s="88">
        <f ca="1">COUNTIFS(Tableau3[PLAGE],R4189)</f>
        <v>0</v>
      </c>
      <c r="T4189" s="139">
        <f ca="1">INDEX(EXTRACT!DATE,MATCH(Tableau4[[#This Row],[Décalage]],D:D,0),0)</f>
        <v>0</v>
      </c>
      <c r="U4189" s="139">
        <f ca="1">VLOOKUP(Tableau4[[#This Row],[Décalage]],D:E,2,0)</f>
        <v>0</v>
      </c>
      <c r="V4189" s="139">
        <f ca="1">VLOOKUP(Tableau4[[#This Row],[Décalage]],D:G,4,0)</f>
        <v>0</v>
      </c>
      <c r="AY4189" s="88"/>
      <c r="AZ4189" s="88"/>
      <c r="BA4189" s="88"/>
      <c r="BB4189" s="88"/>
      <c r="BC4189" s="88"/>
    </row>
    <row r="4190" spans="1:55" ht="15" x14ac:dyDescent="0.2">
      <c r="A4190" s="100" t="s">
        <v>534</v>
      </c>
      <c r="B4190" s="95" t="s">
        <v>534</v>
      </c>
      <c r="C4190" s="95">
        <v>4187</v>
      </c>
      <c r="D4190" s="95" t="s">
        <v>534</v>
      </c>
      <c r="E4190" s="99" t="s">
        <v>534</v>
      </c>
      <c r="F4190" s="95" t="s">
        <v>534</v>
      </c>
      <c r="G4190" s="95" t="s">
        <v>534</v>
      </c>
      <c r="H4190" s="95">
        <v>0</v>
      </c>
      <c r="I4190" s="95">
        <v>1</v>
      </c>
      <c r="J4190" s="95">
        <v>3723</v>
      </c>
      <c r="K4190" s="95" t="s">
        <v>534</v>
      </c>
      <c r="L4190" s="98" t="s">
        <v>534</v>
      </c>
      <c r="M4190" s="98" t="s">
        <v>534</v>
      </c>
      <c r="N4190" s="97" t="s">
        <v>534</v>
      </c>
      <c r="Q4190" s="88" t="str">
        <f t="array" aca="1" ref="Q4190" ca="1">IFERROR(INDEX(Tableau3[Num DECAL],SMALL(IF(Tableau3[Num DECAL]&lt;&gt;"",ROW(INDIRECT("1:"&amp;ROWS(Tableau3[Num DECAL])))),ROWS($1:4179))),"")</f>
        <v/>
      </c>
      <c r="R4190" s="88">
        <f t="shared" ca="1" si="65"/>
        <v>0</v>
      </c>
      <c r="S4190" s="88">
        <f ca="1">COUNTIFS(Tableau3[PLAGE],R4190)</f>
        <v>0</v>
      </c>
      <c r="T4190" s="139">
        <f ca="1">INDEX(EXTRACT!DATE,MATCH(Tableau4[[#This Row],[Décalage]],D:D,0),0)</f>
        <v>0</v>
      </c>
      <c r="U4190" s="139">
        <f ca="1">VLOOKUP(Tableau4[[#This Row],[Décalage]],D:E,2,0)</f>
        <v>0</v>
      </c>
      <c r="V4190" s="139">
        <f ca="1">VLOOKUP(Tableau4[[#This Row],[Décalage]],D:G,4,0)</f>
        <v>0</v>
      </c>
      <c r="AY4190" s="88"/>
      <c r="AZ4190" s="88"/>
      <c r="BA4190" s="88"/>
      <c r="BB4190" s="88"/>
      <c r="BC4190" s="88"/>
    </row>
    <row r="4191" spans="1:55" ht="15" x14ac:dyDescent="0.2">
      <c r="A4191" s="100" t="s">
        <v>534</v>
      </c>
      <c r="B4191" s="95" t="s">
        <v>534</v>
      </c>
      <c r="C4191" s="95">
        <v>4188</v>
      </c>
      <c r="D4191" s="95" t="s">
        <v>534</v>
      </c>
      <c r="E4191" s="99" t="s">
        <v>534</v>
      </c>
      <c r="F4191" s="95" t="s">
        <v>534</v>
      </c>
      <c r="G4191" s="95" t="s">
        <v>534</v>
      </c>
      <c r="H4191" s="95">
        <v>0</v>
      </c>
      <c r="I4191" s="95">
        <v>1</v>
      </c>
      <c r="J4191" s="95">
        <v>3724</v>
      </c>
      <c r="K4191" s="95" t="s">
        <v>534</v>
      </c>
      <c r="L4191" s="98" t="s">
        <v>534</v>
      </c>
      <c r="M4191" s="98" t="s">
        <v>534</v>
      </c>
      <c r="N4191" s="97" t="s">
        <v>534</v>
      </c>
      <c r="Q4191" s="88" t="str">
        <f t="array" aca="1" ref="Q4191" ca="1">IFERROR(INDEX(Tableau3[Num DECAL],SMALL(IF(Tableau3[Num DECAL]&lt;&gt;"",ROW(INDIRECT("1:"&amp;ROWS(Tableau3[Num DECAL])))),ROWS($1:4180))),"")</f>
        <v/>
      </c>
      <c r="R4191" s="88">
        <f t="shared" ca="1" si="65"/>
        <v>0</v>
      </c>
      <c r="S4191" s="88">
        <f ca="1">COUNTIFS(Tableau3[PLAGE],R4191)</f>
        <v>0</v>
      </c>
      <c r="T4191" s="139">
        <f ca="1">INDEX(EXTRACT!DATE,MATCH(Tableau4[[#This Row],[Décalage]],D:D,0),0)</f>
        <v>0</v>
      </c>
      <c r="U4191" s="139">
        <f ca="1">VLOOKUP(Tableau4[[#This Row],[Décalage]],D:E,2,0)</f>
        <v>0</v>
      </c>
      <c r="V4191" s="139">
        <f ca="1">VLOOKUP(Tableau4[[#This Row],[Décalage]],D:G,4,0)</f>
        <v>0</v>
      </c>
      <c r="AY4191" s="88"/>
      <c r="AZ4191" s="88"/>
      <c r="BA4191" s="88"/>
      <c r="BB4191" s="88"/>
      <c r="BC4191" s="88"/>
    </row>
    <row r="4192" spans="1:55" ht="15" x14ac:dyDescent="0.2">
      <c r="A4192" s="100" t="s">
        <v>534</v>
      </c>
      <c r="B4192" s="95" t="s">
        <v>534</v>
      </c>
      <c r="C4192" s="95">
        <v>4189</v>
      </c>
      <c r="D4192" s="95" t="s">
        <v>534</v>
      </c>
      <c r="E4192" s="99" t="s">
        <v>534</v>
      </c>
      <c r="F4192" s="95" t="s">
        <v>534</v>
      </c>
      <c r="G4192" s="95" t="s">
        <v>534</v>
      </c>
      <c r="H4192" s="95">
        <v>0</v>
      </c>
      <c r="I4192" s="95">
        <v>1</v>
      </c>
      <c r="J4192" s="95">
        <v>3725</v>
      </c>
      <c r="K4192" s="95" t="s">
        <v>534</v>
      </c>
      <c r="L4192" s="98" t="s">
        <v>534</v>
      </c>
      <c r="M4192" s="98" t="s">
        <v>534</v>
      </c>
      <c r="N4192" s="97" t="s">
        <v>534</v>
      </c>
      <c r="Q4192" s="88" t="str">
        <f t="array" aca="1" ref="Q4192" ca="1">IFERROR(INDEX(Tableau3[Num DECAL],SMALL(IF(Tableau3[Num DECAL]&lt;&gt;"",ROW(INDIRECT("1:"&amp;ROWS(Tableau3[Num DECAL])))),ROWS($1:4181))),"")</f>
        <v/>
      </c>
      <c r="R4192" s="88">
        <f t="shared" ca="1" si="65"/>
        <v>0</v>
      </c>
      <c r="S4192" s="88">
        <f ca="1">COUNTIFS(Tableau3[PLAGE],R4192)</f>
        <v>0</v>
      </c>
      <c r="T4192" s="139">
        <f ca="1">INDEX(EXTRACT!DATE,MATCH(Tableau4[[#This Row],[Décalage]],D:D,0),0)</f>
        <v>0</v>
      </c>
      <c r="U4192" s="139">
        <f ca="1">VLOOKUP(Tableau4[[#This Row],[Décalage]],D:E,2,0)</f>
        <v>0</v>
      </c>
      <c r="V4192" s="139">
        <f ca="1">VLOOKUP(Tableau4[[#This Row],[Décalage]],D:G,4,0)</f>
        <v>0</v>
      </c>
      <c r="AY4192" s="88"/>
      <c r="AZ4192" s="88"/>
      <c r="BA4192" s="88"/>
      <c r="BB4192" s="88"/>
      <c r="BC4192" s="88"/>
    </row>
    <row r="4193" spans="1:55" ht="15" x14ac:dyDescent="0.2">
      <c r="A4193" s="100" t="s">
        <v>534</v>
      </c>
      <c r="B4193" s="95" t="s">
        <v>534</v>
      </c>
      <c r="C4193" s="95">
        <v>4190</v>
      </c>
      <c r="D4193" s="95" t="s">
        <v>534</v>
      </c>
      <c r="E4193" s="99" t="s">
        <v>534</v>
      </c>
      <c r="F4193" s="95" t="s">
        <v>534</v>
      </c>
      <c r="G4193" s="95" t="s">
        <v>534</v>
      </c>
      <c r="H4193" s="95">
        <v>0</v>
      </c>
      <c r="I4193" s="95">
        <v>1</v>
      </c>
      <c r="J4193" s="95">
        <v>3726</v>
      </c>
      <c r="K4193" s="95" t="s">
        <v>534</v>
      </c>
      <c r="L4193" s="98" t="s">
        <v>534</v>
      </c>
      <c r="M4193" s="98" t="s">
        <v>534</v>
      </c>
      <c r="N4193" s="97" t="s">
        <v>534</v>
      </c>
      <c r="Q4193" s="88" t="str">
        <f t="array" aca="1" ref="Q4193" ca="1">IFERROR(INDEX(Tableau3[Num DECAL],SMALL(IF(Tableau3[Num DECAL]&lt;&gt;"",ROW(INDIRECT("1:"&amp;ROWS(Tableau3[Num DECAL])))),ROWS($1:4182))),"")</f>
        <v/>
      </c>
      <c r="R4193" s="88">
        <f t="shared" ca="1" si="65"/>
        <v>0</v>
      </c>
      <c r="S4193" s="88">
        <f ca="1">COUNTIFS(Tableau3[PLAGE],R4193)</f>
        <v>0</v>
      </c>
      <c r="T4193" s="139">
        <f ca="1">INDEX(EXTRACT!DATE,MATCH(Tableau4[[#This Row],[Décalage]],D:D,0),0)</f>
        <v>0</v>
      </c>
      <c r="U4193" s="139">
        <f ca="1">VLOOKUP(Tableau4[[#This Row],[Décalage]],D:E,2,0)</f>
        <v>0</v>
      </c>
      <c r="V4193" s="139">
        <f ca="1">VLOOKUP(Tableau4[[#This Row],[Décalage]],D:G,4,0)</f>
        <v>0</v>
      </c>
      <c r="AY4193" s="88"/>
      <c r="AZ4193" s="88"/>
      <c r="BA4193" s="88"/>
      <c r="BB4193" s="88"/>
      <c r="BC4193" s="88"/>
    </row>
    <row r="4194" spans="1:55" ht="15" x14ac:dyDescent="0.2">
      <c r="A4194" s="100" t="s">
        <v>534</v>
      </c>
      <c r="B4194" s="95" t="s">
        <v>534</v>
      </c>
      <c r="C4194" s="95">
        <v>4191</v>
      </c>
      <c r="D4194" s="95" t="s">
        <v>534</v>
      </c>
      <c r="E4194" s="99" t="s">
        <v>534</v>
      </c>
      <c r="F4194" s="95" t="s">
        <v>534</v>
      </c>
      <c r="G4194" s="95" t="s">
        <v>534</v>
      </c>
      <c r="H4194" s="95">
        <v>0</v>
      </c>
      <c r="I4194" s="95">
        <v>1</v>
      </c>
      <c r="J4194" s="95">
        <v>3727</v>
      </c>
      <c r="K4194" s="95" t="s">
        <v>534</v>
      </c>
      <c r="L4194" s="98" t="s">
        <v>534</v>
      </c>
      <c r="M4194" s="98" t="s">
        <v>534</v>
      </c>
      <c r="N4194" s="97" t="s">
        <v>534</v>
      </c>
      <c r="Q4194" s="88" t="str">
        <f t="array" aca="1" ref="Q4194" ca="1">IFERROR(INDEX(Tableau3[Num DECAL],SMALL(IF(Tableau3[Num DECAL]&lt;&gt;"",ROW(INDIRECT("1:"&amp;ROWS(Tableau3[Num DECAL])))),ROWS($1:4183))),"")</f>
        <v/>
      </c>
      <c r="R4194" s="88">
        <f t="shared" ca="1" si="65"/>
        <v>0</v>
      </c>
      <c r="S4194" s="88">
        <f ca="1">COUNTIFS(Tableau3[PLAGE],R4194)</f>
        <v>0</v>
      </c>
      <c r="T4194" s="139">
        <f ca="1">INDEX(EXTRACT!DATE,MATCH(Tableau4[[#This Row],[Décalage]],D:D,0),0)</f>
        <v>0</v>
      </c>
      <c r="U4194" s="139">
        <f ca="1">VLOOKUP(Tableau4[[#This Row],[Décalage]],D:E,2,0)</f>
        <v>0</v>
      </c>
      <c r="V4194" s="139">
        <f ca="1">VLOOKUP(Tableau4[[#This Row],[Décalage]],D:G,4,0)</f>
        <v>0</v>
      </c>
      <c r="AY4194" s="88"/>
      <c r="AZ4194" s="88"/>
      <c r="BA4194" s="88"/>
      <c r="BB4194" s="88"/>
      <c r="BC4194" s="88"/>
    </row>
    <row r="4195" spans="1:55" ht="15" x14ac:dyDescent="0.2">
      <c r="A4195" s="100" t="s">
        <v>534</v>
      </c>
      <c r="B4195" s="95" t="s">
        <v>534</v>
      </c>
      <c r="C4195" s="95">
        <v>4192</v>
      </c>
      <c r="D4195" s="95" t="s">
        <v>534</v>
      </c>
      <c r="E4195" s="99" t="s">
        <v>534</v>
      </c>
      <c r="F4195" s="95" t="s">
        <v>534</v>
      </c>
      <c r="G4195" s="95" t="s">
        <v>534</v>
      </c>
      <c r="H4195" s="95">
        <v>0</v>
      </c>
      <c r="I4195" s="95">
        <v>1</v>
      </c>
      <c r="J4195" s="95">
        <v>3728</v>
      </c>
      <c r="K4195" s="95" t="s">
        <v>534</v>
      </c>
      <c r="L4195" s="98" t="s">
        <v>534</v>
      </c>
      <c r="M4195" s="98" t="s">
        <v>534</v>
      </c>
      <c r="N4195" s="97" t="s">
        <v>534</v>
      </c>
      <c r="Q4195" s="88" t="str">
        <f t="array" aca="1" ref="Q4195" ca="1">IFERROR(INDEX(Tableau3[Num DECAL],SMALL(IF(Tableau3[Num DECAL]&lt;&gt;"",ROW(INDIRECT("1:"&amp;ROWS(Tableau3[Num DECAL])))),ROWS($1:4184))),"")</f>
        <v/>
      </c>
      <c r="R4195" s="88">
        <f t="shared" ca="1" si="65"/>
        <v>0</v>
      </c>
      <c r="S4195" s="88">
        <f ca="1">COUNTIFS(Tableau3[PLAGE],R4195)</f>
        <v>0</v>
      </c>
      <c r="T4195" s="139">
        <f ca="1">INDEX(EXTRACT!DATE,MATCH(Tableau4[[#This Row],[Décalage]],D:D,0),0)</f>
        <v>0</v>
      </c>
      <c r="U4195" s="139">
        <f ca="1">VLOOKUP(Tableau4[[#This Row],[Décalage]],D:E,2,0)</f>
        <v>0</v>
      </c>
      <c r="V4195" s="139">
        <f ca="1">VLOOKUP(Tableau4[[#This Row],[Décalage]],D:G,4,0)</f>
        <v>0</v>
      </c>
      <c r="AY4195" s="88"/>
      <c r="AZ4195" s="88"/>
      <c r="BA4195" s="88"/>
      <c r="BB4195" s="88"/>
      <c r="BC4195" s="88"/>
    </row>
    <row r="4196" spans="1:55" ht="15" x14ac:dyDescent="0.2">
      <c r="A4196" s="100" t="s">
        <v>534</v>
      </c>
      <c r="B4196" s="95" t="s">
        <v>534</v>
      </c>
      <c r="C4196" s="95">
        <v>4193</v>
      </c>
      <c r="D4196" s="95" t="s">
        <v>534</v>
      </c>
      <c r="E4196" s="99" t="s">
        <v>534</v>
      </c>
      <c r="F4196" s="95" t="s">
        <v>534</v>
      </c>
      <c r="G4196" s="95" t="s">
        <v>534</v>
      </c>
      <c r="H4196" s="95">
        <v>0</v>
      </c>
      <c r="I4196" s="95">
        <v>1</v>
      </c>
      <c r="J4196" s="95">
        <v>3729</v>
      </c>
      <c r="K4196" s="95" t="s">
        <v>534</v>
      </c>
      <c r="L4196" s="98" t="s">
        <v>534</v>
      </c>
      <c r="M4196" s="98" t="s">
        <v>534</v>
      </c>
      <c r="N4196" s="97" t="s">
        <v>534</v>
      </c>
      <c r="Q4196" s="88" t="str">
        <f t="array" aca="1" ref="Q4196" ca="1">IFERROR(INDEX(Tableau3[Num DECAL],SMALL(IF(Tableau3[Num DECAL]&lt;&gt;"",ROW(INDIRECT("1:"&amp;ROWS(Tableau3[Num DECAL])))),ROWS($1:4185))),"")</f>
        <v/>
      </c>
      <c r="R4196" s="88">
        <f t="shared" ca="1" si="65"/>
        <v>0</v>
      </c>
      <c r="S4196" s="88">
        <f ca="1">COUNTIFS(Tableau3[PLAGE],R4196)</f>
        <v>0</v>
      </c>
      <c r="T4196" s="139">
        <f ca="1">INDEX(EXTRACT!DATE,MATCH(Tableau4[[#This Row],[Décalage]],D:D,0),0)</f>
        <v>0</v>
      </c>
      <c r="U4196" s="139">
        <f ca="1">VLOOKUP(Tableau4[[#This Row],[Décalage]],D:E,2,0)</f>
        <v>0</v>
      </c>
      <c r="V4196" s="139">
        <f ca="1">VLOOKUP(Tableau4[[#This Row],[Décalage]],D:G,4,0)</f>
        <v>0</v>
      </c>
      <c r="AY4196" s="88"/>
      <c r="AZ4196" s="88"/>
      <c r="BA4196" s="88"/>
      <c r="BB4196" s="88"/>
      <c r="BC4196" s="88"/>
    </row>
    <row r="4197" spans="1:55" ht="15" x14ac:dyDescent="0.2">
      <c r="A4197" s="100" t="s">
        <v>534</v>
      </c>
      <c r="B4197" s="95" t="s">
        <v>534</v>
      </c>
      <c r="C4197" s="95">
        <v>4194</v>
      </c>
      <c r="D4197" s="95" t="s">
        <v>534</v>
      </c>
      <c r="E4197" s="99" t="s">
        <v>534</v>
      </c>
      <c r="F4197" s="95" t="s">
        <v>534</v>
      </c>
      <c r="G4197" s="95" t="s">
        <v>534</v>
      </c>
      <c r="H4197" s="95">
        <v>0</v>
      </c>
      <c r="I4197" s="95">
        <v>1</v>
      </c>
      <c r="J4197" s="95">
        <v>3730</v>
      </c>
      <c r="K4197" s="95" t="s">
        <v>534</v>
      </c>
      <c r="L4197" s="98" t="s">
        <v>534</v>
      </c>
      <c r="M4197" s="98" t="s">
        <v>534</v>
      </c>
      <c r="N4197" s="97" t="s">
        <v>534</v>
      </c>
      <c r="Q4197" s="88" t="str">
        <f t="array" aca="1" ref="Q4197" ca="1">IFERROR(INDEX(Tableau3[Num DECAL],SMALL(IF(Tableau3[Num DECAL]&lt;&gt;"",ROW(INDIRECT("1:"&amp;ROWS(Tableau3[Num DECAL])))),ROWS($1:4186))),"")</f>
        <v/>
      </c>
      <c r="R4197" s="88">
        <f t="shared" ca="1" si="65"/>
        <v>0</v>
      </c>
      <c r="S4197" s="88">
        <f ca="1">COUNTIFS(Tableau3[PLAGE],R4197)</f>
        <v>0</v>
      </c>
      <c r="T4197" s="139">
        <f ca="1">INDEX(EXTRACT!DATE,MATCH(Tableau4[[#This Row],[Décalage]],D:D,0),0)</f>
        <v>0</v>
      </c>
      <c r="U4197" s="139">
        <f ca="1">VLOOKUP(Tableau4[[#This Row],[Décalage]],D:E,2,0)</f>
        <v>0</v>
      </c>
      <c r="V4197" s="139">
        <f ca="1">VLOOKUP(Tableau4[[#This Row],[Décalage]],D:G,4,0)</f>
        <v>0</v>
      </c>
      <c r="AY4197" s="88"/>
      <c r="AZ4197" s="88"/>
      <c r="BA4197" s="88"/>
      <c r="BB4197" s="88"/>
      <c r="BC4197" s="88"/>
    </row>
    <row r="4198" spans="1:55" ht="15" x14ac:dyDescent="0.2">
      <c r="A4198" s="100" t="s">
        <v>534</v>
      </c>
      <c r="B4198" s="95" t="s">
        <v>534</v>
      </c>
      <c r="C4198" s="95">
        <v>4195</v>
      </c>
      <c r="D4198" s="95" t="s">
        <v>534</v>
      </c>
      <c r="E4198" s="99" t="s">
        <v>534</v>
      </c>
      <c r="F4198" s="95" t="s">
        <v>534</v>
      </c>
      <c r="G4198" s="95" t="s">
        <v>534</v>
      </c>
      <c r="H4198" s="95">
        <v>0</v>
      </c>
      <c r="I4198" s="95">
        <v>1</v>
      </c>
      <c r="J4198" s="95">
        <v>3731</v>
      </c>
      <c r="K4198" s="95" t="s">
        <v>534</v>
      </c>
      <c r="L4198" s="98" t="s">
        <v>534</v>
      </c>
      <c r="M4198" s="98" t="s">
        <v>534</v>
      </c>
      <c r="N4198" s="97" t="s">
        <v>534</v>
      </c>
      <c r="Q4198" s="88" t="str">
        <f t="array" aca="1" ref="Q4198" ca="1">IFERROR(INDEX(Tableau3[Num DECAL],SMALL(IF(Tableau3[Num DECAL]&lt;&gt;"",ROW(INDIRECT("1:"&amp;ROWS(Tableau3[Num DECAL])))),ROWS($1:4187))),"")</f>
        <v/>
      </c>
      <c r="R4198" s="88">
        <f t="shared" ca="1" si="65"/>
        <v>0</v>
      </c>
      <c r="S4198" s="88">
        <f ca="1">COUNTIFS(Tableau3[PLAGE],R4198)</f>
        <v>0</v>
      </c>
      <c r="T4198" s="139">
        <f ca="1">INDEX(EXTRACT!DATE,MATCH(Tableau4[[#This Row],[Décalage]],D:D,0),0)</f>
        <v>0</v>
      </c>
      <c r="U4198" s="139">
        <f ca="1">VLOOKUP(Tableau4[[#This Row],[Décalage]],D:E,2,0)</f>
        <v>0</v>
      </c>
      <c r="V4198" s="139">
        <f ca="1">VLOOKUP(Tableau4[[#This Row],[Décalage]],D:G,4,0)</f>
        <v>0</v>
      </c>
      <c r="AY4198" s="88"/>
      <c r="AZ4198" s="88"/>
      <c r="BA4198" s="88"/>
      <c r="BB4198" s="88"/>
      <c r="BC4198" s="88"/>
    </row>
    <row r="4199" spans="1:55" ht="15" x14ac:dyDescent="0.2">
      <c r="A4199" s="100" t="s">
        <v>534</v>
      </c>
      <c r="B4199" s="95" t="s">
        <v>534</v>
      </c>
      <c r="C4199" s="95">
        <v>4196</v>
      </c>
      <c r="D4199" s="95" t="s">
        <v>534</v>
      </c>
      <c r="E4199" s="99" t="s">
        <v>534</v>
      </c>
      <c r="F4199" s="95" t="s">
        <v>534</v>
      </c>
      <c r="G4199" s="95" t="s">
        <v>534</v>
      </c>
      <c r="H4199" s="95">
        <v>0</v>
      </c>
      <c r="I4199" s="95">
        <v>1</v>
      </c>
      <c r="J4199" s="95">
        <v>3732</v>
      </c>
      <c r="K4199" s="95" t="s">
        <v>534</v>
      </c>
      <c r="L4199" s="98" t="s">
        <v>534</v>
      </c>
      <c r="M4199" s="98" t="s">
        <v>534</v>
      </c>
      <c r="N4199" s="97" t="s">
        <v>534</v>
      </c>
      <c r="Q4199" s="88" t="str">
        <f t="array" aca="1" ref="Q4199" ca="1">IFERROR(INDEX(Tableau3[Num DECAL],SMALL(IF(Tableau3[Num DECAL]&lt;&gt;"",ROW(INDIRECT("1:"&amp;ROWS(Tableau3[Num DECAL])))),ROWS($1:4188))),"")</f>
        <v/>
      </c>
      <c r="R4199" s="88">
        <f t="shared" ca="1" si="65"/>
        <v>0</v>
      </c>
      <c r="S4199" s="88">
        <f ca="1">COUNTIFS(Tableau3[PLAGE],R4199)</f>
        <v>0</v>
      </c>
      <c r="T4199" s="139">
        <f ca="1">INDEX(EXTRACT!DATE,MATCH(Tableau4[[#This Row],[Décalage]],D:D,0),0)</f>
        <v>0</v>
      </c>
      <c r="U4199" s="139">
        <f ca="1">VLOOKUP(Tableau4[[#This Row],[Décalage]],D:E,2,0)</f>
        <v>0</v>
      </c>
      <c r="V4199" s="139">
        <f ca="1">VLOOKUP(Tableau4[[#This Row],[Décalage]],D:G,4,0)</f>
        <v>0</v>
      </c>
      <c r="AY4199" s="88"/>
      <c r="AZ4199" s="88"/>
      <c r="BA4199" s="88"/>
      <c r="BB4199" s="88"/>
      <c r="BC4199" s="88"/>
    </row>
    <row r="4200" spans="1:55" ht="15" x14ac:dyDescent="0.2">
      <c r="A4200" s="100" t="s">
        <v>534</v>
      </c>
      <c r="B4200" s="95" t="s">
        <v>534</v>
      </c>
      <c r="C4200" s="95">
        <v>4197</v>
      </c>
      <c r="D4200" s="95" t="s">
        <v>534</v>
      </c>
      <c r="E4200" s="99" t="s">
        <v>534</v>
      </c>
      <c r="F4200" s="95" t="s">
        <v>534</v>
      </c>
      <c r="G4200" s="95" t="s">
        <v>534</v>
      </c>
      <c r="H4200" s="95">
        <v>0</v>
      </c>
      <c r="I4200" s="95">
        <v>1</v>
      </c>
      <c r="J4200" s="95">
        <v>3733</v>
      </c>
      <c r="K4200" s="95" t="s">
        <v>534</v>
      </c>
      <c r="L4200" s="98" t="s">
        <v>534</v>
      </c>
      <c r="M4200" s="98" t="s">
        <v>534</v>
      </c>
      <c r="N4200" s="97" t="s">
        <v>534</v>
      </c>
      <c r="Q4200" s="88" t="str">
        <f t="array" aca="1" ref="Q4200" ca="1">IFERROR(INDEX(Tableau3[Num DECAL],SMALL(IF(Tableau3[Num DECAL]&lt;&gt;"",ROW(INDIRECT("1:"&amp;ROWS(Tableau3[Num DECAL])))),ROWS($1:4189))),"")</f>
        <v/>
      </c>
      <c r="R4200" s="88">
        <f t="shared" ca="1" si="65"/>
        <v>0</v>
      </c>
      <c r="S4200" s="88">
        <f ca="1">COUNTIFS(Tableau3[PLAGE],R4200)</f>
        <v>0</v>
      </c>
      <c r="T4200" s="139">
        <f ca="1">INDEX(EXTRACT!DATE,MATCH(Tableau4[[#This Row],[Décalage]],D:D,0),0)</f>
        <v>0</v>
      </c>
      <c r="U4200" s="139">
        <f ca="1">VLOOKUP(Tableau4[[#This Row],[Décalage]],D:E,2,0)</f>
        <v>0</v>
      </c>
      <c r="V4200" s="139">
        <f ca="1">VLOOKUP(Tableau4[[#This Row],[Décalage]],D:G,4,0)</f>
        <v>0</v>
      </c>
      <c r="AY4200" s="88"/>
      <c r="AZ4200" s="88"/>
      <c r="BA4200" s="88"/>
      <c r="BB4200" s="88"/>
      <c r="BC4200" s="88"/>
    </row>
    <row r="4201" spans="1:55" ht="15" x14ac:dyDescent="0.2">
      <c r="A4201" s="100" t="s">
        <v>534</v>
      </c>
      <c r="B4201" s="95" t="s">
        <v>534</v>
      </c>
      <c r="C4201" s="95">
        <v>4198</v>
      </c>
      <c r="D4201" s="95" t="s">
        <v>534</v>
      </c>
      <c r="E4201" s="99" t="s">
        <v>534</v>
      </c>
      <c r="F4201" s="95" t="s">
        <v>534</v>
      </c>
      <c r="G4201" s="95" t="s">
        <v>534</v>
      </c>
      <c r="H4201" s="95">
        <v>0</v>
      </c>
      <c r="I4201" s="95">
        <v>1</v>
      </c>
      <c r="J4201" s="95">
        <v>3734</v>
      </c>
      <c r="K4201" s="95" t="s">
        <v>534</v>
      </c>
      <c r="L4201" s="98" t="s">
        <v>534</v>
      </c>
      <c r="M4201" s="98" t="s">
        <v>534</v>
      </c>
      <c r="N4201" s="97" t="s">
        <v>534</v>
      </c>
      <c r="Q4201" s="88" t="str">
        <f t="array" aca="1" ref="Q4201" ca="1">IFERROR(INDEX(Tableau3[Num DECAL],SMALL(IF(Tableau3[Num DECAL]&lt;&gt;"",ROW(INDIRECT("1:"&amp;ROWS(Tableau3[Num DECAL])))),ROWS($1:4190))),"")</f>
        <v/>
      </c>
      <c r="R4201" s="88">
        <f t="shared" ca="1" si="65"/>
        <v>0</v>
      </c>
      <c r="S4201" s="88">
        <f ca="1">COUNTIFS(Tableau3[PLAGE],R4201)</f>
        <v>0</v>
      </c>
      <c r="T4201" s="139">
        <f ca="1">INDEX(EXTRACT!DATE,MATCH(Tableau4[[#This Row],[Décalage]],D:D,0),0)</f>
        <v>0</v>
      </c>
      <c r="U4201" s="139">
        <f ca="1">VLOOKUP(Tableau4[[#This Row],[Décalage]],D:E,2,0)</f>
        <v>0</v>
      </c>
      <c r="V4201" s="139">
        <f ca="1">VLOOKUP(Tableau4[[#This Row],[Décalage]],D:G,4,0)</f>
        <v>0</v>
      </c>
      <c r="AY4201" s="88"/>
      <c r="AZ4201" s="88"/>
      <c r="BA4201" s="88"/>
      <c r="BB4201" s="88"/>
      <c r="BC4201" s="88"/>
    </row>
    <row r="4202" spans="1:55" ht="15" x14ac:dyDescent="0.2">
      <c r="A4202" s="100" t="s">
        <v>534</v>
      </c>
      <c r="B4202" s="95" t="s">
        <v>534</v>
      </c>
      <c r="C4202" s="95">
        <v>4199</v>
      </c>
      <c r="D4202" s="95" t="s">
        <v>534</v>
      </c>
      <c r="E4202" s="99" t="s">
        <v>534</v>
      </c>
      <c r="F4202" s="95" t="s">
        <v>534</v>
      </c>
      <c r="G4202" s="95" t="s">
        <v>534</v>
      </c>
      <c r="H4202" s="95">
        <v>0</v>
      </c>
      <c r="I4202" s="95">
        <v>1</v>
      </c>
      <c r="J4202" s="95">
        <v>3735</v>
      </c>
      <c r="K4202" s="95" t="s">
        <v>534</v>
      </c>
      <c r="L4202" s="98" t="s">
        <v>534</v>
      </c>
      <c r="M4202" s="98" t="s">
        <v>534</v>
      </c>
      <c r="N4202" s="97" t="s">
        <v>534</v>
      </c>
      <c r="Q4202" s="88" t="str">
        <f t="array" aca="1" ref="Q4202" ca="1">IFERROR(INDEX(Tableau3[Num DECAL],SMALL(IF(Tableau3[Num DECAL]&lt;&gt;"",ROW(INDIRECT("1:"&amp;ROWS(Tableau3[Num DECAL])))),ROWS($1:4191))),"")</f>
        <v/>
      </c>
      <c r="R4202" s="88">
        <f t="shared" ca="1" si="65"/>
        <v>0</v>
      </c>
      <c r="S4202" s="88">
        <f ca="1">COUNTIFS(Tableau3[PLAGE],R4202)</f>
        <v>0</v>
      </c>
      <c r="T4202" s="139">
        <f ca="1">INDEX(EXTRACT!DATE,MATCH(Tableau4[[#This Row],[Décalage]],D:D,0),0)</f>
        <v>0</v>
      </c>
      <c r="U4202" s="139">
        <f ca="1">VLOOKUP(Tableau4[[#This Row],[Décalage]],D:E,2,0)</f>
        <v>0</v>
      </c>
      <c r="V4202" s="139">
        <f ca="1">VLOOKUP(Tableau4[[#This Row],[Décalage]],D:G,4,0)</f>
        <v>0</v>
      </c>
      <c r="AY4202" s="88"/>
      <c r="AZ4202" s="88"/>
      <c r="BA4202" s="88"/>
      <c r="BB4202" s="88"/>
      <c r="BC4202" s="88"/>
    </row>
    <row r="4203" spans="1:55" ht="15" x14ac:dyDescent="0.2">
      <c r="A4203" s="100" t="s">
        <v>534</v>
      </c>
      <c r="B4203" s="95" t="s">
        <v>534</v>
      </c>
      <c r="C4203" s="95">
        <v>4200</v>
      </c>
      <c r="D4203" s="95" t="s">
        <v>534</v>
      </c>
      <c r="E4203" s="99" t="s">
        <v>534</v>
      </c>
      <c r="F4203" s="95" t="s">
        <v>534</v>
      </c>
      <c r="G4203" s="95" t="s">
        <v>534</v>
      </c>
      <c r="H4203" s="95">
        <v>0</v>
      </c>
      <c r="I4203" s="95">
        <v>1</v>
      </c>
      <c r="J4203" s="95">
        <v>3736</v>
      </c>
      <c r="K4203" s="95" t="s">
        <v>534</v>
      </c>
      <c r="L4203" s="98" t="s">
        <v>534</v>
      </c>
      <c r="M4203" s="98" t="s">
        <v>534</v>
      </c>
      <c r="N4203" s="97" t="s">
        <v>534</v>
      </c>
      <c r="Q4203" s="88" t="str">
        <f t="array" aca="1" ref="Q4203" ca="1">IFERROR(INDEX(Tableau3[Num DECAL],SMALL(IF(Tableau3[Num DECAL]&lt;&gt;"",ROW(INDIRECT("1:"&amp;ROWS(Tableau3[Num DECAL])))),ROWS($1:4192))),"")</f>
        <v/>
      </c>
      <c r="R4203" s="88">
        <f t="shared" ca="1" si="65"/>
        <v>0</v>
      </c>
      <c r="S4203" s="88">
        <f ca="1">COUNTIFS(Tableau3[PLAGE],R4203)</f>
        <v>0</v>
      </c>
      <c r="T4203" s="139">
        <f ca="1">INDEX(EXTRACT!DATE,MATCH(Tableau4[[#This Row],[Décalage]],D:D,0),0)</f>
        <v>0</v>
      </c>
      <c r="U4203" s="139">
        <f ca="1">VLOOKUP(Tableau4[[#This Row],[Décalage]],D:E,2,0)</f>
        <v>0</v>
      </c>
      <c r="V4203" s="139">
        <f ca="1">VLOOKUP(Tableau4[[#This Row],[Décalage]],D:G,4,0)</f>
        <v>0</v>
      </c>
      <c r="AY4203" s="88"/>
      <c r="AZ4203" s="88"/>
      <c r="BA4203" s="88"/>
      <c r="BB4203" s="88"/>
      <c r="BC4203" s="88"/>
    </row>
    <row r="4204" spans="1:55" ht="15" x14ac:dyDescent="0.2">
      <c r="A4204" s="100" t="s">
        <v>534</v>
      </c>
      <c r="B4204" s="95" t="s">
        <v>534</v>
      </c>
      <c r="C4204" s="95">
        <v>4201</v>
      </c>
      <c r="D4204" s="95" t="s">
        <v>534</v>
      </c>
      <c r="E4204" s="99" t="s">
        <v>534</v>
      </c>
      <c r="F4204" s="95" t="s">
        <v>534</v>
      </c>
      <c r="G4204" s="95" t="s">
        <v>534</v>
      </c>
      <c r="H4204" s="95">
        <v>0</v>
      </c>
      <c r="I4204" s="95">
        <v>1</v>
      </c>
      <c r="J4204" s="95">
        <v>3737</v>
      </c>
      <c r="K4204" s="95" t="s">
        <v>534</v>
      </c>
      <c r="L4204" s="98" t="s">
        <v>534</v>
      </c>
      <c r="M4204" s="98" t="s">
        <v>534</v>
      </c>
      <c r="N4204" s="97" t="s">
        <v>534</v>
      </c>
      <c r="Q4204" s="88" t="str">
        <f t="array" aca="1" ref="Q4204" ca="1">IFERROR(INDEX(Tableau3[Num DECAL],SMALL(IF(Tableau3[Num DECAL]&lt;&gt;"",ROW(INDIRECT("1:"&amp;ROWS(Tableau3[Num DECAL])))),ROWS($1:4193))),"")</f>
        <v/>
      </c>
      <c r="R4204" s="88">
        <f t="shared" ca="1" si="65"/>
        <v>0</v>
      </c>
      <c r="S4204" s="88">
        <f ca="1">COUNTIFS(Tableau3[PLAGE],R4204)</f>
        <v>0</v>
      </c>
      <c r="T4204" s="139">
        <f ca="1">INDEX(EXTRACT!DATE,MATCH(Tableau4[[#This Row],[Décalage]],D:D,0),0)</f>
        <v>0</v>
      </c>
      <c r="U4204" s="139">
        <f ca="1">VLOOKUP(Tableau4[[#This Row],[Décalage]],D:E,2,0)</f>
        <v>0</v>
      </c>
      <c r="V4204" s="139">
        <f ca="1">VLOOKUP(Tableau4[[#This Row],[Décalage]],D:G,4,0)</f>
        <v>0</v>
      </c>
      <c r="AY4204" s="88"/>
      <c r="AZ4204" s="88"/>
      <c r="BA4204" s="88"/>
      <c r="BB4204" s="88"/>
      <c r="BC4204" s="88"/>
    </row>
    <row r="4205" spans="1:55" ht="15" x14ac:dyDescent="0.2">
      <c r="A4205" s="100" t="s">
        <v>534</v>
      </c>
      <c r="B4205" s="95" t="s">
        <v>534</v>
      </c>
      <c r="C4205" s="95">
        <v>4202</v>
      </c>
      <c r="D4205" s="95" t="s">
        <v>534</v>
      </c>
      <c r="E4205" s="99" t="s">
        <v>534</v>
      </c>
      <c r="F4205" s="95" t="s">
        <v>534</v>
      </c>
      <c r="G4205" s="95" t="s">
        <v>534</v>
      </c>
      <c r="H4205" s="95">
        <v>0</v>
      </c>
      <c r="I4205" s="95">
        <v>1</v>
      </c>
      <c r="J4205" s="95">
        <v>3738</v>
      </c>
      <c r="K4205" s="95" t="s">
        <v>534</v>
      </c>
      <c r="L4205" s="98" t="s">
        <v>534</v>
      </c>
      <c r="M4205" s="98" t="s">
        <v>534</v>
      </c>
      <c r="N4205" s="97" t="s">
        <v>534</v>
      </c>
      <c r="Q4205" s="88" t="str">
        <f t="array" aca="1" ref="Q4205" ca="1">IFERROR(INDEX(Tableau3[Num DECAL],SMALL(IF(Tableau3[Num DECAL]&lt;&gt;"",ROW(INDIRECT("1:"&amp;ROWS(Tableau3[Num DECAL])))),ROWS($1:4194))),"")</f>
        <v/>
      </c>
      <c r="R4205" s="88">
        <f t="shared" ca="1" si="65"/>
        <v>0</v>
      </c>
      <c r="S4205" s="88">
        <f ca="1">COUNTIFS(Tableau3[PLAGE],R4205)</f>
        <v>0</v>
      </c>
      <c r="T4205" s="139">
        <f ca="1">INDEX(EXTRACT!DATE,MATCH(Tableau4[[#This Row],[Décalage]],D:D,0),0)</f>
        <v>0</v>
      </c>
      <c r="U4205" s="139">
        <f ca="1">VLOOKUP(Tableau4[[#This Row],[Décalage]],D:E,2,0)</f>
        <v>0</v>
      </c>
      <c r="V4205" s="139">
        <f ca="1">VLOOKUP(Tableau4[[#This Row],[Décalage]],D:G,4,0)</f>
        <v>0</v>
      </c>
      <c r="AY4205" s="88"/>
      <c r="AZ4205" s="88"/>
      <c r="BA4205" s="88"/>
      <c r="BB4205" s="88"/>
      <c r="BC4205" s="88"/>
    </row>
    <row r="4206" spans="1:55" ht="15" x14ac:dyDescent="0.2">
      <c r="A4206" s="100" t="s">
        <v>534</v>
      </c>
      <c r="B4206" s="95" t="s">
        <v>534</v>
      </c>
      <c r="C4206" s="95">
        <v>4203</v>
      </c>
      <c r="D4206" s="95" t="s">
        <v>534</v>
      </c>
      <c r="E4206" s="99" t="s">
        <v>534</v>
      </c>
      <c r="F4206" s="95" t="s">
        <v>534</v>
      </c>
      <c r="G4206" s="95" t="s">
        <v>534</v>
      </c>
      <c r="H4206" s="95">
        <v>0</v>
      </c>
      <c r="I4206" s="95">
        <v>1</v>
      </c>
      <c r="J4206" s="95">
        <v>3739</v>
      </c>
      <c r="K4206" s="95" t="s">
        <v>534</v>
      </c>
      <c r="L4206" s="98" t="s">
        <v>534</v>
      </c>
      <c r="M4206" s="98" t="s">
        <v>534</v>
      </c>
      <c r="N4206" s="97" t="s">
        <v>534</v>
      </c>
      <c r="Q4206" s="88" t="str">
        <f t="array" aca="1" ref="Q4206" ca="1">IFERROR(INDEX(Tableau3[Num DECAL],SMALL(IF(Tableau3[Num DECAL]&lt;&gt;"",ROW(INDIRECT("1:"&amp;ROWS(Tableau3[Num DECAL])))),ROWS($1:4195))),"")</f>
        <v/>
      </c>
      <c r="R4206" s="88">
        <f t="shared" ca="1" si="65"/>
        <v>0</v>
      </c>
      <c r="S4206" s="88">
        <f ca="1">COUNTIFS(Tableau3[PLAGE],R4206)</f>
        <v>0</v>
      </c>
      <c r="T4206" s="139">
        <f ca="1">INDEX(EXTRACT!DATE,MATCH(Tableau4[[#This Row],[Décalage]],D:D,0),0)</f>
        <v>0</v>
      </c>
      <c r="U4206" s="139">
        <f ca="1">VLOOKUP(Tableau4[[#This Row],[Décalage]],D:E,2,0)</f>
        <v>0</v>
      </c>
      <c r="V4206" s="139">
        <f ca="1">VLOOKUP(Tableau4[[#This Row],[Décalage]],D:G,4,0)</f>
        <v>0</v>
      </c>
      <c r="AY4206" s="88"/>
      <c r="AZ4206" s="88"/>
      <c r="BA4206" s="88"/>
      <c r="BB4206" s="88"/>
      <c r="BC4206" s="88"/>
    </row>
    <row r="4207" spans="1:55" ht="15" x14ac:dyDescent="0.2">
      <c r="A4207" s="100" t="s">
        <v>534</v>
      </c>
      <c r="B4207" s="95" t="s">
        <v>534</v>
      </c>
      <c r="C4207" s="95">
        <v>4204</v>
      </c>
      <c r="D4207" s="95" t="s">
        <v>534</v>
      </c>
      <c r="E4207" s="99" t="s">
        <v>534</v>
      </c>
      <c r="F4207" s="95" t="s">
        <v>534</v>
      </c>
      <c r="G4207" s="95" t="s">
        <v>534</v>
      </c>
      <c r="H4207" s="95">
        <v>0</v>
      </c>
      <c r="I4207" s="95">
        <v>1</v>
      </c>
      <c r="J4207" s="95">
        <v>3740</v>
      </c>
      <c r="K4207" s="95" t="s">
        <v>534</v>
      </c>
      <c r="L4207" s="98" t="s">
        <v>534</v>
      </c>
      <c r="M4207" s="98" t="s">
        <v>534</v>
      </c>
      <c r="N4207" s="97" t="s">
        <v>534</v>
      </c>
      <c r="Q4207" s="88" t="str">
        <f t="array" aca="1" ref="Q4207" ca="1">IFERROR(INDEX(Tableau3[Num DECAL],SMALL(IF(Tableau3[Num DECAL]&lt;&gt;"",ROW(INDIRECT("1:"&amp;ROWS(Tableau3[Num DECAL])))),ROWS($1:4196))),"")</f>
        <v/>
      </c>
      <c r="R4207" s="88">
        <f t="shared" ca="1" si="65"/>
        <v>0</v>
      </c>
      <c r="S4207" s="88">
        <f ca="1">COUNTIFS(Tableau3[PLAGE],R4207)</f>
        <v>0</v>
      </c>
      <c r="T4207" s="139">
        <f ca="1">INDEX(EXTRACT!DATE,MATCH(Tableau4[[#This Row],[Décalage]],D:D,0),0)</f>
        <v>0</v>
      </c>
      <c r="U4207" s="139">
        <f ca="1">VLOOKUP(Tableau4[[#This Row],[Décalage]],D:E,2,0)</f>
        <v>0</v>
      </c>
      <c r="V4207" s="139">
        <f ca="1">VLOOKUP(Tableau4[[#This Row],[Décalage]],D:G,4,0)</f>
        <v>0</v>
      </c>
      <c r="AY4207" s="88"/>
      <c r="AZ4207" s="88"/>
      <c r="BA4207" s="88"/>
      <c r="BB4207" s="88"/>
      <c r="BC4207" s="88"/>
    </row>
    <row r="4208" spans="1:55" ht="15" x14ac:dyDescent="0.2">
      <c r="A4208" s="100" t="s">
        <v>534</v>
      </c>
      <c r="B4208" s="95" t="s">
        <v>534</v>
      </c>
      <c r="C4208" s="95">
        <v>4205</v>
      </c>
      <c r="D4208" s="95" t="s">
        <v>534</v>
      </c>
      <c r="E4208" s="99" t="s">
        <v>534</v>
      </c>
      <c r="F4208" s="95" t="s">
        <v>534</v>
      </c>
      <c r="G4208" s="95" t="s">
        <v>534</v>
      </c>
      <c r="H4208" s="95">
        <v>0</v>
      </c>
      <c r="I4208" s="95">
        <v>1</v>
      </c>
      <c r="J4208" s="95">
        <v>3741</v>
      </c>
      <c r="K4208" s="95" t="s">
        <v>534</v>
      </c>
      <c r="L4208" s="98" t="s">
        <v>534</v>
      </c>
      <c r="M4208" s="98" t="s">
        <v>534</v>
      </c>
      <c r="N4208" s="97" t="s">
        <v>534</v>
      </c>
      <c r="Q4208" s="88" t="str">
        <f t="array" aca="1" ref="Q4208" ca="1">IFERROR(INDEX(Tableau3[Num DECAL],SMALL(IF(Tableau3[Num DECAL]&lt;&gt;"",ROW(INDIRECT("1:"&amp;ROWS(Tableau3[Num DECAL])))),ROWS($1:4197))),"")</f>
        <v/>
      </c>
      <c r="R4208" s="88">
        <f t="shared" ca="1" si="65"/>
        <v>0</v>
      </c>
      <c r="S4208" s="88">
        <f ca="1">COUNTIFS(Tableau3[PLAGE],R4208)</f>
        <v>0</v>
      </c>
      <c r="T4208" s="139">
        <f ca="1">INDEX(EXTRACT!DATE,MATCH(Tableau4[[#This Row],[Décalage]],D:D,0),0)</f>
        <v>0</v>
      </c>
      <c r="U4208" s="139">
        <f ca="1">VLOOKUP(Tableau4[[#This Row],[Décalage]],D:E,2,0)</f>
        <v>0</v>
      </c>
      <c r="V4208" s="139">
        <f ca="1">VLOOKUP(Tableau4[[#This Row],[Décalage]],D:G,4,0)</f>
        <v>0</v>
      </c>
      <c r="AY4208" s="88"/>
      <c r="AZ4208" s="88"/>
      <c r="BA4208" s="88"/>
      <c r="BB4208" s="88"/>
      <c r="BC4208" s="88"/>
    </row>
    <row r="4209" spans="1:55" ht="15" x14ac:dyDescent="0.2">
      <c r="A4209" s="100" t="s">
        <v>534</v>
      </c>
      <c r="B4209" s="95" t="s">
        <v>534</v>
      </c>
      <c r="C4209" s="95">
        <v>4206</v>
      </c>
      <c r="D4209" s="95" t="s">
        <v>534</v>
      </c>
      <c r="E4209" s="99" t="s">
        <v>534</v>
      </c>
      <c r="F4209" s="95" t="s">
        <v>534</v>
      </c>
      <c r="G4209" s="95" t="s">
        <v>534</v>
      </c>
      <c r="H4209" s="95">
        <v>0</v>
      </c>
      <c r="I4209" s="95">
        <v>1</v>
      </c>
      <c r="J4209" s="95">
        <v>3742</v>
      </c>
      <c r="K4209" s="95" t="s">
        <v>534</v>
      </c>
      <c r="L4209" s="98" t="s">
        <v>534</v>
      </c>
      <c r="M4209" s="98" t="s">
        <v>534</v>
      </c>
      <c r="N4209" s="97" t="s">
        <v>534</v>
      </c>
      <c r="Q4209" s="88" t="str">
        <f t="array" aca="1" ref="Q4209" ca="1">IFERROR(INDEX(Tableau3[Num DECAL],SMALL(IF(Tableau3[Num DECAL]&lt;&gt;"",ROW(INDIRECT("1:"&amp;ROWS(Tableau3[Num DECAL])))),ROWS($1:4198))),"")</f>
        <v/>
      </c>
      <c r="R4209" s="88">
        <f t="shared" ca="1" si="65"/>
        <v>0</v>
      </c>
      <c r="S4209" s="88">
        <f ca="1">COUNTIFS(Tableau3[PLAGE],R4209)</f>
        <v>0</v>
      </c>
      <c r="T4209" s="139">
        <f ca="1">INDEX(EXTRACT!DATE,MATCH(Tableau4[[#This Row],[Décalage]],D:D,0),0)</f>
        <v>0</v>
      </c>
      <c r="U4209" s="139">
        <f ca="1">VLOOKUP(Tableau4[[#This Row],[Décalage]],D:E,2,0)</f>
        <v>0</v>
      </c>
      <c r="V4209" s="139">
        <f ca="1">VLOOKUP(Tableau4[[#This Row],[Décalage]],D:G,4,0)</f>
        <v>0</v>
      </c>
      <c r="AY4209" s="88"/>
      <c r="AZ4209" s="88"/>
      <c r="BA4209" s="88"/>
      <c r="BB4209" s="88"/>
      <c r="BC4209" s="88"/>
    </row>
    <row r="4210" spans="1:55" ht="15" x14ac:dyDescent="0.2">
      <c r="A4210" s="100" t="s">
        <v>534</v>
      </c>
      <c r="B4210" s="95" t="s">
        <v>534</v>
      </c>
      <c r="C4210" s="95">
        <v>4207</v>
      </c>
      <c r="D4210" s="95" t="s">
        <v>534</v>
      </c>
      <c r="E4210" s="99" t="s">
        <v>534</v>
      </c>
      <c r="F4210" s="95" t="s">
        <v>534</v>
      </c>
      <c r="G4210" s="95" t="s">
        <v>534</v>
      </c>
      <c r="H4210" s="95">
        <v>0</v>
      </c>
      <c r="I4210" s="95">
        <v>1</v>
      </c>
      <c r="J4210" s="95">
        <v>3743</v>
      </c>
      <c r="K4210" s="95" t="s">
        <v>534</v>
      </c>
      <c r="L4210" s="98" t="s">
        <v>534</v>
      </c>
      <c r="M4210" s="98" t="s">
        <v>534</v>
      </c>
      <c r="N4210" s="97" t="s">
        <v>534</v>
      </c>
      <c r="Q4210" s="88" t="str">
        <f t="array" aca="1" ref="Q4210" ca="1">IFERROR(INDEX(Tableau3[Num DECAL],SMALL(IF(Tableau3[Num DECAL]&lt;&gt;"",ROW(INDIRECT("1:"&amp;ROWS(Tableau3[Num DECAL])))),ROWS($1:4199))),"")</f>
        <v/>
      </c>
      <c r="R4210" s="88">
        <f t="shared" ca="1" si="65"/>
        <v>0</v>
      </c>
      <c r="S4210" s="88">
        <f ca="1">COUNTIFS(Tableau3[PLAGE],R4210)</f>
        <v>0</v>
      </c>
      <c r="T4210" s="139">
        <f ca="1">INDEX(EXTRACT!DATE,MATCH(Tableau4[[#This Row],[Décalage]],D:D,0),0)</f>
        <v>0</v>
      </c>
      <c r="U4210" s="139">
        <f ca="1">VLOOKUP(Tableau4[[#This Row],[Décalage]],D:E,2,0)</f>
        <v>0</v>
      </c>
      <c r="V4210" s="139">
        <f ca="1">VLOOKUP(Tableau4[[#This Row],[Décalage]],D:G,4,0)</f>
        <v>0</v>
      </c>
      <c r="AY4210" s="88"/>
      <c r="AZ4210" s="88"/>
      <c r="BA4210" s="88"/>
      <c r="BB4210" s="88"/>
      <c r="BC4210" s="88"/>
    </row>
    <row r="4211" spans="1:55" ht="15" x14ac:dyDescent="0.2">
      <c r="A4211" s="100" t="s">
        <v>534</v>
      </c>
      <c r="B4211" s="95" t="s">
        <v>534</v>
      </c>
      <c r="C4211" s="95">
        <v>4208</v>
      </c>
      <c r="D4211" s="95" t="s">
        <v>534</v>
      </c>
      <c r="E4211" s="99" t="s">
        <v>534</v>
      </c>
      <c r="F4211" s="95" t="s">
        <v>534</v>
      </c>
      <c r="G4211" s="95" t="s">
        <v>534</v>
      </c>
      <c r="H4211" s="95">
        <v>0</v>
      </c>
      <c r="I4211" s="95">
        <v>1</v>
      </c>
      <c r="J4211" s="95">
        <v>3744</v>
      </c>
      <c r="K4211" s="95" t="s">
        <v>534</v>
      </c>
      <c r="L4211" s="98" t="s">
        <v>534</v>
      </c>
      <c r="M4211" s="98" t="s">
        <v>534</v>
      </c>
      <c r="N4211" s="97" t="s">
        <v>534</v>
      </c>
      <c r="Q4211" s="88" t="str">
        <f t="array" aca="1" ref="Q4211" ca="1">IFERROR(INDEX(Tableau3[Num DECAL],SMALL(IF(Tableau3[Num DECAL]&lt;&gt;"",ROW(INDIRECT("1:"&amp;ROWS(Tableau3[Num DECAL])))),ROWS($1:4200))),"")</f>
        <v/>
      </c>
      <c r="R4211" s="88">
        <f t="shared" ca="1" si="65"/>
        <v>0</v>
      </c>
      <c r="S4211" s="88">
        <f ca="1">COUNTIFS(Tableau3[PLAGE],R4211)</f>
        <v>0</v>
      </c>
      <c r="T4211" s="139">
        <f ca="1">INDEX(EXTRACT!DATE,MATCH(Tableau4[[#This Row],[Décalage]],D:D,0),0)</f>
        <v>0</v>
      </c>
      <c r="U4211" s="139">
        <f ca="1">VLOOKUP(Tableau4[[#This Row],[Décalage]],D:E,2,0)</f>
        <v>0</v>
      </c>
      <c r="V4211" s="139">
        <f ca="1">VLOOKUP(Tableau4[[#This Row],[Décalage]],D:G,4,0)</f>
        <v>0</v>
      </c>
      <c r="AY4211" s="88"/>
      <c r="AZ4211" s="88"/>
      <c r="BA4211" s="88"/>
      <c r="BB4211" s="88"/>
      <c r="BC4211" s="88"/>
    </row>
    <row r="4212" spans="1:55" ht="15" x14ac:dyDescent="0.2">
      <c r="A4212" s="100" t="s">
        <v>534</v>
      </c>
      <c r="B4212" s="95" t="s">
        <v>534</v>
      </c>
      <c r="C4212" s="95">
        <v>4209</v>
      </c>
      <c r="D4212" s="95" t="s">
        <v>534</v>
      </c>
      <c r="E4212" s="99" t="s">
        <v>534</v>
      </c>
      <c r="F4212" s="95" t="s">
        <v>534</v>
      </c>
      <c r="G4212" s="95" t="s">
        <v>534</v>
      </c>
      <c r="H4212" s="95">
        <v>0</v>
      </c>
      <c r="I4212" s="95">
        <v>1</v>
      </c>
      <c r="J4212" s="95">
        <v>3745</v>
      </c>
      <c r="K4212" s="95" t="s">
        <v>534</v>
      </c>
      <c r="L4212" s="98" t="s">
        <v>534</v>
      </c>
      <c r="M4212" s="98" t="s">
        <v>534</v>
      </c>
      <c r="N4212" s="97" t="s">
        <v>534</v>
      </c>
      <c r="Q4212" s="88" t="str">
        <f t="array" aca="1" ref="Q4212" ca="1">IFERROR(INDEX(Tableau3[Num DECAL],SMALL(IF(Tableau3[Num DECAL]&lt;&gt;"",ROW(INDIRECT("1:"&amp;ROWS(Tableau3[Num DECAL])))),ROWS($1:4201))),"")</f>
        <v/>
      </c>
      <c r="R4212" s="88">
        <f t="shared" ca="1" si="65"/>
        <v>0</v>
      </c>
      <c r="S4212" s="88">
        <f ca="1">COUNTIFS(Tableau3[PLAGE],R4212)</f>
        <v>0</v>
      </c>
      <c r="T4212" s="139">
        <f ca="1">INDEX(EXTRACT!DATE,MATCH(Tableau4[[#This Row],[Décalage]],D:D,0),0)</f>
        <v>0</v>
      </c>
      <c r="U4212" s="139">
        <f ca="1">VLOOKUP(Tableau4[[#This Row],[Décalage]],D:E,2,0)</f>
        <v>0</v>
      </c>
      <c r="V4212" s="139">
        <f ca="1">VLOOKUP(Tableau4[[#This Row],[Décalage]],D:G,4,0)</f>
        <v>0</v>
      </c>
      <c r="AY4212" s="88"/>
      <c r="AZ4212" s="88"/>
      <c r="BA4212" s="88"/>
      <c r="BB4212" s="88"/>
      <c r="BC4212" s="88"/>
    </row>
    <row r="4213" spans="1:55" ht="15" x14ac:dyDescent="0.2">
      <c r="A4213" s="100" t="s">
        <v>534</v>
      </c>
      <c r="B4213" s="95" t="s">
        <v>534</v>
      </c>
      <c r="C4213" s="95">
        <v>4210</v>
      </c>
      <c r="D4213" s="95" t="s">
        <v>534</v>
      </c>
      <c r="E4213" s="99" t="s">
        <v>534</v>
      </c>
      <c r="F4213" s="95" t="s">
        <v>534</v>
      </c>
      <c r="G4213" s="95" t="s">
        <v>534</v>
      </c>
      <c r="H4213" s="95">
        <v>0</v>
      </c>
      <c r="I4213" s="95">
        <v>1</v>
      </c>
      <c r="J4213" s="95">
        <v>3746</v>
      </c>
      <c r="K4213" s="95" t="s">
        <v>534</v>
      </c>
      <c r="L4213" s="98" t="s">
        <v>534</v>
      </c>
      <c r="M4213" s="98" t="s">
        <v>534</v>
      </c>
      <c r="N4213" s="97" t="s">
        <v>534</v>
      </c>
      <c r="Q4213" s="88" t="str">
        <f t="array" aca="1" ref="Q4213" ca="1">IFERROR(INDEX(Tableau3[Num DECAL],SMALL(IF(Tableau3[Num DECAL]&lt;&gt;"",ROW(INDIRECT("1:"&amp;ROWS(Tableau3[Num DECAL])))),ROWS($1:4202))),"")</f>
        <v/>
      </c>
      <c r="R4213" s="88">
        <f t="shared" ca="1" si="65"/>
        <v>0</v>
      </c>
      <c r="S4213" s="88">
        <f ca="1">COUNTIFS(Tableau3[PLAGE],R4213)</f>
        <v>0</v>
      </c>
      <c r="T4213" s="139">
        <f ca="1">INDEX(EXTRACT!DATE,MATCH(Tableau4[[#This Row],[Décalage]],D:D,0),0)</f>
        <v>0</v>
      </c>
      <c r="U4213" s="139">
        <f ca="1">VLOOKUP(Tableau4[[#This Row],[Décalage]],D:E,2,0)</f>
        <v>0</v>
      </c>
      <c r="V4213" s="139">
        <f ca="1">VLOOKUP(Tableau4[[#This Row],[Décalage]],D:G,4,0)</f>
        <v>0</v>
      </c>
      <c r="AY4213" s="88"/>
      <c r="AZ4213" s="88"/>
      <c r="BA4213" s="88"/>
      <c r="BB4213" s="88"/>
      <c r="BC4213" s="88"/>
    </row>
    <row r="4214" spans="1:55" ht="15" x14ac:dyDescent="0.2">
      <c r="A4214" s="100" t="s">
        <v>534</v>
      </c>
      <c r="B4214" s="95" t="s">
        <v>534</v>
      </c>
      <c r="C4214" s="95">
        <v>4211</v>
      </c>
      <c r="D4214" s="95" t="s">
        <v>534</v>
      </c>
      <c r="E4214" s="99" t="s">
        <v>534</v>
      </c>
      <c r="F4214" s="95" t="s">
        <v>534</v>
      </c>
      <c r="G4214" s="95" t="s">
        <v>534</v>
      </c>
      <c r="H4214" s="95">
        <v>0</v>
      </c>
      <c r="I4214" s="95">
        <v>1</v>
      </c>
      <c r="J4214" s="95">
        <v>3747</v>
      </c>
      <c r="K4214" s="95" t="s">
        <v>534</v>
      </c>
      <c r="L4214" s="98" t="s">
        <v>534</v>
      </c>
      <c r="M4214" s="98" t="s">
        <v>534</v>
      </c>
      <c r="N4214" s="97" t="s">
        <v>534</v>
      </c>
      <c r="Q4214" s="88" t="str">
        <f t="array" aca="1" ref="Q4214" ca="1">IFERROR(INDEX(Tableau3[Num DECAL],SMALL(IF(Tableau3[Num DECAL]&lt;&gt;"",ROW(INDIRECT("1:"&amp;ROWS(Tableau3[Num DECAL])))),ROWS($1:4203))),"")</f>
        <v/>
      </c>
      <c r="R4214" s="88">
        <f t="shared" ca="1" si="65"/>
        <v>0</v>
      </c>
      <c r="S4214" s="88">
        <f ca="1">COUNTIFS(Tableau3[PLAGE],R4214)</f>
        <v>0</v>
      </c>
      <c r="T4214" s="139">
        <f ca="1">INDEX(EXTRACT!DATE,MATCH(Tableau4[[#This Row],[Décalage]],D:D,0),0)</f>
        <v>0</v>
      </c>
      <c r="U4214" s="139">
        <f ca="1">VLOOKUP(Tableau4[[#This Row],[Décalage]],D:E,2,0)</f>
        <v>0</v>
      </c>
      <c r="V4214" s="139">
        <f ca="1">VLOOKUP(Tableau4[[#This Row],[Décalage]],D:G,4,0)</f>
        <v>0</v>
      </c>
      <c r="AY4214" s="88"/>
      <c r="AZ4214" s="88"/>
      <c r="BA4214" s="88"/>
      <c r="BB4214" s="88"/>
      <c r="BC4214" s="88"/>
    </row>
    <row r="4215" spans="1:55" ht="15" x14ac:dyDescent="0.2">
      <c r="A4215" s="100" t="s">
        <v>534</v>
      </c>
      <c r="B4215" s="95" t="s">
        <v>534</v>
      </c>
      <c r="C4215" s="95">
        <v>4212</v>
      </c>
      <c r="D4215" s="95" t="s">
        <v>534</v>
      </c>
      <c r="E4215" s="99" t="s">
        <v>534</v>
      </c>
      <c r="F4215" s="95" t="s">
        <v>534</v>
      </c>
      <c r="G4215" s="95" t="s">
        <v>534</v>
      </c>
      <c r="H4215" s="95">
        <v>0</v>
      </c>
      <c r="I4215" s="95">
        <v>1</v>
      </c>
      <c r="J4215" s="95">
        <v>3748</v>
      </c>
      <c r="K4215" s="95" t="s">
        <v>534</v>
      </c>
      <c r="L4215" s="98" t="s">
        <v>534</v>
      </c>
      <c r="M4215" s="98" t="s">
        <v>534</v>
      </c>
      <c r="N4215" s="97" t="s">
        <v>534</v>
      </c>
      <c r="Q4215" s="88" t="str">
        <f t="array" aca="1" ref="Q4215" ca="1">IFERROR(INDEX(Tableau3[Num DECAL],SMALL(IF(Tableau3[Num DECAL]&lt;&gt;"",ROW(INDIRECT("1:"&amp;ROWS(Tableau3[Num DECAL])))),ROWS($1:4204))),"")</f>
        <v/>
      </c>
      <c r="R4215" s="88">
        <f t="shared" ca="1" si="65"/>
        <v>0</v>
      </c>
      <c r="S4215" s="88">
        <f ca="1">COUNTIFS(Tableau3[PLAGE],R4215)</f>
        <v>0</v>
      </c>
      <c r="T4215" s="139">
        <f ca="1">INDEX(EXTRACT!DATE,MATCH(Tableau4[[#This Row],[Décalage]],D:D,0),0)</f>
        <v>0</v>
      </c>
      <c r="U4215" s="139">
        <f ca="1">VLOOKUP(Tableau4[[#This Row],[Décalage]],D:E,2,0)</f>
        <v>0</v>
      </c>
      <c r="V4215" s="139">
        <f ca="1">VLOOKUP(Tableau4[[#This Row],[Décalage]],D:G,4,0)</f>
        <v>0</v>
      </c>
      <c r="AY4215" s="88"/>
      <c r="AZ4215" s="88"/>
      <c r="BA4215" s="88"/>
      <c r="BB4215" s="88"/>
      <c r="BC4215" s="88"/>
    </row>
    <row r="4216" spans="1:55" ht="15" x14ac:dyDescent="0.2">
      <c r="A4216" s="100" t="s">
        <v>534</v>
      </c>
      <c r="B4216" s="95" t="s">
        <v>534</v>
      </c>
      <c r="C4216" s="95">
        <v>4213</v>
      </c>
      <c r="D4216" s="95" t="s">
        <v>534</v>
      </c>
      <c r="E4216" s="99" t="s">
        <v>534</v>
      </c>
      <c r="F4216" s="95" t="s">
        <v>534</v>
      </c>
      <c r="G4216" s="95" t="s">
        <v>534</v>
      </c>
      <c r="H4216" s="95">
        <v>0</v>
      </c>
      <c r="I4216" s="95">
        <v>1</v>
      </c>
      <c r="J4216" s="95">
        <v>3749</v>
      </c>
      <c r="K4216" s="95" t="s">
        <v>534</v>
      </c>
      <c r="L4216" s="98" t="s">
        <v>534</v>
      </c>
      <c r="M4216" s="98" t="s">
        <v>534</v>
      </c>
      <c r="N4216" s="97" t="s">
        <v>534</v>
      </c>
      <c r="Q4216" s="88" t="str">
        <f t="array" aca="1" ref="Q4216" ca="1">IFERROR(INDEX(Tableau3[Num DECAL],SMALL(IF(Tableau3[Num DECAL]&lt;&gt;"",ROW(INDIRECT("1:"&amp;ROWS(Tableau3[Num DECAL])))),ROWS($1:4205))),"")</f>
        <v/>
      </c>
      <c r="R4216" s="88">
        <f t="shared" ca="1" si="65"/>
        <v>0</v>
      </c>
      <c r="S4216" s="88">
        <f ca="1">COUNTIFS(Tableau3[PLAGE],R4216)</f>
        <v>0</v>
      </c>
      <c r="T4216" s="139">
        <f ca="1">INDEX(EXTRACT!DATE,MATCH(Tableau4[[#This Row],[Décalage]],D:D,0),0)</f>
        <v>0</v>
      </c>
      <c r="U4216" s="139">
        <f ca="1">VLOOKUP(Tableau4[[#This Row],[Décalage]],D:E,2,0)</f>
        <v>0</v>
      </c>
      <c r="V4216" s="139">
        <f ca="1">VLOOKUP(Tableau4[[#This Row],[Décalage]],D:G,4,0)</f>
        <v>0</v>
      </c>
      <c r="AY4216" s="88"/>
      <c r="AZ4216" s="88"/>
      <c r="BA4216" s="88"/>
      <c r="BB4216" s="88"/>
      <c r="BC4216" s="88"/>
    </row>
    <row r="4217" spans="1:55" ht="15" x14ac:dyDescent="0.2">
      <c r="A4217" s="100" t="s">
        <v>534</v>
      </c>
      <c r="B4217" s="95" t="s">
        <v>534</v>
      </c>
      <c r="C4217" s="95">
        <v>4214</v>
      </c>
      <c r="D4217" s="95" t="s">
        <v>534</v>
      </c>
      <c r="E4217" s="99" t="s">
        <v>534</v>
      </c>
      <c r="F4217" s="95" t="s">
        <v>534</v>
      </c>
      <c r="G4217" s="95" t="s">
        <v>534</v>
      </c>
      <c r="H4217" s="95">
        <v>0</v>
      </c>
      <c r="I4217" s="95">
        <v>1</v>
      </c>
      <c r="J4217" s="95">
        <v>3750</v>
      </c>
      <c r="K4217" s="95" t="s">
        <v>534</v>
      </c>
      <c r="L4217" s="98" t="s">
        <v>534</v>
      </c>
      <c r="M4217" s="98" t="s">
        <v>534</v>
      </c>
      <c r="N4217" s="97" t="s">
        <v>534</v>
      </c>
      <c r="Q4217" s="88" t="str">
        <f t="array" aca="1" ref="Q4217" ca="1">IFERROR(INDEX(Tableau3[Num DECAL],SMALL(IF(Tableau3[Num DECAL]&lt;&gt;"",ROW(INDIRECT("1:"&amp;ROWS(Tableau3[Num DECAL])))),ROWS($1:4206))),"")</f>
        <v/>
      </c>
      <c r="R4217" s="88">
        <f t="shared" ca="1" si="65"/>
        <v>0</v>
      </c>
      <c r="S4217" s="88">
        <f ca="1">COUNTIFS(Tableau3[PLAGE],R4217)</f>
        <v>0</v>
      </c>
      <c r="T4217" s="139">
        <f ca="1">INDEX(EXTRACT!DATE,MATCH(Tableau4[[#This Row],[Décalage]],D:D,0),0)</f>
        <v>0</v>
      </c>
      <c r="U4217" s="139">
        <f ca="1">VLOOKUP(Tableau4[[#This Row],[Décalage]],D:E,2,0)</f>
        <v>0</v>
      </c>
      <c r="V4217" s="139">
        <f ca="1">VLOOKUP(Tableau4[[#This Row],[Décalage]],D:G,4,0)</f>
        <v>0</v>
      </c>
      <c r="AY4217" s="88"/>
      <c r="AZ4217" s="88"/>
      <c r="BA4217" s="88"/>
      <c r="BB4217" s="88"/>
      <c r="BC4217" s="88"/>
    </row>
    <row r="4218" spans="1:55" ht="15" x14ac:dyDescent="0.2">
      <c r="A4218" s="100" t="s">
        <v>534</v>
      </c>
      <c r="B4218" s="95" t="s">
        <v>534</v>
      </c>
      <c r="C4218" s="95">
        <v>4215</v>
      </c>
      <c r="D4218" s="95" t="s">
        <v>534</v>
      </c>
      <c r="E4218" s="99" t="s">
        <v>534</v>
      </c>
      <c r="F4218" s="95" t="s">
        <v>534</v>
      </c>
      <c r="G4218" s="95" t="s">
        <v>534</v>
      </c>
      <c r="H4218" s="95">
        <v>0</v>
      </c>
      <c r="I4218" s="95">
        <v>1</v>
      </c>
      <c r="J4218" s="95">
        <v>3751</v>
      </c>
      <c r="K4218" s="95" t="s">
        <v>534</v>
      </c>
      <c r="L4218" s="98" t="s">
        <v>534</v>
      </c>
      <c r="M4218" s="98" t="s">
        <v>534</v>
      </c>
      <c r="N4218" s="97" t="s">
        <v>534</v>
      </c>
      <c r="Q4218" s="88" t="str">
        <f t="array" aca="1" ref="Q4218" ca="1">IFERROR(INDEX(Tableau3[Num DECAL],SMALL(IF(Tableau3[Num DECAL]&lt;&gt;"",ROW(INDIRECT("1:"&amp;ROWS(Tableau3[Num DECAL])))),ROWS($1:4207))),"")</f>
        <v/>
      </c>
      <c r="R4218" s="88">
        <f t="shared" ca="1" si="65"/>
        <v>0</v>
      </c>
      <c r="S4218" s="88">
        <f ca="1">COUNTIFS(Tableau3[PLAGE],R4218)</f>
        <v>0</v>
      </c>
      <c r="T4218" s="139">
        <f ca="1">INDEX(EXTRACT!DATE,MATCH(Tableau4[[#This Row],[Décalage]],D:D,0),0)</f>
        <v>0</v>
      </c>
      <c r="U4218" s="139">
        <f ca="1">VLOOKUP(Tableau4[[#This Row],[Décalage]],D:E,2,0)</f>
        <v>0</v>
      </c>
      <c r="V4218" s="139">
        <f ca="1">VLOOKUP(Tableau4[[#This Row],[Décalage]],D:G,4,0)</f>
        <v>0</v>
      </c>
      <c r="AY4218" s="88"/>
      <c r="AZ4218" s="88"/>
      <c r="BA4218" s="88"/>
      <c r="BB4218" s="88"/>
      <c r="BC4218" s="88"/>
    </row>
    <row r="4219" spans="1:55" ht="15" x14ac:dyDescent="0.2">
      <c r="A4219" s="100" t="s">
        <v>534</v>
      </c>
      <c r="B4219" s="95" t="s">
        <v>534</v>
      </c>
      <c r="C4219" s="95">
        <v>4216</v>
      </c>
      <c r="D4219" s="95" t="s">
        <v>534</v>
      </c>
      <c r="E4219" s="99" t="s">
        <v>534</v>
      </c>
      <c r="F4219" s="95" t="s">
        <v>534</v>
      </c>
      <c r="G4219" s="95" t="s">
        <v>534</v>
      </c>
      <c r="H4219" s="95">
        <v>0</v>
      </c>
      <c r="I4219" s="95">
        <v>1</v>
      </c>
      <c r="J4219" s="95">
        <v>3752</v>
      </c>
      <c r="K4219" s="95" t="s">
        <v>534</v>
      </c>
      <c r="L4219" s="98" t="s">
        <v>534</v>
      </c>
      <c r="M4219" s="98" t="s">
        <v>534</v>
      </c>
      <c r="N4219" s="97" t="s">
        <v>534</v>
      </c>
      <c r="Q4219" s="88" t="str">
        <f t="array" aca="1" ref="Q4219" ca="1">IFERROR(INDEX(Tableau3[Num DECAL],SMALL(IF(Tableau3[Num DECAL]&lt;&gt;"",ROW(INDIRECT("1:"&amp;ROWS(Tableau3[Num DECAL])))),ROWS($1:4208))),"")</f>
        <v/>
      </c>
      <c r="R4219" s="88">
        <f t="shared" ca="1" si="65"/>
        <v>0</v>
      </c>
      <c r="S4219" s="88">
        <f ca="1">COUNTIFS(Tableau3[PLAGE],R4219)</f>
        <v>0</v>
      </c>
      <c r="T4219" s="139">
        <f ca="1">INDEX(EXTRACT!DATE,MATCH(Tableau4[[#This Row],[Décalage]],D:D,0),0)</f>
        <v>0</v>
      </c>
      <c r="U4219" s="139">
        <f ca="1">VLOOKUP(Tableau4[[#This Row],[Décalage]],D:E,2,0)</f>
        <v>0</v>
      </c>
      <c r="V4219" s="139">
        <f ca="1">VLOOKUP(Tableau4[[#This Row],[Décalage]],D:G,4,0)</f>
        <v>0</v>
      </c>
      <c r="AY4219" s="88"/>
      <c r="AZ4219" s="88"/>
      <c r="BA4219" s="88"/>
      <c r="BB4219" s="88"/>
      <c r="BC4219" s="88"/>
    </row>
    <row r="4220" spans="1:55" ht="15" x14ac:dyDescent="0.2">
      <c r="A4220" s="100" t="s">
        <v>534</v>
      </c>
      <c r="B4220" s="95" t="s">
        <v>534</v>
      </c>
      <c r="C4220" s="95">
        <v>4217</v>
      </c>
      <c r="D4220" s="95" t="s">
        <v>534</v>
      </c>
      <c r="E4220" s="99" t="s">
        <v>534</v>
      </c>
      <c r="F4220" s="95" t="s">
        <v>534</v>
      </c>
      <c r="G4220" s="95" t="s">
        <v>534</v>
      </c>
      <c r="H4220" s="95">
        <v>0</v>
      </c>
      <c r="I4220" s="95">
        <v>1</v>
      </c>
      <c r="J4220" s="95">
        <v>3753</v>
      </c>
      <c r="K4220" s="95" t="s">
        <v>534</v>
      </c>
      <c r="L4220" s="98" t="s">
        <v>534</v>
      </c>
      <c r="M4220" s="98" t="s">
        <v>534</v>
      </c>
      <c r="N4220" s="97" t="s">
        <v>534</v>
      </c>
      <c r="Q4220" s="88" t="str">
        <f t="array" aca="1" ref="Q4220" ca="1">IFERROR(INDEX(Tableau3[Num DECAL],SMALL(IF(Tableau3[Num DECAL]&lt;&gt;"",ROW(INDIRECT("1:"&amp;ROWS(Tableau3[Num DECAL])))),ROWS($1:4209))),"")</f>
        <v/>
      </c>
      <c r="R4220" s="88">
        <f t="shared" ca="1" si="65"/>
        <v>0</v>
      </c>
      <c r="S4220" s="88">
        <f ca="1">COUNTIFS(Tableau3[PLAGE],R4220)</f>
        <v>0</v>
      </c>
      <c r="T4220" s="139">
        <f ca="1">INDEX(EXTRACT!DATE,MATCH(Tableau4[[#This Row],[Décalage]],D:D,0),0)</f>
        <v>0</v>
      </c>
      <c r="U4220" s="139">
        <f ca="1">VLOOKUP(Tableau4[[#This Row],[Décalage]],D:E,2,0)</f>
        <v>0</v>
      </c>
      <c r="V4220" s="139">
        <f ca="1">VLOOKUP(Tableau4[[#This Row],[Décalage]],D:G,4,0)</f>
        <v>0</v>
      </c>
      <c r="AY4220" s="88"/>
      <c r="AZ4220" s="88"/>
      <c r="BA4220" s="88"/>
      <c r="BB4220" s="88"/>
      <c r="BC4220" s="88"/>
    </row>
    <row r="4221" spans="1:55" ht="15" x14ac:dyDescent="0.2">
      <c r="A4221" s="100" t="s">
        <v>534</v>
      </c>
      <c r="B4221" s="95" t="s">
        <v>534</v>
      </c>
      <c r="C4221" s="95">
        <v>4218</v>
      </c>
      <c r="D4221" s="95" t="s">
        <v>534</v>
      </c>
      <c r="E4221" s="99" t="s">
        <v>534</v>
      </c>
      <c r="F4221" s="95" t="s">
        <v>534</v>
      </c>
      <c r="G4221" s="95" t="s">
        <v>534</v>
      </c>
      <c r="H4221" s="95">
        <v>0</v>
      </c>
      <c r="I4221" s="95">
        <v>1</v>
      </c>
      <c r="J4221" s="95">
        <v>3754</v>
      </c>
      <c r="K4221" s="95" t="s">
        <v>534</v>
      </c>
      <c r="L4221" s="98" t="s">
        <v>534</v>
      </c>
      <c r="M4221" s="98" t="s">
        <v>534</v>
      </c>
      <c r="N4221" s="97" t="s">
        <v>534</v>
      </c>
      <c r="Q4221" s="88" t="str">
        <f t="array" aca="1" ref="Q4221" ca="1">IFERROR(INDEX(Tableau3[Num DECAL],SMALL(IF(Tableau3[Num DECAL]&lt;&gt;"",ROW(INDIRECT("1:"&amp;ROWS(Tableau3[Num DECAL])))),ROWS($1:4210))),"")</f>
        <v/>
      </c>
      <c r="R4221" s="88">
        <f t="shared" ca="1" si="65"/>
        <v>0</v>
      </c>
      <c r="S4221" s="88">
        <f ca="1">COUNTIFS(Tableau3[PLAGE],R4221)</f>
        <v>0</v>
      </c>
      <c r="T4221" s="139">
        <f ca="1">INDEX(EXTRACT!DATE,MATCH(Tableau4[[#This Row],[Décalage]],D:D,0),0)</f>
        <v>0</v>
      </c>
      <c r="U4221" s="139">
        <f ca="1">VLOOKUP(Tableau4[[#This Row],[Décalage]],D:E,2,0)</f>
        <v>0</v>
      </c>
      <c r="V4221" s="139">
        <f ca="1">VLOOKUP(Tableau4[[#This Row],[Décalage]],D:G,4,0)</f>
        <v>0</v>
      </c>
      <c r="AY4221" s="88"/>
      <c r="AZ4221" s="88"/>
      <c r="BA4221" s="88"/>
      <c r="BB4221" s="88"/>
      <c r="BC4221" s="88"/>
    </row>
    <row r="4222" spans="1:55" ht="15" x14ac:dyDescent="0.2">
      <c r="A4222" s="100" t="s">
        <v>534</v>
      </c>
      <c r="B4222" s="95" t="s">
        <v>534</v>
      </c>
      <c r="C4222" s="95">
        <v>4219</v>
      </c>
      <c r="D4222" s="95" t="s">
        <v>534</v>
      </c>
      <c r="E4222" s="99" t="s">
        <v>534</v>
      </c>
      <c r="F4222" s="95" t="s">
        <v>534</v>
      </c>
      <c r="G4222" s="95" t="s">
        <v>534</v>
      </c>
      <c r="H4222" s="95">
        <v>0</v>
      </c>
      <c r="I4222" s="95">
        <v>1</v>
      </c>
      <c r="J4222" s="95">
        <v>3755</v>
      </c>
      <c r="K4222" s="95" t="s">
        <v>534</v>
      </c>
      <c r="L4222" s="98" t="s">
        <v>534</v>
      </c>
      <c r="M4222" s="98" t="s">
        <v>534</v>
      </c>
      <c r="N4222" s="97" t="s">
        <v>534</v>
      </c>
      <c r="Q4222" s="88" t="str">
        <f t="array" aca="1" ref="Q4222" ca="1">IFERROR(INDEX(Tableau3[Num DECAL],SMALL(IF(Tableau3[Num DECAL]&lt;&gt;"",ROW(INDIRECT("1:"&amp;ROWS(Tableau3[Num DECAL])))),ROWS($1:4211))),"")</f>
        <v/>
      </c>
      <c r="R4222" s="88">
        <f t="shared" ca="1" si="65"/>
        <v>0</v>
      </c>
      <c r="S4222" s="88">
        <f ca="1">COUNTIFS(Tableau3[PLAGE],R4222)</f>
        <v>0</v>
      </c>
      <c r="T4222" s="139">
        <f ca="1">INDEX(EXTRACT!DATE,MATCH(Tableau4[[#This Row],[Décalage]],D:D,0),0)</f>
        <v>0</v>
      </c>
      <c r="U4222" s="139">
        <f ca="1">VLOOKUP(Tableau4[[#This Row],[Décalage]],D:E,2,0)</f>
        <v>0</v>
      </c>
      <c r="V4222" s="139">
        <f ca="1">VLOOKUP(Tableau4[[#This Row],[Décalage]],D:G,4,0)</f>
        <v>0</v>
      </c>
      <c r="AY4222" s="88"/>
      <c r="AZ4222" s="88"/>
      <c r="BA4222" s="88"/>
      <c r="BB4222" s="88"/>
      <c r="BC4222" s="88"/>
    </row>
    <row r="4223" spans="1:55" ht="15" x14ac:dyDescent="0.2">
      <c r="A4223" s="100" t="s">
        <v>534</v>
      </c>
      <c r="B4223" s="95" t="s">
        <v>534</v>
      </c>
      <c r="C4223" s="95">
        <v>4220</v>
      </c>
      <c r="D4223" s="95" t="s">
        <v>534</v>
      </c>
      <c r="E4223" s="99" t="s">
        <v>534</v>
      </c>
      <c r="F4223" s="95" t="s">
        <v>534</v>
      </c>
      <c r="G4223" s="95" t="s">
        <v>534</v>
      </c>
      <c r="H4223" s="95">
        <v>0</v>
      </c>
      <c r="I4223" s="95">
        <v>1</v>
      </c>
      <c r="J4223" s="95">
        <v>3756</v>
      </c>
      <c r="K4223" s="95" t="s">
        <v>534</v>
      </c>
      <c r="L4223" s="98" t="s">
        <v>534</v>
      </c>
      <c r="M4223" s="98" t="s">
        <v>534</v>
      </c>
      <c r="N4223" s="97" t="s">
        <v>534</v>
      </c>
      <c r="Q4223" s="88" t="str">
        <f t="array" aca="1" ref="Q4223" ca="1">IFERROR(INDEX(Tableau3[Num DECAL],SMALL(IF(Tableau3[Num DECAL]&lt;&gt;"",ROW(INDIRECT("1:"&amp;ROWS(Tableau3[Num DECAL])))),ROWS($1:4212))),"")</f>
        <v/>
      </c>
      <c r="R4223" s="88">
        <f t="shared" ca="1" si="65"/>
        <v>0</v>
      </c>
      <c r="S4223" s="88">
        <f ca="1">COUNTIFS(Tableau3[PLAGE],R4223)</f>
        <v>0</v>
      </c>
      <c r="T4223" s="139">
        <f ca="1">INDEX(EXTRACT!DATE,MATCH(Tableau4[[#This Row],[Décalage]],D:D,0),0)</f>
        <v>0</v>
      </c>
      <c r="U4223" s="139">
        <f ca="1">VLOOKUP(Tableau4[[#This Row],[Décalage]],D:E,2,0)</f>
        <v>0</v>
      </c>
      <c r="V4223" s="139">
        <f ca="1">VLOOKUP(Tableau4[[#This Row],[Décalage]],D:G,4,0)</f>
        <v>0</v>
      </c>
      <c r="AY4223" s="88"/>
      <c r="AZ4223" s="88"/>
      <c r="BA4223" s="88"/>
      <c r="BB4223" s="88"/>
      <c r="BC4223" s="88"/>
    </row>
    <row r="4224" spans="1:55" ht="15" x14ac:dyDescent="0.2">
      <c r="A4224" s="100" t="s">
        <v>534</v>
      </c>
      <c r="B4224" s="95" t="s">
        <v>534</v>
      </c>
      <c r="C4224" s="95">
        <v>4221</v>
      </c>
      <c r="D4224" s="95" t="s">
        <v>534</v>
      </c>
      <c r="E4224" s="99" t="s">
        <v>534</v>
      </c>
      <c r="F4224" s="95" t="s">
        <v>534</v>
      </c>
      <c r="G4224" s="95" t="s">
        <v>534</v>
      </c>
      <c r="H4224" s="95">
        <v>0</v>
      </c>
      <c r="I4224" s="95">
        <v>1</v>
      </c>
      <c r="J4224" s="95">
        <v>3757</v>
      </c>
      <c r="K4224" s="95" t="s">
        <v>534</v>
      </c>
      <c r="L4224" s="98" t="s">
        <v>534</v>
      </c>
      <c r="M4224" s="98" t="s">
        <v>534</v>
      </c>
      <c r="N4224" s="97" t="s">
        <v>534</v>
      </c>
      <c r="Q4224" s="88" t="str">
        <f t="array" aca="1" ref="Q4224" ca="1">IFERROR(INDEX(Tableau3[Num DECAL],SMALL(IF(Tableau3[Num DECAL]&lt;&gt;"",ROW(INDIRECT("1:"&amp;ROWS(Tableau3[Num DECAL])))),ROWS($1:4213))),"")</f>
        <v/>
      </c>
      <c r="R4224" s="88">
        <f t="shared" ca="1" si="65"/>
        <v>0</v>
      </c>
      <c r="S4224" s="88">
        <f ca="1">COUNTIFS(Tableau3[PLAGE],R4224)</f>
        <v>0</v>
      </c>
      <c r="T4224" s="139">
        <f ca="1">INDEX(EXTRACT!DATE,MATCH(Tableau4[[#This Row],[Décalage]],D:D,0),0)</f>
        <v>0</v>
      </c>
      <c r="U4224" s="139">
        <f ca="1">VLOOKUP(Tableau4[[#This Row],[Décalage]],D:E,2,0)</f>
        <v>0</v>
      </c>
      <c r="V4224" s="139">
        <f ca="1">VLOOKUP(Tableau4[[#This Row],[Décalage]],D:G,4,0)</f>
        <v>0</v>
      </c>
      <c r="AY4224" s="88"/>
      <c r="AZ4224" s="88"/>
      <c r="BA4224" s="88"/>
      <c r="BB4224" s="88"/>
      <c r="BC4224" s="88"/>
    </row>
    <row r="4225" spans="1:55" ht="15" x14ac:dyDescent="0.2">
      <c r="A4225" s="100" t="s">
        <v>534</v>
      </c>
      <c r="B4225" s="95" t="s">
        <v>534</v>
      </c>
      <c r="C4225" s="95">
        <v>4222</v>
      </c>
      <c r="D4225" s="95" t="s">
        <v>534</v>
      </c>
      <c r="E4225" s="99" t="s">
        <v>534</v>
      </c>
      <c r="F4225" s="95" t="s">
        <v>534</v>
      </c>
      <c r="G4225" s="95" t="s">
        <v>534</v>
      </c>
      <c r="H4225" s="95">
        <v>0</v>
      </c>
      <c r="I4225" s="95">
        <v>1</v>
      </c>
      <c r="J4225" s="95">
        <v>3758</v>
      </c>
      <c r="K4225" s="95" t="s">
        <v>534</v>
      </c>
      <c r="L4225" s="98" t="s">
        <v>534</v>
      </c>
      <c r="M4225" s="98" t="s">
        <v>534</v>
      </c>
      <c r="N4225" s="97" t="s">
        <v>534</v>
      </c>
      <c r="Q4225" s="88" t="str">
        <f t="array" aca="1" ref="Q4225" ca="1">IFERROR(INDEX(Tableau3[Num DECAL],SMALL(IF(Tableau3[Num DECAL]&lt;&gt;"",ROW(INDIRECT("1:"&amp;ROWS(Tableau3[Num DECAL])))),ROWS($1:4214))),"")</f>
        <v/>
      </c>
      <c r="R4225" s="88">
        <f t="shared" ca="1" si="65"/>
        <v>0</v>
      </c>
      <c r="S4225" s="88">
        <f ca="1">COUNTIFS(Tableau3[PLAGE],R4225)</f>
        <v>0</v>
      </c>
      <c r="T4225" s="139">
        <f ca="1">INDEX(EXTRACT!DATE,MATCH(Tableau4[[#This Row],[Décalage]],D:D,0),0)</f>
        <v>0</v>
      </c>
      <c r="U4225" s="139">
        <f ca="1">VLOOKUP(Tableau4[[#This Row],[Décalage]],D:E,2,0)</f>
        <v>0</v>
      </c>
      <c r="V4225" s="139">
        <f ca="1">VLOOKUP(Tableau4[[#This Row],[Décalage]],D:G,4,0)</f>
        <v>0</v>
      </c>
      <c r="AY4225" s="88"/>
      <c r="AZ4225" s="88"/>
      <c r="BA4225" s="88"/>
      <c r="BB4225" s="88"/>
      <c r="BC4225" s="88"/>
    </row>
    <row r="4226" spans="1:55" ht="15" x14ac:dyDescent="0.2">
      <c r="A4226" s="100" t="s">
        <v>534</v>
      </c>
      <c r="B4226" s="95" t="s">
        <v>534</v>
      </c>
      <c r="C4226" s="95">
        <v>4223</v>
      </c>
      <c r="D4226" s="95" t="s">
        <v>534</v>
      </c>
      <c r="E4226" s="99" t="s">
        <v>534</v>
      </c>
      <c r="F4226" s="95" t="s">
        <v>534</v>
      </c>
      <c r="G4226" s="95" t="s">
        <v>534</v>
      </c>
      <c r="H4226" s="95">
        <v>0</v>
      </c>
      <c r="I4226" s="95">
        <v>1</v>
      </c>
      <c r="J4226" s="95">
        <v>3759</v>
      </c>
      <c r="K4226" s="95" t="s">
        <v>534</v>
      </c>
      <c r="L4226" s="98" t="s">
        <v>534</v>
      </c>
      <c r="M4226" s="98" t="s">
        <v>534</v>
      </c>
      <c r="N4226" s="97" t="s">
        <v>534</v>
      </c>
      <c r="Q4226" s="88" t="str">
        <f t="array" aca="1" ref="Q4226" ca="1">IFERROR(INDEX(Tableau3[Num DECAL],SMALL(IF(Tableau3[Num DECAL]&lt;&gt;"",ROW(INDIRECT("1:"&amp;ROWS(Tableau3[Num DECAL])))),ROWS($1:4215))),"")</f>
        <v/>
      </c>
      <c r="R4226" s="88">
        <f t="shared" ca="1" si="65"/>
        <v>0</v>
      </c>
      <c r="S4226" s="88">
        <f ca="1">COUNTIFS(Tableau3[PLAGE],R4226)</f>
        <v>0</v>
      </c>
      <c r="T4226" s="139">
        <f ca="1">INDEX(EXTRACT!DATE,MATCH(Tableau4[[#This Row],[Décalage]],D:D,0),0)</f>
        <v>0</v>
      </c>
      <c r="U4226" s="139">
        <f ca="1">VLOOKUP(Tableau4[[#This Row],[Décalage]],D:E,2,0)</f>
        <v>0</v>
      </c>
      <c r="V4226" s="139">
        <f ca="1">VLOOKUP(Tableau4[[#This Row],[Décalage]],D:G,4,0)</f>
        <v>0</v>
      </c>
      <c r="AY4226" s="88"/>
      <c r="AZ4226" s="88"/>
      <c r="BA4226" s="88"/>
      <c r="BB4226" s="88"/>
      <c r="BC4226" s="88"/>
    </row>
    <row r="4227" spans="1:55" ht="15" x14ac:dyDescent="0.2">
      <c r="A4227" s="100" t="s">
        <v>534</v>
      </c>
      <c r="B4227" s="95" t="s">
        <v>534</v>
      </c>
      <c r="C4227" s="95">
        <v>4224</v>
      </c>
      <c r="D4227" s="95" t="s">
        <v>534</v>
      </c>
      <c r="E4227" s="99" t="s">
        <v>534</v>
      </c>
      <c r="F4227" s="95" t="s">
        <v>534</v>
      </c>
      <c r="G4227" s="95" t="s">
        <v>534</v>
      </c>
      <c r="H4227" s="95">
        <v>0</v>
      </c>
      <c r="I4227" s="95">
        <v>1</v>
      </c>
      <c r="J4227" s="95">
        <v>3760</v>
      </c>
      <c r="K4227" s="95" t="s">
        <v>534</v>
      </c>
      <c r="L4227" s="98" t="s">
        <v>534</v>
      </c>
      <c r="M4227" s="98" t="s">
        <v>534</v>
      </c>
      <c r="N4227" s="97" t="s">
        <v>534</v>
      </c>
      <c r="Q4227" s="88" t="str">
        <f t="array" aca="1" ref="Q4227" ca="1">IFERROR(INDEX(Tableau3[Num DECAL],SMALL(IF(Tableau3[Num DECAL]&lt;&gt;"",ROW(INDIRECT("1:"&amp;ROWS(Tableau3[Num DECAL])))),ROWS($1:4216))),"")</f>
        <v/>
      </c>
      <c r="R4227" s="88">
        <f t="shared" ca="1" si="65"/>
        <v>0</v>
      </c>
      <c r="S4227" s="88">
        <f ca="1">COUNTIFS(Tableau3[PLAGE],R4227)</f>
        <v>0</v>
      </c>
      <c r="T4227" s="139">
        <f ca="1">INDEX(EXTRACT!DATE,MATCH(Tableau4[[#This Row],[Décalage]],D:D,0),0)</f>
        <v>0</v>
      </c>
      <c r="U4227" s="139">
        <f ca="1">VLOOKUP(Tableau4[[#This Row],[Décalage]],D:E,2,0)</f>
        <v>0</v>
      </c>
      <c r="V4227" s="139">
        <f ca="1">VLOOKUP(Tableau4[[#This Row],[Décalage]],D:G,4,0)</f>
        <v>0</v>
      </c>
      <c r="AY4227" s="88"/>
      <c r="AZ4227" s="88"/>
      <c r="BA4227" s="88"/>
      <c r="BB4227" s="88"/>
      <c r="BC4227" s="88"/>
    </row>
    <row r="4228" spans="1:55" ht="15" x14ac:dyDescent="0.2">
      <c r="A4228" s="100" t="s">
        <v>534</v>
      </c>
      <c r="B4228" s="95" t="s">
        <v>534</v>
      </c>
      <c r="C4228" s="95">
        <v>4225</v>
      </c>
      <c r="D4228" s="95" t="s">
        <v>534</v>
      </c>
      <c r="E4228" s="99" t="s">
        <v>534</v>
      </c>
      <c r="F4228" s="95" t="s">
        <v>534</v>
      </c>
      <c r="G4228" s="95" t="s">
        <v>534</v>
      </c>
      <c r="H4228" s="95">
        <v>0</v>
      </c>
      <c r="I4228" s="95">
        <v>1</v>
      </c>
      <c r="J4228" s="95">
        <v>3761</v>
      </c>
      <c r="K4228" s="95" t="s">
        <v>534</v>
      </c>
      <c r="L4228" s="98" t="s">
        <v>534</v>
      </c>
      <c r="M4228" s="98" t="s">
        <v>534</v>
      </c>
      <c r="N4228" s="97" t="s">
        <v>534</v>
      </c>
      <c r="Q4228" s="88" t="str">
        <f t="array" aca="1" ref="Q4228" ca="1">IFERROR(INDEX(Tableau3[Num DECAL],SMALL(IF(Tableau3[Num DECAL]&lt;&gt;"",ROW(INDIRECT("1:"&amp;ROWS(Tableau3[Num DECAL])))),ROWS($1:4217))),"")</f>
        <v/>
      </c>
      <c r="R4228" s="88">
        <f t="shared" ca="1" si="65"/>
        <v>0</v>
      </c>
      <c r="S4228" s="88">
        <f ca="1">COUNTIFS(Tableau3[PLAGE],R4228)</f>
        <v>0</v>
      </c>
      <c r="T4228" s="139">
        <f ca="1">INDEX(EXTRACT!DATE,MATCH(Tableau4[[#This Row],[Décalage]],D:D,0),0)</f>
        <v>0</v>
      </c>
      <c r="U4228" s="139">
        <f ca="1">VLOOKUP(Tableau4[[#This Row],[Décalage]],D:E,2,0)</f>
        <v>0</v>
      </c>
      <c r="V4228" s="139">
        <f ca="1">VLOOKUP(Tableau4[[#This Row],[Décalage]],D:G,4,0)</f>
        <v>0</v>
      </c>
      <c r="AY4228" s="88"/>
      <c r="AZ4228" s="88"/>
      <c r="BA4228" s="88"/>
      <c r="BB4228" s="88"/>
      <c r="BC4228" s="88"/>
    </row>
    <row r="4229" spans="1:55" ht="15" x14ac:dyDescent="0.2">
      <c r="A4229" s="100" t="s">
        <v>534</v>
      </c>
      <c r="B4229" s="95" t="s">
        <v>534</v>
      </c>
      <c r="C4229" s="95">
        <v>4226</v>
      </c>
      <c r="D4229" s="95" t="s">
        <v>534</v>
      </c>
      <c r="E4229" s="99" t="s">
        <v>534</v>
      </c>
      <c r="F4229" s="95" t="s">
        <v>534</v>
      </c>
      <c r="G4229" s="95" t="s">
        <v>534</v>
      </c>
      <c r="H4229" s="95">
        <v>0</v>
      </c>
      <c r="I4229" s="95">
        <v>1</v>
      </c>
      <c r="J4229" s="95">
        <v>3762</v>
      </c>
      <c r="K4229" s="95" t="s">
        <v>534</v>
      </c>
      <c r="L4229" s="98" t="s">
        <v>534</v>
      </c>
      <c r="M4229" s="98" t="s">
        <v>534</v>
      </c>
      <c r="N4229" s="97" t="s">
        <v>534</v>
      </c>
      <c r="Q4229" s="88" t="str">
        <f t="array" aca="1" ref="Q4229" ca="1">IFERROR(INDEX(Tableau3[Num DECAL],SMALL(IF(Tableau3[Num DECAL]&lt;&gt;"",ROW(INDIRECT("1:"&amp;ROWS(Tableau3[Num DECAL])))),ROWS($1:4218))),"")</f>
        <v/>
      </c>
      <c r="R4229" s="88">
        <f t="shared" ca="1" si="65"/>
        <v>0</v>
      </c>
      <c r="S4229" s="88">
        <f ca="1">COUNTIFS(Tableau3[PLAGE],R4229)</f>
        <v>0</v>
      </c>
      <c r="T4229" s="139">
        <f ca="1">INDEX(EXTRACT!DATE,MATCH(Tableau4[[#This Row],[Décalage]],D:D,0),0)</f>
        <v>0</v>
      </c>
      <c r="U4229" s="139">
        <f ca="1">VLOOKUP(Tableau4[[#This Row],[Décalage]],D:E,2,0)</f>
        <v>0</v>
      </c>
      <c r="V4229" s="139">
        <f ca="1">VLOOKUP(Tableau4[[#This Row],[Décalage]],D:G,4,0)</f>
        <v>0</v>
      </c>
      <c r="AY4229" s="88"/>
      <c r="AZ4229" s="88"/>
      <c r="BA4229" s="88"/>
      <c r="BB4229" s="88"/>
      <c r="BC4229" s="88"/>
    </row>
    <row r="4230" spans="1:55" ht="15" x14ac:dyDescent="0.2">
      <c r="A4230" s="100" t="s">
        <v>534</v>
      </c>
      <c r="B4230" s="95" t="s">
        <v>534</v>
      </c>
      <c r="C4230" s="95">
        <v>4227</v>
      </c>
      <c r="D4230" s="95" t="s">
        <v>534</v>
      </c>
      <c r="E4230" s="99" t="s">
        <v>534</v>
      </c>
      <c r="F4230" s="95" t="s">
        <v>534</v>
      </c>
      <c r="G4230" s="95" t="s">
        <v>534</v>
      </c>
      <c r="H4230" s="95">
        <v>0</v>
      </c>
      <c r="I4230" s="95">
        <v>1</v>
      </c>
      <c r="J4230" s="95">
        <v>3763</v>
      </c>
      <c r="K4230" s="95" t="s">
        <v>534</v>
      </c>
      <c r="L4230" s="98" t="s">
        <v>534</v>
      </c>
      <c r="M4230" s="98" t="s">
        <v>534</v>
      </c>
      <c r="N4230" s="97" t="s">
        <v>534</v>
      </c>
      <c r="Q4230" s="88" t="str">
        <f t="array" aca="1" ref="Q4230" ca="1">IFERROR(INDEX(Tableau3[Num DECAL],SMALL(IF(Tableau3[Num DECAL]&lt;&gt;"",ROW(INDIRECT("1:"&amp;ROWS(Tableau3[Num DECAL])))),ROWS($1:4219))),"")</f>
        <v/>
      </c>
      <c r="R4230" s="88">
        <f t="shared" ca="1" si="65"/>
        <v>0</v>
      </c>
      <c r="S4230" s="88">
        <f ca="1">COUNTIFS(Tableau3[PLAGE],R4230)</f>
        <v>0</v>
      </c>
      <c r="T4230" s="139">
        <f ca="1">INDEX(EXTRACT!DATE,MATCH(Tableau4[[#This Row],[Décalage]],D:D,0),0)</f>
        <v>0</v>
      </c>
      <c r="U4230" s="139">
        <f ca="1">VLOOKUP(Tableau4[[#This Row],[Décalage]],D:E,2,0)</f>
        <v>0</v>
      </c>
      <c r="V4230" s="139">
        <f ca="1">VLOOKUP(Tableau4[[#This Row],[Décalage]],D:G,4,0)</f>
        <v>0</v>
      </c>
      <c r="AY4230" s="88"/>
      <c r="AZ4230" s="88"/>
      <c r="BA4230" s="88"/>
      <c r="BB4230" s="88"/>
      <c r="BC4230" s="88"/>
    </row>
    <row r="4231" spans="1:55" ht="15" x14ac:dyDescent="0.2">
      <c r="A4231" s="100" t="s">
        <v>534</v>
      </c>
      <c r="B4231" s="95" t="s">
        <v>534</v>
      </c>
      <c r="C4231" s="95">
        <v>4228</v>
      </c>
      <c r="D4231" s="95" t="s">
        <v>534</v>
      </c>
      <c r="E4231" s="99" t="s">
        <v>534</v>
      </c>
      <c r="F4231" s="95" t="s">
        <v>534</v>
      </c>
      <c r="G4231" s="95" t="s">
        <v>534</v>
      </c>
      <c r="H4231" s="95">
        <v>0</v>
      </c>
      <c r="I4231" s="95">
        <v>1</v>
      </c>
      <c r="J4231" s="95">
        <v>3764</v>
      </c>
      <c r="K4231" s="95" t="s">
        <v>534</v>
      </c>
      <c r="L4231" s="98" t="s">
        <v>534</v>
      </c>
      <c r="M4231" s="98" t="s">
        <v>534</v>
      </c>
      <c r="N4231" s="97" t="s">
        <v>534</v>
      </c>
      <c r="Q4231" s="88" t="str">
        <f t="array" aca="1" ref="Q4231" ca="1">IFERROR(INDEX(Tableau3[Num DECAL],SMALL(IF(Tableau3[Num DECAL]&lt;&gt;"",ROW(INDIRECT("1:"&amp;ROWS(Tableau3[Num DECAL])))),ROWS($1:4220))),"")</f>
        <v/>
      </c>
      <c r="R4231" s="88">
        <f t="shared" ca="1" si="65"/>
        <v>0</v>
      </c>
      <c r="S4231" s="88">
        <f ca="1">COUNTIFS(Tableau3[PLAGE],R4231)</f>
        <v>0</v>
      </c>
      <c r="T4231" s="139">
        <f ca="1">INDEX(EXTRACT!DATE,MATCH(Tableau4[[#This Row],[Décalage]],D:D,0),0)</f>
        <v>0</v>
      </c>
      <c r="U4231" s="139">
        <f ca="1">VLOOKUP(Tableau4[[#This Row],[Décalage]],D:E,2,0)</f>
        <v>0</v>
      </c>
      <c r="V4231" s="139">
        <f ca="1">VLOOKUP(Tableau4[[#This Row],[Décalage]],D:G,4,0)</f>
        <v>0</v>
      </c>
      <c r="AY4231" s="88"/>
      <c r="AZ4231" s="88"/>
      <c r="BA4231" s="88"/>
      <c r="BB4231" s="88"/>
      <c r="BC4231" s="88"/>
    </row>
    <row r="4232" spans="1:55" ht="15" x14ac:dyDescent="0.2">
      <c r="A4232" s="100" t="s">
        <v>534</v>
      </c>
      <c r="B4232" s="95" t="s">
        <v>534</v>
      </c>
      <c r="C4232" s="95">
        <v>4229</v>
      </c>
      <c r="D4232" s="95" t="s">
        <v>534</v>
      </c>
      <c r="E4232" s="99" t="s">
        <v>534</v>
      </c>
      <c r="F4232" s="95" t="s">
        <v>534</v>
      </c>
      <c r="G4232" s="95" t="s">
        <v>534</v>
      </c>
      <c r="H4232" s="95">
        <v>0</v>
      </c>
      <c r="I4232" s="95">
        <v>1</v>
      </c>
      <c r="J4232" s="95">
        <v>3765</v>
      </c>
      <c r="K4232" s="95" t="s">
        <v>534</v>
      </c>
      <c r="L4232" s="98" t="s">
        <v>534</v>
      </c>
      <c r="M4232" s="98" t="s">
        <v>534</v>
      </c>
      <c r="N4232" s="97" t="s">
        <v>534</v>
      </c>
      <c r="Q4232" s="88" t="str">
        <f t="array" aca="1" ref="Q4232" ca="1">IFERROR(INDEX(Tableau3[Num DECAL],SMALL(IF(Tableau3[Num DECAL]&lt;&gt;"",ROW(INDIRECT("1:"&amp;ROWS(Tableau3[Num DECAL])))),ROWS($1:4221))),"")</f>
        <v/>
      </c>
      <c r="R4232" s="88">
        <f t="shared" ca="1" si="65"/>
        <v>0</v>
      </c>
      <c r="S4232" s="88">
        <f ca="1">COUNTIFS(Tableau3[PLAGE],R4232)</f>
        <v>0</v>
      </c>
      <c r="T4232" s="139">
        <f ca="1">INDEX(EXTRACT!DATE,MATCH(Tableau4[[#This Row],[Décalage]],D:D,0),0)</f>
        <v>0</v>
      </c>
      <c r="U4232" s="139">
        <f ca="1">VLOOKUP(Tableau4[[#This Row],[Décalage]],D:E,2,0)</f>
        <v>0</v>
      </c>
      <c r="V4232" s="139">
        <f ca="1">VLOOKUP(Tableau4[[#This Row],[Décalage]],D:G,4,0)</f>
        <v>0</v>
      </c>
      <c r="AY4232" s="88"/>
      <c r="AZ4232" s="88"/>
      <c r="BA4232" s="88"/>
      <c r="BB4232" s="88"/>
      <c r="BC4232" s="88"/>
    </row>
    <row r="4233" spans="1:55" ht="15" x14ac:dyDescent="0.2">
      <c r="A4233" s="100" t="s">
        <v>534</v>
      </c>
      <c r="B4233" s="95" t="s">
        <v>534</v>
      </c>
      <c r="C4233" s="95">
        <v>4230</v>
      </c>
      <c r="D4233" s="95" t="s">
        <v>534</v>
      </c>
      <c r="E4233" s="99" t="s">
        <v>534</v>
      </c>
      <c r="F4233" s="95" t="s">
        <v>534</v>
      </c>
      <c r="G4233" s="95" t="s">
        <v>534</v>
      </c>
      <c r="H4233" s="95">
        <v>0</v>
      </c>
      <c r="I4233" s="95">
        <v>1</v>
      </c>
      <c r="J4233" s="95">
        <v>3766</v>
      </c>
      <c r="K4233" s="95" t="s">
        <v>534</v>
      </c>
      <c r="L4233" s="98" t="s">
        <v>534</v>
      </c>
      <c r="M4233" s="98" t="s">
        <v>534</v>
      </c>
      <c r="N4233" s="97" t="s">
        <v>534</v>
      </c>
      <c r="Q4233" s="88" t="str">
        <f t="array" aca="1" ref="Q4233" ca="1">IFERROR(INDEX(Tableau3[Num DECAL],SMALL(IF(Tableau3[Num DECAL]&lt;&gt;"",ROW(INDIRECT("1:"&amp;ROWS(Tableau3[Num DECAL])))),ROWS($1:4222))),"")</f>
        <v/>
      </c>
      <c r="R4233" s="88">
        <f t="shared" ca="1" si="65"/>
        <v>0</v>
      </c>
      <c r="S4233" s="88">
        <f ca="1">COUNTIFS(Tableau3[PLAGE],R4233)</f>
        <v>0</v>
      </c>
      <c r="T4233" s="139">
        <f ca="1">INDEX(EXTRACT!DATE,MATCH(Tableau4[[#This Row],[Décalage]],D:D,0),0)</f>
        <v>0</v>
      </c>
      <c r="U4233" s="139">
        <f ca="1">VLOOKUP(Tableau4[[#This Row],[Décalage]],D:E,2,0)</f>
        <v>0</v>
      </c>
      <c r="V4233" s="139">
        <f ca="1">VLOOKUP(Tableau4[[#This Row],[Décalage]],D:G,4,0)</f>
        <v>0</v>
      </c>
      <c r="AY4233" s="88"/>
      <c r="AZ4233" s="88"/>
      <c r="BA4233" s="88"/>
      <c r="BB4233" s="88"/>
      <c r="BC4233" s="88"/>
    </row>
    <row r="4234" spans="1:55" ht="15" x14ac:dyDescent="0.2">
      <c r="A4234" s="100" t="s">
        <v>534</v>
      </c>
      <c r="B4234" s="95" t="s">
        <v>534</v>
      </c>
      <c r="C4234" s="95">
        <v>4231</v>
      </c>
      <c r="D4234" s="95" t="s">
        <v>534</v>
      </c>
      <c r="E4234" s="99" t="s">
        <v>534</v>
      </c>
      <c r="F4234" s="95" t="s">
        <v>534</v>
      </c>
      <c r="G4234" s="95" t="s">
        <v>534</v>
      </c>
      <c r="H4234" s="95">
        <v>0</v>
      </c>
      <c r="I4234" s="95">
        <v>1</v>
      </c>
      <c r="J4234" s="95">
        <v>3767</v>
      </c>
      <c r="K4234" s="95" t="s">
        <v>534</v>
      </c>
      <c r="L4234" s="98" t="s">
        <v>534</v>
      </c>
      <c r="M4234" s="98" t="s">
        <v>534</v>
      </c>
      <c r="N4234" s="97" t="s">
        <v>534</v>
      </c>
      <c r="Q4234" s="88" t="str">
        <f t="array" aca="1" ref="Q4234" ca="1">IFERROR(INDEX(Tableau3[Num DECAL],SMALL(IF(Tableau3[Num DECAL]&lt;&gt;"",ROW(INDIRECT("1:"&amp;ROWS(Tableau3[Num DECAL])))),ROWS($1:4223))),"")</f>
        <v/>
      </c>
      <c r="R4234" s="88">
        <f t="shared" ca="1" si="65"/>
        <v>0</v>
      </c>
      <c r="S4234" s="88">
        <f ca="1">COUNTIFS(Tableau3[PLAGE],R4234)</f>
        <v>0</v>
      </c>
      <c r="T4234" s="139">
        <f ca="1">INDEX(EXTRACT!DATE,MATCH(Tableau4[[#This Row],[Décalage]],D:D,0),0)</f>
        <v>0</v>
      </c>
      <c r="U4234" s="139">
        <f ca="1">VLOOKUP(Tableau4[[#This Row],[Décalage]],D:E,2,0)</f>
        <v>0</v>
      </c>
      <c r="V4234" s="139">
        <f ca="1">VLOOKUP(Tableau4[[#This Row],[Décalage]],D:G,4,0)</f>
        <v>0</v>
      </c>
      <c r="AY4234" s="88"/>
      <c r="AZ4234" s="88"/>
      <c r="BA4234" s="88"/>
      <c r="BB4234" s="88"/>
      <c r="BC4234" s="88"/>
    </row>
    <row r="4235" spans="1:55" ht="15" x14ac:dyDescent="0.2">
      <c r="A4235" s="100" t="s">
        <v>534</v>
      </c>
      <c r="B4235" s="95" t="s">
        <v>534</v>
      </c>
      <c r="C4235" s="95">
        <v>4232</v>
      </c>
      <c r="D4235" s="95" t="s">
        <v>534</v>
      </c>
      <c r="E4235" s="99" t="s">
        <v>534</v>
      </c>
      <c r="F4235" s="95" t="s">
        <v>534</v>
      </c>
      <c r="G4235" s="95" t="s">
        <v>534</v>
      </c>
      <c r="H4235" s="95">
        <v>0</v>
      </c>
      <c r="I4235" s="95">
        <v>1</v>
      </c>
      <c r="J4235" s="95">
        <v>3768</v>
      </c>
      <c r="K4235" s="95" t="s">
        <v>534</v>
      </c>
      <c r="L4235" s="98" t="s">
        <v>534</v>
      </c>
      <c r="M4235" s="98" t="s">
        <v>534</v>
      </c>
      <c r="N4235" s="97" t="s">
        <v>534</v>
      </c>
      <c r="Q4235" s="88" t="str">
        <f t="array" aca="1" ref="Q4235" ca="1">IFERROR(INDEX(Tableau3[Num DECAL],SMALL(IF(Tableau3[Num DECAL]&lt;&gt;"",ROW(INDIRECT("1:"&amp;ROWS(Tableau3[Num DECAL])))),ROWS($1:4224))),"")</f>
        <v/>
      </c>
      <c r="R4235" s="88">
        <f t="shared" ca="1" si="65"/>
        <v>0</v>
      </c>
      <c r="S4235" s="88">
        <f ca="1">COUNTIFS(Tableau3[PLAGE],R4235)</f>
        <v>0</v>
      </c>
      <c r="T4235" s="139">
        <f ca="1">INDEX(EXTRACT!DATE,MATCH(Tableau4[[#This Row],[Décalage]],D:D,0),0)</f>
        <v>0</v>
      </c>
      <c r="U4235" s="139">
        <f ca="1">VLOOKUP(Tableau4[[#This Row],[Décalage]],D:E,2,0)</f>
        <v>0</v>
      </c>
      <c r="V4235" s="139">
        <f ca="1">VLOOKUP(Tableau4[[#This Row],[Décalage]],D:G,4,0)</f>
        <v>0</v>
      </c>
      <c r="AY4235" s="88"/>
      <c r="AZ4235" s="88"/>
      <c r="BA4235" s="88"/>
      <c r="BB4235" s="88"/>
      <c r="BC4235" s="88"/>
    </row>
    <row r="4236" spans="1:55" ht="15" x14ac:dyDescent="0.2">
      <c r="A4236" s="100" t="s">
        <v>534</v>
      </c>
      <c r="B4236" s="95" t="s">
        <v>534</v>
      </c>
      <c r="C4236" s="95">
        <v>4233</v>
      </c>
      <c r="D4236" s="95" t="s">
        <v>534</v>
      </c>
      <c r="E4236" s="99" t="s">
        <v>534</v>
      </c>
      <c r="F4236" s="95" t="s">
        <v>534</v>
      </c>
      <c r="G4236" s="95" t="s">
        <v>534</v>
      </c>
      <c r="H4236" s="95">
        <v>0</v>
      </c>
      <c r="I4236" s="95">
        <v>1</v>
      </c>
      <c r="J4236" s="95">
        <v>3769</v>
      </c>
      <c r="K4236" s="95" t="s">
        <v>534</v>
      </c>
      <c r="L4236" s="98" t="s">
        <v>534</v>
      </c>
      <c r="M4236" s="98" t="s">
        <v>534</v>
      </c>
      <c r="N4236" s="97" t="s">
        <v>534</v>
      </c>
      <c r="Q4236" s="88" t="str">
        <f t="array" aca="1" ref="Q4236" ca="1">IFERROR(INDEX(Tableau3[Num DECAL],SMALL(IF(Tableau3[Num DECAL]&lt;&gt;"",ROW(INDIRECT("1:"&amp;ROWS(Tableau3[Num DECAL])))),ROWS($1:4225))),"")</f>
        <v/>
      </c>
      <c r="R4236" s="88">
        <f t="shared" ref="R4236:R4299" ca="1" si="66">VLOOKUP(Q4236,D:J,7,0)</f>
        <v>0</v>
      </c>
      <c r="S4236" s="88">
        <f ca="1">COUNTIFS(Tableau3[PLAGE],R4236)</f>
        <v>0</v>
      </c>
      <c r="T4236" s="139">
        <f ca="1">INDEX(EXTRACT!DATE,MATCH(Tableau4[[#This Row],[Décalage]],D:D,0),0)</f>
        <v>0</v>
      </c>
      <c r="U4236" s="139">
        <f ca="1">VLOOKUP(Tableau4[[#This Row],[Décalage]],D:E,2,0)</f>
        <v>0</v>
      </c>
      <c r="V4236" s="139">
        <f ca="1">VLOOKUP(Tableau4[[#This Row],[Décalage]],D:G,4,0)</f>
        <v>0</v>
      </c>
      <c r="AY4236" s="88"/>
      <c r="AZ4236" s="88"/>
      <c r="BA4236" s="88"/>
      <c r="BB4236" s="88"/>
      <c r="BC4236" s="88"/>
    </row>
    <row r="4237" spans="1:55" ht="15" x14ac:dyDescent="0.2">
      <c r="A4237" s="100" t="s">
        <v>534</v>
      </c>
      <c r="B4237" s="95" t="s">
        <v>534</v>
      </c>
      <c r="C4237" s="95">
        <v>4234</v>
      </c>
      <c r="D4237" s="95" t="s">
        <v>534</v>
      </c>
      <c r="E4237" s="99" t="s">
        <v>534</v>
      </c>
      <c r="F4237" s="95" t="s">
        <v>534</v>
      </c>
      <c r="G4237" s="95" t="s">
        <v>534</v>
      </c>
      <c r="H4237" s="95">
        <v>0</v>
      </c>
      <c r="I4237" s="95">
        <v>1</v>
      </c>
      <c r="J4237" s="95">
        <v>3770</v>
      </c>
      <c r="K4237" s="95" t="s">
        <v>534</v>
      </c>
      <c r="L4237" s="98" t="s">
        <v>534</v>
      </c>
      <c r="M4237" s="98" t="s">
        <v>534</v>
      </c>
      <c r="N4237" s="97" t="s">
        <v>534</v>
      </c>
      <c r="Q4237" s="88" t="str">
        <f t="array" aca="1" ref="Q4237" ca="1">IFERROR(INDEX(Tableau3[Num DECAL],SMALL(IF(Tableau3[Num DECAL]&lt;&gt;"",ROW(INDIRECT("1:"&amp;ROWS(Tableau3[Num DECAL])))),ROWS($1:4226))),"")</f>
        <v/>
      </c>
      <c r="R4237" s="88">
        <f t="shared" ca="1" si="66"/>
        <v>0</v>
      </c>
      <c r="S4237" s="88">
        <f ca="1">COUNTIFS(Tableau3[PLAGE],R4237)</f>
        <v>0</v>
      </c>
      <c r="T4237" s="139">
        <f ca="1">INDEX(EXTRACT!DATE,MATCH(Tableau4[[#This Row],[Décalage]],D:D,0),0)</f>
        <v>0</v>
      </c>
      <c r="U4237" s="139">
        <f ca="1">VLOOKUP(Tableau4[[#This Row],[Décalage]],D:E,2,0)</f>
        <v>0</v>
      </c>
      <c r="V4237" s="139">
        <f ca="1">VLOOKUP(Tableau4[[#This Row],[Décalage]],D:G,4,0)</f>
        <v>0</v>
      </c>
      <c r="AY4237" s="88"/>
      <c r="AZ4237" s="88"/>
      <c r="BA4237" s="88"/>
      <c r="BB4237" s="88"/>
      <c r="BC4237" s="88"/>
    </row>
    <row r="4238" spans="1:55" ht="15" x14ac:dyDescent="0.2">
      <c r="A4238" s="100" t="s">
        <v>534</v>
      </c>
      <c r="B4238" s="95" t="s">
        <v>534</v>
      </c>
      <c r="C4238" s="95">
        <v>4235</v>
      </c>
      <c r="D4238" s="95" t="s">
        <v>534</v>
      </c>
      <c r="E4238" s="99" t="s">
        <v>534</v>
      </c>
      <c r="F4238" s="95" t="s">
        <v>534</v>
      </c>
      <c r="G4238" s="95" t="s">
        <v>534</v>
      </c>
      <c r="H4238" s="95">
        <v>0</v>
      </c>
      <c r="I4238" s="95">
        <v>1</v>
      </c>
      <c r="J4238" s="95">
        <v>3771</v>
      </c>
      <c r="K4238" s="95" t="s">
        <v>534</v>
      </c>
      <c r="L4238" s="98" t="s">
        <v>534</v>
      </c>
      <c r="M4238" s="98" t="s">
        <v>534</v>
      </c>
      <c r="N4238" s="97" t="s">
        <v>534</v>
      </c>
      <c r="Q4238" s="88" t="str">
        <f t="array" aca="1" ref="Q4238" ca="1">IFERROR(INDEX(Tableau3[Num DECAL],SMALL(IF(Tableau3[Num DECAL]&lt;&gt;"",ROW(INDIRECT("1:"&amp;ROWS(Tableau3[Num DECAL])))),ROWS($1:4227))),"")</f>
        <v/>
      </c>
      <c r="R4238" s="88">
        <f t="shared" ca="1" si="66"/>
        <v>0</v>
      </c>
      <c r="S4238" s="88">
        <f ca="1">COUNTIFS(Tableau3[PLAGE],R4238)</f>
        <v>0</v>
      </c>
      <c r="T4238" s="139">
        <f ca="1">INDEX(EXTRACT!DATE,MATCH(Tableau4[[#This Row],[Décalage]],D:D,0),0)</f>
        <v>0</v>
      </c>
      <c r="U4238" s="139">
        <f ca="1">VLOOKUP(Tableau4[[#This Row],[Décalage]],D:E,2,0)</f>
        <v>0</v>
      </c>
      <c r="V4238" s="139">
        <f ca="1">VLOOKUP(Tableau4[[#This Row],[Décalage]],D:G,4,0)</f>
        <v>0</v>
      </c>
      <c r="AY4238" s="88"/>
      <c r="AZ4238" s="88"/>
      <c r="BA4238" s="88"/>
      <c r="BB4238" s="88"/>
      <c r="BC4238" s="88"/>
    </row>
    <row r="4239" spans="1:55" ht="15" x14ac:dyDescent="0.2">
      <c r="A4239" s="100" t="s">
        <v>534</v>
      </c>
      <c r="B4239" s="95" t="s">
        <v>534</v>
      </c>
      <c r="C4239" s="95">
        <v>4236</v>
      </c>
      <c r="D4239" s="95" t="s">
        <v>534</v>
      </c>
      <c r="E4239" s="99" t="s">
        <v>534</v>
      </c>
      <c r="F4239" s="95" t="s">
        <v>534</v>
      </c>
      <c r="G4239" s="95" t="s">
        <v>534</v>
      </c>
      <c r="H4239" s="95">
        <v>0</v>
      </c>
      <c r="I4239" s="95">
        <v>1</v>
      </c>
      <c r="J4239" s="95">
        <v>3772</v>
      </c>
      <c r="K4239" s="95" t="s">
        <v>534</v>
      </c>
      <c r="L4239" s="98" t="s">
        <v>534</v>
      </c>
      <c r="M4239" s="98" t="s">
        <v>534</v>
      </c>
      <c r="N4239" s="97" t="s">
        <v>534</v>
      </c>
      <c r="Q4239" s="88" t="str">
        <f t="array" aca="1" ref="Q4239" ca="1">IFERROR(INDEX(Tableau3[Num DECAL],SMALL(IF(Tableau3[Num DECAL]&lt;&gt;"",ROW(INDIRECT("1:"&amp;ROWS(Tableau3[Num DECAL])))),ROWS($1:4228))),"")</f>
        <v/>
      </c>
      <c r="R4239" s="88">
        <f t="shared" ca="1" si="66"/>
        <v>0</v>
      </c>
      <c r="S4239" s="88">
        <f ca="1">COUNTIFS(Tableau3[PLAGE],R4239)</f>
        <v>0</v>
      </c>
      <c r="T4239" s="139">
        <f ca="1">INDEX(EXTRACT!DATE,MATCH(Tableau4[[#This Row],[Décalage]],D:D,0),0)</f>
        <v>0</v>
      </c>
      <c r="U4239" s="139">
        <f ca="1">VLOOKUP(Tableau4[[#This Row],[Décalage]],D:E,2,0)</f>
        <v>0</v>
      </c>
      <c r="V4239" s="139">
        <f ca="1">VLOOKUP(Tableau4[[#This Row],[Décalage]],D:G,4,0)</f>
        <v>0</v>
      </c>
      <c r="AY4239" s="88"/>
      <c r="AZ4239" s="88"/>
      <c r="BA4239" s="88"/>
      <c r="BB4239" s="88"/>
      <c r="BC4239" s="88"/>
    </row>
    <row r="4240" spans="1:55" ht="15" x14ac:dyDescent="0.2">
      <c r="A4240" s="100" t="s">
        <v>534</v>
      </c>
      <c r="B4240" s="95" t="s">
        <v>534</v>
      </c>
      <c r="C4240" s="95">
        <v>4237</v>
      </c>
      <c r="D4240" s="95" t="s">
        <v>534</v>
      </c>
      <c r="E4240" s="99" t="s">
        <v>534</v>
      </c>
      <c r="F4240" s="95" t="s">
        <v>534</v>
      </c>
      <c r="G4240" s="95" t="s">
        <v>534</v>
      </c>
      <c r="H4240" s="95">
        <v>0</v>
      </c>
      <c r="I4240" s="95">
        <v>1</v>
      </c>
      <c r="J4240" s="95">
        <v>3773</v>
      </c>
      <c r="K4240" s="95" t="s">
        <v>534</v>
      </c>
      <c r="L4240" s="98" t="s">
        <v>534</v>
      </c>
      <c r="M4240" s="98" t="s">
        <v>534</v>
      </c>
      <c r="N4240" s="97" t="s">
        <v>534</v>
      </c>
      <c r="Q4240" s="88" t="str">
        <f t="array" aca="1" ref="Q4240" ca="1">IFERROR(INDEX(Tableau3[Num DECAL],SMALL(IF(Tableau3[Num DECAL]&lt;&gt;"",ROW(INDIRECT("1:"&amp;ROWS(Tableau3[Num DECAL])))),ROWS($1:4229))),"")</f>
        <v/>
      </c>
      <c r="R4240" s="88">
        <f t="shared" ca="1" si="66"/>
        <v>0</v>
      </c>
      <c r="S4240" s="88">
        <f ca="1">COUNTIFS(Tableau3[PLAGE],R4240)</f>
        <v>0</v>
      </c>
      <c r="T4240" s="139">
        <f ca="1">INDEX(EXTRACT!DATE,MATCH(Tableau4[[#This Row],[Décalage]],D:D,0),0)</f>
        <v>0</v>
      </c>
      <c r="U4240" s="139">
        <f ca="1">VLOOKUP(Tableau4[[#This Row],[Décalage]],D:E,2,0)</f>
        <v>0</v>
      </c>
      <c r="V4240" s="139">
        <f ca="1">VLOOKUP(Tableau4[[#This Row],[Décalage]],D:G,4,0)</f>
        <v>0</v>
      </c>
      <c r="AY4240" s="88"/>
      <c r="AZ4240" s="88"/>
      <c r="BA4240" s="88"/>
      <c r="BB4240" s="88"/>
      <c r="BC4240" s="88"/>
    </row>
    <row r="4241" spans="1:55" ht="15" x14ac:dyDescent="0.2">
      <c r="A4241" s="100" t="s">
        <v>534</v>
      </c>
      <c r="B4241" s="95" t="s">
        <v>534</v>
      </c>
      <c r="C4241" s="95">
        <v>4238</v>
      </c>
      <c r="D4241" s="95" t="s">
        <v>534</v>
      </c>
      <c r="E4241" s="99" t="s">
        <v>534</v>
      </c>
      <c r="F4241" s="95" t="s">
        <v>534</v>
      </c>
      <c r="G4241" s="95" t="s">
        <v>534</v>
      </c>
      <c r="H4241" s="95">
        <v>0</v>
      </c>
      <c r="I4241" s="95">
        <v>1</v>
      </c>
      <c r="J4241" s="95">
        <v>3774</v>
      </c>
      <c r="K4241" s="95" t="s">
        <v>534</v>
      </c>
      <c r="L4241" s="98" t="s">
        <v>534</v>
      </c>
      <c r="M4241" s="98" t="s">
        <v>534</v>
      </c>
      <c r="N4241" s="97" t="s">
        <v>534</v>
      </c>
      <c r="Q4241" s="88" t="str">
        <f t="array" aca="1" ref="Q4241" ca="1">IFERROR(INDEX(Tableau3[Num DECAL],SMALL(IF(Tableau3[Num DECAL]&lt;&gt;"",ROW(INDIRECT("1:"&amp;ROWS(Tableau3[Num DECAL])))),ROWS($1:4230))),"")</f>
        <v/>
      </c>
      <c r="R4241" s="88">
        <f t="shared" ca="1" si="66"/>
        <v>0</v>
      </c>
      <c r="S4241" s="88">
        <f ca="1">COUNTIFS(Tableau3[PLAGE],R4241)</f>
        <v>0</v>
      </c>
      <c r="T4241" s="139">
        <f ca="1">INDEX(EXTRACT!DATE,MATCH(Tableau4[[#This Row],[Décalage]],D:D,0),0)</f>
        <v>0</v>
      </c>
      <c r="U4241" s="139">
        <f ca="1">VLOOKUP(Tableau4[[#This Row],[Décalage]],D:E,2,0)</f>
        <v>0</v>
      </c>
      <c r="V4241" s="139">
        <f ca="1">VLOOKUP(Tableau4[[#This Row],[Décalage]],D:G,4,0)</f>
        <v>0</v>
      </c>
      <c r="AY4241" s="88"/>
      <c r="AZ4241" s="88"/>
      <c r="BA4241" s="88"/>
      <c r="BB4241" s="88"/>
      <c r="BC4241" s="88"/>
    </row>
    <row r="4242" spans="1:55" ht="15" x14ac:dyDescent="0.2">
      <c r="A4242" s="100" t="s">
        <v>534</v>
      </c>
      <c r="B4242" s="95" t="s">
        <v>534</v>
      </c>
      <c r="C4242" s="95">
        <v>4239</v>
      </c>
      <c r="D4242" s="95" t="s">
        <v>534</v>
      </c>
      <c r="E4242" s="99" t="s">
        <v>534</v>
      </c>
      <c r="F4242" s="95" t="s">
        <v>534</v>
      </c>
      <c r="G4242" s="95" t="s">
        <v>534</v>
      </c>
      <c r="H4242" s="95">
        <v>0</v>
      </c>
      <c r="I4242" s="95">
        <v>1</v>
      </c>
      <c r="J4242" s="95">
        <v>3775</v>
      </c>
      <c r="K4242" s="95" t="s">
        <v>534</v>
      </c>
      <c r="L4242" s="98" t="s">
        <v>534</v>
      </c>
      <c r="M4242" s="98" t="s">
        <v>534</v>
      </c>
      <c r="N4242" s="97" t="s">
        <v>534</v>
      </c>
      <c r="Q4242" s="88" t="str">
        <f t="array" aca="1" ref="Q4242" ca="1">IFERROR(INDEX(Tableau3[Num DECAL],SMALL(IF(Tableau3[Num DECAL]&lt;&gt;"",ROW(INDIRECT("1:"&amp;ROWS(Tableau3[Num DECAL])))),ROWS($1:4231))),"")</f>
        <v/>
      </c>
      <c r="R4242" s="88">
        <f t="shared" ca="1" si="66"/>
        <v>0</v>
      </c>
      <c r="S4242" s="88">
        <f ca="1">COUNTIFS(Tableau3[PLAGE],R4242)</f>
        <v>0</v>
      </c>
      <c r="T4242" s="139">
        <f ca="1">INDEX(EXTRACT!DATE,MATCH(Tableau4[[#This Row],[Décalage]],D:D,0),0)</f>
        <v>0</v>
      </c>
      <c r="U4242" s="139">
        <f ca="1">VLOOKUP(Tableau4[[#This Row],[Décalage]],D:E,2,0)</f>
        <v>0</v>
      </c>
      <c r="V4242" s="139">
        <f ca="1">VLOOKUP(Tableau4[[#This Row],[Décalage]],D:G,4,0)</f>
        <v>0</v>
      </c>
      <c r="AY4242" s="88"/>
      <c r="AZ4242" s="88"/>
      <c r="BA4242" s="88"/>
      <c r="BB4242" s="88"/>
      <c r="BC4242" s="88"/>
    </row>
    <row r="4243" spans="1:55" ht="15" x14ac:dyDescent="0.2">
      <c r="A4243" s="100" t="s">
        <v>534</v>
      </c>
      <c r="B4243" s="95" t="s">
        <v>534</v>
      </c>
      <c r="C4243" s="95">
        <v>4240</v>
      </c>
      <c r="D4243" s="95" t="s">
        <v>534</v>
      </c>
      <c r="E4243" s="99" t="s">
        <v>534</v>
      </c>
      <c r="F4243" s="95" t="s">
        <v>534</v>
      </c>
      <c r="G4243" s="95" t="s">
        <v>534</v>
      </c>
      <c r="H4243" s="95">
        <v>0</v>
      </c>
      <c r="I4243" s="95">
        <v>1</v>
      </c>
      <c r="J4243" s="95">
        <v>3776</v>
      </c>
      <c r="K4243" s="95" t="s">
        <v>534</v>
      </c>
      <c r="L4243" s="98" t="s">
        <v>534</v>
      </c>
      <c r="M4243" s="98" t="s">
        <v>534</v>
      </c>
      <c r="N4243" s="97" t="s">
        <v>534</v>
      </c>
      <c r="Q4243" s="88" t="str">
        <f t="array" aca="1" ref="Q4243" ca="1">IFERROR(INDEX(Tableau3[Num DECAL],SMALL(IF(Tableau3[Num DECAL]&lt;&gt;"",ROW(INDIRECT("1:"&amp;ROWS(Tableau3[Num DECAL])))),ROWS($1:4232))),"")</f>
        <v/>
      </c>
      <c r="R4243" s="88">
        <f t="shared" ca="1" si="66"/>
        <v>0</v>
      </c>
      <c r="S4243" s="88">
        <f ca="1">COUNTIFS(Tableau3[PLAGE],R4243)</f>
        <v>0</v>
      </c>
      <c r="T4243" s="139">
        <f ca="1">INDEX(EXTRACT!DATE,MATCH(Tableau4[[#This Row],[Décalage]],D:D,0),0)</f>
        <v>0</v>
      </c>
      <c r="U4243" s="139">
        <f ca="1">VLOOKUP(Tableau4[[#This Row],[Décalage]],D:E,2,0)</f>
        <v>0</v>
      </c>
      <c r="V4243" s="139">
        <f ca="1">VLOOKUP(Tableau4[[#This Row],[Décalage]],D:G,4,0)</f>
        <v>0</v>
      </c>
      <c r="AY4243" s="88"/>
      <c r="AZ4243" s="88"/>
      <c r="BA4243" s="88"/>
      <c r="BB4243" s="88"/>
      <c r="BC4243" s="88"/>
    </row>
    <row r="4244" spans="1:55" ht="15" x14ac:dyDescent="0.2">
      <c r="A4244" s="100" t="s">
        <v>534</v>
      </c>
      <c r="B4244" s="95" t="s">
        <v>534</v>
      </c>
      <c r="C4244" s="95">
        <v>4241</v>
      </c>
      <c r="D4244" s="95" t="s">
        <v>534</v>
      </c>
      <c r="E4244" s="99" t="s">
        <v>534</v>
      </c>
      <c r="F4244" s="95" t="s">
        <v>534</v>
      </c>
      <c r="G4244" s="95" t="s">
        <v>534</v>
      </c>
      <c r="H4244" s="95">
        <v>0</v>
      </c>
      <c r="I4244" s="95">
        <v>1</v>
      </c>
      <c r="J4244" s="95">
        <v>3777</v>
      </c>
      <c r="K4244" s="95" t="s">
        <v>534</v>
      </c>
      <c r="L4244" s="98" t="s">
        <v>534</v>
      </c>
      <c r="M4244" s="98" t="s">
        <v>534</v>
      </c>
      <c r="N4244" s="97" t="s">
        <v>534</v>
      </c>
      <c r="Q4244" s="88" t="str">
        <f t="array" aca="1" ref="Q4244" ca="1">IFERROR(INDEX(Tableau3[Num DECAL],SMALL(IF(Tableau3[Num DECAL]&lt;&gt;"",ROW(INDIRECT("1:"&amp;ROWS(Tableau3[Num DECAL])))),ROWS($1:4233))),"")</f>
        <v/>
      </c>
      <c r="R4244" s="88">
        <f t="shared" ca="1" si="66"/>
        <v>0</v>
      </c>
      <c r="S4244" s="88">
        <f ca="1">COUNTIFS(Tableau3[PLAGE],R4244)</f>
        <v>0</v>
      </c>
      <c r="T4244" s="139">
        <f ca="1">INDEX(EXTRACT!DATE,MATCH(Tableau4[[#This Row],[Décalage]],D:D,0),0)</f>
        <v>0</v>
      </c>
      <c r="U4244" s="139">
        <f ca="1">VLOOKUP(Tableau4[[#This Row],[Décalage]],D:E,2,0)</f>
        <v>0</v>
      </c>
      <c r="V4244" s="139">
        <f ca="1">VLOOKUP(Tableau4[[#This Row],[Décalage]],D:G,4,0)</f>
        <v>0</v>
      </c>
      <c r="AY4244" s="88"/>
      <c r="AZ4244" s="88"/>
      <c r="BA4244" s="88"/>
      <c r="BB4244" s="88"/>
      <c r="BC4244" s="88"/>
    </row>
    <row r="4245" spans="1:55" ht="15" x14ac:dyDescent="0.2">
      <c r="A4245" s="100" t="s">
        <v>534</v>
      </c>
      <c r="B4245" s="95" t="s">
        <v>534</v>
      </c>
      <c r="C4245" s="95">
        <v>4242</v>
      </c>
      <c r="D4245" s="95" t="s">
        <v>534</v>
      </c>
      <c r="E4245" s="99" t="s">
        <v>534</v>
      </c>
      <c r="F4245" s="95" t="s">
        <v>534</v>
      </c>
      <c r="G4245" s="95" t="s">
        <v>534</v>
      </c>
      <c r="H4245" s="95">
        <v>0</v>
      </c>
      <c r="I4245" s="95">
        <v>1</v>
      </c>
      <c r="J4245" s="95">
        <v>3778</v>
      </c>
      <c r="K4245" s="95" t="s">
        <v>534</v>
      </c>
      <c r="L4245" s="98" t="s">
        <v>534</v>
      </c>
      <c r="M4245" s="98" t="s">
        <v>534</v>
      </c>
      <c r="N4245" s="97" t="s">
        <v>534</v>
      </c>
      <c r="Q4245" s="88" t="str">
        <f t="array" aca="1" ref="Q4245" ca="1">IFERROR(INDEX(Tableau3[Num DECAL],SMALL(IF(Tableau3[Num DECAL]&lt;&gt;"",ROW(INDIRECT("1:"&amp;ROWS(Tableau3[Num DECAL])))),ROWS($1:4234))),"")</f>
        <v/>
      </c>
      <c r="R4245" s="88">
        <f t="shared" ca="1" si="66"/>
        <v>0</v>
      </c>
      <c r="S4245" s="88">
        <f ca="1">COUNTIFS(Tableau3[PLAGE],R4245)</f>
        <v>0</v>
      </c>
      <c r="T4245" s="139">
        <f ca="1">INDEX(EXTRACT!DATE,MATCH(Tableau4[[#This Row],[Décalage]],D:D,0),0)</f>
        <v>0</v>
      </c>
      <c r="U4245" s="139">
        <f ca="1">VLOOKUP(Tableau4[[#This Row],[Décalage]],D:E,2,0)</f>
        <v>0</v>
      </c>
      <c r="V4245" s="139">
        <f ca="1">VLOOKUP(Tableau4[[#This Row],[Décalage]],D:G,4,0)</f>
        <v>0</v>
      </c>
      <c r="AY4245" s="88"/>
      <c r="AZ4245" s="88"/>
      <c r="BA4245" s="88"/>
      <c r="BB4245" s="88"/>
      <c r="BC4245" s="88"/>
    </row>
    <row r="4246" spans="1:55" ht="15" x14ac:dyDescent="0.2">
      <c r="A4246" s="100" t="s">
        <v>534</v>
      </c>
      <c r="B4246" s="95" t="s">
        <v>534</v>
      </c>
      <c r="C4246" s="95">
        <v>4243</v>
      </c>
      <c r="D4246" s="95" t="s">
        <v>534</v>
      </c>
      <c r="E4246" s="99" t="s">
        <v>534</v>
      </c>
      <c r="F4246" s="95" t="s">
        <v>534</v>
      </c>
      <c r="G4246" s="95" t="s">
        <v>534</v>
      </c>
      <c r="H4246" s="95">
        <v>0</v>
      </c>
      <c r="I4246" s="95">
        <v>1</v>
      </c>
      <c r="J4246" s="95">
        <v>3779</v>
      </c>
      <c r="K4246" s="95" t="s">
        <v>534</v>
      </c>
      <c r="L4246" s="98" t="s">
        <v>534</v>
      </c>
      <c r="M4246" s="98" t="s">
        <v>534</v>
      </c>
      <c r="N4246" s="97" t="s">
        <v>534</v>
      </c>
      <c r="Q4246" s="88" t="str">
        <f t="array" aca="1" ref="Q4246" ca="1">IFERROR(INDEX(Tableau3[Num DECAL],SMALL(IF(Tableau3[Num DECAL]&lt;&gt;"",ROW(INDIRECT("1:"&amp;ROWS(Tableau3[Num DECAL])))),ROWS($1:4235))),"")</f>
        <v/>
      </c>
      <c r="R4246" s="88">
        <f t="shared" ca="1" si="66"/>
        <v>0</v>
      </c>
      <c r="S4246" s="88">
        <f ca="1">COUNTIFS(Tableau3[PLAGE],R4246)</f>
        <v>0</v>
      </c>
      <c r="T4246" s="139">
        <f ca="1">INDEX(EXTRACT!DATE,MATCH(Tableau4[[#This Row],[Décalage]],D:D,0),0)</f>
        <v>0</v>
      </c>
      <c r="U4246" s="139">
        <f ca="1">VLOOKUP(Tableau4[[#This Row],[Décalage]],D:E,2,0)</f>
        <v>0</v>
      </c>
      <c r="V4246" s="139">
        <f ca="1">VLOOKUP(Tableau4[[#This Row],[Décalage]],D:G,4,0)</f>
        <v>0</v>
      </c>
      <c r="AY4246" s="88"/>
      <c r="AZ4246" s="88"/>
      <c r="BA4246" s="88"/>
      <c r="BB4246" s="88"/>
      <c r="BC4246" s="88"/>
    </row>
    <row r="4247" spans="1:55" ht="15" x14ac:dyDescent="0.2">
      <c r="A4247" s="100" t="s">
        <v>534</v>
      </c>
      <c r="B4247" s="95" t="s">
        <v>534</v>
      </c>
      <c r="C4247" s="95">
        <v>4244</v>
      </c>
      <c r="D4247" s="95" t="s">
        <v>534</v>
      </c>
      <c r="E4247" s="99" t="s">
        <v>534</v>
      </c>
      <c r="F4247" s="95" t="s">
        <v>534</v>
      </c>
      <c r="G4247" s="95" t="s">
        <v>534</v>
      </c>
      <c r="H4247" s="95">
        <v>0</v>
      </c>
      <c r="I4247" s="95">
        <v>1</v>
      </c>
      <c r="J4247" s="95">
        <v>3780</v>
      </c>
      <c r="K4247" s="95" t="s">
        <v>534</v>
      </c>
      <c r="L4247" s="98" t="s">
        <v>534</v>
      </c>
      <c r="M4247" s="98" t="s">
        <v>534</v>
      </c>
      <c r="N4247" s="97" t="s">
        <v>534</v>
      </c>
      <c r="Q4247" s="88" t="str">
        <f t="array" aca="1" ref="Q4247" ca="1">IFERROR(INDEX(Tableau3[Num DECAL],SMALL(IF(Tableau3[Num DECAL]&lt;&gt;"",ROW(INDIRECT("1:"&amp;ROWS(Tableau3[Num DECAL])))),ROWS($1:4236))),"")</f>
        <v/>
      </c>
      <c r="R4247" s="88">
        <f t="shared" ca="1" si="66"/>
        <v>0</v>
      </c>
      <c r="S4247" s="88">
        <f ca="1">COUNTIFS(Tableau3[PLAGE],R4247)</f>
        <v>0</v>
      </c>
      <c r="T4247" s="139">
        <f ca="1">INDEX(EXTRACT!DATE,MATCH(Tableau4[[#This Row],[Décalage]],D:D,0),0)</f>
        <v>0</v>
      </c>
      <c r="U4247" s="139">
        <f ca="1">VLOOKUP(Tableau4[[#This Row],[Décalage]],D:E,2,0)</f>
        <v>0</v>
      </c>
      <c r="V4247" s="139">
        <f ca="1">VLOOKUP(Tableau4[[#This Row],[Décalage]],D:G,4,0)</f>
        <v>0</v>
      </c>
      <c r="AY4247" s="88"/>
      <c r="AZ4247" s="88"/>
      <c r="BA4247" s="88"/>
      <c r="BB4247" s="88"/>
      <c r="BC4247" s="88"/>
    </row>
    <row r="4248" spans="1:55" ht="15" x14ac:dyDescent="0.2">
      <c r="A4248" s="100" t="s">
        <v>534</v>
      </c>
      <c r="B4248" s="95" t="s">
        <v>534</v>
      </c>
      <c r="C4248" s="95">
        <v>4245</v>
      </c>
      <c r="D4248" s="95" t="s">
        <v>534</v>
      </c>
      <c r="E4248" s="99" t="s">
        <v>534</v>
      </c>
      <c r="F4248" s="95" t="s">
        <v>534</v>
      </c>
      <c r="G4248" s="95" t="s">
        <v>534</v>
      </c>
      <c r="H4248" s="95">
        <v>0</v>
      </c>
      <c r="I4248" s="95">
        <v>1</v>
      </c>
      <c r="J4248" s="95">
        <v>3781</v>
      </c>
      <c r="K4248" s="95" t="s">
        <v>534</v>
      </c>
      <c r="L4248" s="98" t="s">
        <v>534</v>
      </c>
      <c r="M4248" s="98" t="s">
        <v>534</v>
      </c>
      <c r="N4248" s="97" t="s">
        <v>534</v>
      </c>
      <c r="Q4248" s="88" t="str">
        <f t="array" aca="1" ref="Q4248" ca="1">IFERROR(INDEX(Tableau3[Num DECAL],SMALL(IF(Tableau3[Num DECAL]&lt;&gt;"",ROW(INDIRECT("1:"&amp;ROWS(Tableau3[Num DECAL])))),ROWS($1:4237))),"")</f>
        <v/>
      </c>
      <c r="R4248" s="88">
        <f t="shared" ca="1" si="66"/>
        <v>0</v>
      </c>
      <c r="S4248" s="88">
        <f ca="1">COUNTIFS(Tableau3[PLAGE],R4248)</f>
        <v>0</v>
      </c>
      <c r="T4248" s="139">
        <f ca="1">INDEX(EXTRACT!DATE,MATCH(Tableau4[[#This Row],[Décalage]],D:D,0),0)</f>
        <v>0</v>
      </c>
      <c r="U4248" s="139">
        <f ca="1">VLOOKUP(Tableau4[[#This Row],[Décalage]],D:E,2,0)</f>
        <v>0</v>
      </c>
      <c r="V4248" s="139">
        <f ca="1">VLOOKUP(Tableau4[[#This Row],[Décalage]],D:G,4,0)</f>
        <v>0</v>
      </c>
      <c r="AY4248" s="88"/>
      <c r="AZ4248" s="88"/>
      <c r="BA4248" s="88"/>
      <c r="BB4248" s="88"/>
      <c r="BC4248" s="88"/>
    </row>
    <row r="4249" spans="1:55" ht="15" x14ac:dyDescent="0.2">
      <c r="A4249" s="100" t="s">
        <v>534</v>
      </c>
      <c r="B4249" s="95" t="s">
        <v>534</v>
      </c>
      <c r="C4249" s="95">
        <v>4246</v>
      </c>
      <c r="D4249" s="95" t="s">
        <v>534</v>
      </c>
      <c r="E4249" s="99" t="s">
        <v>534</v>
      </c>
      <c r="F4249" s="95" t="s">
        <v>534</v>
      </c>
      <c r="G4249" s="95" t="s">
        <v>534</v>
      </c>
      <c r="H4249" s="95">
        <v>0</v>
      </c>
      <c r="I4249" s="95">
        <v>1</v>
      </c>
      <c r="J4249" s="95">
        <v>3782</v>
      </c>
      <c r="K4249" s="95" t="s">
        <v>534</v>
      </c>
      <c r="L4249" s="98" t="s">
        <v>534</v>
      </c>
      <c r="M4249" s="98" t="s">
        <v>534</v>
      </c>
      <c r="N4249" s="97" t="s">
        <v>534</v>
      </c>
      <c r="Q4249" s="88" t="str">
        <f t="array" aca="1" ref="Q4249" ca="1">IFERROR(INDEX(Tableau3[Num DECAL],SMALL(IF(Tableau3[Num DECAL]&lt;&gt;"",ROW(INDIRECT("1:"&amp;ROWS(Tableau3[Num DECAL])))),ROWS($1:4238))),"")</f>
        <v/>
      </c>
      <c r="R4249" s="88">
        <f t="shared" ca="1" si="66"/>
        <v>0</v>
      </c>
      <c r="S4249" s="88">
        <f ca="1">COUNTIFS(Tableau3[PLAGE],R4249)</f>
        <v>0</v>
      </c>
      <c r="T4249" s="139">
        <f ca="1">INDEX(EXTRACT!DATE,MATCH(Tableau4[[#This Row],[Décalage]],D:D,0),0)</f>
        <v>0</v>
      </c>
      <c r="U4249" s="139">
        <f ca="1">VLOOKUP(Tableau4[[#This Row],[Décalage]],D:E,2,0)</f>
        <v>0</v>
      </c>
      <c r="V4249" s="139">
        <f ca="1">VLOOKUP(Tableau4[[#This Row],[Décalage]],D:G,4,0)</f>
        <v>0</v>
      </c>
      <c r="AY4249" s="88"/>
      <c r="AZ4249" s="88"/>
      <c r="BA4249" s="88"/>
      <c r="BB4249" s="88"/>
      <c r="BC4249" s="88"/>
    </row>
    <row r="4250" spans="1:55" ht="15" x14ac:dyDescent="0.2">
      <c r="A4250" s="100" t="s">
        <v>534</v>
      </c>
      <c r="B4250" s="95" t="s">
        <v>534</v>
      </c>
      <c r="C4250" s="95">
        <v>4247</v>
      </c>
      <c r="D4250" s="95" t="s">
        <v>534</v>
      </c>
      <c r="E4250" s="99" t="s">
        <v>534</v>
      </c>
      <c r="F4250" s="95" t="s">
        <v>534</v>
      </c>
      <c r="G4250" s="95" t="s">
        <v>534</v>
      </c>
      <c r="H4250" s="95">
        <v>0</v>
      </c>
      <c r="I4250" s="95">
        <v>1</v>
      </c>
      <c r="J4250" s="95">
        <v>3783</v>
      </c>
      <c r="K4250" s="95" t="s">
        <v>534</v>
      </c>
      <c r="L4250" s="98" t="s">
        <v>534</v>
      </c>
      <c r="M4250" s="98" t="s">
        <v>534</v>
      </c>
      <c r="N4250" s="97" t="s">
        <v>534</v>
      </c>
      <c r="Q4250" s="88" t="str">
        <f t="array" aca="1" ref="Q4250" ca="1">IFERROR(INDEX(Tableau3[Num DECAL],SMALL(IF(Tableau3[Num DECAL]&lt;&gt;"",ROW(INDIRECT("1:"&amp;ROWS(Tableau3[Num DECAL])))),ROWS($1:4239))),"")</f>
        <v/>
      </c>
      <c r="R4250" s="88">
        <f t="shared" ca="1" si="66"/>
        <v>0</v>
      </c>
      <c r="S4250" s="88">
        <f ca="1">COUNTIFS(Tableau3[PLAGE],R4250)</f>
        <v>0</v>
      </c>
      <c r="T4250" s="139">
        <f ca="1">INDEX(EXTRACT!DATE,MATCH(Tableau4[[#This Row],[Décalage]],D:D,0),0)</f>
        <v>0</v>
      </c>
      <c r="U4250" s="139">
        <f ca="1">VLOOKUP(Tableau4[[#This Row],[Décalage]],D:E,2,0)</f>
        <v>0</v>
      </c>
      <c r="V4250" s="139">
        <f ca="1">VLOOKUP(Tableau4[[#This Row],[Décalage]],D:G,4,0)</f>
        <v>0</v>
      </c>
      <c r="AY4250" s="88"/>
      <c r="AZ4250" s="88"/>
      <c r="BA4250" s="88"/>
      <c r="BB4250" s="88"/>
      <c r="BC4250" s="88"/>
    </row>
    <row r="4251" spans="1:55" ht="15" x14ac:dyDescent="0.2">
      <c r="A4251" s="100" t="s">
        <v>534</v>
      </c>
      <c r="B4251" s="95" t="s">
        <v>534</v>
      </c>
      <c r="C4251" s="95">
        <v>4248</v>
      </c>
      <c r="D4251" s="95" t="s">
        <v>534</v>
      </c>
      <c r="E4251" s="99" t="s">
        <v>534</v>
      </c>
      <c r="F4251" s="95" t="s">
        <v>534</v>
      </c>
      <c r="G4251" s="95" t="s">
        <v>534</v>
      </c>
      <c r="H4251" s="95">
        <v>0</v>
      </c>
      <c r="I4251" s="95">
        <v>1</v>
      </c>
      <c r="J4251" s="95">
        <v>3784</v>
      </c>
      <c r="K4251" s="95" t="s">
        <v>534</v>
      </c>
      <c r="L4251" s="98" t="s">
        <v>534</v>
      </c>
      <c r="M4251" s="98" t="s">
        <v>534</v>
      </c>
      <c r="N4251" s="97" t="s">
        <v>534</v>
      </c>
      <c r="Q4251" s="88" t="str">
        <f t="array" aca="1" ref="Q4251" ca="1">IFERROR(INDEX(Tableau3[Num DECAL],SMALL(IF(Tableau3[Num DECAL]&lt;&gt;"",ROW(INDIRECT("1:"&amp;ROWS(Tableau3[Num DECAL])))),ROWS($1:4240))),"")</f>
        <v/>
      </c>
      <c r="R4251" s="88">
        <f t="shared" ca="1" si="66"/>
        <v>0</v>
      </c>
      <c r="S4251" s="88">
        <f ca="1">COUNTIFS(Tableau3[PLAGE],R4251)</f>
        <v>0</v>
      </c>
      <c r="T4251" s="139">
        <f ca="1">INDEX(EXTRACT!DATE,MATCH(Tableau4[[#This Row],[Décalage]],D:D,0),0)</f>
        <v>0</v>
      </c>
      <c r="U4251" s="139">
        <f ca="1">VLOOKUP(Tableau4[[#This Row],[Décalage]],D:E,2,0)</f>
        <v>0</v>
      </c>
      <c r="V4251" s="139">
        <f ca="1">VLOOKUP(Tableau4[[#This Row],[Décalage]],D:G,4,0)</f>
        <v>0</v>
      </c>
      <c r="AY4251" s="88"/>
      <c r="AZ4251" s="88"/>
      <c r="BA4251" s="88"/>
      <c r="BB4251" s="88"/>
      <c r="BC4251" s="88"/>
    </row>
    <row r="4252" spans="1:55" ht="15" x14ac:dyDescent="0.2">
      <c r="A4252" s="100" t="s">
        <v>534</v>
      </c>
      <c r="B4252" s="95" t="s">
        <v>534</v>
      </c>
      <c r="C4252" s="95">
        <v>4249</v>
      </c>
      <c r="D4252" s="95" t="s">
        <v>534</v>
      </c>
      <c r="E4252" s="99" t="s">
        <v>534</v>
      </c>
      <c r="F4252" s="95" t="s">
        <v>534</v>
      </c>
      <c r="G4252" s="95" t="s">
        <v>534</v>
      </c>
      <c r="H4252" s="95">
        <v>0</v>
      </c>
      <c r="I4252" s="95">
        <v>1</v>
      </c>
      <c r="J4252" s="95">
        <v>3785</v>
      </c>
      <c r="K4252" s="95" t="s">
        <v>534</v>
      </c>
      <c r="L4252" s="98" t="s">
        <v>534</v>
      </c>
      <c r="M4252" s="98" t="s">
        <v>534</v>
      </c>
      <c r="N4252" s="97" t="s">
        <v>534</v>
      </c>
      <c r="Q4252" s="88" t="str">
        <f t="array" aca="1" ref="Q4252" ca="1">IFERROR(INDEX(Tableau3[Num DECAL],SMALL(IF(Tableau3[Num DECAL]&lt;&gt;"",ROW(INDIRECT("1:"&amp;ROWS(Tableau3[Num DECAL])))),ROWS($1:4241))),"")</f>
        <v/>
      </c>
      <c r="R4252" s="88">
        <f t="shared" ca="1" si="66"/>
        <v>0</v>
      </c>
      <c r="S4252" s="88">
        <f ca="1">COUNTIFS(Tableau3[PLAGE],R4252)</f>
        <v>0</v>
      </c>
      <c r="T4252" s="139">
        <f ca="1">INDEX(EXTRACT!DATE,MATCH(Tableau4[[#This Row],[Décalage]],D:D,0),0)</f>
        <v>0</v>
      </c>
      <c r="U4252" s="139">
        <f ca="1">VLOOKUP(Tableau4[[#This Row],[Décalage]],D:E,2,0)</f>
        <v>0</v>
      </c>
      <c r="V4252" s="139">
        <f ca="1">VLOOKUP(Tableau4[[#This Row],[Décalage]],D:G,4,0)</f>
        <v>0</v>
      </c>
      <c r="AY4252" s="88"/>
      <c r="AZ4252" s="88"/>
      <c r="BA4252" s="88"/>
      <c r="BB4252" s="88"/>
      <c r="BC4252" s="88"/>
    </row>
    <row r="4253" spans="1:55" ht="15" x14ac:dyDescent="0.2">
      <c r="A4253" s="100" t="s">
        <v>534</v>
      </c>
      <c r="B4253" s="95" t="s">
        <v>534</v>
      </c>
      <c r="C4253" s="95">
        <v>4250</v>
      </c>
      <c r="D4253" s="95" t="s">
        <v>534</v>
      </c>
      <c r="E4253" s="99" t="s">
        <v>534</v>
      </c>
      <c r="F4253" s="95" t="s">
        <v>534</v>
      </c>
      <c r="G4253" s="95" t="s">
        <v>534</v>
      </c>
      <c r="H4253" s="95">
        <v>0</v>
      </c>
      <c r="I4253" s="95">
        <v>1</v>
      </c>
      <c r="J4253" s="95">
        <v>3786</v>
      </c>
      <c r="K4253" s="95" t="s">
        <v>534</v>
      </c>
      <c r="L4253" s="98" t="s">
        <v>534</v>
      </c>
      <c r="M4253" s="98" t="s">
        <v>534</v>
      </c>
      <c r="N4253" s="97" t="s">
        <v>534</v>
      </c>
      <c r="Q4253" s="88" t="str">
        <f t="array" aca="1" ref="Q4253" ca="1">IFERROR(INDEX(Tableau3[Num DECAL],SMALL(IF(Tableau3[Num DECAL]&lt;&gt;"",ROW(INDIRECT("1:"&amp;ROWS(Tableau3[Num DECAL])))),ROWS($1:4242))),"")</f>
        <v/>
      </c>
      <c r="R4253" s="88">
        <f t="shared" ca="1" si="66"/>
        <v>0</v>
      </c>
      <c r="S4253" s="88">
        <f ca="1">COUNTIFS(Tableau3[PLAGE],R4253)</f>
        <v>0</v>
      </c>
      <c r="T4253" s="139">
        <f ca="1">INDEX(EXTRACT!DATE,MATCH(Tableau4[[#This Row],[Décalage]],D:D,0),0)</f>
        <v>0</v>
      </c>
      <c r="U4253" s="139">
        <f ca="1">VLOOKUP(Tableau4[[#This Row],[Décalage]],D:E,2,0)</f>
        <v>0</v>
      </c>
      <c r="V4253" s="139">
        <f ca="1">VLOOKUP(Tableau4[[#This Row],[Décalage]],D:G,4,0)</f>
        <v>0</v>
      </c>
      <c r="AY4253" s="88"/>
      <c r="AZ4253" s="88"/>
      <c r="BA4253" s="88"/>
      <c r="BB4253" s="88"/>
      <c r="BC4253" s="88"/>
    </row>
    <row r="4254" spans="1:55" ht="15" x14ac:dyDescent="0.2">
      <c r="A4254" s="100" t="s">
        <v>534</v>
      </c>
      <c r="B4254" s="95" t="s">
        <v>534</v>
      </c>
      <c r="C4254" s="95">
        <v>4251</v>
      </c>
      <c r="D4254" s="95" t="s">
        <v>534</v>
      </c>
      <c r="E4254" s="99" t="s">
        <v>534</v>
      </c>
      <c r="F4254" s="95" t="s">
        <v>534</v>
      </c>
      <c r="G4254" s="95" t="s">
        <v>534</v>
      </c>
      <c r="H4254" s="95">
        <v>0</v>
      </c>
      <c r="I4254" s="95">
        <v>1</v>
      </c>
      <c r="J4254" s="95">
        <v>3787</v>
      </c>
      <c r="K4254" s="95" t="s">
        <v>534</v>
      </c>
      <c r="L4254" s="98" t="s">
        <v>534</v>
      </c>
      <c r="M4254" s="98" t="s">
        <v>534</v>
      </c>
      <c r="N4254" s="97" t="s">
        <v>534</v>
      </c>
      <c r="Q4254" s="88" t="str">
        <f t="array" aca="1" ref="Q4254" ca="1">IFERROR(INDEX(Tableau3[Num DECAL],SMALL(IF(Tableau3[Num DECAL]&lt;&gt;"",ROW(INDIRECT("1:"&amp;ROWS(Tableau3[Num DECAL])))),ROWS($1:4243))),"")</f>
        <v/>
      </c>
      <c r="R4254" s="88">
        <f t="shared" ca="1" si="66"/>
        <v>0</v>
      </c>
      <c r="S4254" s="88">
        <f ca="1">COUNTIFS(Tableau3[PLAGE],R4254)</f>
        <v>0</v>
      </c>
      <c r="T4254" s="139">
        <f ca="1">INDEX(EXTRACT!DATE,MATCH(Tableau4[[#This Row],[Décalage]],D:D,0),0)</f>
        <v>0</v>
      </c>
      <c r="U4254" s="139">
        <f ca="1">VLOOKUP(Tableau4[[#This Row],[Décalage]],D:E,2,0)</f>
        <v>0</v>
      </c>
      <c r="V4254" s="139">
        <f ca="1">VLOOKUP(Tableau4[[#This Row],[Décalage]],D:G,4,0)</f>
        <v>0</v>
      </c>
      <c r="AY4254" s="88"/>
      <c r="AZ4254" s="88"/>
      <c r="BA4254" s="88"/>
      <c r="BB4254" s="88"/>
      <c r="BC4254" s="88"/>
    </row>
    <row r="4255" spans="1:55" ht="15" x14ac:dyDescent="0.2">
      <c r="A4255" s="100" t="s">
        <v>534</v>
      </c>
      <c r="B4255" s="95" t="s">
        <v>534</v>
      </c>
      <c r="C4255" s="95">
        <v>4252</v>
      </c>
      <c r="D4255" s="95" t="s">
        <v>534</v>
      </c>
      <c r="E4255" s="99" t="s">
        <v>534</v>
      </c>
      <c r="F4255" s="95" t="s">
        <v>534</v>
      </c>
      <c r="G4255" s="95" t="s">
        <v>534</v>
      </c>
      <c r="H4255" s="95">
        <v>0</v>
      </c>
      <c r="I4255" s="95">
        <v>1</v>
      </c>
      <c r="J4255" s="95">
        <v>3788</v>
      </c>
      <c r="K4255" s="95" t="s">
        <v>534</v>
      </c>
      <c r="L4255" s="98" t="s">
        <v>534</v>
      </c>
      <c r="M4255" s="98" t="s">
        <v>534</v>
      </c>
      <c r="N4255" s="97" t="s">
        <v>534</v>
      </c>
      <c r="Q4255" s="88" t="str">
        <f t="array" aca="1" ref="Q4255" ca="1">IFERROR(INDEX(Tableau3[Num DECAL],SMALL(IF(Tableau3[Num DECAL]&lt;&gt;"",ROW(INDIRECT("1:"&amp;ROWS(Tableau3[Num DECAL])))),ROWS($1:4244))),"")</f>
        <v/>
      </c>
      <c r="R4255" s="88">
        <f t="shared" ca="1" si="66"/>
        <v>0</v>
      </c>
      <c r="S4255" s="88">
        <f ca="1">COUNTIFS(Tableau3[PLAGE],R4255)</f>
        <v>0</v>
      </c>
      <c r="T4255" s="139">
        <f ca="1">INDEX(EXTRACT!DATE,MATCH(Tableau4[[#This Row],[Décalage]],D:D,0),0)</f>
        <v>0</v>
      </c>
      <c r="U4255" s="139">
        <f ca="1">VLOOKUP(Tableau4[[#This Row],[Décalage]],D:E,2,0)</f>
        <v>0</v>
      </c>
      <c r="V4255" s="139">
        <f ca="1">VLOOKUP(Tableau4[[#This Row],[Décalage]],D:G,4,0)</f>
        <v>0</v>
      </c>
      <c r="AY4255" s="88"/>
      <c r="AZ4255" s="88"/>
      <c r="BA4255" s="88"/>
      <c r="BB4255" s="88"/>
      <c r="BC4255" s="88"/>
    </row>
    <row r="4256" spans="1:55" ht="15" x14ac:dyDescent="0.2">
      <c r="A4256" s="100" t="s">
        <v>534</v>
      </c>
      <c r="B4256" s="95" t="s">
        <v>534</v>
      </c>
      <c r="C4256" s="95">
        <v>4253</v>
      </c>
      <c r="D4256" s="95" t="s">
        <v>534</v>
      </c>
      <c r="E4256" s="99" t="s">
        <v>534</v>
      </c>
      <c r="F4256" s="95" t="s">
        <v>534</v>
      </c>
      <c r="G4256" s="95" t="s">
        <v>534</v>
      </c>
      <c r="H4256" s="95">
        <v>0</v>
      </c>
      <c r="I4256" s="95">
        <v>1</v>
      </c>
      <c r="J4256" s="95">
        <v>3789</v>
      </c>
      <c r="K4256" s="95" t="s">
        <v>534</v>
      </c>
      <c r="L4256" s="98" t="s">
        <v>534</v>
      </c>
      <c r="M4256" s="98" t="s">
        <v>534</v>
      </c>
      <c r="N4256" s="97" t="s">
        <v>534</v>
      </c>
      <c r="Q4256" s="88" t="str">
        <f t="array" aca="1" ref="Q4256" ca="1">IFERROR(INDEX(Tableau3[Num DECAL],SMALL(IF(Tableau3[Num DECAL]&lt;&gt;"",ROW(INDIRECT("1:"&amp;ROWS(Tableau3[Num DECAL])))),ROWS($1:4245))),"")</f>
        <v/>
      </c>
      <c r="R4256" s="88">
        <f t="shared" ca="1" si="66"/>
        <v>0</v>
      </c>
      <c r="S4256" s="88">
        <f ca="1">COUNTIFS(Tableau3[PLAGE],R4256)</f>
        <v>0</v>
      </c>
      <c r="T4256" s="139">
        <f ca="1">INDEX(EXTRACT!DATE,MATCH(Tableau4[[#This Row],[Décalage]],D:D,0),0)</f>
        <v>0</v>
      </c>
      <c r="U4256" s="139">
        <f ca="1">VLOOKUP(Tableau4[[#This Row],[Décalage]],D:E,2,0)</f>
        <v>0</v>
      </c>
      <c r="V4256" s="139">
        <f ca="1">VLOOKUP(Tableau4[[#This Row],[Décalage]],D:G,4,0)</f>
        <v>0</v>
      </c>
      <c r="AY4256" s="88"/>
      <c r="AZ4256" s="88"/>
      <c r="BA4256" s="88"/>
      <c r="BB4256" s="88"/>
      <c r="BC4256" s="88"/>
    </row>
    <row r="4257" spans="1:55" ht="15" x14ac:dyDescent="0.2">
      <c r="A4257" s="100" t="s">
        <v>534</v>
      </c>
      <c r="B4257" s="95" t="s">
        <v>534</v>
      </c>
      <c r="C4257" s="95">
        <v>4254</v>
      </c>
      <c r="D4257" s="95" t="s">
        <v>534</v>
      </c>
      <c r="E4257" s="99" t="s">
        <v>534</v>
      </c>
      <c r="F4257" s="95" t="s">
        <v>534</v>
      </c>
      <c r="G4257" s="95" t="s">
        <v>534</v>
      </c>
      <c r="H4257" s="95">
        <v>0</v>
      </c>
      <c r="I4257" s="95">
        <v>1</v>
      </c>
      <c r="J4257" s="95">
        <v>3790</v>
      </c>
      <c r="K4257" s="95" t="s">
        <v>534</v>
      </c>
      <c r="L4257" s="98" t="s">
        <v>534</v>
      </c>
      <c r="M4257" s="98" t="s">
        <v>534</v>
      </c>
      <c r="N4257" s="97" t="s">
        <v>534</v>
      </c>
      <c r="Q4257" s="88" t="str">
        <f t="array" aca="1" ref="Q4257" ca="1">IFERROR(INDEX(Tableau3[Num DECAL],SMALL(IF(Tableau3[Num DECAL]&lt;&gt;"",ROW(INDIRECT("1:"&amp;ROWS(Tableau3[Num DECAL])))),ROWS($1:4246))),"")</f>
        <v/>
      </c>
      <c r="R4257" s="88">
        <f t="shared" ca="1" si="66"/>
        <v>0</v>
      </c>
      <c r="S4257" s="88">
        <f ca="1">COUNTIFS(Tableau3[PLAGE],R4257)</f>
        <v>0</v>
      </c>
      <c r="T4257" s="139">
        <f ca="1">INDEX(EXTRACT!DATE,MATCH(Tableau4[[#This Row],[Décalage]],D:D,0),0)</f>
        <v>0</v>
      </c>
      <c r="U4257" s="139">
        <f ca="1">VLOOKUP(Tableau4[[#This Row],[Décalage]],D:E,2,0)</f>
        <v>0</v>
      </c>
      <c r="V4257" s="139">
        <f ca="1">VLOOKUP(Tableau4[[#This Row],[Décalage]],D:G,4,0)</f>
        <v>0</v>
      </c>
      <c r="AY4257" s="88"/>
      <c r="AZ4257" s="88"/>
      <c r="BA4257" s="88"/>
      <c r="BB4257" s="88"/>
      <c r="BC4257" s="88"/>
    </row>
    <row r="4258" spans="1:55" ht="15" x14ac:dyDescent="0.2">
      <c r="A4258" s="100" t="s">
        <v>534</v>
      </c>
      <c r="B4258" s="95" t="s">
        <v>534</v>
      </c>
      <c r="C4258" s="95">
        <v>4255</v>
      </c>
      <c r="D4258" s="95" t="s">
        <v>534</v>
      </c>
      <c r="E4258" s="99" t="s">
        <v>534</v>
      </c>
      <c r="F4258" s="95" t="s">
        <v>534</v>
      </c>
      <c r="G4258" s="95" t="s">
        <v>534</v>
      </c>
      <c r="H4258" s="95">
        <v>0</v>
      </c>
      <c r="I4258" s="95">
        <v>1</v>
      </c>
      <c r="J4258" s="95">
        <v>3791</v>
      </c>
      <c r="K4258" s="95" t="s">
        <v>534</v>
      </c>
      <c r="L4258" s="98" t="s">
        <v>534</v>
      </c>
      <c r="M4258" s="98" t="s">
        <v>534</v>
      </c>
      <c r="N4258" s="97" t="s">
        <v>534</v>
      </c>
      <c r="Q4258" s="88" t="str">
        <f t="array" aca="1" ref="Q4258" ca="1">IFERROR(INDEX(Tableau3[Num DECAL],SMALL(IF(Tableau3[Num DECAL]&lt;&gt;"",ROW(INDIRECT("1:"&amp;ROWS(Tableau3[Num DECAL])))),ROWS($1:4247))),"")</f>
        <v/>
      </c>
      <c r="R4258" s="88">
        <f t="shared" ca="1" si="66"/>
        <v>0</v>
      </c>
      <c r="S4258" s="88">
        <f ca="1">COUNTIFS(Tableau3[PLAGE],R4258)</f>
        <v>0</v>
      </c>
      <c r="T4258" s="139">
        <f ca="1">INDEX(EXTRACT!DATE,MATCH(Tableau4[[#This Row],[Décalage]],D:D,0),0)</f>
        <v>0</v>
      </c>
      <c r="U4258" s="139">
        <f ca="1">VLOOKUP(Tableau4[[#This Row],[Décalage]],D:E,2,0)</f>
        <v>0</v>
      </c>
      <c r="V4258" s="139">
        <f ca="1">VLOOKUP(Tableau4[[#This Row],[Décalage]],D:G,4,0)</f>
        <v>0</v>
      </c>
      <c r="AY4258" s="88"/>
      <c r="AZ4258" s="88"/>
      <c r="BA4258" s="88"/>
      <c r="BB4258" s="88"/>
      <c r="BC4258" s="88"/>
    </row>
    <row r="4259" spans="1:55" ht="15" x14ac:dyDescent="0.2">
      <c r="A4259" s="100" t="s">
        <v>534</v>
      </c>
      <c r="B4259" s="95" t="s">
        <v>534</v>
      </c>
      <c r="C4259" s="95">
        <v>4256</v>
      </c>
      <c r="D4259" s="95" t="s">
        <v>534</v>
      </c>
      <c r="E4259" s="99" t="s">
        <v>534</v>
      </c>
      <c r="F4259" s="95" t="s">
        <v>534</v>
      </c>
      <c r="G4259" s="95" t="s">
        <v>534</v>
      </c>
      <c r="H4259" s="95">
        <v>0</v>
      </c>
      <c r="I4259" s="95">
        <v>1</v>
      </c>
      <c r="J4259" s="95">
        <v>3792</v>
      </c>
      <c r="K4259" s="95" t="s">
        <v>534</v>
      </c>
      <c r="L4259" s="98" t="s">
        <v>534</v>
      </c>
      <c r="M4259" s="98" t="s">
        <v>534</v>
      </c>
      <c r="N4259" s="97" t="s">
        <v>534</v>
      </c>
      <c r="Q4259" s="88" t="str">
        <f t="array" aca="1" ref="Q4259" ca="1">IFERROR(INDEX(Tableau3[Num DECAL],SMALL(IF(Tableau3[Num DECAL]&lt;&gt;"",ROW(INDIRECT("1:"&amp;ROWS(Tableau3[Num DECAL])))),ROWS($1:4248))),"")</f>
        <v/>
      </c>
      <c r="R4259" s="88">
        <f t="shared" ca="1" si="66"/>
        <v>0</v>
      </c>
      <c r="S4259" s="88">
        <f ca="1">COUNTIFS(Tableau3[PLAGE],R4259)</f>
        <v>0</v>
      </c>
      <c r="T4259" s="139">
        <f ca="1">INDEX(EXTRACT!DATE,MATCH(Tableau4[[#This Row],[Décalage]],D:D,0),0)</f>
        <v>0</v>
      </c>
      <c r="U4259" s="139">
        <f ca="1">VLOOKUP(Tableau4[[#This Row],[Décalage]],D:E,2,0)</f>
        <v>0</v>
      </c>
      <c r="V4259" s="139">
        <f ca="1">VLOOKUP(Tableau4[[#This Row],[Décalage]],D:G,4,0)</f>
        <v>0</v>
      </c>
      <c r="AY4259" s="88"/>
      <c r="AZ4259" s="88"/>
      <c r="BA4259" s="88"/>
      <c r="BB4259" s="88"/>
      <c r="BC4259" s="88"/>
    </row>
    <row r="4260" spans="1:55" ht="15" x14ac:dyDescent="0.2">
      <c r="A4260" s="100" t="s">
        <v>534</v>
      </c>
      <c r="B4260" s="95" t="s">
        <v>534</v>
      </c>
      <c r="C4260" s="95">
        <v>4257</v>
      </c>
      <c r="D4260" s="95" t="s">
        <v>534</v>
      </c>
      <c r="E4260" s="99" t="s">
        <v>534</v>
      </c>
      <c r="F4260" s="95" t="s">
        <v>534</v>
      </c>
      <c r="G4260" s="95" t="s">
        <v>534</v>
      </c>
      <c r="H4260" s="95">
        <v>0</v>
      </c>
      <c r="I4260" s="95">
        <v>1</v>
      </c>
      <c r="J4260" s="95">
        <v>3793</v>
      </c>
      <c r="K4260" s="95" t="s">
        <v>534</v>
      </c>
      <c r="L4260" s="98" t="s">
        <v>534</v>
      </c>
      <c r="M4260" s="98" t="s">
        <v>534</v>
      </c>
      <c r="N4260" s="97" t="s">
        <v>534</v>
      </c>
      <c r="Q4260" s="88" t="str">
        <f t="array" aca="1" ref="Q4260" ca="1">IFERROR(INDEX(Tableau3[Num DECAL],SMALL(IF(Tableau3[Num DECAL]&lt;&gt;"",ROW(INDIRECT("1:"&amp;ROWS(Tableau3[Num DECAL])))),ROWS($1:4249))),"")</f>
        <v/>
      </c>
      <c r="R4260" s="88">
        <f t="shared" ca="1" si="66"/>
        <v>0</v>
      </c>
      <c r="S4260" s="88">
        <f ca="1">COUNTIFS(Tableau3[PLAGE],R4260)</f>
        <v>0</v>
      </c>
      <c r="T4260" s="139">
        <f ca="1">INDEX(EXTRACT!DATE,MATCH(Tableau4[[#This Row],[Décalage]],D:D,0),0)</f>
        <v>0</v>
      </c>
      <c r="U4260" s="139">
        <f ca="1">VLOOKUP(Tableau4[[#This Row],[Décalage]],D:E,2,0)</f>
        <v>0</v>
      </c>
      <c r="V4260" s="139">
        <f ca="1">VLOOKUP(Tableau4[[#This Row],[Décalage]],D:G,4,0)</f>
        <v>0</v>
      </c>
      <c r="AY4260" s="88"/>
      <c r="AZ4260" s="88"/>
      <c r="BA4260" s="88"/>
      <c r="BB4260" s="88"/>
      <c r="BC4260" s="88"/>
    </row>
    <row r="4261" spans="1:55" ht="15" x14ac:dyDescent="0.2">
      <c r="A4261" s="100" t="s">
        <v>534</v>
      </c>
      <c r="B4261" s="95" t="s">
        <v>534</v>
      </c>
      <c r="C4261" s="95">
        <v>4258</v>
      </c>
      <c r="D4261" s="95" t="s">
        <v>534</v>
      </c>
      <c r="E4261" s="99" t="s">
        <v>534</v>
      </c>
      <c r="F4261" s="95" t="s">
        <v>534</v>
      </c>
      <c r="G4261" s="95" t="s">
        <v>534</v>
      </c>
      <c r="H4261" s="95">
        <v>0</v>
      </c>
      <c r="I4261" s="95">
        <v>1</v>
      </c>
      <c r="J4261" s="95">
        <v>3794</v>
      </c>
      <c r="K4261" s="95" t="s">
        <v>534</v>
      </c>
      <c r="L4261" s="98" t="s">
        <v>534</v>
      </c>
      <c r="M4261" s="98" t="s">
        <v>534</v>
      </c>
      <c r="N4261" s="97" t="s">
        <v>534</v>
      </c>
      <c r="Q4261" s="88" t="str">
        <f t="array" aca="1" ref="Q4261" ca="1">IFERROR(INDEX(Tableau3[Num DECAL],SMALL(IF(Tableau3[Num DECAL]&lt;&gt;"",ROW(INDIRECT("1:"&amp;ROWS(Tableau3[Num DECAL])))),ROWS($1:4250))),"")</f>
        <v/>
      </c>
      <c r="R4261" s="88">
        <f t="shared" ca="1" si="66"/>
        <v>0</v>
      </c>
      <c r="S4261" s="88">
        <f ca="1">COUNTIFS(Tableau3[PLAGE],R4261)</f>
        <v>0</v>
      </c>
      <c r="T4261" s="139">
        <f ca="1">INDEX(EXTRACT!DATE,MATCH(Tableau4[[#This Row],[Décalage]],D:D,0),0)</f>
        <v>0</v>
      </c>
      <c r="U4261" s="139">
        <f ca="1">VLOOKUP(Tableau4[[#This Row],[Décalage]],D:E,2,0)</f>
        <v>0</v>
      </c>
      <c r="V4261" s="139">
        <f ca="1">VLOOKUP(Tableau4[[#This Row],[Décalage]],D:G,4,0)</f>
        <v>0</v>
      </c>
      <c r="AY4261" s="88"/>
      <c r="AZ4261" s="88"/>
      <c r="BA4261" s="88"/>
      <c r="BB4261" s="88"/>
      <c r="BC4261" s="88"/>
    </row>
    <row r="4262" spans="1:55" ht="15" x14ac:dyDescent="0.2">
      <c r="A4262" s="100" t="s">
        <v>534</v>
      </c>
      <c r="B4262" s="95" t="s">
        <v>534</v>
      </c>
      <c r="C4262" s="95">
        <v>4259</v>
      </c>
      <c r="D4262" s="95" t="s">
        <v>534</v>
      </c>
      <c r="E4262" s="99" t="s">
        <v>534</v>
      </c>
      <c r="F4262" s="95" t="s">
        <v>534</v>
      </c>
      <c r="G4262" s="95" t="s">
        <v>534</v>
      </c>
      <c r="H4262" s="95">
        <v>0</v>
      </c>
      <c r="I4262" s="95">
        <v>1</v>
      </c>
      <c r="J4262" s="95">
        <v>3795</v>
      </c>
      <c r="K4262" s="95" t="s">
        <v>534</v>
      </c>
      <c r="L4262" s="98" t="s">
        <v>534</v>
      </c>
      <c r="M4262" s="98" t="s">
        <v>534</v>
      </c>
      <c r="N4262" s="97" t="s">
        <v>534</v>
      </c>
      <c r="Q4262" s="88" t="str">
        <f t="array" aca="1" ref="Q4262" ca="1">IFERROR(INDEX(Tableau3[Num DECAL],SMALL(IF(Tableau3[Num DECAL]&lt;&gt;"",ROW(INDIRECT("1:"&amp;ROWS(Tableau3[Num DECAL])))),ROWS($1:4251))),"")</f>
        <v/>
      </c>
      <c r="R4262" s="88">
        <f t="shared" ca="1" si="66"/>
        <v>0</v>
      </c>
      <c r="S4262" s="88">
        <f ca="1">COUNTIFS(Tableau3[PLAGE],R4262)</f>
        <v>0</v>
      </c>
      <c r="T4262" s="139">
        <f ca="1">INDEX(EXTRACT!DATE,MATCH(Tableau4[[#This Row],[Décalage]],D:D,0),0)</f>
        <v>0</v>
      </c>
      <c r="U4262" s="139">
        <f ca="1">VLOOKUP(Tableau4[[#This Row],[Décalage]],D:E,2,0)</f>
        <v>0</v>
      </c>
      <c r="V4262" s="139">
        <f ca="1">VLOOKUP(Tableau4[[#This Row],[Décalage]],D:G,4,0)</f>
        <v>0</v>
      </c>
      <c r="AY4262" s="88"/>
      <c r="AZ4262" s="88"/>
      <c r="BA4262" s="88"/>
      <c r="BB4262" s="88"/>
      <c r="BC4262" s="88"/>
    </row>
    <row r="4263" spans="1:55" ht="15" x14ac:dyDescent="0.2">
      <c r="A4263" s="100" t="s">
        <v>534</v>
      </c>
      <c r="B4263" s="95" t="s">
        <v>534</v>
      </c>
      <c r="C4263" s="95">
        <v>4260</v>
      </c>
      <c r="D4263" s="95" t="s">
        <v>534</v>
      </c>
      <c r="E4263" s="99" t="s">
        <v>534</v>
      </c>
      <c r="F4263" s="95" t="s">
        <v>534</v>
      </c>
      <c r="G4263" s="95" t="s">
        <v>534</v>
      </c>
      <c r="H4263" s="95">
        <v>0</v>
      </c>
      <c r="I4263" s="95">
        <v>1</v>
      </c>
      <c r="J4263" s="95">
        <v>3796</v>
      </c>
      <c r="K4263" s="95" t="s">
        <v>534</v>
      </c>
      <c r="L4263" s="98" t="s">
        <v>534</v>
      </c>
      <c r="M4263" s="98" t="s">
        <v>534</v>
      </c>
      <c r="N4263" s="97" t="s">
        <v>534</v>
      </c>
      <c r="Q4263" s="88" t="str">
        <f t="array" aca="1" ref="Q4263" ca="1">IFERROR(INDEX(Tableau3[Num DECAL],SMALL(IF(Tableau3[Num DECAL]&lt;&gt;"",ROW(INDIRECT("1:"&amp;ROWS(Tableau3[Num DECAL])))),ROWS($1:4252))),"")</f>
        <v/>
      </c>
      <c r="R4263" s="88">
        <f t="shared" ca="1" si="66"/>
        <v>0</v>
      </c>
      <c r="S4263" s="88">
        <f ca="1">COUNTIFS(Tableau3[PLAGE],R4263)</f>
        <v>0</v>
      </c>
      <c r="T4263" s="139">
        <f ca="1">INDEX(EXTRACT!DATE,MATCH(Tableau4[[#This Row],[Décalage]],D:D,0),0)</f>
        <v>0</v>
      </c>
      <c r="U4263" s="139">
        <f ca="1">VLOOKUP(Tableau4[[#This Row],[Décalage]],D:E,2,0)</f>
        <v>0</v>
      </c>
      <c r="V4263" s="139">
        <f ca="1">VLOOKUP(Tableau4[[#This Row],[Décalage]],D:G,4,0)</f>
        <v>0</v>
      </c>
      <c r="AY4263" s="88"/>
      <c r="AZ4263" s="88"/>
      <c r="BA4263" s="88"/>
      <c r="BB4263" s="88"/>
      <c r="BC4263" s="88"/>
    </row>
    <row r="4264" spans="1:55" ht="15" x14ac:dyDescent="0.2">
      <c r="A4264" s="100" t="s">
        <v>534</v>
      </c>
      <c r="B4264" s="95" t="s">
        <v>534</v>
      </c>
      <c r="C4264" s="95">
        <v>4261</v>
      </c>
      <c r="D4264" s="95" t="s">
        <v>534</v>
      </c>
      <c r="E4264" s="99" t="s">
        <v>534</v>
      </c>
      <c r="F4264" s="95" t="s">
        <v>534</v>
      </c>
      <c r="G4264" s="95" t="s">
        <v>534</v>
      </c>
      <c r="H4264" s="95">
        <v>0</v>
      </c>
      <c r="I4264" s="95">
        <v>1</v>
      </c>
      <c r="J4264" s="95">
        <v>3797</v>
      </c>
      <c r="K4264" s="95" t="s">
        <v>534</v>
      </c>
      <c r="L4264" s="98" t="s">
        <v>534</v>
      </c>
      <c r="M4264" s="98" t="s">
        <v>534</v>
      </c>
      <c r="N4264" s="97" t="s">
        <v>534</v>
      </c>
      <c r="Q4264" s="88" t="str">
        <f t="array" aca="1" ref="Q4264" ca="1">IFERROR(INDEX(Tableau3[Num DECAL],SMALL(IF(Tableau3[Num DECAL]&lt;&gt;"",ROW(INDIRECT("1:"&amp;ROWS(Tableau3[Num DECAL])))),ROWS($1:4253))),"")</f>
        <v/>
      </c>
      <c r="R4264" s="88">
        <f t="shared" ca="1" si="66"/>
        <v>0</v>
      </c>
      <c r="S4264" s="88">
        <f ca="1">COUNTIFS(Tableau3[PLAGE],R4264)</f>
        <v>0</v>
      </c>
      <c r="T4264" s="139">
        <f ca="1">INDEX(EXTRACT!DATE,MATCH(Tableau4[[#This Row],[Décalage]],D:D,0),0)</f>
        <v>0</v>
      </c>
      <c r="U4264" s="139">
        <f ca="1">VLOOKUP(Tableau4[[#This Row],[Décalage]],D:E,2,0)</f>
        <v>0</v>
      </c>
      <c r="V4264" s="139">
        <f ca="1">VLOOKUP(Tableau4[[#This Row],[Décalage]],D:G,4,0)</f>
        <v>0</v>
      </c>
      <c r="AY4264" s="88"/>
      <c r="AZ4264" s="88"/>
      <c r="BA4264" s="88"/>
      <c r="BB4264" s="88"/>
      <c r="BC4264" s="88"/>
    </row>
    <row r="4265" spans="1:55" ht="15" x14ac:dyDescent="0.2">
      <c r="A4265" s="100" t="s">
        <v>534</v>
      </c>
      <c r="B4265" s="95" t="s">
        <v>534</v>
      </c>
      <c r="C4265" s="95">
        <v>4262</v>
      </c>
      <c r="D4265" s="95" t="s">
        <v>534</v>
      </c>
      <c r="E4265" s="99" t="s">
        <v>534</v>
      </c>
      <c r="F4265" s="95" t="s">
        <v>534</v>
      </c>
      <c r="G4265" s="95" t="s">
        <v>534</v>
      </c>
      <c r="H4265" s="95">
        <v>0</v>
      </c>
      <c r="I4265" s="95">
        <v>1</v>
      </c>
      <c r="J4265" s="95">
        <v>3798</v>
      </c>
      <c r="K4265" s="95" t="s">
        <v>534</v>
      </c>
      <c r="L4265" s="98" t="s">
        <v>534</v>
      </c>
      <c r="M4265" s="98" t="s">
        <v>534</v>
      </c>
      <c r="N4265" s="97" t="s">
        <v>534</v>
      </c>
      <c r="Q4265" s="88" t="str">
        <f t="array" aca="1" ref="Q4265" ca="1">IFERROR(INDEX(Tableau3[Num DECAL],SMALL(IF(Tableau3[Num DECAL]&lt;&gt;"",ROW(INDIRECT("1:"&amp;ROWS(Tableau3[Num DECAL])))),ROWS($1:4254))),"")</f>
        <v/>
      </c>
      <c r="R4265" s="88">
        <f t="shared" ca="1" si="66"/>
        <v>0</v>
      </c>
      <c r="S4265" s="88">
        <f ca="1">COUNTIFS(Tableau3[PLAGE],R4265)</f>
        <v>0</v>
      </c>
      <c r="T4265" s="139">
        <f ca="1">INDEX(EXTRACT!DATE,MATCH(Tableau4[[#This Row],[Décalage]],D:D,0),0)</f>
        <v>0</v>
      </c>
      <c r="U4265" s="139">
        <f ca="1">VLOOKUP(Tableau4[[#This Row],[Décalage]],D:E,2,0)</f>
        <v>0</v>
      </c>
      <c r="V4265" s="139">
        <f ca="1">VLOOKUP(Tableau4[[#This Row],[Décalage]],D:G,4,0)</f>
        <v>0</v>
      </c>
      <c r="AY4265" s="88"/>
      <c r="AZ4265" s="88"/>
      <c r="BA4265" s="88"/>
      <c r="BB4265" s="88"/>
      <c r="BC4265" s="88"/>
    </row>
    <row r="4266" spans="1:55" ht="15" x14ac:dyDescent="0.2">
      <c r="A4266" s="100" t="s">
        <v>534</v>
      </c>
      <c r="B4266" s="95" t="s">
        <v>534</v>
      </c>
      <c r="C4266" s="95">
        <v>4263</v>
      </c>
      <c r="D4266" s="95" t="s">
        <v>534</v>
      </c>
      <c r="E4266" s="99" t="s">
        <v>534</v>
      </c>
      <c r="F4266" s="95" t="s">
        <v>534</v>
      </c>
      <c r="G4266" s="95" t="s">
        <v>534</v>
      </c>
      <c r="H4266" s="95">
        <v>0</v>
      </c>
      <c r="I4266" s="95">
        <v>1</v>
      </c>
      <c r="J4266" s="95">
        <v>3799</v>
      </c>
      <c r="K4266" s="95" t="s">
        <v>534</v>
      </c>
      <c r="L4266" s="98" t="s">
        <v>534</v>
      </c>
      <c r="M4266" s="98" t="s">
        <v>534</v>
      </c>
      <c r="N4266" s="97" t="s">
        <v>534</v>
      </c>
      <c r="Q4266" s="88" t="str">
        <f t="array" aca="1" ref="Q4266" ca="1">IFERROR(INDEX(Tableau3[Num DECAL],SMALL(IF(Tableau3[Num DECAL]&lt;&gt;"",ROW(INDIRECT("1:"&amp;ROWS(Tableau3[Num DECAL])))),ROWS($1:4255))),"")</f>
        <v/>
      </c>
      <c r="R4266" s="88">
        <f t="shared" ca="1" si="66"/>
        <v>0</v>
      </c>
      <c r="S4266" s="88">
        <f ca="1">COUNTIFS(Tableau3[PLAGE],R4266)</f>
        <v>0</v>
      </c>
      <c r="T4266" s="139">
        <f ca="1">INDEX(EXTRACT!DATE,MATCH(Tableau4[[#This Row],[Décalage]],D:D,0),0)</f>
        <v>0</v>
      </c>
      <c r="U4266" s="139">
        <f ca="1">VLOOKUP(Tableau4[[#This Row],[Décalage]],D:E,2,0)</f>
        <v>0</v>
      </c>
      <c r="V4266" s="139">
        <f ca="1">VLOOKUP(Tableau4[[#This Row],[Décalage]],D:G,4,0)</f>
        <v>0</v>
      </c>
      <c r="AY4266" s="88"/>
      <c r="AZ4266" s="88"/>
      <c r="BA4266" s="88"/>
      <c r="BB4266" s="88"/>
      <c r="BC4266" s="88"/>
    </row>
    <row r="4267" spans="1:55" ht="15" x14ac:dyDescent="0.2">
      <c r="A4267" s="100" t="s">
        <v>534</v>
      </c>
      <c r="B4267" s="95" t="s">
        <v>534</v>
      </c>
      <c r="C4267" s="95">
        <v>4264</v>
      </c>
      <c r="D4267" s="95" t="s">
        <v>534</v>
      </c>
      <c r="E4267" s="99" t="s">
        <v>534</v>
      </c>
      <c r="F4267" s="95" t="s">
        <v>534</v>
      </c>
      <c r="G4267" s="95" t="s">
        <v>534</v>
      </c>
      <c r="H4267" s="95">
        <v>0</v>
      </c>
      <c r="I4267" s="95">
        <v>1</v>
      </c>
      <c r="J4267" s="95">
        <v>3800</v>
      </c>
      <c r="K4267" s="95" t="s">
        <v>534</v>
      </c>
      <c r="L4267" s="98" t="s">
        <v>534</v>
      </c>
      <c r="M4267" s="98" t="s">
        <v>534</v>
      </c>
      <c r="N4267" s="97" t="s">
        <v>534</v>
      </c>
      <c r="Q4267" s="88" t="str">
        <f t="array" aca="1" ref="Q4267" ca="1">IFERROR(INDEX(Tableau3[Num DECAL],SMALL(IF(Tableau3[Num DECAL]&lt;&gt;"",ROW(INDIRECT("1:"&amp;ROWS(Tableau3[Num DECAL])))),ROWS($1:4256))),"")</f>
        <v/>
      </c>
      <c r="R4267" s="88">
        <f t="shared" ca="1" si="66"/>
        <v>0</v>
      </c>
      <c r="S4267" s="88">
        <f ca="1">COUNTIFS(Tableau3[PLAGE],R4267)</f>
        <v>0</v>
      </c>
      <c r="T4267" s="139">
        <f ca="1">INDEX(EXTRACT!DATE,MATCH(Tableau4[[#This Row],[Décalage]],D:D,0),0)</f>
        <v>0</v>
      </c>
      <c r="U4267" s="139">
        <f ca="1">VLOOKUP(Tableau4[[#This Row],[Décalage]],D:E,2,0)</f>
        <v>0</v>
      </c>
      <c r="V4267" s="139">
        <f ca="1">VLOOKUP(Tableau4[[#This Row],[Décalage]],D:G,4,0)</f>
        <v>0</v>
      </c>
      <c r="AY4267" s="88"/>
      <c r="AZ4267" s="88"/>
      <c r="BA4267" s="88"/>
      <c r="BB4267" s="88"/>
      <c r="BC4267" s="88"/>
    </row>
    <row r="4268" spans="1:55" ht="15" x14ac:dyDescent="0.2">
      <c r="A4268" s="100" t="s">
        <v>534</v>
      </c>
      <c r="B4268" s="95" t="s">
        <v>534</v>
      </c>
      <c r="C4268" s="95">
        <v>4265</v>
      </c>
      <c r="D4268" s="95" t="s">
        <v>534</v>
      </c>
      <c r="E4268" s="99" t="s">
        <v>534</v>
      </c>
      <c r="F4268" s="95" t="s">
        <v>534</v>
      </c>
      <c r="G4268" s="95" t="s">
        <v>534</v>
      </c>
      <c r="H4268" s="95">
        <v>0</v>
      </c>
      <c r="I4268" s="95">
        <v>1</v>
      </c>
      <c r="J4268" s="95">
        <v>3801</v>
      </c>
      <c r="K4268" s="95" t="s">
        <v>534</v>
      </c>
      <c r="L4268" s="98" t="s">
        <v>534</v>
      </c>
      <c r="M4268" s="98" t="s">
        <v>534</v>
      </c>
      <c r="N4268" s="97" t="s">
        <v>534</v>
      </c>
      <c r="Q4268" s="88" t="str">
        <f t="array" aca="1" ref="Q4268" ca="1">IFERROR(INDEX(Tableau3[Num DECAL],SMALL(IF(Tableau3[Num DECAL]&lt;&gt;"",ROW(INDIRECT("1:"&amp;ROWS(Tableau3[Num DECAL])))),ROWS($1:4257))),"")</f>
        <v/>
      </c>
      <c r="R4268" s="88">
        <f t="shared" ca="1" si="66"/>
        <v>0</v>
      </c>
      <c r="S4268" s="88">
        <f ca="1">COUNTIFS(Tableau3[PLAGE],R4268)</f>
        <v>0</v>
      </c>
      <c r="T4268" s="139">
        <f ca="1">INDEX(EXTRACT!DATE,MATCH(Tableau4[[#This Row],[Décalage]],D:D,0),0)</f>
        <v>0</v>
      </c>
      <c r="U4268" s="139">
        <f ca="1">VLOOKUP(Tableau4[[#This Row],[Décalage]],D:E,2,0)</f>
        <v>0</v>
      </c>
      <c r="V4268" s="139">
        <f ca="1">VLOOKUP(Tableau4[[#This Row],[Décalage]],D:G,4,0)</f>
        <v>0</v>
      </c>
      <c r="AY4268" s="88"/>
      <c r="AZ4268" s="88"/>
      <c r="BA4268" s="88"/>
      <c r="BB4268" s="88"/>
      <c r="BC4268" s="88"/>
    </row>
    <row r="4269" spans="1:55" ht="15" x14ac:dyDescent="0.2">
      <c r="A4269" s="100" t="s">
        <v>534</v>
      </c>
      <c r="B4269" s="95" t="s">
        <v>534</v>
      </c>
      <c r="C4269" s="95">
        <v>4266</v>
      </c>
      <c r="D4269" s="95" t="s">
        <v>534</v>
      </c>
      <c r="E4269" s="99" t="s">
        <v>534</v>
      </c>
      <c r="F4269" s="95" t="s">
        <v>534</v>
      </c>
      <c r="G4269" s="95" t="s">
        <v>534</v>
      </c>
      <c r="H4269" s="95">
        <v>0</v>
      </c>
      <c r="I4269" s="95">
        <v>1</v>
      </c>
      <c r="J4269" s="95">
        <v>3802</v>
      </c>
      <c r="K4269" s="95" t="s">
        <v>534</v>
      </c>
      <c r="L4269" s="98" t="s">
        <v>534</v>
      </c>
      <c r="M4269" s="98" t="s">
        <v>534</v>
      </c>
      <c r="N4269" s="97" t="s">
        <v>534</v>
      </c>
      <c r="Q4269" s="88" t="str">
        <f t="array" aca="1" ref="Q4269" ca="1">IFERROR(INDEX(Tableau3[Num DECAL],SMALL(IF(Tableau3[Num DECAL]&lt;&gt;"",ROW(INDIRECT("1:"&amp;ROWS(Tableau3[Num DECAL])))),ROWS($1:4258))),"")</f>
        <v/>
      </c>
      <c r="R4269" s="88">
        <f t="shared" ca="1" si="66"/>
        <v>0</v>
      </c>
      <c r="S4269" s="88">
        <f ca="1">COUNTIFS(Tableau3[PLAGE],R4269)</f>
        <v>0</v>
      </c>
      <c r="T4269" s="139">
        <f ca="1">INDEX(EXTRACT!DATE,MATCH(Tableau4[[#This Row],[Décalage]],D:D,0),0)</f>
        <v>0</v>
      </c>
      <c r="U4269" s="139">
        <f ca="1">VLOOKUP(Tableau4[[#This Row],[Décalage]],D:E,2,0)</f>
        <v>0</v>
      </c>
      <c r="V4269" s="139">
        <f ca="1">VLOOKUP(Tableau4[[#This Row],[Décalage]],D:G,4,0)</f>
        <v>0</v>
      </c>
      <c r="AY4269" s="88"/>
      <c r="AZ4269" s="88"/>
      <c r="BA4269" s="88"/>
      <c r="BB4269" s="88"/>
      <c r="BC4269" s="88"/>
    </row>
    <row r="4270" spans="1:55" ht="15" x14ac:dyDescent="0.2">
      <c r="A4270" s="100" t="s">
        <v>534</v>
      </c>
      <c r="B4270" s="95" t="s">
        <v>534</v>
      </c>
      <c r="C4270" s="95">
        <v>4267</v>
      </c>
      <c r="D4270" s="95" t="s">
        <v>534</v>
      </c>
      <c r="E4270" s="99" t="s">
        <v>534</v>
      </c>
      <c r="F4270" s="95" t="s">
        <v>534</v>
      </c>
      <c r="G4270" s="95" t="s">
        <v>534</v>
      </c>
      <c r="H4270" s="95">
        <v>0</v>
      </c>
      <c r="I4270" s="95">
        <v>1</v>
      </c>
      <c r="J4270" s="95">
        <v>3803</v>
      </c>
      <c r="K4270" s="95" t="s">
        <v>534</v>
      </c>
      <c r="L4270" s="98" t="s">
        <v>534</v>
      </c>
      <c r="M4270" s="98" t="s">
        <v>534</v>
      </c>
      <c r="N4270" s="97" t="s">
        <v>534</v>
      </c>
      <c r="Q4270" s="88" t="str">
        <f t="array" aca="1" ref="Q4270" ca="1">IFERROR(INDEX(Tableau3[Num DECAL],SMALL(IF(Tableau3[Num DECAL]&lt;&gt;"",ROW(INDIRECT("1:"&amp;ROWS(Tableau3[Num DECAL])))),ROWS($1:4259))),"")</f>
        <v/>
      </c>
      <c r="R4270" s="88">
        <f t="shared" ca="1" si="66"/>
        <v>0</v>
      </c>
      <c r="S4270" s="88">
        <f ca="1">COUNTIFS(Tableau3[PLAGE],R4270)</f>
        <v>0</v>
      </c>
      <c r="T4270" s="139">
        <f ca="1">INDEX(EXTRACT!DATE,MATCH(Tableau4[[#This Row],[Décalage]],D:D,0),0)</f>
        <v>0</v>
      </c>
      <c r="U4270" s="139">
        <f ca="1">VLOOKUP(Tableau4[[#This Row],[Décalage]],D:E,2,0)</f>
        <v>0</v>
      </c>
      <c r="V4270" s="139">
        <f ca="1">VLOOKUP(Tableau4[[#This Row],[Décalage]],D:G,4,0)</f>
        <v>0</v>
      </c>
      <c r="AY4270" s="88"/>
      <c r="AZ4270" s="88"/>
      <c r="BA4270" s="88"/>
      <c r="BB4270" s="88"/>
      <c r="BC4270" s="88"/>
    </row>
    <row r="4271" spans="1:55" ht="15" x14ac:dyDescent="0.2">
      <c r="A4271" s="100" t="s">
        <v>534</v>
      </c>
      <c r="B4271" s="95" t="s">
        <v>534</v>
      </c>
      <c r="C4271" s="95">
        <v>4268</v>
      </c>
      <c r="D4271" s="95" t="s">
        <v>534</v>
      </c>
      <c r="E4271" s="99" t="s">
        <v>534</v>
      </c>
      <c r="F4271" s="95" t="s">
        <v>534</v>
      </c>
      <c r="G4271" s="95" t="s">
        <v>534</v>
      </c>
      <c r="H4271" s="95">
        <v>0</v>
      </c>
      <c r="I4271" s="95">
        <v>1</v>
      </c>
      <c r="J4271" s="95">
        <v>3804</v>
      </c>
      <c r="K4271" s="95" t="s">
        <v>534</v>
      </c>
      <c r="L4271" s="98" t="s">
        <v>534</v>
      </c>
      <c r="M4271" s="98" t="s">
        <v>534</v>
      </c>
      <c r="N4271" s="97" t="s">
        <v>534</v>
      </c>
      <c r="Q4271" s="88" t="str">
        <f t="array" aca="1" ref="Q4271" ca="1">IFERROR(INDEX(Tableau3[Num DECAL],SMALL(IF(Tableau3[Num DECAL]&lt;&gt;"",ROW(INDIRECT("1:"&amp;ROWS(Tableau3[Num DECAL])))),ROWS($1:4260))),"")</f>
        <v/>
      </c>
      <c r="R4271" s="88">
        <f t="shared" ca="1" si="66"/>
        <v>0</v>
      </c>
      <c r="S4271" s="88">
        <f ca="1">COUNTIFS(Tableau3[PLAGE],R4271)</f>
        <v>0</v>
      </c>
      <c r="T4271" s="139">
        <f ca="1">INDEX(EXTRACT!DATE,MATCH(Tableau4[[#This Row],[Décalage]],D:D,0),0)</f>
        <v>0</v>
      </c>
      <c r="U4271" s="139">
        <f ca="1">VLOOKUP(Tableau4[[#This Row],[Décalage]],D:E,2,0)</f>
        <v>0</v>
      </c>
      <c r="V4271" s="139">
        <f ca="1">VLOOKUP(Tableau4[[#This Row],[Décalage]],D:G,4,0)</f>
        <v>0</v>
      </c>
      <c r="AY4271" s="88"/>
      <c r="AZ4271" s="88"/>
      <c r="BA4271" s="88"/>
      <c r="BB4271" s="88"/>
      <c r="BC4271" s="88"/>
    </row>
    <row r="4272" spans="1:55" ht="15" x14ac:dyDescent="0.2">
      <c r="A4272" s="100" t="s">
        <v>534</v>
      </c>
      <c r="B4272" s="95" t="s">
        <v>534</v>
      </c>
      <c r="C4272" s="95">
        <v>4269</v>
      </c>
      <c r="D4272" s="95" t="s">
        <v>534</v>
      </c>
      <c r="E4272" s="99" t="s">
        <v>534</v>
      </c>
      <c r="F4272" s="95" t="s">
        <v>534</v>
      </c>
      <c r="G4272" s="95" t="s">
        <v>534</v>
      </c>
      <c r="H4272" s="95">
        <v>0</v>
      </c>
      <c r="I4272" s="95">
        <v>1</v>
      </c>
      <c r="J4272" s="95">
        <v>3805</v>
      </c>
      <c r="K4272" s="95" t="s">
        <v>534</v>
      </c>
      <c r="L4272" s="98" t="s">
        <v>534</v>
      </c>
      <c r="M4272" s="98" t="s">
        <v>534</v>
      </c>
      <c r="N4272" s="97" t="s">
        <v>534</v>
      </c>
      <c r="Q4272" s="88" t="str">
        <f t="array" aca="1" ref="Q4272" ca="1">IFERROR(INDEX(Tableau3[Num DECAL],SMALL(IF(Tableau3[Num DECAL]&lt;&gt;"",ROW(INDIRECT("1:"&amp;ROWS(Tableau3[Num DECAL])))),ROWS($1:4261))),"")</f>
        <v/>
      </c>
      <c r="R4272" s="88">
        <f t="shared" ca="1" si="66"/>
        <v>0</v>
      </c>
      <c r="S4272" s="88">
        <f ca="1">COUNTIFS(Tableau3[PLAGE],R4272)</f>
        <v>0</v>
      </c>
      <c r="T4272" s="139">
        <f ca="1">INDEX(EXTRACT!DATE,MATCH(Tableau4[[#This Row],[Décalage]],D:D,0),0)</f>
        <v>0</v>
      </c>
      <c r="U4272" s="139">
        <f ca="1">VLOOKUP(Tableau4[[#This Row],[Décalage]],D:E,2,0)</f>
        <v>0</v>
      </c>
      <c r="V4272" s="139">
        <f ca="1">VLOOKUP(Tableau4[[#This Row],[Décalage]],D:G,4,0)</f>
        <v>0</v>
      </c>
      <c r="AY4272" s="88"/>
      <c r="AZ4272" s="88"/>
      <c r="BA4272" s="88"/>
      <c r="BB4272" s="88"/>
      <c r="BC4272" s="88"/>
    </row>
    <row r="4273" spans="1:55" ht="15" x14ac:dyDescent="0.2">
      <c r="A4273" s="100" t="s">
        <v>534</v>
      </c>
      <c r="B4273" s="95" t="s">
        <v>534</v>
      </c>
      <c r="C4273" s="95">
        <v>4270</v>
      </c>
      <c r="D4273" s="95" t="s">
        <v>534</v>
      </c>
      <c r="E4273" s="99" t="s">
        <v>534</v>
      </c>
      <c r="F4273" s="95" t="s">
        <v>534</v>
      </c>
      <c r="G4273" s="95" t="s">
        <v>534</v>
      </c>
      <c r="H4273" s="95">
        <v>0</v>
      </c>
      <c r="I4273" s="95">
        <v>1</v>
      </c>
      <c r="J4273" s="95">
        <v>3806</v>
      </c>
      <c r="K4273" s="95" t="s">
        <v>534</v>
      </c>
      <c r="L4273" s="98" t="s">
        <v>534</v>
      </c>
      <c r="M4273" s="98" t="s">
        <v>534</v>
      </c>
      <c r="N4273" s="97" t="s">
        <v>534</v>
      </c>
      <c r="Q4273" s="88" t="str">
        <f t="array" aca="1" ref="Q4273" ca="1">IFERROR(INDEX(Tableau3[Num DECAL],SMALL(IF(Tableau3[Num DECAL]&lt;&gt;"",ROW(INDIRECT("1:"&amp;ROWS(Tableau3[Num DECAL])))),ROWS($1:4262))),"")</f>
        <v/>
      </c>
      <c r="R4273" s="88">
        <f t="shared" ca="1" si="66"/>
        <v>0</v>
      </c>
      <c r="S4273" s="88">
        <f ca="1">COUNTIFS(Tableau3[PLAGE],R4273)</f>
        <v>0</v>
      </c>
      <c r="T4273" s="139">
        <f ca="1">INDEX(EXTRACT!DATE,MATCH(Tableau4[[#This Row],[Décalage]],D:D,0),0)</f>
        <v>0</v>
      </c>
      <c r="U4273" s="139">
        <f ca="1">VLOOKUP(Tableau4[[#This Row],[Décalage]],D:E,2,0)</f>
        <v>0</v>
      </c>
      <c r="V4273" s="139">
        <f ca="1">VLOOKUP(Tableau4[[#This Row],[Décalage]],D:G,4,0)</f>
        <v>0</v>
      </c>
      <c r="AY4273" s="88"/>
      <c r="AZ4273" s="88"/>
      <c r="BA4273" s="88"/>
      <c r="BB4273" s="88"/>
      <c r="BC4273" s="88"/>
    </row>
    <row r="4274" spans="1:55" ht="15" x14ac:dyDescent="0.2">
      <c r="A4274" s="100" t="s">
        <v>534</v>
      </c>
      <c r="B4274" s="95" t="s">
        <v>534</v>
      </c>
      <c r="C4274" s="95">
        <v>4271</v>
      </c>
      <c r="D4274" s="95" t="s">
        <v>534</v>
      </c>
      <c r="E4274" s="99" t="s">
        <v>534</v>
      </c>
      <c r="F4274" s="95" t="s">
        <v>534</v>
      </c>
      <c r="G4274" s="95" t="s">
        <v>534</v>
      </c>
      <c r="H4274" s="95">
        <v>0</v>
      </c>
      <c r="I4274" s="95">
        <v>1</v>
      </c>
      <c r="J4274" s="95">
        <v>3807</v>
      </c>
      <c r="K4274" s="95" t="s">
        <v>534</v>
      </c>
      <c r="L4274" s="98" t="s">
        <v>534</v>
      </c>
      <c r="M4274" s="98" t="s">
        <v>534</v>
      </c>
      <c r="N4274" s="97" t="s">
        <v>534</v>
      </c>
      <c r="Q4274" s="88" t="str">
        <f t="array" aca="1" ref="Q4274" ca="1">IFERROR(INDEX(Tableau3[Num DECAL],SMALL(IF(Tableau3[Num DECAL]&lt;&gt;"",ROW(INDIRECT("1:"&amp;ROWS(Tableau3[Num DECAL])))),ROWS($1:4263))),"")</f>
        <v/>
      </c>
      <c r="R4274" s="88">
        <f t="shared" ca="1" si="66"/>
        <v>0</v>
      </c>
      <c r="S4274" s="88">
        <f ca="1">COUNTIFS(Tableau3[PLAGE],R4274)</f>
        <v>0</v>
      </c>
      <c r="T4274" s="139">
        <f ca="1">INDEX(EXTRACT!DATE,MATCH(Tableau4[[#This Row],[Décalage]],D:D,0),0)</f>
        <v>0</v>
      </c>
      <c r="U4274" s="139">
        <f ca="1">VLOOKUP(Tableau4[[#This Row],[Décalage]],D:E,2,0)</f>
        <v>0</v>
      </c>
      <c r="V4274" s="139">
        <f ca="1">VLOOKUP(Tableau4[[#This Row],[Décalage]],D:G,4,0)</f>
        <v>0</v>
      </c>
      <c r="AY4274" s="88"/>
      <c r="AZ4274" s="88"/>
      <c r="BA4274" s="88"/>
      <c r="BB4274" s="88"/>
      <c r="BC4274" s="88"/>
    </row>
    <row r="4275" spans="1:55" ht="15" x14ac:dyDescent="0.2">
      <c r="A4275" s="100" t="s">
        <v>534</v>
      </c>
      <c r="B4275" s="95" t="s">
        <v>534</v>
      </c>
      <c r="C4275" s="95">
        <v>4272</v>
      </c>
      <c r="D4275" s="95" t="s">
        <v>534</v>
      </c>
      <c r="E4275" s="99" t="s">
        <v>534</v>
      </c>
      <c r="F4275" s="95" t="s">
        <v>534</v>
      </c>
      <c r="G4275" s="95" t="s">
        <v>534</v>
      </c>
      <c r="H4275" s="95">
        <v>0</v>
      </c>
      <c r="I4275" s="95">
        <v>1</v>
      </c>
      <c r="J4275" s="95">
        <v>3808</v>
      </c>
      <c r="K4275" s="95" t="s">
        <v>534</v>
      </c>
      <c r="L4275" s="98" t="s">
        <v>534</v>
      </c>
      <c r="M4275" s="98" t="s">
        <v>534</v>
      </c>
      <c r="N4275" s="97" t="s">
        <v>534</v>
      </c>
      <c r="Q4275" s="88" t="str">
        <f t="array" aca="1" ref="Q4275" ca="1">IFERROR(INDEX(Tableau3[Num DECAL],SMALL(IF(Tableau3[Num DECAL]&lt;&gt;"",ROW(INDIRECT("1:"&amp;ROWS(Tableau3[Num DECAL])))),ROWS($1:4264))),"")</f>
        <v/>
      </c>
      <c r="R4275" s="88">
        <f t="shared" ca="1" si="66"/>
        <v>0</v>
      </c>
      <c r="S4275" s="88">
        <f ca="1">COUNTIFS(Tableau3[PLAGE],R4275)</f>
        <v>0</v>
      </c>
      <c r="T4275" s="139">
        <f ca="1">INDEX(EXTRACT!DATE,MATCH(Tableau4[[#This Row],[Décalage]],D:D,0),0)</f>
        <v>0</v>
      </c>
      <c r="U4275" s="139">
        <f ca="1">VLOOKUP(Tableau4[[#This Row],[Décalage]],D:E,2,0)</f>
        <v>0</v>
      </c>
      <c r="V4275" s="139">
        <f ca="1">VLOOKUP(Tableau4[[#This Row],[Décalage]],D:G,4,0)</f>
        <v>0</v>
      </c>
      <c r="AY4275" s="88"/>
      <c r="AZ4275" s="88"/>
      <c r="BA4275" s="88"/>
      <c r="BB4275" s="88"/>
      <c r="BC4275" s="88"/>
    </row>
    <row r="4276" spans="1:55" ht="15" x14ac:dyDescent="0.2">
      <c r="A4276" s="100" t="s">
        <v>534</v>
      </c>
      <c r="B4276" s="95" t="s">
        <v>534</v>
      </c>
      <c r="C4276" s="95">
        <v>4273</v>
      </c>
      <c r="D4276" s="95" t="s">
        <v>534</v>
      </c>
      <c r="E4276" s="99" t="s">
        <v>534</v>
      </c>
      <c r="F4276" s="95" t="s">
        <v>534</v>
      </c>
      <c r="G4276" s="95" t="s">
        <v>534</v>
      </c>
      <c r="H4276" s="95">
        <v>0</v>
      </c>
      <c r="I4276" s="95">
        <v>1</v>
      </c>
      <c r="J4276" s="95">
        <v>3809</v>
      </c>
      <c r="K4276" s="95" t="s">
        <v>534</v>
      </c>
      <c r="L4276" s="98" t="s">
        <v>534</v>
      </c>
      <c r="M4276" s="98" t="s">
        <v>534</v>
      </c>
      <c r="N4276" s="97" t="s">
        <v>534</v>
      </c>
      <c r="Q4276" s="88" t="str">
        <f t="array" aca="1" ref="Q4276" ca="1">IFERROR(INDEX(Tableau3[Num DECAL],SMALL(IF(Tableau3[Num DECAL]&lt;&gt;"",ROW(INDIRECT("1:"&amp;ROWS(Tableau3[Num DECAL])))),ROWS($1:4265))),"")</f>
        <v/>
      </c>
      <c r="R4276" s="88">
        <f t="shared" ca="1" si="66"/>
        <v>0</v>
      </c>
      <c r="S4276" s="88">
        <f ca="1">COUNTIFS(Tableau3[PLAGE],R4276)</f>
        <v>0</v>
      </c>
      <c r="T4276" s="139">
        <f ca="1">INDEX(EXTRACT!DATE,MATCH(Tableau4[[#This Row],[Décalage]],D:D,0),0)</f>
        <v>0</v>
      </c>
      <c r="U4276" s="139">
        <f ca="1">VLOOKUP(Tableau4[[#This Row],[Décalage]],D:E,2,0)</f>
        <v>0</v>
      </c>
      <c r="V4276" s="139">
        <f ca="1">VLOOKUP(Tableau4[[#This Row],[Décalage]],D:G,4,0)</f>
        <v>0</v>
      </c>
      <c r="AY4276" s="88"/>
      <c r="AZ4276" s="88"/>
      <c r="BA4276" s="88"/>
      <c r="BB4276" s="88"/>
      <c r="BC4276" s="88"/>
    </row>
    <row r="4277" spans="1:55" ht="15" x14ac:dyDescent="0.2">
      <c r="A4277" s="100" t="s">
        <v>534</v>
      </c>
      <c r="B4277" s="95" t="s">
        <v>534</v>
      </c>
      <c r="C4277" s="95">
        <v>4274</v>
      </c>
      <c r="D4277" s="95" t="s">
        <v>534</v>
      </c>
      <c r="E4277" s="99" t="s">
        <v>534</v>
      </c>
      <c r="F4277" s="95" t="s">
        <v>534</v>
      </c>
      <c r="G4277" s="95" t="s">
        <v>534</v>
      </c>
      <c r="H4277" s="95">
        <v>0</v>
      </c>
      <c r="I4277" s="95">
        <v>1</v>
      </c>
      <c r="J4277" s="95">
        <v>3810</v>
      </c>
      <c r="K4277" s="95" t="s">
        <v>534</v>
      </c>
      <c r="L4277" s="98" t="s">
        <v>534</v>
      </c>
      <c r="M4277" s="98" t="s">
        <v>534</v>
      </c>
      <c r="N4277" s="97" t="s">
        <v>534</v>
      </c>
      <c r="Q4277" s="88" t="str">
        <f t="array" aca="1" ref="Q4277" ca="1">IFERROR(INDEX(Tableau3[Num DECAL],SMALL(IF(Tableau3[Num DECAL]&lt;&gt;"",ROW(INDIRECT("1:"&amp;ROWS(Tableau3[Num DECAL])))),ROWS($1:4266))),"")</f>
        <v/>
      </c>
      <c r="R4277" s="88">
        <f t="shared" ca="1" si="66"/>
        <v>0</v>
      </c>
      <c r="S4277" s="88">
        <f ca="1">COUNTIFS(Tableau3[PLAGE],R4277)</f>
        <v>0</v>
      </c>
      <c r="T4277" s="139">
        <f ca="1">INDEX(EXTRACT!DATE,MATCH(Tableau4[[#This Row],[Décalage]],D:D,0),0)</f>
        <v>0</v>
      </c>
      <c r="U4277" s="139">
        <f ca="1">VLOOKUP(Tableau4[[#This Row],[Décalage]],D:E,2,0)</f>
        <v>0</v>
      </c>
      <c r="V4277" s="139">
        <f ca="1">VLOOKUP(Tableau4[[#This Row],[Décalage]],D:G,4,0)</f>
        <v>0</v>
      </c>
      <c r="AY4277" s="88"/>
      <c r="AZ4277" s="88"/>
      <c r="BA4277" s="88"/>
      <c r="BB4277" s="88"/>
      <c r="BC4277" s="88"/>
    </row>
    <row r="4278" spans="1:55" ht="15" x14ac:dyDescent="0.2">
      <c r="A4278" s="100" t="s">
        <v>534</v>
      </c>
      <c r="B4278" s="95" t="s">
        <v>534</v>
      </c>
      <c r="C4278" s="95">
        <v>4275</v>
      </c>
      <c r="D4278" s="95" t="s">
        <v>534</v>
      </c>
      <c r="E4278" s="99" t="s">
        <v>534</v>
      </c>
      <c r="F4278" s="95" t="s">
        <v>534</v>
      </c>
      <c r="G4278" s="95" t="s">
        <v>534</v>
      </c>
      <c r="H4278" s="95">
        <v>0</v>
      </c>
      <c r="I4278" s="95">
        <v>1</v>
      </c>
      <c r="J4278" s="95">
        <v>3811</v>
      </c>
      <c r="K4278" s="95" t="s">
        <v>534</v>
      </c>
      <c r="L4278" s="98" t="s">
        <v>534</v>
      </c>
      <c r="M4278" s="98" t="s">
        <v>534</v>
      </c>
      <c r="N4278" s="97" t="s">
        <v>534</v>
      </c>
      <c r="Q4278" s="88" t="str">
        <f t="array" aca="1" ref="Q4278" ca="1">IFERROR(INDEX(Tableau3[Num DECAL],SMALL(IF(Tableau3[Num DECAL]&lt;&gt;"",ROW(INDIRECT("1:"&amp;ROWS(Tableau3[Num DECAL])))),ROWS($1:4267))),"")</f>
        <v/>
      </c>
      <c r="R4278" s="88">
        <f t="shared" ca="1" si="66"/>
        <v>0</v>
      </c>
      <c r="S4278" s="88">
        <f ca="1">COUNTIFS(Tableau3[PLAGE],R4278)</f>
        <v>0</v>
      </c>
      <c r="T4278" s="139">
        <f ca="1">INDEX(EXTRACT!DATE,MATCH(Tableau4[[#This Row],[Décalage]],D:D,0),0)</f>
        <v>0</v>
      </c>
      <c r="U4278" s="139">
        <f ca="1">VLOOKUP(Tableau4[[#This Row],[Décalage]],D:E,2,0)</f>
        <v>0</v>
      </c>
      <c r="V4278" s="139">
        <f ca="1">VLOOKUP(Tableau4[[#This Row],[Décalage]],D:G,4,0)</f>
        <v>0</v>
      </c>
      <c r="AY4278" s="88"/>
      <c r="AZ4278" s="88"/>
      <c r="BA4278" s="88"/>
      <c r="BB4278" s="88"/>
      <c r="BC4278" s="88"/>
    </row>
    <row r="4279" spans="1:55" ht="15" x14ac:dyDescent="0.2">
      <c r="A4279" s="100" t="s">
        <v>534</v>
      </c>
      <c r="B4279" s="95" t="s">
        <v>534</v>
      </c>
      <c r="C4279" s="95">
        <v>4276</v>
      </c>
      <c r="D4279" s="95" t="s">
        <v>534</v>
      </c>
      <c r="E4279" s="99" t="s">
        <v>534</v>
      </c>
      <c r="F4279" s="95" t="s">
        <v>534</v>
      </c>
      <c r="G4279" s="95" t="s">
        <v>534</v>
      </c>
      <c r="H4279" s="95">
        <v>0</v>
      </c>
      <c r="I4279" s="95">
        <v>1</v>
      </c>
      <c r="J4279" s="95">
        <v>3812</v>
      </c>
      <c r="K4279" s="95" t="s">
        <v>534</v>
      </c>
      <c r="L4279" s="98" t="s">
        <v>534</v>
      </c>
      <c r="M4279" s="98" t="s">
        <v>534</v>
      </c>
      <c r="N4279" s="97" t="s">
        <v>534</v>
      </c>
      <c r="Q4279" s="88" t="str">
        <f t="array" aca="1" ref="Q4279" ca="1">IFERROR(INDEX(Tableau3[Num DECAL],SMALL(IF(Tableau3[Num DECAL]&lt;&gt;"",ROW(INDIRECT("1:"&amp;ROWS(Tableau3[Num DECAL])))),ROWS($1:4268))),"")</f>
        <v/>
      </c>
      <c r="R4279" s="88">
        <f t="shared" ca="1" si="66"/>
        <v>0</v>
      </c>
      <c r="S4279" s="88">
        <f ca="1">COUNTIFS(Tableau3[PLAGE],R4279)</f>
        <v>0</v>
      </c>
      <c r="T4279" s="139">
        <f ca="1">INDEX(EXTRACT!DATE,MATCH(Tableau4[[#This Row],[Décalage]],D:D,0),0)</f>
        <v>0</v>
      </c>
      <c r="U4279" s="139">
        <f ca="1">VLOOKUP(Tableau4[[#This Row],[Décalage]],D:E,2,0)</f>
        <v>0</v>
      </c>
      <c r="V4279" s="139">
        <f ca="1">VLOOKUP(Tableau4[[#This Row],[Décalage]],D:G,4,0)</f>
        <v>0</v>
      </c>
      <c r="AY4279" s="88"/>
      <c r="AZ4279" s="88"/>
      <c r="BA4279" s="88"/>
      <c r="BB4279" s="88"/>
      <c r="BC4279" s="88"/>
    </row>
    <row r="4280" spans="1:55" ht="15" x14ac:dyDescent="0.2">
      <c r="A4280" s="100" t="s">
        <v>534</v>
      </c>
      <c r="B4280" s="95" t="s">
        <v>534</v>
      </c>
      <c r="C4280" s="95">
        <v>4277</v>
      </c>
      <c r="D4280" s="95" t="s">
        <v>534</v>
      </c>
      <c r="E4280" s="99" t="s">
        <v>534</v>
      </c>
      <c r="F4280" s="95" t="s">
        <v>534</v>
      </c>
      <c r="G4280" s="95" t="s">
        <v>534</v>
      </c>
      <c r="H4280" s="95">
        <v>0</v>
      </c>
      <c r="I4280" s="95">
        <v>1</v>
      </c>
      <c r="J4280" s="95">
        <v>3813</v>
      </c>
      <c r="K4280" s="95" t="s">
        <v>534</v>
      </c>
      <c r="L4280" s="98" t="s">
        <v>534</v>
      </c>
      <c r="M4280" s="98" t="s">
        <v>534</v>
      </c>
      <c r="N4280" s="97" t="s">
        <v>534</v>
      </c>
      <c r="Q4280" s="88" t="str">
        <f t="array" aca="1" ref="Q4280" ca="1">IFERROR(INDEX(Tableau3[Num DECAL],SMALL(IF(Tableau3[Num DECAL]&lt;&gt;"",ROW(INDIRECT("1:"&amp;ROWS(Tableau3[Num DECAL])))),ROWS($1:4269))),"")</f>
        <v/>
      </c>
      <c r="R4280" s="88">
        <f t="shared" ca="1" si="66"/>
        <v>0</v>
      </c>
      <c r="S4280" s="88">
        <f ca="1">COUNTIFS(Tableau3[PLAGE],R4280)</f>
        <v>0</v>
      </c>
      <c r="T4280" s="139">
        <f ca="1">INDEX(EXTRACT!DATE,MATCH(Tableau4[[#This Row],[Décalage]],D:D,0),0)</f>
        <v>0</v>
      </c>
      <c r="U4280" s="139">
        <f ca="1">VLOOKUP(Tableau4[[#This Row],[Décalage]],D:E,2,0)</f>
        <v>0</v>
      </c>
      <c r="V4280" s="139">
        <f ca="1">VLOOKUP(Tableau4[[#This Row],[Décalage]],D:G,4,0)</f>
        <v>0</v>
      </c>
      <c r="AY4280" s="88"/>
      <c r="AZ4280" s="88"/>
      <c r="BA4280" s="88"/>
      <c r="BB4280" s="88"/>
      <c r="BC4280" s="88"/>
    </row>
    <row r="4281" spans="1:55" ht="15" x14ac:dyDescent="0.2">
      <c r="A4281" s="100" t="s">
        <v>534</v>
      </c>
      <c r="B4281" s="95" t="s">
        <v>534</v>
      </c>
      <c r="C4281" s="95">
        <v>4278</v>
      </c>
      <c r="D4281" s="95" t="s">
        <v>534</v>
      </c>
      <c r="E4281" s="99" t="s">
        <v>534</v>
      </c>
      <c r="F4281" s="95" t="s">
        <v>534</v>
      </c>
      <c r="G4281" s="95" t="s">
        <v>534</v>
      </c>
      <c r="H4281" s="95">
        <v>0</v>
      </c>
      <c r="I4281" s="95">
        <v>1</v>
      </c>
      <c r="J4281" s="95">
        <v>3814</v>
      </c>
      <c r="K4281" s="95" t="s">
        <v>534</v>
      </c>
      <c r="L4281" s="98" t="s">
        <v>534</v>
      </c>
      <c r="M4281" s="98" t="s">
        <v>534</v>
      </c>
      <c r="N4281" s="97" t="s">
        <v>534</v>
      </c>
      <c r="Q4281" s="88" t="str">
        <f t="array" aca="1" ref="Q4281" ca="1">IFERROR(INDEX(Tableau3[Num DECAL],SMALL(IF(Tableau3[Num DECAL]&lt;&gt;"",ROW(INDIRECT("1:"&amp;ROWS(Tableau3[Num DECAL])))),ROWS($1:4270))),"")</f>
        <v/>
      </c>
      <c r="R4281" s="88">
        <f t="shared" ca="1" si="66"/>
        <v>0</v>
      </c>
      <c r="S4281" s="88">
        <f ca="1">COUNTIFS(Tableau3[PLAGE],R4281)</f>
        <v>0</v>
      </c>
      <c r="T4281" s="139">
        <f ca="1">INDEX(EXTRACT!DATE,MATCH(Tableau4[[#This Row],[Décalage]],D:D,0),0)</f>
        <v>0</v>
      </c>
      <c r="U4281" s="139">
        <f ca="1">VLOOKUP(Tableau4[[#This Row],[Décalage]],D:E,2,0)</f>
        <v>0</v>
      </c>
      <c r="V4281" s="139">
        <f ca="1">VLOOKUP(Tableau4[[#This Row],[Décalage]],D:G,4,0)</f>
        <v>0</v>
      </c>
      <c r="AY4281" s="88"/>
      <c r="AZ4281" s="88"/>
      <c r="BA4281" s="88"/>
      <c r="BB4281" s="88"/>
      <c r="BC4281" s="88"/>
    </row>
    <row r="4282" spans="1:55" ht="15" x14ac:dyDescent="0.2">
      <c r="A4282" s="100" t="s">
        <v>534</v>
      </c>
      <c r="B4282" s="95" t="s">
        <v>534</v>
      </c>
      <c r="C4282" s="95">
        <v>4279</v>
      </c>
      <c r="D4282" s="95" t="s">
        <v>534</v>
      </c>
      <c r="E4282" s="99" t="s">
        <v>534</v>
      </c>
      <c r="F4282" s="95" t="s">
        <v>534</v>
      </c>
      <c r="G4282" s="95" t="s">
        <v>534</v>
      </c>
      <c r="H4282" s="95">
        <v>0</v>
      </c>
      <c r="I4282" s="95">
        <v>1</v>
      </c>
      <c r="J4282" s="95">
        <v>3815</v>
      </c>
      <c r="K4282" s="95" t="s">
        <v>534</v>
      </c>
      <c r="L4282" s="98" t="s">
        <v>534</v>
      </c>
      <c r="M4282" s="98" t="s">
        <v>534</v>
      </c>
      <c r="N4282" s="97" t="s">
        <v>534</v>
      </c>
      <c r="Q4282" s="88" t="str">
        <f t="array" aca="1" ref="Q4282" ca="1">IFERROR(INDEX(Tableau3[Num DECAL],SMALL(IF(Tableau3[Num DECAL]&lt;&gt;"",ROW(INDIRECT("1:"&amp;ROWS(Tableau3[Num DECAL])))),ROWS($1:4271))),"")</f>
        <v/>
      </c>
      <c r="R4282" s="88">
        <f t="shared" ca="1" si="66"/>
        <v>0</v>
      </c>
      <c r="S4282" s="88">
        <f ca="1">COUNTIFS(Tableau3[PLAGE],R4282)</f>
        <v>0</v>
      </c>
      <c r="T4282" s="139">
        <f ca="1">INDEX(EXTRACT!DATE,MATCH(Tableau4[[#This Row],[Décalage]],D:D,0),0)</f>
        <v>0</v>
      </c>
      <c r="U4282" s="139">
        <f ca="1">VLOOKUP(Tableau4[[#This Row],[Décalage]],D:E,2,0)</f>
        <v>0</v>
      </c>
      <c r="V4282" s="139">
        <f ca="1">VLOOKUP(Tableau4[[#This Row],[Décalage]],D:G,4,0)</f>
        <v>0</v>
      </c>
      <c r="AY4282" s="88"/>
      <c r="AZ4282" s="88"/>
      <c r="BA4282" s="88"/>
      <c r="BB4282" s="88"/>
      <c r="BC4282" s="88"/>
    </row>
    <row r="4283" spans="1:55" ht="15" x14ac:dyDescent="0.2">
      <c r="A4283" s="100" t="s">
        <v>534</v>
      </c>
      <c r="B4283" s="95" t="s">
        <v>534</v>
      </c>
      <c r="C4283" s="95">
        <v>4280</v>
      </c>
      <c r="D4283" s="95" t="s">
        <v>534</v>
      </c>
      <c r="E4283" s="99" t="s">
        <v>534</v>
      </c>
      <c r="F4283" s="95" t="s">
        <v>534</v>
      </c>
      <c r="G4283" s="95" t="s">
        <v>534</v>
      </c>
      <c r="H4283" s="95">
        <v>0</v>
      </c>
      <c r="I4283" s="95">
        <v>1</v>
      </c>
      <c r="J4283" s="95">
        <v>3816</v>
      </c>
      <c r="K4283" s="95" t="s">
        <v>534</v>
      </c>
      <c r="L4283" s="98" t="s">
        <v>534</v>
      </c>
      <c r="M4283" s="98" t="s">
        <v>534</v>
      </c>
      <c r="N4283" s="97" t="s">
        <v>534</v>
      </c>
      <c r="Q4283" s="88" t="str">
        <f t="array" aca="1" ref="Q4283" ca="1">IFERROR(INDEX(Tableau3[Num DECAL],SMALL(IF(Tableau3[Num DECAL]&lt;&gt;"",ROW(INDIRECT("1:"&amp;ROWS(Tableau3[Num DECAL])))),ROWS($1:4272))),"")</f>
        <v/>
      </c>
      <c r="R4283" s="88">
        <f t="shared" ca="1" si="66"/>
        <v>0</v>
      </c>
      <c r="S4283" s="88">
        <f ca="1">COUNTIFS(Tableau3[PLAGE],R4283)</f>
        <v>0</v>
      </c>
      <c r="T4283" s="139">
        <f ca="1">INDEX(EXTRACT!DATE,MATCH(Tableau4[[#This Row],[Décalage]],D:D,0),0)</f>
        <v>0</v>
      </c>
      <c r="U4283" s="139">
        <f ca="1">VLOOKUP(Tableau4[[#This Row],[Décalage]],D:E,2,0)</f>
        <v>0</v>
      </c>
      <c r="V4283" s="139">
        <f ca="1">VLOOKUP(Tableau4[[#This Row],[Décalage]],D:G,4,0)</f>
        <v>0</v>
      </c>
      <c r="AY4283" s="88"/>
      <c r="AZ4283" s="88"/>
      <c r="BA4283" s="88"/>
      <c r="BB4283" s="88"/>
      <c r="BC4283" s="88"/>
    </row>
    <row r="4284" spans="1:55" ht="15" x14ac:dyDescent="0.2">
      <c r="A4284" s="100" t="s">
        <v>534</v>
      </c>
      <c r="B4284" s="95" t="s">
        <v>534</v>
      </c>
      <c r="C4284" s="95">
        <v>4281</v>
      </c>
      <c r="D4284" s="95" t="s">
        <v>534</v>
      </c>
      <c r="E4284" s="99" t="s">
        <v>534</v>
      </c>
      <c r="F4284" s="95" t="s">
        <v>534</v>
      </c>
      <c r="G4284" s="95" t="s">
        <v>534</v>
      </c>
      <c r="H4284" s="95">
        <v>0</v>
      </c>
      <c r="I4284" s="95">
        <v>1</v>
      </c>
      <c r="J4284" s="95">
        <v>3817</v>
      </c>
      <c r="K4284" s="95" t="s">
        <v>534</v>
      </c>
      <c r="L4284" s="98" t="s">
        <v>534</v>
      </c>
      <c r="M4284" s="98" t="s">
        <v>534</v>
      </c>
      <c r="N4284" s="97" t="s">
        <v>534</v>
      </c>
      <c r="Q4284" s="88" t="str">
        <f t="array" aca="1" ref="Q4284" ca="1">IFERROR(INDEX(Tableau3[Num DECAL],SMALL(IF(Tableau3[Num DECAL]&lt;&gt;"",ROW(INDIRECT("1:"&amp;ROWS(Tableau3[Num DECAL])))),ROWS($1:4273))),"")</f>
        <v/>
      </c>
      <c r="R4284" s="88">
        <f t="shared" ca="1" si="66"/>
        <v>0</v>
      </c>
      <c r="S4284" s="88">
        <f ca="1">COUNTIFS(Tableau3[PLAGE],R4284)</f>
        <v>0</v>
      </c>
      <c r="T4284" s="139">
        <f ca="1">INDEX(EXTRACT!DATE,MATCH(Tableau4[[#This Row],[Décalage]],D:D,0),0)</f>
        <v>0</v>
      </c>
      <c r="U4284" s="139">
        <f ca="1">VLOOKUP(Tableau4[[#This Row],[Décalage]],D:E,2,0)</f>
        <v>0</v>
      </c>
      <c r="V4284" s="139">
        <f ca="1">VLOOKUP(Tableau4[[#This Row],[Décalage]],D:G,4,0)</f>
        <v>0</v>
      </c>
      <c r="AY4284" s="88"/>
      <c r="AZ4284" s="88"/>
      <c r="BA4284" s="88"/>
      <c r="BB4284" s="88"/>
      <c r="BC4284" s="88"/>
    </row>
    <row r="4285" spans="1:55" ht="15" x14ac:dyDescent="0.2">
      <c r="A4285" s="100" t="s">
        <v>534</v>
      </c>
      <c r="B4285" s="95" t="s">
        <v>534</v>
      </c>
      <c r="C4285" s="95">
        <v>4282</v>
      </c>
      <c r="D4285" s="95" t="s">
        <v>534</v>
      </c>
      <c r="E4285" s="99" t="s">
        <v>534</v>
      </c>
      <c r="F4285" s="95" t="s">
        <v>534</v>
      </c>
      <c r="G4285" s="95" t="s">
        <v>534</v>
      </c>
      <c r="H4285" s="95">
        <v>0</v>
      </c>
      <c r="I4285" s="95">
        <v>1</v>
      </c>
      <c r="J4285" s="95">
        <v>3818</v>
      </c>
      <c r="K4285" s="95" t="s">
        <v>534</v>
      </c>
      <c r="L4285" s="98" t="s">
        <v>534</v>
      </c>
      <c r="M4285" s="98" t="s">
        <v>534</v>
      </c>
      <c r="N4285" s="97" t="s">
        <v>534</v>
      </c>
      <c r="Q4285" s="88" t="str">
        <f t="array" aca="1" ref="Q4285" ca="1">IFERROR(INDEX(Tableau3[Num DECAL],SMALL(IF(Tableau3[Num DECAL]&lt;&gt;"",ROW(INDIRECT("1:"&amp;ROWS(Tableau3[Num DECAL])))),ROWS($1:4274))),"")</f>
        <v/>
      </c>
      <c r="R4285" s="88">
        <f t="shared" ca="1" si="66"/>
        <v>0</v>
      </c>
      <c r="S4285" s="88">
        <f ca="1">COUNTIFS(Tableau3[PLAGE],R4285)</f>
        <v>0</v>
      </c>
      <c r="T4285" s="139">
        <f ca="1">INDEX(EXTRACT!DATE,MATCH(Tableau4[[#This Row],[Décalage]],D:D,0),0)</f>
        <v>0</v>
      </c>
      <c r="U4285" s="139">
        <f ca="1">VLOOKUP(Tableau4[[#This Row],[Décalage]],D:E,2,0)</f>
        <v>0</v>
      </c>
      <c r="V4285" s="139">
        <f ca="1">VLOOKUP(Tableau4[[#This Row],[Décalage]],D:G,4,0)</f>
        <v>0</v>
      </c>
      <c r="AY4285" s="88"/>
      <c r="AZ4285" s="88"/>
      <c r="BA4285" s="88"/>
      <c r="BB4285" s="88"/>
      <c r="BC4285" s="88"/>
    </row>
    <row r="4286" spans="1:55" ht="15" x14ac:dyDescent="0.2">
      <c r="A4286" s="100" t="s">
        <v>534</v>
      </c>
      <c r="B4286" s="95" t="s">
        <v>534</v>
      </c>
      <c r="C4286" s="95">
        <v>4283</v>
      </c>
      <c r="D4286" s="95" t="s">
        <v>534</v>
      </c>
      <c r="E4286" s="99" t="s">
        <v>534</v>
      </c>
      <c r="F4286" s="95" t="s">
        <v>534</v>
      </c>
      <c r="G4286" s="95" t="s">
        <v>534</v>
      </c>
      <c r="H4286" s="95">
        <v>0</v>
      </c>
      <c r="I4286" s="95">
        <v>1</v>
      </c>
      <c r="J4286" s="95">
        <v>3819</v>
      </c>
      <c r="K4286" s="95" t="s">
        <v>534</v>
      </c>
      <c r="L4286" s="98" t="s">
        <v>534</v>
      </c>
      <c r="M4286" s="98" t="s">
        <v>534</v>
      </c>
      <c r="N4286" s="97" t="s">
        <v>534</v>
      </c>
      <c r="Q4286" s="88" t="str">
        <f t="array" aca="1" ref="Q4286" ca="1">IFERROR(INDEX(Tableau3[Num DECAL],SMALL(IF(Tableau3[Num DECAL]&lt;&gt;"",ROW(INDIRECT("1:"&amp;ROWS(Tableau3[Num DECAL])))),ROWS($1:4275))),"")</f>
        <v/>
      </c>
      <c r="R4286" s="88">
        <f t="shared" ca="1" si="66"/>
        <v>0</v>
      </c>
      <c r="S4286" s="88">
        <f ca="1">COUNTIFS(Tableau3[PLAGE],R4286)</f>
        <v>0</v>
      </c>
      <c r="T4286" s="139">
        <f ca="1">INDEX(EXTRACT!DATE,MATCH(Tableau4[[#This Row],[Décalage]],D:D,0),0)</f>
        <v>0</v>
      </c>
      <c r="U4286" s="139">
        <f ca="1">VLOOKUP(Tableau4[[#This Row],[Décalage]],D:E,2,0)</f>
        <v>0</v>
      </c>
      <c r="V4286" s="139">
        <f ca="1">VLOOKUP(Tableau4[[#This Row],[Décalage]],D:G,4,0)</f>
        <v>0</v>
      </c>
      <c r="AY4286" s="88"/>
      <c r="AZ4286" s="88"/>
      <c r="BA4286" s="88"/>
      <c r="BB4286" s="88"/>
      <c r="BC4286" s="88"/>
    </row>
    <row r="4287" spans="1:55" ht="15" x14ac:dyDescent="0.2">
      <c r="A4287" s="100" t="s">
        <v>534</v>
      </c>
      <c r="B4287" s="95" t="s">
        <v>534</v>
      </c>
      <c r="C4287" s="95">
        <v>4284</v>
      </c>
      <c r="D4287" s="95" t="s">
        <v>534</v>
      </c>
      <c r="E4287" s="99" t="s">
        <v>534</v>
      </c>
      <c r="F4287" s="95" t="s">
        <v>534</v>
      </c>
      <c r="G4287" s="95" t="s">
        <v>534</v>
      </c>
      <c r="H4287" s="95">
        <v>0</v>
      </c>
      <c r="I4287" s="95">
        <v>1</v>
      </c>
      <c r="J4287" s="95">
        <v>3820</v>
      </c>
      <c r="K4287" s="95" t="s">
        <v>534</v>
      </c>
      <c r="L4287" s="98" t="s">
        <v>534</v>
      </c>
      <c r="M4287" s="98" t="s">
        <v>534</v>
      </c>
      <c r="N4287" s="97" t="s">
        <v>534</v>
      </c>
      <c r="Q4287" s="88" t="str">
        <f t="array" aca="1" ref="Q4287" ca="1">IFERROR(INDEX(Tableau3[Num DECAL],SMALL(IF(Tableau3[Num DECAL]&lt;&gt;"",ROW(INDIRECT("1:"&amp;ROWS(Tableau3[Num DECAL])))),ROWS($1:4276))),"")</f>
        <v/>
      </c>
      <c r="R4287" s="88">
        <f t="shared" ca="1" si="66"/>
        <v>0</v>
      </c>
      <c r="S4287" s="88">
        <f ca="1">COUNTIFS(Tableau3[PLAGE],R4287)</f>
        <v>0</v>
      </c>
      <c r="T4287" s="139">
        <f ca="1">INDEX(EXTRACT!DATE,MATCH(Tableau4[[#This Row],[Décalage]],D:D,0),0)</f>
        <v>0</v>
      </c>
      <c r="U4287" s="139">
        <f ca="1">VLOOKUP(Tableau4[[#This Row],[Décalage]],D:E,2,0)</f>
        <v>0</v>
      </c>
      <c r="V4287" s="139">
        <f ca="1">VLOOKUP(Tableau4[[#This Row],[Décalage]],D:G,4,0)</f>
        <v>0</v>
      </c>
      <c r="AY4287" s="88"/>
      <c r="AZ4287" s="88"/>
      <c r="BA4287" s="88"/>
      <c r="BB4287" s="88"/>
      <c r="BC4287" s="88"/>
    </row>
    <row r="4288" spans="1:55" ht="15" x14ac:dyDescent="0.2">
      <c r="A4288" s="100" t="s">
        <v>534</v>
      </c>
      <c r="B4288" s="95" t="s">
        <v>534</v>
      </c>
      <c r="C4288" s="95">
        <v>4285</v>
      </c>
      <c r="D4288" s="95" t="s">
        <v>534</v>
      </c>
      <c r="E4288" s="99" t="s">
        <v>534</v>
      </c>
      <c r="F4288" s="95" t="s">
        <v>534</v>
      </c>
      <c r="G4288" s="95" t="s">
        <v>534</v>
      </c>
      <c r="H4288" s="95">
        <v>0</v>
      </c>
      <c r="I4288" s="95">
        <v>1</v>
      </c>
      <c r="J4288" s="95">
        <v>3821</v>
      </c>
      <c r="K4288" s="95" t="s">
        <v>534</v>
      </c>
      <c r="L4288" s="98" t="s">
        <v>534</v>
      </c>
      <c r="M4288" s="98" t="s">
        <v>534</v>
      </c>
      <c r="N4288" s="97" t="s">
        <v>534</v>
      </c>
      <c r="Q4288" s="88" t="str">
        <f t="array" aca="1" ref="Q4288" ca="1">IFERROR(INDEX(Tableau3[Num DECAL],SMALL(IF(Tableau3[Num DECAL]&lt;&gt;"",ROW(INDIRECT("1:"&amp;ROWS(Tableau3[Num DECAL])))),ROWS($1:4277))),"")</f>
        <v/>
      </c>
      <c r="R4288" s="88">
        <f t="shared" ca="1" si="66"/>
        <v>0</v>
      </c>
      <c r="S4288" s="88">
        <f ca="1">COUNTIFS(Tableau3[PLAGE],R4288)</f>
        <v>0</v>
      </c>
      <c r="T4288" s="139">
        <f ca="1">INDEX(EXTRACT!DATE,MATCH(Tableau4[[#This Row],[Décalage]],D:D,0),0)</f>
        <v>0</v>
      </c>
      <c r="U4288" s="139">
        <f ca="1">VLOOKUP(Tableau4[[#This Row],[Décalage]],D:E,2,0)</f>
        <v>0</v>
      </c>
      <c r="V4288" s="139">
        <f ca="1">VLOOKUP(Tableau4[[#This Row],[Décalage]],D:G,4,0)</f>
        <v>0</v>
      </c>
      <c r="AY4288" s="88"/>
      <c r="AZ4288" s="88"/>
      <c r="BA4288" s="88"/>
      <c r="BB4288" s="88"/>
      <c r="BC4288" s="88"/>
    </row>
    <row r="4289" spans="1:55" ht="15" x14ac:dyDescent="0.2">
      <c r="A4289" s="100" t="s">
        <v>534</v>
      </c>
      <c r="B4289" s="95" t="s">
        <v>534</v>
      </c>
      <c r="C4289" s="95">
        <v>4286</v>
      </c>
      <c r="D4289" s="95" t="s">
        <v>534</v>
      </c>
      <c r="E4289" s="99" t="s">
        <v>534</v>
      </c>
      <c r="F4289" s="95" t="s">
        <v>534</v>
      </c>
      <c r="G4289" s="95" t="s">
        <v>534</v>
      </c>
      <c r="H4289" s="95">
        <v>0</v>
      </c>
      <c r="I4289" s="95">
        <v>1</v>
      </c>
      <c r="J4289" s="95">
        <v>3822</v>
      </c>
      <c r="K4289" s="95" t="s">
        <v>534</v>
      </c>
      <c r="L4289" s="98" t="s">
        <v>534</v>
      </c>
      <c r="M4289" s="98" t="s">
        <v>534</v>
      </c>
      <c r="N4289" s="97" t="s">
        <v>534</v>
      </c>
      <c r="Q4289" s="88" t="str">
        <f t="array" aca="1" ref="Q4289" ca="1">IFERROR(INDEX(Tableau3[Num DECAL],SMALL(IF(Tableau3[Num DECAL]&lt;&gt;"",ROW(INDIRECT("1:"&amp;ROWS(Tableau3[Num DECAL])))),ROWS($1:4278))),"")</f>
        <v/>
      </c>
      <c r="R4289" s="88">
        <f t="shared" ca="1" si="66"/>
        <v>0</v>
      </c>
      <c r="S4289" s="88">
        <f ca="1">COUNTIFS(Tableau3[PLAGE],R4289)</f>
        <v>0</v>
      </c>
      <c r="T4289" s="139">
        <f ca="1">INDEX(EXTRACT!DATE,MATCH(Tableau4[[#This Row],[Décalage]],D:D,0),0)</f>
        <v>0</v>
      </c>
      <c r="U4289" s="139">
        <f ca="1">VLOOKUP(Tableau4[[#This Row],[Décalage]],D:E,2,0)</f>
        <v>0</v>
      </c>
      <c r="V4289" s="139">
        <f ca="1">VLOOKUP(Tableau4[[#This Row],[Décalage]],D:G,4,0)</f>
        <v>0</v>
      </c>
      <c r="AY4289" s="88"/>
      <c r="AZ4289" s="88"/>
      <c r="BA4289" s="88"/>
      <c r="BB4289" s="88"/>
      <c r="BC4289" s="88"/>
    </row>
    <row r="4290" spans="1:55" ht="15" x14ac:dyDescent="0.2">
      <c r="A4290" s="100" t="s">
        <v>534</v>
      </c>
      <c r="B4290" s="95" t="s">
        <v>534</v>
      </c>
      <c r="C4290" s="95">
        <v>4287</v>
      </c>
      <c r="D4290" s="95" t="s">
        <v>534</v>
      </c>
      <c r="E4290" s="99" t="s">
        <v>534</v>
      </c>
      <c r="F4290" s="95" t="s">
        <v>534</v>
      </c>
      <c r="G4290" s="95" t="s">
        <v>534</v>
      </c>
      <c r="H4290" s="95">
        <v>0</v>
      </c>
      <c r="I4290" s="95">
        <v>1</v>
      </c>
      <c r="J4290" s="95">
        <v>3823</v>
      </c>
      <c r="K4290" s="95" t="s">
        <v>534</v>
      </c>
      <c r="L4290" s="98" t="s">
        <v>534</v>
      </c>
      <c r="M4290" s="98" t="s">
        <v>534</v>
      </c>
      <c r="N4290" s="97" t="s">
        <v>534</v>
      </c>
      <c r="Q4290" s="88" t="str">
        <f t="array" aca="1" ref="Q4290" ca="1">IFERROR(INDEX(Tableau3[Num DECAL],SMALL(IF(Tableau3[Num DECAL]&lt;&gt;"",ROW(INDIRECT("1:"&amp;ROWS(Tableau3[Num DECAL])))),ROWS($1:4279))),"")</f>
        <v/>
      </c>
      <c r="R4290" s="88">
        <f t="shared" ca="1" si="66"/>
        <v>0</v>
      </c>
      <c r="S4290" s="88">
        <f ca="1">COUNTIFS(Tableau3[PLAGE],R4290)</f>
        <v>0</v>
      </c>
      <c r="T4290" s="139">
        <f ca="1">INDEX(EXTRACT!DATE,MATCH(Tableau4[[#This Row],[Décalage]],D:D,0),0)</f>
        <v>0</v>
      </c>
      <c r="U4290" s="139">
        <f ca="1">VLOOKUP(Tableau4[[#This Row],[Décalage]],D:E,2,0)</f>
        <v>0</v>
      </c>
      <c r="V4290" s="139">
        <f ca="1">VLOOKUP(Tableau4[[#This Row],[Décalage]],D:G,4,0)</f>
        <v>0</v>
      </c>
      <c r="AY4290" s="88"/>
      <c r="AZ4290" s="88"/>
      <c r="BA4290" s="88"/>
      <c r="BB4290" s="88"/>
      <c r="BC4290" s="88"/>
    </row>
    <row r="4291" spans="1:55" ht="15" x14ac:dyDescent="0.2">
      <c r="A4291" s="100" t="s">
        <v>534</v>
      </c>
      <c r="B4291" s="95" t="s">
        <v>534</v>
      </c>
      <c r="C4291" s="95">
        <v>4288</v>
      </c>
      <c r="D4291" s="95" t="s">
        <v>534</v>
      </c>
      <c r="E4291" s="99" t="s">
        <v>534</v>
      </c>
      <c r="F4291" s="95" t="s">
        <v>534</v>
      </c>
      <c r="G4291" s="95" t="s">
        <v>534</v>
      </c>
      <c r="H4291" s="95">
        <v>0</v>
      </c>
      <c r="I4291" s="95">
        <v>1</v>
      </c>
      <c r="J4291" s="95">
        <v>3824</v>
      </c>
      <c r="K4291" s="95" t="s">
        <v>534</v>
      </c>
      <c r="L4291" s="98" t="s">
        <v>534</v>
      </c>
      <c r="M4291" s="98" t="s">
        <v>534</v>
      </c>
      <c r="N4291" s="97" t="s">
        <v>534</v>
      </c>
      <c r="Q4291" s="88" t="str">
        <f t="array" aca="1" ref="Q4291" ca="1">IFERROR(INDEX(Tableau3[Num DECAL],SMALL(IF(Tableau3[Num DECAL]&lt;&gt;"",ROW(INDIRECT("1:"&amp;ROWS(Tableau3[Num DECAL])))),ROWS($1:4280))),"")</f>
        <v/>
      </c>
      <c r="R4291" s="88">
        <f t="shared" ca="1" si="66"/>
        <v>0</v>
      </c>
      <c r="S4291" s="88">
        <f ca="1">COUNTIFS(Tableau3[PLAGE],R4291)</f>
        <v>0</v>
      </c>
      <c r="T4291" s="139">
        <f ca="1">INDEX(EXTRACT!DATE,MATCH(Tableau4[[#This Row],[Décalage]],D:D,0),0)</f>
        <v>0</v>
      </c>
      <c r="U4291" s="139">
        <f ca="1">VLOOKUP(Tableau4[[#This Row],[Décalage]],D:E,2,0)</f>
        <v>0</v>
      </c>
      <c r="V4291" s="139">
        <f ca="1">VLOOKUP(Tableau4[[#This Row],[Décalage]],D:G,4,0)</f>
        <v>0</v>
      </c>
      <c r="AY4291" s="88"/>
      <c r="AZ4291" s="88"/>
      <c r="BA4291" s="88"/>
      <c r="BB4291" s="88"/>
      <c r="BC4291" s="88"/>
    </row>
    <row r="4292" spans="1:55" ht="15" x14ac:dyDescent="0.2">
      <c r="A4292" s="100" t="s">
        <v>534</v>
      </c>
      <c r="B4292" s="95" t="s">
        <v>534</v>
      </c>
      <c r="C4292" s="95">
        <v>4289</v>
      </c>
      <c r="D4292" s="95" t="s">
        <v>534</v>
      </c>
      <c r="E4292" s="99" t="s">
        <v>534</v>
      </c>
      <c r="F4292" s="95" t="s">
        <v>534</v>
      </c>
      <c r="G4292" s="95" t="s">
        <v>534</v>
      </c>
      <c r="H4292" s="95">
        <v>0</v>
      </c>
      <c r="I4292" s="95">
        <v>1</v>
      </c>
      <c r="J4292" s="95">
        <v>3825</v>
      </c>
      <c r="K4292" s="95" t="s">
        <v>534</v>
      </c>
      <c r="L4292" s="98" t="s">
        <v>534</v>
      </c>
      <c r="M4292" s="98" t="s">
        <v>534</v>
      </c>
      <c r="N4292" s="97" t="s">
        <v>534</v>
      </c>
      <c r="Q4292" s="88" t="str">
        <f t="array" aca="1" ref="Q4292" ca="1">IFERROR(INDEX(Tableau3[Num DECAL],SMALL(IF(Tableau3[Num DECAL]&lt;&gt;"",ROW(INDIRECT("1:"&amp;ROWS(Tableau3[Num DECAL])))),ROWS($1:4281))),"")</f>
        <v/>
      </c>
      <c r="R4292" s="88">
        <f t="shared" ca="1" si="66"/>
        <v>0</v>
      </c>
      <c r="S4292" s="88">
        <f ca="1">COUNTIFS(Tableau3[PLAGE],R4292)</f>
        <v>0</v>
      </c>
      <c r="T4292" s="139">
        <f ca="1">INDEX(EXTRACT!DATE,MATCH(Tableau4[[#This Row],[Décalage]],D:D,0),0)</f>
        <v>0</v>
      </c>
      <c r="U4292" s="139">
        <f ca="1">VLOOKUP(Tableau4[[#This Row],[Décalage]],D:E,2,0)</f>
        <v>0</v>
      </c>
      <c r="V4292" s="139">
        <f ca="1">VLOOKUP(Tableau4[[#This Row],[Décalage]],D:G,4,0)</f>
        <v>0</v>
      </c>
      <c r="AY4292" s="88"/>
      <c r="AZ4292" s="88"/>
      <c r="BA4292" s="88"/>
      <c r="BB4292" s="88"/>
      <c r="BC4292" s="88"/>
    </row>
    <row r="4293" spans="1:55" ht="15" x14ac:dyDescent="0.2">
      <c r="A4293" s="100" t="s">
        <v>534</v>
      </c>
      <c r="B4293" s="95" t="s">
        <v>534</v>
      </c>
      <c r="C4293" s="95">
        <v>4290</v>
      </c>
      <c r="D4293" s="95" t="s">
        <v>534</v>
      </c>
      <c r="E4293" s="99" t="s">
        <v>534</v>
      </c>
      <c r="F4293" s="95" t="s">
        <v>534</v>
      </c>
      <c r="G4293" s="95" t="s">
        <v>534</v>
      </c>
      <c r="H4293" s="95">
        <v>0</v>
      </c>
      <c r="I4293" s="95">
        <v>1</v>
      </c>
      <c r="J4293" s="95">
        <v>3826</v>
      </c>
      <c r="K4293" s="95" t="s">
        <v>534</v>
      </c>
      <c r="L4293" s="98" t="s">
        <v>534</v>
      </c>
      <c r="M4293" s="98" t="s">
        <v>534</v>
      </c>
      <c r="N4293" s="97" t="s">
        <v>534</v>
      </c>
      <c r="Q4293" s="88" t="str">
        <f t="array" aca="1" ref="Q4293" ca="1">IFERROR(INDEX(Tableau3[Num DECAL],SMALL(IF(Tableau3[Num DECAL]&lt;&gt;"",ROW(INDIRECT("1:"&amp;ROWS(Tableau3[Num DECAL])))),ROWS($1:4282))),"")</f>
        <v/>
      </c>
      <c r="R4293" s="88">
        <f t="shared" ca="1" si="66"/>
        <v>0</v>
      </c>
      <c r="S4293" s="88">
        <f ca="1">COUNTIFS(Tableau3[PLAGE],R4293)</f>
        <v>0</v>
      </c>
      <c r="T4293" s="139">
        <f ca="1">INDEX(EXTRACT!DATE,MATCH(Tableau4[[#This Row],[Décalage]],D:D,0),0)</f>
        <v>0</v>
      </c>
      <c r="U4293" s="139">
        <f ca="1">VLOOKUP(Tableau4[[#This Row],[Décalage]],D:E,2,0)</f>
        <v>0</v>
      </c>
      <c r="V4293" s="139">
        <f ca="1">VLOOKUP(Tableau4[[#This Row],[Décalage]],D:G,4,0)</f>
        <v>0</v>
      </c>
      <c r="AY4293" s="88"/>
      <c r="AZ4293" s="88"/>
      <c r="BA4293" s="88"/>
      <c r="BB4293" s="88"/>
      <c r="BC4293" s="88"/>
    </row>
    <row r="4294" spans="1:55" ht="15" x14ac:dyDescent="0.2">
      <c r="A4294" s="100" t="s">
        <v>534</v>
      </c>
      <c r="B4294" s="95" t="s">
        <v>534</v>
      </c>
      <c r="C4294" s="95">
        <v>4291</v>
      </c>
      <c r="D4294" s="95" t="s">
        <v>534</v>
      </c>
      <c r="E4294" s="99" t="s">
        <v>534</v>
      </c>
      <c r="F4294" s="95" t="s">
        <v>534</v>
      </c>
      <c r="G4294" s="95" t="s">
        <v>534</v>
      </c>
      <c r="H4294" s="95">
        <v>0</v>
      </c>
      <c r="I4294" s="95">
        <v>1</v>
      </c>
      <c r="J4294" s="95">
        <v>3827</v>
      </c>
      <c r="K4294" s="95" t="s">
        <v>534</v>
      </c>
      <c r="L4294" s="98" t="s">
        <v>534</v>
      </c>
      <c r="M4294" s="98" t="s">
        <v>534</v>
      </c>
      <c r="N4294" s="97" t="s">
        <v>534</v>
      </c>
      <c r="Q4294" s="88" t="str">
        <f t="array" aca="1" ref="Q4294" ca="1">IFERROR(INDEX(Tableau3[Num DECAL],SMALL(IF(Tableau3[Num DECAL]&lt;&gt;"",ROW(INDIRECT("1:"&amp;ROWS(Tableau3[Num DECAL])))),ROWS($1:4283))),"")</f>
        <v/>
      </c>
      <c r="R4294" s="88">
        <f t="shared" ca="1" si="66"/>
        <v>0</v>
      </c>
      <c r="S4294" s="88">
        <f ca="1">COUNTIFS(Tableau3[PLAGE],R4294)</f>
        <v>0</v>
      </c>
      <c r="T4294" s="139">
        <f ca="1">INDEX(EXTRACT!DATE,MATCH(Tableau4[[#This Row],[Décalage]],D:D,0),0)</f>
        <v>0</v>
      </c>
      <c r="U4294" s="139">
        <f ca="1">VLOOKUP(Tableau4[[#This Row],[Décalage]],D:E,2,0)</f>
        <v>0</v>
      </c>
      <c r="V4294" s="139">
        <f ca="1">VLOOKUP(Tableau4[[#This Row],[Décalage]],D:G,4,0)</f>
        <v>0</v>
      </c>
      <c r="AY4294" s="88"/>
      <c r="AZ4294" s="88"/>
      <c r="BA4294" s="88"/>
      <c r="BB4294" s="88"/>
      <c r="BC4294" s="88"/>
    </row>
    <row r="4295" spans="1:55" ht="15" x14ac:dyDescent="0.2">
      <c r="A4295" s="100" t="s">
        <v>534</v>
      </c>
      <c r="B4295" s="95" t="s">
        <v>534</v>
      </c>
      <c r="C4295" s="95">
        <v>4292</v>
      </c>
      <c r="D4295" s="95" t="s">
        <v>534</v>
      </c>
      <c r="E4295" s="99" t="s">
        <v>534</v>
      </c>
      <c r="F4295" s="95" t="s">
        <v>534</v>
      </c>
      <c r="G4295" s="95" t="s">
        <v>534</v>
      </c>
      <c r="H4295" s="95">
        <v>0</v>
      </c>
      <c r="I4295" s="95">
        <v>1</v>
      </c>
      <c r="J4295" s="95">
        <v>3828</v>
      </c>
      <c r="K4295" s="95" t="s">
        <v>534</v>
      </c>
      <c r="L4295" s="98" t="s">
        <v>534</v>
      </c>
      <c r="M4295" s="98" t="s">
        <v>534</v>
      </c>
      <c r="N4295" s="97" t="s">
        <v>534</v>
      </c>
      <c r="Q4295" s="88" t="str">
        <f t="array" aca="1" ref="Q4295" ca="1">IFERROR(INDEX(Tableau3[Num DECAL],SMALL(IF(Tableau3[Num DECAL]&lt;&gt;"",ROW(INDIRECT("1:"&amp;ROWS(Tableau3[Num DECAL])))),ROWS($1:4284))),"")</f>
        <v/>
      </c>
      <c r="R4295" s="88">
        <f t="shared" ca="1" si="66"/>
        <v>0</v>
      </c>
      <c r="S4295" s="88">
        <f ca="1">COUNTIFS(Tableau3[PLAGE],R4295)</f>
        <v>0</v>
      </c>
      <c r="T4295" s="139">
        <f ca="1">INDEX(EXTRACT!DATE,MATCH(Tableau4[[#This Row],[Décalage]],D:D,0),0)</f>
        <v>0</v>
      </c>
      <c r="U4295" s="139">
        <f ca="1">VLOOKUP(Tableau4[[#This Row],[Décalage]],D:E,2,0)</f>
        <v>0</v>
      </c>
      <c r="V4295" s="139">
        <f ca="1">VLOOKUP(Tableau4[[#This Row],[Décalage]],D:G,4,0)</f>
        <v>0</v>
      </c>
      <c r="AY4295" s="88"/>
      <c r="AZ4295" s="88"/>
      <c r="BA4295" s="88"/>
      <c r="BB4295" s="88"/>
      <c r="BC4295" s="88"/>
    </row>
    <row r="4296" spans="1:55" ht="15" x14ac:dyDescent="0.2">
      <c r="A4296" s="100" t="s">
        <v>534</v>
      </c>
      <c r="B4296" s="95" t="s">
        <v>534</v>
      </c>
      <c r="C4296" s="95">
        <v>4293</v>
      </c>
      <c r="D4296" s="95" t="s">
        <v>534</v>
      </c>
      <c r="E4296" s="99" t="s">
        <v>534</v>
      </c>
      <c r="F4296" s="95" t="s">
        <v>534</v>
      </c>
      <c r="G4296" s="95" t="s">
        <v>534</v>
      </c>
      <c r="H4296" s="95">
        <v>0</v>
      </c>
      <c r="I4296" s="95">
        <v>1</v>
      </c>
      <c r="J4296" s="95">
        <v>3829</v>
      </c>
      <c r="K4296" s="95" t="s">
        <v>534</v>
      </c>
      <c r="L4296" s="98" t="s">
        <v>534</v>
      </c>
      <c r="M4296" s="98" t="s">
        <v>534</v>
      </c>
      <c r="N4296" s="97" t="s">
        <v>534</v>
      </c>
      <c r="Q4296" s="88" t="str">
        <f t="array" aca="1" ref="Q4296" ca="1">IFERROR(INDEX(Tableau3[Num DECAL],SMALL(IF(Tableau3[Num DECAL]&lt;&gt;"",ROW(INDIRECT("1:"&amp;ROWS(Tableau3[Num DECAL])))),ROWS($1:4285))),"")</f>
        <v/>
      </c>
      <c r="R4296" s="88">
        <f t="shared" ca="1" si="66"/>
        <v>0</v>
      </c>
      <c r="S4296" s="88">
        <f ca="1">COUNTIFS(Tableau3[PLAGE],R4296)</f>
        <v>0</v>
      </c>
      <c r="T4296" s="139">
        <f ca="1">INDEX(EXTRACT!DATE,MATCH(Tableau4[[#This Row],[Décalage]],D:D,0),0)</f>
        <v>0</v>
      </c>
      <c r="U4296" s="139">
        <f ca="1">VLOOKUP(Tableau4[[#This Row],[Décalage]],D:E,2,0)</f>
        <v>0</v>
      </c>
      <c r="V4296" s="139">
        <f ca="1">VLOOKUP(Tableau4[[#This Row],[Décalage]],D:G,4,0)</f>
        <v>0</v>
      </c>
      <c r="AY4296" s="88"/>
      <c r="AZ4296" s="88"/>
      <c r="BA4296" s="88"/>
      <c r="BB4296" s="88"/>
      <c r="BC4296" s="88"/>
    </row>
    <row r="4297" spans="1:55" ht="15" x14ac:dyDescent="0.2">
      <c r="A4297" s="100" t="s">
        <v>534</v>
      </c>
      <c r="B4297" s="95" t="s">
        <v>534</v>
      </c>
      <c r="C4297" s="95">
        <v>4294</v>
      </c>
      <c r="D4297" s="95" t="s">
        <v>534</v>
      </c>
      <c r="E4297" s="99" t="s">
        <v>534</v>
      </c>
      <c r="F4297" s="95" t="s">
        <v>534</v>
      </c>
      <c r="G4297" s="95" t="s">
        <v>534</v>
      </c>
      <c r="H4297" s="95">
        <v>0</v>
      </c>
      <c r="I4297" s="95">
        <v>1</v>
      </c>
      <c r="J4297" s="95">
        <v>3830</v>
      </c>
      <c r="K4297" s="95" t="s">
        <v>534</v>
      </c>
      <c r="L4297" s="98" t="s">
        <v>534</v>
      </c>
      <c r="M4297" s="98" t="s">
        <v>534</v>
      </c>
      <c r="N4297" s="97" t="s">
        <v>534</v>
      </c>
      <c r="Q4297" s="88" t="str">
        <f t="array" aca="1" ref="Q4297" ca="1">IFERROR(INDEX(Tableau3[Num DECAL],SMALL(IF(Tableau3[Num DECAL]&lt;&gt;"",ROW(INDIRECT("1:"&amp;ROWS(Tableau3[Num DECAL])))),ROWS($1:4286))),"")</f>
        <v/>
      </c>
      <c r="R4297" s="88">
        <f t="shared" ca="1" si="66"/>
        <v>0</v>
      </c>
      <c r="S4297" s="88">
        <f ca="1">COUNTIFS(Tableau3[PLAGE],R4297)</f>
        <v>0</v>
      </c>
      <c r="T4297" s="139">
        <f ca="1">INDEX(EXTRACT!DATE,MATCH(Tableau4[[#This Row],[Décalage]],D:D,0),0)</f>
        <v>0</v>
      </c>
      <c r="U4297" s="139">
        <f ca="1">VLOOKUP(Tableau4[[#This Row],[Décalage]],D:E,2,0)</f>
        <v>0</v>
      </c>
      <c r="V4297" s="139">
        <f ca="1">VLOOKUP(Tableau4[[#This Row],[Décalage]],D:G,4,0)</f>
        <v>0</v>
      </c>
      <c r="AY4297" s="88"/>
      <c r="AZ4297" s="88"/>
      <c r="BA4297" s="88"/>
      <c r="BB4297" s="88"/>
      <c r="BC4297" s="88"/>
    </row>
    <row r="4298" spans="1:55" ht="15" x14ac:dyDescent="0.2">
      <c r="A4298" s="100" t="s">
        <v>534</v>
      </c>
      <c r="B4298" s="95" t="s">
        <v>534</v>
      </c>
      <c r="C4298" s="95">
        <v>4295</v>
      </c>
      <c r="D4298" s="95" t="s">
        <v>534</v>
      </c>
      <c r="E4298" s="99" t="s">
        <v>534</v>
      </c>
      <c r="F4298" s="95" t="s">
        <v>534</v>
      </c>
      <c r="G4298" s="95" t="s">
        <v>534</v>
      </c>
      <c r="H4298" s="95">
        <v>0</v>
      </c>
      <c r="I4298" s="95">
        <v>1</v>
      </c>
      <c r="J4298" s="95">
        <v>3831</v>
      </c>
      <c r="K4298" s="95" t="s">
        <v>534</v>
      </c>
      <c r="L4298" s="98" t="s">
        <v>534</v>
      </c>
      <c r="M4298" s="98" t="s">
        <v>534</v>
      </c>
      <c r="N4298" s="97" t="s">
        <v>534</v>
      </c>
      <c r="Q4298" s="88" t="str">
        <f t="array" aca="1" ref="Q4298" ca="1">IFERROR(INDEX(Tableau3[Num DECAL],SMALL(IF(Tableau3[Num DECAL]&lt;&gt;"",ROW(INDIRECT("1:"&amp;ROWS(Tableau3[Num DECAL])))),ROWS($1:4287))),"")</f>
        <v/>
      </c>
      <c r="R4298" s="88">
        <f t="shared" ca="1" si="66"/>
        <v>0</v>
      </c>
      <c r="S4298" s="88">
        <f ca="1">COUNTIFS(Tableau3[PLAGE],R4298)</f>
        <v>0</v>
      </c>
      <c r="T4298" s="139">
        <f ca="1">INDEX(EXTRACT!DATE,MATCH(Tableau4[[#This Row],[Décalage]],D:D,0),0)</f>
        <v>0</v>
      </c>
      <c r="U4298" s="139">
        <f ca="1">VLOOKUP(Tableau4[[#This Row],[Décalage]],D:E,2,0)</f>
        <v>0</v>
      </c>
      <c r="V4298" s="139">
        <f ca="1">VLOOKUP(Tableau4[[#This Row],[Décalage]],D:G,4,0)</f>
        <v>0</v>
      </c>
      <c r="AY4298" s="88"/>
      <c r="AZ4298" s="88"/>
      <c r="BA4298" s="88"/>
      <c r="BB4298" s="88"/>
      <c r="BC4298" s="88"/>
    </row>
    <row r="4299" spans="1:55" ht="15" x14ac:dyDescent="0.2">
      <c r="A4299" s="100" t="s">
        <v>534</v>
      </c>
      <c r="B4299" s="95" t="s">
        <v>534</v>
      </c>
      <c r="C4299" s="95">
        <v>4296</v>
      </c>
      <c r="D4299" s="95" t="s">
        <v>534</v>
      </c>
      <c r="E4299" s="99" t="s">
        <v>534</v>
      </c>
      <c r="F4299" s="95" t="s">
        <v>534</v>
      </c>
      <c r="G4299" s="95" t="s">
        <v>534</v>
      </c>
      <c r="H4299" s="95">
        <v>0</v>
      </c>
      <c r="I4299" s="95">
        <v>1</v>
      </c>
      <c r="J4299" s="95">
        <v>3832</v>
      </c>
      <c r="K4299" s="95" t="s">
        <v>534</v>
      </c>
      <c r="L4299" s="98" t="s">
        <v>534</v>
      </c>
      <c r="M4299" s="98" t="s">
        <v>534</v>
      </c>
      <c r="N4299" s="97" t="s">
        <v>534</v>
      </c>
      <c r="Q4299" s="88" t="str">
        <f t="array" aca="1" ref="Q4299" ca="1">IFERROR(INDEX(Tableau3[Num DECAL],SMALL(IF(Tableau3[Num DECAL]&lt;&gt;"",ROW(INDIRECT("1:"&amp;ROWS(Tableau3[Num DECAL])))),ROWS($1:4288))),"")</f>
        <v/>
      </c>
      <c r="R4299" s="88">
        <f t="shared" ca="1" si="66"/>
        <v>0</v>
      </c>
      <c r="S4299" s="88">
        <f ca="1">COUNTIFS(Tableau3[PLAGE],R4299)</f>
        <v>0</v>
      </c>
      <c r="T4299" s="139">
        <f ca="1">INDEX(EXTRACT!DATE,MATCH(Tableau4[[#This Row],[Décalage]],D:D,0),0)</f>
        <v>0</v>
      </c>
      <c r="U4299" s="139">
        <f ca="1">VLOOKUP(Tableau4[[#This Row],[Décalage]],D:E,2,0)</f>
        <v>0</v>
      </c>
      <c r="V4299" s="139">
        <f ca="1">VLOOKUP(Tableau4[[#This Row],[Décalage]],D:G,4,0)</f>
        <v>0</v>
      </c>
      <c r="AY4299" s="88"/>
      <c r="AZ4299" s="88"/>
      <c r="BA4299" s="88"/>
      <c r="BB4299" s="88"/>
      <c r="BC4299" s="88"/>
    </row>
    <row r="4300" spans="1:55" ht="15" x14ac:dyDescent="0.2">
      <c r="A4300" s="100" t="s">
        <v>534</v>
      </c>
      <c r="B4300" s="95" t="s">
        <v>534</v>
      </c>
      <c r="C4300" s="95">
        <v>4297</v>
      </c>
      <c r="D4300" s="95" t="s">
        <v>534</v>
      </c>
      <c r="E4300" s="99" t="s">
        <v>534</v>
      </c>
      <c r="F4300" s="95" t="s">
        <v>534</v>
      </c>
      <c r="G4300" s="95" t="s">
        <v>534</v>
      </c>
      <c r="H4300" s="95">
        <v>0</v>
      </c>
      <c r="I4300" s="95">
        <v>1</v>
      </c>
      <c r="J4300" s="95">
        <v>3833</v>
      </c>
      <c r="K4300" s="95" t="s">
        <v>534</v>
      </c>
      <c r="L4300" s="98" t="s">
        <v>534</v>
      </c>
      <c r="M4300" s="98" t="s">
        <v>534</v>
      </c>
      <c r="N4300" s="97" t="s">
        <v>534</v>
      </c>
      <c r="Q4300" s="88" t="str">
        <f t="array" aca="1" ref="Q4300" ca="1">IFERROR(INDEX(Tableau3[Num DECAL],SMALL(IF(Tableau3[Num DECAL]&lt;&gt;"",ROW(INDIRECT("1:"&amp;ROWS(Tableau3[Num DECAL])))),ROWS($1:4289))),"")</f>
        <v/>
      </c>
      <c r="R4300" s="88">
        <f t="shared" ref="R4300:R4363" ca="1" si="67">VLOOKUP(Q4300,D:J,7,0)</f>
        <v>0</v>
      </c>
      <c r="S4300" s="88">
        <f ca="1">COUNTIFS(Tableau3[PLAGE],R4300)</f>
        <v>0</v>
      </c>
      <c r="T4300" s="139">
        <f ca="1">INDEX(EXTRACT!DATE,MATCH(Tableau4[[#This Row],[Décalage]],D:D,0),0)</f>
        <v>0</v>
      </c>
      <c r="U4300" s="139">
        <f ca="1">VLOOKUP(Tableau4[[#This Row],[Décalage]],D:E,2,0)</f>
        <v>0</v>
      </c>
      <c r="V4300" s="139">
        <f ca="1">VLOOKUP(Tableau4[[#This Row],[Décalage]],D:G,4,0)</f>
        <v>0</v>
      </c>
      <c r="AY4300" s="88"/>
      <c r="AZ4300" s="88"/>
      <c r="BA4300" s="88"/>
      <c r="BB4300" s="88"/>
      <c r="BC4300" s="88"/>
    </row>
    <row r="4301" spans="1:55" ht="15" x14ac:dyDescent="0.2">
      <c r="A4301" s="100" t="s">
        <v>534</v>
      </c>
      <c r="B4301" s="95" t="s">
        <v>534</v>
      </c>
      <c r="C4301" s="95">
        <v>4298</v>
      </c>
      <c r="D4301" s="95" t="s">
        <v>534</v>
      </c>
      <c r="E4301" s="99" t="s">
        <v>534</v>
      </c>
      <c r="F4301" s="95" t="s">
        <v>534</v>
      </c>
      <c r="G4301" s="95" t="s">
        <v>534</v>
      </c>
      <c r="H4301" s="95">
        <v>0</v>
      </c>
      <c r="I4301" s="95">
        <v>1</v>
      </c>
      <c r="J4301" s="95">
        <v>3834</v>
      </c>
      <c r="K4301" s="95" t="s">
        <v>534</v>
      </c>
      <c r="L4301" s="98" t="s">
        <v>534</v>
      </c>
      <c r="M4301" s="98" t="s">
        <v>534</v>
      </c>
      <c r="N4301" s="97" t="s">
        <v>534</v>
      </c>
      <c r="Q4301" s="88" t="str">
        <f t="array" aca="1" ref="Q4301" ca="1">IFERROR(INDEX(Tableau3[Num DECAL],SMALL(IF(Tableau3[Num DECAL]&lt;&gt;"",ROW(INDIRECT("1:"&amp;ROWS(Tableau3[Num DECAL])))),ROWS($1:4290))),"")</f>
        <v/>
      </c>
      <c r="R4301" s="88">
        <f t="shared" ca="1" si="67"/>
        <v>0</v>
      </c>
      <c r="S4301" s="88">
        <f ca="1">COUNTIFS(Tableau3[PLAGE],R4301)</f>
        <v>0</v>
      </c>
      <c r="T4301" s="139">
        <f ca="1">INDEX(EXTRACT!DATE,MATCH(Tableau4[[#This Row],[Décalage]],D:D,0),0)</f>
        <v>0</v>
      </c>
      <c r="U4301" s="139">
        <f ca="1">VLOOKUP(Tableau4[[#This Row],[Décalage]],D:E,2,0)</f>
        <v>0</v>
      </c>
      <c r="V4301" s="139">
        <f ca="1">VLOOKUP(Tableau4[[#This Row],[Décalage]],D:G,4,0)</f>
        <v>0</v>
      </c>
      <c r="AY4301" s="88"/>
      <c r="AZ4301" s="88"/>
      <c r="BA4301" s="88"/>
      <c r="BB4301" s="88"/>
      <c r="BC4301" s="88"/>
    </row>
    <row r="4302" spans="1:55" ht="15" x14ac:dyDescent="0.2">
      <c r="A4302" s="100" t="s">
        <v>534</v>
      </c>
      <c r="B4302" s="95" t="s">
        <v>534</v>
      </c>
      <c r="C4302" s="95">
        <v>4299</v>
      </c>
      <c r="D4302" s="95" t="s">
        <v>534</v>
      </c>
      <c r="E4302" s="99" t="s">
        <v>534</v>
      </c>
      <c r="F4302" s="95" t="s">
        <v>534</v>
      </c>
      <c r="G4302" s="95" t="s">
        <v>534</v>
      </c>
      <c r="H4302" s="95">
        <v>0</v>
      </c>
      <c r="I4302" s="95">
        <v>1</v>
      </c>
      <c r="J4302" s="95">
        <v>3835</v>
      </c>
      <c r="K4302" s="95" t="s">
        <v>534</v>
      </c>
      <c r="L4302" s="98" t="s">
        <v>534</v>
      </c>
      <c r="M4302" s="98" t="s">
        <v>534</v>
      </c>
      <c r="N4302" s="97" t="s">
        <v>534</v>
      </c>
      <c r="Q4302" s="88" t="str">
        <f t="array" aca="1" ref="Q4302" ca="1">IFERROR(INDEX(Tableau3[Num DECAL],SMALL(IF(Tableau3[Num DECAL]&lt;&gt;"",ROW(INDIRECT("1:"&amp;ROWS(Tableau3[Num DECAL])))),ROWS($1:4291))),"")</f>
        <v/>
      </c>
      <c r="R4302" s="88">
        <f t="shared" ca="1" si="67"/>
        <v>0</v>
      </c>
      <c r="S4302" s="88">
        <f ca="1">COUNTIFS(Tableau3[PLAGE],R4302)</f>
        <v>0</v>
      </c>
      <c r="T4302" s="139">
        <f ca="1">INDEX(EXTRACT!DATE,MATCH(Tableau4[[#This Row],[Décalage]],D:D,0),0)</f>
        <v>0</v>
      </c>
      <c r="U4302" s="139">
        <f ca="1">VLOOKUP(Tableau4[[#This Row],[Décalage]],D:E,2,0)</f>
        <v>0</v>
      </c>
      <c r="V4302" s="139">
        <f ca="1">VLOOKUP(Tableau4[[#This Row],[Décalage]],D:G,4,0)</f>
        <v>0</v>
      </c>
      <c r="AY4302" s="88"/>
      <c r="AZ4302" s="88"/>
      <c r="BA4302" s="88"/>
      <c r="BB4302" s="88"/>
      <c r="BC4302" s="88"/>
    </row>
    <row r="4303" spans="1:55" ht="15" x14ac:dyDescent="0.2">
      <c r="A4303" s="100" t="s">
        <v>534</v>
      </c>
      <c r="B4303" s="95" t="s">
        <v>534</v>
      </c>
      <c r="C4303" s="95">
        <v>4300</v>
      </c>
      <c r="D4303" s="95" t="s">
        <v>534</v>
      </c>
      <c r="E4303" s="99" t="s">
        <v>534</v>
      </c>
      <c r="F4303" s="95" t="s">
        <v>534</v>
      </c>
      <c r="G4303" s="95" t="s">
        <v>534</v>
      </c>
      <c r="H4303" s="95">
        <v>0</v>
      </c>
      <c r="I4303" s="95">
        <v>1</v>
      </c>
      <c r="J4303" s="95">
        <v>3836</v>
      </c>
      <c r="K4303" s="95" t="s">
        <v>534</v>
      </c>
      <c r="L4303" s="98" t="s">
        <v>534</v>
      </c>
      <c r="M4303" s="98" t="s">
        <v>534</v>
      </c>
      <c r="N4303" s="97" t="s">
        <v>534</v>
      </c>
      <c r="Q4303" s="88" t="str">
        <f t="array" aca="1" ref="Q4303" ca="1">IFERROR(INDEX(Tableau3[Num DECAL],SMALL(IF(Tableau3[Num DECAL]&lt;&gt;"",ROW(INDIRECT("1:"&amp;ROWS(Tableau3[Num DECAL])))),ROWS($1:4292))),"")</f>
        <v/>
      </c>
      <c r="R4303" s="88">
        <f t="shared" ca="1" si="67"/>
        <v>0</v>
      </c>
      <c r="S4303" s="88">
        <f ca="1">COUNTIFS(Tableau3[PLAGE],R4303)</f>
        <v>0</v>
      </c>
      <c r="T4303" s="139">
        <f ca="1">INDEX(EXTRACT!DATE,MATCH(Tableau4[[#This Row],[Décalage]],D:D,0),0)</f>
        <v>0</v>
      </c>
      <c r="U4303" s="139">
        <f ca="1">VLOOKUP(Tableau4[[#This Row],[Décalage]],D:E,2,0)</f>
        <v>0</v>
      </c>
      <c r="V4303" s="139">
        <f ca="1">VLOOKUP(Tableau4[[#This Row],[Décalage]],D:G,4,0)</f>
        <v>0</v>
      </c>
      <c r="AY4303" s="88"/>
      <c r="AZ4303" s="88"/>
      <c r="BA4303" s="88"/>
      <c r="BB4303" s="88"/>
      <c r="BC4303" s="88"/>
    </row>
    <row r="4304" spans="1:55" ht="15" x14ac:dyDescent="0.2">
      <c r="A4304" s="100" t="s">
        <v>534</v>
      </c>
      <c r="B4304" s="95" t="s">
        <v>534</v>
      </c>
      <c r="C4304" s="95">
        <v>4301</v>
      </c>
      <c r="D4304" s="95" t="s">
        <v>534</v>
      </c>
      <c r="E4304" s="99" t="s">
        <v>534</v>
      </c>
      <c r="F4304" s="95" t="s">
        <v>534</v>
      </c>
      <c r="G4304" s="95" t="s">
        <v>534</v>
      </c>
      <c r="H4304" s="95">
        <v>0</v>
      </c>
      <c r="I4304" s="95">
        <v>1</v>
      </c>
      <c r="J4304" s="95">
        <v>3837</v>
      </c>
      <c r="K4304" s="95" t="s">
        <v>534</v>
      </c>
      <c r="L4304" s="98" t="s">
        <v>534</v>
      </c>
      <c r="M4304" s="98" t="s">
        <v>534</v>
      </c>
      <c r="N4304" s="97" t="s">
        <v>534</v>
      </c>
      <c r="Q4304" s="88" t="str">
        <f t="array" aca="1" ref="Q4304" ca="1">IFERROR(INDEX(Tableau3[Num DECAL],SMALL(IF(Tableau3[Num DECAL]&lt;&gt;"",ROW(INDIRECT("1:"&amp;ROWS(Tableau3[Num DECAL])))),ROWS($1:4293))),"")</f>
        <v/>
      </c>
      <c r="R4304" s="88">
        <f t="shared" ca="1" si="67"/>
        <v>0</v>
      </c>
      <c r="S4304" s="88">
        <f ca="1">COUNTIFS(Tableau3[PLAGE],R4304)</f>
        <v>0</v>
      </c>
      <c r="T4304" s="139">
        <f ca="1">INDEX(EXTRACT!DATE,MATCH(Tableau4[[#This Row],[Décalage]],D:D,0),0)</f>
        <v>0</v>
      </c>
      <c r="U4304" s="139">
        <f ca="1">VLOOKUP(Tableau4[[#This Row],[Décalage]],D:E,2,0)</f>
        <v>0</v>
      </c>
      <c r="V4304" s="139">
        <f ca="1">VLOOKUP(Tableau4[[#This Row],[Décalage]],D:G,4,0)</f>
        <v>0</v>
      </c>
      <c r="AY4304" s="88"/>
      <c r="AZ4304" s="88"/>
      <c r="BA4304" s="88"/>
      <c r="BB4304" s="88"/>
      <c r="BC4304" s="88"/>
    </row>
    <row r="4305" spans="1:55" ht="15" x14ac:dyDescent="0.2">
      <c r="A4305" s="100" t="s">
        <v>534</v>
      </c>
      <c r="B4305" s="95" t="s">
        <v>534</v>
      </c>
      <c r="C4305" s="95">
        <v>4302</v>
      </c>
      <c r="D4305" s="95" t="s">
        <v>534</v>
      </c>
      <c r="E4305" s="99" t="s">
        <v>534</v>
      </c>
      <c r="F4305" s="95" t="s">
        <v>534</v>
      </c>
      <c r="G4305" s="95" t="s">
        <v>534</v>
      </c>
      <c r="H4305" s="95">
        <v>0</v>
      </c>
      <c r="I4305" s="95">
        <v>1</v>
      </c>
      <c r="J4305" s="95">
        <v>3838</v>
      </c>
      <c r="K4305" s="95" t="s">
        <v>534</v>
      </c>
      <c r="L4305" s="98" t="s">
        <v>534</v>
      </c>
      <c r="M4305" s="98" t="s">
        <v>534</v>
      </c>
      <c r="N4305" s="97" t="s">
        <v>534</v>
      </c>
      <c r="Q4305" s="88" t="str">
        <f t="array" aca="1" ref="Q4305" ca="1">IFERROR(INDEX(Tableau3[Num DECAL],SMALL(IF(Tableau3[Num DECAL]&lt;&gt;"",ROW(INDIRECT("1:"&amp;ROWS(Tableau3[Num DECAL])))),ROWS($1:4294))),"")</f>
        <v/>
      </c>
      <c r="R4305" s="88">
        <f t="shared" ca="1" si="67"/>
        <v>0</v>
      </c>
      <c r="S4305" s="88">
        <f ca="1">COUNTIFS(Tableau3[PLAGE],R4305)</f>
        <v>0</v>
      </c>
      <c r="T4305" s="139">
        <f ca="1">INDEX(EXTRACT!DATE,MATCH(Tableau4[[#This Row],[Décalage]],D:D,0),0)</f>
        <v>0</v>
      </c>
      <c r="U4305" s="139">
        <f ca="1">VLOOKUP(Tableau4[[#This Row],[Décalage]],D:E,2,0)</f>
        <v>0</v>
      </c>
      <c r="V4305" s="139">
        <f ca="1">VLOOKUP(Tableau4[[#This Row],[Décalage]],D:G,4,0)</f>
        <v>0</v>
      </c>
      <c r="AY4305" s="88"/>
      <c r="AZ4305" s="88"/>
      <c r="BA4305" s="88"/>
      <c r="BB4305" s="88"/>
      <c r="BC4305" s="88"/>
    </row>
    <row r="4306" spans="1:55" ht="15" x14ac:dyDescent="0.2">
      <c r="A4306" s="100" t="s">
        <v>534</v>
      </c>
      <c r="B4306" s="95" t="s">
        <v>534</v>
      </c>
      <c r="C4306" s="95">
        <v>4303</v>
      </c>
      <c r="D4306" s="95" t="s">
        <v>534</v>
      </c>
      <c r="E4306" s="99" t="s">
        <v>534</v>
      </c>
      <c r="F4306" s="95" t="s">
        <v>534</v>
      </c>
      <c r="G4306" s="95" t="s">
        <v>534</v>
      </c>
      <c r="H4306" s="95">
        <v>0</v>
      </c>
      <c r="I4306" s="95">
        <v>1</v>
      </c>
      <c r="J4306" s="95">
        <v>3839</v>
      </c>
      <c r="K4306" s="95" t="s">
        <v>534</v>
      </c>
      <c r="L4306" s="98" t="s">
        <v>534</v>
      </c>
      <c r="M4306" s="98" t="s">
        <v>534</v>
      </c>
      <c r="N4306" s="97" t="s">
        <v>534</v>
      </c>
      <c r="Q4306" s="88" t="str">
        <f t="array" aca="1" ref="Q4306" ca="1">IFERROR(INDEX(Tableau3[Num DECAL],SMALL(IF(Tableau3[Num DECAL]&lt;&gt;"",ROW(INDIRECT("1:"&amp;ROWS(Tableau3[Num DECAL])))),ROWS($1:4295))),"")</f>
        <v/>
      </c>
      <c r="R4306" s="88">
        <f t="shared" ca="1" si="67"/>
        <v>0</v>
      </c>
      <c r="S4306" s="88">
        <f ca="1">COUNTIFS(Tableau3[PLAGE],R4306)</f>
        <v>0</v>
      </c>
      <c r="T4306" s="139">
        <f ca="1">INDEX(EXTRACT!DATE,MATCH(Tableau4[[#This Row],[Décalage]],D:D,0),0)</f>
        <v>0</v>
      </c>
      <c r="U4306" s="139">
        <f ca="1">VLOOKUP(Tableau4[[#This Row],[Décalage]],D:E,2,0)</f>
        <v>0</v>
      </c>
      <c r="V4306" s="139">
        <f ca="1">VLOOKUP(Tableau4[[#This Row],[Décalage]],D:G,4,0)</f>
        <v>0</v>
      </c>
      <c r="AY4306" s="88"/>
      <c r="AZ4306" s="88"/>
      <c r="BA4306" s="88"/>
      <c r="BB4306" s="88"/>
      <c r="BC4306" s="88"/>
    </row>
    <row r="4307" spans="1:55" ht="15" x14ac:dyDescent="0.2">
      <c r="A4307" s="100" t="s">
        <v>534</v>
      </c>
      <c r="B4307" s="95" t="s">
        <v>534</v>
      </c>
      <c r="C4307" s="95">
        <v>4304</v>
      </c>
      <c r="D4307" s="95" t="s">
        <v>534</v>
      </c>
      <c r="E4307" s="99" t="s">
        <v>534</v>
      </c>
      <c r="F4307" s="95" t="s">
        <v>534</v>
      </c>
      <c r="G4307" s="95" t="s">
        <v>534</v>
      </c>
      <c r="H4307" s="95">
        <v>0</v>
      </c>
      <c r="I4307" s="95">
        <v>1</v>
      </c>
      <c r="J4307" s="95">
        <v>3840</v>
      </c>
      <c r="K4307" s="95" t="s">
        <v>534</v>
      </c>
      <c r="L4307" s="98" t="s">
        <v>534</v>
      </c>
      <c r="M4307" s="98" t="s">
        <v>534</v>
      </c>
      <c r="N4307" s="97" t="s">
        <v>534</v>
      </c>
      <c r="Q4307" s="88" t="str">
        <f t="array" aca="1" ref="Q4307" ca="1">IFERROR(INDEX(Tableau3[Num DECAL],SMALL(IF(Tableau3[Num DECAL]&lt;&gt;"",ROW(INDIRECT("1:"&amp;ROWS(Tableau3[Num DECAL])))),ROWS($1:4296))),"")</f>
        <v/>
      </c>
      <c r="R4307" s="88">
        <f t="shared" ca="1" si="67"/>
        <v>0</v>
      </c>
      <c r="S4307" s="88">
        <f ca="1">COUNTIFS(Tableau3[PLAGE],R4307)</f>
        <v>0</v>
      </c>
      <c r="T4307" s="139">
        <f ca="1">INDEX(EXTRACT!DATE,MATCH(Tableau4[[#This Row],[Décalage]],D:D,0),0)</f>
        <v>0</v>
      </c>
      <c r="U4307" s="139">
        <f ca="1">VLOOKUP(Tableau4[[#This Row],[Décalage]],D:E,2,0)</f>
        <v>0</v>
      </c>
      <c r="V4307" s="139">
        <f ca="1">VLOOKUP(Tableau4[[#This Row],[Décalage]],D:G,4,0)</f>
        <v>0</v>
      </c>
      <c r="AY4307" s="88"/>
      <c r="AZ4307" s="88"/>
      <c r="BA4307" s="88"/>
      <c r="BB4307" s="88"/>
      <c r="BC4307" s="88"/>
    </row>
    <row r="4308" spans="1:55" ht="15" x14ac:dyDescent="0.2">
      <c r="A4308" s="100" t="s">
        <v>534</v>
      </c>
      <c r="B4308" s="95" t="s">
        <v>534</v>
      </c>
      <c r="C4308" s="95">
        <v>4305</v>
      </c>
      <c r="D4308" s="95" t="s">
        <v>534</v>
      </c>
      <c r="E4308" s="99" t="s">
        <v>534</v>
      </c>
      <c r="F4308" s="95" t="s">
        <v>534</v>
      </c>
      <c r="G4308" s="95" t="s">
        <v>534</v>
      </c>
      <c r="H4308" s="95">
        <v>0</v>
      </c>
      <c r="I4308" s="95">
        <v>1</v>
      </c>
      <c r="J4308" s="95">
        <v>3841</v>
      </c>
      <c r="K4308" s="95" t="s">
        <v>534</v>
      </c>
      <c r="L4308" s="98" t="s">
        <v>534</v>
      </c>
      <c r="M4308" s="98" t="s">
        <v>534</v>
      </c>
      <c r="N4308" s="97" t="s">
        <v>534</v>
      </c>
      <c r="Q4308" s="88" t="str">
        <f t="array" aca="1" ref="Q4308" ca="1">IFERROR(INDEX(Tableau3[Num DECAL],SMALL(IF(Tableau3[Num DECAL]&lt;&gt;"",ROW(INDIRECT("1:"&amp;ROWS(Tableau3[Num DECAL])))),ROWS($1:4297))),"")</f>
        <v/>
      </c>
      <c r="R4308" s="88">
        <f t="shared" ca="1" si="67"/>
        <v>0</v>
      </c>
      <c r="S4308" s="88">
        <f ca="1">COUNTIFS(Tableau3[PLAGE],R4308)</f>
        <v>0</v>
      </c>
      <c r="T4308" s="139">
        <f ca="1">INDEX(EXTRACT!DATE,MATCH(Tableau4[[#This Row],[Décalage]],D:D,0),0)</f>
        <v>0</v>
      </c>
      <c r="U4308" s="139">
        <f ca="1">VLOOKUP(Tableau4[[#This Row],[Décalage]],D:E,2,0)</f>
        <v>0</v>
      </c>
      <c r="V4308" s="139">
        <f ca="1">VLOOKUP(Tableau4[[#This Row],[Décalage]],D:G,4,0)</f>
        <v>0</v>
      </c>
      <c r="AY4308" s="88"/>
      <c r="AZ4308" s="88"/>
      <c r="BA4308" s="88"/>
      <c r="BB4308" s="88"/>
      <c r="BC4308" s="88"/>
    </row>
    <row r="4309" spans="1:55" ht="15" x14ac:dyDescent="0.2">
      <c r="A4309" s="100" t="s">
        <v>534</v>
      </c>
      <c r="B4309" s="95" t="s">
        <v>534</v>
      </c>
      <c r="C4309" s="95">
        <v>4306</v>
      </c>
      <c r="D4309" s="95" t="s">
        <v>534</v>
      </c>
      <c r="E4309" s="99" t="s">
        <v>534</v>
      </c>
      <c r="F4309" s="95" t="s">
        <v>534</v>
      </c>
      <c r="G4309" s="95" t="s">
        <v>534</v>
      </c>
      <c r="H4309" s="95">
        <v>0</v>
      </c>
      <c r="I4309" s="95">
        <v>1</v>
      </c>
      <c r="J4309" s="95">
        <v>3842</v>
      </c>
      <c r="K4309" s="95" t="s">
        <v>534</v>
      </c>
      <c r="L4309" s="98" t="s">
        <v>534</v>
      </c>
      <c r="M4309" s="98" t="s">
        <v>534</v>
      </c>
      <c r="N4309" s="97" t="s">
        <v>534</v>
      </c>
      <c r="Q4309" s="88" t="str">
        <f t="array" aca="1" ref="Q4309" ca="1">IFERROR(INDEX(Tableau3[Num DECAL],SMALL(IF(Tableau3[Num DECAL]&lt;&gt;"",ROW(INDIRECT("1:"&amp;ROWS(Tableau3[Num DECAL])))),ROWS($1:4298))),"")</f>
        <v/>
      </c>
      <c r="R4309" s="88">
        <f t="shared" ca="1" si="67"/>
        <v>0</v>
      </c>
      <c r="S4309" s="88">
        <f ca="1">COUNTIFS(Tableau3[PLAGE],R4309)</f>
        <v>0</v>
      </c>
      <c r="T4309" s="139">
        <f ca="1">INDEX(EXTRACT!DATE,MATCH(Tableau4[[#This Row],[Décalage]],D:D,0),0)</f>
        <v>0</v>
      </c>
      <c r="U4309" s="139">
        <f ca="1">VLOOKUP(Tableau4[[#This Row],[Décalage]],D:E,2,0)</f>
        <v>0</v>
      </c>
      <c r="V4309" s="139">
        <f ca="1">VLOOKUP(Tableau4[[#This Row],[Décalage]],D:G,4,0)</f>
        <v>0</v>
      </c>
      <c r="AY4309" s="88"/>
      <c r="AZ4309" s="88"/>
      <c r="BA4309" s="88"/>
      <c r="BB4309" s="88"/>
      <c r="BC4309" s="88"/>
    </row>
    <row r="4310" spans="1:55" ht="15" x14ac:dyDescent="0.2">
      <c r="A4310" s="100" t="s">
        <v>534</v>
      </c>
      <c r="B4310" s="95" t="s">
        <v>534</v>
      </c>
      <c r="C4310" s="95">
        <v>4307</v>
      </c>
      <c r="D4310" s="95" t="s">
        <v>534</v>
      </c>
      <c r="E4310" s="99" t="s">
        <v>534</v>
      </c>
      <c r="F4310" s="95" t="s">
        <v>534</v>
      </c>
      <c r="G4310" s="95" t="s">
        <v>534</v>
      </c>
      <c r="H4310" s="95">
        <v>0</v>
      </c>
      <c r="I4310" s="95">
        <v>1</v>
      </c>
      <c r="J4310" s="95">
        <v>3843</v>
      </c>
      <c r="K4310" s="95" t="s">
        <v>534</v>
      </c>
      <c r="L4310" s="98" t="s">
        <v>534</v>
      </c>
      <c r="M4310" s="98" t="s">
        <v>534</v>
      </c>
      <c r="N4310" s="97" t="s">
        <v>534</v>
      </c>
      <c r="Q4310" s="88" t="str">
        <f t="array" aca="1" ref="Q4310" ca="1">IFERROR(INDEX(Tableau3[Num DECAL],SMALL(IF(Tableau3[Num DECAL]&lt;&gt;"",ROW(INDIRECT("1:"&amp;ROWS(Tableau3[Num DECAL])))),ROWS($1:4299))),"")</f>
        <v/>
      </c>
      <c r="R4310" s="88">
        <f t="shared" ca="1" si="67"/>
        <v>0</v>
      </c>
      <c r="S4310" s="88">
        <f ca="1">COUNTIFS(Tableau3[PLAGE],R4310)</f>
        <v>0</v>
      </c>
      <c r="T4310" s="139">
        <f ca="1">INDEX(EXTRACT!DATE,MATCH(Tableau4[[#This Row],[Décalage]],D:D,0),0)</f>
        <v>0</v>
      </c>
      <c r="U4310" s="139">
        <f ca="1">VLOOKUP(Tableau4[[#This Row],[Décalage]],D:E,2,0)</f>
        <v>0</v>
      </c>
      <c r="V4310" s="139">
        <f ca="1">VLOOKUP(Tableau4[[#This Row],[Décalage]],D:G,4,0)</f>
        <v>0</v>
      </c>
      <c r="AY4310" s="88"/>
      <c r="AZ4310" s="88"/>
      <c r="BA4310" s="88"/>
      <c r="BB4310" s="88"/>
      <c r="BC4310" s="88"/>
    </row>
    <row r="4311" spans="1:55" ht="15" x14ac:dyDescent="0.2">
      <c r="A4311" s="100" t="s">
        <v>534</v>
      </c>
      <c r="B4311" s="95" t="s">
        <v>534</v>
      </c>
      <c r="C4311" s="95">
        <v>4308</v>
      </c>
      <c r="D4311" s="95" t="s">
        <v>534</v>
      </c>
      <c r="E4311" s="99" t="s">
        <v>534</v>
      </c>
      <c r="F4311" s="95" t="s">
        <v>534</v>
      </c>
      <c r="G4311" s="95" t="s">
        <v>534</v>
      </c>
      <c r="H4311" s="95">
        <v>0</v>
      </c>
      <c r="I4311" s="95">
        <v>1</v>
      </c>
      <c r="J4311" s="95">
        <v>3844</v>
      </c>
      <c r="K4311" s="95" t="s">
        <v>534</v>
      </c>
      <c r="L4311" s="98" t="s">
        <v>534</v>
      </c>
      <c r="M4311" s="98" t="s">
        <v>534</v>
      </c>
      <c r="N4311" s="97" t="s">
        <v>534</v>
      </c>
      <c r="Q4311" s="88" t="str">
        <f t="array" aca="1" ref="Q4311" ca="1">IFERROR(INDEX(Tableau3[Num DECAL],SMALL(IF(Tableau3[Num DECAL]&lt;&gt;"",ROW(INDIRECT("1:"&amp;ROWS(Tableau3[Num DECAL])))),ROWS($1:4300))),"")</f>
        <v/>
      </c>
      <c r="R4311" s="88">
        <f t="shared" ca="1" si="67"/>
        <v>0</v>
      </c>
      <c r="S4311" s="88">
        <f ca="1">COUNTIFS(Tableau3[PLAGE],R4311)</f>
        <v>0</v>
      </c>
      <c r="T4311" s="139">
        <f ca="1">INDEX(EXTRACT!DATE,MATCH(Tableau4[[#This Row],[Décalage]],D:D,0),0)</f>
        <v>0</v>
      </c>
      <c r="U4311" s="139">
        <f ca="1">VLOOKUP(Tableau4[[#This Row],[Décalage]],D:E,2,0)</f>
        <v>0</v>
      </c>
      <c r="V4311" s="139">
        <f ca="1">VLOOKUP(Tableau4[[#This Row],[Décalage]],D:G,4,0)</f>
        <v>0</v>
      </c>
      <c r="AY4311" s="88"/>
      <c r="AZ4311" s="88"/>
      <c r="BA4311" s="88"/>
      <c r="BB4311" s="88"/>
      <c r="BC4311" s="88"/>
    </row>
    <row r="4312" spans="1:55" ht="15" x14ac:dyDescent="0.2">
      <c r="A4312" s="100" t="s">
        <v>534</v>
      </c>
      <c r="B4312" s="95" t="s">
        <v>534</v>
      </c>
      <c r="C4312" s="95">
        <v>4309</v>
      </c>
      <c r="D4312" s="95" t="s">
        <v>534</v>
      </c>
      <c r="E4312" s="99" t="s">
        <v>534</v>
      </c>
      <c r="F4312" s="95" t="s">
        <v>534</v>
      </c>
      <c r="G4312" s="95" t="s">
        <v>534</v>
      </c>
      <c r="H4312" s="95">
        <v>0</v>
      </c>
      <c r="I4312" s="95">
        <v>1</v>
      </c>
      <c r="J4312" s="95">
        <v>3845</v>
      </c>
      <c r="K4312" s="95" t="s">
        <v>534</v>
      </c>
      <c r="L4312" s="98" t="s">
        <v>534</v>
      </c>
      <c r="M4312" s="98" t="s">
        <v>534</v>
      </c>
      <c r="N4312" s="97" t="s">
        <v>534</v>
      </c>
      <c r="Q4312" s="88" t="str">
        <f t="array" aca="1" ref="Q4312" ca="1">IFERROR(INDEX(Tableau3[Num DECAL],SMALL(IF(Tableau3[Num DECAL]&lt;&gt;"",ROW(INDIRECT("1:"&amp;ROWS(Tableau3[Num DECAL])))),ROWS($1:4301))),"")</f>
        <v/>
      </c>
      <c r="R4312" s="88">
        <f t="shared" ca="1" si="67"/>
        <v>0</v>
      </c>
      <c r="S4312" s="88">
        <f ca="1">COUNTIFS(Tableau3[PLAGE],R4312)</f>
        <v>0</v>
      </c>
      <c r="T4312" s="139">
        <f ca="1">INDEX(EXTRACT!DATE,MATCH(Tableau4[[#This Row],[Décalage]],D:D,0),0)</f>
        <v>0</v>
      </c>
      <c r="U4312" s="139">
        <f ca="1">VLOOKUP(Tableau4[[#This Row],[Décalage]],D:E,2,0)</f>
        <v>0</v>
      </c>
      <c r="V4312" s="139">
        <f ca="1">VLOOKUP(Tableau4[[#This Row],[Décalage]],D:G,4,0)</f>
        <v>0</v>
      </c>
      <c r="AY4312" s="88"/>
      <c r="AZ4312" s="88"/>
      <c r="BA4312" s="88"/>
      <c r="BB4312" s="88"/>
      <c r="BC4312" s="88"/>
    </row>
    <row r="4313" spans="1:55" ht="15" x14ac:dyDescent="0.2">
      <c r="A4313" s="100" t="s">
        <v>534</v>
      </c>
      <c r="B4313" s="95" t="s">
        <v>534</v>
      </c>
      <c r="C4313" s="95">
        <v>4310</v>
      </c>
      <c r="D4313" s="95" t="s">
        <v>534</v>
      </c>
      <c r="E4313" s="99" t="s">
        <v>534</v>
      </c>
      <c r="F4313" s="95" t="s">
        <v>534</v>
      </c>
      <c r="G4313" s="95" t="s">
        <v>534</v>
      </c>
      <c r="H4313" s="95">
        <v>0</v>
      </c>
      <c r="I4313" s="95">
        <v>1</v>
      </c>
      <c r="J4313" s="95">
        <v>3846</v>
      </c>
      <c r="K4313" s="95" t="s">
        <v>534</v>
      </c>
      <c r="L4313" s="98" t="s">
        <v>534</v>
      </c>
      <c r="M4313" s="98" t="s">
        <v>534</v>
      </c>
      <c r="N4313" s="97" t="s">
        <v>534</v>
      </c>
      <c r="Q4313" s="88" t="str">
        <f t="array" aca="1" ref="Q4313" ca="1">IFERROR(INDEX(Tableau3[Num DECAL],SMALL(IF(Tableau3[Num DECAL]&lt;&gt;"",ROW(INDIRECT("1:"&amp;ROWS(Tableau3[Num DECAL])))),ROWS($1:4302))),"")</f>
        <v/>
      </c>
      <c r="R4313" s="88">
        <f t="shared" ca="1" si="67"/>
        <v>0</v>
      </c>
      <c r="S4313" s="88">
        <f ca="1">COUNTIFS(Tableau3[PLAGE],R4313)</f>
        <v>0</v>
      </c>
      <c r="T4313" s="139">
        <f ca="1">INDEX(EXTRACT!DATE,MATCH(Tableau4[[#This Row],[Décalage]],D:D,0),0)</f>
        <v>0</v>
      </c>
      <c r="U4313" s="139">
        <f ca="1">VLOOKUP(Tableau4[[#This Row],[Décalage]],D:E,2,0)</f>
        <v>0</v>
      </c>
      <c r="V4313" s="139">
        <f ca="1">VLOOKUP(Tableau4[[#This Row],[Décalage]],D:G,4,0)</f>
        <v>0</v>
      </c>
      <c r="AY4313" s="88"/>
      <c r="AZ4313" s="88"/>
      <c r="BA4313" s="88"/>
      <c r="BB4313" s="88"/>
      <c r="BC4313" s="88"/>
    </row>
    <row r="4314" spans="1:55" ht="15" x14ac:dyDescent="0.2">
      <c r="A4314" s="100" t="s">
        <v>534</v>
      </c>
      <c r="B4314" s="95" t="s">
        <v>534</v>
      </c>
      <c r="C4314" s="95">
        <v>4311</v>
      </c>
      <c r="D4314" s="95" t="s">
        <v>534</v>
      </c>
      <c r="E4314" s="99" t="s">
        <v>534</v>
      </c>
      <c r="F4314" s="95" t="s">
        <v>534</v>
      </c>
      <c r="G4314" s="95" t="s">
        <v>534</v>
      </c>
      <c r="H4314" s="95">
        <v>0</v>
      </c>
      <c r="I4314" s="95">
        <v>1</v>
      </c>
      <c r="J4314" s="95">
        <v>3847</v>
      </c>
      <c r="K4314" s="95" t="s">
        <v>534</v>
      </c>
      <c r="L4314" s="98" t="s">
        <v>534</v>
      </c>
      <c r="M4314" s="98" t="s">
        <v>534</v>
      </c>
      <c r="N4314" s="97" t="s">
        <v>534</v>
      </c>
      <c r="Q4314" s="88" t="str">
        <f t="array" aca="1" ref="Q4314" ca="1">IFERROR(INDEX(Tableau3[Num DECAL],SMALL(IF(Tableau3[Num DECAL]&lt;&gt;"",ROW(INDIRECT("1:"&amp;ROWS(Tableau3[Num DECAL])))),ROWS($1:4303))),"")</f>
        <v/>
      </c>
      <c r="R4314" s="88">
        <f t="shared" ca="1" si="67"/>
        <v>0</v>
      </c>
      <c r="S4314" s="88">
        <f ca="1">COUNTIFS(Tableau3[PLAGE],R4314)</f>
        <v>0</v>
      </c>
      <c r="T4314" s="139">
        <f ca="1">INDEX(EXTRACT!DATE,MATCH(Tableau4[[#This Row],[Décalage]],D:D,0),0)</f>
        <v>0</v>
      </c>
      <c r="U4314" s="139">
        <f ca="1">VLOOKUP(Tableau4[[#This Row],[Décalage]],D:E,2,0)</f>
        <v>0</v>
      </c>
      <c r="V4314" s="139">
        <f ca="1">VLOOKUP(Tableau4[[#This Row],[Décalage]],D:G,4,0)</f>
        <v>0</v>
      </c>
      <c r="AY4314" s="88"/>
      <c r="AZ4314" s="88"/>
      <c r="BA4314" s="88"/>
      <c r="BB4314" s="88"/>
      <c r="BC4314" s="88"/>
    </row>
    <row r="4315" spans="1:55" ht="15" x14ac:dyDescent="0.2">
      <c r="A4315" s="100" t="s">
        <v>534</v>
      </c>
      <c r="B4315" s="95" t="s">
        <v>534</v>
      </c>
      <c r="C4315" s="95">
        <v>4312</v>
      </c>
      <c r="D4315" s="95" t="s">
        <v>534</v>
      </c>
      <c r="E4315" s="99" t="s">
        <v>534</v>
      </c>
      <c r="F4315" s="95" t="s">
        <v>534</v>
      </c>
      <c r="G4315" s="95" t="s">
        <v>534</v>
      </c>
      <c r="H4315" s="95">
        <v>0</v>
      </c>
      <c r="I4315" s="95">
        <v>1</v>
      </c>
      <c r="J4315" s="95">
        <v>3848</v>
      </c>
      <c r="K4315" s="95" t="s">
        <v>534</v>
      </c>
      <c r="L4315" s="98" t="s">
        <v>534</v>
      </c>
      <c r="M4315" s="98" t="s">
        <v>534</v>
      </c>
      <c r="N4315" s="97" t="s">
        <v>534</v>
      </c>
      <c r="Q4315" s="88" t="str">
        <f t="array" aca="1" ref="Q4315" ca="1">IFERROR(INDEX(Tableau3[Num DECAL],SMALL(IF(Tableau3[Num DECAL]&lt;&gt;"",ROW(INDIRECT("1:"&amp;ROWS(Tableau3[Num DECAL])))),ROWS($1:4304))),"")</f>
        <v/>
      </c>
      <c r="R4315" s="88">
        <f t="shared" ca="1" si="67"/>
        <v>0</v>
      </c>
      <c r="S4315" s="88">
        <f ca="1">COUNTIFS(Tableau3[PLAGE],R4315)</f>
        <v>0</v>
      </c>
      <c r="T4315" s="139">
        <f ca="1">INDEX(EXTRACT!DATE,MATCH(Tableau4[[#This Row],[Décalage]],D:D,0),0)</f>
        <v>0</v>
      </c>
      <c r="U4315" s="139">
        <f ca="1">VLOOKUP(Tableau4[[#This Row],[Décalage]],D:E,2,0)</f>
        <v>0</v>
      </c>
      <c r="V4315" s="139">
        <f ca="1">VLOOKUP(Tableau4[[#This Row],[Décalage]],D:G,4,0)</f>
        <v>0</v>
      </c>
      <c r="AY4315" s="88"/>
      <c r="AZ4315" s="88"/>
      <c r="BA4315" s="88"/>
      <c r="BB4315" s="88"/>
      <c r="BC4315" s="88"/>
    </row>
    <row r="4316" spans="1:55" ht="15" x14ac:dyDescent="0.2">
      <c r="A4316" s="100" t="s">
        <v>534</v>
      </c>
      <c r="B4316" s="95" t="s">
        <v>534</v>
      </c>
      <c r="C4316" s="95">
        <v>4313</v>
      </c>
      <c r="D4316" s="95" t="s">
        <v>534</v>
      </c>
      <c r="E4316" s="99" t="s">
        <v>534</v>
      </c>
      <c r="F4316" s="95" t="s">
        <v>534</v>
      </c>
      <c r="G4316" s="95" t="s">
        <v>534</v>
      </c>
      <c r="H4316" s="95">
        <v>0</v>
      </c>
      <c r="I4316" s="95">
        <v>1</v>
      </c>
      <c r="J4316" s="95">
        <v>3849</v>
      </c>
      <c r="K4316" s="95" t="s">
        <v>534</v>
      </c>
      <c r="L4316" s="98" t="s">
        <v>534</v>
      </c>
      <c r="M4316" s="98" t="s">
        <v>534</v>
      </c>
      <c r="N4316" s="97" t="s">
        <v>534</v>
      </c>
      <c r="Q4316" s="88" t="str">
        <f t="array" aca="1" ref="Q4316" ca="1">IFERROR(INDEX(Tableau3[Num DECAL],SMALL(IF(Tableau3[Num DECAL]&lt;&gt;"",ROW(INDIRECT("1:"&amp;ROWS(Tableau3[Num DECAL])))),ROWS($1:4305))),"")</f>
        <v/>
      </c>
      <c r="R4316" s="88">
        <f t="shared" ca="1" si="67"/>
        <v>0</v>
      </c>
      <c r="S4316" s="88">
        <f ca="1">COUNTIFS(Tableau3[PLAGE],R4316)</f>
        <v>0</v>
      </c>
      <c r="T4316" s="139">
        <f ca="1">INDEX(EXTRACT!DATE,MATCH(Tableau4[[#This Row],[Décalage]],D:D,0),0)</f>
        <v>0</v>
      </c>
      <c r="U4316" s="139">
        <f ca="1">VLOOKUP(Tableau4[[#This Row],[Décalage]],D:E,2,0)</f>
        <v>0</v>
      </c>
      <c r="V4316" s="139">
        <f ca="1">VLOOKUP(Tableau4[[#This Row],[Décalage]],D:G,4,0)</f>
        <v>0</v>
      </c>
      <c r="AY4316" s="88"/>
      <c r="AZ4316" s="88"/>
      <c r="BA4316" s="88"/>
      <c r="BB4316" s="88"/>
      <c r="BC4316" s="88"/>
    </row>
    <row r="4317" spans="1:55" ht="15" x14ac:dyDescent="0.2">
      <c r="A4317" s="100" t="s">
        <v>534</v>
      </c>
      <c r="B4317" s="95" t="s">
        <v>534</v>
      </c>
      <c r="C4317" s="95">
        <v>4314</v>
      </c>
      <c r="D4317" s="95" t="s">
        <v>534</v>
      </c>
      <c r="E4317" s="99" t="s">
        <v>534</v>
      </c>
      <c r="F4317" s="95" t="s">
        <v>534</v>
      </c>
      <c r="G4317" s="95" t="s">
        <v>534</v>
      </c>
      <c r="H4317" s="95">
        <v>0</v>
      </c>
      <c r="I4317" s="95">
        <v>1</v>
      </c>
      <c r="J4317" s="95">
        <v>3850</v>
      </c>
      <c r="K4317" s="95" t="s">
        <v>534</v>
      </c>
      <c r="L4317" s="98" t="s">
        <v>534</v>
      </c>
      <c r="M4317" s="98" t="s">
        <v>534</v>
      </c>
      <c r="N4317" s="97" t="s">
        <v>534</v>
      </c>
      <c r="Q4317" s="88" t="str">
        <f t="array" aca="1" ref="Q4317" ca="1">IFERROR(INDEX(Tableau3[Num DECAL],SMALL(IF(Tableau3[Num DECAL]&lt;&gt;"",ROW(INDIRECT("1:"&amp;ROWS(Tableau3[Num DECAL])))),ROWS($1:4306))),"")</f>
        <v/>
      </c>
      <c r="R4317" s="88">
        <f t="shared" ca="1" si="67"/>
        <v>0</v>
      </c>
      <c r="S4317" s="88">
        <f ca="1">COUNTIFS(Tableau3[PLAGE],R4317)</f>
        <v>0</v>
      </c>
      <c r="T4317" s="139">
        <f ca="1">INDEX(EXTRACT!DATE,MATCH(Tableau4[[#This Row],[Décalage]],D:D,0),0)</f>
        <v>0</v>
      </c>
      <c r="U4317" s="139">
        <f ca="1">VLOOKUP(Tableau4[[#This Row],[Décalage]],D:E,2,0)</f>
        <v>0</v>
      </c>
      <c r="V4317" s="139">
        <f ca="1">VLOOKUP(Tableau4[[#This Row],[Décalage]],D:G,4,0)</f>
        <v>0</v>
      </c>
      <c r="AY4317" s="88"/>
      <c r="AZ4317" s="88"/>
      <c r="BA4317" s="88"/>
      <c r="BB4317" s="88"/>
      <c r="BC4317" s="88"/>
    </row>
    <row r="4318" spans="1:55" ht="15" x14ac:dyDescent="0.2">
      <c r="A4318" s="100" t="s">
        <v>534</v>
      </c>
      <c r="B4318" s="95" t="s">
        <v>534</v>
      </c>
      <c r="C4318" s="95">
        <v>4315</v>
      </c>
      <c r="D4318" s="95" t="s">
        <v>534</v>
      </c>
      <c r="E4318" s="99" t="s">
        <v>534</v>
      </c>
      <c r="F4318" s="95" t="s">
        <v>534</v>
      </c>
      <c r="G4318" s="95" t="s">
        <v>534</v>
      </c>
      <c r="H4318" s="95">
        <v>0</v>
      </c>
      <c r="I4318" s="95">
        <v>1</v>
      </c>
      <c r="J4318" s="95">
        <v>3851</v>
      </c>
      <c r="K4318" s="95" t="s">
        <v>534</v>
      </c>
      <c r="L4318" s="98" t="s">
        <v>534</v>
      </c>
      <c r="M4318" s="98" t="s">
        <v>534</v>
      </c>
      <c r="N4318" s="97" t="s">
        <v>534</v>
      </c>
      <c r="Q4318" s="88" t="str">
        <f t="array" aca="1" ref="Q4318" ca="1">IFERROR(INDEX(Tableau3[Num DECAL],SMALL(IF(Tableau3[Num DECAL]&lt;&gt;"",ROW(INDIRECT("1:"&amp;ROWS(Tableau3[Num DECAL])))),ROWS($1:4307))),"")</f>
        <v/>
      </c>
      <c r="R4318" s="88">
        <f t="shared" ca="1" si="67"/>
        <v>0</v>
      </c>
      <c r="S4318" s="88">
        <f ca="1">COUNTIFS(Tableau3[PLAGE],R4318)</f>
        <v>0</v>
      </c>
      <c r="T4318" s="139">
        <f ca="1">INDEX(EXTRACT!DATE,MATCH(Tableau4[[#This Row],[Décalage]],D:D,0),0)</f>
        <v>0</v>
      </c>
      <c r="U4318" s="139">
        <f ca="1">VLOOKUP(Tableau4[[#This Row],[Décalage]],D:E,2,0)</f>
        <v>0</v>
      </c>
      <c r="V4318" s="139">
        <f ca="1">VLOOKUP(Tableau4[[#This Row],[Décalage]],D:G,4,0)</f>
        <v>0</v>
      </c>
      <c r="AY4318" s="88"/>
      <c r="AZ4318" s="88"/>
      <c r="BA4318" s="88"/>
      <c r="BB4318" s="88"/>
      <c r="BC4318" s="88"/>
    </row>
    <row r="4319" spans="1:55" ht="15" x14ac:dyDescent="0.2">
      <c r="A4319" s="100" t="s">
        <v>534</v>
      </c>
      <c r="B4319" s="95" t="s">
        <v>534</v>
      </c>
      <c r="C4319" s="95">
        <v>4316</v>
      </c>
      <c r="D4319" s="95" t="s">
        <v>534</v>
      </c>
      <c r="E4319" s="99" t="s">
        <v>534</v>
      </c>
      <c r="F4319" s="95" t="s">
        <v>534</v>
      </c>
      <c r="G4319" s="95" t="s">
        <v>534</v>
      </c>
      <c r="H4319" s="95">
        <v>0</v>
      </c>
      <c r="I4319" s="95">
        <v>1</v>
      </c>
      <c r="J4319" s="95">
        <v>3852</v>
      </c>
      <c r="K4319" s="95" t="s">
        <v>534</v>
      </c>
      <c r="L4319" s="98" t="s">
        <v>534</v>
      </c>
      <c r="M4319" s="98" t="s">
        <v>534</v>
      </c>
      <c r="N4319" s="97" t="s">
        <v>534</v>
      </c>
      <c r="Q4319" s="88" t="str">
        <f t="array" aca="1" ref="Q4319" ca="1">IFERROR(INDEX(Tableau3[Num DECAL],SMALL(IF(Tableau3[Num DECAL]&lt;&gt;"",ROW(INDIRECT("1:"&amp;ROWS(Tableau3[Num DECAL])))),ROWS($1:4308))),"")</f>
        <v/>
      </c>
      <c r="R4319" s="88">
        <f t="shared" ca="1" si="67"/>
        <v>0</v>
      </c>
      <c r="S4319" s="88">
        <f ca="1">COUNTIFS(Tableau3[PLAGE],R4319)</f>
        <v>0</v>
      </c>
      <c r="T4319" s="139">
        <f ca="1">INDEX(EXTRACT!DATE,MATCH(Tableau4[[#This Row],[Décalage]],D:D,0),0)</f>
        <v>0</v>
      </c>
      <c r="U4319" s="139">
        <f ca="1">VLOOKUP(Tableau4[[#This Row],[Décalage]],D:E,2,0)</f>
        <v>0</v>
      </c>
      <c r="V4319" s="139">
        <f ca="1">VLOOKUP(Tableau4[[#This Row],[Décalage]],D:G,4,0)</f>
        <v>0</v>
      </c>
      <c r="AY4319" s="88"/>
      <c r="AZ4319" s="88"/>
      <c r="BA4319" s="88"/>
      <c r="BB4319" s="88"/>
      <c r="BC4319" s="88"/>
    </row>
    <row r="4320" spans="1:55" ht="15" x14ac:dyDescent="0.2">
      <c r="A4320" s="100" t="s">
        <v>534</v>
      </c>
      <c r="B4320" s="95" t="s">
        <v>534</v>
      </c>
      <c r="C4320" s="95">
        <v>4317</v>
      </c>
      <c r="D4320" s="95" t="s">
        <v>534</v>
      </c>
      <c r="E4320" s="99" t="s">
        <v>534</v>
      </c>
      <c r="F4320" s="95" t="s">
        <v>534</v>
      </c>
      <c r="G4320" s="95" t="s">
        <v>534</v>
      </c>
      <c r="H4320" s="95">
        <v>0</v>
      </c>
      <c r="I4320" s="95">
        <v>1</v>
      </c>
      <c r="J4320" s="95">
        <v>3853</v>
      </c>
      <c r="K4320" s="95" t="s">
        <v>534</v>
      </c>
      <c r="L4320" s="98" t="s">
        <v>534</v>
      </c>
      <c r="M4320" s="98" t="s">
        <v>534</v>
      </c>
      <c r="N4320" s="97" t="s">
        <v>534</v>
      </c>
      <c r="Q4320" s="88" t="str">
        <f t="array" aca="1" ref="Q4320" ca="1">IFERROR(INDEX(Tableau3[Num DECAL],SMALL(IF(Tableau3[Num DECAL]&lt;&gt;"",ROW(INDIRECT("1:"&amp;ROWS(Tableau3[Num DECAL])))),ROWS($1:4309))),"")</f>
        <v/>
      </c>
      <c r="R4320" s="88">
        <f t="shared" ca="1" si="67"/>
        <v>0</v>
      </c>
      <c r="S4320" s="88">
        <f ca="1">COUNTIFS(Tableau3[PLAGE],R4320)</f>
        <v>0</v>
      </c>
      <c r="T4320" s="139">
        <f ca="1">INDEX(EXTRACT!DATE,MATCH(Tableau4[[#This Row],[Décalage]],D:D,0),0)</f>
        <v>0</v>
      </c>
      <c r="U4320" s="139">
        <f ca="1">VLOOKUP(Tableau4[[#This Row],[Décalage]],D:E,2,0)</f>
        <v>0</v>
      </c>
      <c r="V4320" s="139">
        <f ca="1">VLOOKUP(Tableau4[[#This Row],[Décalage]],D:G,4,0)</f>
        <v>0</v>
      </c>
      <c r="AY4320" s="88"/>
      <c r="AZ4320" s="88"/>
      <c r="BA4320" s="88"/>
      <c r="BB4320" s="88"/>
      <c r="BC4320" s="88"/>
    </row>
    <row r="4321" spans="1:55" ht="15" x14ac:dyDescent="0.2">
      <c r="A4321" s="100" t="s">
        <v>534</v>
      </c>
      <c r="B4321" s="95" t="s">
        <v>534</v>
      </c>
      <c r="C4321" s="95">
        <v>4318</v>
      </c>
      <c r="D4321" s="95" t="s">
        <v>534</v>
      </c>
      <c r="E4321" s="99" t="s">
        <v>534</v>
      </c>
      <c r="F4321" s="95" t="s">
        <v>534</v>
      </c>
      <c r="G4321" s="95" t="s">
        <v>534</v>
      </c>
      <c r="H4321" s="95">
        <v>0</v>
      </c>
      <c r="I4321" s="95">
        <v>1</v>
      </c>
      <c r="J4321" s="95">
        <v>3854</v>
      </c>
      <c r="K4321" s="95" t="s">
        <v>534</v>
      </c>
      <c r="L4321" s="98" t="s">
        <v>534</v>
      </c>
      <c r="M4321" s="98" t="s">
        <v>534</v>
      </c>
      <c r="N4321" s="97" t="s">
        <v>534</v>
      </c>
      <c r="Q4321" s="88" t="str">
        <f t="array" aca="1" ref="Q4321" ca="1">IFERROR(INDEX(Tableau3[Num DECAL],SMALL(IF(Tableau3[Num DECAL]&lt;&gt;"",ROW(INDIRECT("1:"&amp;ROWS(Tableau3[Num DECAL])))),ROWS($1:4310))),"")</f>
        <v/>
      </c>
      <c r="R4321" s="88">
        <f t="shared" ca="1" si="67"/>
        <v>0</v>
      </c>
      <c r="S4321" s="88">
        <f ca="1">COUNTIFS(Tableau3[PLAGE],R4321)</f>
        <v>0</v>
      </c>
      <c r="T4321" s="139">
        <f ca="1">INDEX(EXTRACT!DATE,MATCH(Tableau4[[#This Row],[Décalage]],D:D,0),0)</f>
        <v>0</v>
      </c>
      <c r="U4321" s="139">
        <f ca="1">VLOOKUP(Tableau4[[#This Row],[Décalage]],D:E,2,0)</f>
        <v>0</v>
      </c>
      <c r="V4321" s="139">
        <f ca="1">VLOOKUP(Tableau4[[#This Row],[Décalage]],D:G,4,0)</f>
        <v>0</v>
      </c>
      <c r="AY4321" s="88"/>
      <c r="AZ4321" s="88"/>
      <c r="BA4321" s="88"/>
      <c r="BB4321" s="88"/>
      <c r="BC4321" s="88"/>
    </row>
    <row r="4322" spans="1:55" ht="15" x14ac:dyDescent="0.2">
      <c r="A4322" s="100" t="s">
        <v>534</v>
      </c>
      <c r="B4322" s="95" t="s">
        <v>534</v>
      </c>
      <c r="C4322" s="95">
        <v>4319</v>
      </c>
      <c r="D4322" s="95" t="s">
        <v>534</v>
      </c>
      <c r="E4322" s="99" t="s">
        <v>534</v>
      </c>
      <c r="F4322" s="95" t="s">
        <v>534</v>
      </c>
      <c r="G4322" s="95" t="s">
        <v>534</v>
      </c>
      <c r="H4322" s="95">
        <v>0</v>
      </c>
      <c r="I4322" s="95">
        <v>1</v>
      </c>
      <c r="J4322" s="95">
        <v>3855</v>
      </c>
      <c r="K4322" s="95" t="s">
        <v>534</v>
      </c>
      <c r="L4322" s="98" t="s">
        <v>534</v>
      </c>
      <c r="M4322" s="98" t="s">
        <v>534</v>
      </c>
      <c r="N4322" s="97" t="s">
        <v>534</v>
      </c>
      <c r="Q4322" s="88" t="str">
        <f t="array" aca="1" ref="Q4322" ca="1">IFERROR(INDEX(Tableau3[Num DECAL],SMALL(IF(Tableau3[Num DECAL]&lt;&gt;"",ROW(INDIRECT("1:"&amp;ROWS(Tableau3[Num DECAL])))),ROWS($1:4311))),"")</f>
        <v/>
      </c>
      <c r="R4322" s="88">
        <f t="shared" ca="1" si="67"/>
        <v>0</v>
      </c>
      <c r="S4322" s="88">
        <f ca="1">COUNTIFS(Tableau3[PLAGE],R4322)</f>
        <v>0</v>
      </c>
      <c r="T4322" s="139">
        <f ca="1">INDEX(EXTRACT!DATE,MATCH(Tableau4[[#This Row],[Décalage]],D:D,0),0)</f>
        <v>0</v>
      </c>
      <c r="U4322" s="139">
        <f ca="1">VLOOKUP(Tableau4[[#This Row],[Décalage]],D:E,2,0)</f>
        <v>0</v>
      </c>
      <c r="V4322" s="139">
        <f ca="1">VLOOKUP(Tableau4[[#This Row],[Décalage]],D:G,4,0)</f>
        <v>0</v>
      </c>
      <c r="AY4322" s="88"/>
      <c r="AZ4322" s="88"/>
      <c r="BA4322" s="88"/>
      <c r="BB4322" s="88"/>
      <c r="BC4322" s="88"/>
    </row>
    <row r="4323" spans="1:55" ht="15" x14ac:dyDescent="0.2">
      <c r="A4323" s="100" t="s">
        <v>534</v>
      </c>
      <c r="B4323" s="95" t="s">
        <v>534</v>
      </c>
      <c r="C4323" s="95">
        <v>4320</v>
      </c>
      <c r="D4323" s="95" t="s">
        <v>534</v>
      </c>
      <c r="E4323" s="99" t="s">
        <v>534</v>
      </c>
      <c r="F4323" s="95" t="s">
        <v>534</v>
      </c>
      <c r="G4323" s="95" t="s">
        <v>534</v>
      </c>
      <c r="H4323" s="95">
        <v>0</v>
      </c>
      <c r="I4323" s="95">
        <v>1</v>
      </c>
      <c r="J4323" s="95">
        <v>3856</v>
      </c>
      <c r="K4323" s="95" t="s">
        <v>534</v>
      </c>
      <c r="L4323" s="98" t="s">
        <v>534</v>
      </c>
      <c r="M4323" s="98" t="s">
        <v>534</v>
      </c>
      <c r="N4323" s="97" t="s">
        <v>534</v>
      </c>
      <c r="Q4323" s="88" t="str">
        <f t="array" aca="1" ref="Q4323" ca="1">IFERROR(INDEX(Tableau3[Num DECAL],SMALL(IF(Tableau3[Num DECAL]&lt;&gt;"",ROW(INDIRECT("1:"&amp;ROWS(Tableau3[Num DECAL])))),ROWS($1:4312))),"")</f>
        <v/>
      </c>
      <c r="R4323" s="88">
        <f t="shared" ca="1" si="67"/>
        <v>0</v>
      </c>
      <c r="S4323" s="88">
        <f ca="1">COUNTIFS(Tableau3[PLAGE],R4323)</f>
        <v>0</v>
      </c>
      <c r="T4323" s="139">
        <f ca="1">INDEX(EXTRACT!DATE,MATCH(Tableau4[[#This Row],[Décalage]],D:D,0),0)</f>
        <v>0</v>
      </c>
      <c r="U4323" s="139">
        <f ca="1">VLOOKUP(Tableau4[[#This Row],[Décalage]],D:E,2,0)</f>
        <v>0</v>
      </c>
      <c r="V4323" s="139">
        <f ca="1">VLOOKUP(Tableau4[[#This Row],[Décalage]],D:G,4,0)</f>
        <v>0</v>
      </c>
      <c r="AY4323" s="88"/>
      <c r="AZ4323" s="88"/>
      <c r="BA4323" s="88"/>
      <c r="BB4323" s="88"/>
      <c r="BC4323" s="88"/>
    </row>
    <row r="4324" spans="1:55" ht="15" x14ac:dyDescent="0.2">
      <c r="A4324" s="100" t="s">
        <v>534</v>
      </c>
      <c r="B4324" s="95" t="s">
        <v>534</v>
      </c>
      <c r="C4324" s="95">
        <v>4321</v>
      </c>
      <c r="D4324" s="95" t="s">
        <v>534</v>
      </c>
      <c r="E4324" s="99" t="s">
        <v>534</v>
      </c>
      <c r="F4324" s="95" t="s">
        <v>534</v>
      </c>
      <c r="G4324" s="95" t="s">
        <v>534</v>
      </c>
      <c r="H4324" s="95">
        <v>0</v>
      </c>
      <c r="I4324" s="95">
        <v>1</v>
      </c>
      <c r="J4324" s="95">
        <v>3857</v>
      </c>
      <c r="K4324" s="95" t="s">
        <v>534</v>
      </c>
      <c r="L4324" s="98" t="s">
        <v>534</v>
      </c>
      <c r="M4324" s="98" t="s">
        <v>534</v>
      </c>
      <c r="N4324" s="97" t="s">
        <v>534</v>
      </c>
      <c r="Q4324" s="88" t="str">
        <f t="array" aca="1" ref="Q4324" ca="1">IFERROR(INDEX(Tableau3[Num DECAL],SMALL(IF(Tableau3[Num DECAL]&lt;&gt;"",ROW(INDIRECT("1:"&amp;ROWS(Tableau3[Num DECAL])))),ROWS($1:4313))),"")</f>
        <v/>
      </c>
      <c r="R4324" s="88">
        <f t="shared" ca="1" si="67"/>
        <v>0</v>
      </c>
      <c r="S4324" s="88">
        <f ca="1">COUNTIFS(Tableau3[PLAGE],R4324)</f>
        <v>0</v>
      </c>
      <c r="T4324" s="139">
        <f ca="1">INDEX(EXTRACT!DATE,MATCH(Tableau4[[#This Row],[Décalage]],D:D,0),0)</f>
        <v>0</v>
      </c>
      <c r="U4324" s="139">
        <f ca="1">VLOOKUP(Tableau4[[#This Row],[Décalage]],D:E,2,0)</f>
        <v>0</v>
      </c>
      <c r="V4324" s="139">
        <f ca="1">VLOOKUP(Tableau4[[#This Row],[Décalage]],D:G,4,0)</f>
        <v>0</v>
      </c>
      <c r="AY4324" s="88"/>
      <c r="AZ4324" s="88"/>
      <c r="BA4324" s="88"/>
      <c r="BB4324" s="88"/>
      <c r="BC4324" s="88"/>
    </row>
    <row r="4325" spans="1:55" ht="15" x14ac:dyDescent="0.2">
      <c r="A4325" s="100" t="s">
        <v>534</v>
      </c>
      <c r="B4325" s="95" t="s">
        <v>534</v>
      </c>
      <c r="C4325" s="95">
        <v>4322</v>
      </c>
      <c r="D4325" s="95" t="s">
        <v>534</v>
      </c>
      <c r="E4325" s="99" t="s">
        <v>534</v>
      </c>
      <c r="F4325" s="95" t="s">
        <v>534</v>
      </c>
      <c r="G4325" s="95" t="s">
        <v>534</v>
      </c>
      <c r="H4325" s="95">
        <v>0</v>
      </c>
      <c r="I4325" s="95">
        <v>1</v>
      </c>
      <c r="J4325" s="95">
        <v>3858</v>
      </c>
      <c r="K4325" s="95" t="s">
        <v>534</v>
      </c>
      <c r="L4325" s="98" t="s">
        <v>534</v>
      </c>
      <c r="M4325" s="98" t="s">
        <v>534</v>
      </c>
      <c r="N4325" s="97" t="s">
        <v>534</v>
      </c>
      <c r="Q4325" s="88" t="str">
        <f t="array" aca="1" ref="Q4325" ca="1">IFERROR(INDEX(Tableau3[Num DECAL],SMALL(IF(Tableau3[Num DECAL]&lt;&gt;"",ROW(INDIRECT("1:"&amp;ROWS(Tableau3[Num DECAL])))),ROWS($1:4314))),"")</f>
        <v/>
      </c>
      <c r="R4325" s="88">
        <f t="shared" ca="1" si="67"/>
        <v>0</v>
      </c>
      <c r="S4325" s="88">
        <f ca="1">COUNTIFS(Tableau3[PLAGE],R4325)</f>
        <v>0</v>
      </c>
      <c r="T4325" s="139">
        <f ca="1">INDEX(EXTRACT!DATE,MATCH(Tableau4[[#This Row],[Décalage]],D:D,0),0)</f>
        <v>0</v>
      </c>
      <c r="U4325" s="139">
        <f ca="1">VLOOKUP(Tableau4[[#This Row],[Décalage]],D:E,2,0)</f>
        <v>0</v>
      </c>
      <c r="V4325" s="139">
        <f ca="1">VLOOKUP(Tableau4[[#This Row],[Décalage]],D:G,4,0)</f>
        <v>0</v>
      </c>
      <c r="AY4325" s="88"/>
      <c r="AZ4325" s="88"/>
      <c r="BA4325" s="88"/>
      <c r="BB4325" s="88"/>
      <c r="BC4325" s="88"/>
    </row>
    <row r="4326" spans="1:55" ht="15" x14ac:dyDescent="0.2">
      <c r="A4326" s="100" t="s">
        <v>534</v>
      </c>
      <c r="B4326" s="95" t="s">
        <v>534</v>
      </c>
      <c r="C4326" s="95">
        <v>4323</v>
      </c>
      <c r="D4326" s="95" t="s">
        <v>534</v>
      </c>
      <c r="E4326" s="99" t="s">
        <v>534</v>
      </c>
      <c r="F4326" s="95" t="s">
        <v>534</v>
      </c>
      <c r="G4326" s="95" t="s">
        <v>534</v>
      </c>
      <c r="H4326" s="95">
        <v>0</v>
      </c>
      <c r="I4326" s="95">
        <v>1</v>
      </c>
      <c r="J4326" s="95">
        <v>3859</v>
      </c>
      <c r="K4326" s="95" t="s">
        <v>534</v>
      </c>
      <c r="L4326" s="98" t="s">
        <v>534</v>
      </c>
      <c r="M4326" s="98" t="s">
        <v>534</v>
      </c>
      <c r="N4326" s="97" t="s">
        <v>534</v>
      </c>
      <c r="Q4326" s="88" t="str">
        <f t="array" aca="1" ref="Q4326" ca="1">IFERROR(INDEX(Tableau3[Num DECAL],SMALL(IF(Tableau3[Num DECAL]&lt;&gt;"",ROW(INDIRECT("1:"&amp;ROWS(Tableau3[Num DECAL])))),ROWS($1:4315))),"")</f>
        <v/>
      </c>
      <c r="R4326" s="88">
        <f t="shared" ca="1" si="67"/>
        <v>0</v>
      </c>
      <c r="S4326" s="88">
        <f ca="1">COUNTIFS(Tableau3[PLAGE],R4326)</f>
        <v>0</v>
      </c>
      <c r="T4326" s="139">
        <f ca="1">INDEX(EXTRACT!DATE,MATCH(Tableau4[[#This Row],[Décalage]],D:D,0),0)</f>
        <v>0</v>
      </c>
      <c r="U4326" s="139">
        <f ca="1">VLOOKUP(Tableau4[[#This Row],[Décalage]],D:E,2,0)</f>
        <v>0</v>
      </c>
      <c r="V4326" s="139">
        <f ca="1">VLOOKUP(Tableau4[[#This Row],[Décalage]],D:G,4,0)</f>
        <v>0</v>
      </c>
      <c r="AY4326" s="88"/>
      <c r="AZ4326" s="88"/>
      <c r="BA4326" s="88"/>
      <c r="BB4326" s="88"/>
      <c r="BC4326" s="88"/>
    </row>
    <row r="4327" spans="1:55" ht="15" x14ac:dyDescent="0.2">
      <c r="A4327" s="100" t="s">
        <v>534</v>
      </c>
      <c r="B4327" s="95" t="s">
        <v>534</v>
      </c>
      <c r="C4327" s="95">
        <v>4324</v>
      </c>
      <c r="D4327" s="95" t="s">
        <v>534</v>
      </c>
      <c r="E4327" s="99" t="s">
        <v>534</v>
      </c>
      <c r="F4327" s="95" t="s">
        <v>534</v>
      </c>
      <c r="G4327" s="95" t="s">
        <v>534</v>
      </c>
      <c r="H4327" s="95">
        <v>0</v>
      </c>
      <c r="I4327" s="95">
        <v>1</v>
      </c>
      <c r="J4327" s="95">
        <v>3860</v>
      </c>
      <c r="K4327" s="95" t="s">
        <v>534</v>
      </c>
      <c r="L4327" s="98" t="s">
        <v>534</v>
      </c>
      <c r="M4327" s="98" t="s">
        <v>534</v>
      </c>
      <c r="N4327" s="97" t="s">
        <v>534</v>
      </c>
      <c r="Q4327" s="88" t="str">
        <f t="array" aca="1" ref="Q4327" ca="1">IFERROR(INDEX(Tableau3[Num DECAL],SMALL(IF(Tableau3[Num DECAL]&lt;&gt;"",ROW(INDIRECT("1:"&amp;ROWS(Tableau3[Num DECAL])))),ROWS($1:4316))),"")</f>
        <v/>
      </c>
      <c r="R4327" s="88">
        <f t="shared" ca="1" si="67"/>
        <v>0</v>
      </c>
      <c r="S4327" s="88">
        <f ca="1">COUNTIFS(Tableau3[PLAGE],R4327)</f>
        <v>0</v>
      </c>
      <c r="T4327" s="139">
        <f ca="1">INDEX(EXTRACT!DATE,MATCH(Tableau4[[#This Row],[Décalage]],D:D,0),0)</f>
        <v>0</v>
      </c>
      <c r="U4327" s="139">
        <f ca="1">VLOOKUP(Tableau4[[#This Row],[Décalage]],D:E,2,0)</f>
        <v>0</v>
      </c>
      <c r="V4327" s="139">
        <f ca="1">VLOOKUP(Tableau4[[#This Row],[Décalage]],D:G,4,0)</f>
        <v>0</v>
      </c>
      <c r="AY4327" s="88"/>
      <c r="AZ4327" s="88"/>
      <c r="BA4327" s="88"/>
      <c r="BB4327" s="88"/>
      <c r="BC4327" s="88"/>
    </row>
    <row r="4328" spans="1:55" ht="15" x14ac:dyDescent="0.2">
      <c r="A4328" s="100" t="s">
        <v>534</v>
      </c>
      <c r="B4328" s="95" t="s">
        <v>534</v>
      </c>
      <c r="C4328" s="95">
        <v>4325</v>
      </c>
      <c r="D4328" s="95" t="s">
        <v>534</v>
      </c>
      <c r="E4328" s="99" t="s">
        <v>534</v>
      </c>
      <c r="F4328" s="95" t="s">
        <v>534</v>
      </c>
      <c r="G4328" s="95" t="s">
        <v>534</v>
      </c>
      <c r="H4328" s="95">
        <v>0</v>
      </c>
      <c r="I4328" s="95">
        <v>1</v>
      </c>
      <c r="J4328" s="95">
        <v>3861</v>
      </c>
      <c r="K4328" s="95" t="s">
        <v>534</v>
      </c>
      <c r="L4328" s="98" t="s">
        <v>534</v>
      </c>
      <c r="M4328" s="98" t="s">
        <v>534</v>
      </c>
      <c r="N4328" s="97" t="s">
        <v>534</v>
      </c>
      <c r="Q4328" s="88" t="str">
        <f t="array" aca="1" ref="Q4328" ca="1">IFERROR(INDEX(Tableau3[Num DECAL],SMALL(IF(Tableau3[Num DECAL]&lt;&gt;"",ROW(INDIRECT("1:"&amp;ROWS(Tableau3[Num DECAL])))),ROWS($1:4317))),"")</f>
        <v/>
      </c>
      <c r="R4328" s="88">
        <f t="shared" ca="1" si="67"/>
        <v>0</v>
      </c>
      <c r="S4328" s="88">
        <f ca="1">COUNTIFS(Tableau3[PLAGE],R4328)</f>
        <v>0</v>
      </c>
      <c r="T4328" s="139">
        <f ca="1">INDEX(EXTRACT!DATE,MATCH(Tableau4[[#This Row],[Décalage]],D:D,0),0)</f>
        <v>0</v>
      </c>
      <c r="U4328" s="139">
        <f ca="1">VLOOKUP(Tableau4[[#This Row],[Décalage]],D:E,2,0)</f>
        <v>0</v>
      </c>
      <c r="V4328" s="139">
        <f ca="1">VLOOKUP(Tableau4[[#This Row],[Décalage]],D:G,4,0)</f>
        <v>0</v>
      </c>
      <c r="AY4328" s="88"/>
      <c r="AZ4328" s="88"/>
      <c r="BA4328" s="88"/>
      <c r="BB4328" s="88"/>
      <c r="BC4328" s="88"/>
    </row>
    <row r="4329" spans="1:55" ht="15" x14ac:dyDescent="0.2">
      <c r="A4329" s="100" t="s">
        <v>534</v>
      </c>
      <c r="B4329" s="95" t="s">
        <v>534</v>
      </c>
      <c r="C4329" s="95">
        <v>4326</v>
      </c>
      <c r="D4329" s="95" t="s">
        <v>534</v>
      </c>
      <c r="E4329" s="99" t="s">
        <v>534</v>
      </c>
      <c r="F4329" s="95" t="s">
        <v>534</v>
      </c>
      <c r="G4329" s="95" t="s">
        <v>534</v>
      </c>
      <c r="H4329" s="95">
        <v>0</v>
      </c>
      <c r="I4329" s="95">
        <v>1</v>
      </c>
      <c r="J4329" s="95">
        <v>3862</v>
      </c>
      <c r="K4329" s="95" t="s">
        <v>534</v>
      </c>
      <c r="L4329" s="98" t="s">
        <v>534</v>
      </c>
      <c r="M4329" s="98" t="s">
        <v>534</v>
      </c>
      <c r="N4329" s="97" t="s">
        <v>534</v>
      </c>
      <c r="Q4329" s="88" t="str">
        <f t="array" aca="1" ref="Q4329" ca="1">IFERROR(INDEX(Tableau3[Num DECAL],SMALL(IF(Tableau3[Num DECAL]&lt;&gt;"",ROW(INDIRECT("1:"&amp;ROWS(Tableau3[Num DECAL])))),ROWS($1:4318))),"")</f>
        <v/>
      </c>
      <c r="R4329" s="88">
        <f t="shared" ca="1" si="67"/>
        <v>0</v>
      </c>
      <c r="S4329" s="88">
        <f ca="1">COUNTIFS(Tableau3[PLAGE],R4329)</f>
        <v>0</v>
      </c>
      <c r="T4329" s="139">
        <f ca="1">INDEX(EXTRACT!DATE,MATCH(Tableau4[[#This Row],[Décalage]],D:D,0),0)</f>
        <v>0</v>
      </c>
      <c r="U4329" s="139">
        <f ca="1">VLOOKUP(Tableau4[[#This Row],[Décalage]],D:E,2,0)</f>
        <v>0</v>
      </c>
      <c r="V4329" s="139">
        <f ca="1">VLOOKUP(Tableau4[[#This Row],[Décalage]],D:G,4,0)</f>
        <v>0</v>
      </c>
      <c r="AY4329" s="88"/>
      <c r="AZ4329" s="88"/>
      <c r="BA4329" s="88"/>
      <c r="BB4329" s="88"/>
      <c r="BC4329" s="88"/>
    </row>
    <row r="4330" spans="1:55" ht="15" x14ac:dyDescent="0.2">
      <c r="A4330" s="100" t="s">
        <v>534</v>
      </c>
      <c r="B4330" s="95" t="s">
        <v>534</v>
      </c>
      <c r="C4330" s="95">
        <v>4327</v>
      </c>
      <c r="D4330" s="95" t="s">
        <v>534</v>
      </c>
      <c r="E4330" s="99" t="s">
        <v>534</v>
      </c>
      <c r="F4330" s="95" t="s">
        <v>534</v>
      </c>
      <c r="G4330" s="95" t="s">
        <v>534</v>
      </c>
      <c r="H4330" s="95">
        <v>0</v>
      </c>
      <c r="I4330" s="95">
        <v>1</v>
      </c>
      <c r="J4330" s="95">
        <v>3863</v>
      </c>
      <c r="K4330" s="95" t="s">
        <v>534</v>
      </c>
      <c r="L4330" s="98" t="s">
        <v>534</v>
      </c>
      <c r="M4330" s="98" t="s">
        <v>534</v>
      </c>
      <c r="N4330" s="97" t="s">
        <v>534</v>
      </c>
      <c r="Q4330" s="88" t="str">
        <f t="array" aca="1" ref="Q4330" ca="1">IFERROR(INDEX(Tableau3[Num DECAL],SMALL(IF(Tableau3[Num DECAL]&lt;&gt;"",ROW(INDIRECT("1:"&amp;ROWS(Tableau3[Num DECAL])))),ROWS($1:4319))),"")</f>
        <v/>
      </c>
      <c r="R4330" s="88">
        <f t="shared" ca="1" si="67"/>
        <v>0</v>
      </c>
      <c r="S4330" s="88">
        <f ca="1">COUNTIFS(Tableau3[PLAGE],R4330)</f>
        <v>0</v>
      </c>
      <c r="T4330" s="139">
        <f ca="1">INDEX(EXTRACT!DATE,MATCH(Tableau4[[#This Row],[Décalage]],D:D,0),0)</f>
        <v>0</v>
      </c>
      <c r="U4330" s="139">
        <f ca="1">VLOOKUP(Tableau4[[#This Row],[Décalage]],D:E,2,0)</f>
        <v>0</v>
      </c>
      <c r="V4330" s="139">
        <f ca="1">VLOOKUP(Tableau4[[#This Row],[Décalage]],D:G,4,0)</f>
        <v>0</v>
      </c>
      <c r="AY4330" s="88"/>
      <c r="AZ4330" s="88"/>
      <c r="BA4330" s="88"/>
      <c r="BB4330" s="88"/>
      <c r="BC4330" s="88"/>
    </row>
    <row r="4331" spans="1:55" ht="15" x14ac:dyDescent="0.2">
      <c r="A4331" s="100" t="s">
        <v>534</v>
      </c>
      <c r="B4331" s="95" t="s">
        <v>534</v>
      </c>
      <c r="C4331" s="95">
        <v>4328</v>
      </c>
      <c r="D4331" s="95" t="s">
        <v>534</v>
      </c>
      <c r="E4331" s="99" t="s">
        <v>534</v>
      </c>
      <c r="F4331" s="95" t="s">
        <v>534</v>
      </c>
      <c r="G4331" s="95" t="s">
        <v>534</v>
      </c>
      <c r="H4331" s="95">
        <v>0</v>
      </c>
      <c r="I4331" s="95">
        <v>1</v>
      </c>
      <c r="J4331" s="95">
        <v>3864</v>
      </c>
      <c r="K4331" s="95" t="s">
        <v>534</v>
      </c>
      <c r="L4331" s="98" t="s">
        <v>534</v>
      </c>
      <c r="M4331" s="98" t="s">
        <v>534</v>
      </c>
      <c r="N4331" s="97" t="s">
        <v>534</v>
      </c>
      <c r="Q4331" s="88" t="str">
        <f t="array" aca="1" ref="Q4331" ca="1">IFERROR(INDEX(Tableau3[Num DECAL],SMALL(IF(Tableau3[Num DECAL]&lt;&gt;"",ROW(INDIRECT("1:"&amp;ROWS(Tableau3[Num DECAL])))),ROWS($1:4320))),"")</f>
        <v/>
      </c>
      <c r="R4331" s="88">
        <f t="shared" ca="1" si="67"/>
        <v>0</v>
      </c>
      <c r="S4331" s="88">
        <f ca="1">COUNTIFS(Tableau3[PLAGE],R4331)</f>
        <v>0</v>
      </c>
      <c r="T4331" s="139">
        <f ca="1">INDEX(EXTRACT!DATE,MATCH(Tableau4[[#This Row],[Décalage]],D:D,0),0)</f>
        <v>0</v>
      </c>
      <c r="U4331" s="139">
        <f ca="1">VLOOKUP(Tableau4[[#This Row],[Décalage]],D:E,2,0)</f>
        <v>0</v>
      </c>
      <c r="V4331" s="139">
        <f ca="1">VLOOKUP(Tableau4[[#This Row],[Décalage]],D:G,4,0)</f>
        <v>0</v>
      </c>
      <c r="AY4331" s="88"/>
      <c r="AZ4331" s="88"/>
      <c r="BA4331" s="88"/>
      <c r="BB4331" s="88"/>
      <c r="BC4331" s="88"/>
    </row>
    <row r="4332" spans="1:55" ht="15" x14ac:dyDescent="0.2">
      <c r="A4332" s="100" t="s">
        <v>534</v>
      </c>
      <c r="B4332" s="95" t="s">
        <v>534</v>
      </c>
      <c r="C4332" s="95">
        <v>4329</v>
      </c>
      <c r="D4332" s="95" t="s">
        <v>534</v>
      </c>
      <c r="E4332" s="99" t="s">
        <v>534</v>
      </c>
      <c r="F4332" s="95" t="s">
        <v>534</v>
      </c>
      <c r="G4332" s="95" t="s">
        <v>534</v>
      </c>
      <c r="H4332" s="95">
        <v>0</v>
      </c>
      <c r="I4332" s="95">
        <v>1</v>
      </c>
      <c r="J4332" s="95">
        <v>3865</v>
      </c>
      <c r="K4332" s="95" t="s">
        <v>534</v>
      </c>
      <c r="L4332" s="98" t="s">
        <v>534</v>
      </c>
      <c r="M4332" s="98" t="s">
        <v>534</v>
      </c>
      <c r="N4332" s="97" t="s">
        <v>534</v>
      </c>
      <c r="Q4332" s="88" t="str">
        <f t="array" aca="1" ref="Q4332" ca="1">IFERROR(INDEX(Tableau3[Num DECAL],SMALL(IF(Tableau3[Num DECAL]&lt;&gt;"",ROW(INDIRECT("1:"&amp;ROWS(Tableau3[Num DECAL])))),ROWS($1:4321))),"")</f>
        <v/>
      </c>
      <c r="R4332" s="88">
        <f t="shared" ca="1" si="67"/>
        <v>0</v>
      </c>
      <c r="S4332" s="88">
        <f ca="1">COUNTIFS(Tableau3[PLAGE],R4332)</f>
        <v>0</v>
      </c>
      <c r="T4332" s="139">
        <f ca="1">INDEX(EXTRACT!DATE,MATCH(Tableau4[[#This Row],[Décalage]],D:D,0),0)</f>
        <v>0</v>
      </c>
      <c r="U4332" s="139">
        <f ca="1">VLOOKUP(Tableau4[[#This Row],[Décalage]],D:E,2,0)</f>
        <v>0</v>
      </c>
      <c r="V4332" s="139">
        <f ca="1">VLOOKUP(Tableau4[[#This Row],[Décalage]],D:G,4,0)</f>
        <v>0</v>
      </c>
      <c r="AY4332" s="88"/>
      <c r="AZ4332" s="88"/>
      <c r="BA4332" s="88"/>
      <c r="BB4332" s="88"/>
      <c r="BC4332" s="88"/>
    </row>
    <row r="4333" spans="1:55" ht="15" x14ac:dyDescent="0.2">
      <c r="A4333" s="100" t="s">
        <v>534</v>
      </c>
      <c r="B4333" s="95" t="s">
        <v>534</v>
      </c>
      <c r="C4333" s="95">
        <v>4330</v>
      </c>
      <c r="D4333" s="95" t="s">
        <v>534</v>
      </c>
      <c r="E4333" s="99" t="s">
        <v>534</v>
      </c>
      <c r="F4333" s="95" t="s">
        <v>534</v>
      </c>
      <c r="G4333" s="95" t="s">
        <v>534</v>
      </c>
      <c r="H4333" s="95">
        <v>0</v>
      </c>
      <c r="I4333" s="95">
        <v>1</v>
      </c>
      <c r="J4333" s="95">
        <v>3866</v>
      </c>
      <c r="K4333" s="95" t="s">
        <v>534</v>
      </c>
      <c r="L4333" s="98" t="s">
        <v>534</v>
      </c>
      <c r="M4333" s="98" t="s">
        <v>534</v>
      </c>
      <c r="N4333" s="97" t="s">
        <v>534</v>
      </c>
      <c r="Q4333" s="88" t="str">
        <f t="array" aca="1" ref="Q4333" ca="1">IFERROR(INDEX(Tableau3[Num DECAL],SMALL(IF(Tableau3[Num DECAL]&lt;&gt;"",ROW(INDIRECT("1:"&amp;ROWS(Tableau3[Num DECAL])))),ROWS($1:4322))),"")</f>
        <v/>
      </c>
      <c r="R4333" s="88">
        <f t="shared" ca="1" si="67"/>
        <v>0</v>
      </c>
      <c r="S4333" s="88">
        <f ca="1">COUNTIFS(Tableau3[PLAGE],R4333)</f>
        <v>0</v>
      </c>
      <c r="T4333" s="139">
        <f ca="1">INDEX(EXTRACT!DATE,MATCH(Tableau4[[#This Row],[Décalage]],D:D,0),0)</f>
        <v>0</v>
      </c>
      <c r="U4333" s="139">
        <f ca="1">VLOOKUP(Tableau4[[#This Row],[Décalage]],D:E,2,0)</f>
        <v>0</v>
      </c>
      <c r="V4333" s="139">
        <f ca="1">VLOOKUP(Tableau4[[#This Row],[Décalage]],D:G,4,0)</f>
        <v>0</v>
      </c>
      <c r="AY4333" s="88"/>
      <c r="AZ4333" s="88"/>
      <c r="BA4333" s="88"/>
      <c r="BB4333" s="88"/>
      <c r="BC4333" s="88"/>
    </row>
    <row r="4334" spans="1:55" ht="15" x14ac:dyDescent="0.2">
      <c r="A4334" s="100" t="s">
        <v>534</v>
      </c>
      <c r="B4334" s="95" t="s">
        <v>534</v>
      </c>
      <c r="C4334" s="95">
        <v>4331</v>
      </c>
      <c r="D4334" s="95" t="s">
        <v>534</v>
      </c>
      <c r="E4334" s="99" t="s">
        <v>534</v>
      </c>
      <c r="F4334" s="95" t="s">
        <v>534</v>
      </c>
      <c r="G4334" s="95" t="s">
        <v>534</v>
      </c>
      <c r="H4334" s="95">
        <v>0</v>
      </c>
      <c r="I4334" s="95">
        <v>1</v>
      </c>
      <c r="J4334" s="95">
        <v>3867</v>
      </c>
      <c r="K4334" s="95" t="s">
        <v>534</v>
      </c>
      <c r="L4334" s="98" t="s">
        <v>534</v>
      </c>
      <c r="M4334" s="98" t="s">
        <v>534</v>
      </c>
      <c r="N4334" s="97" t="s">
        <v>534</v>
      </c>
      <c r="Q4334" s="88" t="str">
        <f t="array" aca="1" ref="Q4334" ca="1">IFERROR(INDEX(Tableau3[Num DECAL],SMALL(IF(Tableau3[Num DECAL]&lt;&gt;"",ROW(INDIRECT("1:"&amp;ROWS(Tableau3[Num DECAL])))),ROWS($1:4323))),"")</f>
        <v/>
      </c>
      <c r="R4334" s="88">
        <f t="shared" ca="1" si="67"/>
        <v>0</v>
      </c>
      <c r="S4334" s="88">
        <f ca="1">COUNTIFS(Tableau3[PLAGE],R4334)</f>
        <v>0</v>
      </c>
      <c r="T4334" s="139">
        <f ca="1">INDEX(EXTRACT!DATE,MATCH(Tableau4[[#This Row],[Décalage]],D:D,0),0)</f>
        <v>0</v>
      </c>
      <c r="U4334" s="139">
        <f ca="1">VLOOKUP(Tableau4[[#This Row],[Décalage]],D:E,2,0)</f>
        <v>0</v>
      </c>
      <c r="V4334" s="139">
        <f ca="1">VLOOKUP(Tableau4[[#This Row],[Décalage]],D:G,4,0)</f>
        <v>0</v>
      </c>
      <c r="AY4334" s="88"/>
      <c r="AZ4334" s="88"/>
      <c r="BA4334" s="88"/>
      <c r="BB4334" s="88"/>
      <c r="BC4334" s="88"/>
    </row>
    <row r="4335" spans="1:55" ht="15" x14ac:dyDescent="0.2">
      <c r="A4335" s="100" t="s">
        <v>534</v>
      </c>
      <c r="B4335" s="95" t="s">
        <v>534</v>
      </c>
      <c r="C4335" s="95">
        <v>4332</v>
      </c>
      <c r="D4335" s="95" t="s">
        <v>534</v>
      </c>
      <c r="E4335" s="99" t="s">
        <v>534</v>
      </c>
      <c r="F4335" s="95" t="s">
        <v>534</v>
      </c>
      <c r="G4335" s="95" t="s">
        <v>534</v>
      </c>
      <c r="H4335" s="95">
        <v>0</v>
      </c>
      <c r="I4335" s="95">
        <v>1</v>
      </c>
      <c r="J4335" s="95">
        <v>3868</v>
      </c>
      <c r="K4335" s="95" t="s">
        <v>534</v>
      </c>
      <c r="L4335" s="98" t="s">
        <v>534</v>
      </c>
      <c r="M4335" s="98" t="s">
        <v>534</v>
      </c>
      <c r="N4335" s="97" t="s">
        <v>534</v>
      </c>
      <c r="Q4335" s="88" t="str">
        <f t="array" aca="1" ref="Q4335" ca="1">IFERROR(INDEX(Tableau3[Num DECAL],SMALL(IF(Tableau3[Num DECAL]&lt;&gt;"",ROW(INDIRECT("1:"&amp;ROWS(Tableau3[Num DECAL])))),ROWS($1:4324))),"")</f>
        <v/>
      </c>
      <c r="R4335" s="88">
        <f t="shared" ca="1" si="67"/>
        <v>0</v>
      </c>
      <c r="S4335" s="88">
        <f ca="1">COUNTIFS(Tableau3[PLAGE],R4335)</f>
        <v>0</v>
      </c>
      <c r="T4335" s="139">
        <f ca="1">INDEX(EXTRACT!DATE,MATCH(Tableau4[[#This Row],[Décalage]],D:D,0),0)</f>
        <v>0</v>
      </c>
      <c r="U4335" s="139">
        <f ca="1">VLOOKUP(Tableau4[[#This Row],[Décalage]],D:E,2,0)</f>
        <v>0</v>
      </c>
      <c r="V4335" s="139">
        <f ca="1">VLOOKUP(Tableau4[[#This Row],[Décalage]],D:G,4,0)</f>
        <v>0</v>
      </c>
      <c r="AY4335" s="88"/>
      <c r="AZ4335" s="88"/>
      <c r="BA4335" s="88"/>
      <c r="BB4335" s="88"/>
      <c r="BC4335" s="88"/>
    </row>
    <row r="4336" spans="1:55" ht="15" x14ac:dyDescent="0.2">
      <c r="A4336" s="100" t="s">
        <v>534</v>
      </c>
      <c r="B4336" s="95" t="s">
        <v>534</v>
      </c>
      <c r="C4336" s="95">
        <v>4333</v>
      </c>
      <c r="D4336" s="95" t="s">
        <v>534</v>
      </c>
      <c r="E4336" s="99" t="s">
        <v>534</v>
      </c>
      <c r="F4336" s="95" t="s">
        <v>534</v>
      </c>
      <c r="G4336" s="95" t="s">
        <v>534</v>
      </c>
      <c r="H4336" s="95">
        <v>0</v>
      </c>
      <c r="I4336" s="95">
        <v>1</v>
      </c>
      <c r="J4336" s="95">
        <v>3869</v>
      </c>
      <c r="K4336" s="95" t="s">
        <v>534</v>
      </c>
      <c r="L4336" s="98" t="s">
        <v>534</v>
      </c>
      <c r="M4336" s="98" t="s">
        <v>534</v>
      </c>
      <c r="N4336" s="97" t="s">
        <v>534</v>
      </c>
      <c r="Q4336" s="88" t="str">
        <f t="array" aca="1" ref="Q4336" ca="1">IFERROR(INDEX(Tableau3[Num DECAL],SMALL(IF(Tableau3[Num DECAL]&lt;&gt;"",ROW(INDIRECT("1:"&amp;ROWS(Tableau3[Num DECAL])))),ROWS($1:4325))),"")</f>
        <v/>
      </c>
      <c r="R4336" s="88">
        <f t="shared" ca="1" si="67"/>
        <v>0</v>
      </c>
      <c r="S4336" s="88">
        <f ca="1">COUNTIFS(Tableau3[PLAGE],R4336)</f>
        <v>0</v>
      </c>
      <c r="T4336" s="139">
        <f ca="1">INDEX(EXTRACT!DATE,MATCH(Tableau4[[#This Row],[Décalage]],D:D,0),0)</f>
        <v>0</v>
      </c>
      <c r="U4336" s="139">
        <f ca="1">VLOOKUP(Tableau4[[#This Row],[Décalage]],D:E,2,0)</f>
        <v>0</v>
      </c>
      <c r="V4336" s="139">
        <f ca="1">VLOOKUP(Tableau4[[#This Row],[Décalage]],D:G,4,0)</f>
        <v>0</v>
      </c>
      <c r="AY4336" s="88"/>
      <c r="AZ4336" s="88"/>
      <c r="BA4336" s="88"/>
      <c r="BB4336" s="88"/>
      <c r="BC4336" s="88"/>
    </row>
    <row r="4337" spans="1:55" ht="15" x14ac:dyDescent="0.2">
      <c r="A4337" s="100" t="s">
        <v>534</v>
      </c>
      <c r="B4337" s="95" t="s">
        <v>534</v>
      </c>
      <c r="C4337" s="95">
        <v>4334</v>
      </c>
      <c r="D4337" s="95" t="s">
        <v>534</v>
      </c>
      <c r="E4337" s="99" t="s">
        <v>534</v>
      </c>
      <c r="F4337" s="95" t="s">
        <v>534</v>
      </c>
      <c r="G4337" s="95" t="s">
        <v>534</v>
      </c>
      <c r="H4337" s="95">
        <v>0</v>
      </c>
      <c r="I4337" s="95">
        <v>1</v>
      </c>
      <c r="J4337" s="95">
        <v>3870</v>
      </c>
      <c r="K4337" s="95" t="s">
        <v>534</v>
      </c>
      <c r="L4337" s="98" t="s">
        <v>534</v>
      </c>
      <c r="M4337" s="98" t="s">
        <v>534</v>
      </c>
      <c r="N4337" s="97" t="s">
        <v>534</v>
      </c>
      <c r="Q4337" s="88" t="str">
        <f t="array" aca="1" ref="Q4337" ca="1">IFERROR(INDEX(Tableau3[Num DECAL],SMALL(IF(Tableau3[Num DECAL]&lt;&gt;"",ROW(INDIRECT("1:"&amp;ROWS(Tableau3[Num DECAL])))),ROWS($1:4326))),"")</f>
        <v/>
      </c>
      <c r="R4337" s="88">
        <f t="shared" ca="1" si="67"/>
        <v>0</v>
      </c>
      <c r="S4337" s="88">
        <f ca="1">COUNTIFS(Tableau3[PLAGE],R4337)</f>
        <v>0</v>
      </c>
      <c r="T4337" s="139">
        <f ca="1">INDEX(EXTRACT!DATE,MATCH(Tableau4[[#This Row],[Décalage]],D:D,0),0)</f>
        <v>0</v>
      </c>
      <c r="U4337" s="139">
        <f ca="1">VLOOKUP(Tableau4[[#This Row],[Décalage]],D:E,2,0)</f>
        <v>0</v>
      </c>
      <c r="V4337" s="139">
        <f ca="1">VLOOKUP(Tableau4[[#This Row],[Décalage]],D:G,4,0)</f>
        <v>0</v>
      </c>
      <c r="AY4337" s="88"/>
      <c r="AZ4337" s="88"/>
      <c r="BA4337" s="88"/>
      <c r="BB4337" s="88"/>
      <c r="BC4337" s="88"/>
    </row>
    <row r="4338" spans="1:55" ht="15" x14ac:dyDescent="0.2">
      <c r="A4338" s="100" t="s">
        <v>534</v>
      </c>
      <c r="B4338" s="95" t="s">
        <v>534</v>
      </c>
      <c r="C4338" s="95">
        <v>4335</v>
      </c>
      <c r="D4338" s="95" t="s">
        <v>534</v>
      </c>
      <c r="E4338" s="99" t="s">
        <v>534</v>
      </c>
      <c r="F4338" s="95" t="s">
        <v>534</v>
      </c>
      <c r="G4338" s="95" t="s">
        <v>534</v>
      </c>
      <c r="H4338" s="95">
        <v>0</v>
      </c>
      <c r="I4338" s="95">
        <v>1</v>
      </c>
      <c r="J4338" s="95">
        <v>3871</v>
      </c>
      <c r="K4338" s="95" t="s">
        <v>534</v>
      </c>
      <c r="L4338" s="98" t="s">
        <v>534</v>
      </c>
      <c r="M4338" s="98" t="s">
        <v>534</v>
      </c>
      <c r="N4338" s="97" t="s">
        <v>534</v>
      </c>
      <c r="Q4338" s="88" t="str">
        <f t="array" aca="1" ref="Q4338" ca="1">IFERROR(INDEX(Tableau3[Num DECAL],SMALL(IF(Tableau3[Num DECAL]&lt;&gt;"",ROW(INDIRECT("1:"&amp;ROWS(Tableau3[Num DECAL])))),ROWS($1:4327))),"")</f>
        <v/>
      </c>
      <c r="R4338" s="88">
        <f t="shared" ca="1" si="67"/>
        <v>0</v>
      </c>
      <c r="S4338" s="88">
        <f ca="1">COUNTIFS(Tableau3[PLAGE],R4338)</f>
        <v>0</v>
      </c>
      <c r="T4338" s="139">
        <f ca="1">INDEX(EXTRACT!DATE,MATCH(Tableau4[[#This Row],[Décalage]],D:D,0),0)</f>
        <v>0</v>
      </c>
      <c r="U4338" s="139">
        <f ca="1">VLOOKUP(Tableau4[[#This Row],[Décalage]],D:E,2,0)</f>
        <v>0</v>
      </c>
      <c r="V4338" s="139">
        <f ca="1">VLOOKUP(Tableau4[[#This Row],[Décalage]],D:G,4,0)</f>
        <v>0</v>
      </c>
      <c r="AY4338" s="88"/>
      <c r="AZ4338" s="88"/>
      <c r="BA4338" s="88"/>
      <c r="BB4338" s="88"/>
      <c r="BC4338" s="88"/>
    </row>
    <row r="4339" spans="1:55" ht="15" x14ac:dyDescent="0.2">
      <c r="A4339" s="100" t="s">
        <v>534</v>
      </c>
      <c r="B4339" s="95" t="s">
        <v>534</v>
      </c>
      <c r="C4339" s="95">
        <v>4336</v>
      </c>
      <c r="D4339" s="95" t="s">
        <v>534</v>
      </c>
      <c r="E4339" s="99" t="s">
        <v>534</v>
      </c>
      <c r="F4339" s="95" t="s">
        <v>534</v>
      </c>
      <c r="G4339" s="95" t="s">
        <v>534</v>
      </c>
      <c r="H4339" s="95">
        <v>0</v>
      </c>
      <c r="I4339" s="95">
        <v>1</v>
      </c>
      <c r="J4339" s="95">
        <v>3872</v>
      </c>
      <c r="K4339" s="95" t="s">
        <v>534</v>
      </c>
      <c r="L4339" s="98" t="s">
        <v>534</v>
      </c>
      <c r="M4339" s="98" t="s">
        <v>534</v>
      </c>
      <c r="N4339" s="97" t="s">
        <v>534</v>
      </c>
      <c r="Q4339" s="88" t="str">
        <f t="array" aca="1" ref="Q4339" ca="1">IFERROR(INDEX(Tableau3[Num DECAL],SMALL(IF(Tableau3[Num DECAL]&lt;&gt;"",ROW(INDIRECT("1:"&amp;ROWS(Tableau3[Num DECAL])))),ROWS($1:4328))),"")</f>
        <v/>
      </c>
      <c r="R4339" s="88">
        <f t="shared" ca="1" si="67"/>
        <v>0</v>
      </c>
      <c r="S4339" s="88">
        <f ca="1">COUNTIFS(Tableau3[PLAGE],R4339)</f>
        <v>0</v>
      </c>
      <c r="T4339" s="139">
        <f ca="1">INDEX(EXTRACT!DATE,MATCH(Tableau4[[#This Row],[Décalage]],D:D,0),0)</f>
        <v>0</v>
      </c>
      <c r="U4339" s="139">
        <f ca="1">VLOOKUP(Tableau4[[#This Row],[Décalage]],D:E,2,0)</f>
        <v>0</v>
      </c>
      <c r="V4339" s="139">
        <f ca="1">VLOOKUP(Tableau4[[#This Row],[Décalage]],D:G,4,0)</f>
        <v>0</v>
      </c>
      <c r="AY4339" s="88"/>
      <c r="AZ4339" s="88"/>
      <c r="BA4339" s="88"/>
      <c r="BB4339" s="88"/>
      <c r="BC4339" s="88"/>
    </row>
    <row r="4340" spans="1:55" ht="15" x14ac:dyDescent="0.2">
      <c r="A4340" s="100" t="s">
        <v>534</v>
      </c>
      <c r="B4340" s="95" t="s">
        <v>534</v>
      </c>
      <c r="C4340" s="95">
        <v>4337</v>
      </c>
      <c r="D4340" s="95" t="s">
        <v>534</v>
      </c>
      <c r="E4340" s="99" t="s">
        <v>534</v>
      </c>
      <c r="F4340" s="95" t="s">
        <v>534</v>
      </c>
      <c r="G4340" s="95" t="s">
        <v>534</v>
      </c>
      <c r="H4340" s="95">
        <v>0</v>
      </c>
      <c r="I4340" s="95">
        <v>1</v>
      </c>
      <c r="J4340" s="95">
        <v>3873</v>
      </c>
      <c r="K4340" s="95" t="s">
        <v>534</v>
      </c>
      <c r="L4340" s="98" t="s">
        <v>534</v>
      </c>
      <c r="M4340" s="98" t="s">
        <v>534</v>
      </c>
      <c r="N4340" s="97" t="s">
        <v>534</v>
      </c>
      <c r="Q4340" s="88" t="str">
        <f t="array" aca="1" ref="Q4340" ca="1">IFERROR(INDEX(Tableau3[Num DECAL],SMALL(IF(Tableau3[Num DECAL]&lt;&gt;"",ROW(INDIRECT("1:"&amp;ROWS(Tableau3[Num DECAL])))),ROWS($1:4329))),"")</f>
        <v/>
      </c>
      <c r="R4340" s="88">
        <f t="shared" ca="1" si="67"/>
        <v>0</v>
      </c>
      <c r="S4340" s="88">
        <f ca="1">COUNTIFS(Tableau3[PLAGE],R4340)</f>
        <v>0</v>
      </c>
      <c r="T4340" s="139">
        <f ca="1">INDEX(EXTRACT!DATE,MATCH(Tableau4[[#This Row],[Décalage]],D:D,0),0)</f>
        <v>0</v>
      </c>
      <c r="U4340" s="139">
        <f ca="1">VLOOKUP(Tableau4[[#This Row],[Décalage]],D:E,2,0)</f>
        <v>0</v>
      </c>
      <c r="V4340" s="139">
        <f ca="1">VLOOKUP(Tableau4[[#This Row],[Décalage]],D:G,4,0)</f>
        <v>0</v>
      </c>
      <c r="AY4340" s="88"/>
      <c r="AZ4340" s="88"/>
      <c r="BA4340" s="88"/>
      <c r="BB4340" s="88"/>
      <c r="BC4340" s="88"/>
    </row>
    <row r="4341" spans="1:55" ht="15" x14ac:dyDescent="0.2">
      <c r="A4341" s="100" t="s">
        <v>534</v>
      </c>
      <c r="B4341" s="95" t="s">
        <v>534</v>
      </c>
      <c r="C4341" s="95">
        <v>4338</v>
      </c>
      <c r="D4341" s="95" t="s">
        <v>534</v>
      </c>
      <c r="E4341" s="99" t="s">
        <v>534</v>
      </c>
      <c r="F4341" s="95" t="s">
        <v>534</v>
      </c>
      <c r="G4341" s="95" t="s">
        <v>534</v>
      </c>
      <c r="H4341" s="95">
        <v>0</v>
      </c>
      <c r="I4341" s="95">
        <v>1</v>
      </c>
      <c r="J4341" s="95">
        <v>3874</v>
      </c>
      <c r="K4341" s="95" t="s">
        <v>534</v>
      </c>
      <c r="L4341" s="98" t="s">
        <v>534</v>
      </c>
      <c r="M4341" s="98" t="s">
        <v>534</v>
      </c>
      <c r="N4341" s="97" t="s">
        <v>534</v>
      </c>
      <c r="Q4341" s="88" t="str">
        <f t="array" aca="1" ref="Q4341" ca="1">IFERROR(INDEX(Tableau3[Num DECAL],SMALL(IF(Tableau3[Num DECAL]&lt;&gt;"",ROW(INDIRECT("1:"&amp;ROWS(Tableau3[Num DECAL])))),ROWS($1:4330))),"")</f>
        <v/>
      </c>
      <c r="R4341" s="88">
        <f t="shared" ca="1" si="67"/>
        <v>0</v>
      </c>
      <c r="S4341" s="88">
        <f ca="1">COUNTIFS(Tableau3[PLAGE],R4341)</f>
        <v>0</v>
      </c>
      <c r="T4341" s="139">
        <f ca="1">INDEX(EXTRACT!DATE,MATCH(Tableau4[[#This Row],[Décalage]],D:D,0),0)</f>
        <v>0</v>
      </c>
      <c r="U4341" s="139">
        <f ca="1">VLOOKUP(Tableau4[[#This Row],[Décalage]],D:E,2,0)</f>
        <v>0</v>
      </c>
      <c r="V4341" s="139">
        <f ca="1">VLOOKUP(Tableau4[[#This Row],[Décalage]],D:G,4,0)</f>
        <v>0</v>
      </c>
      <c r="AY4341" s="88"/>
      <c r="AZ4341" s="88"/>
      <c r="BA4341" s="88"/>
      <c r="BB4341" s="88"/>
      <c r="BC4341" s="88"/>
    </row>
    <row r="4342" spans="1:55" ht="15" x14ac:dyDescent="0.2">
      <c r="A4342" s="100" t="s">
        <v>534</v>
      </c>
      <c r="B4342" s="95" t="s">
        <v>534</v>
      </c>
      <c r="C4342" s="95">
        <v>4339</v>
      </c>
      <c r="D4342" s="95" t="s">
        <v>534</v>
      </c>
      <c r="E4342" s="99" t="s">
        <v>534</v>
      </c>
      <c r="F4342" s="95" t="s">
        <v>534</v>
      </c>
      <c r="G4342" s="95" t="s">
        <v>534</v>
      </c>
      <c r="H4342" s="95">
        <v>0</v>
      </c>
      <c r="I4342" s="95">
        <v>1</v>
      </c>
      <c r="J4342" s="95">
        <v>3875</v>
      </c>
      <c r="K4342" s="95" t="s">
        <v>534</v>
      </c>
      <c r="L4342" s="98" t="s">
        <v>534</v>
      </c>
      <c r="M4342" s="98" t="s">
        <v>534</v>
      </c>
      <c r="N4342" s="97" t="s">
        <v>534</v>
      </c>
      <c r="Q4342" s="88" t="str">
        <f t="array" aca="1" ref="Q4342" ca="1">IFERROR(INDEX(Tableau3[Num DECAL],SMALL(IF(Tableau3[Num DECAL]&lt;&gt;"",ROW(INDIRECT("1:"&amp;ROWS(Tableau3[Num DECAL])))),ROWS($1:4331))),"")</f>
        <v/>
      </c>
      <c r="R4342" s="88">
        <f t="shared" ca="1" si="67"/>
        <v>0</v>
      </c>
      <c r="S4342" s="88">
        <f ca="1">COUNTIFS(Tableau3[PLAGE],R4342)</f>
        <v>0</v>
      </c>
      <c r="T4342" s="139">
        <f ca="1">INDEX(EXTRACT!DATE,MATCH(Tableau4[[#This Row],[Décalage]],D:D,0),0)</f>
        <v>0</v>
      </c>
      <c r="U4342" s="139">
        <f ca="1">VLOOKUP(Tableau4[[#This Row],[Décalage]],D:E,2,0)</f>
        <v>0</v>
      </c>
      <c r="V4342" s="139">
        <f ca="1">VLOOKUP(Tableau4[[#This Row],[Décalage]],D:G,4,0)</f>
        <v>0</v>
      </c>
      <c r="AY4342" s="88"/>
      <c r="AZ4342" s="88"/>
      <c r="BA4342" s="88"/>
      <c r="BB4342" s="88"/>
      <c r="BC4342" s="88"/>
    </row>
    <row r="4343" spans="1:55" ht="15" x14ac:dyDescent="0.2">
      <c r="A4343" s="100" t="s">
        <v>534</v>
      </c>
      <c r="B4343" s="95" t="s">
        <v>534</v>
      </c>
      <c r="C4343" s="95">
        <v>4340</v>
      </c>
      <c r="D4343" s="95" t="s">
        <v>534</v>
      </c>
      <c r="E4343" s="99" t="s">
        <v>534</v>
      </c>
      <c r="F4343" s="95" t="s">
        <v>534</v>
      </c>
      <c r="G4343" s="95" t="s">
        <v>534</v>
      </c>
      <c r="H4343" s="95">
        <v>0</v>
      </c>
      <c r="I4343" s="95">
        <v>1</v>
      </c>
      <c r="J4343" s="95">
        <v>3876</v>
      </c>
      <c r="K4343" s="95" t="s">
        <v>534</v>
      </c>
      <c r="L4343" s="98" t="s">
        <v>534</v>
      </c>
      <c r="M4343" s="98" t="s">
        <v>534</v>
      </c>
      <c r="N4343" s="97" t="s">
        <v>534</v>
      </c>
      <c r="Q4343" s="88" t="str">
        <f t="array" aca="1" ref="Q4343" ca="1">IFERROR(INDEX(Tableau3[Num DECAL],SMALL(IF(Tableau3[Num DECAL]&lt;&gt;"",ROW(INDIRECT("1:"&amp;ROWS(Tableau3[Num DECAL])))),ROWS($1:4332))),"")</f>
        <v/>
      </c>
      <c r="R4343" s="88">
        <f t="shared" ca="1" si="67"/>
        <v>0</v>
      </c>
      <c r="S4343" s="88">
        <f ca="1">COUNTIFS(Tableau3[PLAGE],R4343)</f>
        <v>0</v>
      </c>
      <c r="T4343" s="139">
        <f ca="1">INDEX(EXTRACT!DATE,MATCH(Tableau4[[#This Row],[Décalage]],D:D,0),0)</f>
        <v>0</v>
      </c>
      <c r="U4343" s="139">
        <f ca="1">VLOOKUP(Tableau4[[#This Row],[Décalage]],D:E,2,0)</f>
        <v>0</v>
      </c>
      <c r="V4343" s="139">
        <f ca="1">VLOOKUP(Tableau4[[#This Row],[Décalage]],D:G,4,0)</f>
        <v>0</v>
      </c>
      <c r="AY4343" s="88"/>
      <c r="AZ4343" s="88"/>
      <c r="BA4343" s="88"/>
      <c r="BB4343" s="88"/>
      <c r="BC4343" s="88"/>
    </row>
    <row r="4344" spans="1:55" ht="15" x14ac:dyDescent="0.2">
      <c r="A4344" s="100" t="s">
        <v>534</v>
      </c>
      <c r="B4344" s="95" t="s">
        <v>534</v>
      </c>
      <c r="C4344" s="95">
        <v>4341</v>
      </c>
      <c r="D4344" s="95" t="s">
        <v>534</v>
      </c>
      <c r="E4344" s="99" t="s">
        <v>534</v>
      </c>
      <c r="F4344" s="95" t="s">
        <v>534</v>
      </c>
      <c r="G4344" s="95" t="s">
        <v>534</v>
      </c>
      <c r="H4344" s="95">
        <v>0</v>
      </c>
      <c r="I4344" s="95">
        <v>1</v>
      </c>
      <c r="J4344" s="95">
        <v>3877</v>
      </c>
      <c r="K4344" s="95" t="s">
        <v>534</v>
      </c>
      <c r="L4344" s="98" t="s">
        <v>534</v>
      </c>
      <c r="M4344" s="98" t="s">
        <v>534</v>
      </c>
      <c r="N4344" s="97" t="s">
        <v>534</v>
      </c>
      <c r="Q4344" s="88" t="str">
        <f t="array" aca="1" ref="Q4344" ca="1">IFERROR(INDEX(Tableau3[Num DECAL],SMALL(IF(Tableau3[Num DECAL]&lt;&gt;"",ROW(INDIRECT("1:"&amp;ROWS(Tableau3[Num DECAL])))),ROWS($1:4333))),"")</f>
        <v/>
      </c>
      <c r="R4344" s="88">
        <f t="shared" ca="1" si="67"/>
        <v>0</v>
      </c>
      <c r="S4344" s="88">
        <f ca="1">COUNTIFS(Tableau3[PLAGE],R4344)</f>
        <v>0</v>
      </c>
      <c r="T4344" s="139">
        <f ca="1">INDEX(EXTRACT!DATE,MATCH(Tableau4[[#This Row],[Décalage]],D:D,0),0)</f>
        <v>0</v>
      </c>
      <c r="U4344" s="139">
        <f ca="1">VLOOKUP(Tableau4[[#This Row],[Décalage]],D:E,2,0)</f>
        <v>0</v>
      </c>
      <c r="V4344" s="139">
        <f ca="1">VLOOKUP(Tableau4[[#This Row],[Décalage]],D:G,4,0)</f>
        <v>0</v>
      </c>
      <c r="AY4344" s="88"/>
      <c r="AZ4344" s="88"/>
      <c r="BA4344" s="88"/>
      <c r="BB4344" s="88"/>
      <c r="BC4344" s="88"/>
    </row>
    <row r="4345" spans="1:55" ht="15" x14ac:dyDescent="0.2">
      <c r="A4345" s="100" t="s">
        <v>534</v>
      </c>
      <c r="B4345" s="95" t="s">
        <v>534</v>
      </c>
      <c r="C4345" s="95">
        <v>4342</v>
      </c>
      <c r="D4345" s="95" t="s">
        <v>534</v>
      </c>
      <c r="E4345" s="99" t="s">
        <v>534</v>
      </c>
      <c r="F4345" s="95" t="s">
        <v>534</v>
      </c>
      <c r="G4345" s="95" t="s">
        <v>534</v>
      </c>
      <c r="H4345" s="95">
        <v>0</v>
      </c>
      <c r="I4345" s="95">
        <v>1</v>
      </c>
      <c r="J4345" s="95">
        <v>3878</v>
      </c>
      <c r="K4345" s="95" t="s">
        <v>534</v>
      </c>
      <c r="L4345" s="98" t="s">
        <v>534</v>
      </c>
      <c r="M4345" s="98" t="s">
        <v>534</v>
      </c>
      <c r="N4345" s="97" t="s">
        <v>534</v>
      </c>
      <c r="Q4345" s="88" t="str">
        <f t="array" aca="1" ref="Q4345" ca="1">IFERROR(INDEX(Tableau3[Num DECAL],SMALL(IF(Tableau3[Num DECAL]&lt;&gt;"",ROW(INDIRECT("1:"&amp;ROWS(Tableau3[Num DECAL])))),ROWS($1:4334))),"")</f>
        <v/>
      </c>
      <c r="R4345" s="88">
        <f t="shared" ca="1" si="67"/>
        <v>0</v>
      </c>
      <c r="S4345" s="88">
        <f ca="1">COUNTIFS(Tableau3[PLAGE],R4345)</f>
        <v>0</v>
      </c>
      <c r="T4345" s="139">
        <f ca="1">INDEX(EXTRACT!DATE,MATCH(Tableau4[[#This Row],[Décalage]],D:D,0),0)</f>
        <v>0</v>
      </c>
      <c r="U4345" s="139">
        <f ca="1">VLOOKUP(Tableau4[[#This Row],[Décalage]],D:E,2,0)</f>
        <v>0</v>
      </c>
      <c r="V4345" s="139">
        <f ca="1">VLOOKUP(Tableau4[[#This Row],[Décalage]],D:G,4,0)</f>
        <v>0</v>
      </c>
      <c r="AY4345" s="88"/>
      <c r="AZ4345" s="88"/>
      <c r="BA4345" s="88"/>
      <c r="BB4345" s="88"/>
      <c r="BC4345" s="88"/>
    </row>
    <row r="4346" spans="1:55" ht="15" x14ac:dyDescent="0.2">
      <c r="A4346" s="100" t="s">
        <v>534</v>
      </c>
      <c r="B4346" s="95" t="s">
        <v>534</v>
      </c>
      <c r="C4346" s="95">
        <v>4343</v>
      </c>
      <c r="D4346" s="95" t="s">
        <v>534</v>
      </c>
      <c r="E4346" s="99" t="s">
        <v>534</v>
      </c>
      <c r="F4346" s="95" t="s">
        <v>534</v>
      </c>
      <c r="G4346" s="95" t="s">
        <v>534</v>
      </c>
      <c r="H4346" s="95">
        <v>0</v>
      </c>
      <c r="I4346" s="95">
        <v>1</v>
      </c>
      <c r="J4346" s="95">
        <v>3879</v>
      </c>
      <c r="K4346" s="95" t="s">
        <v>534</v>
      </c>
      <c r="L4346" s="98" t="s">
        <v>534</v>
      </c>
      <c r="M4346" s="98" t="s">
        <v>534</v>
      </c>
      <c r="N4346" s="97" t="s">
        <v>534</v>
      </c>
      <c r="Q4346" s="88" t="str">
        <f t="array" aca="1" ref="Q4346" ca="1">IFERROR(INDEX(Tableau3[Num DECAL],SMALL(IF(Tableau3[Num DECAL]&lt;&gt;"",ROW(INDIRECT("1:"&amp;ROWS(Tableau3[Num DECAL])))),ROWS($1:4335))),"")</f>
        <v/>
      </c>
      <c r="R4346" s="88">
        <f t="shared" ca="1" si="67"/>
        <v>0</v>
      </c>
      <c r="S4346" s="88">
        <f ca="1">COUNTIFS(Tableau3[PLAGE],R4346)</f>
        <v>0</v>
      </c>
      <c r="T4346" s="139">
        <f ca="1">INDEX(EXTRACT!DATE,MATCH(Tableau4[[#This Row],[Décalage]],D:D,0),0)</f>
        <v>0</v>
      </c>
      <c r="U4346" s="139">
        <f ca="1">VLOOKUP(Tableau4[[#This Row],[Décalage]],D:E,2,0)</f>
        <v>0</v>
      </c>
      <c r="V4346" s="139">
        <f ca="1">VLOOKUP(Tableau4[[#This Row],[Décalage]],D:G,4,0)</f>
        <v>0</v>
      </c>
      <c r="AY4346" s="88"/>
      <c r="AZ4346" s="88"/>
      <c r="BA4346" s="88"/>
      <c r="BB4346" s="88"/>
      <c r="BC4346" s="88"/>
    </row>
    <row r="4347" spans="1:55" ht="15" x14ac:dyDescent="0.2">
      <c r="A4347" s="100" t="s">
        <v>534</v>
      </c>
      <c r="B4347" s="95" t="s">
        <v>534</v>
      </c>
      <c r="C4347" s="95">
        <v>4344</v>
      </c>
      <c r="D4347" s="95" t="s">
        <v>534</v>
      </c>
      <c r="E4347" s="99" t="s">
        <v>534</v>
      </c>
      <c r="F4347" s="95" t="s">
        <v>534</v>
      </c>
      <c r="G4347" s="95" t="s">
        <v>534</v>
      </c>
      <c r="H4347" s="95">
        <v>0</v>
      </c>
      <c r="I4347" s="95">
        <v>1</v>
      </c>
      <c r="J4347" s="95">
        <v>3880</v>
      </c>
      <c r="K4347" s="95" t="s">
        <v>534</v>
      </c>
      <c r="L4347" s="98" t="s">
        <v>534</v>
      </c>
      <c r="M4347" s="98" t="s">
        <v>534</v>
      </c>
      <c r="N4347" s="97" t="s">
        <v>534</v>
      </c>
      <c r="Q4347" s="88" t="str">
        <f t="array" aca="1" ref="Q4347" ca="1">IFERROR(INDEX(Tableau3[Num DECAL],SMALL(IF(Tableau3[Num DECAL]&lt;&gt;"",ROW(INDIRECT("1:"&amp;ROWS(Tableau3[Num DECAL])))),ROWS($1:4336))),"")</f>
        <v/>
      </c>
      <c r="R4347" s="88">
        <f t="shared" ca="1" si="67"/>
        <v>0</v>
      </c>
      <c r="S4347" s="88">
        <f ca="1">COUNTIFS(Tableau3[PLAGE],R4347)</f>
        <v>0</v>
      </c>
      <c r="T4347" s="139">
        <f ca="1">INDEX(EXTRACT!DATE,MATCH(Tableau4[[#This Row],[Décalage]],D:D,0),0)</f>
        <v>0</v>
      </c>
      <c r="U4347" s="139">
        <f ca="1">VLOOKUP(Tableau4[[#This Row],[Décalage]],D:E,2,0)</f>
        <v>0</v>
      </c>
      <c r="V4347" s="139">
        <f ca="1">VLOOKUP(Tableau4[[#This Row],[Décalage]],D:G,4,0)</f>
        <v>0</v>
      </c>
      <c r="AY4347" s="88"/>
      <c r="AZ4347" s="88"/>
      <c r="BA4347" s="88"/>
      <c r="BB4347" s="88"/>
      <c r="BC4347" s="88"/>
    </row>
    <row r="4348" spans="1:55" ht="15" x14ac:dyDescent="0.2">
      <c r="A4348" s="100" t="s">
        <v>534</v>
      </c>
      <c r="B4348" s="95" t="s">
        <v>534</v>
      </c>
      <c r="C4348" s="95">
        <v>4345</v>
      </c>
      <c r="D4348" s="95" t="s">
        <v>534</v>
      </c>
      <c r="E4348" s="99" t="s">
        <v>534</v>
      </c>
      <c r="F4348" s="95" t="s">
        <v>534</v>
      </c>
      <c r="G4348" s="95" t="s">
        <v>534</v>
      </c>
      <c r="H4348" s="95">
        <v>0</v>
      </c>
      <c r="I4348" s="95">
        <v>1</v>
      </c>
      <c r="J4348" s="95">
        <v>3881</v>
      </c>
      <c r="K4348" s="95" t="s">
        <v>534</v>
      </c>
      <c r="L4348" s="98" t="s">
        <v>534</v>
      </c>
      <c r="M4348" s="98" t="s">
        <v>534</v>
      </c>
      <c r="N4348" s="97" t="s">
        <v>534</v>
      </c>
      <c r="Q4348" s="88" t="str">
        <f t="array" aca="1" ref="Q4348" ca="1">IFERROR(INDEX(Tableau3[Num DECAL],SMALL(IF(Tableau3[Num DECAL]&lt;&gt;"",ROW(INDIRECT("1:"&amp;ROWS(Tableau3[Num DECAL])))),ROWS($1:4337))),"")</f>
        <v/>
      </c>
      <c r="R4348" s="88">
        <f t="shared" ca="1" si="67"/>
        <v>0</v>
      </c>
      <c r="S4348" s="88">
        <f ca="1">COUNTIFS(Tableau3[PLAGE],R4348)</f>
        <v>0</v>
      </c>
      <c r="T4348" s="139">
        <f ca="1">INDEX(EXTRACT!DATE,MATCH(Tableau4[[#This Row],[Décalage]],D:D,0),0)</f>
        <v>0</v>
      </c>
      <c r="U4348" s="139">
        <f ca="1">VLOOKUP(Tableau4[[#This Row],[Décalage]],D:E,2,0)</f>
        <v>0</v>
      </c>
      <c r="V4348" s="139">
        <f ca="1">VLOOKUP(Tableau4[[#This Row],[Décalage]],D:G,4,0)</f>
        <v>0</v>
      </c>
      <c r="AY4348" s="88"/>
      <c r="AZ4348" s="88"/>
      <c r="BA4348" s="88"/>
      <c r="BB4348" s="88"/>
      <c r="BC4348" s="88"/>
    </row>
    <row r="4349" spans="1:55" ht="15" x14ac:dyDescent="0.2">
      <c r="A4349" s="100" t="s">
        <v>534</v>
      </c>
      <c r="B4349" s="95" t="s">
        <v>534</v>
      </c>
      <c r="C4349" s="95">
        <v>4346</v>
      </c>
      <c r="D4349" s="95" t="s">
        <v>534</v>
      </c>
      <c r="E4349" s="99" t="s">
        <v>534</v>
      </c>
      <c r="F4349" s="95" t="s">
        <v>534</v>
      </c>
      <c r="G4349" s="95" t="s">
        <v>534</v>
      </c>
      <c r="H4349" s="95">
        <v>0</v>
      </c>
      <c r="I4349" s="95">
        <v>1</v>
      </c>
      <c r="J4349" s="95">
        <v>3882</v>
      </c>
      <c r="K4349" s="95" t="s">
        <v>534</v>
      </c>
      <c r="L4349" s="98" t="s">
        <v>534</v>
      </c>
      <c r="M4349" s="98" t="s">
        <v>534</v>
      </c>
      <c r="N4349" s="97" t="s">
        <v>534</v>
      </c>
      <c r="Q4349" s="88" t="str">
        <f t="array" aca="1" ref="Q4349" ca="1">IFERROR(INDEX(Tableau3[Num DECAL],SMALL(IF(Tableau3[Num DECAL]&lt;&gt;"",ROW(INDIRECT("1:"&amp;ROWS(Tableau3[Num DECAL])))),ROWS($1:4338))),"")</f>
        <v/>
      </c>
      <c r="R4349" s="88">
        <f t="shared" ca="1" si="67"/>
        <v>0</v>
      </c>
      <c r="S4349" s="88">
        <f ca="1">COUNTIFS(Tableau3[PLAGE],R4349)</f>
        <v>0</v>
      </c>
      <c r="T4349" s="139">
        <f ca="1">INDEX(EXTRACT!DATE,MATCH(Tableau4[[#This Row],[Décalage]],D:D,0),0)</f>
        <v>0</v>
      </c>
      <c r="U4349" s="139">
        <f ca="1">VLOOKUP(Tableau4[[#This Row],[Décalage]],D:E,2,0)</f>
        <v>0</v>
      </c>
      <c r="V4349" s="139">
        <f ca="1">VLOOKUP(Tableau4[[#This Row],[Décalage]],D:G,4,0)</f>
        <v>0</v>
      </c>
      <c r="AY4349" s="88"/>
      <c r="AZ4349" s="88"/>
      <c r="BA4349" s="88"/>
      <c r="BB4349" s="88"/>
      <c r="BC4349" s="88"/>
    </row>
    <row r="4350" spans="1:55" ht="15" x14ac:dyDescent="0.2">
      <c r="A4350" s="100" t="s">
        <v>534</v>
      </c>
      <c r="B4350" s="95" t="s">
        <v>534</v>
      </c>
      <c r="C4350" s="95">
        <v>4347</v>
      </c>
      <c r="D4350" s="95" t="s">
        <v>534</v>
      </c>
      <c r="E4350" s="99" t="s">
        <v>534</v>
      </c>
      <c r="F4350" s="95" t="s">
        <v>534</v>
      </c>
      <c r="G4350" s="95" t="s">
        <v>534</v>
      </c>
      <c r="H4350" s="95">
        <v>0</v>
      </c>
      <c r="I4350" s="95">
        <v>1</v>
      </c>
      <c r="J4350" s="95">
        <v>3883</v>
      </c>
      <c r="K4350" s="95" t="s">
        <v>534</v>
      </c>
      <c r="L4350" s="98" t="s">
        <v>534</v>
      </c>
      <c r="M4350" s="98" t="s">
        <v>534</v>
      </c>
      <c r="N4350" s="97" t="s">
        <v>534</v>
      </c>
      <c r="Q4350" s="88" t="str">
        <f t="array" aca="1" ref="Q4350" ca="1">IFERROR(INDEX(Tableau3[Num DECAL],SMALL(IF(Tableau3[Num DECAL]&lt;&gt;"",ROW(INDIRECT("1:"&amp;ROWS(Tableau3[Num DECAL])))),ROWS($1:4339))),"")</f>
        <v/>
      </c>
      <c r="R4350" s="88">
        <f t="shared" ca="1" si="67"/>
        <v>0</v>
      </c>
      <c r="S4350" s="88">
        <f ca="1">COUNTIFS(Tableau3[PLAGE],R4350)</f>
        <v>0</v>
      </c>
      <c r="T4350" s="139">
        <f ca="1">INDEX(EXTRACT!DATE,MATCH(Tableau4[[#This Row],[Décalage]],D:D,0),0)</f>
        <v>0</v>
      </c>
      <c r="U4350" s="139">
        <f ca="1">VLOOKUP(Tableau4[[#This Row],[Décalage]],D:E,2,0)</f>
        <v>0</v>
      </c>
      <c r="V4350" s="139">
        <f ca="1">VLOOKUP(Tableau4[[#This Row],[Décalage]],D:G,4,0)</f>
        <v>0</v>
      </c>
      <c r="AY4350" s="88"/>
      <c r="AZ4350" s="88"/>
      <c r="BA4350" s="88"/>
      <c r="BB4350" s="88"/>
      <c r="BC4350" s="88"/>
    </row>
    <row r="4351" spans="1:55" ht="15" x14ac:dyDescent="0.2">
      <c r="A4351" s="100" t="s">
        <v>534</v>
      </c>
      <c r="B4351" s="95" t="s">
        <v>534</v>
      </c>
      <c r="C4351" s="95">
        <v>4348</v>
      </c>
      <c r="D4351" s="95" t="s">
        <v>534</v>
      </c>
      <c r="E4351" s="99" t="s">
        <v>534</v>
      </c>
      <c r="F4351" s="95" t="s">
        <v>534</v>
      </c>
      <c r="G4351" s="95" t="s">
        <v>534</v>
      </c>
      <c r="H4351" s="95">
        <v>0</v>
      </c>
      <c r="I4351" s="95">
        <v>1</v>
      </c>
      <c r="J4351" s="95">
        <v>3884</v>
      </c>
      <c r="K4351" s="95" t="s">
        <v>534</v>
      </c>
      <c r="L4351" s="98" t="s">
        <v>534</v>
      </c>
      <c r="M4351" s="98" t="s">
        <v>534</v>
      </c>
      <c r="N4351" s="97" t="s">
        <v>534</v>
      </c>
      <c r="Q4351" s="88" t="str">
        <f t="array" aca="1" ref="Q4351" ca="1">IFERROR(INDEX(Tableau3[Num DECAL],SMALL(IF(Tableau3[Num DECAL]&lt;&gt;"",ROW(INDIRECT("1:"&amp;ROWS(Tableau3[Num DECAL])))),ROWS($1:4340))),"")</f>
        <v/>
      </c>
      <c r="R4351" s="88">
        <f t="shared" ca="1" si="67"/>
        <v>0</v>
      </c>
      <c r="S4351" s="88">
        <f ca="1">COUNTIFS(Tableau3[PLAGE],R4351)</f>
        <v>0</v>
      </c>
      <c r="T4351" s="139">
        <f ca="1">INDEX(EXTRACT!DATE,MATCH(Tableau4[[#This Row],[Décalage]],D:D,0),0)</f>
        <v>0</v>
      </c>
      <c r="U4351" s="139">
        <f ca="1">VLOOKUP(Tableau4[[#This Row],[Décalage]],D:E,2,0)</f>
        <v>0</v>
      </c>
      <c r="V4351" s="139">
        <f ca="1">VLOOKUP(Tableau4[[#This Row],[Décalage]],D:G,4,0)</f>
        <v>0</v>
      </c>
      <c r="AY4351" s="88"/>
      <c r="AZ4351" s="88"/>
      <c r="BA4351" s="88"/>
      <c r="BB4351" s="88"/>
      <c r="BC4351" s="88"/>
    </row>
    <row r="4352" spans="1:55" ht="15" x14ac:dyDescent="0.2">
      <c r="A4352" s="100" t="s">
        <v>534</v>
      </c>
      <c r="B4352" s="95" t="s">
        <v>534</v>
      </c>
      <c r="C4352" s="95">
        <v>4349</v>
      </c>
      <c r="D4352" s="95" t="s">
        <v>534</v>
      </c>
      <c r="E4352" s="99" t="s">
        <v>534</v>
      </c>
      <c r="F4352" s="95" t="s">
        <v>534</v>
      </c>
      <c r="G4352" s="95" t="s">
        <v>534</v>
      </c>
      <c r="H4352" s="95">
        <v>0</v>
      </c>
      <c r="I4352" s="95">
        <v>1</v>
      </c>
      <c r="J4352" s="95">
        <v>3885</v>
      </c>
      <c r="K4352" s="95" t="s">
        <v>534</v>
      </c>
      <c r="L4352" s="98" t="s">
        <v>534</v>
      </c>
      <c r="M4352" s="98" t="s">
        <v>534</v>
      </c>
      <c r="N4352" s="97" t="s">
        <v>534</v>
      </c>
      <c r="Q4352" s="88" t="str">
        <f t="array" aca="1" ref="Q4352" ca="1">IFERROR(INDEX(Tableau3[Num DECAL],SMALL(IF(Tableau3[Num DECAL]&lt;&gt;"",ROW(INDIRECT("1:"&amp;ROWS(Tableau3[Num DECAL])))),ROWS($1:4341))),"")</f>
        <v/>
      </c>
      <c r="R4352" s="88">
        <f t="shared" ca="1" si="67"/>
        <v>0</v>
      </c>
      <c r="S4352" s="88">
        <f ca="1">COUNTIFS(Tableau3[PLAGE],R4352)</f>
        <v>0</v>
      </c>
      <c r="T4352" s="139">
        <f ca="1">INDEX(EXTRACT!DATE,MATCH(Tableau4[[#This Row],[Décalage]],D:D,0),0)</f>
        <v>0</v>
      </c>
      <c r="U4352" s="139">
        <f ca="1">VLOOKUP(Tableau4[[#This Row],[Décalage]],D:E,2,0)</f>
        <v>0</v>
      </c>
      <c r="V4352" s="139">
        <f ca="1">VLOOKUP(Tableau4[[#This Row],[Décalage]],D:G,4,0)</f>
        <v>0</v>
      </c>
      <c r="AY4352" s="88"/>
      <c r="AZ4352" s="88"/>
      <c r="BA4352" s="88"/>
      <c r="BB4352" s="88"/>
      <c r="BC4352" s="88"/>
    </row>
    <row r="4353" spans="1:55" ht="15" x14ac:dyDescent="0.2">
      <c r="A4353" s="100" t="s">
        <v>534</v>
      </c>
      <c r="B4353" s="95" t="s">
        <v>534</v>
      </c>
      <c r="C4353" s="95">
        <v>4350</v>
      </c>
      <c r="D4353" s="95" t="s">
        <v>534</v>
      </c>
      <c r="E4353" s="99" t="s">
        <v>534</v>
      </c>
      <c r="F4353" s="95" t="s">
        <v>534</v>
      </c>
      <c r="G4353" s="95" t="s">
        <v>534</v>
      </c>
      <c r="H4353" s="95">
        <v>0</v>
      </c>
      <c r="I4353" s="95">
        <v>1</v>
      </c>
      <c r="J4353" s="95">
        <v>3886</v>
      </c>
      <c r="K4353" s="95" t="s">
        <v>534</v>
      </c>
      <c r="L4353" s="98" t="s">
        <v>534</v>
      </c>
      <c r="M4353" s="98" t="s">
        <v>534</v>
      </c>
      <c r="N4353" s="97" t="s">
        <v>534</v>
      </c>
      <c r="Q4353" s="88" t="str">
        <f t="array" aca="1" ref="Q4353" ca="1">IFERROR(INDEX(Tableau3[Num DECAL],SMALL(IF(Tableau3[Num DECAL]&lt;&gt;"",ROW(INDIRECT("1:"&amp;ROWS(Tableau3[Num DECAL])))),ROWS($1:4342))),"")</f>
        <v/>
      </c>
      <c r="R4353" s="88">
        <f t="shared" ca="1" si="67"/>
        <v>0</v>
      </c>
      <c r="S4353" s="88">
        <f ca="1">COUNTIFS(Tableau3[PLAGE],R4353)</f>
        <v>0</v>
      </c>
      <c r="T4353" s="139">
        <f ca="1">INDEX(EXTRACT!DATE,MATCH(Tableau4[[#This Row],[Décalage]],D:D,0),0)</f>
        <v>0</v>
      </c>
      <c r="U4353" s="139">
        <f ca="1">VLOOKUP(Tableau4[[#This Row],[Décalage]],D:E,2,0)</f>
        <v>0</v>
      </c>
      <c r="V4353" s="139">
        <f ca="1">VLOOKUP(Tableau4[[#This Row],[Décalage]],D:G,4,0)</f>
        <v>0</v>
      </c>
      <c r="AY4353" s="88"/>
      <c r="AZ4353" s="88"/>
      <c r="BA4353" s="88"/>
      <c r="BB4353" s="88"/>
      <c r="BC4353" s="88"/>
    </row>
    <row r="4354" spans="1:55" ht="15" x14ac:dyDescent="0.2">
      <c r="A4354" s="100" t="s">
        <v>534</v>
      </c>
      <c r="B4354" s="95" t="s">
        <v>534</v>
      </c>
      <c r="C4354" s="95">
        <v>4351</v>
      </c>
      <c r="D4354" s="95" t="s">
        <v>534</v>
      </c>
      <c r="E4354" s="99" t="s">
        <v>534</v>
      </c>
      <c r="F4354" s="95" t="s">
        <v>534</v>
      </c>
      <c r="G4354" s="95" t="s">
        <v>534</v>
      </c>
      <c r="H4354" s="95">
        <v>0</v>
      </c>
      <c r="I4354" s="95">
        <v>1</v>
      </c>
      <c r="J4354" s="95">
        <v>3887</v>
      </c>
      <c r="K4354" s="95" t="s">
        <v>534</v>
      </c>
      <c r="L4354" s="98" t="s">
        <v>534</v>
      </c>
      <c r="M4354" s="98" t="s">
        <v>534</v>
      </c>
      <c r="N4354" s="97" t="s">
        <v>534</v>
      </c>
      <c r="Q4354" s="88" t="str">
        <f t="array" aca="1" ref="Q4354" ca="1">IFERROR(INDEX(Tableau3[Num DECAL],SMALL(IF(Tableau3[Num DECAL]&lt;&gt;"",ROW(INDIRECT("1:"&amp;ROWS(Tableau3[Num DECAL])))),ROWS($1:4343))),"")</f>
        <v/>
      </c>
      <c r="R4354" s="88">
        <f t="shared" ca="1" si="67"/>
        <v>0</v>
      </c>
      <c r="S4354" s="88">
        <f ca="1">COUNTIFS(Tableau3[PLAGE],R4354)</f>
        <v>0</v>
      </c>
      <c r="T4354" s="139">
        <f ca="1">INDEX(EXTRACT!DATE,MATCH(Tableau4[[#This Row],[Décalage]],D:D,0),0)</f>
        <v>0</v>
      </c>
      <c r="U4354" s="139">
        <f ca="1">VLOOKUP(Tableau4[[#This Row],[Décalage]],D:E,2,0)</f>
        <v>0</v>
      </c>
      <c r="V4354" s="139">
        <f ca="1">VLOOKUP(Tableau4[[#This Row],[Décalage]],D:G,4,0)</f>
        <v>0</v>
      </c>
      <c r="AY4354" s="88"/>
      <c r="AZ4354" s="88"/>
      <c r="BA4354" s="88"/>
      <c r="BB4354" s="88"/>
      <c r="BC4354" s="88"/>
    </row>
    <row r="4355" spans="1:55" ht="15" x14ac:dyDescent="0.2">
      <c r="A4355" s="100" t="s">
        <v>534</v>
      </c>
      <c r="B4355" s="95" t="s">
        <v>534</v>
      </c>
      <c r="C4355" s="95">
        <v>4352</v>
      </c>
      <c r="D4355" s="95" t="s">
        <v>534</v>
      </c>
      <c r="E4355" s="99" t="s">
        <v>534</v>
      </c>
      <c r="F4355" s="95" t="s">
        <v>534</v>
      </c>
      <c r="G4355" s="95" t="s">
        <v>534</v>
      </c>
      <c r="H4355" s="95">
        <v>0</v>
      </c>
      <c r="I4355" s="95">
        <v>1</v>
      </c>
      <c r="J4355" s="95">
        <v>3888</v>
      </c>
      <c r="K4355" s="95" t="s">
        <v>534</v>
      </c>
      <c r="L4355" s="98" t="s">
        <v>534</v>
      </c>
      <c r="M4355" s="98" t="s">
        <v>534</v>
      </c>
      <c r="N4355" s="97" t="s">
        <v>534</v>
      </c>
      <c r="Q4355" s="88" t="str">
        <f t="array" aca="1" ref="Q4355" ca="1">IFERROR(INDEX(Tableau3[Num DECAL],SMALL(IF(Tableau3[Num DECAL]&lt;&gt;"",ROW(INDIRECT("1:"&amp;ROWS(Tableau3[Num DECAL])))),ROWS($1:4344))),"")</f>
        <v/>
      </c>
      <c r="R4355" s="88">
        <f t="shared" ca="1" si="67"/>
        <v>0</v>
      </c>
      <c r="S4355" s="88">
        <f ca="1">COUNTIFS(Tableau3[PLAGE],R4355)</f>
        <v>0</v>
      </c>
      <c r="T4355" s="139">
        <f ca="1">INDEX(EXTRACT!DATE,MATCH(Tableau4[[#This Row],[Décalage]],D:D,0),0)</f>
        <v>0</v>
      </c>
      <c r="U4355" s="139">
        <f ca="1">VLOOKUP(Tableau4[[#This Row],[Décalage]],D:E,2,0)</f>
        <v>0</v>
      </c>
      <c r="V4355" s="139">
        <f ca="1">VLOOKUP(Tableau4[[#This Row],[Décalage]],D:G,4,0)</f>
        <v>0</v>
      </c>
      <c r="AY4355" s="88"/>
      <c r="AZ4355" s="88"/>
      <c r="BA4355" s="88"/>
      <c r="BB4355" s="88"/>
      <c r="BC4355" s="88"/>
    </row>
    <row r="4356" spans="1:55" ht="15" x14ac:dyDescent="0.2">
      <c r="A4356" s="100" t="s">
        <v>534</v>
      </c>
      <c r="B4356" s="95" t="s">
        <v>534</v>
      </c>
      <c r="C4356" s="95">
        <v>4353</v>
      </c>
      <c r="D4356" s="95" t="s">
        <v>534</v>
      </c>
      <c r="E4356" s="99" t="s">
        <v>534</v>
      </c>
      <c r="F4356" s="95" t="s">
        <v>534</v>
      </c>
      <c r="G4356" s="95" t="s">
        <v>534</v>
      </c>
      <c r="H4356" s="95">
        <v>0</v>
      </c>
      <c r="I4356" s="95">
        <v>1</v>
      </c>
      <c r="J4356" s="95">
        <v>3889</v>
      </c>
      <c r="K4356" s="95" t="s">
        <v>534</v>
      </c>
      <c r="L4356" s="98" t="s">
        <v>534</v>
      </c>
      <c r="M4356" s="98" t="s">
        <v>534</v>
      </c>
      <c r="N4356" s="97" t="s">
        <v>534</v>
      </c>
      <c r="Q4356" s="88" t="str">
        <f t="array" aca="1" ref="Q4356" ca="1">IFERROR(INDEX(Tableau3[Num DECAL],SMALL(IF(Tableau3[Num DECAL]&lt;&gt;"",ROW(INDIRECT("1:"&amp;ROWS(Tableau3[Num DECAL])))),ROWS($1:4345))),"")</f>
        <v/>
      </c>
      <c r="R4356" s="88">
        <f t="shared" ca="1" si="67"/>
        <v>0</v>
      </c>
      <c r="S4356" s="88">
        <f ca="1">COUNTIFS(Tableau3[PLAGE],R4356)</f>
        <v>0</v>
      </c>
      <c r="T4356" s="139">
        <f ca="1">INDEX(EXTRACT!DATE,MATCH(Tableau4[[#This Row],[Décalage]],D:D,0),0)</f>
        <v>0</v>
      </c>
      <c r="U4356" s="139">
        <f ca="1">VLOOKUP(Tableau4[[#This Row],[Décalage]],D:E,2,0)</f>
        <v>0</v>
      </c>
      <c r="V4356" s="139">
        <f ca="1">VLOOKUP(Tableau4[[#This Row],[Décalage]],D:G,4,0)</f>
        <v>0</v>
      </c>
      <c r="AY4356" s="88"/>
      <c r="AZ4356" s="88"/>
      <c r="BA4356" s="88"/>
      <c r="BB4356" s="88"/>
      <c r="BC4356" s="88"/>
    </row>
    <row r="4357" spans="1:55" ht="15" x14ac:dyDescent="0.2">
      <c r="A4357" s="100" t="s">
        <v>534</v>
      </c>
      <c r="B4357" s="95" t="s">
        <v>534</v>
      </c>
      <c r="C4357" s="95">
        <v>4354</v>
      </c>
      <c r="D4357" s="95" t="s">
        <v>534</v>
      </c>
      <c r="E4357" s="99" t="s">
        <v>534</v>
      </c>
      <c r="F4357" s="95" t="s">
        <v>534</v>
      </c>
      <c r="G4357" s="95" t="s">
        <v>534</v>
      </c>
      <c r="H4357" s="95">
        <v>0</v>
      </c>
      <c r="I4357" s="95">
        <v>1</v>
      </c>
      <c r="J4357" s="95">
        <v>3890</v>
      </c>
      <c r="K4357" s="95" t="s">
        <v>534</v>
      </c>
      <c r="L4357" s="98" t="s">
        <v>534</v>
      </c>
      <c r="M4357" s="98" t="s">
        <v>534</v>
      </c>
      <c r="N4357" s="97" t="s">
        <v>534</v>
      </c>
      <c r="Q4357" s="88" t="str">
        <f t="array" aca="1" ref="Q4357" ca="1">IFERROR(INDEX(Tableau3[Num DECAL],SMALL(IF(Tableau3[Num DECAL]&lt;&gt;"",ROW(INDIRECT("1:"&amp;ROWS(Tableau3[Num DECAL])))),ROWS($1:4346))),"")</f>
        <v/>
      </c>
      <c r="R4357" s="88">
        <f t="shared" ca="1" si="67"/>
        <v>0</v>
      </c>
      <c r="S4357" s="88">
        <f ca="1">COUNTIFS(Tableau3[PLAGE],R4357)</f>
        <v>0</v>
      </c>
      <c r="T4357" s="139">
        <f ca="1">INDEX(EXTRACT!DATE,MATCH(Tableau4[[#This Row],[Décalage]],D:D,0),0)</f>
        <v>0</v>
      </c>
      <c r="U4357" s="139">
        <f ca="1">VLOOKUP(Tableau4[[#This Row],[Décalage]],D:E,2,0)</f>
        <v>0</v>
      </c>
      <c r="V4357" s="139">
        <f ca="1">VLOOKUP(Tableau4[[#This Row],[Décalage]],D:G,4,0)</f>
        <v>0</v>
      </c>
      <c r="AY4357" s="88"/>
      <c r="AZ4357" s="88"/>
      <c r="BA4357" s="88"/>
      <c r="BB4357" s="88"/>
      <c r="BC4357" s="88"/>
    </row>
    <row r="4358" spans="1:55" ht="15" x14ac:dyDescent="0.2">
      <c r="A4358" s="100" t="s">
        <v>534</v>
      </c>
      <c r="B4358" s="95" t="s">
        <v>534</v>
      </c>
      <c r="C4358" s="95">
        <v>4355</v>
      </c>
      <c r="D4358" s="95" t="s">
        <v>534</v>
      </c>
      <c r="E4358" s="99" t="s">
        <v>534</v>
      </c>
      <c r="F4358" s="95" t="s">
        <v>534</v>
      </c>
      <c r="G4358" s="95" t="s">
        <v>534</v>
      </c>
      <c r="H4358" s="95">
        <v>0</v>
      </c>
      <c r="I4358" s="95">
        <v>1</v>
      </c>
      <c r="J4358" s="95">
        <v>3891</v>
      </c>
      <c r="K4358" s="95" t="s">
        <v>534</v>
      </c>
      <c r="L4358" s="98" t="s">
        <v>534</v>
      </c>
      <c r="M4358" s="98" t="s">
        <v>534</v>
      </c>
      <c r="N4358" s="97" t="s">
        <v>534</v>
      </c>
      <c r="Q4358" s="88" t="str">
        <f t="array" aca="1" ref="Q4358" ca="1">IFERROR(INDEX(Tableau3[Num DECAL],SMALL(IF(Tableau3[Num DECAL]&lt;&gt;"",ROW(INDIRECT("1:"&amp;ROWS(Tableau3[Num DECAL])))),ROWS($1:4347))),"")</f>
        <v/>
      </c>
      <c r="R4358" s="88">
        <f t="shared" ca="1" si="67"/>
        <v>0</v>
      </c>
      <c r="S4358" s="88">
        <f ca="1">COUNTIFS(Tableau3[PLAGE],R4358)</f>
        <v>0</v>
      </c>
      <c r="T4358" s="139">
        <f ca="1">INDEX(EXTRACT!DATE,MATCH(Tableau4[[#This Row],[Décalage]],D:D,0),0)</f>
        <v>0</v>
      </c>
      <c r="U4358" s="139">
        <f ca="1">VLOOKUP(Tableau4[[#This Row],[Décalage]],D:E,2,0)</f>
        <v>0</v>
      </c>
      <c r="V4358" s="139">
        <f ca="1">VLOOKUP(Tableau4[[#This Row],[Décalage]],D:G,4,0)</f>
        <v>0</v>
      </c>
      <c r="AY4358" s="88"/>
      <c r="AZ4358" s="88"/>
      <c r="BA4358" s="88"/>
      <c r="BB4358" s="88"/>
      <c r="BC4358" s="88"/>
    </row>
    <row r="4359" spans="1:55" ht="15" x14ac:dyDescent="0.2">
      <c r="A4359" s="100" t="s">
        <v>534</v>
      </c>
      <c r="B4359" s="95" t="s">
        <v>534</v>
      </c>
      <c r="C4359" s="95">
        <v>4356</v>
      </c>
      <c r="D4359" s="95" t="s">
        <v>534</v>
      </c>
      <c r="E4359" s="99" t="s">
        <v>534</v>
      </c>
      <c r="F4359" s="95" t="s">
        <v>534</v>
      </c>
      <c r="G4359" s="95" t="s">
        <v>534</v>
      </c>
      <c r="H4359" s="95">
        <v>0</v>
      </c>
      <c r="I4359" s="95">
        <v>1</v>
      </c>
      <c r="J4359" s="95">
        <v>3892</v>
      </c>
      <c r="K4359" s="95" t="s">
        <v>534</v>
      </c>
      <c r="L4359" s="98" t="s">
        <v>534</v>
      </c>
      <c r="M4359" s="98" t="s">
        <v>534</v>
      </c>
      <c r="N4359" s="97" t="s">
        <v>534</v>
      </c>
      <c r="Q4359" s="88" t="str">
        <f t="array" aca="1" ref="Q4359" ca="1">IFERROR(INDEX(Tableau3[Num DECAL],SMALL(IF(Tableau3[Num DECAL]&lt;&gt;"",ROW(INDIRECT("1:"&amp;ROWS(Tableau3[Num DECAL])))),ROWS($1:4348))),"")</f>
        <v/>
      </c>
      <c r="R4359" s="88">
        <f t="shared" ca="1" si="67"/>
        <v>0</v>
      </c>
      <c r="S4359" s="88">
        <f ca="1">COUNTIFS(Tableau3[PLAGE],R4359)</f>
        <v>0</v>
      </c>
      <c r="T4359" s="139">
        <f ca="1">INDEX(EXTRACT!DATE,MATCH(Tableau4[[#This Row],[Décalage]],D:D,0),0)</f>
        <v>0</v>
      </c>
      <c r="U4359" s="139">
        <f ca="1">VLOOKUP(Tableau4[[#This Row],[Décalage]],D:E,2,0)</f>
        <v>0</v>
      </c>
      <c r="V4359" s="139">
        <f ca="1">VLOOKUP(Tableau4[[#This Row],[Décalage]],D:G,4,0)</f>
        <v>0</v>
      </c>
      <c r="AY4359" s="88"/>
      <c r="AZ4359" s="88"/>
      <c r="BA4359" s="88"/>
      <c r="BB4359" s="88"/>
      <c r="BC4359" s="88"/>
    </row>
    <row r="4360" spans="1:55" ht="15" x14ac:dyDescent="0.2">
      <c r="A4360" s="100" t="s">
        <v>534</v>
      </c>
      <c r="B4360" s="95" t="s">
        <v>534</v>
      </c>
      <c r="C4360" s="95">
        <v>4357</v>
      </c>
      <c r="D4360" s="95" t="s">
        <v>534</v>
      </c>
      <c r="E4360" s="99" t="s">
        <v>534</v>
      </c>
      <c r="F4360" s="95" t="s">
        <v>534</v>
      </c>
      <c r="G4360" s="95" t="s">
        <v>534</v>
      </c>
      <c r="H4360" s="95">
        <v>0</v>
      </c>
      <c r="I4360" s="95">
        <v>1</v>
      </c>
      <c r="J4360" s="95">
        <v>3893</v>
      </c>
      <c r="K4360" s="95" t="s">
        <v>534</v>
      </c>
      <c r="L4360" s="98" t="s">
        <v>534</v>
      </c>
      <c r="M4360" s="98" t="s">
        <v>534</v>
      </c>
      <c r="N4360" s="97" t="s">
        <v>534</v>
      </c>
      <c r="Q4360" s="88" t="str">
        <f t="array" aca="1" ref="Q4360" ca="1">IFERROR(INDEX(Tableau3[Num DECAL],SMALL(IF(Tableau3[Num DECAL]&lt;&gt;"",ROW(INDIRECT("1:"&amp;ROWS(Tableau3[Num DECAL])))),ROWS($1:4349))),"")</f>
        <v/>
      </c>
      <c r="R4360" s="88">
        <f t="shared" ca="1" si="67"/>
        <v>0</v>
      </c>
      <c r="S4360" s="88">
        <f ca="1">COUNTIFS(Tableau3[PLAGE],R4360)</f>
        <v>0</v>
      </c>
      <c r="T4360" s="139">
        <f ca="1">INDEX(EXTRACT!DATE,MATCH(Tableau4[[#This Row],[Décalage]],D:D,0),0)</f>
        <v>0</v>
      </c>
      <c r="U4360" s="139">
        <f ca="1">VLOOKUP(Tableau4[[#This Row],[Décalage]],D:E,2,0)</f>
        <v>0</v>
      </c>
      <c r="V4360" s="139">
        <f ca="1">VLOOKUP(Tableau4[[#This Row],[Décalage]],D:G,4,0)</f>
        <v>0</v>
      </c>
      <c r="AY4360" s="88"/>
      <c r="AZ4360" s="88"/>
      <c r="BA4360" s="88"/>
      <c r="BB4360" s="88"/>
      <c r="BC4360" s="88"/>
    </row>
    <row r="4361" spans="1:55" ht="15" x14ac:dyDescent="0.2">
      <c r="A4361" s="100" t="s">
        <v>534</v>
      </c>
      <c r="B4361" s="95" t="s">
        <v>534</v>
      </c>
      <c r="C4361" s="95">
        <v>4358</v>
      </c>
      <c r="D4361" s="95" t="s">
        <v>534</v>
      </c>
      <c r="E4361" s="99" t="s">
        <v>534</v>
      </c>
      <c r="F4361" s="95" t="s">
        <v>534</v>
      </c>
      <c r="G4361" s="95" t="s">
        <v>534</v>
      </c>
      <c r="H4361" s="95">
        <v>0</v>
      </c>
      <c r="I4361" s="95">
        <v>1</v>
      </c>
      <c r="J4361" s="95">
        <v>3894</v>
      </c>
      <c r="K4361" s="95" t="s">
        <v>534</v>
      </c>
      <c r="L4361" s="98" t="s">
        <v>534</v>
      </c>
      <c r="M4361" s="98" t="s">
        <v>534</v>
      </c>
      <c r="N4361" s="97" t="s">
        <v>534</v>
      </c>
      <c r="Q4361" s="88" t="str">
        <f t="array" aca="1" ref="Q4361" ca="1">IFERROR(INDEX(Tableau3[Num DECAL],SMALL(IF(Tableau3[Num DECAL]&lt;&gt;"",ROW(INDIRECT("1:"&amp;ROWS(Tableau3[Num DECAL])))),ROWS($1:4350))),"")</f>
        <v/>
      </c>
      <c r="R4361" s="88">
        <f t="shared" ca="1" si="67"/>
        <v>0</v>
      </c>
      <c r="S4361" s="88">
        <f ca="1">COUNTIFS(Tableau3[PLAGE],R4361)</f>
        <v>0</v>
      </c>
      <c r="T4361" s="139">
        <f ca="1">INDEX(EXTRACT!DATE,MATCH(Tableau4[[#This Row],[Décalage]],D:D,0),0)</f>
        <v>0</v>
      </c>
      <c r="U4361" s="139">
        <f ca="1">VLOOKUP(Tableau4[[#This Row],[Décalage]],D:E,2,0)</f>
        <v>0</v>
      </c>
      <c r="V4361" s="139">
        <f ca="1">VLOOKUP(Tableau4[[#This Row],[Décalage]],D:G,4,0)</f>
        <v>0</v>
      </c>
      <c r="AY4361" s="88"/>
      <c r="AZ4361" s="88"/>
      <c r="BA4361" s="88"/>
      <c r="BB4361" s="88"/>
      <c r="BC4361" s="88"/>
    </row>
    <row r="4362" spans="1:55" ht="15" x14ac:dyDescent="0.2">
      <c r="A4362" s="100" t="s">
        <v>534</v>
      </c>
      <c r="B4362" s="95" t="s">
        <v>534</v>
      </c>
      <c r="C4362" s="95">
        <v>4359</v>
      </c>
      <c r="D4362" s="95" t="s">
        <v>534</v>
      </c>
      <c r="E4362" s="99" t="s">
        <v>534</v>
      </c>
      <c r="F4362" s="95" t="s">
        <v>534</v>
      </c>
      <c r="G4362" s="95" t="s">
        <v>534</v>
      </c>
      <c r="H4362" s="95">
        <v>0</v>
      </c>
      <c r="I4362" s="95">
        <v>1</v>
      </c>
      <c r="J4362" s="95">
        <v>3895</v>
      </c>
      <c r="K4362" s="95" t="s">
        <v>534</v>
      </c>
      <c r="L4362" s="98" t="s">
        <v>534</v>
      </c>
      <c r="M4362" s="98" t="s">
        <v>534</v>
      </c>
      <c r="N4362" s="97" t="s">
        <v>534</v>
      </c>
      <c r="Q4362" s="88" t="str">
        <f t="array" aca="1" ref="Q4362" ca="1">IFERROR(INDEX(Tableau3[Num DECAL],SMALL(IF(Tableau3[Num DECAL]&lt;&gt;"",ROW(INDIRECT("1:"&amp;ROWS(Tableau3[Num DECAL])))),ROWS($1:4351))),"")</f>
        <v/>
      </c>
      <c r="R4362" s="88">
        <f t="shared" ca="1" si="67"/>
        <v>0</v>
      </c>
      <c r="S4362" s="88">
        <f ca="1">COUNTIFS(Tableau3[PLAGE],R4362)</f>
        <v>0</v>
      </c>
      <c r="T4362" s="139">
        <f ca="1">INDEX(EXTRACT!DATE,MATCH(Tableau4[[#This Row],[Décalage]],D:D,0),0)</f>
        <v>0</v>
      </c>
      <c r="U4362" s="139">
        <f ca="1">VLOOKUP(Tableau4[[#This Row],[Décalage]],D:E,2,0)</f>
        <v>0</v>
      </c>
      <c r="V4362" s="139">
        <f ca="1">VLOOKUP(Tableau4[[#This Row],[Décalage]],D:G,4,0)</f>
        <v>0</v>
      </c>
      <c r="AY4362" s="88"/>
      <c r="AZ4362" s="88"/>
      <c r="BA4362" s="88"/>
      <c r="BB4362" s="88"/>
      <c r="BC4362" s="88"/>
    </row>
    <row r="4363" spans="1:55" ht="15" x14ac:dyDescent="0.2">
      <c r="A4363" s="100" t="s">
        <v>534</v>
      </c>
      <c r="B4363" s="95" t="s">
        <v>534</v>
      </c>
      <c r="C4363" s="95">
        <v>4360</v>
      </c>
      <c r="D4363" s="95" t="s">
        <v>534</v>
      </c>
      <c r="E4363" s="99" t="s">
        <v>534</v>
      </c>
      <c r="F4363" s="95" t="s">
        <v>534</v>
      </c>
      <c r="G4363" s="95" t="s">
        <v>534</v>
      </c>
      <c r="H4363" s="95">
        <v>0</v>
      </c>
      <c r="I4363" s="95">
        <v>1</v>
      </c>
      <c r="J4363" s="95">
        <v>3896</v>
      </c>
      <c r="K4363" s="95" t="s">
        <v>534</v>
      </c>
      <c r="L4363" s="98" t="s">
        <v>534</v>
      </c>
      <c r="M4363" s="98" t="s">
        <v>534</v>
      </c>
      <c r="N4363" s="97" t="s">
        <v>534</v>
      </c>
      <c r="Q4363" s="88" t="str">
        <f t="array" aca="1" ref="Q4363" ca="1">IFERROR(INDEX(Tableau3[Num DECAL],SMALL(IF(Tableau3[Num DECAL]&lt;&gt;"",ROW(INDIRECT("1:"&amp;ROWS(Tableau3[Num DECAL])))),ROWS($1:4352))),"")</f>
        <v/>
      </c>
      <c r="R4363" s="88">
        <f t="shared" ca="1" si="67"/>
        <v>0</v>
      </c>
      <c r="S4363" s="88">
        <f ca="1">COUNTIFS(Tableau3[PLAGE],R4363)</f>
        <v>0</v>
      </c>
      <c r="T4363" s="139">
        <f ca="1">INDEX(EXTRACT!DATE,MATCH(Tableau4[[#This Row],[Décalage]],D:D,0),0)</f>
        <v>0</v>
      </c>
      <c r="U4363" s="139">
        <f ca="1">VLOOKUP(Tableau4[[#This Row],[Décalage]],D:E,2,0)</f>
        <v>0</v>
      </c>
      <c r="V4363" s="139">
        <f ca="1">VLOOKUP(Tableau4[[#This Row],[Décalage]],D:G,4,0)</f>
        <v>0</v>
      </c>
      <c r="AY4363" s="88"/>
      <c r="AZ4363" s="88"/>
      <c r="BA4363" s="88"/>
      <c r="BB4363" s="88"/>
      <c r="BC4363" s="88"/>
    </row>
    <row r="4364" spans="1:55" ht="15" x14ac:dyDescent="0.2">
      <c r="A4364" s="100" t="s">
        <v>534</v>
      </c>
      <c r="B4364" s="95" t="s">
        <v>534</v>
      </c>
      <c r="C4364" s="95">
        <v>4361</v>
      </c>
      <c r="D4364" s="95" t="s">
        <v>534</v>
      </c>
      <c r="E4364" s="99" t="s">
        <v>534</v>
      </c>
      <c r="F4364" s="95" t="s">
        <v>534</v>
      </c>
      <c r="G4364" s="95" t="s">
        <v>534</v>
      </c>
      <c r="H4364" s="95">
        <v>0</v>
      </c>
      <c r="I4364" s="95">
        <v>1</v>
      </c>
      <c r="J4364" s="95">
        <v>3897</v>
      </c>
      <c r="K4364" s="95" t="s">
        <v>534</v>
      </c>
      <c r="L4364" s="98" t="s">
        <v>534</v>
      </c>
      <c r="M4364" s="98" t="s">
        <v>534</v>
      </c>
      <c r="N4364" s="97" t="s">
        <v>534</v>
      </c>
      <c r="Q4364" s="88" t="str">
        <f t="array" aca="1" ref="Q4364" ca="1">IFERROR(INDEX(Tableau3[Num DECAL],SMALL(IF(Tableau3[Num DECAL]&lt;&gt;"",ROW(INDIRECT("1:"&amp;ROWS(Tableau3[Num DECAL])))),ROWS($1:4353))),"")</f>
        <v/>
      </c>
      <c r="R4364" s="88">
        <f t="shared" ref="R4364:R4427" ca="1" si="68">VLOOKUP(Q4364,D:J,7,0)</f>
        <v>0</v>
      </c>
      <c r="S4364" s="88">
        <f ca="1">COUNTIFS(Tableau3[PLAGE],R4364)</f>
        <v>0</v>
      </c>
      <c r="T4364" s="139">
        <f ca="1">INDEX(EXTRACT!DATE,MATCH(Tableau4[[#This Row],[Décalage]],D:D,0),0)</f>
        <v>0</v>
      </c>
      <c r="U4364" s="139">
        <f ca="1">VLOOKUP(Tableau4[[#This Row],[Décalage]],D:E,2,0)</f>
        <v>0</v>
      </c>
      <c r="V4364" s="139">
        <f ca="1">VLOOKUP(Tableau4[[#This Row],[Décalage]],D:G,4,0)</f>
        <v>0</v>
      </c>
      <c r="AY4364" s="88"/>
      <c r="AZ4364" s="88"/>
      <c r="BA4364" s="88"/>
      <c r="BB4364" s="88"/>
      <c r="BC4364" s="88"/>
    </row>
    <row r="4365" spans="1:55" ht="15" x14ac:dyDescent="0.2">
      <c r="A4365" s="100" t="s">
        <v>534</v>
      </c>
      <c r="B4365" s="95" t="s">
        <v>534</v>
      </c>
      <c r="C4365" s="95">
        <v>4362</v>
      </c>
      <c r="D4365" s="95" t="s">
        <v>534</v>
      </c>
      <c r="E4365" s="99" t="s">
        <v>534</v>
      </c>
      <c r="F4365" s="95" t="s">
        <v>534</v>
      </c>
      <c r="G4365" s="95" t="s">
        <v>534</v>
      </c>
      <c r="H4365" s="95">
        <v>0</v>
      </c>
      <c r="I4365" s="95">
        <v>1</v>
      </c>
      <c r="J4365" s="95">
        <v>3898</v>
      </c>
      <c r="K4365" s="95" t="s">
        <v>534</v>
      </c>
      <c r="L4365" s="98" t="s">
        <v>534</v>
      </c>
      <c r="M4365" s="98" t="s">
        <v>534</v>
      </c>
      <c r="N4365" s="97" t="s">
        <v>534</v>
      </c>
      <c r="Q4365" s="88" t="str">
        <f t="array" aca="1" ref="Q4365" ca="1">IFERROR(INDEX(Tableau3[Num DECAL],SMALL(IF(Tableau3[Num DECAL]&lt;&gt;"",ROW(INDIRECT("1:"&amp;ROWS(Tableau3[Num DECAL])))),ROWS($1:4354))),"")</f>
        <v/>
      </c>
      <c r="R4365" s="88">
        <f t="shared" ca="1" si="68"/>
        <v>0</v>
      </c>
      <c r="S4365" s="88">
        <f ca="1">COUNTIFS(Tableau3[PLAGE],R4365)</f>
        <v>0</v>
      </c>
      <c r="T4365" s="139">
        <f ca="1">INDEX(EXTRACT!DATE,MATCH(Tableau4[[#This Row],[Décalage]],D:D,0),0)</f>
        <v>0</v>
      </c>
      <c r="U4365" s="139">
        <f ca="1">VLOOKUP(Tableau4[[#This Row],[Décalage]],D:E,2,0)</f>
        <v>0</v>
      </c>
      <c r="V4365" s="139">
        <f ca="1">VLOOKUP(Tableau4[[#This Row],[Décalage]],D:G,4,0)</f>
        <v>0</v>
      </c>
      <c r="AY4365" s="88"/>
      <c r="AZ4365" s="88"/>
      <c r="BA4365" s="88"/>
      <c r="BB4365" s="88"/>
      <c r="BC4365" s="88"/>
    </row>
    <row r="4366" spans="1:55" ht="15" x14ac:dyDescent="0.2">
      <c r="A4366" s="100" t="s">
        <v>534</v>
      </c>
      <c r="B4366" s="95" t="s">
        <v>534</v>
      </c>
      <c r="C4366" s="95">
        <v>4363</v>
      </c>
      <c r="D4366" s="95" t="s">
        <v>534</v>
      </c>
      <c r="E4366" s="99" t="s">
        <v>534</v>
      </c>
      <c r="F4366" s="95" t="s">
        <v>534</v>
      </c>
      <c r="G4366" s="95" t="s">
        <v>534</v>
      </c>
      <c r="H4366" s="95">
        <v>0</v>
      </c>
      <c r="I4366" s="95">
        <v>1</v>
      </c>
      <c r="J4366" s="95">
        <v>3899</v>
      </c>
      <c r="K4366" s="95" t="s">
        <v>534</v>
      </c>
      <c r="L4366" s="98" t="s">
        <v>534</v>
      </c>
      <c r="M4366" s="98" t="s">
        <v>534</v>
      </c>
      <c r="N4366" s="97" t="s">
        <v>534</v>
      </c>
      <c r="Q4366" s="88" t="str">
        <f t="array" aca="1" ref="Q4366" ca="1">IFERROR(INDEX(Tableau3[Num DECAL],SMALL(IF(Tableau3[Num DECAL]&lt;&gt;"",ROW(INDIRECT("1:"&amp;ROWS(Tableau3[Num DECAL])))),ROWS($1:4355))),"")</f>
        <v/>
      </c>
      <c r="R4366" s="88">
        <f t="shared" ca="1" si="68"/>
        <v>0</v>
      </c>
      <c r="S4366" s="88">
        <f ca="1">COUNTIFS(Tableau3[PLAGE],R4366)</f>
        <v>0</v>
      </c>
      <c r="T4366" s="139">
        <f ca="1">INDEX(EXTRACT!DATE,MATCH(Tableau4[[#This Row],[Décalage]],D:D,0),0)</f>
        <v>0</v>
      </c>
      <c r="U4366" s="139">
        <f ca="1">VLOOKUP(Tableau4[[#This Row],[Décalage]],D:E,2,0)</f>
        <v>0</v>
      </c>
      <c r="V4366" s="139">
        <f ca="1">VLOOKUP(Tableau4[[#This Row],[Décalage]],D:G,4,0)</f>
        <v>0</v>
      </c>
      <c r="AY4366" s="88"/>
      <c r="AZ4366" s="88"/>
      <c r="BA4366" s="88"/>
      <c r="BB4366" s="88"/>
      <c r="BC4366" s="88"/>
    </row>
    <row r="4367" spans="1:55" ht="15" x14ac:dyDescent="0.2">
      <c r="A4367" s="100" t="s">
        <v>534</v>
      </c>
      <c r="B4367" s="95" t="s">
        <v>534</v>
      </c>
      <c r="C4367" s="95">
        <v>4364</v>
      </c>
      <c r="D4367" s="95" t="s">
        <v>534</v>
      </c>
      <c r="E4367" s="99" t="s">
        <v>534</v>
      </c>
      <c r="F4367" s="95" t="s">
        <v>534</v>
      </c>
      <c r="G4367" s="95" t="s">
        <v>534</v>
      </c>
      <c r="H4367" s="95">
        <v>0</v>
      </c>
      <c r="I4367" s="95">
        <v>1</v>
      </c>
      <c r="J4367" s="95">
        <v>3900</v>
      </c>
      <c r="K4367" s="95" t="s">
        <v>534</v>
      </c>
      <c r="L4367" s="98" t="s">
        <v>534</v>
      </c>
      <c r="M4367" s="98" t="s">
        <v>534</v>
      </c>
      <c r="N4367" s="97" t="s">
        <v>534</v>
      </c>
      <c r="Q4367" s="88" t="str">
        <f t="array" aca="1" ref="Q4367" ca="1">IFERROR(INDEX(Tableau3[Num DECAL],SMALL(IF(Tableau3[Num DECAL]&lt;&gt;"",ROW(INDIRECT("1:"&amp;ROWS(Tableau3[Num DECAL])))),ROWS($1:4356))),"")</f>
        <v/>
      </c>
      <c r="R4367" s="88">
        <f t="shared" ca="1" si="68"/>
        <v>0</v>
      </c>
      <c r="S4367" s="88">
        <f ca="1">COUNTIFS(Tableau3[PLAGE],R4367)</f>
        <v>0</v>
      </c>
      <c r="T4367" s="139">
        <f ca="1">INDEX(EXTRACT!DATE,MATCH(Tableau4[[#This Row],[Décalage]],D:D,0),0)</f>
        <v>0</v>
      </c>
      <c r="U4367" s="139">
        <f ca="1">VLOOKUP(Tableau4[[#This Row],[Décalage]],D:E,2,0)</f>
        <v>0</v>
      </c>
      <c r="V4367" s="139">
        <f ca="1">VLOOKUP(Tableau4[[#This Row],[Décalage]],D:G,4,0)</f>
        <v>0</v>
      </c>
      <c r="AY4367" s="88"/>
      <c r="AZ4367" s="88"/>
      <c r="BA4367" s="88"/>
      <c r="BB4367" s="88"/>
      <c r="BC4367" s="88"/>
    </row>
    <row r="4368" spans="1:55" ht="15" x14ac:dyDescent="0.2">
      <c r="A4368" s="100" t="s">
        <v>534</v>
      </c>
      <c r="B4368" s="95" t="s">
        <v>534</v>
      </c>
      <c r="C4368" s="95">
        <v>4365</v>
      </c>
      <c r="D4368" s="95" t="s">
        <v>534</v>
      </c>
      <c r="E4368" s="99" t="s">
        <v>534</v>
      </c>
      <c r="F4368" s="95" t="s">
        <v>534</v>
      </c>
      <c r="G4368" s="95" t="s">
        <v>534</v>
      </c>
      <c r="H4368" s="95">
        <v>0</v>
      </c>
      <c r="I4368" s="95">
        <v>1</v>
      </c>
      <c r="J4368" s="95">
        <v>3901</v>
      </c>
      <c r="K4368" s="95" t="s">
        <v>534</v>
      </c>
      <c r="L4368" s="98" t="s">
        <v>534</v>
      </c>
      <c r="M4368" s="98" t="s">
        <v>534</v>
      </c>
      <c r="N4368" s="97" t="s">
        <v>534</v>
      </c>
      <c r="Q4368" s="88" t="str">
        <f t="array" aca="1" ref="Q4368" ca="1">IFERROR(INDEX(Tableau3[Num DECAL],SMALL(IF(Tableau3[Num DECAL]&lt;&gt;"",ROW(INDIRECT("1:"&amp;ROWS(Tableau3[Num DECAL])))),ROWS($1:4357))),"")</f>
        <v/>
      </c>
      <c r="R4368" s="88">
        <f t="shared" ca="1" si="68"/>
        <v>0</v>
      </c>
      <c r="S4368" s="88">
        <f ca="1">COUNTIFS(Tableau3[PLAGE],R4368)</f>
        <v>0</v>
      </c>
      <c r="T4368" s="139">
        <f ca="1">INDEX(EXTRACT!DATE,MATCH(Tableau4[[#This Row],[Décalage]],D:D,0),0)</f>
        <v>0</v>
      </c>
      <c r="U4368" s="139">
        <f ca="1">VLOOKUP(Tableau4[[#This Row],[Décalage]],D:E,2,0)</f>
        <v>0</v>
      </c>
      <c r="V4368" s="139">
        <f ca="1">VLOOKUP(Tableau4[[#This Row],[Décalage]],D:G,4,0)</f>
        <v>0</v>
      </c>
      <c r="AY4368" s="88"/>
      <c r="AZ4368" s="88"/>
      <c r="BA4368" s="88"/>
      <c r="BB4368" s="88"/>
      <c r="BC4368" s="88"/>
    </row>
    <row r="4369" spans="1:55" ht="15" x14ac:dyDescent="0.2">
      <c r="A4369" s="100" t="s">
        <v>534</v>
      </c>
      <c r="B4369" s="95" t="s">
        <v>534</v>
      </c>
      <c r="C4369" s="95">
        <v>4366</v>
      </c>
      <c r="D4369" s="95" t="s">
        <v>534</v>
      </c>
      <c r="E4369" s="99" t="s">
        <v>534</v>
      </c>
      <c r="F4369" s="95" t="s">
        <v>534</v>
      </c>
      <c r="G4369" s="95" t="s">
        <v>534</v>
      </c>
      <c r="H4369" s="95">
        <v>0</v>
      </c>
      <c r="I4369" s="95">
        <v>1</v>
      </c>
      <c r="J4369" s="95">
        <v>3902</v>
      </c>
      <c r="K4369" s="95" t="s">
        <v>534</v>
      </c>
      <c r="L4369" s="98" t="s">
        <v>534</v>
      </c>
      <c r="M4369" s="98" t="s">
        <v>534</v>
      </c>
      <c r="N4369" s="97" t="s">
        <v>534</v>
      </c>
      <c r="Q4369" s="88" t="str">
        <f t="array" aca="1" ref="Q4369" ca="1">IFERROR(INDEX(Tableau3[Num DECAL],SMALL(IF(Tableau3[Num DECAL]&lt;&gt;"",ROW(INDIRECT("1:"&amp;ROWS(Tableau3[Num DECAL])))),ROWS($1:4358))),"")</f>
        <v/>
      </c>
      <c r="R4369" s="88">
        <f t="shared" ca="1" si="68"/>
        <v>0</v>
      </c>
      <c r="S4369" s="88">
        <f ca="1">COUNTIFS(Tableau3[PLAGE],R4369)</f>
        <v>0</v>
      </c>
      <c r="T4369" s="139">
        <f ca="1">INDEX(EXTRACT!DATE,MATCH(Tableau4[[#This Row],[Décalage]],D:D,0),0)</f>
        <v>0</v>
      </c>
      <c r="U4369" s="139">
        <f ca="1">VLOOKUP(Tableau4[[#This Row],[Décalage]],D:E,2,0)</f>
        <v>0</v>
      </c>
      <c r="V4369" s="139">
        <f ca="1">VLOOKUP(Tableau4[[#This Row],[Décalage]],D:G,4,0)</f>
        <v>0</v>
      </c>
      <c r="AY4369" s="88"/>
      <c r="AZ4369" s="88"/>
      <c r="BA4369" s="88"/>
      <c r="BB4369" s="88"/>
      <c r="BC4369" s="88"/>
    </row>
    <row r="4370" spans="1:55" ht="15" x14ac:dyDescent="0.2">
      <c r="A4370" s="100" t="s">
        <v>534</v>
      </c>
      <c r="B4370" s="95" t="s">
        <v>534</v>
      </c>
      <c r="C4370" s="95">
        <v>4367</v>
      </c>
      <c r="D4370" s="95" t="s">
        <v>534</v>
      </c>
      <c r="E4370" s="99" t="s">
        <v>534</v>
      </c>
      <c r="F4370" s="95" t="s">
        <v>534</v>
      </c>
      <c r="G4370" s="95" t="s">
        <v>534</v>
      </c>
      <c r="H4370" s="95">
        <v>0</v>
      </c>
      <c r="I4370" s="95">
        <v>1</v>
      </c>
      <c r="J4370" s="95">
        <v>3903</v>
      </c>
      <c r="K4370" s="95" t="s">
        <v>534</v>
      </c>
      <c r="L4370" s="98" t="s">
        <v>534</v>
      </c>
      <c r="M4370" s="98" t="s">
        <v>534</v>
      </c>
      <c r="N4370" s="97" t="s">
        <v>534</v>
      </c>
      <c r="Q4370" s="88" t="str">
        <f t="array" aca="1" ref="Q4370" ca="1">IFERROR(INDEX(Tableau3[Num DECAL],SMALL(IF(Tableau3[Num DECAL]&lt;&gt;"",ROW(INDIRECT("1:"&amp;ROWS(Tableau3[Num DECAL])))),ROWS($1:4359))),"")</f>
        <v/>
      </c>
      <c r="R4370" s="88">
        <f t="shared" ca="1" si="68"/>
        <v>0</v>
      </c>
      <c r="S4370" s="88">
        <f ca="1">COUNTIFS(Tableau3[PLAGE],R4370)</f>
        <v>0</v>
      </c>
      <c r="T4370" s="139">
        <f ca="1">INDEX(EXTRACT!DATE,MATCH(Tableau4[[#This Row],[Décalage]],D:D,0),0)</f>
        <v>0</v>
      </c>
      <c r="U4370" s="139">
        <f ca="1">VLOOKUP(Tableau4[[#This Row],[Décalage]],D:E,2,0)</f>
        <v>0</v>
      </c>
      <c r="V4370" s="139">
        <f ca="1">VLOOKUP(Tableau4[[#This Row],[Décalage]],D:G,4,0)</f>
        <v>0</v>
      </c>
      <c r="AY4370" s="88"/>
      <c r="AZ4370" s="88"/>
      <c r="BA4370" s="88"/>
      <c r="BB4370" s="88"/>
      <c r="BC4370" s="88"/>
    </row>
    <row r="4371" spans="1:55" ht="15" x14ac:dyDescent="0.2">
      <c r="A4371" s="100" t="s">
        <v>534</v>
      </c>
      <c r="B4371" s="95" t="s">
        <v>534</v>
      </c>
      <c r="C4371" s="95">
        <v>4368</v>
      </c>
      <c r="D4371" s="95" t="s">
        <v>534</v>
      </c>
      <c r="E4371" s="99" t="s">
        <v>534</v>
      </c>
      <c r="F4371" s="95" t="s">
        <v>534</v>
      </c>
      <c r="G4371" s="95" t="s">
        <v>534</v>
      </c>
      <c r="H4371" s="95">
        <v>0</v>
      </c>
      <c r="I4371" s="95">
        <v>1</v>
      </c>
      <c r="J4371" s="95">
        <v>3904</v>
      </c>
      <c r="K4371" s="95" t="s">
        <v>534</v>
      </c>
      <c r="L4371" s="98" t="s">
        <v>534</v>
      </c>
      <c r="M4371" s="98" t="s">
        <v>534</v>
      </c>
      <c r="N4371" s="97" t="s">
        <v>534</v>
      </c>
      <c r="Q4371" s="88" t="str">
        <f t="array" aca="1" ref="Q4371" ca="1">IFERROR(INDEX(Tableau3[Num DECAL],SMALL(IF(Tableau3[Num DECAL]&lt;&gt;"",ROW(INDIRECT("1:"&amp;ROWS(Tableau3[Num DECAL])))),ROWS($1:4360))),"")</f>
        <v/>
      </c>
      <c r="R4371" s="88">
        <f t="shared" ca="1" si="68"/>
        <v>0</v>
      </c>
      <c r="S4371" s="88">
        <f ca="1">COUNTIFS(Tableau3[PLAGE],R4371)</f>
        <v>0</v>
      </c>
      <c r="T4371" s="139">
        <f ca="1">INDEX(EXTRACT!DATE,MATCH(Tableau4[[#This Row],[Décalage]],D:D,0),0)</f>
        <v>0</v>
      </c>
      <c r="U4371" s="139">
        <f ca="1">VLOOKUP(Tableau4[[#This Row],[Décalage]],D:E,2,0)</f>
        <v>0</v>
      </c>
      <c r="V4371" s="139">
        <f ca="1">VLOOKUP(Tableau4[[#This Row],[Décalage]],D:G,4,0)</f>
        <v>0</v>
      </c>
      <c r="AY4371" s="88"/>
      <c r="AZ4371" s="88"/>
      <c r="BA4371" s="88"/>
      <c r="BB4371" s="88"/>
      <c r="BC4371" s="88"/>
    </row>
    <row r="4372" spans="1:55" ht="15" x14ac:dyDescent="0.2">
      <c r="A4372" s="100" t="s">
        <v>534</v>
      </c>
      <c r="B4372" s="95" t="s">
        <v>534</v>
      </c>
      <c r="C4372" s="95">
        <v>4369</v>
      </c>
      <c r="D4372" s="95" t="s">
        <v>534</v>
      </c>
      <c r="E4372" s="99" t="s">
        <v>534</v>
      </c>
      <c r="F4372" s="95" t="s">
        <v>534</v>
      </c>
      <c r="G4372" s="95" t="s">
        <v>534</v>
      </c>
      <c r="H4372" s="95">
        <v>0</v>
      </c>
      <c r="I4372" s="95">
        <v>1</v>
      </c>
      <c r="J4372" s="95">
        <v>3905</v>
      </c>
      <c r="K4372" s="95" t="s">
        <v>534</v>
      </c>
      <c r="L4372" s="98" t="s">
        <v>534</v>
      </c>
      <c r="M4372" s="98" t="s">
        <v>534</v>
      </c>
      <c r="N4372" s="97" t="s">
        <v>534</v>
      </c>
      <c r="Q4372" s="88" t="str">
        <f t="array" aca="1" ref="Q4372" ca="1">IFERROR(INDEX(Tableau3[Num DECAL],SMALL(IF(Tableau3[Num DECAL]&lt;&gt;"",ROW(INDIRECT("1:"&amp;ROWS(Tableau3[Num DECAL])))),ROWS($1:4361))),"")</f>
        <v/>
      </c>
      <c r="R4372" s="88">
        <f t="shared" ca="1" si="68"/>
        <v>0</v>
      </c>
      <c r="S4372" s="88">
        <f ca="1">COUNTIFS(Tableau3[PLAGE],R4372)</f>
        <v>0</v>
      </c>
      <c r="T4372" s="139">
        <f ca="1">INDEX(EXTRACT!DATE,MATCH(Tableau4[[#This Row],[Décalage]],D:D,0),0)</f>
        <v>0</v>
      </c>
      <c r="U4372" s="139">
        <f ca="1">VLOOKUP(Tableau4[[#This Row],[Décalage]],D:E,2,0)</f>
        <v>0</v>
      </c>
      <c r="V4372" s="139">
        <f ca="1">VLOOKUP(Tableau4[[#This Row],[Décalage]],D:G,4,0)</f>
        <v>0</v>
      </c>
      <c r="AY4372" s="88"/>
      <c r="AZ4372" s="88"/>
      <c r="BA4372" s="88"/>
      <c r="BB4372" s="88"/>
      <c r="BC4372" s="88"/>
    </row>
    <row r="4373" spans="1:55" ht="15" x14ac:dyDescent="0.2">
      <c r="A4373" s="100" t="s">
        <v>534</v>
      </c>
      <c r="B4373" s="95" t="s">
        <v>534</v>
      </c>
      <c r="C4373" s="95">
        <v>4370</v>
      </c>
      <c r="D4373" s="95" t="s">
        <v>534</v>
      </c>
      <c r="E4373" s="99" t="s">
        <v>534</v>
      </c>
      <c r="F4373" s="95" t="s">
        <v>534</v>
      </c>
      <c r="G4373" s="95" t="s">
        <v>534</v>
      </c>
      <c r="H4373" s="95">
        <v>0</v>
      </c>
      <c r="I4373" s="95">
        <v>1</v>
      </c>
      <c r="J4373" s="95">
        <v>3906</v>
      </c>
      <c r="K4373" s="95" t="s">
        <v>534</v>
      </c>
      <c r="L4373" s="98" t="s">
        <v>534</v>
      </c>
      <c r="M4373" s="98" t="s">
        <v>534</v>
      </c>
      <c r="N4373" s="97" t="s">
        <v>534</v>
      </c>
      <c r="Q4373" s="88" t="str">
        <f t="array" aca="1" ref="Q4373" ca="1">IFERROR(INDEX(Tableau3[Num DECAL],SMALL(IF(Tableau3[Num DECAL]&lt;&gt;"",ROW(INDIRECT("1:"&amp;ROWS(Tableau3[Num DECAL])))),ROWS($1:4362))),"")</f>
        <v/>
      </c>
      <c r="R4373" s="88">
        <f t="shared" ca="1" si="68"/>
        <v>0</v>
      </c>
      <c r="S4373" s="88">
        <f ca="1">COUNTIFS(Tableau3[PLAGE],R4373)</f>
        <v>0</v>
      </c>
      <c r="T4373" s="139">
        <f ca="1">INDEX(EXTRACT!DATE,MATCH(Tableau4[[#This Row],[Décalage]],D:D,0),0)</f>
        <v>0</v>
      </c>
      <c r="U4373" s="139">
        <f ca="1">VLOOKUP(Tableau4[[#This Row],[Décalage]],D:E,2,0)</f>
        <v>0</v>
      </c>
      <c r="V4373" s="139">
        <f ca="1">VLOOKUP(Tableau4[[#This Row],[Décalage]],D:G,4,0)</f>
        <v>0</v>
      </c>
      <c r="AY4373" s="88"/>
      <c r="AZ4373" s="88"/>
      <c r="BA4373" s="88"/>
      <c r="BB4373" s="88"/>
      <c r="BC4373" s="88"/>
    </row>
    <row r="4374" spans="1:55" ht="15" x14ac:dyDescent="0.2">
      <c r="A4374" s="100" t="s">
        <v>534</v>
      </c>
      <c r="B4374" s="95" t="s">
        <v>534</v>
      </c>
      <c r="C4374" s="95">
        <v>4371</v>
      </c>
      <c r="D4374" s="95" t="s">
        <v>534</v>
      </c>
      <c r="E4374" s="99" t="s">
        <v>534</v>
      </c>
      <c r="F4374" s="95" t="s">
        <v>534</v>
      </c>
      <c r="G4374" s="95" t="s">
        <v>534</v>
      </c>
      <c r="H4374" s="95">
        <v>0</v>
      </c>
      <c r="I4374" s="95">
        <v>1</v>
      </c>
      <c r="J4374" s="95">
        <v>3907</v>
      </c>
      <c r="K4374" s="95" t="s">
        <v>534</v>
      </c>
      <c r="L4374" s="98" t="s">
        <v>534</v>
      </c>
      <c r="M4374" s="98" t="s">
        <v>534</v>
      </c>
      <c r="N4374" s="97" t="s">
        <v>534</v>
      </c>
      <c r="Q4374" s="88" t="str">
        <f t="array" aca="1" ref="Q4374" ca="1">IFERROR(INDEX(Tableau3[Num DECAL],SMALL(IF(Tableau3[Num DECAL]&lt;&gt;"",ROW(INDIRECT("1:"&amp;ROWS(Tableau3[Num DECAL])))),ROWS($1:4363))),"")</f>
        <v/>
      </c>
      <c r="R4374" s="88">
        <f t="shared" ca="1" si="68"/>
        <v>0</v>
      </c>
      <c r="S4374" s="88">
        <f ca="1">COUNTIFS(Tableau3[PLAGE],R4374)</f>
        <v>0</v>
      </c>
      <c r="T4374" s="139">
        <f ca="1">INDEX(EXTRACT!DATE,MATCH(Tableau4[[#This Row],[Décalage]],D:D,0),0)</f>
        <v>0</v>
      </c>
      <c r="U4374" s="139">
        <f ca="1">VLOOKUP(Tableau4[[#This Row],[Décalage]],D:E,2,0)</f>
        <v>0</v>
      </c>
      <c r="V4374" s="139">
        <f ca="1">VLOOKUP(Tableau4[[#This Row],[Décalage]],D:G,4,0)</f>
        <v>0</v>
      </c>
      <c r="AY4374" s="88"/>
      <c r="AZ4374" s="88"/>
      <c r="BA4374" s="88"/>
      <c r="BB4374" s="88"/>
      <c r="BC4374" s="88"/>
    </row>
    <row r="4375" spans="1:55" ht="15" x14ac:dyDescent="0.2">
      <c r="A4375" s="100" t="s">
        <v>534</v>
      </c>
      <c r="B4375" s="95" t="s">
        <v>534</v>
      </c>
      <c r="C4375" s="95">
        <v>4372</v>
      </c>
      <c r="D4375" s="95" t="s">
        <v>534</v>
      </c>
      <c r="E4375" s="99" t="s">
        <v>534</v>
      </c>
      <c r="F4375" s="95" t="s">
        <v>534</v>
      </c>
      <c r="G4375" s="95" t="s">
        <v>534</v>
      </c>
      <c r="H4375" s="95">
        <v>0</v>
      </c>
      <c r="I4375" s="95">
        <v>1</v>
      </c>
      <c r="J4375" s="95">
        <v>3908</v>
      </c>
      <c r="K4375" s="95" t="s">
        <v>534</v>
      </c>
      <c r="L4375" s="98" t="s">
        <v>534</v>
      </c>
      <c r="M4375" s="98" t="s">
        <v>534</v>
      </c>
      <c r="N4375" s="97" t="s">
        <v>534</v>
      </c>
      <c r="Q4375" s="88" t="str">
        <f t="array" aca="1" ref="Q4375" ca="1">IFERROR(INDEX(Tableau3[Num DECAL],SMALL(IF(Tableau3[Num DECAL]&lt;&gt;"",ROW(INDIRECT("1:"&amp;ROWS(Tableau3[Num DECAL])))),ROWS($1:4364))),"")</f>
        <v/>
      </c>
      <c r="R4375" s="88">
        <f t="shared" ca="1" si="68"/>
        <v>0</v>
      </c>
      <c r="S4375" s="88">
        <f ca="1">COUNTIFS(Tableau3[PLAGE],R4375)</f>
        <v>0</v>
      </c>
      <c r="T4375" s="139">
        <f ca="1">INDEX(EXTRACT!DATE,MATCH(Tableau4[[#This Row],[Décalage]],D:D,0),0)</f>
        <v>0</v>
      </c>
      <c r="U4375" s="139">
        <f ca="1">VLOOKUP(Tableau4[[#This Row],[Décalage]],D:E,2,0)</f>
        <v>0</v>
      </c>
      <c r="V4375" s="139">
        <f ca="1">VLOOKUP(Tableau4[[#This Row],[Décalage]],D:G,4,0)</f>
        <v>0</v>
      </c>
      <c r="AY4375" s="88"/>
      <c r="AZ4375" s="88"/>
      <c r="BA4375" s="88"/>
      <c r="BB4375" s="88"/>
      <c r="BC4375" s="88"/>
    </row>
    <row r="4376" spans="1:55" ht="15" x14ac:dyDescent="0.2">
      <c r="A4376" s="100" t="s">
        <v>534</v>
      </c>
      <c r="B4376" s="95" t="s">
        <v>534</v>
      </c>
      <c r="C4376" s="95">
        <v>4373</v>
      </c>
      <c r="D4376" s="95" t="s">
        <v>534</v>
      </c>
      <c r="E4376" s="99" t="s">
        <v>534</v>
      </c>
      <c r="F4376" s="95" t="s">
        <v>534</v>
      </c>
      <c r="G4376" s="95" t="s">
        <v>534</v>
      </c>
      <c r="H4376" s="95">
        <v>0</v>
      </c>
      <c r="I4376" s="95">
        <v>1</v>
      </c>
      <c r="J4376" s="95">
        <v>3909</v>
      </c>
      <c r="K4376" s="95" t="s">
        <v>534</v>
      </c>
      <c r="L4376" s="98" t="s">
        <v>534</v>
      </c>
      <c r="M4376" s="98" t="s">
        <v>534</v>
      </c>
      <c r="N4376" s="97" t="s">
        <v>534</v>
      </c>
      <c r="Q4376" s="88" t="str">
        <f t="array" aca="1" ref="Q4376" ca="1">IFERROR(INDEX(Tableau3[Num DECAL],SMALL(IF(Tableau3[Num DECAL]&lt;&gt;"",ROW(INDIRECT("1:"&amp;ROWS(Tableau3[Num DECAL])))),ROWS($1:4365))),"")</f>
        <v/>
      </c>
      <c r="R4376" s="88">
        <f t="shared" ca="1" si="68"/>
        <v>0</v>
      </c>
      <c r="S4376" s="88">
        <f ca="1">COUNTIFS(Tableau3[PLAGE],R4376)</f>
        <v>0</v>
      </c>
      <c r="T4376" s="139">
        <f ca="1">INDEX(EXTRACT!DATE,MATCH(Tableau4[[#This Row],[Décalage]],D:D,0),0)</f>
        <v>0</v>
      </c>
      <c r="U4376" s="139">
        <f ca="1">VLOOKUP(Tableau4[[#This Row],[Décalage]],D:E,2,0)</f>
        <v>0</v>
      </c>
      <c r="V4376" s="139">
        <f ca="1">VLOOKUP(Tableau4[[#This Row],[Décalage]],D:G,4,0)</f>
        <v>0</v>
      </c>
      <c r="AY4376" s="88"/>
      <c r="AZ4376" s="88"/>
      <c r="BA4376" s="88"/>
      <c r="BB4376" s="88"/>
      <c r="BC4376" s="88"/>
    </row>
    <row r="4377" spans="1:55" ht="15" x14ac:dyDescent="0.2">
      <c r="A4377" s="100" t="s">
        <v>534</v>
      </c>
      <c r="B4377" s="95" t="s">
        <v>534</v>
      </c>
      <c r="C4377" s="95">
        <v>4374</v>
      </c>
      <c r="D4377" s="95" t="s">
        <v>534</v>
      </c>
      <c r="E4377" s="99" t="s">
        <v>534</v>
      </c>
      <c r="F4377" s="95" t="s">
        <v>534</v>
      </c>
      <c r="G4377" s="95" t="s">
        <v>534</v>
      </c>
      <c r="H4377" s="95">
        <v>0</v>
      </c>
      <c r="I4377" s="95">
        <v>1</v>
      </c>
      <c r="J4377" s="95">
        <v>3910</v>
      </c>
      <c r="K4377" s="95" t="s">
        <v>534</v>
      </c>
      <c r="L4377" s="98" t="s">
        <v>534</v>
      </c>
      <c r="M4377" s="98" t="s">
        <v>534</v>
      </c>
      <c r="N4377" s="97" t="s">
        <v>534</v>
      </c>
      <c r="Q4377" s="88" t="str">
        <f t="array" aca="1" ref="Q4377" ca="1">IFERROR(INDEX(Tableau3[Num DECAL],SMALL(IF(Tableau3[Num DECAL]&lt;&gt;"",ROW(INDIRECT("1:"&amp;ROWS(Tableau3[Num DECAL])))),ROWS($1:4366))),"")</f>
        <v/>
      </c>
      <c r="R4377" s="88">
        <f t="shared" ca="1" si="68"/>
        <v>0</v>
      </c>
      <c r="S4377" s="88">
        <f ca="1">COUNTIFS(Tableau3[PLAGE],R4377)</f>
        <v>0</v>
      </c>
      <c r="T4377" s="139">
        <f ca="1">INDEX(EXTRACT!DATE,MATCH(Tableau4[[#This Row],[Décalage]],D:D,0),0)</f>
        <v>0</v>
      </c>
      <c r="U4377" s="139">
        <f ca="1">VLOOKUP(Tableau4[[#This Row],[Décalage]],D:E,2,0)</f>
        <v>0</v>
      </c>
      <c r="V4377" s="139">
        <f ca="1">VLOOKUP(Tableau4[[#This Row],[Décalage]],D:G,4,0)</f>
        <v>0</v>
      </c>
      <c r="AY4377" s="88"/>
      <c r="AZ4377" s="88"/>
      <c r="BA4377" s="88"/>
      <c r="BB4377" s="88"/>
      <c r="BC4377" s="88"/>
    </row>
    <row r="4378" spans="1:55" ht="15" x14ac:dyDescent="0.2">
      <c r="A4378" s="100" t="s">
        <v>534</v>
      </c>
      <c r="B4378" s="95" t="s">
        <v>534</v>
      </c>
      <c r="C4378" s="95">
        <v>4375</v>
      </c>
      <c r="D4378" s="95" t="s">
        <v>534</v>
      </c>
      <c r="E4378" s="99" t="s">
        <v>534</v>
      </c>
      <c r="F4378" s="95" t="s">
        <v>534</v>
      </c>
      <c r="G4378" s="95" t="s">
        <v>534</v>
      </c>
      <c r="H4378" s="95">
        <v>0</v>
      </c>
      <c r="I4378" s="95">
        <v>1</v>
      </c>
      <c r="J4378" s="95">
        <v>3911</v>
      </c>
      <c r="K4378" s="95" t="s">
        <v>534</v>
      </c>
      <c r="L4378" s="98" t="s">
        <v>534</v>
      </c>
      <c r="M4378" s="98" t="s">
        <v>534</v>
      </c>
      <c r="N4378" s="97" t="s">
        <v>534</v>
      </c>
      <c r="Q4378" s="88" t="str">
        <f t="array" aca="1" ref="Q4378" ca="1">IFERROR(INDEX(Tableau3[Num DECAL],SMALL(IF(Tableau3[Num DECAL]&lt;&gt;"",ROW(INDIRECT("1:"&amp;ROWS(Tableau3[Num DECAL])))),ROWS($1:4367))),"")</f>
        <v/>
      </c>
      <c r="R4378" s="88">
        <f t="shared" ca="1" si="68"/>
        <v>0</v>
      </c>
      <c r="S4378" s="88">
        <f ca="1">COUNTIFS(Tableau3[PLAGE],R4378)</f>
        <v>0</v>
      </c>
      <c r="T4378" s="139">
        <f ca="1">INDEX(EXTRACT!DATE,MATCH(Tableau4[[#This Row],[Décalage]],D:D,0),0)</f>
        <v>0</v>
      </c>
      <c r="U4378" s="139">
        <f ca="1">VLOOKUP(Tableau4[[#This Row],[Décalage]],D:E,2,0)</f>
        <v>0</v>
      </c>
      <c r="V4378" s="139">
        <f ca="1">VLOOKUP(Tableau4[[#This Row],[Décalage]],D:G,4,0)</f>
        <v>0</v>
      </c>
      <c r="AY4378" s="88"/>
      <c r="AZ4378" s="88"/>
      <c r="BA4378" s="88"/>
      <c r="BB4378" s="88"/>
      <c r="BC4378" s="88"/>
    </row>
    <row r="4379" spans="1:55" ht="15" x14ac:dyDescent="0.2">
      <c r="A4379" s="100" t="s">
        <v>534</v>
      </c>
      <c r="B4379" s="95" t="s">
        <v>534</v>
      </c>
      <c r="C4379" s="95">
        <v>4376</v>
      </c>
      <c r="D4379" s="95" t="s">
        <v>534</v>
      </c>
      <c r="E4379" s="99" t="s">
        <v>534</v>
      </c>
      <c r="F4379" s="95" t="s">
        <v>534</v>
      </c>
      <c r="G4379" s="95" t="s">
        <v>534</v>
      </c>
      <c r="H4379" s="95">
        <v>0</v>
      </c>
      <c r="I4379" s="95">
        <v>1</v>
      </c>
      <c r="J4379" s="95">
        <v>3912</v>
      </c>
      <c r="K4379" s="95" t="s">
        <v>534</v>
      </c>
      <c r="L4379" s="98" t="s">
        <v>534</v>
      </c>
      <c r="M4379" s="98" t="s">
        <v>534</v>
      </c>
      <c r="N4379" s="97" t="s">
        <v>534</v>
      </c>
      <c r="Q4379" s="88" t="str">
        <f t="array" aca="1" ref="Q4379" ca="1">IFERROR(INDEX(Tableau3[Num DECAL],SMALL(IF(Tableau3[Num DECAL]&lt;&gt;"",ROW(INDIRECT("1:"&amp;ROWS(Tableau3[Num DECAL])))),ROWS($1:4368))),"")</f>
        <v/>
      </c>
      <c r="R4379" s="88">
        <f t="shared" ca="1" si="68"/>
        <v>0</v>
      </c>
      <c r="S4379" s="88">
        <f ca="1">COUNTIFS(Tableau3[PLAGE],R4379)</f>
        <v>0</v>
      </c>
      <c r="T4379" s="139">
        <f ca="1">INDEX(EXTRACT!DATE,MATCH(Tableau4[[#This Row],[Décalage]],D:D,0),0)</f>
        <v>0</v>
      </c>
      <c r="U4379" s="139">
        <f ca="1">VLOOKUP(Tableau4[[#This Row],[Décalage]],D:E,2,0)</f>
        <v>0</v>
      </c>
      <c r="V4379" s="139">
        <f ca="1">VLOOKUP(Tableau4[[#This Row],[Décalage]],D:G,4,0)</f>
        <v>0</v>
      </c>
      <c r="AY4379" s="88"/>
      <c r="AZ4379" s="88"/>
      <c r="BA4379" s="88"/>
      <c r="BB4379" s="88"/>
      <c r="BC4379" s="88"/>
    </row>
    <row r="4380" spans="1:55" ht="15" x14ac:dyDescent="0.2">
      <c r="A4380" s="100" t="s">
        <v>534</v>
      </c>
      <c r="B4380" s="95" t="s">
        <v>534</v>
      </c>
      <c r="C4380" s="95">
        <v>4377</v>
      </c>
      <c r="D4380" s="95" t="s">
        <v>534</v>
      </c>
      <c r="E4380" s="99" t="s">
        <v>534</v>
      </c>
      <c r="F4380" s="95" t="s">
        <v>534</v>
      </c>
      <c r="G4380" s="95" t="s">
        <v>534</v>
      </c>
      <c r="H4380" s="95">
        <v>0</v>
      </c>
      <c r="I4380" s="95">
        <v>1</v>
      </c>
      <c r="J4380" s="95">
        <v>3913</v>
      </c>
      <c r="K4380" s="95" t="s">
        <v>534</v>
      </c>
      <c r="L4380" s="98" t="s">
        <v>534</v>
      </c>
      <c r="M4380" s="98" t="s">
        <v>534</v>
      </c>
      <c r="N4380" s="97" t="s">
        <v>534</v>
      </c>
      <c r="Q4380" s="88" t="str">
        <f t="array" aca="1" ref="Q4380" ca="1">IFERROR(INDEX(Tableau3[Num DECAL],SMALL(IF(Tableau3[Num DECAL]&lt;&gt;"",ROW(INDIRECT("1:"&amp;ROWS(Tableau3[Num DECAL])))),ROWS($1:4369))),"")</f>
        <v/>
      </c>
      <c r="R4380" s="88">
        <f t="shared" ca="1" si="68"/>
        <v>0</v>
      </c>
      <c r="S4380" s="88">
        <f ca="1">COUNTIFS(Tableau3[PLAGE],R4380)</f>
        <v>0</v>
      </c>
      <c r="T4380" s="139">
        <f ca="1">INDEX(EXTRACT!DATE,MATCH(Tableau4[[#This Row],[Décalage]],D:D,0),0)</f>
        <v>0</v>
      </c>
      <c r="U4380" s="139">
        <f ca="1">VLOOKUP(Tableau4[[#This Row],[Décalage]],D:E,2,0)</f>
        <v>0</v>
      </c>
      <c r="V4380" s="139">
        <f ca="1">VLOOKUP(Tableau4[[#This Row],[Décalage]],D:G,4,0)</f>
        <v>0</v>
      </c>
      <c r="AY4380" s="88"/>
      <c r="AZ4380" s="88"/>
      <c r="BA4380" s="88"/>
      <c r="BB4380" s="88"/>
      <c r="BC4380" s="88"/>
    </row>
    <row r="4381" spans="1:55" ht="15" x14ac:dyDescent="0.2">
      <c r="A4381" s="100" t="s">
        <v>534</v>
      </c>
      <c r="B4381" s="95" t="s">
        <v>534</v>
      </c>
      <c r="C4381" s="95">
        <v>4378</v>
      </c>
      <c r="D4381" s="95" t="s">
        <v>534</v>
      </c>
      <c r="E4381" s="99" t="s">
        <v>534</v>
      </c>
      <c r="F4381" s="95" t="s">
        <v>534</v>
      </c>
      <c r="G4381" s="95" t="s">
        <v>534</v>
      </c>
      <c r="H4381" s="95">
        <v>0</v>
      </c>
      <c r="I4381" s="95">
        <v>1</v>
      </c>
      <c r="J4381" s="95">
        <v>3914</v>
      </c>
      <c r="K4381" s="95" t="s">
        <v>534</v>
      </c>
      <c r="L4381" s="98" t="s">
        <v>534</v>
      </c>
      <c r="M4381" s="98" t="s">
        <v>534</v>
      </c>
      <c r="N4381" s="97" t="s">
        <v>534</v>
      </c>
      <c r="Q4381" s="88" t="str">
        <f t="array" aca="1" ref="Q4381" ca="1">IFERROR(INDEX(Tableau3[Num DECAL],SMALL(IF(Tableau3[Num DECAL]&lt;&gt;"",ROW(INDIRECT("1:"&amp;ROWS(Tableau3[Num DECAL])))),ROWS($1:4370))),"")</f>
        <v/>
      </c>
      <c r="R4381" s="88">
        <f t="shared" ca="1" si="68"/>
        <v>0</v>
      </c>
      <c r="S4381" s="88">
        <f ca="1">COUNTIFS(Tableau3[PLAGE],R4381)</f>
        <v>0</v>
      </c>
      <c r="T4381" s="139">
        <f ca="1">INDEX(EXTRACT!DATE,MATCH(Tableau4[[#This Row],[Décalage]],D:D,0),0)</f>
        <v>0</v>
      </c>
      <c r="U4381" s="139">
        <f ca="1">VLOOKUP(Tableau4[[#This Row],[Décalage]],D:E,2,0)</f>
        <v>0</v>
      </c>
      <c r="V4381" s="139">
        <f ca="1">VLOOKUP(Tableau4[[#This Row],[Décalage]],D:G,4,0)</f>
        <v>0</v>
      </c>
      <c r="AY4381" s="88"/>
      <c r="AZ4381" s="88"/>
      <c r="BA4381" s="88"/>
      <c r="BB4381" s="88"/>
      <c r="BC4381" s="88"/>
    </row>
    <row r="4382" spans="1:55" ht="15" x14ac:dyDescent="0.2">
      <c r="A4382" s="100" t="s">
        <v>534</v>
      </c>
      <c r="B4382" s="95" t="s">
        <v>534</v>
      </c>
      <c r="C4382" s="95">
        <v>4379</v>
      </c>
      <c r="D4382" s="95" t="s">
        <v>534</v>
      </c>
      <c r="E4382" s="99" t="s">
        <v>534</v>
      </c>
      <c r="F4382" s="95" t="s">
        <v>534</v>
      </c>
      <c r="G4382" s="95" t="s">
        <v>534</v>
      </c>
      <c r="H4382" s="95">
        <v>0</v>
      </c>
      <c r="I4382" s="95">
        <v>1</v>
      </c>
      <c r="J4382" s="95">
        <v>3915</v>
      </c>
      <c r="K4382" s="95" t="s">
        <v>534</v>
      </c>
      <c r="L4382" s="98" t="s">
        <v>534</v>
      </c>
      <c r="M4382" s="98" t="s">
        <v>534</v>
      </c>
      <c r="N4382" s="97" t="s">
        <v>534</v>
      </c>
      <c r="Q4382" s="88" t="str">
        <f t="array" aca="1" ref="Q4382" ca="1">IFERROR(INDEX(Tableau3[Num DECAL],SMALL(IF(Tableau3[Num DECAL]&lt;&gt;"",ROW(INDIRECT("1:"&amp;ROWS(Tableau3[Num DECAL])))),ROWS($1:4371))),"")</f>
        <v/>
      </c>
      <c r="R4382" s="88">
        <f t="shared" ca="1" si="68"/>
        <v>0</v>
      </c>
      <c r="S4382" s="88">
        <f ca="1">COUNTIFS(Tableau3[PLAGE],R4382)</f>
        <v>0</v>
      </c>
      <c r="T4382" s="139">
        <f ca="1">INDEX(EXTRACT!DATE,MATCH(Tableau4[[#This Row],[Décalage]],D:D,0),0)</f>
        <v>0</v>
      </c>
      <c r="U4382" s="139">
        <f ca="1">VLOOKUP(Tableau4[[#This Row],[Décalage]],D:E,2,0)</f>
        <v>0</v>
      </c>
      <c r="V4382" s="139">
        <f ca="1">VLOOKUP(Tableau4[[#This Row],[Décalage]],D:G,4,0)</f>
        <v>0</v>
      </c>
      <c r="AY4382" s="88"/>
      <c r="AZ4382" s="88"/>
      <c r="BA4382" s="88"/>
      <c r="BB4382" s="88"/>
      <c r="BC4382" s="88"/>
    </row>
    <row r="4383" spans="1:55" ht="15" x14ac:dyDescent="0.2">
      <c r="A4383" s="100" t="s">
        <v>534</v>
      </c>
      <c r="B4383" s="95" t="s">
        <v>534</v>
      </c>
      <c r="C4383" s="95">
        <v>4380</v>
      </c>
      <c r="D4383" s="95" t="s">
        <v>534</v>
      </c>
      <c r="E4383" s="99" t="s">
        <v>534</v>
      </c>
      <c r="F4383" s="95" t="s">
        <v>534</v>
      </c>
      <c r="G4383" s="95" t="s">
        <v>534</v>
      </c>
      <c r="H4383" s="95">
        <v>0</v>
      </c>
      <c r="I4383" s="95">
        <v>1</v>
      </c>
      <c r="J4383" s="95">
        <v>3916</v>
      </c>
      <c r="K4383" s="95">
        <v>4</v>
      </c>
      <c r="L4383" s="98" t="s">
        <v>534</v>
      </c>
      <c r="M4383" s="98" t="s">
        <v>534</v>
      </c>
      <c r="N4383" s="97" t="s">
        <v>534</v>
      </c>
      <c r="Q4383" s="88" t="str">
        <f t="array" aca="1" ref="Q4383" ca="1">IFERROR(INDEX(Tableau3[Num DECAL],SMALL(IF(Tableau3[Num DECAL]&lt;&gt;"",ROW(INDIRECT("1:"&amp;ROWS(Tableau3[Num DECAL])))),ROWS($1:4372))),"")</f>
        <v/>
      </c>
      <c r="R4383" s="88">
        <f t="shared" ca="1" si="68"/>
        <v>0</v>
      </c>
      <c r="S4383" s="88">
        <f ca="1">COUNTIFS(Tableau3[PLAGE],R4383)</f>
        <v>0</v>
      </c>
      <c r="T4383" s="139">
        <f ca="1">INDEX(EXTRACT!DATE,MATCH(Tableau4[[#This Row],[Décalage]],D:D,0),0)</f>
        <v>0</v>
      </c>
      <c r="U4383" s="139">
        <f ca="1">VLOOKUP(Tableau4[[#This Row],[Décalage]],D:E,2,0)</f>
        <v>0</v>
      </c>
      <c r="V4383" s="139">
        <f ca="1">VLOOKUP(Tableau4[[#This Row],[Décalage]],D:G,4,0)</f>
        <v>0</v>
      </c>
      <c r="AY4383" s="88"/>
      <c r="AZ4383" s="88"/>
      <c r="BA4383" s="88"/>
      <c r="BB4383" s="88"/>
      <c r="BC4383" s="88"/>
    </row>
    <row r="4384" spans="1:55" ht="15" x14ac:dyDescent="0.2">
      <c r="A4384" s="100" t="s">
        <v>534</v>
      </c>
      <c r="B4384" s="95" t="s">
        <v>534</v>
      </c>
      <c r="C4384" s="95">
        <v>4381</v>
      </c>
      <c r="D4384" s="95" t="s">
        <v>534</v>
      </c>
      <c r="E4384" s="99" t="s">
        <v>534</v>
      </c>
      <c r="F4384" s="95" t="s">
        <v>534</v>
      </c>
      <c r="G4384" s="95" t="s">
        <v>534</v>
      </c>
      <c r="H4384" s="95">
        <v>0</v>
      </c>
      <c r="I4384" s="95">
        <v>1</v>
      </c>
      <c r="J4384" s="95">
        <v>3917</v>
      </c>
      <c r="K4384" s="95" t="s">
        <v>534</v>
      </c>
      <c r="L4384" s="98" t="s">
        <v>534</v>
      </c>
      <c r="M4384" s="98" t="s">
        <v>534</v>
      </c>
      <c r="N4384" s="97" t="s">
        <v>534</v>
      </c>
      <c r="Q4384" s="88" t="str">
        <f t="array" aca="1" ref="Q4384" ca="1">IFERROR(INDEX(Tableau3[Num DECAL],SMALL(IF(Tableau3[Num DECAL]&lt;&gt;"",ROW(INDIRECT("1:"&amp;ROWS(Tableau3[Num DECAL])))),ROWS($1:4373))),"")</f>
        <v/>
      </c>
      <c r="R4384" s="88">
        <f t="shared" ca="1" si="68"/>
        <v>0</v>
      </c>
      <c r="S4384" s="88">
        <f ca="1">COUNTIFS(Tableau3[PLAGE],R4384)</f>
        <v>0</v>
      </c>
      <c r="T4384" s="139">
        <f ca="1">INDEX(EXTRACT!DATE,MATCH(Tableau4[[#This Row],[Décalage]],D:D,0),0)</f>
        <v>0</v>
      </c>
      <c r="U4384" s="139">
        <f ca="1">VLOOKUP(Tableau4[[#This Row],[Décalage]],D:E,2,0)</f>
        <v>0</v>
      </c>
      <c r="V4384" s="139">
        <f ca="1">VLOOKUP(Tableau4[[#This Row],[Décalage]],D:G,4,0)</f>
        <v>0</v>
      </c>
      <c r="AY4384" s="88"/>
      <c r="AZ4384" s="88"/>
      <c r="BA4384" s="88"/>
      <c r="BB4384" s="88"/>
      <c r="BC4384" s="88"/>
    </row>
    <row r="4385" spans="1:55" ht="15" x14ac:dyDescent="0.2">
      <c r="A4385" s="100" t="s">
        <v>534</v>
      </c>
      <c r="B4385" s="95" t="s">
        <v>534</v>
      </c>
      <c r="C4385" s="95">
        <v>4382</v>
      </c>
      <c r="D4385" s="95" t="s">
        <v>534</v>
      </c>
      <c r="E4385" s="99" t="s">
        <v>534</v>
      </c>
      <c r="F4385" s="95" t="s">
        <v>534</v>
      </c>
      <c r="G4385" s="95" t="s">
        <v>534</v>
      </c>
      <c r="H4385" s="95">
        <v>0</v>
      </c>
      <c r="I4385" s="95">
        <v>1</v>
      </c>
      <c r="J4385" s="95">
        <v>3918</v>
      </c>
      <c r="K4385" s="95" t="s">
        <v>534</v>
      </c>
      <c r="L4385" s="98" t="s">
        <v>534</v>
      </c>
      <c r="M4385" s="98" t="s">
        <v>534</v>
      </c>
      <c r="N4385" s="97" t="s">
        <v>534</v>
      </c>
      <c r="Q4385" s="88" t="str">
        <f t="array" aca="1" ref="Q4385" ca="1">IFERROR(INDEX(Tableau3[Num DECAL],SMALL(IF(Tableau3[Num DECAL]&lt;&gt;"",ROW(INDIRECT("1:"&amp;ROWS(Tableau3[Num DECAL])))),ROWS($1:4374))),"")</f>
        <v/>
      </c>
      <c r="R4385" s="88">
        <f t="shared" ca="1" si="68"/>
        <v>0</v>
      </c>
      <c r="S4385" s="88">
        <f ca="1">COUNTIFS(Tableau3[PLAGE],R4385)</f>
        <v>0</v>
      </c>
      <c r="T4385" s="139">
        <f ca="1">INDEX(EXTRACT!DATE,MATCH(Tableau4[[#This Row],[Décalage]],D:D,0),0)</f>
        <v>0</v>
      </c>
      <c r="U4385" s="139">
        <f ca="1">VLOOKUP(Tableau4[[#This Row],[Décalage]],D:E,2,0)</f>
        <v>0</v>
      </c>
      <c r="V4385" s="139">
        <f ca="1">VLOOKUP(Tableau4[[#This Row],[Décalage]],D:G,4,0)</f>
        <v>0</v>
      </c>
      <c r="AY4385" s="88"/>
      <c r="AZ4385" s="88"/>
      <c r="BA4385" s="88"/>
      <c r="BB4385" s="88"/>
      <c r="BC4385" s="88"/>
    </row>
    <row r="4386" spans="1:55" ht="15" x14ac:dyDescent="0.2">
      <c r="A4386" s="100" t="s">
        <v>534</v>
      </c>
      <c r="B4386" s="95" t="s">
        <v>534</v>
      </c>
      <c r="C4386" s="95">
        <v>4383</v>
      </c>
      <c r="D4386" s="95" t="s">
        <v>534</v>
      </c>
      <c r="E4386" s="99" t="s">
        <v>534</v>
      </c>
      <c r="F4386" s="95" t="s">
        <v>534</v>
      </c>
      <c r="G4386" s="95" t="s">
        <v>534</v>
      </c>
      <c r="H4386" s="95">
        <v>0</v>
      </c>
      <c r="I4386" s="95">
        <v>1</v>
      </c>
      <c r="J4386" s="95">
        <v>3919</v>
      </c>
      <c r="K4386" s="95" t="s">
        <v>534</v>
      </c>
      <c r="L4386" s="98" t="s">
        <v>534</v>
      </c>
      <c r="M4386" s="98" t="s">
        <v>534</v>
      </c>
      <c r="N4386" s="97" t="s">
        <v>534</v>
      </c>
      <c r="Q4386" s="88" t="str">
        <f t="array" aca="1" ref="Q4386" ca="1">IFERROR(INDEX(Tableau3[Num DECAL],SMALL(IF(Tableau3[Num DECAL]&lt;&gt;"",ROW(INDIRECT("1:"&amp;ROWS(Tableau3[Num DECAL])))),ROWS($1:4375))),"")</f>
        <v/>
      </c>
      <c r="R4386" s="88">
        <f t="shared" ca="1" si="68"/>
        <v>0</v>
      </c>
      <c r="S4386" s="88">
        <f ca="1">COUNTIFS(Tableau3[PLAGE],R4386)</f>
        <v>0</v>
      </c>
      <c r="T4386" s="139">
        <f ca="1">INDEX(EXTRACT!DATE,MATCH(Tableau4[[#This Row],[Décalage]],D:D,0),0)</f>
        <v>0</v>
      </c>
      <c r="U4386" s="139">
        <f ca="1">VLOOKUP(Tableau4[[#This Row],[Décalage]],D:E,2,0)</f>
        <v>0</v>
      </c>
      <c r="V4386" s="139">
        <f ca="1">VLOOKUP(Tableau4[[#This Row],[Décalage]],D:G,4,0)</f>
        <v>0</v>
      </c>
      <c r="AY4386" s="88"/>
      <c r="AZ4386" s="88"/>
      <c r="BA4386" s="88"/>
      <c r="BB4386" s="88"/>
      <c r="BC4386" s="88"/>
    </row>
    <row r="4387" spans="1:55" ht="15" x14ac:dyDescent="0.2">
      <c r="A4387" s="100" t="s">
        <v>534</v>
      </c>
      <c r="B4387" s="95" t="s">
        <v>534</v>
      </c>
      <c r="C4387" s="95">
        <v>4384</v>
      </c>
      <c r="D4387" s="95" t="s">
        <v>534</v>
      </c>
      <c r="E4387" s="99" t="s">
        <v>534</v>
      </c>
      <c r="F4387" s="95" t="s">
        <v>534</v>
      </c>
      <c r="G4387" s="95" t="s">
        <v>534</v>
      </c>
      <c r="H4387" s="95">
        <v>0</v>
      </c>
      <c r="I4387" s="95">
        <v>1</v>
      </c>
      <c r="J4387" s="95">
        <v>3920</v>
      </c>
      <c r="K4387" s="95" t="s">
        <v>534</v>
      </c>
      <c r="L4387" s="98" t="s">
        <v>534</v>
      </c>
      <c r="M4387" s="98" t="s">
        <v>534</v>
      </c>
      <c r="N4387" s="97" t="s">
        <v>534</v>
      </c>
      <c r="Q4387" s="88" t="str">
        <f t="array" aca="1" ref="Q4387" ca="1">IFERROR(INDEX(Tableau3[Num DECAL],SMALL(IF(Tableau3[Num DECAL]&lt;&gt;"",ROW(INDIRECT("1:"&amp;ROWS(Tableau3[Num DECAL])))),ROWS($1:4376))),"")</f>
        <v/>
      </c>
      <c r="R4387" s="88">
        <f t="shared" ca="1" si="68"/>
        <v>0</v>
      </c>
      <c r="S4387" s="88">
        <f ca="1">COUNTIFS(Tableau3[PLAGE],R4387)</f>
        <v>0</v>
      </c>
      <c r="T4387" s="139">
        <f ca="1">INDEX(EXTRACT!DATE,MATCH(Tableau4[[#This Row],[Décalage]],D:D,0),0)</f>
        <v>0</v>
      </c>
      <c r="U4387" s="139">
        <f ca="1">VLOOKUP(Tableau4[[#This Row],[Décalage]],D:E,2,0)</f>
        <v>0</v>
      </c>
      <c r="V4387" s="139">
        <f ca="1">VLOOKUP(Tableau4[[#This Row],[Décalage]],D:G,4,0)</f>
        <v>0</v>
      </c>
      <c r="AY4387" s="88"/>
      <c r="AZ4387" s="88"/>
      <c r="BA4387" s="88"/>
      <c r="BB4387" s="88"/>
      <c r="BC4387" s="88"/>
    </row>
    <row r="4388" spans="1:55" ht="15" x14ac:dyDescent="0.2">
      <c r="A4388" s="100" t="s">
        <v>534</v>
      </c>
      <c r="B4388" s="95" t="s">
        <v>534</v>
      </c>
      <c r="C4388" s="95">
        <v>4385</v>
      </c>
      <c r="D4388" s="95" t="s">
        <v>534</v>
      </c>
      <c r="E4388" s="99" t="s">
        <v>534</v>
      </c>
      <c r="F4388" s="95" t="s">
        <v>534</v>
      </c>
      <c r="G4388" s="95" t="s">
        <v>534</v>
      </c>
      <c r="H4388" s="95">
        <v>0</v>
      </c>
      <c r="I4388" s="95">
        <v>1</v>
      </c>
      <c r="J4388" s="95">
        <v>3921</v>
      </c>
      <c r="K4388" s="95" t="s">
        <v>534</v>
      </c>
      <c r="L4388" s="98" t="s">
        <v>534</v>
      </c>
      <c r="M4388" s="98" t="s">
        <v>534</v>
      </c>
      <c r="N4388" s="97" t="s">
        <v>534</v>
      </c>
      <c r="Q4388" s="88" t="str">
        <f t="array" aca="1" ref="Q4388" ca="1">IFERROR(INDEX(Tableau3[Num DECAL],SMALL(IF(Tableau3[Num DECAL]&lt;&gt;"",ROW(INDIRECT("1:"&amp;ROWS(Tableau3[Num DECAL])))),ROWS($1:4377))),"")</f>
        <v/>
      </c>
      <c r="R4388" s="88">
        <f t="shared" ca="1" si="68"/>
        <v>0</v>
      </c>
      <c r="S4388" s="88">
        <f ca="1">COUNTIFS(Tableau3[PLAGE],R4388)</f>
        <v>0</v>
      </c>
      <c r="T4388" s="139">
        <f ca="1">INDEX(EXTRACT!DATE,MATCH(Tableau4[[#This Row],[Décalage]],D:D,0),0)</f>
        <v>0</v>
      </c>
      <c r="U4388" s="139">
        <f ca="1">VLOOKUP(Tableau4[[#This Row],[Décalage]],D:E,2,0)</f>
        <v>0</v>
      </c>
      <c r="V4388" s="139">
        <f ca="1">VLOOKUP(Tableau4[[#This Row],[Décalage]],D:G,4,0)</f>
        <v>0</v>
      </c>
      <c r="AY4388" s="88"/>
      <c r="AZ4388" s="88"/>
      <c r="BA4388" s="88"/>
      <c r="BB4388" s="88"/>
      <c r="BC4388" s="88"/>
    </row>
    <row r="4389" spans="1:55" ht="15" x14ac:dyDescent="0.2">
      <c r="A4389" s="100" t="s">
        <v>534</v>
      </c>
      <c r="B4389" s="95" t="s">
        <v>534</v>
      </c>
      <c r="C4389" s="95">
        <v>4386</v>
      </c>
      <c r="D4389" s="95" t="s">
        <v>534</v>
      </c>
      <c r="E4389" s="99" t="s">
        <v>534</v>
      </c>
      <c r="F4389" s="95" t="s">
        <v>534</v>
      </c>
      <c r="G4389" s="95" t="s">
        <v>534</v>
      </c>
      <c r="H4389" s="95">
        <v>0</v>
      </c>
      <c r="I4389" s="95">
        <v>1</v>
      </c>
      <c r="J4389" s="95">
        <v>3922</v>
      </c>
      <c r="K4389" s="95" t="s">
        <v>534</v>
      </c>
      <c r="L4389" s="98" t="s">
        <v>534</v>
      </c>
      <c r="M4389" s="98" t="s">
        <v>534</v>
      </c>
      <c r="N4389" s="97" t="s">
        <v>534</v>
      </c>
      <c r="Q4389" s="88" t="str">
        <f t="array" aca="1" ref="Q4389" ca="1">IFERROR(INDEX(Tableau3[Num DECAL],SMALL(IF(Tableau3[Num DECAL]&lt;&gt;"",ROW(INDIRECT("1:"&amp;ROWS(Tableau3[Num DECAL])))),ROWS($1:4378))),"")</f>
        <v/>
      </c>
      <c r="R4389" s="88">
        <f t="shared" ca="1" si="68"/>
        <v>0</v>
      </c>
      <c r="S4389" s="88">
        <f ca="1">COUNTIFS(Tableau3[PLAGE],R4389)</f>
        <v>0</v>
      </c>
      <c r="T4389" s="139">
        <f ca="1">INDEX(EXTRACT!DATE,MATCH(Tableau4[[#This Row],[Décalage]],D:D,0),0)</f>
        <v>0</v>
      </c>
      <c r="U4389" s="139">
        <f ca="1">VLOOKUP(Tableau4[[#This Row],[Décalage]],D:E,2,0)</f>
        <v>0</v>
      </c>
      <c r="V4389" s="139">
        <f ca="1">VLOOKUP(Tableau4[[#This Row],[Décalage]],D:G,4,0)</f>
        <v>0</v>
      </c>
      <c r="AY4389" s="88"/>
      <c r="AZ4389" s="88"/>
      <c r="BA4389" s="88"/>
      <c r="BB4389" s="88"/>
      <c r="BC4389" s="88"/>
    </row>
    <row r="4390" spans="1:55" ht="15" x14ac:dyDescent="0.2">
      <c r="A4390" s="100" t="s">
        <v>534</v>
      </c>
      <c r="B4390" s="95" t="s">
        <v>534</v>
      </c>
      <c r="C4390" s="95">
        <v>4387</v>
      </c>
      <c r="D4390" s="95" t="s">
        <v>534</v>
      </c>
      <c r="E4390" s="99" t="s">
        <v>534</v>
      </c>
      <c r="F4390" s="95" t="s">
        <v>534</v>
      </c>
      <c r="G4390" s="95" t="s">
        <v>534</v>
      </c>
      <c r="H4390" s="95">
        <v>0</v>
      </c>
      <c r="I4390" s="95">
        <v>1</v>
      </c>
      <c r="J4390" s="95">
        <v>3923</v>
      </c>
      <c r="K4390" s="95" t="s">
        <v>534</v>
      </c>
      <c r="L4390" s="98" t="s">
        <v>534</v>
      </c>
      <c r="M4390" s="98" t="s">
        <v>534</v>
      </c>
      <c r="N4390" s="97" t="s">
        <v>534</v>
      </c>
      <c r="Q4390" s="88" t="str">
        <f t="array" aca="1" ref="Q4390" ca="1">IFERROR(INDEX(Tableau3[Num DECAL],SMALL(IF(Tableau3[Num DECAL]&lt;&gt;"",ROW(INDIRECT("1:"&amp;ROWS(Tableau3[Num DECAL])))),ROWS($1:4379))),"")</f>
        <v/>
      </c>
      <c r="R4390" s="88">
        <f t="shared" ca="1" si="68"/>
        <v>0</v>
      </c>
      <c r="S4390" s="88">
        <f ca="1">COUNTIFS(Tableau3[PLAGE],R4390)</f>
        <v>0</v>
      </c>
      <c r="T4390" s="139">
        <f ca="1">INDEX(EXTRACT!DATE,MATCH(Tableau4[[#This Row],[Décalage]],D:D,0),0)</f>
        <v>0</v>
      </c>
      <c r="U4390" s="139">
        <f ca="1">VLOOKUP(Tableau4[[#This Row],[Décalage]],D:E,2,0)</f>
        <v>0</v>
      </c>
      <c r="V4390" s="139">
        <f ca="1">VLOOKUP(Tableau4[[#This Row],[Décalage]],D:G,4,0)</f>
        <v>0</v>
      </c>
      <c r="AY4390" s="88"/>
      <c r="AZ4390" s="88"/>
      <c r="BA4390" s="88"/>
      <c r="BB4390" s="88"/>
      <c r="BC4390" s="88"/>
    </row>
    <row r="4391" spans="1:55" ht="15" x14ac:dyDescent="0.2">
      <c r="A4391" s="100" t="s">
        <v>534</v>
      </c>
      <c r="B4391" s="95" t="s">
        <v>534</v>
      </c>
      <c r="C4391" s="95">
        <v>4388</v>
      </c>
      <c r="D4391" s="95" t="s">
        <v>534</v>
      </c>
      <c r="E4391" s="99" t="s">
        <v>534</v>
      </c>
      <c r="F4391" s="95" t="s">
        <v>534</v>
      </c>
      <c r="G4391" s="95" t="s">
        <v>534</v>
      </c>
      <c r="H4391" s="95">
        <v>0</v>
      </c>
      <c r="I4391" s="95">
        <v>1</v>
      </c>
      <c r="J4391" s="95">
        <v>3924</v>
      </c>
      <c r="K4391" s="95" t="s">
        <v>534</v>
      </c>
      <c r="L4391" s="98" t="s">
        <v>534</v>
      </c>
      <c r="M4391" s="98" t="s">
        <v>534</v>
      </c>
      <c r="N4391" s="97" t="s">
        <v>534</v>
      </c>
      <c r="Q4391" s="88" t="str">
        <f t="array" aca="1" ref="Q4391" ca="1">IFERROR(INDEX(Tableau3[Num DECAL],SMALL(IF(Tableau3[Num DECAL]&lt;&gt;"",ROW(INDIRECT("1:"&amp;ROWS(Tableau3[Num DECAL])))),ROWS($1:4380))),"")</f>
        <v/>
      </c>
      <c r="R4391" s="88">
        <f t="shared" ca="1" si="68"/>
        <v>0</v>
      </c>
      <c r="S4391" s="88">
        <f ca="1">COUNTIFS(Tableau3[PLAGE],R4391)</f>
        <v>0</v>
      </c>
      <c r="T4391" s="139">
        <f ca="1">INDEX(EXTRACT!DATE,MATCH(Tableau4[[#This Row],[Décalage]],D:D,0),0)</f>
        <v>0</v>
      </c>
      <c r="U4391" s="139">
        <f ca="1">VLOOKUP(Tableau4[[#This Row],[Décalage]],D:E,2,0)</f>
        <v>0</v>
      </c>
      <c r="V4391" s="139">
        <f ca="1">VLOOKUP(Tableau4[[#This Row],[Décalage]],D:G,4,0)</f>
        <v>0</v>
      </c>
      <c r="AY4391" s="88"/>
      <c r="AZ4391" s="88"/>
      <c r="BA4391" s="88"/>
      <c r="BB4391" s="88"/>
      <c r="BC4391" s="88"/>
    </row>
    <row r="4392" spans="1:55" ht="15" x14ac:dyDescent="0.2">
      <c r="A4392" s="100" t="s">
        <v>534</v>
      </c>
      <c r="B4392" s="95" t="s">
        <v>534</v>
      </c>
      <c r="C4392" s="95">
        <v>4389</v>
      </c>
      <c r="D4392" s="95" t="s">
        <v>534</v>
      </c>
      <c r="E4392" s="99" t="s">
        <v>534</v>
      </c>
      <c r="F4392" s="95" t="s">
        <v>534</v>
      </c>
      <c r="G4392" s="95" t="s">
        <v>534</v>
      </c>
      <c r="H4392" s="95">
        <v>0</v>
      </c>
      <c r="I4392" s="95">
        <v>1</v>
      </c>
      <c r="J4392" s="95">
        <v>3925</v>
      </c>
      <c r="K4392" s="95" t="s">
        <v>534</v>
      </c>
      <c r="L4392" s="98" t="s">
        <v>534</v>
      </c>
      <c r="M4392" s="98" t="s">
        <v>534</v>
      </c>
      <c r="N4392" s="97" t="s">
        <v>534</v>
      </c>
      <c r="Q4392" s="88" t="str">
        <f t="array" aca="1" ref="Q4392" ca="1">IFERROR(INDEX(Tableau3[Num DECAL],SMALL(IF(Tableau3[Num DECAL]&lt;&gt;"",ROW(INDIRECT("1:"&amp;ROWS(Tableau3[Num DECAL])))),ROWS($1:4381))),"")</f>
        <v/>
      </c>
      <c r="R4392" s="88">
        <f t="shared" ca="1" si="68"/>
        <v>0</v>
      </c>
      <c r="S4392" s="88">
        <f ca="1">COUNTIFS(Tableau3[PLAGE],R4392)</f>
        <v>0</v>
      </c>
      <c r="T4392" s="139">
        <f ca="1">INDEX(EXTRACT!DATE,MATCH(Tableau4[[#This Row],[Décalage]],D:D,0),0)</f>
        <v>0</v>
      </c>
      <c r="U4392" s="139">
        <f ca="1">VLOOKUP(Tableau4[[#This Row],[Décalage]],D:E,2,0)</f>
        <v>0</v>
      </c>
      <c r="V4392" s="139">
        <f ca="1">VLOOKUP(Tableau4[[#This Row],[Décalage]],D:G,4,0)</f>
        <v>0</v>
      </c>
      <c r="AY4392" s="88"/>
      <c r="AZ4392" s="88"/>
      <c r="BA4392" s="88"/>
      <c r="BB4392" s="88"/>
      <c r="BC4392" s="88"/>
    </row>
    <row r="4393" spans="1:55" ht="15" x14ac:dyDescent="0.2">
      <c r="A4393" s="100" t="s">
        <v>534</v>
      </c>
      <c r="B4393" s="95" t="s">
        <v>534</v>
      </c>
      <c r="C4393" s="95">
        <v>4390</v>
      </c>
      <c r="D4393" s="95" t="s">
        <v>534</v>
      </c>
      <c r="E4393" s="99" t="s">
        <v>534</v>
      </c>
      <c r="F4393" s="95" t="s">
        <v>534</v>
      </c>
      <c r="G4393" s="95" t="s">
        <v>534</v>
      </c>
      <c r="H4393" s="95">
        <v>0</v>
      </c>
      <c r="I4393" s="95">
        <v>1</v>
      </c>
      <c r="J4393" s="95">
        <v>3926</v>
      </c>
      <c r="K4393" s="95" t="s">
        <v>534</v>
      </c>
      <c r="L4393" s="98" t="s">
        <v>534</v>
      </c>
      <c r="M4393" s="98" t="s">
        <v>534</v>
      </c>
      <c r="N4393" s="97" t="s">
        <v>534</v>
      </c>
      <c r="Q4393" s="88" t="str">
        <f t="array" aca="1" ref="Q4393" ca="1">IFERROR(INDEX(Tableau3[Num DECAL],SMALL(IF(Tableau3[Num DECAL]&lt;&gt;"",ROW(INDIRECT("1:"&amp;ROWS(Tableau3[Num DECAL])))),ROWS($1:4382))),"")</f>
        <v/>
      </c>
      <c r="R4393" s="88">
        <f t="shared" ca="1" si="68"/>
        <v>0</v>
      </c>
      <c r="S4393" s="88">
        <f ca="1">COUNTIFS(Tableau3[PLAGE],R4393)</f>
        <v>0</v>
      </c>
      <c r="T4393" s="139">
        <f ca="1">INDEX(EXTRACT!DATE,MATCH(Tableau4[[#This Row],[Décalage]],D:D,0),0)</f>
        <v>0</v>
      </c>
      <c r="U4393" s="139">
        <f ca="1">VLOOKUP(Tableau4[[#This Row],[Décalage]],D:E,2,0)</f>
        <v>0</v>
      </c>
      <c r="V4393" s="139">
        <f ca="1">VLOOKUP(Tableau4[[#This Row],[Décalage]],D:G,4,0)</f>
        <v>0</v>
      </c>
      <c r="AY4393" s="88"/>
      <c r="AZ4393" s="88"/>
      <c r="BA4393" s="88"/>
      <c r="BB4393" s="88"/>
      <c r="BC4393" s="88"/>
    </row>
    <row r="4394" spans="1:55" ht="15" x14ac:dyDescent="0.2">
      <c r="A4394" s="100" t="s">
        <v>534</v>
      </c>
      <c r="B4394" s="95" t="s">
        <v>534</v>
      </c>
      <c r="C4394" s="95">
        <v>4391</v>
      </c>
      <c r="D4394" s="95" t="s">
        <v>534</v>
      </c>
      <c r="E4394" s="99" t="s">
        <v>534</v>
      </c>
      <c r="F4394" s="95" t="s">
        <v>534</v>
      </c>
      <c r="G4394" s="95" t="s">
        <v>534</v>
      </c>
      <c r="H4394" s="95">
        <v>0</v>
      </c>
      <c r="I4394" s="95">
        <v>1</v>
      </c>
      <c r="J4394" s="95">
        <v>3927</v>
      </c>
      <c r="K4394" s="95" t="s">
        <v>534</v>
      </c>
      <c r="L4394" s="98" t="s">
        <v>534</v>
      </c>
      <c r="M4394" s="98" t="s">
        <v>534</v>
      </c>
      <c r="N4394" s="97" t="s">
        <v>534</v>
      </c>
      <c r="Q4394" s="88" t="str">
        <f t="array" aca="1" ref="Q4394" ca="1">IFERROR(INDEX(Tableau3[Num DECAL],SMALL(IF(Tableau3[Num DECAL]&lt;&gt;"",ROW(INDIRECT("1:"&amp;ROWS(Tableau3[Num DECAL])))),ROWS($1:4383))),"")</f>
        <v/>
      </c>
      <c r="R4394" s="88">
        <f t="shared" ca="1" si="68"/>
        <v>0</v>
      </c>
      <c r="S4394" s="88">
        <f ca="1">COUNTIFS(Tableau3[PLAGE],R4394)</f>
        <v>0</v>
      </c>
      <c r="T4394" s="139">
        <f ca="1">INDEX(EXTRACT!DATE,MATCH(Tableau4[[#This Row],[Décalage]],D:D,0),0)</f>
        <v>0</v>
      </c>
      <c r="U4394" s="139">
        <f ca="1">VLOOKUP(Tableau4[[#This Row],[Décalage]],D:E,2,0)</f>
        <v>0</v>
      </c>
      <c r="V4394" s="139">
        <f ca="1">VLOOKUP(Tableau4[[#This Row],[Décalage]],D:G,4,0)</f>
        <v>0</v>
      </c>
      <c r="AY4394" s="88"/>
      <c r="AZ4394" s="88"/>
      <c r="BA4394" s="88"/>
      <c r="BB4394" s="88"/>
      <c r="BC4394" s="88"/>
    </row>
    <row r="4395" spans="1:55" ht="15" x14ac:dyDescent="0.2">
      <c r="A4395" s="100" t="s">
        <v>534</v>
      </c>
      <c r="B4395" s="95" t="s">
        <v>534</v>
      </c>
      <c r="C4395" s="95">
        <v>4392</v>
      </c>
      <c r="D4395" s="95" t="s">
        <v>534</v>
      </c>
      <c r="E4395" s="99" t="s">
        <v>534</v>
      </c>
      <c r="F4395" s="95" t="s">
        <v>534</v>
      </c>
      <c r="G4395" s="95" t="s">
        <v>534</v>
      </c>
      <c r="H4395" s="95">
        <v>0</v>
      </c>
      <c r="I4395" s="95">
        <v>1</v>
      </c>
      <c r="J4395" s="95">
        <v>3928</v>
      </c>
      <c r="K4395" s="95" t="s">
        <v>534</v>
      </c>
      <c r="L4395" s="98" t="s">
        <v>534</v>
      </c>
      <c r="M4395" s="98" t="s">
        <v>534</v>
      </c>
      <c r="N4395" s="97" t="s">
        <v>534</v>
      </c>
      <c r="Q4395" s="88" t="str">
        <f t="array" aca="1" ref="Q4395" ca="1">IFERROR(INDEX(Tableau3[Num DECAL],SMALL(IF(Tableau3[Num DECAL]&lt;&gt;"",ROW(INDIRECT("1:"&amp;ROWS(Tableau3[Num DECAL])))),ROWS($1:4384))),"")</f>
        <v/>
      </c>
      <c r="R4395" s="88">
        <f t="shared" ca="1" si="68"/>
        <v>0</v>
      </c>
      <c r="S4395" s="88">
        <f ca="1">COUNTIFS(Tableau3[PLAGE],R4395)</f>
        <v>0</v>
      </c>
      <c r="T4395" s="139">
        <f ca="1">INDEX(EXTRACT!DATE,MATCH(Tableau4[[#This Row],[Décalage]],D:D,0),0)</f>
        <v>0</v>
      </c>
      <c r="U4395" s="139">
        <f ca="1">VLOOKUP(Tableau4[[#This Row],[Décalage]],D:E,2,0)</f>
        <v>0</v>
      </c>
      <c r="V4395" s="139">
        <f ca="1">VLOOKUP(Tableau4[[#This Row],[Décalage]],D:G,4,0)</f>
        <v>0</v>
      </c>
      <c r="AY4395" s="88"/>
      <c r="AZ4395" s="88"/>
      <c r="BA4395" s="88"/>
      <c r="BB4395" s="88"/>
      <c r="BC4395" s="88"/>
    </row>
    <row r="4396" spans="1:55" ht="15" x14ac:dyDescent="0.2">
      <c r="A4396" s="100" t="s">
        <v>534</v>
      </c>
      <c r="B4396" s="95" t="s">
        <v>534</v>
      </c>
      <c r="C4396" s="95">
        <v>4393</v>
      </c>
      <c r="D4396" s="95" t="s">
        <v>534</v>
      </c>
      <c r="E4396" s="99" t="s">
        <v>534</v>
      </c>
      <c r="F4396" s="95" t="s">
        <v>534</v>
      </c>
      <c r="G4396" s="95" t="s">
        <v>534</v>
      </c>
      <c r="H4396" s="95">
        <v>0</v>
      </c>
      <c r="I4396" s="95">
        <v>1</v>
      </c>
      <c r="J4396" s="95">
        <v>3929</v>
      </c>
      <c r="K4396" s="95" t="s">
        <v>534</v>
      </c>
      <c r="L4396" s="98" t="s">
        <v>534</v>
      </c>
      <c r="M4396" s="98" t="s">
        <v>534</v>
      </c>
      <c r="N4396" s="97" t="s">
        <v>534</v>
      </c>
      <c r="Q4396" s="88" t="str">
        <f t="array" aca="1" ref="Q4396" ca="1">IFERROR(INDEX(Tableau3[Num DECAL],SMALL(IF(Tableau3[Num DECAL]&lt;&gt;"",ROW(INDIRECT("1:"&amp;ROWS(Tableau3[Num DECAL])))),ROWS($1:4385))),"")</f>
        <v/>
      </c>
      <c r="R4396" s="88">
        <f t="shared" ca="1" si="68"/>
        <v>0</v>
      </c>
      <c r="S4396" s="88">
        <f ca="1">COUNTIFS(Tableau3[PLAGE],R4396)</f>
        <v>0</v>
      </c>
      <c r="T4396" s="139">
        <f ca="1">INDEX(EXTRACT!DATE,MATCH(Tableau4[[#This Row],[Décalage]],D:D,0),0)</f>
        <v>0</v>
      </c>
      <c r="U4396" s="139">
        <f ca="1">VLOOKUP(Tableau4[[#This Row],[Décalage]],D:E,2,0)</f>
        <v>0</v>
      </c>
      <c r="V4396" s="139">
        <f ca="1">VLOOKUP(Tableau4[[#This Row],[Décalage]],D:G,4,0)</f>
        <v>0</v>
      </c>
      <c r="AY4396" s="88"/>
      <c r="AZ4396" s="88"/>
      <c r="BA4396" s="88"/>
      <c r="BB4396" s="88"/>
      <c r="BC4396" s="88"/>
    </row>
    <row r="4397" spans="1:55" ht="15" x14ac:dyDescent="0.2">
      <c r="A4397" s="100" t="s">
        <v>534</v>
      </c>
      <c r="B4397" s="95" t="s">
        <v>534</v>
      </c>
      <c r="C4397" s="95">
        <v>4394</v>
      </c>
      <c r="D4397" s="95" t="s">
        <v>534</v>
      </c>
      <c r="E4397" s="99" t="s">
        <v>534</v>
      </c>
      <c r="F4397" s="95" t="s">
        <v>534</v>
      </c>
      <c r="G4397" s="95" t="s">
        <v>534</v>
      </c>
      <c r="H4397" s="95">
        <v>0</v>
      </c>
      <c r="I4397" s="95">
        <v>1</v>
      </c>
      <c r="J4397" s="95">
        <v>3930</v>
      </c>
      <c r="K4397" s="95" t="s">
        <v>534</v>
      </c>
      <c r="L4397" s="98" t="s">
        <v>534</v>
      </c>
      <c r="M4397" s="98" t="s">
        <v>534</v>
      </c>
      <c r="N4397" s="97" t="s">
        <v>534</v>
      </c>
      <c r="Q4397" s="88" t="str">
        <f t="array" aca="1" ref="Q4397" ca="1">IFERROR(INDEX(Tableau3[Num DECAL],SMALL(IF(Tableau3[Num DECAL]&lt;&gt;"",ROW(INDIRECT("1:"&amp;ROWS(Tableau3[Num DECAL])))),ROWS($1:4386))),"")</f>
        <v/>
      </c>
      <c r="R4397" s="88">
        <f t="shared" ca="1" si="68"/>
        <v>0</v>
      </c>
      <c r="S4397" s="88">
        <f ca="1">COUNTIFS(Tableau3[PLAGE],R4397)</f>
        <v>0</v>
      </c>
      <c r="T4397" s="139">
        <f ca="1">INDEX(EXTRACT!DATE,MATCH(Tableau4[[#This Row],[Décalage]],D:D,0),0)</f>
        <v>0</v>
      </c>
      <c r="U4397" s="139">
        <f ca="1">VLOOKUP(Tableau4[[#This Row],[Décalage]],D:E,2,0)</f>
        <v>0</v>
      </c>
      <c r="V4397" s="139">
        <f ca="1">VLOOKUP(Tableau4[[#This Row],[Décalage]],D:G,4,0)</f>
        <v>0</v>
      </c>
      <c r="AY4397" s="88"/>
      <c r="AZ4397" s="88"/>
      <c r="BA4397" s="88"/>
      <c r="BB4397" s="88"/>
      <c r="BC4397" s="88"/>
    </row>
    <row r="4398" spans="1:55" ht="15" x14ac:dyDescent="0.2">
      <c r="A4398" s="100" t="s">
        <v>534</v>
      </c>
      <c r="B4398" s="95" t="s">
        <v>534</v>
      </c>
      <c r="C4398" s="95">
        <v>4395</v>
      </c>
      <c r="D4398" s="95" t="s">
        <v>534</v>
      </c>
      <c r="E4398" s="99" t="s">
        <v>534</v>
      </c>
      <c r="F4398" s="95" t="s">
        <v>534</v>
      </c>
      <c r="G4398" s="95" t="s">
        <v>534</v>
      </c>
      <c r="H4398" s="95">
        <v>0</v>
      </c>
      <c r="I4398" s="95">
        <v>1</v>
      </c>
      <c r="J4398" s="95">
        <v>3931</v>
      </c>
      <c r="K4398" s="95" t="s">
        <v>534</v>
      </c>
      <c r="L4398" s="98" t="s">
        <v>534</v>
      </c>
      <c r="M4398" s="98" t="s">
        <v>534</v>
      </c>
      <c r="N4398" s="97" t="s">
        <v>534</v>
      </c>
      <c r="Q4398" s="88" t="str">
        <f t="array" aca="1" ref="Q4398" ca="1">IFERROR(INDEX(Tableau3[Num DECAL],SMALL(IF(Tableau3[Num DECAL]&lt;&gt;"",ROW(INDIRECT("1:"&amp;ROWS(Tableau3[Num DECAL])))),ROWS($1:4387))),"")</f>
        <v/>
      </c>
      <c r="R4398" s="88">
        <f t="shared" ca="1" si="68"/>
        <v>0</v>
      </c>
      <c r="S4398" s="88">
        <f ca="1">COUNTIFS(Tableau3[PLAGE],R4398)</f>
        <v>0</v>
      </c>
      <c r="T4398" s="139">
        <f ca="1">INDEX(EXTRACT!DATE,MATCH(Tableau4[[#This Row],[Décalage]],D:D,0),0)</f>
        <v>0</v>
      </c>
      <c r="U4398" s="139">
        <f ca="1">VLOOKUP(Tableau4[[#This Row],[Décalage]],D:E,2,0)</f>
        <v>0</v>
      </c>
      <c r="V4398" s="139">
        <f ca="1">VLOOKUP(Tableau4[[#This Row],[Décalage]],D:G,4,0)</f>
        <v>0</v>
      </c>
      <c r="AY4398" s="88"/>
      <c r="AZ4398" s="88"/>
      <c r="BA4398" s="88"/>
      <c r="BB4398" s="88"/>
      <c r="BC4398" s="88"/>
    </row>
    <row r="4399" spans="1:55" ht="15" x14ac:dyDescent="0.2">
      <c r="A4399" s="100" t="s">
        <v>534</v>
      </c>
      <c r="B4399" s="95" t="s">
        <v>534</v>
      </c>
      <c r="C4399" s="95">
        <v>4396</v>
      </c>
      <c r="D4399" s="95" t="s">
        <v>534</v>
      </c>
      <c r="E4399" s="99" t="s">
        <v>534</v>
      </c>
      <c r="F4399" s="95" t="s">
        <v>534</v>
      </c>
      <c r="G4399" s="95" t="s">
        <v>534</v>
      </c>
      <c r="H4399" s="95">
        <v>0</v>
      </c>
      <c r="I4399" s="95">
        <v>1</v>
      </c>
      <c r="J4399" s="95">
        <v>3932</v>
      </c>
      <c r="K4399" s="95" t="s">
        <v>534</v>
      </c>
      <c r="L4399" s="98" t="s">
        <v>534</v>
      </c>
      <c r="M4399" s="98" t="s">
        <v>534</v>
      </c>
      <c r="N4399" s="97" t="s">
        <v>534</v>
      </c>
      <c r="Q4399" s="88" t="str">
        <f t="array" aca="1" ref="Q4399" ca="1">IFERROR(INDEX(Tableau3[Num DECAL],SMALL(IF(Tableau3[Num DECAL]&lt;&gt;"",ROW(INDIRECT("1:"&amp;ROWS(Tableau3[Num DECAL])))),ROWS($1:4388))),"")</f>
        <v/>
      </c>
      <c r="R4399" s="88">
        <f t="shared" ca="1" si="68"/>
        <v>0</v>
      </c>
      <c r="S4399" s="88">
        <f ca="1">COUNTIFS(Tableau3[PLAGE],R4399)</f>
        <v>0</v>
      </c>
      <c r="T4399" s="139">
        <f ca="1">INDEX(EXTRACT!DATE,MATCH(Tableau4[[#This Row],[Décalage]],D:D,0),0)</f>
        <v>0</v>
      </c>
      <c r="U4399" s="139">
        <f ca="1">VLOOKUP(Tableau4[[#This Row],[Décalage]],D:E,2,0)</f>
        <v>0</v>
      </c>
      <c r="V4399" s="139">
        <f ca="1">VLOOKUP(Tableau4[[#This Row],[Décalage]],D:G,4,0)</f>
        <v>0</v>
      </c>
      <c r="AY4399" s="88"/>
      <c r="AZ4399" s="88"/>
      <c r="BA4399" s="88"/>
      <c r="BB4399" s="88"/>
      <c r="BC4399" s="88"/>
    </row>
    <row r="4400" spans="1:55" ht="15" x14ac:dyDescent="0.2">
      <c r="A4400" s="100" t="s">
        <v>534</v>
      </c>
      <c r="B4400" s="95" t="s">
        <v>534</v>
      </c>
      <c r="C4400" s="95">
        <v>4397</v>
      </c>
      <c r="D4400" s="95" t="s">
        <v>534</v>
      </c>
      <c r="E4400" s="99" t="s">
        <v>534</v>
      </c>
      <c r="F4400" s="95" t="s">
        <v>534</v>
      </c>
      <c r="G4400" s="95" t="s">
        <v>534</v>
      </c>
      <c r="H4400" s="95">
        <v>0</v>
      </c>
      <c r="I4400" s="95">
        <v>1</v>
      </c>
      <c r="J4400" s="95">
        <v>3933</v>
      </c>
      <c r="K4400" s="95" t="s">
        <v>534</v>
      </c>
      <c r="L4400" s="98" t="s">
        <v>534</v>
      </c>
      <c r="M4400" s="98" t="s">
        <v>534</v>
      </c>
      <c r="N4400" s="97" t="s">
        <v>534</v>
      </c>
      <c r="Q4400" s="88" t="str">
        <f t="array" aca="1" ref="Q4400" ca="1">IFERROR(INDEX(Tableau3[Num DECAL],SMALL(IF(Tableau3[Num DECAL]&lt;&gt;"",ROW(INDIRECT("1:"&amp;ROWS(Tableau3[Num DECAL])))),ROWS($1:4389))),"")</f>
        <v/>
      </c>
      <c r="R4400" s="88">
        <f t="shared" ca="1" si="68"/>
        <v>0</v>
      </c>
      <c r="S4400" s="88">
        <f ca="1">COUNTIFS(Tableau3[PLAGE],R4400)</f>
        <v>0</v>
      </c>
      <c r="T4400" s="139">
        <f ca="1">INDEX(EXTRACT!DATE,MATCH(Tableau4[[#This Row],[Décalage]],D:D,0),0)</f>
        <v>0</v>
      </c>
      <c r="U4400" s="139">
        <f ca="1">VLOOKUP(Tableau4[[#This Row],[Décalage]],D:E,2,0)</f>
        <v>0</v>
      </c>
      <c r="V4400" s="139">
        <f ca="1">VLOOKUP(Tableau4[[#This Row],[Décalage]],D:G,4,0)</f>
        <v>0</v>
      </c>
      <c r="AY4400" s="88"/>
      <c r="AZ4400" s="88"/>
      <c r="BA4400" s="88"/>
      <c r="BB4400" s="88"/>
      <c r="BC4400" s="88"/>
    </row>
    <row r="4401" spans="1:55" ht="15" x14ac:dyDescent="0.2">
      <c r="A4401" s="100" t="s">
        <v>534</v>
      </c>
      <c r="B4401" s="95" t="s">
        <v>534</v>
      </c>
      <c r="C4401" s="95">
        <v>4398</v>
      </c>
      <c r="D4401" s="95" t="s">
        <v>534</v>
      </c>
      <c r="E4401" s="99" t="s">
        <v>534</v>
      </c>
      <c r="F4401" s="95" t="s">
        <v>534</v>
      </c>
      <c r="G4401" s="95" t="s">
        <v>534</v>
      </c>
      <c r="H4401" s="95">
        <v>0</v>
      </c>
      <c r="I4401" s="95">
        <v>1</v>
      </c>
      <c r="J4401" s="95">
        <v>3934</v>
      </c>
      <c r="K4401" s="95" t="s">
        <v>534</v>
      </c>
      <c r="L4401" s="98" t="s">
        <v>534</v>
      </c>
      <c r="M4401" s="98" t="s">
        <v>534</v>
      </c>
      <c r="N4401" s="97" t="s">
        <v>534</v>
      </c>
      <c r="Q4401" s="88" t="str">
        <f t="array" aca="1" ref="Q4401" ca="1">IFERROR(INDEX(Tableau3[Num DECAL],SMALL(IF(Tableau3[Num DECAL]&lt;&gt;"",ROW(INDIRECT("1:"&amp;ROWS(Tableau3[Num DECAL])))),ROWS($1:4390))),"")</f>
        <v/>
      </c>
      <c r="R4401" s="88">
        <f t="shared" ca="1" si="68"/>
        <v>0</v>
      </c>
      <c r="S4401" s="88">
        <f ca="1">COUNTIFS(Tableau3[PLAGE],R4401)</f>
        <v>0</v>
      </c>
      <c r="T4401" s="139">
        <f ca="1">INDEX(EXTRACT!DATE,MATCH(Tableau4[[#This Row],[Décalage]],D:D,0),0)</f>
        <v>0</v>
      </c>
      <c r="U4401" s="139">
        <f ca="1">VLOOKUP(Tableau4[[#This Row],[Décalage]],D:E,2,0)</f>
        <v>0</v>
      </c>
      <c r="V4401" s="139">
        <f ca="1">VLOOKUP(Tableau4[[#This Row],[Décalage]],D:G,4,0)</f>
        <v>0</v>
      </c>
      <c r="AY4401" s="88"/>
      <c r="AZ4401" s="88"/>
      <c r="BA4401" s="88"/>
      <c r="BB4401" s="88"/>
      <c r="BC4401" s="88"/>
    </row>
    <row r="4402" spans="1:55" ht="15" x14ac:dyDescent="0.2">
      <c r="A4402" s="100" t="s">
        <v>534</v>
      </c>
      <c r="B4402" s="95" t="s">
        <v>534</v>
      </c>
      <c r="C4402" s="95">
        <v>4399</v>
      </c>
      <c r="D4402" s="95" t="s">
        <v>534</v>
      </c>
      <c r="E4402" s="99" t="s">
        <v>534</v>
      </c>
      <c r="F4402" s="95" t="s">
        <v>534</v>
      </c>
      <c r="G4402" s="95" t="s">
        <v>534</v>
      </c>
      <c r="H4402" s="95">
        <v>0</v>
      </c>
      <c r="I4402" s="95">
        <v>1</v>
      </c>
      <c r="J4402" s="95">
        <v>3935</v>
      </c>
      <c r="K4402" s="95" t="s">
        <v>534</v>
      </c>
      <c r="L4402" s="98" t="s">
        <v>534</v>
      </c>
      <c r="M4402" s="98" t="s">
        <v>534</v>
      </c>
      <c r="N4402" s="97" t="s">
        <v>534</v>
      </c>
      <c r="Q4402" s="88" t="str">
        <f t="array" aca="1" ref="Q4402" ca="1">IFERROR(INDEX(Tableau3[Num DECAL],SMALL(IF(Tableau3[Num DECAL]&lt;&gt;"",ROW(INDIRECT("1:"&amp;ROWS(Tableau3[Num DECAL])))),ROWS($1:4391))),"")</f>
        <v/>
      </c>
      <c r="R4402" s="88">
        <f t="shared" ca="1" si="68"/>
        <v>0</v>
      </c>
      <c r="S4402" s="88">
        <f ca="1">COUNTIFS(Tableau3[PLAGE],R4402)</f>
        <v>0</v>
      </c>
      <c r="T4402" s="139">
        <f ca="1">INDEX(EXTRACT!DATE,MATCH(Tableau4[[#This Row],[Décalage]],D:D,0),0)</f>
        <v>0</v>
      </c>
      <c r="U4402" s="139">
        <f ca="1">VLOOKUP(Tableau4[[#This Row],[Décalage]],D:E,2,0)</f>
        <v>0</v>
      </c>
      <c r="V4402" s="139">
        <f ca="1">VLOOKUP(Tableau4[[#This Row],[Décalage]],D:G,4,0)</f>
        <v>0</v>
      </c>
      <c r="AY4402" s="88"/>
      <c r="AZ4402" s="88"/>
      <c r="BA4402" s="88"/>
      <c r="BB4402" s="88"/>
      <c r="BC4402" s="88"/>
    </row>
    <row r="4403" spans="1:55" ht="15" x14ac:dyDescent="0.2">
      <c r="A4403" s="100" t="s">
        <v>534</v>
      </c>
      <c r="B4403" s="95" t="s">
        <v>534</v>
      </c>
      <c r="C4403" s="95">
        <v>4400</v>
      </c>
      <c r="D4403" s="95" t="s">
        <v>534</v>
      </c>
      <c r="E4403" s="99" t="s">
        <v>534</v>
      </c>
      <c r="F4403" s="95" t="s">
        <v>534</v>
      </c>
      <c r="G4403" s="95" t="s">
        <v>534</v>
      </c>
      <c r="H4403" s="95">
        <v>0</v>
      </c>
      <c r="I4403" s="95">
        <v>1</v>
      </c>
      <c r="J4403" s="95">
        <v>3936</v>
      </c>
      <c r="K4403" s="95" t="s">
        <v>534</v>
      </c>
      <c r="L4403" s="98" t="s">
        <v>534</v>
      </c>
      <c r="M4403" s="98" t="s">
        <v>534</v>
      </c>
      <c r="N4403" s="97" t="s">
        <v>534</v>
      </c>
      <c r="Q4403" s="88" t="str">
        <f t="array" aca="1" ref="Q4403" ca="1">IFERROR(INDEX(Tableau3[Num DECAL],SMALL(IF(Tableau3[Num DECAL]&lt;&gt;"",ROW(INDIRECT("1:"&amp;ROWS(Tableau3[Num DECAL])))),ROWS($1:4392))),"")</f>
        <v/>
      </c>
      <c r="R4403" s="88">
        <f t="shared" ca="1" si="68"/>
        <v>0</v>
      </c>
      <c r="S4403" s="88">
        <f ca="1">COUNTIFS(Tableau3[PLAGE],R4403)</f>
        <v>0</v>
      </c>
      <c r="T4403" s="139">
        <f ca="1">INDEX(EXTRACT!DATE,MATCH(Tableau4[[#This Row],[Décalage]],D:D,0),0)</f>
        <v>0</v>
      </c>
      <c r="U4403" s="139">
        <f ca="1">VLOOKUP(Tableau4[[#This Row],[Décalage]],D:E,2,0)</f>
        <v>0</v>
      </c>
      <c r="V4403" s="139">
        <f ca="1">VLOOKUP(Tableau4[[#This Row],[Décalage]],D:G,4,0)</f>
        <v>0</v>
      </c>
      <c r="AY4403" s="88"/>
      <c r="AZ4403" s="88"/>
      <c r="BA4403" s="88"/>
      <c r="BB4403" s="88"/>
      <c r="BC4403" s="88"/>
    </row>
    <row r="4404" spans="1:55" ht="15" x14ac:dyDescent="0.2">
      <c r="A4404" s="100" t="s">
        <v>534</v>
      </c>
      <c r="B4404" s="95" t="s">
        <v>534</v>
      </c>
      <c r="C4404" s="95">
        <v>4401</v>
      </c>
      <c r="D4404" s="95" t="s">
        <v>534</v>
      </c>
      <c r="E4404" s="99" t="s">
        <v>534</v>
      </c>
      <c r="F4404" s="95" t="s">
        <v>534</v>
      </c>
      <c r="G4404" s="95" t="s">
        <v>534</v>
      </c>
      <c r="H4404" s="95">
        <v>0</v>
      </c>
      <c r="I4404" s="95">
        <v>1</v>
      </c>
      <c r="J4404" s="95">
        <v>3937</v>
      </c>
      <c r="K4404" s="95" t="s">
        <v>534</v>
      </c>
      <c r="L4404" s="98" t="s">
        <v>534</v>
      </c>
      <c r="M4404" s="98" t="s">
        <v>534</v>
      </c>
      <c r="N4404" s="97" t="s">
        <v>534</v>
      </c>
      <c r="Q4404" s="88" t="str">
        <f t="array" aca="1" ref="Q4404" ca="1">IFERROR(INDEX(Tableau3[Num DECAL],SMALL(IF(Tableau3[Num DECAL]&lt;&gt;"",ROW(INDIRECT("1:"&amp;ROWS(Tableau3[Num DECAL])))),ROWS($1:4393))),"")</f>
        <v/>
      </c>
      <c r="R4404" s="88">
        <f t="shared" ca="1" si="68"/>
        <v>0</v>
      </c>
      <c r="S4404" s="88">
        <f ca="1">COUNTIFS(Tableau3[PLAGE],R4404)</f>
        <v>0</v>
      </c>
      <c r="T4404" s="139">
        <f ca="1">INDEX(EXTRACT!DATE,MATCH(Tableau4[[#This Row],[Décalage]],D:D,0),0)</f>
        <v>0</v>
      </c>
      <c r="U4404" s="139">
        <f ca="1">VLOOKUP(Tableau4[[#This Row],[Décalage]],D:E,2,0)</f>
        <v>0</v>
      </c>
      <c r="V4404" s="139">
        <f ca="1">VLOOKUP(Tableau4[[#This Row],[Décalage]],D:G,4,0)</f>
        <v>0</v>
      </c>
      <c r="AY4404" s="88"/>
      <c r="AZ4404" s="88"/>
      <c r="BA4404" s="88"/>
      <c r="BB4404" s="88"/>
      <c r="BC4404" s="88"/>
    </row>
    <row r="4405" spans="1:55" ht="15" x14ac:dyDescent="0.2">
      <c r="A4405" s="100" t="s">
        <v>534</v>
      </c>
      <c r="B4405" s="95" t="s">
        <v>534</v>
      </c>
      <c r="C4405" s="95">
        <v>4402</v>
      </c>
      <c r="D4405" s="95" t="s">
        <v>534</v>
      </c>
      <c r="E4405" s="99" t="s">
        <v>534</v>
      </c>
      <c r="F4405" s="95" t="s">
        <v>534</v>
      </c>
      <c r="G4405" s="95" t="s">
        <v>534</v>
      </c>
      <c r="H4405" s="95">
        <v>0</v>
      </c>
      <c r="I4405" s="95">
        <v>1</v>
      </c>
      <c r="J4405" s="95">
        <v>3938</v>
      </c>
      <c r="K4405" s="95" t="s">
        <v>534</v>
      </c>
      <c r="L4405" s="98" t="s">
        <v>534</v>
      </c>
      <c r="M4405" s="98" t="s">
        <v>534</v>
      </c>
      <c r="N4405" s="97" t="s">
        <v>534</v>
      </c>
      <c r="Q4405" s="88" t="str">
        <f t="array" aca="1" ref="Q4405" ca="1">IFERROR(INDEX(Tableau3[Num DECAL],SMALL(IF(Tableau3[Num DECAL]&lt;&gt;"",ROW(INDIRECT("1:"&amp;ROWS(Tableau3[Num DECAL])))),ROWS($1:4394))),"")</f>
        <v/>
      </c>
      <c r="R4405" s="88">
        <f t="shared" ca="1" si="68"/>
        <v>0</v>
      </c>
      <c r="S4405" s="88">
        <f ca="1">COUNTIFS(Tableau3[PLAGE],R4405)</f>
        <v>0</v>
      </c>
      <c r="T4405" s="139">
        <f ca="1">INDEX(EXTRACT!DATE,MATCH(Tableau4[[#This Row],[Décalage]],D:D,0),0)</f>
        <v>0</v>
      </c>
      <c r="U4405" s="139">
        <f ca="1">VLOOKUP(Tableau4[[#This Row],[Décalage]],D:E,2,0)</f>
        <v>0</v>
      </c>
      <c r="V4405" s="139">
        <f ca="1">VLOOKUP(Tableau4[[#This Row],[Décalage]],D:G,4,0)</f>
        <v>0</v>
      </c>
      <c r="AY4405" s="88"/>
      <c r="AZ4405" s="88"/>
      <c r="BA4405" s="88"/>
      <c r="BB4405" s="88"/>
      <c r="BC4405" s="88"/>
    </row>
    <row r="4406" spans="1:55" ht="15" x14ac:dyDescent="0.2">
      <c r="A4406" s="100" t="s">
        <v>534</v>
      </c>
      <c r="B4406" s="95" t="s">
        <v>534</v>
      </c>
      <c r="C4406" s="95">
        <v>4403</v>
      </c>
      <c r="D4406" s="95" t="s">
        <v>534</v>
      </c>
      <c r="E4406" s="99" t="s">
        <v>534</v>
      </c>
      <c r="F4406" s="95" t="s">
        <v>534</v>
      </c>
      <c r="G4406" s="95" t="s">
        <v>534</v>
      </c>
      <c r="H4406" s="95">
        <v>0</v>
      </c>
      <c r="I4406" s="95">
        <v>1</v>
      </c>
      <c r="J4406" s="95">
        <v>3939</v>
      </c>
      <c r="K4406" s="95" t="s">
        <v>534</v>
      </c>
      <c r="L4406" s="98" t="s">
        <v>534</v>
      </c>
      <c r="M4406" s="98" t="s">
        <v>534</v>
      </c>
      <c r="N4406" s="97" t="s">
        <v>534</v>
      </c>
      <c r="Q4406" s="88" t="str">
        <f t="array" aca="1" ref="Q4406" ca="1">IFERROR(INDEX(Tableau3[Num DECAL],SMALL(IF(Tableau3[Num DECAL]&lt;&gt;"",ROW(INDIRECT("1:"&amp;ROWS(Tableau3[Num DECAL])))),ROWS($1:4395))),"")</f>
        <v/>
      </c>
      <c r="R4406" s="88">
        <f t="shared" ca="1" si="68"/>
        <v>0</v>
      </c>
      <c r="S4406" s="88">
        <f ca="1">COUNTIFS(Tableau3[PLAGE],R4406)</f>
        <v>0</v>
      </c>
      <c r="T4406" s="139">
        <f ca="1">INDEX(EXTRACT!DATE,MATCH(Tableau4[[#This Row],[Décalage]],D:D,0),0)</f>
        <v>0</v>
      </c>
      <c r="U4406" s="139">
        <f ca="1">VLOOKUP(Tableau4[[#This Row],[Décalage]],D:E,2,0)</f>
        <v>0</v>
      </c>
      <c r="V4406" s="139">
        <f ca="1">VLOOKUP(Tableau4[[#This Row],[Décalage]],D:G,4,0)</f>
        <v>0</v>
      </c>
      <c r="AY4406" s="88"/>
      <c r="AZ4406" s="88"/>
      <c r="BA4406" s="88"/>
      <c r="BB4406" s="88"/>
      <c r="BC4406" s="88"/>
    </row>
    <row r="4407" spans="1:55" ht="15" x14ac:dyDescent="0.2">
      <c r="A4407" s="100" t="s">
        <v>534</v>
      </c>
      <c r="B4407" s="95" t="s">
        <v>534</v>
      </c>
      <c r="C4407" s="95">
        <v>4404</v>
      </c>
      <c r="D4407" s="95" t="s">
        <v>534</v>
      </c>
      <c r="E4407" s="99" t="s">
        <v>534</v>
      </c>
      <c r="F4407" s="95" t="s">
        <v>534</v>
      </c>
      <c r="G4407" s="95" t="s">
        <v>534</v>
      </c>
      <c r="H4407" s="95">
        <v>0</v>
      </c>
      <c r="I4407" s="95">
        <v>1</v>
      </c>
      <c r="J4407" s="95">
        <v>3940</v>
      </c>
      <c r="K4407" s="95" t="s">
        <v>534</v>
      </c>
      <c r="L4407" s="98" t="s">
        <v>534</v>
      </c>
      <c r="M4407" s="98" t="s">
        <v>534</v>
      </c>
      <c r="N4407" s="97" t="s">
        <v>534</v>
      </c>
      <c r="Q4407" s="88" t="str">
        <f t="array" aca="1" ref="Q4407" ca="1">IFERROR(INDEX(Tableau3[Num DECAL],SMALL(IF(Tableau3[Num DECAL]&lt;&gt;"",ROW(INDIRECT("1:"&amp;ROWS(Tableau3[Num DECAL])))),ROWS($1:4396))),"")</f>
        <v/>
      </c>
      <c r="R4407" s="88">
        <f t="shared" ca="1" si="68"/>
        <v>0</v>
      </c>
      <c r="S4407" s="88">
        <f ca="1">COUNTIFS(Tableau3[PLAGE],R4407)</f>
        <v>0</v>
      </c>
      <c r="T4407" s="139">
        <f ca="1">INDEX(EXTRACT!DATE,MATCH(Tableau4[[#This Row],[Décalage]],D:D,0),0)</f>
        <v>0</v>
      </c>
      <c r="U4407" s="139">
        <f ca="1">VLOOKUP(Tableau4[[#This Row],[Décalage]],D:E,2,0)</f>
        <v>0</v>
      </c>
      <c r="V4407" s="139">
        <f ca="1">VLOOKUP(Tableau4[[#This Row],[Décalage]],D:G,4,0)</f>
        <v>0</v>
      </c>
      <c r="AY4407" s="88"/>
      <c r="AZ4407" s="88"/>
      <c r="BA4407" s="88"/>
      <c r="BB4407" s="88"/>
      <c r="BC4407" s="88"/>
    </row>
    <row r="4408" spans="1:55" ht="15" x14ac:dyDescent="0.2">
      <c r="A4408" s="100" t="s">
        <v>534</v>
      </c>
      <c r="B4408" s="95" t="s">
        <v>534</v>
      </c>
      <c r="C4408" s="95">
        <v>4405</v>
      </c>
      <c r="D4408" s="95" t="s">
        <v>534</v>
      </c>
      <c r="E4408" s="99" t="s">
        <v>534</v>
      </c>
      <c r="F4408" s="95" t="s">
        <v>534</v>
      </c>
      <c r="G4408" s="95" t="s">
        <v>534</v>
      </c>
      <c r="H4408" s="95">
        <v>0</v>
      </c>
      <c r="I4408" s="95">
        <v>1</v>
      </c>
      <c r="J4408" s="95">
        <v>3941</v>
      </c>
      <c r="K4408" s="95" t="s">
        <v>534</v>
      </c>
      <c r="L4408" s="98" t="s">
        <v>534</v>
      </c>
      <c r="M4408" s="98" t="s">
        <v>534</v>
      </c>
      <c r="N4408" s="97" t="s">
        <v>534</v>
      </c>
      <c r="Q4408" s="88" t="str">
        <f t="array" aca="1" ref="Q4408" ca="1">IFERROR(INDEX(Tableau3[Num DECAL],SMALL(IF(Tableau3[Num DECAL]&lt;&gt;"",ROW(INDIRECT("1:"&amp;ROWS(Tableau3[Num DECAL])))),ROWS($1:4397))),"")</f>
        <v/>
      </c>
      <c r="R4408" s="88">
        <f t="shared" ca="1" si="68"/>
        <v>0</v>
      </c>
      <c r="S4408" s="88">
        <f ca="1">COUNTIFS(Tableau3[PLAGE],R4408)</f>
        <v>0</v>
      </c>
      <c r="T4408" s="139">
        <f ca="1">INDEX(EXTRACT!DATE,MATCH(Tableau4[[#This Row],[Décalage]],D:D,0),0)</f>
        <v>0</v>
      </c>
      <c r="U4408" s="139">
        <f ca="1">VLOOKUP(Tableau4[[#This Row],[Décalage]],D:E,2,0)</f>
        <v>0</v>
      </c>
      <c r="V4408" s="139">
        <f ca="1">VLOOKUP(Tableau4[[#This Row],[Décalage]],D:G,4,0)</f>
        <v>0</v>
      </c>
      <c r="AY4408" s="88"/>
      <c r="AZ4408" s="88"/>
      <c r="BA4408" s="88"/>
      <c r="BB4408" s="88"/>
      <c r="BC4408" s="88"/>
    </row>
    <row r="4409" spans="1:55" ht="15" x14ac:dyDescent="0.2">
      <c r="A4409" s="100" t="s">
        <v>534</v>
      </c>
      <c r="B4409" s="95" t="s">
        <v>534</v>
      </c>
      <c r="C4409" s="95">
        <v>4406</v>
      </c>
      <c r="D4409" s="95" t="s">
        <v>534</v>
      </c>
      <c r="E4409" s="99" t="s">
        <v>534</v>
      </c>
      <c r="F4409" s="95" t="s">
        <v>534</v>
      </c>
      <c r="G4409" s="95" t="s">
        <v>534</v>
      </c>
      <c r="H4409" s="95">
        <v>0</v>
      </c>
      <c r="I4409" s="95">
        <v>1</v>
      </c>
      <c r="J4409" s="95">
        <v>3942</v>
      </c>
      <c r="K4409" s="95" t="s">
        <v>534</v>
      </c>
      <c r="L4409" s="98" t="s">
        <v>534</v>
      </c>
      <c r="M4409" s="98" t="s">
        <v>534</v>
      </c>
      <c r="N4409" s="97" t="s">
        <v>534</v>
      </c>
      <c r="Q4409" s="88" t="str">
        <f t="array" aca="1" ref="Q4409" ca="1">IFERROR(INDEX(Tableau3[Num DECAL],SMALL(IF(Tableau3[Num DECAL]&lt;&gt;"",ROW(INDIRECT("1:"&amp;ROWS(Tableau3[Num DECAL])))),ROWS($1:4398))),"")</f>
        <v/>
      </c>
      <c r="R4409" s="88">
        <f t="shared" ca="1" si="68"/>
        <v>0</v>
      </c>
      <c r="S4409" s="88">
        <f ca="1">COUNTIFS(Tableau3[PLAGE],R4409)</f>
        <v>0</v>
      </c>
      <c r="T4409" s="139">
        <f ca="1">INDEX(EXTRACT!DATE,MATCH(Tableau4[[#This Row],[Décalage]],D:D,0),0)</f>
        <v>0</v>
      </c>
      <c r="U4409" s="139">
        <f ca="1">VLOOKUP(Tableau4[[#This Row],[Décalage]],D:E,2,0)</f>
        <v>0</v>
      </c>
      <c r="V4409" s="139">
        <f ca="1">VLOOKUP(Tableau4[[#This Row],[Décalage]],D:G,4,0)</f>
        <v>0</v>
      </c>
      <c r="AY4409" s="88"/>
      <c r="AZ4409" s="88"/>
      <c r="BA4409" s="88"/>
      <c r="BB4409" s="88"/>
      <c r="BC4409" s="88"/>
    </row>
    <row r="4410" spans="1:55" ht="15" x14ac:dyDescent="0.2">
      <c r="A4410" s="100" t="s">
        <v>534</v>
      </c>
      <c r="B4410" s="95" t="s">
        <v>534</v>
      </c>
      <c r="C4410" s="95">
        <v>4407</v>
      </c>
      <c r="D4410" s="95" t="s">
        <v>534</v>
      </c>
      <c r="E4410" s="99" t="s">
        <v>534</v>
      </c>
      <c r="F4410" s="95" t="s">
        <v>534</v>
      </c>
      <c r="G4410" s="95" t="s">
        <v>534</v>
      </c>
      <c r="H4410" s="95">
        <v>0</v>
      </c>
      <c r="I4410" s="95">
        <v>1</v>
      </c>
      <c r="J4410" s="95">
        <v>3943</v>
      </c>
      <c r="K4410" s="95" t="s">
        <v>534</v>
      </c>
      <c r="L4410" s="98" t="s">
        <v>534</v>
      </c>
      <c r="M4410" s="98" t="s">
        <v>534</v>
      </c>
      <c r="N4410" s="97" t="s">
        <v>534</v>
      </c>
      <c r="Q4410" s="88" t="str">
        <f t="array" aca="1" ref="Q4410" ca="1">IFERROR(INDEX(Tableau3[Num DECAL],SMALL(IF(Tableau3[Num DECAL]&lt;&gt;"",ROW(INDIRECT("1:"&amp;ROWS(Tableau3[Num DECAL])))),ROWS($1:4399))),"")</f>
        <v/>
      </c>
      <c r="R4410" s="88">
        <f t="shared" ca="1" si="68"/>
        <v>0</v>
      </c>
      <c r="S4410" s="88">
        <f ca="1">COUNTIFS(Tableau3[PLAGE],R4410)</f>
        <v>0</v>
      </c>
      <c r="T4410" s="139">
        <f ca="1">INDEX(EXTRACT!DATE,MATCH(Tableau4[[#This Row],[Décalage]],D:D,0),0)</f>
        <v>0</v>
      </c>
      <c r="U4410" s="139">
        <f ca="1">VLOOKUP(Tableau4[[#This Row],[Décalage]],D:E,2,0)</f>
        <v>0</v>
      </c>
      <c r="V4410" s="139">
        <f ca="1">VLOOKUP(Tableau4[[#This Row],[Décalage]],D:G,4,0)</f>
        <v>0</v>
      </c>
      <c r="AY4410" s="88"/>
      <c r="AZ4410" s="88"/>
      <c r="BA4410" s="88"/>
      <c r="BB4410" s="88"/>
      <c r="BC4410" s="88"/>
    </row>
    <row r="4411" spans="1:55" ht="15" x14ac:dyDescent="0.2">
      <c r="A4411" s="100" t="s">
        <v>534</v>
      </c>
      <c r="B4411" s="95" t="s">
        <v>534</v>
      </c>
      <c r="C4411" s="95">
        <v>4408</v>
      </c>
      <c r="D4411" s="95" t="s">
        <v>534</v>
      </c>
      <c r="E4411" s="99" t="s">
        <v>534</v>
      </c>
      <c r="F4411" s="95" t="s">
        <v>534</v>
      </c>
      <c r="G4411" s="95" t="s">
        <v>534</v>
      </c>
      <c r="H4411" s="95">
        <v>0</v>
      </c>
      <c r="I4411" s="95">
        <v>1</v>
      </c>
      <c r="J4411" s="95">
        <v>3944</v>
      </c>
      <c r="K4411" s="95" t="s">
        <v>534</v>
      </c>
      <c r="L4411" s="98" t="s">
        <v>534</v>
      </c>
      <c r="M4411" s="98" t="s">
        <v>534</v>
      </c>
      <c r="N4411" s="97" t="s">
        <v>534</v>
      </c>
      <c r="Q4411" s="88" t="str">
        <f t="array" aca="1" ref="Q4411" ca="1">IFERROR(INDEX(Tableau3[Num DECAL],SMALL(IF(Tableau3[Num DECAL]&lt;&gt;"",ROW(INDIRECT("1:"&amp;ROWS(Tableau3[Num DECAL])))),ROWS($1:4400))),"")</f>
        <v/>
      </c>
      <c r="R4411" s="88">
        <f t="shared" ca="1" si="68"/>
        <v>0</v>
      </c>
      <c r="S4411" s="88">
        <f ca="1">COUNTIFS(Tableau3[PLAGE],R4411)</f>
        <v>0</v>
      </c>
      <c r="T4411" s="139">
        <f ca="1">INDEX(EXTRACT!DATE,MATCH(Tableau4[[#This Row],[Décalage]],D:D,0),0)</f>
        <v>0</v>
      </c>
      <c r="U4411" s="139">
        <f ca="1">VLOOKUP(Tableau4[[#This Row],[Décalage]],D:E,2,0)</f>
        <v>0</v>
      </c>
      <c r="V4411" s="139">
        <f ca="1">VLOOKUP(Tableau4[[#This Row],[Décalage]],D:G,4,0)</f>
        <v>0</v>
      </c>
      <c r="AY4411" s="88"/>
      <c r="AZ4411" s="88"/>
      <c r="BA4411" s="88"/>
      <c r="BB4411" s="88"/>
      <c r="BC4411" s="88"/>
    </row>
    <row r="4412" spans="1:55" ht="15" x14ac:dyDescent="0.2">
      <c r="A4412" s="100" t="s">
        <v>534</v>
      </c>
      <c r="B4412" s="95" t="s">
        <v>534</v>
      </c>
      <c r="C4412" s="95">
        <v>4409</v>
      </c>
      <c r="D4412" s="95" t="s">
        <v>534</v>
      </c>
      <c r="E4412" s="99" t="s">
        <v>534</v>
      </c>
      <c r="F4412" s="95" t="s">
        <v>534</v>
      </c>
      <c r="G4412" s="95" t="s">
        <v>534</v>
      </c>
      <c r="H4412" s="95">
        <v>0</v>
      </c>
      <c r="I4412" s="95">
        <v>1</v>
      </c>
      <c r="J4412" s="95">
        <v>3945</v>
      </c>
      <c r="K4412" s="95" t="s">
        <v>534</v>
      </c>
      <c r="L4412" s="98" t="s">
        <v>534</v>
      </c>
      <c r="M4412" s="98" t="s">
        <v>534</v>
      </c>
      <c r="N4412" s="97" t="s">
        <v>534</v>
      </c>
      <c r="Q4412" s="88" t="str">
        <f t="array" aca="1" ref="Q4412" ca="1">IFERROR(INDEX(Tableau3[Num DECAL],SMALL(IF(Tableau3[Num DECAL]&lt;&gt;"",ROW(INDIRECT("1:"&amp;ROWS(Tableau3[Num DECAL])))),ROWS($1:4401))),"")</f>
        <v/>
      </c>
      <c r="R4412" s="88">
        <f t="shared" ca="1" si="68"/>
        <v>0</v>
      </c>
      <c r="S4412" s="88">
        <f ca="1">COUNTIFS(Tableau3[PLAGE],R4412)</f>
        <v>0</v>
      </c>
      <c r="T4412" s="139">
        <f ca="1">INDEX(EXTRACT!DATE,MATCH(Tableau4[[#This Row],[Décalage]],D:D,0),0)</f>
        <v>0</v>
      </c>
      <c r="U4412" s="139">
        <f ca="1">VLOOKUP(Tableau4[[#This Row],[Décalage]],D:E,2,0)</f>
        <v>0</v>
      </c>
      <c r="V4412" s="139">
        <f ca="1">VLOOKUP(Tableau4[[#This Row],[Décalage]],D:G,4,0)</f>
        <v>0</v>
      </c>
      <c r="AY4412" s="88"/>
      <c r="AZ4412" s="88"/>
      <c r="BA4412" s="88"/>
      <c r="BB4412" s="88"/>
      <c r="BC4412" s="88"/>
    </row>
    <row r="4413" spans="1:55" ht="15" x14ac:dyDescent="0.2">
      <c r="A4413" s="100" t="s">
        <v>534</v>
      </c>
      <c r="B4413" s="95" t="s">
        <v>534</v>
      </c>
      <c r="C4413" s="95">
        <v>4410</v>
      </c>
      <c r="D4413" s="95" t="s">
        <v>534</v>
      </c>
      <c r="E4413" s="99" t="s">
        <v>534</v>
      </c>
      <c r="F4413" s="95" t="s">
        <v>534</v>
      </c>
      <c r="G4413" s="95" t="s">
        <v>534</v>
      </c>
      <c r="H4413" s="95">
        <v>0</v>
      </c>
      <c r="I4413" s="95">
        <v>1</v>
      </c>
      <c r="J4413" s="95">
        <v>3946</v>
      </c>
      <c r="K4413" s="95" t="s">
        <v>534</v>
      </c>
      <c r="L4413" s="98" t="s">
        <v>534</v>
      </c>
      <c r="M4413" s="98" t="s">
        <v>534</v>
      </c>
      <c r="N4413" s="97" t="s">
        <v>534</v>
      </c>
      <c r="Q4413" s="88" t="str">
        <f t="array" aca="1" ref="Q4413" ca="1">IFERROR(INDEX(Tableau3[Num DECAL],SMALL(IF(Tableau3[Num DECAL]&lt;&gt;"",ROW(INDIRECT("1:"&amp;ROWS(Tableau3[Num DECAL])))),ROWS($1:4402))),"")</f>
        <v/>
      </c>
      <c r="R4413" s="88">
        <f t="shared" ca="1" si="68"/>
        <v>0</v>
      </c>
      <c r="S4413" s="88">
        <f ca="1">COUNTIFS(Tableau3[PLAGE],R4413)</f>
        <v>0</v>
      </c>
      <c r="T4413" s="139">
        <f ca="1">INDEX(EXTRACT!DATE,MATCH(Tableau4[[#This Row],[Décalage]],D:D,0),0)</f>
        <v>0</v>
      </c>
      <c r="U4413" s="139">
        <f ca="1">VLOOKUP(Tableau4[[#This Row],[Décalage]],D:E,2,0)</f>
        <v>0</v>
      </c>
      <c r="V4413" s="139">
        <f ca="1">VLOOKUP(Tableau4[[#This Row],[Décalage]],D:G,4,0)</f>
        <v>0</v>
      </c>
      <c r="AY4413" s="88"/>
      <c r="AZ4413" s="88"/>
      <c r="BA4413" s="88"/>
      <c r="BB4413" s="88"/>
      <c r="BC4413" s="88"/>
    </row>
    <row r="4414" spans="1:55" ht="15" x14ac:dyDescent="0.2">
      <c r="A4414" s="100" t="s">
        <v>534</v>
      </c>
      <c r="B4414" s="95" t="s">
        <v>534</v>
      </c>
      <c r="C4414" s="95">
        <v>4411</v>
      </c>
      <c r="D4414" s="95" t="s">
        <v>534</v>
      </c>
      <c r="E4414" s="99" t="s">
        <v>534</v>
      </c>
      <c r="F4414" s="95" t="s">
        <v>534</v>
      </c>
      <c r="G4414" s="95" t="s">
        <v>534</v>
      </c>
      <c r="H4414" s="95">
        <v>0</v>
      </c>
      <c r="I4414" s="95">
        <v>1</v>
      </c>
      <c r="J4414" s="95">
        <v>3947</v>
      </c>
      <c r="K4414" s="95" t="s">
        <v>534</v>
      </c>
      <c r="L4414" s="98" t="s">
        <v>534</v>
      </c>
      <c r="M4414" s="98" t="s">
        <v>534</v>
      </c>
      <c r="N4414" s="97" t="s">
        <v>534</v>
      </c>
      <c r="Q4414" s="88" t="str">
        <f t="array" aca="1" ref="Q4414" ca="1">IFERROR(INDEX(Tableau3[Num DECAL],SMALL(IF(Tableau3[Num DECAL]&lt;&gt;"",ROW(INDIRECT("1:"&amp;ROWS(Tableau3[Num DECAL])))),ROWS($1:4403))),"")</f>
        <v/>
      </c>
      <c r="R4414" s="88">
        <f t="shared" ca="1" si="68"/>
        <v>0</v>
      </c>
      <c r="S4414" s="88">
        <f ca="1">COUNTIFS(Tableau3[PLAGE],R4414)</f>
        <v>0</v>
      </c>
      <c r="T4414" s="139">
        <f ca="1">INDEX(EXTRACT!DATE,MATCH(Tableau4[[#This Row],[Décalage]],D:D,0),0)</f>
        <v>0</v>
      </c>
      <c r="U4414" s="139">
        <f ca="1">VLOOKUP(Tableau4[[#This Row],[Décalage]],D:E,2,0)</f>
        <v>0</v>
      </c>
      <c r="V4414" s="139">
        <f ca="1">VLOOKUP(Tableau4[[#This Row],[Décalage]],D:G,4,0)</f>
        <v>0</v>
      </c>
      <c r="AY4414" s="88"/>
      <c r="AZ4414" s="88"/>
      <c r="BA4414" s="88"/>
      <c r="BB4414" s="88"/>
      <c r="BC4414" s="88"/>
    </row>
    <row r="4415" spans="1:55" ht="15" x14ac:dyDescent="0.2">
      <c r="A4415" s="100" t="s">
        <v>534</v>
      </c>
      <c r="B4415" s="95" t="s">
        <v>534</v>
      </c>
      <c r="C4415" s="95">
        <v>4412</v>
      </c>
      <c r="D4415" s="95" t="s">
        <v>534</v>
      </c>
      <c r="E4415" s="99" t="s">
        <v>534</v>
      </c>
      <c r="F4415" s="95" t="s">
        <v>534</v>
      </c>
      <c r="G4415" s="95" t="s">
        <v>534</v>
      </c>
      <c r="H4415" s="95">
        <v>0</v>
      </c>
      <c r="I4415" s="95">
        <v>1</v>
      </c>
      <c r="J4415" s="95">
        <v>3948</v>
      </c>
      <c r="K4415" s="95" t="s">
        <v>534</v>
      </c>
      <c r="L4415" s="98" t="s">
        <v>534</v>
      </c>
      <c r="M4415" s="98" t="s">
        <v>534</v>
      </c>
      <c r="N4415" s="97" t="s">
        <v>534</v>
      </c>
      <c r="Q4415" s="88" t="str">
        <f t="array" aca="1" ref="Q4415" ca="1">IFERROR(INDEX(Tableau3[Num DECAL],SMALL(IF(Tableau3[Num DECAL]&lt;&gt;"",ROW(INDIRECT("1:"&amp;ROWS(Tableau3[Num DECAL])))),ROWS($1:4404))),"")</f>
        <v/>
      </c>
      <c r="R4415" s="88">
        <f t="shared" ca="1" si="68"/>
        <v>0</v>
      </c>
      <c r="S4415" s="88">
        <f ca="1">COUNTIFS(Tableau3[PLAGE],R4415)</f>
        <v>0</v>
      </c>
      <c r="T4415" s="139">
        <f ca="1">INDEX(EXTRACT!DATE,MATCH(Tableau4[[#This Row],[Décalage]],D:D,0),0)</f>
        <v>0</v>
      </c>
      <c r="U4415" s="139">
        <f ca="1">VLOOKUP(Tableau4[[#This Row],[Décalage]],D:E,2,0)</f>
        <v>0</v>
      </c>
      <c r="V4415" s="139">
        <f ca="1">VLOOKUP(Tableau4[[#This Row],[Décalage]],D:G,4,0)</f>
        <v>0</v>
      </c>
      <c r="AY4415" s="88"/>
      <c r="AZ4415" s="88"/>
      <c r="BA4415" s="88"/>
      <c r="BB4415" s="88"/>
      <c r="BC4415" s="88"/>
    </row>
    <row r="4416" spans="1:55" ht="15" x14ac:dyDescent="0.2">
      <c r="A4416" s="100" t="s">
        <v>534</v>
      </c>
      <c r="B4416" s="95" t="s">
        <v>534</v>
      </c>
      <c r="C4416" s="95">
        <v>4413</v>
      </c>
      <c r="D4416" s="95" t="s">
        <v>534</v>
      </c>
      <c r="E4416" s="99" t="s">
        <v>534</v>
      </c>
      <c r="F4416" s="95" t="s">
        <v>534</v>
      </c>
      <c r="G4416" s="95" t="s">
        <v>534</v>
      </c>
      <c r="H4416" s="95">
        <v>0</v>
      </c>
      <c r="I4416" s="95">
        <v>1</v>
      </c>
      <c r="J4416" s="95">
        <v>3949</v>
      </c>
      <c r="K4416" s="95" t="s">
        <v>534</v>
      </c>
      <c r="L4416" s="98" t="s">
        <v>534</v>
      </c>
      <c r="M4416" s="98" t="s">
        <v>534</v>
      </c>
      <c r="N4416" s="97" t="s">
        <v>534</v>
      </c>
      <c r="Q4416" s="88" t="str">
        <f t="array" aca="1" ref="Q4416" ca="1">IFERROR(INDEX(Tableau3[Num DECAL],SMALL(IF(Tableau3[Num DECAL]&lt;&gt;"",ROW(INDIRECT("1:"&amp;ROWS(Tableau3[Num DECAL])))),ROWS($1:4405))),"")</f>
        <v/>
      </c>
      <c r="R4416" s="88">
        <f t="shared" ca="1" si="68"/>
        <v>0</v>
      </c>
      <c r="S4416" s="88">
        <f ca="1">COUNTIFS(Tableau3[PLAGE],R4416)</f>
        <v>0</v>
      </c>
      <c r="T4416" s="139">
        <f ca="1">INDEX(EXTRACT!DATE,MATCH(Tableau4[[#This Row],[Décalage]],D:D,0),0)</f>
        <v>0</v>
      </c>
      <c r="U4416" s="139">
        <f ca="1">VLOOKUP(Tableau4[[#This Row],[Décalage]],D:E,2,0)</f>
        <v>0</v>
      </c>
      <c r="V4416" s="139">
        <f ca="1">VLOOKUP(Tableau4[[#This Row],[Décalage]],D:G,4,0)</f>
        <v>0</v>
      </c>
      <c r="AY4416" s="88"/>
      <c r="AZ4416" s="88"/>
      <c r="BA4416" s="88"/>
      <c r="BB4416" s="88"/>
      <c r="BC4416" s="88"/>
    </row>
    <row r="4417" spans="1:55" ht="15" x14ac:dyDescent="0.2">
      <c r="A4417" s="100" t="s">
        <v>534</v>
      </c>
      <c r="B4417" s="95" t="s">
        <v>534</v>
      </c>
      <c r="C4417" s="95">
        <v>4414</v>
      </c>
      <c r="D4417" s="95" t="s">
        <v>534</v>
      </c>
      <c r="E4417" s="99" t="s">
        <v>534</v>
      </c>
      <c r="F4417" s="95" t="s">
        <v>534</v>
      </c>
      <c r="G4417" s="95" t="s">
        <v>534</v>
      </c>
      <c r="H4417" s="95">
        <v>0</v>
      </c>
      <c r="I4417" s="95">
        <v>1</v>
      </c>
      <c r="J4417" s="95">
        <v>3950</v>
      </c>
      <c r="K4417" s="95" t="s">
        <v>534</v>
      </c>
      <c r="L4417" s="98" t="s">
        <v>534</v>
      </c>
      <c r="M4417" s="98" t="s">
        <v>534</v>
      </c>
      <c r="N4417" s="97" t="s">
        <v>534</v>
      </c>
      <c r="Q4417" s="88" t="str">
        <f t="array" aca="1" ref="Q4417" ca="1">IFERROR(INDEX(Tableau3[Num DECAL],SMALL(IF(Tableau3[Num DECAL]&lt;&gt;"",ROW(INDIRECT("1:"&amp;ROWS(Tableau3[Num DECAL])))),ROWS($1:4406))),"")</f>
        <v/>
      </c>
      <c r="R4417" s="88">
        <f t="shared" ca="1" si="68"/>
        <v>0</v>
      </c>
      <c r="S4417" s="88">
        <f ca="1">COUNTIFS(Tableau3[PLAGE],R4417)</f>
        <v>0</v>
      </c>
      <c r="T4417" s="139">
        <f ca="1">INDEX(EXTRACT!DATE,MATCH(Tableau4[[#This Row],[Décalage]],D:D,0),0)</f>
        <v>0</v>
      </c>
      <c r="U4417" s="139">
        <f ca="1">VLOOKUP(Tableau4[[#This Row],[Décalage]],D:E,2,0)</f>
        <v>0</v>
      </c>
      <c r="V4417" s="139">
        <f ca="1">VLOOKUP(Tableau4[[#This Row],[Décalage]],D:G,4,0)</f>
        <v>0</v>
      </c>
      <c r="AY4417" s="88"/>
      <c r="AZ4417" s="88"/>
      <c r="BA4417" s="88"/>
      <c r="BB4417" s="88"/>
      <c r="BC4417" s="88"/>
    </row>
    <row r="4418" spans="1:55" ht="15" x14ac:dyDescent="0.2">
      <c r="A4418" s="100" t="s">
        <v>534</v>
      </c>
      <c r="B4418" s="95" t="s">
        <v>534</v>
      </c>
      <c r="C4418" s="95">
        <v>4415</v>
      </c>
      <c r="D4418" s="95" t="s">
        <v>534</v>
      </c>
      <c r="E4418" s="99" t="s">
        <v>534</v>
      </c>
      <c r="F4418" s="95" t="s">
        <v>534</v>
      </c>
      <c r="G4418" s="95" t="s">
        <v>534</v>
      </c>
      <c r="H4418" s="95">
        <v>0</v>
      </c>
      <c r="I4418" s="95">
        <v>1</v>
      </c>
      <c r="J4418" s="95">
        <v>3951</v>
      </c>
      <c r="K4418" s="95" t="s">
        <v>534</v>
      </c>
      <c r="L4418" s="98" t="s">
        <v>534</v>
      </c>
      <c r="M4418" s="98" t="s">
        <v>534</v>
      </c>
      <c r="N4418" s="97" t="s">
        <v>534</v>
      </c>
      <c r="Q4418" s="88" t="str">
        <f t="array" aca="1" ref="Q4418" ca="1">IFERROR(INDEX(Tableau3[Num DECAL],SMALL(IF(Tableau3[Num DECAL]&lt;&gt;"",ROW(INDIRECT("1:"&amp;ROWS(Tableau3[Num DECAL])))),ROWS($1:4407))),"")</f>
        <v/>
      </c>
      <c r="R4418" s="88">
        <f t="shared" ca="1" si="68"/>
        <v>0</v>
      </c>
      <c r="S4418" s="88">
        <f ca="1">COUNTIFS(Tableau3[PLAGE],R4418)</f>
        <v>0</v>
      </c>
      <c r="T4418" s="139">
        <f ca="1">INDEX(EXTRACT!DATE,MATCH(Tableau4[[#This Row],[Décalage]],D:D,0),0)</f>
        <v>0</v>
      </c>
      <c r="U4418" s="139">
        <f ca="1">VLOOKUP(Tableau4[[#This Row],[Décalage]],D:E,2,0)</f>
        <v>0</v>
      </c>
      <c r="V4418" s="139">
        <f ca="1">VLOOKUP(Tableau4[[#This Row],[Décalage]],D:G,4,0)</f>
        <v>0</v>
      </c>
      <c r="AY4418" s="88"/>
      <c r="AZ4418" s="88"/>
      <c r="BA4418" s="88"/>
      <c r="BB4418" s="88"/>
      <c r="BC4418" s="88"/>
    </row>
    <row r="4419" spans="1:55" ht="15" x14ac:dyDescent="0.2">
      <c r="A4419" s="100" t="s">
        <v>534</v>
      </c>
      <c r="B4419" s="95" t="s">
        <v>534</v>
      </c>
      <c r="C4419" s="95">
        <v>4416</v>
      </c>
      <c r="D4419" s="95" t="s">
        <v>534</v>
      </c>
      <c r="E4419" s="99" t="s">
        <v>534</v>
      </c>
      <c r="F4419" s="95" t="s">
        <v>534</v>
      </c>
      <c r="G4419" s="95" t="s">
        <v>534</v>
      </c>
      <c r="H4419" s="95">
        <v>0</v>
      </c>
      <c r="I4419" s="95">
        <v>1</v>
      </c>
      <c r="J4419" s="95">
        <v>3952</v>
      </c>
      <c r="K4419" s="95" t="s">
        <v>534</v>
      </c>
      <c r="L4419" s="98" t="s">
        <v>534</v>
      </c>
      <c r="M4419" s="98" t="s">
        <v>534</v>
      </c>
      <c r="N4419" s="97" t="s">
        <v>534</v>
      </c>
      <c r="Q4419" s="88" t="str">
        <f t="array" aca="1" ref="Q4419" ca="1">IFERROR(INDEX(Tableau3[Num DECAL],SMALL(IF(Tableau3[Num DECAL]&lt;&gt;"",ROW(INDIRECT("1:"&amp;ROWS(Tableau3[Num DECAL])))),ROWS($1:4408))),"")</f>
        <v/>
      </c>
      <c r="R4419" s="88">
        <f t="shared" ca="1" si="68"/>
        <v>0</v>
      </c>
      <c r="S4419" s="88">
        <f ca="1">COUNTIFS(Tableau3[PLAGE],R4419)</f>
        <v>0</v>
      </c>
      <c r="T4419" s="139">
        <f ca="1">INDEX(EXTRACT!DATE,MATCH(Tableau4[[#This Row],[Décalage]],D:D,0),0)</f>
        <v>0</v>
      </c>
      <c r="U4419" s="139">
        <f ca="1">VLOOKUP(Tableau4[[#This Row],[Décalage]],D:E,2,0)</f>
        <v>0</v>
      </c>
      <c r="V4419" s="139">
        <f ca="1">VLOOKUP(Tableau4[[#This Row],[Décalage]],D:G,4,0)</f>
        <v>0</v>
      </c>
      <c r="AY4419" s="88"/>
      <c r="AZ4419" s="88"/>
      <c r="BA4419" s="88"/>
      <c r="BB4419" s="88"/>
      <c r="BC4419" s="88"/>
    </row>
    <row r="4420" spans="1:55" ht="15" x14ac:dyDescent="0.2">
      <c r="A4420" s="100" t="s">
        <v>534</v>
      </c>
      <c r="B4420" s="95" t="s">
        <v>534</v>
      </c>
      <c r="C4420" s="95">
        <v>4417</v>
      </c>
      <c r="D4420" s="95" t="s">
        <v>534</v>
      </c>
      <c r="E4420" s="99" t="s">
        <v>534</v>
      </c>
      <c r="F4420" s="95" t="s">
        <v>534</v>
      </c>
      <c r="G4420" s="95" t="s">
        <v>534</v>
      </c>
      <c r="H4420" s="95">
        <v>0</v>
      </c>
      <c r="I4420" s="95">
        <v>1</v>
      </c>
      <c r="J4420" s="95">
        <v>3953</v>
      </c>
      <c r="K4420" s="95" t="s">
        <v>534</v>
      </c>
      <c r="L4420" s="98" t="s">
        <v>534</v>
      </c>
      <c r="M4420" s="98" t="s">
        <v>534</v>
      </c>
      <c r="N4420" s="97" t="s">
        <v>534</v>
      </c>
      <c r="Q4420" s="88" t="str">
        <f t="array" aca="1" ref="Q4420" ca="1">IFERROR(INDEX(Tableau3[Num DECAL],SMALL(IF(Tableau3[Num DECAL]&lt;&gt;"",ROW(INDIRECT("1:"&amp;ROWS(Tableau3[Num DECAL])))),ROWS($1:4409))),"")</f>
        <v/>
      </c>
      <c r="R4420" s="88">
        <f t="shared" ca="1" si="68"/>
        <v>0</v>
      </c>
      <c r="S4420" s="88">
        <f ca="1">COUNTIFS(Tableau3[PLAGE],R4420)</f>
        <v>0</v>
      </c>
      <c r="T4420" s="139">
        <f ca="1">INDEX(EXTRACT!DATE,MATCH(Tableau4[[#This Row],[Décalage]],D:D,0),0)</f>
        <v>0</v>
      </c>
      <c r="U4420" s="139">
        <f ca="1">VLOOKUP(Tableau4[[#This Row],[Décalage]],D:E,2,0)</f>
        <v>0</v>
      </c>
      <c r="V4420" s="139">
        <f ca="1">VLOOKUP(Tableau4[[#This Row],[Décalage]],D:G,4,0)</f>
        <v>0</v>
      </c>
      <c r="AY4420" s="88"/>
      <c r="AZ4420" s="88"/>
      <c r="BA4420" s="88"/>
      <c r="BB4420" s="88"/>
      <c r="BC4420" s="88"/>
    </row>
    <row r="4421" spans="1:55" ht="15" x14ac:dyDescent="0.2">
      <c r="A4421" s="100" t="s">
        <v>534</v>
      </c>
      <c r="B4421" s="95" t="s">
        <v>534</v>
      </c>
      <c r="C4421" s="95">
        <v>4418</v>
      </c>
      <c r="D4421" s="95" t="s">
        <v>534</v>
      </c>
      <c r="E4421" s="99" t="s">
        <v>534</v>
      </c>
      <c r="F4421" s="95" t="s">
        <v>534</v>
      </c>
      <c r="G4421" s="95" t="s">
        <v>534</v>
      </c>
      <c r="H4421" s="95">
        <v>0</v>
      </c>
      <c r="I4421" s="95">
        <v>1</v>
      </c>
      <c r="J4421" s="95">
        <v>3954</v>
      </c>
      <c r="K4421" s="95" t="s">
        <v>534</v>
      </c>
      <c r="L4421" s="98" t="s">
        <v>534</v>
      </c>
      <c r="M4421" s="98" t="s">
        <v>534</v>
      </c>
      <c r="N4421" s="97" t="s">
        <v>534</v>
      </c>
      <c r="Q4421" s="88" t="str">
        <f t="array" aca="1" ref="Q4421" ca="1">IFERROR(INDEX(Tableau3[Num DECAL],SMALL(IF(Tableau3[Num DECAL]&lt;&gt;"",ROW(INDIRECT("1:"&amp;ROWS(Tableau3[Num DECAL])))),ROWS($1:4410))),"")</f>
        <v/>
      </c>
      <c r="R4421" s="88">
        <f t="shared" ca="1" si="68"/>
        <v>0</v>
      </c>
      <c r="S4421" s="88">
        <f ca="1">COUNTIFS(Tableau3[PLAGE],R4421)</f>
        <v>0</v>
      </c>
      <c r="T4421" s="139">
        <f ca="1">INDEX(EXTRACT!DATE,MATCH(Tableau4[[#This Row],[Décalage]],D:D,0),0)</f>
        <v>0</v>
      </c>
      <c r="U4421" s="139">
        <f ca="1">VLOOKUP(Tableau4[[#This Row],[Décalage]],D:E,2,0)</f>
        <v>0</v>
      </c>
      <c r="V4421" s="139">
        <f ca="1">VLOOKUP(Tableau4[[#This Row],[Décalage]],D:G,4,0)</f>
        <v>0</v>
      </c>
      <c r="AY4421" s="88"/>
      <c r="AZ4421" s="88"/>
      <c r="BA4421" s="88"/>
      <c r="BB4421" s="88"/>
      <c r="BC4421" s="88"/>
    </row>
    <row r="4422" spans="1:55" ht="15" x14ac:dyDescent="0.2">
      <c r="A4422" s="100" t="s">
        <v>534</v>
      </c>
      <c r="B4422" s="95" t="s">
        <v>534</v>
      </c>
      <c r="C4422" s="95">
        <v>4419</v>
      </c>
      <c r="D4422" s="95" t="s">
        <v>534</v>
      </c>
      <c r="E4422" s="99" t="s">
        <v>534</v>
      </c>
      <c r="F4422" s="95" t="s">
        <v>534</v>
      </c>
      <c r="G4422" s="95" t="s">
        <v>534</v>
      </c>
      <c r="H4422" s="95">
        <v>0</v>
      </c>
      <c r="I4422" s="95">
        <v>1</v>
      </c>
      <c r="J4422" s="95">
        <v>3955</v>
      </c>
      <c r="K4422" s="95" t="s">
        <v>534</v>
      </c>
      <c r="L4422" s="98" t="s">
        <v>534</v>
      </c>
      <c r="M4422" s="98" t="s">
        <v>534</v>
      </c>
      <c r="N4422" s="97" t="s">
        <v>534</v>
      </c>
      <c r="Q4422" s="88" t="str">
        <f t="array" aca="1" ref="Q4422" ca="1">IFERROR(INDEX(Tableau3[Num DECAL],SMALL(IF(Tableau3[Num DECAL]&lt;&gt;"",ROW(INDIRECT("1:"&amp;ROWS(Tableau3[Num DECAL])))),ROWS($1:4411))),"")</f>
        <v/>
      </c>
      <c r="R4422" s="88">
        <f t="shared" ca="1" si="68"/>
        <v>0</v>
      </c>
      <c r="S4422" s="88">
        <f ca="1">COUNTIFS(Tableau3[PLAGE],R4422)</f>
        <v>0</v>
      </c>
      <c r="T4422" s="139">
        <f ca="1">INDEX(EXTRACT!DATE,MATCH(Tableau4[[#This Row],[Décalage]],D:D,0),0)</f>
        <v>0</v>
      </c>
      <c r="U4422" s="139">
        <f ca="1">VLOOKUP(Tableau4[[#This Row],[Décalage]],D:E,2,0)</f>
        <v>0</v>
      </c>
      <c r="V4422" s="139">
        <f ca="1">VLOOKUP(Tableau4[[#This Row],[Décalage]],D:G,4,0)</f>
        <v>0</v>
      </c>
      <c r="AY4422" s="88"/>
      <c r="AZ4422" s="88"/>
      <c r="BA4422" s="88"/>
      <c r="BB4422" s="88"/>
      <c r="BC4422" s="88"/>
    </row>
    <row r="4423" spans="1:55" ht="15" x14ac:dyDescent="0.2">
      <c r="A4423" s="100" t="s">
        <v>534</v>
      </c>
      <c r="B4423" s="95" t="s">
        <v>534</v>
      </c>
      <c r="C4423" s="95">
        <v>4420</v>
      </c>
      <c r="D4423" s="95" t="s">
        <v>534</v>
      </c>
      <c r="E4423" s="99" t="s">
        <v>534</v>
      </c>
      <c r="F4423" s="95" t="s">
        <v>534</v>
      </c>
      <c r="G4423" s="95" t="s">
        <v>534</v>
      </c>
      <c r="H4423" s="95">
        <v>0</v>
      </c>
      <c r="I4423" s="95">
        <v>1</v>
      </c>
      <c r="J4423" s="95">
        <v>3956</v>
      </c>
      <c r="K4423" s="95" t="s">
        <v>534</v>
      </c>
      <c r="L4423" s="98" t="s">
        <v>534</v>
      </c>
      <c r="M4423" s="98" t="s">
        <v>534</v>
      </c>
      <c r="N4423" s="97" t="s">
        <v>534</v>
      </c>
      <c r="Q4423" s="88" t="str">
        <f t="array" aca="1" ref="Q4423" ca="1">IFERROR(INDEX(Tableau3[Num DECAL],SMALL(IF(Tableau3[Num DECAL]&lt;&gt;"",ROW(INDIRECT("1:"&amp;ROWS(Tableau3[Num DECAL])))),ROWS($1:4412))),"")</f>
        <v/>
      </c>
      <c r="R4423" s="88">
        <f t="shared" ca="1" si="68"/>
        <v>0</v>
      </c>
      <c r="S4423" s="88">
        <f ca="1">COUNTIFS(Tableau3[PLAGE],R4423)</f>
        <v>0</v>
      </c>
      <c r="T4423" s="139">
        <f ca="1">INDEX(EXTRACT!DATE,MATCH(Tableau4[[#This Row],[Décalage]],D:D,0),0)</f>
        <v>0</v>
      </c>
      <c r="U4423" s="139">
        <f ca="1">VLOOKUP(Tableau4[[#This Row],[Décalage]],D:E,2,0)</f>
        <v>0</v>
      </c>
      <c r="V4423" s="139">
        <f ca="1">VLOOKUP(Tableau4[[#This Row],[Décalage]],D:G,4,0)</f>
        <v>0</v>
      </c>
      <c r="AY4423" s="88"/>
      <c r="AZ4423" s="88"/>
      <c r="BA4423" s="88"/>
      <c r="BB4423" s="88"/>
      <c r="BC4423" s="88"/>
    </row>
    <row r="4424" spans="1:55" ht="15" x14ac:dyDescent="0.2">
      <c r="A4424" s="100" t="s">
        <v>534</v>
      </c>
      <c r="B4424" s="95" t="s">
        <v>534</v>
      </c>
      <c r="C4424" s="95">
        <v>4421</v>
      </c>
      <c r="D4424" s="95" t="s">
        <v>534</v>
      </c>
      <c r="E4424" s="99" t="s">
        <v>534</v>
      </c>
      <c r="F4424" s="95" t="s">
        <v>534</v>
      </c>
      <c r="G4424" s="95" t="s">
        <v>534</v>
      </c>
      <c r="H4424" s="95">
        <v>0</v>
      </c>
      <c r="I4424" s="95">
        <v>1</v>
      </c>
      <c r="J4424" s="95">
        <v>3957</v>
      </c>
      <c r="K4424" s="95" t="s">
        <v>534</v>
      </c>
      <c r="L4424" s="98" t="s">
        <v>534</v>
      </c>
      <c r="M4424" s="98" t="s">
        <v>534</v>
      </c>
      <c r="N4424" s="97" t="s">
        <v>534</v>
      </c>
      <c r="Q4424" s="88" t="str">
        <f t="array" aca="1" ref="Q4424" ca="1">IFERROR(INDEX(Tableau3[Num DECAL],SMALL(IF(Tableau3[Num DECAL]&lt;&gt;"",ROW(INDIRECT("1:"&amp;ROWS(Tableau3[Num DECAL])))),ROWS($1:4413))),"")</f>
        <v/>
      </c>
      <c r="R4424" s="88">
        <f t="shared" ca="1" si="68"/>
        <v>0</v>
      </c>
      <c r="S4424" s="88">
        <f ca="1">COUNTIFS(Tableau3[PLAGE],R4424)</f>
        <v>0</v>
      </c>
      <c r="T4424" s="139">
        <f ca="1">INDEX(EXTRACT!DATE,MATCH(Tableau4[[#This Row],[Décalage]],D:D,0),0)</f>
        <v>0</v>
      </c>
      <c r="U4424" s="139">
        <f ca="1">VLOOKUP(Tableau4[[#This Row],[Décalage]],D:E,2,0)</f>
        <v>0</v>
      </c>
      <c r="V4424" s="139">
        <f ca="1">VLOOKUP(Tableau4[[#This Row],[Décalage]],D:G,4,0)</f>
        <v>0</v>
      </c>
      <c r="AY4424" s="88"/>
      <c r="AZ4424" s="88"/>
      <c r="BA4424" s="88"/>
      <c r="BB4424" s="88"/>
      <c r="BC4424" s="88"/>
    </row>
    <row r="4425" spans="1:55" ht="15" x14ac:dyDescent="0.2">
      <c r="A4425" s="100" t="s">
        <v>534</v>
      </c>
      <c r="B4425" s="95" t="s">
        <v>534</v>
      </c>
      <c r="C4425" s="95">
        <v>4422</v>
      </c>
      <c r="D4425" s="95" t="s">
        <v>534</v>
      </c>
      <c r="E4425" s="99" t="s">
        <v>534</v>
      </c>
      <c r="F4425" s="95" t="s">
        <v>534</v>
      </c>
      <c r="G4425" s="95" t="s">
        <v>534</v>
      </c>
      <c r="H4425" s="95">
        <v>0</v>
      </c>
      <c r="I4425" s="95">
        <v>1</v>
      </c>
      <c r="J4425" s="95">
        <v>3958</v>
      </c>
      <c r="K4425" s="95" t="s">
        <v>534</v>
      </c>
      <c r="L4425" s="98" t="s">
        <v>534</v>
      </c>
      <c r="M4425" s="98" t="s">
        <v>534</v>
      </c>
      <c r="N4425" s="97" t="s">
        <v>534</v>
      </c>
      <c r="Q4425" s="88" t="str">
        <f t="array" aca="1" ref="Q4425" ca="1">IFERROR(INDEX(Tableau3[Num DECAL],SMALL(IF(Tableau3[Num DECAL]&lt;&gt;"",ROW(INDIRECT("1:"&amp;ROWS(Tableau3[Num DECAL])))),ROWS($1:4414))),"")</f>
        <v/>
      </c>
      <c r="R4425" s="88">
        <f t="shared" ca="1" si="68"/>
        <v>0</v>
      </c>
      <c r="S4425" s="88">
        <f ca="1">COUNTIFS(Tableau3[PLAGE],R4425)</f>
        <v>0</v>
      </c>
      <c r="T4425" s="139">
        <f ca="1">INDEX(EXTRACT!DATE,MATCH(Tableau4[[#This Row],[Décalage]],D:D,0),0)</f>
        <v>0</v>
      </c>
      <c r="U4425" s="139">
        <f ca="1">VLOOKUP(Tableau4[[#This Row],[Décalage]],D:E,2,0)</f>
        <v>0</v>
      </c>
      <c r="V4425" s="139">
        <f ca="1">VLOOKUP(Tableau4[[#This Row],[Décalage]],D:G,4,0)</f>
        <v>0</v>
      </c>
      <c r="AY4425" s="88"/>
      <c r="AZ4425" s="88"/>
      <c r="BA4425" s="88"/>
      <c r="BB4425" s="88"/>
      <c r="BC4425" s="88"/>
    </row>
    <row r="4426" spans="1:55" ht="15" x14ac:dyDescent="0.2">
      <c r="A4426" s="100" t="s">
        <v>534</v>
      </c>
      <c r="B4426" s="95" t="s">
        <v>534</v>
      </c>
      <c r="C4426" s="95">
        <v>4423</v>
      </c>
      <c r="D4426" s="95" t="s">
        <v>534</v>
      </c>
      <c r="E4426" s="99" t="s">
        <v>534</v>
      </c>
      <c r="F4426" s="95" t="s">
        <v>534</v>
      </c>
      <c r="G4426" s="95" t="s">
        <v>534</v>
      </c>
      <c r="H4426" s="95">
        <v>0</v>
      </c>
      <c r="I4426" s="95">
        <v>1</v>
      </c>
      <c r="J4426" s="95">
        <v>3959</v>
      </c>
      <c r="K4426" s="95" t="s">
        <v>534</v>
      </c>
      <c r="L4426" s="98" t="s">
        <v>534</v>
      </c>
      <c r="M4426" s="98" t="s">
        <v>534</v>
      </c>
      <c r="N4426" s="97" t="s">
        <v>534</v>
      </c>
      <c r="Q4426" s="88" t="str">
        <f t="array" aca="1" ref="Q4426" ca="1">IFERROR(INDEX(Tableau3[Num DECAL],SMALL(IF(Tableau3[Num DECAL]&lt;&gt;"",ROW(INDIRECT("1:"&amp;ROWS(Tableau3[Num DECAL])))),ROWS($1:4415))),"")</f>
        <v/>
      </c>
      <c r="R4426" s="88">
        <f t="shared" ca="1" si="68"/>
        <v>0</v>
      </c>
      <c r="S4426" s="88">
        <f ca="1">COUNTIFS(Tableau3[PLAGE],R4426)</f>
        <v>0</v>
      </c>
      <c r="T4426" s="139">
        <f ca="1">INDEX(EXTRACT!DATE,MATCH(Tableau4[[#This Row],[Décalage]],D:D,0),0)</f>
        <v>0</v>
      </c>
      <c r="U4426" s="139">
        <f ca="1">VLOOKUP(Tableau4[[#This Row],[Décalage]],D:E,2,0)</f>
        <v>0</v>
      </c>
      <c r="V4426" s="139">
        <f ca="1">VLOOKUP(Tableau4[[#This Row],[Décalage]],D:G,4,0)</f>
        <v>0</v>
      </c>
      <c r="AY4426" s="88"/>
      <c r="AZ4426" s="88"/>
      <c r="BA4426" s="88"/>
      <c r="BB4426" s="88"/>
      <c r="BC4426" s="88"/>
    </row>
    <row r="4427" spans="1:55" ht="15" x14ac:dyDescent="0.2">
      <c r="A4427" s="100" t="s">
        <v>534</v>
      </c>
      <c r="B4427" s="95" t="s">
        <v>534</v>
      </c>
      <c r="C4427" s="95">
        <v>4424</v>
      </c>
      <c r="D4427" s="95" t="s">
        <v>534</v>
      </c>
      <c r="E4427" s="99" t="s">
        <v>534</v>
      </c>
      <c r="F4427" s="95" t="s">
        <v>534</v>
      </c>
      <c r="G4427" s="95" t="s">
        <v>534</v>
      </c>
      <c r="H4427" s="95">
        <v>0</v>
      </c>
      <c r="I4427" s="95">
        <v>1</v>
      </c>
      <c r="J4427" s="95">
        <v>3960</v>
      </c>
      <c r="K4427" s="95" t="s">
        <v>534</v>
      </c>
      <c r="L4427" s="98" t="s">
        <v>534</v>
      </c>
      <c r="M4427" s="98" t="s">
        <v>534</v>
      </c>
      <c r="N4427" s="97" t="s">
        <v>534</v>
      </c>
      <c r="Q4427" s="88" t="str">
        <f t="array" aca="1" ref="Q4427" ca="1">IFERROR(INDEX(Tableau3[Num DECAL],SMALL(IF(Tableau3[Num DECAL]&lt;&gt;"",ROW(INDIRECT("1:"&amp;ROWS(Tableau3[Num DECAL])))),ROWS($1:4416))),"")</f>
        <v/>
      </c>
      <c r="R4427" s="88">
        <f t="shared" ca="1" si="68"/>
        <v>0</v>
      </c>
      <c r="S4427" s="88">
        <f ca="1">COUNTIFS(Tableau3[PLAGE],R4427)</f>
        <v>0</v>
      </c>
      <c r="T4427" s="139">
        <f ca="1">INDEX(EXTRACT!DATE,MATCH(Tableau4[[#This Row],[Décalage]],D:D,0),0)</f>
        <v>0</v>
      </c>
      <c r="U4427" s="139">
        <f ca="1">VLOOKUP(Tableau4[[#This Row],[Décalage]],D:E,2,0)</f>
        <v>0</v>
      </c>
      <c r="V4427" s="139">
        <f ca="1">VLOOKUP(Tableau4[[#This Row],[Décalage]],D:G,4,0)</f>
        <v>0</v>
      </c>
      <c r="AY4427" s="88"/>
      <c r="AZ4427" s="88"/>
      <c r="BA4427" s="88"/>
      <c r="BB4427" s="88"/>
      <c r="BC4427" s="88"/>
    </row>
    <row r="4428" spans="1:55" ht="15" x14ac:dyDescent="0.2">
      <c r="A4428" s="100" t="s">
        <v>534</v>
      </c>
      <c r="B4428" s="95" t="s">
        <v>534</v>
      </c>
      <c r="C4428" s="95">
        <v>4425</v>
      </c>
      <c r="D4428" s="95" t="s">
        <v>534</v>
      </c>
      <c r="E4428" s="99" t="s">
        <v>534</v>
      </c>
      <c r="F4428" s="95" t="s">
        <v>534</v>
      </c>
      <c r="G4428" s="95" t="s">
        <v>534</v>
      </c>
      <c r="H4428" s="95">
        <v>0</v>
      </c>
      <c r="I4428" s="95">
        <v>1</v>
      </c>
      <c r="J4428" s="95">
        <v>3961</v>
      </c>
      <c r="K4428" s="95" t="s">
        <v>534</v>
      </c>
      <c r="L4428" s="98" t="s">
        <v>534</v>
      </c>
      <c r="M4428" s="98" t="s">
        <v>534</v>
      </c>
      <c r="N4428" s="97" t="s">
        <v>534</v>
      </c>
      <c r="Q4428" s="88" t="str">
        <f t="array" aca="1" ref="Q4428" ca="1">IFERROR(INDEX(Tableau3[Num DECAL],SMALL(IF(Tableau3[Num DECAL]&lt;&gt;"",ROW(INDIRECT("1:"&amp;ROWS(Tableau3[Num DECAL])))),ROWS($1:4417))),"")</f>
        <v/>
      </c>
      <c r="R4428" s="88">
        <f t="shared" ref="R4428:R4491" ca="1" si="69">VLOOKUP(Q4428,D:J,7,0)</f>
        <v>0</v>
      </c>
      <c r="S4428" s="88">
        <f ca="1">COUNTIFS(Tableau3[PLAGE],R4428)</f>
        <v>0</v>
      </c>
      <c r="T4428" s="139">
        <f ca="1">INDEX(EXTRACT!DATE,MATCH(Tableau4[[#This Row],[Décalage]],D:D,0),0)</f>
        <v>0</v>
      </c>
      <c r="U4428" s="139">
        <f ca="1">VLOOKUP(Tableau4[[#This Row],[Décalage]],D:E,2,0)</f>
        <v>0</v>
      </c>
      <c r="V4428" s="139">
        <f ca="1">VLOOKUP(Tableau4[[#This Row],[Décalage]],D:G,4,0)</f>
        <v>0</v>
      </c>
      <c r="AY4428" s="88"/>
      <c r="AZ4428" s="88"/>
      <c r="BA4428" s="88"/>
      <c r="BB4428" s="88"/>
      <c r="BC4428" s="88"/>
    </row>
    <row r="4429" spans="1:55" ht="15" x14ac:dyDescent="0.2">
      <c r="A4429" s="100" t="s">
        <v>534</v>
      </c>
      <c r="B4429" s="95" t="s">
        <v>534</v>
      </c>
      <c r="C4429" s="95">
        <v>4426</v>
      </c>
      <c r="D4429" s="95" t="s">
        <v>534</v>
      </c>
      <c r="E4429" s="99" t="s">
        <v>534</v>
      </c>
      <c r="F4429" s="95" t="s">
        <v>534</v>
      </c>
      <c r="G4429" s="95" t="s">
        <v>534</v>
      </c>
      <c r="H4429" s="95">
        <v>0</v>
      </c>
      <c r="I4429" s="95">
        <v>1</v>
      </c>
      <c r="J4429" s="95">
        <v>3962</v>
      </c>
      <c r="K4429" s="95" t="s">
        <v>534</v>
      </c>
      <c r="L4429" s="98" t="s">
        <v>534</v>
      </c>
      <c r="M4429" s="98" t="s">
        <v>534</v>
      </c>
      <c r="N4429" s="97" t="s">
        <v>534</v>
      </c>
      <c r="Q4429" s="88" t="str">
        <f t="array" aca="1" ref="Q4429" ca="1">IFERROR(INDEX(Tableau3[Num DECAL],SMALL(IF(Tableau3[Num DECAL]&lt;&gt;"",ROW(INDIRECT("1:"&amp;ROWS(Tableau3[Num DECAL])))),ROWS($1:4418))),"")</f>
        <v/>
      </c>
      <c r="R4429" s="88">
        <f t="shared" ca="1" si="69"/>
        <v>0</v>
      </c>
      <c r="S4429" s="88">
        <f ca="1">COUNTIFS(Tableau3[PLAGE],R4429)</f>
        <v>0</v>
      </c>
      <c r="T4429" s="139">
        <f ca="1">INDEX(EXTRACT!DATE,MATCH(Tableau4[[#This Row],[Décalage]],D:D,0),0)</f>
        <v>0</v>
      </c>
      <c r="U4429" s="139">
        <f ca="1">VLOOKUP(Tableau4[[#This Row],[Décalage]],D:E,2,0)</f>
        <v>0</v>
      </c>
      <c r="V4429" s="139">
        <f ca="1">VLOOKUP(Tableau4[[#This Row],[Décalage]],D:G,4,0)</f>
        <v>0</v>
      </c>
      <c r="AY4429" s="88"/>
      <c r="AZ4429" s="88"/>
      <c r="BA4429" s="88"/>
      <c r="BB4429" s="88"/>
      <c r="BC4429" s="88"/>
    </row>
    <row r="4430" spans="1:55" ht="15" x14ac:dyDescent="0.2">
      <c r="A4430" s="100" t="s">
        <v>534</v>
      </c>
      <c r="B4430" s="95" t="s">
        <v>534</v>
      </c>
      <c r="C4430" s="95">
        <v>4427</v>
      </c>
      <c r="D4430" s="95" t="s">
        <v>534</v>
      </c>
      <c r="E4430" s="99" t="s">
        <v>534</v>
      </c>
      <c r="F4430" s="95" t="s">
        <v>534</v>
      </c>
      <c r="G4430" s="95" t="s">
        <v>534</v>
      </c>
      <c r="H4430" s="95">
        <v>0</v>
      </c>
      <c r="I4430" s="95">
        <v>1</v>
      </c>
      <c r="J4430" s="95">
        <v>3963</v>
      </c>
      <c r="K4430" s="95" t="s">
        <v>534</v>
      </c>
      <c r="L4430" s="98" t="s">
        <v>534</v>
      </c>
      <c r="M4430" s="98" t="s">
        <v>534</v>
      </c>
      <c r="N4430" s="97" t="s">
        <v>534</v>
      </c>
      <c r="Q4430" s="88" t="str">
        <f t="array" aca="1" ref="Q4430" ca="1">IFERROR(INDEX(Tableau3[Num DECAL],SMALL(IF(Tableau3[Num DECAL]&lt;&gt;"",ROW(INDIRECT("1:"&amp;ROWS(Tableau3[Num DECAL])))),ROWS($1:4419))),"")</f>
        <v/>
      </c>
      <c r="R4430" s="88">
        <f t="shared" ca="1" si="69"/>
        <v>0</v>
      </c>
      <c r="S4430" s="88">
        <f ca="1">COUNTIFS(Tableau3[PLAGE],R4430)</f>
        <v>0</v>
      </c>
      <c r="T4430" s="139">
        <f ca="1">INDEX(EXTRACT!DATE,MATCH(Tableau4[[#This Row],[Décalage]],D:D,0),0)</f>
        <v>0</v>
      </c>
      <c r="U4430" s="139">
        <f ca="1">VLOOKUP(Tableau4[[#This Row],[Décalage]],D:E,2,0)</f>
        <v>0</v>
      </c>
      <c r="V4430" s="139">
        <f ca="1">VLOOKUP(Tableau4[[#This Row],[Décalage]],D:G,4,0)</f>
        <v>0</v>
      </c>
      <c r="AY4430" s="88"/>
      <c r="AZ4430" s="88"/>
      <c r="BA4430" s="88"/>
      <c r="BB4430" s="88"/>
      <c r="BC4430" s="88"/>
    </row>
    <row r="4431" spans="1:55" ht="15" x14ac:dyDescent="0.2">
      <c r="A4431" s="100" t="s">
        <v>534</v>
      </c>
      <c r="B4431" s="95" t="s">
        <v>534</v>
      </c>
      <c r="C4431" s="95">
        <v>4428</v>
      </c>
      <c r="D4431" s="95" t="s">
        <v>534</v>
      </c>
      <c r="E4431" s="99" t="s">
        <v>534</v>
      </c>
      <c r="F4431" s="95" t="s">
        <v>534</v>
      </c>
      <c r="G4431" s="95" t="s">
        <v>534</v>
      </c>
      <c r="H4431" s="95">
        <v>0</v>
      </c>
      <c r="I4431" s="95">
        <v>1</v>
      </c>
      <c r="J4431" s="95">
        <v>3964</v>
      </c>
      <c r="K4431" s="95" t="s">
        <v>534</v>
      </c>
      <c r="L4431" s="98" t="s">
        <v>534</v>
      </c>
      <c r="M4431" s="98" t="s">
        <v>534</v>
      </c>
      <c r="N4431" s="97" t="s">
        <v>534</v>
      </c>
      <c r="Q4431" s="88" t="str">
        <f t="array" aca="1" ref="Q4431" ca="1">IFERROR(INDEX(Tableau3[Num DECAL],SMALL(IF(Tableau3[Num DECAL]&lt;&gt;"",ROW(INDIRECT("1:"&amp;ROWS(Tableau3[Num DECAL])))),ROWS($1:4420))),"")</f>
        <v/>
      </c>
      <c r="R4431" s="88">
        <f t="shared" ca="1" si="69"/>
        <v>0</v>
      </c>
      <c r="S4431" s="88">
        <f ca="1">COUNTIFS(Tableau3[PLAGE],R4431)</f>
        <v>0</v>
      </c>
      <c r="T4431" s="139">
        <f ca="1">INDEX(EXTRACT!DATE,MATCH(Tableau4[[#This Row],[Décalage]],D:D,0),0)</f>
        <v>0</v>
      </c>
      <c r="U4431" s="139">
        <f ca="1">VLOOKUP(Tableau4[[#This Row],[Décalage]],D:E,2,0)</f>
        <v>0</v>
      </c>
      <c r="V4431" s="139">
        <f ca="1">VLOOKUP(Tableau4[[#This Row],[Décalage]],D:G,4,0)</f>
        <v>0</v>
      </c>
      <c r="AY4431" s="88"/>
      <c r="AZ4431" s="88"/>
      <c r="BA4431" s="88"/>
      <c r="BB4431" s="88"/>
      <c r="BC4431" s="88"/>
    </row>
    <row r="4432" spans="1:55" ht="15" x14ac:dyDescent="0.2">
      <c r="A4432" s="100" t="s">
        <v>534</v>
      </c>
      <c r="B4432" s="95" t="s">
        <v>534</v>
      </c>
      <c r="C4432" s="95">
        <v>4429</v>
      </c>
      <c r="D4432" s="95" t="s">
        <v>534</v>
      </c>
      <c r="E4432" s="99" t="s">
        <v>534</v>
      </c>
      <c r="F4432" s="95" t="s">
        <v>534</v>
      </c>
      <c r="G4432" s="95" t="s">
        <v>534</v>
      </c>
      <c r="H4432" s="95">
        <v>0</v>
      </c>
      <c r="I4432" s="95">
        <v>1</v>
      </c>
      <c r="J4432" s="95">
        <v>3965</v>
      </c>
      <c r="K4432" s="95" t="s">
        <v>534</v>
      </c>
      <c r="L4432" s="98" t="s">
        <v>534</v>
      </c>
      <c r="M4432" s="98" t="s">
        <v>534</v>
      </c>
      <c r="N4432" s="97" t="s">
        <v>534</v>
      </c>
      <c r="Q4432" s="88" t="str">
        <f t="array" aca="1" ref="Q4432" ca="1">IFERROR(INDEX(Tableau3[Num DECAL],SMALL(IF(Tableau3[Num DECAL]&lt;&gt;"",ROW(INDIRECT("1:"&amp;ROWS(Tableau3[Num DECAL])))),ROWS($1:4421))),"")</f>
        <v/>
      </c>
      <c r="R4432" s="88">
        <f t="shared" ca="1" si="69"/>
        <v>0</v>
      </c>
      <c r="S4432" s="88">
        <f ca="1">COUNTIFS(Tableau3[PLAGE],R4432)</f>
        <v>0</v>
      </c>
      <c r="T4432" s="139">
        <f ca="1">INDEX(EXTRACT!DATE,MATCH(Tableau4[[#This Row],[Décalage]],D:D,0),0)</f>
        <v>0</v>
      </c>
      <c r="U4432" s="139">
        <f ca="1">VLOOKUP(Tableau4[[#This Row],[Décalage]],D:E,2,0)</f>
        <v>0</v>
      </c>
      <c r="V4432" s="139">
        <f ca="1">VLOOKUP(Tableau4[[#This Row],[Décalage]],D:G,4,0)</f>
        <v>0</v>
      </c>
      <c r="AY4432" s="88"/>
      <c r="AZ4432" s="88"/>
      <c r="BA4432" s="88"/>
      <c r="BB4432" s="88"/>
      <c r="BC4432" s="88"/>
    </row>
    <row r="4433" spans="1:55" ht="15" x14ac:dyDescent="0.2">
      <c r="A4433" s="100" t="s">
        <v>534</v>
      </c>
      <c r="B4433" s="95" t="s">
        <v>534</v>
      </c>
      <c r="C4433" s="95">
        <v>4430</v>
      </c>
      <c r="D4433" s="95" t="s">
        <v>534</v>
      </c>
      <c r="E4433" s="99" t="s">
        <v>534</v>
      </c>
      <c r="F4433" s="95" t="s">
        <v>534</v>
      </c>
      <c r="G4433" s="95" t="s">
        <v>534</v>
      </c>
      <c r="H4433" s="95">
        <v>0</v>
      </c>
      <c r="I4433" s="95">
        <v>1</v>
      </c>
      <c r="J4433" s="95">
        <v>3966</v>
      </c>
      <c r="K4433" s="95" t="s">
        <v>534</v>
      </c>
      <c r="L4433" s="98" t="s">
        <v>534</v>
      </c>
      <c r="M4433" s="98" t="s">
        <v>534</v>
      </c>
      <c r="N4433" s="97" t="s">
        <v>534</v>
      </c>
      <c r="Q4433" s="88" t="str">
        <f t="array" aca="1" ref="Q4433" ca="1">IFERROR(INDEX(Tableau3[Num DECAL],SMALL(IF(Tableau3[Num DECAL]&lt;&gt;"",ROW(INDIRECT("1:"&amp;ROWS(Tableau3[Num DECAL])))),ROWS($1:4422))),"")</f>
        <v/>
      </c>
      <c r="R4433" s="88">
        <f t="shared" ca="1" si="69"/>
        <v>0</v>
      </c>
      <c r="S4433" s="88">
        <f ca="1">COUNTIFS(Tableau3[PLAGE],R4433)</f>
        <v>0</v>
      </c>
      <c r="T4433" s="139">
        <f ca="1">INDEX(EXTRACT!DATE,MATCH(Tableau4[[#This Row],[Décalage]],D:D,0),0)</f>
        <v>0</v>
      </c>
      <c r="U4433" s="139">
        <f ca="1">VLOOKUP(Tableau4[[#This Row],[Décalage]],D:E,2,0)</f>
        <v>0</v>
      </c>
      <c r="V4433" s="139">
        <f ca="1">VLOOKUP(Tableau4[[#This Row],[Décalage]],D:G,4,0)</f>
        <v>0</v>
      </c>
      <c r="AY4433" s="88"/>
      <c r="AZ4433" s="88"/>
      <c r="BA4433" s="88"/>
      <c r="BB4433" s="88"/>
      <c r="BC4433" s="88"/>
    </row>
    <row r="4434" spans="1:55" ht="15" x14ac:dyDescent="0.2">
      <c r="A4434" s="100" t="s">
        <v>534</v>
      </c>
      <c r="B4434" s="95" t="s">
        <v>534</v>
      </c>
      <c r="C4434" s="95">
        <v>4431</v>
      </c>
      <c r="D4434" s="95" t="s">
        <v>534</v>
      </c>
      <c r="E4434" s="99" t="s">
        <v>534</v>
      </c>
      <c r="F4434" s="95" t="s">
        <v>534</v>
      </c>
      <c r="G4434" s="95" t="s">
        <v>534</v>
      </c>
      <c r="H4434" s="95">
        <v>0</v>
      </c>
      <c r="I4434" s="95">
        <v>1</v>
      </c>
      <c r="J4434" s="95">
        <v>3967</v>
      </c>
      <c r="K4434" s="95" t="s">
        <v>534</v>
      </c>
      <c r="L4434" s="98" t="s">
        <v>534</v>
      </c>
      <c r="M4434" s="98" t="s">
        <v>534</v>
      </c>
      <c r="N4434" s="97" t="s">
        <v>534</v>
      </c>
      <c r="Q4434" s="88" t="str">
        <f t="array" aca="1" ref="Q4434" ca="1">IFERROR(INDEX(Tableau3[Num DECAL],SMALL(IF(Tableau3[Num DECAL]&lt;&gt;"",ROW(INDIRECT("1:"&amp;ROWS(Tableau3[Num DECAL])))),ROWS($1:4423))),"")</f>
        <v/>
      </c>
      <c r="R4434" s="88">
        <f t="shared" ca="1" si="69"/>
        <v>0</v>
      </c>
      <c r="S4434" s="88">
        <f ca="1">COUNTIFS(Tableau3[PLAGE],R4434)</f>
        <v>0</v>
      </c>
      <c r="T4434" s="139">
        <f ca="1">INDEX(EXTRACT!DATE,MATCH(Tableau4[[#This Row],[Décalage]],D:D,0),0)</f>
        <v>0</v>
      </c>
      <c r="U4434" s="139">
        <f ca="1">VLOOKUP(Tableau4[[#This Row],[Décalage]],D:E,2,0)</f>
        <v>0</v>
      </c>
      <c r="V4434" s="139">
        <f ca="1">VLOOKUP(Tableau4[[#This Row],[Décalage]],D:G,4,0)</f>
        <v>0</v>
      </c>
      <c r="AY4434" s="88"/>
      <c r="AZ4434" s="88"/>
      <c r="BA4434" s="88"/>
      <c r="BB4434" s="88"/>
      <c r="BC4434" s="88"/>
    </row>
    <row r="4435" spans="1:55" ht="15" x14ac:dyDescent="0.2">
      <c r="A4435" s="100" t="s">
        <v>534</v>
      </c>
      <c r="B4435" s="95" t="s">
        <v>534</v>
      </c>
      <c r="C4435" s="95">
        <v>4432</v>
      </c>
      <c r="D4435" s="95" t="s">
        <v>534</v>
      </c>
      <c r="E4435" s="99" t="s">
        <v>534</v>
      </c>
      <c r="F4435" s="95" t="s">
        <v>534</v>
      </c>
      <c r="G4435" s="95" t="s">
        <v>534</v>
      </c>
      <c r="H4435" s="95">
        <v>0</v>
      </c>
      <c r="I4435" s="95">
        <v>1</v>
      </c>
      <c r="J4435" s="95">
        <v>3968</v>
      </c>
      <c r="K4435" s="95" t="s">
        <v>534</v>
      </c>
      <c r="L4435" s="98" t="s">
        <v>534</v>
      </c>
      <c r="M4435" s="98" t="s">
        <v>534</v>
      </c>
      <c r="N4435" s="97" t="s">
        <v>534</v>
      </c>
      <c r="Q4435" s="88" t="str">
        <f t="array" aca="1" ref="Q4435" ca="1">IFERROR(INDEX(Tableau3[Num DECAL],SMALL(IF(Tableau3[Num DECAL]&lt;&gt;"",ROW(INDIRECT("1:"&amp;ROWS(Tableau3[Num DECAL])))),ROWS($1:4424))),"")</f>
        <v/>
      </c>
      <c r="R4435" s="88">
        <f t="shared" ca="1" si="69"/>
        <v>0</v>
      </c>
      <c r="S4435" s="88">
        <f ca="1">COUNTIFS(Tableau3[PLAGE],R4435)</f>
        <v>0</v>
      </c>
      <c r="T4435" s="139">
        <f ca="1">INDEX(EXTRACT!DATE,MATCH(Tableau4[[#This Row],[Décalage]],D:D,0),0)</f>
        <v>0</v>
      </c>
      <c r="U4435" s="139">
        <f ca="1">VLOOKUP(Tableau4[[#This Row],[Décalage]],D:E,2,0)</f>
        <v>0</v>
      </c>
      <c r="V4435" s="139">
        <f ca="1">VLOOKUP(Tableau4[[#This Row],[Décalage]],D:G,4,0)</f>
        <v>0</v>
      </c>
      <c r="AY4435" s="88"/>
      <c r="AZ4435" s="88"/>
      <c r="BA4435" s="88"/>
      <c r="BB4435" s="88"/>
      <c r="BC4435" s="88"/>
    </row>
    <row r="4436" spans="1:55" ht="15" x14ac:dyDescent="0.2">
      <c r="A4436" s="100" t="s">
        <v>534</v>
      </c>
      <c r="B4436" s="95" t="s">
        <v>534</v>
      </c>
      <c r="C4436" s="95">
        <v>4433</v>
      </c>
      <c r="D4436" s="95" t="s">
        <v>534</v>
      </c>
      <c r="E4436" s="99" t="s">
        <v>534</v>
      </c>
      <c r="F4436" s="95" t="s">
        <v>534</v>
      </c>
      <c r="G4436" s="95" t="s">
        <v>534</v>
      </c>
      <c r="H4436" s="95">
        <v>0</v>
      </c>
      <c r="I4436" s="95">
        <v>1</v>
      </c>
      <c r="J4436" s="95">
        <v>3969</v>
      </c>
      <c r="K4436" s="95" t="s">
        <v>534</v>
      </c>
      <c r="L4436" s="98" t="s">
        <v>534</v>
      </c>
      <c r="M4436" s="98" t="s">
        <v>534</v>
      </c>
      <c r="N4436" s="97" t="s">
        <v>534</v>
      </c>
      <c r="Q4436" s="88" t="str">
        <f t="array" aca="1" ref="Q4436" ca="1">IFERROR(INDEX(Tableau3[Num DECAL],SMALL(IF(Tableau3[Num DECAL]&lt;&gt;"",ROW(INDIRECT("1:"&amp;ROWS(Tableau3[Num DECAL])))),ROWS($1:4425))),"")</f>
        <v/>
      </c>
      <c r="R4436" s="88">
        <f t="shared" ca="1" si="69"/>
        <v>0</v>
      </c>
      <c r="S4436" s="88">
        <f ca="1">COUNTIFS(Tableau3[PLAGE],R4436)</f>
        <v>0</v>
      </c>
      <c r="T4436" s="139">
        <f ca="1">INDEX(EXTRACT!DATE,MATCH(Tableau4[[#This Row],[Décalage]],D:D,0),0)</f>
        <v>0</v>
      </c>
      <c r="U4436" s="139">
        <f ca="1">VLOOKUP(Tableau4[[#This Row],[Décalage]],D:E,2,0)</f>
        <v>0</v>
      </c>
      <c r="V4436" s="139">
        <f ca="1">VLOOKUP(Tableau4[[#This Row],[Décalage]],D:G,4,0)</f>
        <v>0</v>
      </c>
      <c r="AY4436" s="88"/>
      <c r="AZ4436" s="88"/>
      <c r="BA4436" s="88"/>
      <c r="BB4436" s="88"/>
      <c r="BC4436" s="88"/>
    </row>
    <row r="4437" spans="1:55" ht="15" x14ac:dyDescent="0.2">
      <c r="A4437" s="100" t="s">
        <v>534</v>
      </c>
      <c r="B4437" s="95" t="s">
        <v>534</v>
      </c>
      <c r="C4437" s="95">
        <v>4434</v>
      </c>
      <c r="D4437" s="95" t="s">
        <v>534</v>
      </c>
      <c r="E4437" s="99" t="s">
        <v>534</v>
      </c>
      <c r="F4437" s="95" t="s">
        <v>534</v>
      </c>
      <c r="G4437" s="95" t="s">
        <v>534</v>
      </c>
      <c r="H4437" s="95">
        <v>0</v>
      </c>
      <c r="I4437" s="95">
        <v>1</v>
      </c>
      <c r="J4437" s="95">
        <v>3970</v>
      </c>
      <c r="K4437" s="95" t="s">
        <v>534</v>
      </c>
      <c r="L4437" s="98" t="s">
        <v>534</v>
      </c>
      <c r="M4437" s="98" t="s">
        <v>534</v>
      </c>
      <c r="N4437" s="97" t="s">
        <v>534</v>
      </c>
      <c r="Q4437" s="88" t="str">
        <f t="array" aca="1" ref="Q4437" ca="1">IFERROR(INDEX(Tableau3[Num DECAL],SMALL(IF(Tableau3[Num DECAL]&lt;&gt;"",ROW(INDIRECT("1:"&amp;ROWS(Tableau3[Num DECAL])))),ROWS($1:4426))),"")</f>
        <v/>
      </c>
      <c r="R4437" s="88">
        <f t="shared" ca="1" si="69"/>
        <v>0</v>
      </c>
      <c r="S4437" s="88">
        <f ca="1">COUNTIFS(Tableau3[PLAGE],R4437)</f>
        <v>0</v>
      </c>
      <c r="T4437" s="139">
        <f ca="1">INDEX(EXTRACT!DATE,MATCH(Tableau4[[#This Row],[Décalage]],D:D,0),0)</f>
        <v>0</v>
      </c>
      <c r="U4437" s="139">
        <f ca="1">VLOOKUP(Tableau4[[#This Row],[Décalage]],D:E,2,0)</f>
        <v>0</v>
      </c>
      <c r="V4437" s="139">
        <f ca="1">VLOOKUP(Tableau4[[#This Row],[Décalage]],D:G,4,0)</f>
        <v>0</v>
      </c>
      <c r="AY4437" s="88"/>
      <c r="AZ4437" s="88"/>
      <c r="BA4437" s="88"/>
      <c r="BB4437" s="88"/>
      <c r="BC4437" s="88"/>
    </row>
    <row r="4438" spans="1:55" ht="15" x14ac:dyDescent="0.2">
      <c r="A4438" s="100" t="s">
        <v>534</v>
      </c>
      <c r="B4438" s="95" t="s">
        <v>534</v>
      </c>
      <c r="C4438" s="95">
        <v>4435</v>
      </c>
      <c r="D4438" s="95" t="s">
        <v>534</v>
      </c>
      <c r="E4438" s="99" t="s">
        <v>534</v>
      </c>
      <c r="F4438" s="95" t="s">
        <v>534</v>
      </c>
      <c r="G4438" s="95" t="s">
        <v>534</v>
      </c>
      <c r="H4438" s="95">
        <v>0</v>
      </c>
      <c r="I4438" s="95">
        <v>1</v>
      </c>
      <c r="J4438" s="95">
        <v>3971</v>
      </c>
      <c r="K4438" s="95" t="s">
        <v>534</v>
      </c>
      <c r="L4438" s="98" t="s">
        <v>534</v>
      </c>
      <c r="M4438" s="98" t="s">
        <v>534</v>
      </c>
      <c r="N4438" s="97" t="s">
        <v>534</v>
      </c>
      <c r="Q4438" s="88" t="str">
        <f t="array" aca="1" ref="Q4438" ca="1">IFERROR(INDEX(Tableau3[Num DECAL],SMALL(IF(Tableau3[Num DECAL]&lt;&gt;"",ROW(INDIRECT("1:"&amp;ROWS(Tableau3[Num DECAL])))),ROWS($1:4427))),"")</f>
        <v/>
      </c>
      <c r="R4438" s="88">
        <f t="shared" ca="1" si="69"/>
        <v>0</v>
      </c>
      <c r="S4438" s="88">
        <f ca="1">COUNTIFS(Tableau3[PLAGE],R4438)</f>
        <v>0</v>
      </c>
      <c r="T4438" s="139">
        <f ca="1">INDEX(EXTRACT!DATE,MATCH(Tableau4[[#This Row],[Décalage]],D:D,0),0)</f>
        <v>0</v>
      </c>
      <c r="U4438" s="139">
        <f ca="1">VLOOKUP(Tableau4[[#This Row],[Décalage]],D:E,2,0)</f>
        <v>0</v>
      </c>
      <c r="V4438" s="139">
        <f ca="1">VLOOKUP(Tableau4[[#This Row],[Décalage]],D:G,4,0)</f>
        <v>0</v>
      </c>
      <c r="AY4438" s="88"/>
      <c r="AZ4438" s="88"/>
      <c r="BA4438" s="88"/>
      <c r="BB4438" s="88"/>
      <c r="BC4438" s="88"/>
    </row>
    <row r="4439" spans="1:55" ht="15" x14ac:dyDescent="0.2">
      <c r="A4439" s="100" t="s">
        <v>534</v>
      </c>
      <c r="B4439" s="95" t="s">
        <v>534</v>
      </c>
      <c r="C4439" s="95">
        <v>4436</v>
      </c>
      <c r="D4439" s="95" t="s">
        <v>534</v>
      </c>
      <c r="E4439" s="99" t="s">
        <v>534</v>
      </c>
      <c r="F4439" s="95" t="s">
        <v>534</v>
      </c>
      <c r="G4439" s="95" t="s">
        <v>534</v>
      </c>
      <c r="H4439" s="95">
        <v>0</v>
      </c>
      <c r="I4439" s="95">
        <v>1</v>
      </c>
      <c r="J4439" s="95">
        <v>3972</v>
      </c>
      <c r="K4439" s="95" t="s">
        <v>534</v>
      </c>
      <c r="L4439" s="98" t="s">
        <v>534</v>
      </c>
      <c r="M4439" s="98" t="s">
        <v>534</v>
      </c>
      <c r="N4439" s="97" t="s">
        <v>534</v>
      </c>
      <c r="Q4439" s="88" t="str">
        <f t="array" aca="1" ref="Q4439" ca="1">IFERROR(INDEX(Tableau3[Num DECAL],SMALL(IF(Tableau3[Num DECAL]&lt;&gt;"",ROW(INDIRECT("1:"&amp;ROWS(Tableau3[Num DECAL])))),ROWS($1:4428))),"")</f>
        <v/>
      </c>
      <c r="R4439" s="88">
        <f t="shared" ca="1" si="69"/>
        <v>0</v>
      </c>
      <c r="S4439" s="88">
        <f ca="1">COUNTIFS(Tableau3[PLAGE],R4439)</f>
        <v>0</v>
      </c>
      <c r="T4439" s="139">
        <f ca="1">INDEX(EXTRACT!DATE,MATCH(Tableau4[[#This Row],[Décalage]],D:D,0),0)</f>
        <v>0</v>
      </c>
      <c r="U4439" s="139">
        <f ca="1">VLOOKUP(Tableau4[[#This Row],[Décalage]],D:E,2,0)</f>
        <v>0</v>
      </c>
      <c r="V4439" s="139">
        <f ca="1">VLOOKUP(Tableau4[[#This Row],[Décalage]],D:G,4,0)</f>
        <v>0</v>
      </c>
      <c r="AY4439" s="88"/>
      <c r="AZ4439" s="88"/>
      <c r="BA4439" s="88"/>
      <c r="BB4439" s="88"/>
      <c r="BC4439" s="88"/>
    </row>
    <row r="4440" spans="1:55" ht="15" x14ac:dyDescent="0.2">
      <c r="A4440" s="100" t="s">
        <v>534</v>
      </c>
      <c r="B4440" s="95" t="s">
        <v>534</v>
      </c>
      <c r="C4440" s="95">
        <v>4437</v>
      </c>
      <c r="D4440" s="95" t="s">
        <v>534</v>
      </c>
      <c r="E4440" s="99" t="s">
        <v>534</v>
      </c>
      <c r="F4440" s="95" t="s">
        <v>534</v>
      </c>
      <c r="G4440" s="95" t="s">
        <v>534</v>
      </c>
      <c r="H4440" s="95">
        <v>0</v>
      </c>
      <c r="I4440" s="95">
        <v>1</v>
      </c>
      <c r="J4440" s="95">
        <v>3973</v>
      </c>
      <c r="K4440" s="95" t="s">
        <v>534</v>
      </c>
      <c r="L4440" s="98" t="s">
        <v>534</v>
      </c>
      <c r="M4440" s="98" t="s">
        <v>534</v>
      </c>
      <c r="N4440" s="97" t="s">
        <v>534</v>
      </c>
      <c r="Q4440" s="88" t="str">
        <f t="array" aca="1" ref="Q4440" ca="1">IFERROR(INDEX(Tableau3[Num DECAL],SMALL(IF(Tableau3[Num DECAL]&lt;&gt;"",ROW(INDIRECT("1:"&amp;ROWS(Tableau3[Num DECAL])))),ROWS($1:4429))),"")</f>
        <v/>
      </c>
      <c r="R4440" s="88">
        <f t="shared" ca="1" si="69"/>
        <v>0</v>
      </c>
      <c r="S4440" s="88">
        <f ca="1">COUNTIFS(Tableau3[PLAGE],R4440)</f>
        <v>0</v>
      </c>
      <c r="T4440" s="139">
        <f ca="1">INDEX(EXTRACT!DATE,MATCH(Tableau4[[#This Row],[Décalage]],D:D,0),0)</f>
        <v>0</v>
      </c>
      <c r="U4440" s="139">
        <f ca="1">VLOOKUP(Tableau4[[#This Row],[Décalage]],D:E,2,0)</f>
        <v>0</v>
      </c>
      <c r="V4440" s="139">
        <f ca="1">VLOOKUP(Tableau4[[#This Row],[Décalage]],D:G,4,0)</f>
        <v>0</v>
      </c>
      <c r="AY4440" s="88"/>
      <c r="AZ4440" s="88"/>
      <c r="BA4440" s="88"/>
      <c r="BB4440" s="88"/>
      <c r="BC4440" s="88"/>
    </row>
    <row r="4441" spans="1:55" ht="15" x14ac:dyDescent="0.2">
      <c r="A4441" s="100" t="s">
        <v>534</v>
      </c>
      <c r="B4441" s="95" t="s">
        <v>534</v>
      </c>
      <c r="C4441" s="95">
        <v>4438</v>
      </c>
      <c r="D4441" s="95" t="s">
        <v>534</v>
      </c>
      <c r="E4441" s="99" t="s">
        <v>534</v>
      </c>
      <c r="F4441" s="95" t="s">
        <v>534</v>
      </c>
      <c r="G4441" s="95" t="s">
        <v>534</v>
      </c>
      <c r="H4441" s="95">
        <v>0</v>
      </c>
      <c r="I4441" s="95">
        <v>1</v>
      </c>
      <c r="J4441" s="95">
        <v>3974</v>
      </c>
      <c r="K4441" s="95" t="s">
        <v>534</v>
      </c>
      <c r="L4441" s="98" t="s">
        <v>534</v>
      </c>
      <c r="M4441" s="98" t="s">
        <v>534</v>
      </c>
      <c r="N4441" s="97" t="s">
        <v>534</v>
      </c>
      <c r="Q4441" s="88" t="str">
        <f t="array" aca="1" ref="Q4441" ca="1">IFERROR(INDEX(Tableau3[Num DECAL],SMALL(IF(Tableau3[Num DECAL]&lt;&gt;"",ROW(INDIRECT("1:"&amp;ROWS(Tableau3[Num DECAL])))),ROWS($1:4430))),"")</f>
        <v/>
      </c>
      <c r="R4441" s="88">
        <f t="shared" ca="1" si="69"/>
        <v>0</v>
      </c>
      <c r="S4441" s="88">
        <f ca="1">COUNTIFS(Tableau3[PLAGE],R4441)</f>
        <v>0</v>
      </c>
      <c r="T4441" s="139">
        <f ca="1">INDEX(EXTRACT!DATE,MATCH(Tableau4[[#This Row],[Décalage]],D:D,0),0)</f>
        <v>0</v>
      </c>
      <c r="U4441" s="139">
        <f ca="1">VLOOKUP(Tableau4[[#This Row],[Décalage]],D:E,2,0)</f>
        <v>0</v>
      </c>
      <c r="V4441" s="139">
        <f ca="1">VLOOKUP(Tableau4[[#This Row],[Décalage]],D:G,4,0)</f>
        <v>0</v>
      </c>
      <c r="AY4441" s="88"/>
      <c r="AZ4441" s="88"/>
      <c r="BA4441" s="88"/>
      <c r="BB4441" s="88"/>
      <c r="BC4441" s="88"/>
    </row>
    <row r="4442" spans="1:55" ht="15" x14ac:dyDescent="0.2">
      <c r="A4442" s="100" t="s">
        <v>534</v>
      </c>
      <c r="B4442" s="95" t="s">
        <v>534</v>
      </c>
      <c r="C4442" s="95">
        <v>4439</v>
      </c>
      <c r="D4442" s="95" t="s">
        <v>534</v>
      </c>
      <c r="E4442" s="99" t="s">
        <v>534</v>
      </c>
      <c r="F4442" s="95" t="s">
        <v>534</v>
      </c>
      <c r="G4442" s="95" t="s">
        <v>534</v>
      </c>
      <c r="H4442" s="95">
        <v>0</v>
      </c>
      <c r="I4442" s="95">
        <v>1</v>
      </c>
      <c r="J4442" s="95">
        <v>3975</v>
      </c>
      <c r="K4442" s="95" t="s">
        <v>534</v>
      </c>
      <c r="L4442" s="98" t="s">
        <v>534</v>
      </c>
      <c r="M4442" s="98" t="s">
        <v>534</v>
      </c>
      <c r="N4442" s="97" t="s">
        <v>534</v>
      </c>
      <c r="Q4442" s="88" t="str">
        <f t="array" aca="1" ref="Q4442" ca="1">IFERROR(INDEX(Tableau3[Num DECAL],SMALL(IF(Tableau3[Num DECAL]&lt;&gt;"",ROW(INDIRECT("1:"&amp;ROWS(Tableau3[Num DECAL])))),ROWS($1:4431))),"")</f>
        <v/>
      </c>
      <c r="R4442" s="88">
        <f t="shared" ca="1" si="69"/>
        <v>0</v>
      </c>
      <c r="S4442" s="88">
        <f ca="1">COUNTIFS(Tableau3[PLAGE],R4442)</f>
        <v>0</v>
      </c>
      <c r="T4442" s="139">
        <f ca="1">INDEX(EXTRACT!DATE,MATCH(Tableau4[[#This Row],[Décalage]],D:D,0),0)</f>
        <v>0</v>
      </c>
      <c r="U4442" s="139">
        <f ca="1">VLOOKUP(Tableau4[[#This Row],[Décalage]],D:E,2,0)</f>
        <v>0</v>
      </c>
      <c r="V4442" s="139">
        <f ca="1">VLOOKUP(Tableau4[[#This Row],[Décalage]],D:G,4,0)</f>
        <v>0</v>
      </c>
      <c r="AY4442" s="88"/>
      <c r="AZ4442" s="88"/>
      <c r="BA4442" s="88"/>
      <c r="BB4442" s="88"/>
      <c r="BC4442" s="88"/>
    </row>
    <row r="4443" spans="1:55" ht="15" x14ac:dyDescent="0.2">
      <c r="A4443" s="100" t="s">
        <v>534</v>
      </c>
      <c r="B4443" s="95" t="s">
        <v>534</v>
      </c>
      <c r="C4443" s="95">
        <v>4440</v>
      </c>
      <c r="D4443" s="95" t="s">
        <v>534</v>
      </c>
      <c r="E4443" s="99" t="s">
        <v>534</v>
      </c>
      <c r="F4443" s="95" t="s">
        <v>534</v>
      </c>
      <c r="G4443" s="95" t="s">
        <v>534</v>
      </c>
      <c r="H4443" s="95">
        <v>0</v>
      </c>
      <c r="I4443" s="95">
        <v>1</v>
      </c>
      <c r="J4443" s="95">
        <v>3976</v>
      </c>
      <c r="K4443" s="95" t="s">
        <v>534</v>
      </c>
      <c r="L4443" s="98" t="s">
        <v>534</v>
      </c>
      <c r="M4443" s="98" t="s">
        <v>534</v>
      </c>
      <c r="N4443" s="97" t="s">
        <v>534</v>
      </c>
      <c r="Q4443" s="88" t="str">
        <f t="array" aca="1" ref="Q4443" ca="1">IFERROR(INDEX(Tableau3[Num DECAL],SMALL(IF(Tableau3[Num DECAL]&lt;&gt;"",ROW(INDIRECT("1:"&amp;ROWS(Tableau3[Num DECAL])))),ROWS($1:4432))),"")</f>
        <v/>
      </c>
      <c r="R4443" s="88">
        <f t="shared" ca="1" si="69"/>
        <v>0</v>
      </c>
      <c r="S4443" s="88">
        <f ca="1">COUNTIFS(Tableau3[PLAGE],R4443)</f>
        <v>0</v>
      </c>
      <c r="T4443" s="139">
        <f ca="1">INDEX(EXTRACT!DATE,MATCH(Tableau4[[#This Row],[Décalage]],D:D,0),0)</f>
        <v>0</v>
      </c>
      <c r="U4443" s="139">
        <f ca="1">VLOOKUP(Tableau4[[#This Row],[Décalage]],D:E,2,0)</f>
        <v>0</v>
      </c>
      <c r="V4443" s="139">
        <f ca="1">VLOOKUP(Tableau4[[#This Row],[Décalage]],D:G,4,0)</f>
        <v>0</v>
      </c>
      <c r="AY4443" s="88"/>
      <c r="AZ4443" s="88"/>
      <c r="BA4443" s="88"/>
      <c r="BB4443" s="88"/>
      <c r="BC4443" s="88"/>
    </row>
    <row r="4444" spans="1:55" ht="15" x14ac:dyDescent="0.2">
      <c r="A4444" s="100" t="s">
        <v>534</v>
      </c>
      <c r="B4444" s="95" t="s">
        <v>534</v>
      </c>
      <c r="C4444" s="95">
        <v>4441</v>
      </c>
      <c r="D4444" s="95" t="s">
        <v>534</v>
      </c>
      <c r="E4444" s="99" t="s">
        <v>534</v>
      </c>
      <c r="F4444" s="95" t="s">
        <v>534</v>
      </c>
      <c r="G4444" s="95" t="s">
        <v>534</v>
      </c>
      <c r="H4444" s="95">
        <v>0</v>
      </c>
      <c r="I4444" s="95">
        <v>1</v>
      </c>
      <c r="J4444" s="95">
        <v>3977</v>
      </c>
      <c r="K4444" s="95" t="s">
        <v>534</v>
      </c>
      <c r="L4444" s="98" t="s">
        <v>534</v>
      </c>
      <c r="M4444" s="98" t="s">
        <v>534</v>
      </c>
      <c r="N4444" s="97" t="s">
        <v>534</v>
      </c>
      <c r="Q4444" s="88" t="str">
        <f t="array" aca="1" ref="Q4444" ca="1">IFERROR(INDEX(Tableau3[Num DECAL],SMALL(IF(Tableau3[Num DECAL]&lt;&gt;"",ROW(INDIRECT("1:"&amp;ROWS(Tableau3[Num DECAL])))),ROWS($1:4433))),"")</f>
        <v/>
      </c>
      <c r="R4444" s="88">
        <f t="shared" ca="1" si="69"/>
        <v>0</v>
      </c>
      <c r="S4444" s="88">
        <f ca="1">COUNTIFS(Tableau3[PLAGE],R4444)</f>
        <v>0</v>
      </c>
      <c r="T4444" s="139">
        <f ca="1">INDEX(EXTRACT!DATE,MATCH(Tableau4[[#This Row],[Décalage]],D:D,0),0)</f>
        <v>0</v>
      </c>
      <c r="U4444" s="139">
        <f ca="1">VLOOKUP(Tableau4[[#This Row],[Décalage]],D:E,2,0)</f>
        <v>0</v>
      </c>
      <c r="V4444" s="139">
        <f ca="1">VLOOKUP(Tableau4[[#This Row],[Décalage]],D:G,4,0)</f>
        <v>0</v>
      </c>
      <c r="AY4444" s="88"/>
      <c r="AZ4444" s="88"/>
      <c r="BA4444" s="88"/>
      <c r="BB4444" s="88"/>
      <c r="BC4444" s="88"/>
    </row>
    <row r="4445" spans="1:55" ht="15" x14ac:dyDescent="0.2">
      <c r="A4445" s="100" t="s">
        <v>534</v>
      </c>
      <c r="B4445" s="95" t="s">
        <v>534</v>
      </c>
      <c r="C4445" s="95">
        <v>4442</v>
      </c>
      <c r="D4445" s="95" t="s">
        <v>534</v>
      </c>
      <c r="E4445" s="99" t="s">
        <v>534</v>
      </c>
      <c r="F4445" s="95" t="s">
        <v>534</v>
      </c>
      <c r="G4445" s="95" t="s">
        <v>534</v>
      </c>
      <c r="H4445" s="95">
        <v>0</v>
      </c>
      <c r="I4445" s="95">
        <v>1</v>
      </c>
      <c r="J4445" s="95">
        <v>3978</v>
      </c>
      <c r="K4445" s="95" t="s">
        <v>534</v>
      </c>
      <c r="L4445" s="98" t="s">
        <v>534</v>
      </c>
      <c r="M4445" s="98" t="s">
        <v>534</v>
      </c>
      <c r="N4445" s="97" t="s">
        <v>534</v>
      </c>
      <c r="Q4445" s="88" t="str">
        <f t="array" aca="1" ref="Q4445" ca="1">IFERROR(INDEX(Tableau3[Num DECAL],SMALL(IF(Tableau3[Num DECAL]&lt;&gt;"",ROW(INDIRECT("1:"&amp;ROWS(Tableau3[Num DECAL])))),ROWS($1:4434))),"")</f>
        <v/>
      </c>
      <c r="R4445" s="88">
        <f t="shared" ca="1" si="69"/>
        <v>0</v>
      </c>
      <c r="S4445" s="88">
        <f ca="1">COUNTIFS(Tableau3[PLAGE],R4445)</f>
        <v>0</v>
      </c>
      <c r="T4445" s="139">
        <f ca="1">INDEX(EXTRACT!DATE,MATCH(Tableau4[[#This Row],[Décalage]],D:D,0),0)</f>
        <v>0</v>
      </c>
      <c r="U4445" s="139">
        <f ca="1">VLOOKUP(Tableau4[[#This Row],[Décalage]],D:E,2,0)</f>
        <v>0</v>
      </c>
      <c r="V4445" s="139">
        <f ca="1">VLOOKUP(Tableau4[[#This Row],[Décalage]],D:G,4,0)</f>
        <v>0</v>
      </c>
      <c r="AY4445" s="88"/>
      <c r="AZ4445" s="88"/>
      <c r="BA4445" s="88"/>
      <c r="BB4445" s="88"/>
      <c r="BC4445" s="88"/>
    </row>
    <row r="4446" spans="1:55" ht="15" x14ac:dyDescent="0.2">
      <c r="A4446" s="100" t="s">
        <v>534</v>
      </c>
      <c r="B4446" s="95" t="s">
        <v>534</v>
      </c>
      <c r="C4446" s="95">
        <v>4443</v>
      </c>
      <c r="D4446" s="95" t="s">
        <v>534</v>
      </c>
      <c r="E4446" s="99" t="s">
        <v>534</v>
      </c>
      <c r="F4446" s="95" t="s">
        <v>534</v>
      </c>
      <c r="G4446" s="95" t="s">
        <v>534</v>
      </c>
      <c r="H4446" s="95">
        <v>0</v>
      </c>
      <c r="I4446" s="95">
        <v>1</v>
      </c>
      <c r="J4446" s="95">
        <v>3979</v>
      </c>
      <c r="K4446" s="95" t="s">
        <v>534</v>
      </c>
      <c r="L4446" s="98" t="s">
        <v>534</v>
      </c>
      <c r="M4446" s="98" t="s">
        <v>534</v>
      </c>
      <c r="N4446" s="97" t="s">
        <v>534</v>
      </c>
      <c r="Q4446" s="88" t="str">
        <f t="array" aca="1" ref="Q4446" ca="1">IFERROR(INDEX(Tableau3[Num DECAL],SMALL(IF(Tableau3[Num DECAL]&lt;&gt;"",ROW(INDIRECT("1:"&amp;ROWS(Tableau3[Num DECAL])))),ROWS($1:4435))),"")</f>
        <v/>
      </c>
      <c r="R4446" s="88">
        <f t="shared" ca="1" si="69"/>
        <v>0</v>
      </c>
      <c r="S4446" s="88">
        <f ca="1">COUNTIFS(Tableau3[PLAGE],R4446)</f>
        <v>0</v>
      </c>
      <c r="T4446" s="139">
        <f ca="1">INDEX(EXTRACT!DATE,MATCH(Tableau4[[#This Row],[Décalage]],D:D,0),0)</f>
        <v>0</v>
      </c>
      <c r="U4446" s="139">
        <f ca="1">VLOOKUP(Tableau4[[#This Row],[Décalage]],D:E,2,0)</f>
        <v>0</v>
      </c>
      <c r="V4446" s="139">
        <f ca="1">VLOOKUP(Tableau4[[#This Row],[Décalage]],D:G,4,0)</f>
        <v>0</v>
      </c>
      <c r="AY4446" s="88"/>
      <c r="AZ4446" s="88"/>
      <c r="BA4446" s="88"/>
      <c r="BB4446" s="88"/>
      <c r="BC4446" s="88"/>
    </row>
    <row r="4447" spans="1:55" ht="15" x14ac:dyDescent="0.2">
      <c r="A4447" s="100" t="s">
        <v>534</v>
      </c>
      <c r="B4447" s="95" t="s">
        <v>534</v>
      </c>
      <c r="C4447" s="95">
        <v>4444</v>
      </c>
      <c r="D4447" s="95" t="s">
        <v>534</v>
      </c>
      <c r="E4447" s="99" t="s">
        <v>534</v>
      </c>
      <c r="F4447" s="95" t="s">
        <v>534</v>
      </c>
      <c r="G4447" s="95" t="s">
        <v>534</v>
      </c>
      <c r="H4447" s="95">
        <v>0</v>
      </c>
      <c r="I4447" s="95">
        <v>1</v>
      </c>
      <c r="J4447" s="95">
        <v>3980</v>
      </c>
      <c r="K4447" s="95" t="s">
        <v>534</v>
      </c>
      <c r="L4447" s="98" t="s">
        <v>534</v>
      </c>
      <c r="M4447" s="98" t="s">
        <v>534</v>
      </c>
      <c r="N4447" s="97" t="s">
        <v>534</v>
      </c>
      <c r="Q4447" s="88" t="str">
        <f t="array" aca="1" ref="Q4447" ca="1">IFERROR(INDEX(Tableau3[Num DECAL],SMALL(IF(Tableau3[Num DECAL]&lt;&gt;"",ROW(INDIRECT("1:"&amp;ROWS(Tableau3[Num DECAL])))),ROWS($1:4436))),"")</f>
        <v/>
      </c>
      <c r="R4447" s="88">
        <f t="shared" ca="1" si="69"/>
        <v>0</v>
      </c>
      <c r="S4447" s="88">
        <f ca="1">COUNTIFS(Tableau3[PLAGE],R4447)</f>
        <v>0</v>
      </c>
      <c r="T4447" s="139">
        <f ca="1">INDEX(EXTRACT!DATE,MATCH(Tableau4[[#This Row],[Décalage]],D:D,0),0)</f>
        <v>0</v>
      </c>
      <c r="U4447" s="139">
        <f ca="1">VLOOKUP(Tableau4[[#This Row],[Décalage]],D:E,2,0)</f>
        <v>0</v>
      </c>
      <c r="V4447" s="139">
        <f ca="1">VLOOKUP(Tableau4[[#This Row],[Décalage]],D:G,4,0)</f>
        <v>0</v>
      </c>
      <c r="AY4447" s="88"/>
      <c r="AZ4447" s="88"/>
      <c r="BA4447" s="88"/>
      <c r="BB4447" s="88"/>
      <c r="BC4447" s="88"/>
    </row>
    <row r="4448" spans="1:55" ht="15" x14ac:dyDescent="0.2">
      <c r="A4448" s="100" t="s">
        <v>534</v>
      </c>
      <c r="B4448" s="95" t="s">
        <v>534</v>
      </c>
      <c r="C4448" s="95">
        <v>4445</v>
      </c>
      <c r="D4448" s="95" t="s">
        <v>534</v>
      </c>
      <c r="E4448" s="99" t="s">
        <v>534</v>
      </c>
      <c r="F4448" s="95" t="s">
        <v>534</v>
      </c>
      <c r="G4448" s="95" t="s">
        <v>534</v>
      </c>
      <c r="H4448" s="95">
        <v>0</v>
      </c>
      <c r="I4448" s="95">
        <v>1</v>
      </c>
      <c r="J4448" s="95">
        <v>3981</v>
      </c>
      <c r="K4448" s="95" t="s">
        <v>534</v>
      </c>
      <c r="L4448" s="98" t="s">
        <v>534</v>
      </c>
      <c r="M4448" s="98" t="s">
        <v>534</v>
      </c>
      <c r="N4448" s="97" t="s">
        <v>534</v>
      </c>
      <c r="Q4448" s="88" t="str">
        <f t="array" aca="1" ref="Q4448" ca="1">IFERROR(INDEX(Tableau3[Num DECAL],SMALL(IF(Tableau3[Num DECAL]&lt;&gt;"",ROW(INDIRECT("1:"&amp;ROWS(Tableau3[Num DECAL])))),ROWS($1:4437))),"")</f>
        <v/>
      </c>
      <c r="R4448" s="88">
        <f t="shared" ca="1" si="69"/>
        <v>0</v>
      </c>
      <c r="S4448" s="88">
        <f ca="1">COUNTIFS(Tableau3[PLAGE],R4448)</f>
        <v>0</v>
      </c>
      <c r="T4448" s="139">
        <f ca="1">INDEX(EXTRACT!DATE,MATCH(Tableau4[[#This Row],[Décalage]],D:D,0),0)</f>
        <v>0</v>
      </c>
      <c r="U4448" s="139">
        <f ca="1">VLOOKUP(Tableau4[[#This Row],[Décalage]],D:E,2,0)</f>
        <v>0</v>
      </c>
      <c r="V4448" s="139">
        <f ca="1">VLOOKUP(Tableau4[[#This Row],[Décalage]],D:G,4,0)</f>
        <v>0</v>
      </c>
      <c r="AY4448" s="88"/>
      <c r="AZ4448" s="88"/>
      <c r="BA4448" s="88"/>
      <c r="BB4448" s="88"/>
      <c r="BC4448" s="88"/>
    </row>
    <row r="4449" spans="1:55" ht="15" x14ac:dyDescent="0.2">
      <c r="A4449" s="100" t="s">
        <v>534</v>
      </c>
      <c r="B4449" s="95" t="s">
        <v>534</v>
      </c>
      <c r="C4449" s="95">
        <v>4446</v>
      </c>
      <c r="D4449" s="95" t="s">
        <v>534</v>
      </c>
      <c r="E4449" s="99" t="s">
        <v>534</v>
      </c>
      <c r="F4449" s="95" t="s">
        <v>534</v>
      </c>
      <c r="G4449" s="95" t="s">
        <v>534</v>
      </c>
      <c r="H4449" s="95">
        <v>0</v>
      </c>
      <c r="I4449" s="95">
        <v>1</v>
      </c>
      <c r="J4449" s="95">
        <v>3982</v>
      </c>
      <c r="K4449" s="95" t="s">
        <v>534</v>
      </c>
      <c r="L4449" s="98" t="s">
        <v>534</v>
      </c>
      <c r="M4449" s="98" t="s">
        <v>534</v>
      </c>
      <c r="N4449" s="97" t="s">
        <v>534</v>
      </c>
      <c r="Q4449" s="88" t="str">
        <f t="array" aca="1" ref="Q4449" ca="1">IFERROR(INDEX(Tableau3[Num DECAL],SMALL(IF(Tableau3[Num DECAL]&lt;&gt;"",ROW(INDIRECT("1:"&amp;ROWS(Tableau3[Num DECAL])))),ROWS($1:4438))),"")</f>
        <v/>
      </c>
      <c r="R4449" s="88">
        <f t="shared" ca="1" si="69"/>
        <v>0</v>
      </c>
      <c r="S4449" s="88">
        <f ca="1">COUNTIFS(Tableau3[PLAGE],R4449)</f>
        <v>0</v>
      </c>
      <c r="T4449" s="139">
        <f ca="1">INDEX(EXTRACT!DATE,MATCH(Tableau4[[#This Row],[Décalage]],D:D,0),0)</f>
        <v>0</v>
      </c>
      <c r="U4449" s="139">
        <f ca="1">VLOOKUP(Tableau4[[#This Row],[Décalage]],D:E,2,0)</f>
        <v>0</v>
      </c>
      <c r="V4449" s="139">
        <f ca="1">VLOOKUP(Tableau4[[#This Row],[Décalage]],D:G,4,0)</f>
        <v>0</v>
      </c>
      <c r="AY4449" s="88"/>
      <c r="AZ4449" s="88"/>
      <c r="BA4449" s="88"/>
      <c r="BB4449" s="88"/>
      <c r="BC4449" s="88"/>
    </row>
    <row r="4450" spans="1:55" ht="15" x14ac:dyDescent="0.2">
      <c r="A4450" s="100" t="s">
        <v>534</v>
      </c>
      <c r="B4450" s="95" t="s">
        <v>534</v>
      </c>
      <c r="C4450" s="95">
        <v>4447</v>
      </c>
      <c r="D4450" s="95" t="s">
        <v>534</v>
      </c>
      <c r="E4450" s="99" t="s">
        <v>534</v>
      </c>
      <c r="F4450" s="95" t="s">
        <v>534</v>
      </c>
      <c r="G4450" s="95" t="s">
        <v>534</v>
      </c>
      <c r="H4450" s="95">
        <v>0</v>
      </c>
      <c r="I4450" s="95">
        <v>1</v>
      </c>
      <c r="J4450" s="95">
        <v>3983</v>
      </c>
      <c r="K4450" s="95" t="s">
        <v>534</v>
      </c>
      <c r="L4450" s="98" t="s">
        <v>534</v>
      </c>
      <c r="M4450" s="98" t="s">
        <v>534</v>
      </c>
      <c r="N4450" s="97" t="s">
        <v>534</v>
      </c>
      <c r="Q4450" s="88" t="str">
        <f t="array" aca="1" ref="Q4450" ca="1">IFERROR(INDEX(Tableau3[Num DECAL],SMALL(IF(Tableau3[Num DECAL]&lt;&gt;"",ROW(INDIRECT("1:"&amp;ROWS(Tableau3[Num DECAL])))),ROWS($1:4439))),"")</f>
        <v/>
      </c>
      <c r="R4450" s="88">
        <f t="shared" ca="1" si="69"/>
        <v>0</v>
      </c>
      <c r="S4450" s="88">
        <f ca="1">COUNTIFS(Tableau3[PLAGE],R4450)</f>
        <v>0</v>
      </c>
      <c r="T4450" s="139">
        <f ca="1">INDEX(EXTRACT!DATE,MATCH(Tableau4[[#This Row],[Décalage]],D:D,0),0)</f>
        <v>0</v>
      </c>
      <c r="U4450" s="139">
        <f ca="1">VLOOKUP(Tableau4[[#This Row],[Décalage]],D:E,2,0)</f>
        <v>0</v>
      </c>
      <c r="V4450" s="139">
        <f ca="1">VLOOKUP(Tableau4[[#This Row],[Décalage]],D:G,4,0)</f>
        <v>0</v>
      </c>
      <c r="AY4450" s="88"/>
      <c r="AZ4450" s="88"/>
      <c r="BA4450" s="88"/>
      <c r="BB4450" s="88"/>
      <c r="BC4450" s="88"/>
    </row>
    <row r="4451" spans="1:55" ht="15" x14ac:dyDescent="0.2">
      <c r="A4451" s="100" t="s">
        <v>534</v>
      </c>
      <c r="B4451" s="95" t="s">
        <v>534</v>
      </c>
      <c r="C4451" s="95">
        <v>4448</v>
      </c>
      <c r="D4451" s="95" t="s">
        <v>534</v>
      </c>
      <c r="E4451" s="99" t="s">
        <v>534</v>
      </c>
      <c r="F4451" s="95" t="s">
        <v>534</v>
      </c>
      <c r="G4451" s="95" t="s">
        <v>534</v>
      </c>
      <c r="H4451" s="95">
        <v>0</v>
      </c>
      <c r="I4451" s="95">
        <v>1</v>
      </c>
      <c r="J4451" s="95">
        <v>3984</v>
      </c>
      <c r="K4451" s="95" t="s">
        <v>534</v>
      </c>
      <c r="L4451" s="98" t="s">
        <v>534</v>
      </c>
      <c r="M4451" s="98" t="s">
        <v>534</v>
      </c>
      <c r="N4451" s="97" t="s">
        <v>534</v>
      </c>
      <c r="Q4451" s="88" t="str">
        <f t="array" aca="1" ref="Q4451" ca="1">IFERROR(INDEX(Tableau3[Num DECAL],SMALL(IF(Tableau3[Num DECAL]&lt;&gt;"",ROW(INDIRECT("1:"&amp;ROWS(Tableau3[Num DECAL])))),ROWS($1:4440))),"")</f>
        <v/>
      </c>
      <c r="R4451" s="88">
        <f t="shared" ca="1" si="69"/>
        <v>0</v>
      </c>
      <c r="S4451" s="88">
        <f ca="1">COUNTIFS(Tableau3[PLAGE],R4451)</f>
        <v>0</v>
      </c>
      <c r="T4451" s="139">
        <f ca="1">INDEX(EXTRACT!DATE,MATCH(Tableau4[[#This Row],[Décalage]],D:D,0),0)</f>
        <v>0</v>
      </c>
      <c r="U4451" s="139">
        <f ca="1">VLOOKUP(Tableau4[[#This Row],[Décalage]],D:E,2,0)</f>
        <v>0</v>
      </c>
      <c r="V4451" s="139">
        <f ca="1">VLOOKUP(Tableau4[[#This Row],[Décalage]],D:G,4,0)</f>
        <v>0</v>
      </c>
      <c r="AY4451" s="88"/>
      <c r="AZ4451" s="88"/>
      <c r="BA4451" s="88"/>
      <c r="BB4451" s="88"/>
      <c r="BC4451" s="88"/>
    </row>
    <row r="4452" spans="1:55" ht="15" x14ac:dyDescent="0.2">
      <c r="A4452" s="100" t="s">
        <v>534</v>
      </c>
      <c r="B4452" s="95" t="s">
        <v>534</v>
      </c>
      <c r="C4452" s="95">
        <v>4449</v>
      </c>
      <c r="D4452" s="95" t="s">
        <v>534</v>
      </c>
      <c r="E4452" s="99" t="s">
        <v>534</v>
      </c>
      <c r="F4452" s="95" t="s">
        <v>534</v>
      </c>
      <c r="G4452" s="95" t="s">
        <v>534</v>
      </c>
      <c r="H4452" s="95">
        <v>0</v>
      </c>
      <c r="I4452" s="95">
        <v>1</v>
      </c>
      <c r="J4452" s="95">
        <v>3985</v>
      </c>
      <c r="K4452" s="95" t="s">
        <v>534</v>
      </c>
      <c r="L4452" s="98" t="s">
        <v>534</v>
      </c>
      <c r="M4452" s="98" t="s">
        <v>534</v>
      </c>
      <c r="N4452" s="97" t="s">
        <v>534</v>
      </c>
      <c r="Q4452" s="88" t="str">
        <f t="array" aca="1" ref="Q4452" ca="1">IFERROR(INDEX(Tableau3[Num DECAL],SMALL(IF(Tableau3[Num DECAL]&lt;&gt;"",ROW(INDIRECT("1:"&amp;ROWS(Tableau3[Num DECAL])))),ROWS($1:4441))),"")</f>
        <v/>
      </c>
      <c r="R4452" s="88">
        <f t="shared" ca="1" si="69"/>
        <v>0</v>
      </c>
      <c r="S4452" s="88">
        <f ca="1">COUNTIFS(Tableau3[PLAGE],R4452)</f>
        <v>0</v>
      </c>
      <c r="T4452" s="139">
        <f ca="1">INDEX(EXTRACT!DATE,MATCH(Tableau4[[#This Row],[Décalage]],D:D,0),0)</f>
        <v>0</v>
      </c>
      <c r="U4452" s="139">
        <f ca="1">VLOOKUP(Tableau4[[#This Row],[Décalage]],D:E,2,0)</f>
        <v>0</v>
      </c>
      <c r="V4452" s="139">
        <f ca="1">VLOOKUP(Tableau4[[#This Row],[Décalage]],D:G,4,0)</f>
        <v>0</v>
      </c>
      <c r="AY4452" s="88"/>
      <c r="AZ4452" s="88"/>
      <c r="BA4452" s="88"/>
      <c r="BB4452" s="88"/>
      <c r="BC4452" s="88"/>
    </row>
    <row r="4453" spans="1:55" ht="15" x14ac:dyDescent="0.2">
      <c r="A4453" s="100" t="s">
        <v>534</v>
      </c>
      <c r="B4453" s="95" t="s">
        <v>534</v>
      </c>
      <c r="C4453" s="95">
        <v>4450</v>
      </c>
      <c r="D4453" s="95" t="s">
        <v>534</v>
      </c>
      <c r="E4453" s="99" t="s">
        <v>534</v>
      </c>
      <c r="F4453" s="95" t="s">
        <v>534</v>
      </c>
      <c r="G4453" s="95" t="s">
        <v>534</v>
      </c>
      <c r="H4453" s="95">
        <v>0</v>
      </c>
      <c r="I4453" s="95">
        <v>1</v>
      </c>
      <c r="J4453" s="95">
        <v>3986</v>
      </c>
      <c r="K4453" s="95" t="s">
        <v>534</v>
      </c>
      <c r="L4453" s="98" t="s">
        <v>534</v>
      </c>
      <c r="M4453" s="98" t="s">
        <v>534</v>
      </c>
      <c r="N4453" s="97" t="s">
        <v>534</v>
      </c>
      <c r="Q4453" s="88" t="str">
        <f t="array" aca="1" ref="Q4453" ca="1">IFERROR(INDEX(Tableau3[Num DECAL],SMALL(IF(Tableau3[Num DECAL]&lt;&gt;"",ROW(INDIRECT("1:"&amp;ROWS(Tableau3[Num DECAL])))),ROWS($1:4442))),"")</f>
        <v/>
      </c>
      <c r="R4453" s="88">
        <f t="shared" ca="1" si="69"/>
        <v>0</v>
      </c>
      <c r="S4453" s="88">
        <f ca="1">COUNTIFS(Tableau3[PLAGE],R4453)</f>
        <v>0</v>
      </c>
      <c r="T4453" s="139">
        <f ca="1">INDEX(EXTRACT!DATE,MATCH(Tableau4[[#This Row],[Décalage]],D:D,0),0)</f>
        <v>0</v>
      </c>
      <c r="U4453" s="139">
        <f ca="1">VLOOKUP(Tableau4[[#This Row],[Décalage]],D:E,2,0)</f>
        <v>0</v>
      </c>
      <c r="V4453" s="139">
        <f ca="1">VLOOKUP(Tableau4[[#This Row],[Décalage]],D:G,4,0)</f>
        <v>0</v>
      </c>
      <c r="AY4453" s="88"/>
      <c r="AZ4453" s="88"/>
      <c r="BA4453" s="88"/>
      <c r="BB4453" s="88"/>
      <c r="BC4453" s="88"/>
    </row>
    <row r="4454" spans="1:55" ht="15" x14ac:dyDescent="0.2">
      <c r="A4454" s="100" t="s">
        <v>534</v>
      </c>
      <c r="B4454" s="95" t="s">
        <v>534</v>
      </c>
      <c r="C4454" s="95">
        <v>4451</v>
      </c>
      <c r="D4454" s="95" t="s">
        <v>534</v>
      </c>
      <c r="E4454" s="99" t="s">
        <v>534</v>
      </c>
      <c r="F4454" s="95" t="s">
        <v>534</v>
      </c>
      <c r="G4454" s="95" t="s">
        <v>534</v>
      </c>
      <c r="H4454" s="95">
        <v>0</v>
      </c>
      <c r="I4454" s="95">
        <v>1</v>
      </c>
      <c r="J4454" s="95">
        <v>3987</v>
      </c>
      <c r="K4454" s="95" t="s">
        <v>534</v>
      </c>
      <c r="L4454" s="98" t="s">
        <v>534</v>
      </c>
      <c r="M4454" s="98" t="s">
        <v>534</v>
      </c>
      <c r="N4454" s="97" t="s">
        <v>534</v>
      </c>
      <c r="Q4454" s="88" t="str">
        <f t="array" aca="1" ref="Q4454" ca="1">IFERROR(INDEX(Tableau3[Num DECAL],SMALL(IF(Tableau3[Num DECAL]&lt;&gt;"",ROW(INDIRECT("1:"&amp;ROWS(Tableau3[Num DECAL])))),ROWS($1:4443))),"")</f>
        <v/>
      </c>
      <c r="R4454" s="88">
        <f t="shared" ca="1" si="69"/>
        <v>0</v>
      </c>
      <c r="S4454" s="88">
        <f ca="1">COUNTIFS(Tableau3[PLAGE],R4454)</f>
        <v>0</v>
      </c>
      <c r="T4454" s="139">
        <f ca="1">INDEX(EXTRACT!DATE,MATCH(Tableau4[[#This Row],[Décalage]],D:D,0),0)</f>
        <v>0</v>
      </c>
      <c r="U4454" s="139">
        <f ca="1">VLOOKUP(Tableau4[[#This Row],[Décalage]],D:E,2,0)</f>
        <v>0</v>
      </c>
      <c r="V4454" s="139">
        <f ca="1">VLOOKUP(Tableau4[[#This Row],[Décalage]],D:G,4,0)</f>
        <v>0</v>
      </c>
      <c r="AY4454" s="88"/>
      <c r="AZ4454" s="88"/>
      <c r="BA4454" s="88"/>
      <c r="BB4454" s="88"/>
      <c r="BC4454" s="88"/>
    </row>
    <row r="4455" spans="1:55" ht="15" x14ac:dyDescent="0.2">
      <c r="A4455" s="100" t="s">
        <v>534</v>
      </c>
      <c r="B4455" s="95" t="s">
        <v>534</v>
      </c>
      <c r="C4455" s="95">
        <v>4452</v>
      </c>
      <c r="D4455" s="95" t="s">
        <v>534</v>
      </c>
      <c r="E4455" s="99" t="s">
        <v>534</v>
      </c>
      <c r="F4455" s="95" t="s">
        <v>534</v>
      </c>
      <c r="G4455" s="95" t="s">
        <v>534</v>
      </c>
      <c r="H4455" s="95">
        <v>0</v>
      </c>
      <c r="I4455" s="95">
        <v>1</v>
      </c>
      <c r="J4455" s="95">
        <v>3988</v>
      </c>
      <c r="K4455" s="95" t="s">
        <v>534</v>
      </c>
      <c r="L4455" s="98" t="s">
        <v>534</v>
      </c>
      <c r="M4455" s="98" t="s">
        <v>534</v>
      </c>
      <c r="N4455" s="97" t="s">
        <v>534</v>
      </c>
      <c r="Q4455" s="88" t="str">
        <f t="array" aca="1" ref="Q4455" ca="1">IFERROR(INDEX(Tableau3[Num DECAL],SMALL(IF(Tableau3[Num DECAL]&lt;&gt;"",ROW(INDIRECT("1:"&amp;ROWS(Tableau3[Num DECAL])))),ROWS($1:4444))),"")</f>
        <v/>
      </c>
      <c r="R4455" s="88">
        <f t="shared" ca="1" si="69"/>
        <v>0</v>
      </c>
      <c r="S4455" s="88">
        <f ca="1">COUNTIFS(Tableau3[PLAGE],R4455)</f>
        <v>0</v>
      </c>
      <c r="T4455" s="139">
        <f ca="1">INDEX(EXTRACT!DATE,MATCH(Tableau4[[#This Row],[Décalage]],D:D,0),0)</f>
        <v>0</v>
      </c>
      <c r="U4455" s="139">
        <f ca="1">VLOOKUP(Tableau4[[#This Row],[Décalage]],D:E,2,0)</f>
        <v>0</v>
      </c>
      <c r="V4455" s="139">
        <f ca="1">VLOOKUP(Tableau4[[#This Row],[Décalage]],D:G,4,0)</f>
        <v>0</v>
      </c>
      <c r="AY4455" s="88"/>
      <c r="AZ4455" s="88"/>
      <c r="BA4455" s="88"/>
      <c r="BB4455" s="88"/>
      <c r="BC4455" s="88"/>
    </row>
    <row r="4456" spans="1:55" ht="15" x14ac:dyDescent="0.2">
      <c r="A4456" s="100" t="s">
        <v>534</v>
      </c>
      <c r="B4456" s="95" t="s">
        <v>534</v>
      </c>
      <c r="C4456" s="95">
        <v>4453</v>
      </c>
      <c r="D4456" s="95" t="s">
        <v>534</v>
      </c>
      <c r="E4456" s="99" t="s">
        <v>534</v>
      </c>
      <c r="F4456" s="95" t="s">
        <v>534</v>
      </c>
      <c r="G4456" s="95" t="s">
        <v>534</v>
      </c>
      <c r="H4456" s="95">
        <v>0</v>
      </c>
      <c r="I4456" s="95">
        <v>1</v>
      </c>
      <c r="J4456" s="95">
        <v>3989</v>
      </c>
      <c r="K4456" s="95" t="s">
        <v>534</v>
      </c>
      <c r="L4456" s="98" t="s">
        <v>534</v>
      </c>
      <c r="M4456" s="98" t="s">
        <v>534</v>
      </c>
      <c r="N4456" s="97" t="s">
        <v>534</v>
      </c>
      <c r="Q4456" s="88" t="str">
        <f t="array" aca="1" ref="Q4456" ca="1">IFERROR(INDEX(Tableau3[Num DECAL],SMALL(IF(Tableau3[Num DECAL]&lt;&gt;"",ROW(INDIRECT("1:"&amp;ROWS(Tableau3[Num DECAL])))),ROWS($1:4445))),"")</f>
        <v/>
      </c>
      <c r="R4456" s="88">
        <f t="shared" ca="1" si="69"/>
        <v>0</v>
      </c>
      <c r="S4456" s="88">
        <f ca="1">COUNTIFS(Tableau3[PLAGE],R4456)</f>
        <v>0</v>
      </c>
      <c r="T4456" s="139">
        <f ca="1">INDEX(EXTRACT!DATE,MATCH(Tableau4[[#This Row],[Décalage]],D:D,0),0)</f>
        <v>0</v>
      </c>
      <c r="U4456" s="139">
        <f ca="1">VLOOKUP(Tableau4[[#This Row],[Décalage]],D:E,2,0)</f>
        <v>0</v>
      </c>
      <c r="V4456" s="139">
        <f ca="1">VLOOKUP(Tableau4[[#This Row],[Décalage]],D:G,4,0)</f>
        <v>0</v>
      </c>
      <c r="AY4456" s="88"/>
      <c r="AZ4456" s="88"/>
      <c r="BA4456" s="88"/>
      <c r="BB4456" s="88"/>
      <c r="BC4456" s="88"/>
    </row>
    <row r="4457" spans="1:55" ht="15" x14ac:dyDescent="0.2">
      <c r="A4457" s="100" t="s">
        <v>534</v>
      </c>
      <c r="B4457" s="95" t="s">
        <v>534</v>
      </c>
      <c r="C4457" s="95">
        <v>4454</v>
      </c>
      <c r="D4457" s="95" t="s">
        <v>534</v>
      </c>
      <c r="E4457" s="99" t="s">
        <v>534</v>
      </c>
      <c r="F4457" s="95" t="s">
        <v>534</v>
      </c>
      <c r="G4457" s="95" t="s">
        <v>534</v>
      </c>
      <c r="H4457" s="95">
        <v>0</v>
      </c>
      <c r="I4457" s="95">
        <v>1</v>
      </c>
      <c r="J4457" s="95">
        <v>3990</v>
      </c>
      <c r="K4457" s="95" t="s">
        <v>534</v>
      </c>
      <c r="L4457" s="98" t="s">
        <v>534</v>
      </c>
      <c r="M4457" s="98" t="s">
        <v>534</v>
      </c>
      <c r="N4457" s="97" t="s">
        <v>534</v>
      </c>
      <c r="Q4457" s="88" t="str">
        <f t="array" aca="1" ref="Q4457" ca="1">IFERROR(INDEX(Tableau3[Num DECAL],SMALL(IF(Tableau3[Num DECAL]&lt;&gt;"",ROW(INDIRECT("1:"&amp;ROWS(Tableau3[Num DECAL])))),ROWS($1:4446))),"")</f>
        <v/>
      </c>
      <c r="R4457" s="88">
        <f t="shared" ca="1" si="69"/>
        <v>0</v>
      </c>
      <c r="S4457" s="88">
        <f ca="1">COUNTIFS(Tableau3[PLAGE],R4457)</f>
        <v>0</v>
      </c>
      <c r="T4457" s="139">
        <f ca="1">INDEX(EXTRACT!DATE,MATCH(Tableau4[[#This Row],[Décalage]],D:D,0),0)</f>
        <v>0</v>
      </c>
      <c r="U4457" s="139">
        <f ca="1">VLOOKUP(Tableau4[[#This Row],[Décalage]],D:E,2,0)</f>
        <v>0</v>
      </c>
      <c r="V4457" s="139">
        <f ca="1">VLOOKUP(Tableau4[[#This Row],[Décalage]],D:G,4,0)</f>
        <v>0</v>
      </c>
      <c r="AY4457" s="88"/>
      <c r="AZ4457" s="88"/>
      <c r="BA4457" s="88"/>
      <c r="BB4457" s="88"/>
      <c r="BC4457" s="88"/>
    </row>
    <row r="4458" spans="1:55" ht="15" x14ac:dyDescent="0.2">
      <c r="A4458" s="100" t="s">
        <v>534</v>
      </c>
      <c r="B4458" s="95" t="s">
        <v>534</v>
      </c>
      <c r="C4458" s="95">
        <v>4455</v>
      </c>
      <c r="D4458" s="95" t="s">
        <v>534</v>
      </c>
      <c r="E4458" s="99" t="s">
        <v>534</v>
      </c>
      <c r="F4458" s="95" t="s">
        <v>534</v>
      </c>
      <c r="G4458" s="95" t="s">
        <v>534</v>
      </c>
      <c r="H4458" s="95">
        <v>0</v>
      </c>
      <c r="I4458" s="95">
        <v>1</v>
      </c>
      <c r="J4458" s="95">
        <v>3991</v>
      </c>
      <c r="K4458" s="95" t="s">
        <v>534</v>
      </c>
      <c r="L4458" s="98" t="s">
        <v>534</v>
      </c>
      <c r="M4458" s="98" t="s">
        <v>534</v>
      </c>
      <c r="N4458" s="97" t="s">
        <v>534</v>
      </c>
      <c r="Q4458" s="88" t="str">
        <f t="array" aca="1" ref="Q4458" ca="1">IFERROR(INDEX(Tableau3[Num DECAL],SMALL(IF(Tableau3[Num DECAL]&lt;&gt;"",ROW(INDIRECT("1:"&amp;ROWS(Tableau3[Num DECAL])))),ROWS($1:4447))),"")</f>
        <v/>
      </c>
      <c r="R4458" s="88">
        <f t="shared" ca="1" si="69"/>
        <v>0</v>
      </c>
      <c r="S4458" s="88">
        <f ca="1">COUNTIFS(Tableau3[PLAGE],R4458)</f>
        <v>0</v>
      </c>
      <c r="T4458" s="139">
        <f ca="1">INDEX(EXTRACT!DATE,MATCH(Tableau4[[#This Row],[Décalage]],D:D,0),0)</f>
        <v>0</v>
      </c>
      <c r="U4458" s="139">
        <f ca="1">VLOOKUP(Tableau4[[#This Row],[Décalage]],D:E,2,0)</f>
        <v>0</v>
      </c>
      <c r="V4458" s="139">
        <f ca="1">VLOOKUP(Tableau4[[#This Row],[Décalage]],D:G,4,0)</f>
        <v>0</v>
      </c>
      <c r="AY4458" s="88"/>
      <c r="AZ4458" s="88"/>
      <c r="BA4458" s="88"/>
      <c r="BB4458" s="88"/>
      <c r="BC4458" s="88"/>
    </row>
    <row r="4459" spans="1:55" ht="15" x14ac:dyDescent="0.2">
      <c r="A4459" s="100" t="s">
        <v>534</v>
      </c>
      <c r="B4459" s="95" t="s">
        <v>534</v>
      </c>
      <c r="C4459" s="95">
        <v>4456</v>
      </c>
      <c r="D4459" s="95" t="s">
        <v>534</v>
      </c>
      <c r="E4459" s="99" t="s">
        <v>534</v>
      </c>
      <c r="F4459" s="95" t="s">
        <v>534</v>
      </c>
      <c r="G4459" s="95" t="s">
        <v>534</v>
      </c>
      <c r="H4459" s="95">
        <v>0</v>
      </c>
      <c r="I4459" s="95">
        <v>1</v>
      </c>
      <c r="J4459" s="95">
        <v>3992</v>
      </c>
      <c r="K4459" s="95" t="s">
        <v>534</v>
      </c>
      <c r="L4459" s="98" t="s">
        <v>534</v>
      </c>
      <c r="M4459" s="98" t="s">
        <v>534</v>
      </c>
      <c r="N4459" s="97" t="s">
        <v>534</v>
      </c>
      <c r="Q4459" s="88" t="str">
        <f t="array" aca="1" ref="Q4459" ca="1">IFERROR(INDEX(Tableau3[Num DECAL],SMALL(IF(Tableau3[Num DECAL]&lt;&gt;"",ROW(INDIRECT("1:"&amp;ROWS(Tableau3[Num DECAL])))),ROWS($1:4448))),"")</f>
        <v/>
      </c>
      <c r="R4459" s="88">
        <f t="shared" ca="1" si="69"/>
        <v>0</v>
      </c>
      <c r="S4459" s="88">
        <f ca="1">COUNTIFS(Tableau3[PLAGE],R4459)</f>
        <v>0</v>
      </c>
      <c r="T4459" s="139">
        <f ca="1">INDEX(EXTRACT!DATE,MATCH(Tableau4[[#This Row],[Décalage]],D:D,0),0)</f>
        <v>0</v>
      </c>
      <c r="U4459" s="139">
        <f ca="1">VLOOKUP(Tableau4[[#This Row],[Décalage]],D:E,2,0)</f>
        <v>0</v>
      </c>
      <c r="V4459" s="139">
        <f ca="1">VLOOKUP(Tableau4[[#This Row],[Décalage]],D:G,4,0)</f>
        <v>0</v>
      </c>
      <c r="AY4459" s="88"/>
      <c r="AZ4459" s="88"/>
      <c r="BA4459" s="88"/>
      <c r="BB4459" s="88"/>
      <c r="BC4459" s="88"/>
    </row>
    <row r="4460" spans="1:55" ht="15" x14ac:dyDescent="0.2">
      <c r="A4460" s="100" t="s">
        <v>534</v>
      </c>
      <c r="B4460" s="95" t="s">
        <v>534</v>
      </c>
      <c r="C4460" s="95">
        <v>4457</v>
      </c>
      <c r="D4460" s="95" t="s">
        <v>534</v>
      </c>
      <c r="E4460" s="99" t="s">
        <v>534</v>
      </c>
      <c r="F4460" s="95" t="s">
        <v>534</v>
      </c>
      <c r="G4460" s="95" t="s">
        <v>534</v>
      </c>
      <c r="H4460" s="95">
        <v>0</v>
      </c>
      <c r="I4460" s="95">
        <v>1</v>
      </c>
      <c r="J4460" s="95">
        <v>3993</v>
      </c>
      <c r="K4460" s="95" t="s">
        <v>534</v>
      </c>
      <c r="L4460" s="98" t="s">
        <v>534</v>
      </c>
      <c r="M4460" s="98" t="s">
        <v>534</v>
      </c>
      <c r="N4460" s="97" t="s">
        <v>534</v>
      </c>
      <c r="Q4460" s="88" t="str">
        <f t="array" aca="1" ref="Q4460" ca="1">IFERROR(INDEX(Tableau3[Num DECAL],SMALL(IF(Tableau3[Num DECAL]&lt;&gt;"",ROW(INDIRECT("1:"&amp;ROWS(Tableau3[Num DECAL])))),ROWS($1:4449))),"")</f>
        <v/>
      </c>
      <c r="R4460" s="88">
        <f t="shared" ca="1" si="69"/>
        <v>0</v>
      </c>
      <c r="S4460" s="88">
        <f ca="1">COUNTIFS(Tableau3[PLAGE],R4460)</f>
        <v>0</v>
      </c>
      <c r="T4460" s="139">
        <f ca="1">INDEX(EXTRACT!DATE,MATCH(Tableau4[[#This Row],[Décalage]],D:D,0),0)</f>
        <v>0</v>
      </c>
      <c r="U4460" s="139">
        <f ca="1">VLOOKUP(Tableau4[[#This Row],[Décalage]],D:E,2,0)</f>
        <v>0</v>
      </c>
      <c r="V4460" s="139">
        <f ca="1">VLOOKUP(Tableau4[[#This Row],[Décalage]],D:G,4,0)</f>
        <v>0</v>
      </c>
      <c r="AY4460" s="88"/>
      <c r="AZ4460" s="88"/>
      <c r="BA4460" s="88"/>
      <c r="BB4460" s="88"/>
      <c r="BC4460" s="88"/>
    </row>
    <row r="4461" spans="1:55" ht="15" x14ac:dyDescent="0.2">
      <c r="A4461" s="100" t="s">
        <v>534</v>
      </c>
      <c r="B4461" s="95" t="s">
        <v>534</v>
      </c>
      <c r="C4461" s="95">
        <v>4458</v>
      </c>
      <c r="D4461" s="95" t="s">
        <v>534</v>
      </c>
      <c r="E4461" s="99" t="s">
        <v>534</v>
      </c>
      <c r="F4461" s="95" t="s">
        <v>534</v>
      </c>
      <c r="G4461" s="95" t="s">
        <v>534</v>
      </c>
      <c r="H4461" s="95">
        <v>0</v>
      </c>
      <c r="I4461" s="95">
        <v>1</v>
      </c>
      <c r="J4461" s="95">
        <v>3994</v>
      </c>
      <c r="K4461" s="95" t="s">
        <v>534</v>
      </c>
      <c r="L4461" s="98" t="s">
        <v>534</v>
      </c>
      <c r="M4461" s="98" t="s">
        <v>534</v>
      </c>
      <c r="N4461" s="97" t="s">
        <v>534</v>
      </c>
      <c r="Q4461" s="88" t="str">
        <f t="array" aca="1" ref="Q4461" ca="1">IFERROR(INDEX(Tableau3[Num DECAL],SMALL(IF(Tableau3[Num DECAL]&lt;&gt;"",ROW(INDIRECT("1:"&amp;ROWS(Tableau3[Num DECAL])))),ROWS($1:4450))),"")</f>
        <v/>
      </c>
      <c r="R4461" s="88">
        <f t="shared" ca="1" si="69"/>
        <v>0</v>
      </c>
      <c r="S4461" s="88">
        <f ca="1">COUNTIFS(Tableau3[PLAGE],R4461)</f>
        <v>0</v>
      </c>
      <c r="T4461" s="139">
        <f ca="1">INDEX(EXTRACT!DATE,MATCH(Tableau4[[#This Row],[Décalage]],D:D,0),0)</f>
        <v>0</v>
      </c>
      <c r="U4461" s="139">
        <f ca="1">VLOOKUP(Tableau4[[#This Row],[Décalage]],D:E,2,0)</f>
        <v>0</v>
      </c>
      <c r="V4461" s="139">
        <f ca="1">VLOOKUP(Tableau4[[#This Row],[Décalage]],D:G,4,0)</f>
        <v>0</v>
      </c>
      <c r="AY4461" s="88"/>
      <c r="AZ4461" s="88"/>
      <c r="BA4461" s="88"/>
      <c r="BB4461" s="88"/>
      <c r="BC4461" s="88"/>
    </row>
    <row r="4462" spans="1:55" ht="15" x14ac:dyDescent="0.2">
      <c r="A4462" s="100" t="s">
        <v>534</v>
      </c>
      <c r="B4462" s="95" t="s">
        <v>534</v>
      </c>
      <c r="C4462" s="95">
        <v>4459</v>
      </c>
      <c r="D4462" s="95" t="s">
        <v>534</v>
      </c>
      <c r="E4462" s="99" t="s">
        <v>534</v>
      </c>
      <c r="F4462" s="95" t="s">
        <v>534</v>
      </c>
      <c r="G4462" s="95" t="s">
        <v>534</v>
      </c>
      <c r="H4462" s="95">
        <v>0</v>
      </c>
      <c r="I4462" s="95">
        <v>1</v>
      </c>
      <c r="J4462" s="95">
        <v>3995</v>
      </c>
      <c r="K4462" s="95" t="s">
        <v>534</v>
      </c>
      <c r="L4462" s="98" t="s">
        <v>534</v>
      </c>
      <c r="M4462" s="98" t="s">
        <v>534</v>
      </c>
      <c r="N4462" s="97" t="s">
        <v>534</v>
      </c>
      <c r="Q4462" s="88" t="str">
        <f t="array" aca="1" ref="Q4462" ca="1">IFERROR(INDEX(Tableau3[Num DECAL],SMALL(IF(Tableau3[Num DECAL]&lt;&gt;"",ROW(INDIRECT("1:"&amp;ROWS(Tableau3[Num DECAL])))),ROWS($1:4451))),"")</f>
        <v/>
      </c>
      <c r="R4462" s="88">
        <f t="shared" ca="1" si="69"/>
        <v>0</v>
      </c>
      <c r="S4462" s="88">
        <f ca="1">COUNTIFS(Tableau3[PLAGE],R4462)</f>
        <v>0</v>
      </c>
      <c r="T4462" s="139">
        <f ca="1">INDEX(EXTRACT!DATE,MATCH(Tableau4[[#This Row],[Décalage]],D:D,0),0)</f>
        <v>0</v>
      </c>
      <c r="U4462" s="139">
        <f ca="1">VLOOKUP(Tableau4[[#This Row],[Décalage]],D:E,2,0)</f>
        <v>0</v>
      </c>
      <c r="V4462" s="139">
        <f ca="1">VLOOKUP(Tableau4[[#This Row],[Décalage]],D:G,4,0)</f>
        <v>0</v>
      </c>
      <c r="AY4462" s="88"/>
      <c r="AZ4462" s="88"/>
      <c r="BA4462" s="88"/>
      <c r="BB4462" s="88"/>
      <c r="BC4462" s="88"/>
    </row>
    <row r="4463" spans="1:55" ht="15" x14ac:dyDescent="0.2">
      <c r="A4463" s="100" t="s">
        <v>534</v>
      </c>
      <c r="B4463" s="95" t="s">
        <v>534</v>
      </c>
      <c r="C4463" s="95">
        <v>4460</v>
      </c>
      <c r="D4463" s="95" t="s">
        <v>534</v>
      </c>
      <c r="E4463" s="99" t="s">
        <v>534</v>
      </c>
      <c r="F4463" s="95" t="s">
        <v>534</v>
      </c>
      <c r="G4463" s="95" t="s">
        <v>534</v>
      </c>
      <c r="H4463" s="95">
        <v>0</v>
      </c>
      <c r="I4463" s="95">
        <v>1</v>
      </c>
      <c r="J4463" s="95">
        <v>3996</v>
      </c>
      <c r="K4463" s="95" t="s">
        <v>534</v>
      </c>
      <c r="L4463" s="98" t="s">
        <v>534</v>
      </c>
      <c r="M4463" s="98" t="s">
        <v>534</v>
      </c>
      <c r="N4463" s="97" t="s">
        <v>534</v>
      </c>
      <c r="Q4463" s="88" t="str">
        <f t="array" aca="1" ref="Q4463" ca="1">IFERROR(INDEX(Tableau3[Num DECAL],SMALL(IF(Tableau3[Num DECAL]&lt;&gt;"",ROW(INDIRECT("1:"&amp;ROWS(Tableau3[Num DECAL])))),ROWS($1:4452))),"")</f>
        <v/>
      </c>
      <c r="R4463" s="88">
        <f t="shared" ca="1" si="69"/>
        <v>0</v>
      </c>
      <c r="S4463" s="88">
        <f ca="1">COUNTIFS(Tableau3[PLAGE],R4463)</f>
        <v>0</v>
      </c>
      <c r="T4463" s="139">
        <f ca="1">INDEX(EXTRACT!DATE,MATCH(Tableau4[[#This Row],[Décalage]],D:D,0),0)</f>
        <v>0</v>
      </c>
      <c r="U4463" s="139">
        <f ca="1">VLOOKUP(Tableau4[[#This Row],[Décalage]],D:E,2,0)</f>
        <v>0</v>
      </c>
      <c r="V4463" s="139">
        <f ca="1">VLOOKUP(Tableau4[[#This Row],[Décalage]],D:G,4,0)</f>
        <v>0</v>
      </c>
      <c r="AY4463" s="88"/>
      <c r="AZ4463" s="88"/>
      <c r="BA4463" s="88"/>
      <c r="BB4463" s="88"/>
      <c r="BC4463" s="88"/>
    </row>
    <row r="4464" spans="1:55" ht="15" x14ac:dyDescent="0.2">
      <c r="A4464" s="100" t="s">
        <v>534</v>
      </c>
      <c r="B4464" s="95" t="s">
        <v>534</v>
      </c>
      <c r="C4464" s="95">
        <v>4461</v>
      </c>
      <c r="D4464" s="95" t="s">
        <v>534</v>
      </c>
      <c r="E4464" s="99" t="s">
        <v>534</v>
      </c>
      <c r="F4464" s="95" t="s">
        <v>534</v>
      </c>
      <c r="G4464" s="95" t="s">
        <v>534</v>
      </c>
      <c r="H4464" s="95">
        <v>0</v>
      </c>
      <c r="I4464" s="95">
        <v>1</v>
      </c>
      <c r="J4464" s="95">
        <v>3997</v>
      </c>
      <c r="K4464" s="95" t="s">
        <v>534</v>
      </c>
      <c r="L4464" s="98" t="s">
        <v>534</v>
      </c>
      <c r="M4464" s="98" t="s">
        <v>534</v>
      </c>
      <c r="N4464" s="97" t="s">
        <v>534</v>
      </c>
      <c r="Q4464" s="88" t="str">
        <f t="array" aca="1" ref="Q4464" ca="1">IFERROR(INDEX(Tableau3[Num DECAL],SMALL(IF(Tableau3[Num DECAL]&lt;&gt;"",ROW(INDIRECT("1:"&amp;ROWS(Tableau3[Num DECAL])))),ROWS($1:4453))),"")</f>
        <v/>
      </c>
      <c r="R4464" s="88">
        <f t="shared" ca="1" si="69"/>
        <v>0</v>
      </c>
      <c r="S4464" s="88">
        <f ca="1">COUNTIFS(Tableau3[PLAGE],R4464)</f>
        <v>0</v>
      </c>
      <c r="T4464" s="139">
        <f ca="1">INDEX(EXTRACT!DATE,MATCH(Tableau4[[#This Row],[Décalage]],D:D,0),0)</f>
        <v>0</v>
      </c>
      <c r="U4464" s="139">
        <f ca="1">VLOOKUP(Tableau4[[#This Row],[Décalage]],D:E,2,0)</f>
        <v>0</v>
      </c>
      <c r="V4464" s="139">
        <f ca="1">VLOOKUP(Tableau4[[#This Row],[Décalage]],D:G,4,0)</f>
        <v>0</v>
      </c>
      <c r="AY4464" s="88"/>
      <c r="AZ4464" s="88"/>
      <c r="BA4464" s="88"/>
      <c r="BB4464" s="88"/>
      <c r="BC4464" s="88"/>
    </row>
    <row r="4465" spans="1:55" ht="15" x14ac:dyDescent="0.2">
      <c r="A4465" s="100" t="s">
        <v>534</v>
      </c>
      <c r="B4465" s="95" t="s">
        <v>534</v>
      </c>
      <c r="C4465" s="95">
        <v>4462</v>
      </c>
      <c r="D4465" s="95" t="s">
        <v>534</v>
      </c>
      <c r="E4465" s="99" t="s">
        <v>534</v>
      </c>
      <c r="F4465" s="95" t="s">
        <v>534</v>
      </c>
      <c r="G4465" s="95" t="s">
        <v>534</v>
      </c>
      <c r="H4465" s="95">
        <v>0</v>
      </c>
      <c r="I4465" s="95">
        <v>1</v>
      </c>
      <c r="J4465" s="95">
        <v>3998</v>
      </c>
      <c r="K4465" s="95" t="s">
        <v>534</v>
      </c>
      <c r="L4465" s="98" t="s">
        <v>534</v>
      </c>
      <c r="M4465" s="98" t="s">
        <v>534</v>
      </c>
      <c r="N4465" s="97" t="s">
        <v>534</v>
      </c>
      <c r="Q4465" s="88" t="str">
        <f t="array" aca="1" ref="Q4465" ca="1">IFERROR(INDEX(Tableau3[Num DECAL],SMALL(IF(Tableau3[Num DECAL]&lt;&gt;"",ROW(INDIRECT("1:"&amp;ROWS(Tableau3[Num DECAL])))),ROWS($1:4454))),"")</f>
        <v/>
      </c>
      <c r="R4465" s="88">
        <f t="shared" ca="1" si="69"/>
        <v>0</v>
      </c>
      <c r="S4465" s="88">
        <f ca="1">COUNTIFS(Tableau3[PLAGE],R4465)</f>
        <v>0</v>
      </c>
      <c r="T4465" s="139">
        <f ca="1">INDEX(EXTRACT!DATE,MATCH(Tableau4[[#This Row],[Décalage]],D:D,0),0)</f>
        <v>0</v>
      </c>
      <c r="U4465" s="139">
        <f ca="1">VLOOKUP(Tableau4[[#This Row],[Décalage]],D:E,2,0)</f>
        <v>0</v>
      </c>
      <c r="V4465" s="139">
        <f ca="1">VLOOKUP(Tableau4[[#This Row],[Décalage]],D:G,4,0)</f>
        <v>0</v>
      </c>
      <c r="AY4465" s="88"/>
      <c r="AZ4465" s="88"/>
      <c r="BA4465" s="88"/>
      <c r="BB4465" s="88"/>
      <c r="BC4465" s="88"/>
    </row>
    <row r="4466" spans="1:55" ht="15" x14ac:dyDescent="0.2">
      <c r="A4466" s="100" t="s">
        <v>534</v>
      </c>
      <c r="B4466" s="95" t="s">
        <v>534</v>
      </c>
      <c r="C4466" s="95">
        <v>4463</v>
      </c>
      <c r="D4466" s="95" t="s">
        <v>534</v>
      </c>
      <c r="E4466" s="99" t="s">
        <v>534</v>
      </c>
      <c r="F4466" s="95" t="s">
        <v>534</v>
      </c>
      <c r="G4466" s="95" t="s">
        <v>534</v>
      </c>
      <c r="H4466" s="95">
        <v>0</v>
      </c>
      <c r="I4466" s="95">
        <v>1</v>
      </c>
      <c r="J4466" s="95">
        <v>3999</v>
      </c>
      <c r="K4466" s="95" t="s">
        <v>534</v>
      </c>
      <c r="L4466" s="98" t="s">
        <v>534</v>
      </c>
      <c r="M4466" s="98" t="s">
        <v>534</v>
      </c>
      <c r="N4466" s="97" t="s">
        <v>534</v>
      </c>
      <c r="Q4466" s="88" t="str">
        <f t="array" aca="1" ref="Q4466" ca="1">IFERROR(INDEX(Tableau3[Num DECAL],SMALL(IF(Tableau3[Num DECAL]&lt;&gt;"",ROW(INDIRECT("1:"&amp;ROWS(Tableau3[Num DECAL])))),ROWS($1:4455))),"")</f>
        <v/>
      </c>
      <c r="R4466" s="88">
        <f t="shared" ca="1" si="69"/>
        <v>0</v>
      </c>
      <c r="S4466" s="88">
        <f ca="1">COUNTIFS(Tableau3[PLAGE],R4466)</f>
        <v>0</v>
      </c>
      <c r="T4466" s="139">
        <f ca="1">INDEX(EXTRACT!DATE,MATCH(Tableau4[[#This Row],[Décalage]],D:D,0),0)</f>
        <v>0</v>
      </c>
      <c r="U4466" s="139">
        <f ca="1">VLOOKUP(Tableau4[[#This Row],[Décalage]],D:E,2,0)</f>
        <v>0</v>
      </c>
      <c r="V4466" s="139">
        <f ca="1">VLOOKUP(Tableau4[[#This Row],[Décalage]],D:G,4,0)</f>
        <v>0</v>
      </c>
      <c r="AY4466" s="88"/>
      <c r="AZ4466" s="88"/>
      <c r="BA4466" s="88"/>
      <c r="BB4466" s="88"/>
      <c r="BC4466" s="88"/>
    </row>
    <row r="4467" spans="1:55" ht="15" x14ac:dyDescent="0.2">
      <c r="A4467" s="100" t="s">
        <v>534</v>
      </c>
      <c r="B4467" s="95" t="s">
        <v>534</v>
      </c>
      <c r="C4467" s="95">
        <v>4464</v>
      </c>
      <c r="D4467" s="95" t="s">
        <v>534</v>
      </c>
      <c r="E4467" s="99" t="s">
        <v>534</v>
      </c>
      <c r="F4467" s="95" t="s">
        <v>534</v>
      </c>
      <c r="G4467" s="95" t="s">
        <v>534</v>
      </c>
      <c r="H4467" s="95">
        <v>0</v>
      </c>
      <c r="I4467" s="95">
        <v>1</v>
      </c>
      <c r="J4467" s="95">
        <v>4000</v>
      </c>
      <c r="K4467" s="95" t="s">
        <v>534</v>
      </c>
      <c r="L4467" s="98" t="s">
        <v>534</v>
      </c>
      <c r="M4467" s="98" t="s">
        <v>534</v>
      </c>
      <c r="N4467" s="97" t="s">
        <v>534</v>
      </c>
      <c r="Q4467" s="88" t="str">
        <f t="array" aca="1" ref="Q4467" ca="1">IFERROR(INDEX(Tableau3[Num DECAL],SMALL(IF(Tableau3[Num DECAL]&lt;&gt;"",ROW(INDIRECT("1:"&amp;ROWS(Tableau3[Num DECAL])))),ROWS($1:4456))),"")</f>
        <v/>
      </c>
      <c r="R4467" s="88">
        <f t="shared" ca="1" si="69"/>
        <v>0</v>
      </c>
      <c r="S4467" s="88">
        <f ca="1">COUNTIFS(Tableau3[PLAGE],R4467)</f>
        <v>0</v>
      </c>
      <c r="T4467" s="139">
        <f ca="1">INDEX(EXTRACT!DATE,MATCH(Tableau4[[#This Row],[Décalage]],D:D,0),0)</f>
        <v>0</v>
      </c>
      <c r="U4467" s="139">
        <f ca="1">VLOOKUP(Tableau4[[#This Row],[Décalage]],D:E,2,0)</f>
        <v>0</v>
      </c>
      <c r="V4467" s="139">
        <f ca="1">VLOOKUP(Tableau4[[#This Row],[Décalage]],D:G,4,0)</f>
        <v>0</v>
      </c>
      <c r="AY4467" s="88"/>
      <c r="AZ4467" s="88"/>
      <c r="BA4467" s="88"/>
      <c r="BB4467" s="88"/>
      <c r="BC4467" s="88"/>
    </row>
    <row r="4468" spans="1:55" ht="15" x14ac:dyDescent="0.2">
      <c r="A4468" s="100" t="s">
        <v>534</v>
      </c>
      <c r="B4468" s="95" t="s">
        <v>534</v>
      </c>
      <c r="C4468" s="95">
        <v>4465</v>
      </c>
      <c r="D4468" s="95" t="s">
        <v>534</v>
      </c>
      <c r="E4468" s="99" t="s">
        <v>534</v>
      </c>
      <c r="F4468" s="95" t="s">
        <v>534</v>
      </c>
      <c r="G4468" s="95" t="s">
        <v>534</v>
      </c>
      <c r="H4468" s="95">
        <v>0</v>
      </c>
      <c r="I4468" s="95">
        <v>1</v>
      </c>
      <c r="J4468" s="95">
        <v>4001</v>
      </c>
      <c r="K4468" s="95" t="s">
        <v>534</v>
      </c>
      <c r="L4468" s="98" t="s">
        <v>534</v>
      </c>
      <c r="M4468" s="98" t="s">
        <v>534</v>
      </c>
      <c r="N4468" s="97" t="s">
        <v>534</v>
      </c>
      <c r="Q4468" s="88" t="str">
        <f t="array" aca="1" ref="Q4468" ca="1">IFERROR(INDEX(Tableau3[Num DECAL],SMALL(IF(Tableau3[Num DECAL]&lt;&gt;"",ROW(INDIRECT("1:"&amp;ROWS(Tableau3[Num DECAL])))),ROWS($1:4457))),"")</f>
        <v/>
      </c>
      <c r="R4468" s="88">
        <f t="shared" ca="1" si="69"/>
        <v>0</v>
      </c>
      <c r="S4468" s="88">
        <f ca="1">COUNTIFS(Tableau3[PLAGE],R4468)</f>
        <v>0</v>
      </c>
      <c r="T4468" s="139">
        <f ca="1">INDEX(EXTRACT!DATE,MATCH(Tableau4[[#This Row],[Décalage]],D:D,0),0)</f>
        <v>0</v>
      </c>
      <c r="U4468" s="139">
        <f ca="1">VLOOKUP(Tableau4[[#This Row],[Décalage]],D:E,2,0)</f>
        <v>0</v>
      </c>
      <c r="V4468" s="139">
        <f ca="1">VLOOKUP(Tableau4[[#This Row],[Décalage]],D:G,4,0)</f>
        <v>0</v>
      </c>
      <c r="AY4468" s="88"/>
      <c r="AZ4468" s="88"/>
      <c r="BA4468" s="88"/>
      <c r="BB4468" s="88"/>
      <c r="BC4468" s="88"/>
    </row>
    <row r="4469" spans="1:55" ht="15" x14ac:dyDescent="0.2">
      <c r="A4469" s="100" t="s">
        <v>534</v>
      </c>
      <c r="B4469" s="95" t="s">
        <v>534</v>
      </c>
      <c r="C4469" s="95">
        <v>4466</v>
      </c>
      <c r="D4469" s="95" t="s">
        <v>534</v>
      </c>
      <c r="E4469" s="99" t="s">
        <v>534</v>
      </c>
      <c r="F4469" s="95" t="s">
        <v>534</v>
      </c>
      <c r="G4469" s="95" t="s">
        <v>534</v>
      </c>
      <c r="H4469" s="95">
        <v>0</v>
      </c>
      <c r="I4469" s="95">
        <v>1</v>
      </c>
      <c r="J4469" s="95">
        <v>4002</v>
      </c>
      <c r="K4469" s="95" t="s">
        <v>534</v>
      </c>
      <c r="L4469" s="98" t="s">
        <v>534</v>
      </c>
      <c r="M4469" s="98" t="s">
        <v>534</v>
      </c>
      <c r="N4469" s="97" t="s">
        <v>534</v>
      </c>
      <c r="Q4469" s="88" t="str">
        <f t="array" aca="1" ref="Q4469" ca="1">IFERROR(INDEX(Tableau3[Num DECAL],SMALL(IF(Tableau3[Num DECAL]&lt;&gt;"",ROW(INDIRECT("1:"&amp;ROWS(Tableau3[Num DECAL])))),ROWS($1:4458))),"")</f>
        <v/>
      </c>
      <c r="R4469" s="88">
        <f t="shared" ca="1" si="69"/>
        <v>0</v>
      </c>
      <c r="S4469" s="88">
        <f ca="1">COUNTIFS(Tableau3[PLAGE],R4469)</f>
        <v>0</v>
      </c>
      <c r="T4469" s="139">
        <f ca="1">INDEX(EXTRACT!DATE,MATCH(Tableau4[[#This Row],[Décalage]],D:D,0),0)</f>
        <v>0</v>
      </c>
      <c r="U4469" s="139">
        <f ca="1">VLOOKUP(Tableau4[[#This Row],[Décalage]],D:E,2,0)</f>
        <v>0</v>
      </c>
      <c r="V4469" s="139">
        <f ca="1">VLOOKUP(Tableau4[[#This Row],[Décalage]],D:G,4,0)</f>
        <v>0</v>
      </c>
      <c r="AY4469" s="88"/>
      <c r="AZ4469" s="88"/>
      <c r="BA4469" s="88"/>
      <c r="BB4469" s="88"/>
      <c r="BC4469" s="88"/>
    </row>
    <row r="4470" spans="1:55" ht="15" x14ac:dyDescent="0.2">
      <c r="A4470" s="100" t="s">
        <v>534</v>
      </c>
      <c r="B4470" s="95" t="s">
        <v>534</v>
      </c>
      <c r="C4470" s="95">
        <v>4467</v>
      </c>
      <c r="D4470" s="95" t="s">
        <v>534</v>
      </c>
      <c r="E4470" s="99" t="s">
        <v>534</v>
      </c>
      <c r="F4470" s="95" t="s">
        <v>534</v>
      </c>
      <c r="G4470" s="95" t="s">
        <v>534</v>
      </c>
      <c r="H4470" s="95">
        <v>0</v>
      </c>
      <c r="I4470" s="95">
        <v>1</v>
      </c>
      <c r="J4470" s="95">
        <v>4003</v>
      </c>
      <c r="K4470" s="95" t="s">
        <v>534</v>
      </c>
      <c r="L4470" s="98" t="s">
        <v>534</v>
      </c>
      <c r="M4470" s="98" t="s">
        <v>534</v>
      </c>
      <c r="N4470" s="97" t="s">
        <v>534</v>
      </c>
      <c r="Q4470" s="88" t="str">
        <f t="array" aca="1" ref="Q4470" ca="1">IFERROR(INDEX(Tableau3[Num DECAL],SMALL(IF(Tableau3[Num DECAL]&lt;&gt;"",ROW(INDIRECT("1:"&amp;ROWS(Tableau3[Num DECAL])))),ROWS($1:4459))),"")</f>
        <v/>
      </c>
      <c r="R4470" s="88">
        <f t="shared" ca="1" si="69"/>
        <v>0</v>
      </c>
      <c r="S4470" s="88">
        <f ca="1">COUNTIFS(Tableau3[PLAGE],R4470)</f>
        <v>0</v>
      </c>
      <c r="T4470" s="139">
        <f ca="1">INDEX(EXTRACT!DATE,MATCH(Tableau4[[#This Row],[Décalage]],D:D,0),0)</f>
        <v>0</v>
      </c>
      <c r="U4470" s="139">
        <f ca="1">VLOOKUP(Tableau4[[#This Row],[Décalage]],D:E,2,0)</f>
        <v>0</v>
      </c>
      <c r="V4470" s="139">
        <f ca="1">VLOOKUP(Tableau4[[#This Row],[Décalage]],D:G,4,0)</f>
        <v>0</v>
      </c>
      <c r="AY4470" s="88"/>
      <c r="AZ4470" s="88"/>
      <c r="BA4470" s="88"/>
      <c r="BB4470" s="88"/>
      <c r="BC4470" s="88"/>
    </row>
    <row r="4471" spans="1:55" ht="15" x14ac:dyDescent="0.2">
      <c r="A4471" s="100" t="s">
        <v>534</v>
      </c>
      <c r="B4471" s="95" t="s">
        <v>534</v>
      </c>
      <c r="C4471" s="95">
        <v>4468</v>
      </c>
      <c r="D4471" s="95" t="s">
        <v>534</v>
      </c>
      <c r="E4471" s="99" t="s">
        <v>534</v>
      </c>
      <c r="F4471" s="95" t="s">
        <v>534</v>
      </c>
      <c r="G4471" s="95" t="s">
        <v>534</v>
      </c>
      <c r="H4471" s="95">
        <v>0</v>
      </c>
      <c r="I4471" s="95">
        <v>1</v>
      </c>
      <c r="J4471" s="95">
        <v>4004</v>
      </c>
      <c r="K4471" s="95" t="s">
        <v>534</v>
      </c>
      <c r="L4471" s="98" t="s">
        <v>534</v>
      </c>
      <c r="M4471" s="98" t="s">
        <v>534</v>
      </c>
      <c r="N4471" s="97" t="s">
        <v>534</v>
      </c>
      <c r="Q4471" s="88" t="str">
        <f t="array" aca="1" ref="Q4471" ca="1">IFERROR(INDEX(Tableau3[Num DECAL],SMALL(IF(Tableau3[Num DECAL]&lt;&gt;"",ROW(INDIRECT("1:"&amp;ROWS(Tableau3[Num DECAL])))),ROWS($1:4460))),"")</f>
        <v/>
      </c>
      <c r="R4471" s="88">
        <f t="shared" ca="1" si="69"/>
        <v>0</v>
      </c>
      <c r="S4471" s="88">
        <f ca="1">COUNTIFS(Tableau3[PLAGE],R4471)</f>
        <v>0</v>
      </c>
      <c r="T4471" s="139">
        <f ca="1">INDEX(EXTRACT!DATE,MATCH(Tableau4[[#This Row],[Décalage]],D:D,0),0)</f>
        <v>0</v>
      </c>
      <c r="U4471" s="139">
        <f ca="1">VLOOKUP(Tableau4[[#This Row],[Décalage]],D:E,2,0)</f>
        <v>0</v>
      </c>
      <c r="V4471" s="139">
        <f ca="1">VLOOKUP(Tableau4[[#This Row],[Décalage]],D:G,4,0)</f>
        <v>0</v>
      </c>
      <c r="AY4471" s="88"/>
      <c r="AZ4471" s="88"/>
      <c r="BA4471" s="88"/>
      <c r="BB4471" s="88"/>
      <c r="BC4471" s="88"/>
    </row>
    <row r="4472" spans="1:55" ht="15" x14ac:dyDescent="0.2">
      <c r="A4472" s="100" t="s">
        <v>534</v>
      </c>
      <c r="B4472" s="95" t="s">
        <v>534</v>
      </c>
      <c r="C4472" s="95">
        <v>4469</v>
      </c>
      <c r="D4472" s="95" t="s">
        <v>534</v>
      </c>
      <c r="E4472" s="99" t="s">
        <v>534</v>
      </c>
      <c r="F4472" s="95" t="s">
        <v>534</v>
      </c>
      <c r="G4472" s="95" t="s">
        <v>534</v>
      </c>
      <c r="H4472" s="95">
        <v>0</v>
      </c>
      <c r="I4472" s="95">
        <v>1</v>
      </c>
      <c r="J4472" s="95">
        <v>4005</v>
      </c>
      <c r="K4472" s="95" t="s">
        <v>534</v>
      </c>
      <c r="L4472" s="98" t="s">
        <v>534</v>
      </c>
      <c r="M4472" s="98" t="s">
        <v>534</v>
      </c>
      <c r="N4472" s="97" t="s">
        <v>534</v>
      </c>
      <c r="Q4472" s="88" t="str">
        <f t="array" aca="1" ref="Q4472" ca="1">IFERROR(INDEX(Tableau3[Num DECAL],SMALL(IF(Tableau3[Num DECAL]&lt;&gt;"",ROW(INDIRECT("1:"&amp;ROWS(Tableau3[Num DECAL])))),ROWS($1:4461))),"")</f>
        <v/>
      </c>
      <c r="R4472" s="88">
        <f t="shared" ca="1" si="69"/>
        <v>0</v>
      </c>
      <c r="S4472" s="88">
        <f ca="1">COUNTIFS(Tableau3[PLAGE],R4472)</f>
        <v>0</v>
      </c>
      <c r="T4472" s="139">
        <f ca="1">INDEX(EXTRACT!DATE,MATCH(Tableau4[[#This Row],[Décalage]],D:D,0),0)</f>
        <v>0</v>
      </c>
      <c r="U4472" s="139">
        <f ca="1">VLOOKUP(Tableau4[[#This Row],[Décalage]],D:E,2,0)</f>
        <v>0</v>
      </c>
      <c r="V4472" s="139">
        <f ca="1">VLOOKUP(Tableau4[[#This Row],[Décalage]],D:G,4,0)</f>
        <v>0</v>
      </c>
      <c r="AY4472" s="88"/>
      <c r="AZ4472" s="88"/>
      <c r="BA4472" s="88"/>
      <c r="BB4472" s="88"/>
      <c r="BC4472" s="88"/>
    </row>
    <row r="4473" spans="1:55" ht="15" x14ac:dyDescent="0.2">
      <c r="A4473" s="100" t="s">
        <v>534</v>
      </c>
      <c r="B4473" s="95" t="s">
        <v>534</v>
      </c>
      <c r="C4473" s="95">
        <v>4470</v>
      </c>
      <c r="D4473" s="95" t="s">
        <v>534</v>
      </c>
      <c r="E4473" s="99" t="s">
        <v>534</v>
      </c>
      <c r="F4473" s="95" t="s">
        <v>534</v>
      </c>
      <c r="G4473" s="95" t="s">
        <v>534</v>
      </c>
      <c r="H4473" s="95">
        <v>0</v>
      </c>
      <c r="I4473" s="95">
        <v>1</v>
      </c>
      <c r="J4473" s="95">
        <v>4006</v>
      </c>
      <c r="K4473" s="95" t="s">
        <v>534</v>
      </c>
      <c r="L4473" s="98" t="s">
        <v>534</v>
      </c>
      <c r="M4473" s="98" t="s">
        <v>534</v>
      </c>
      <c r="N4473" s="97" t="s">
        <v>534</v>
      </c>
      <c r="Q4473" s="88" t="str">
        <f t="array" aca="1" ref="Q4473" ca="1">IFERROR(INDEX(Tableau3[Num DECAL],SMALL(IF(Tableau3[Num DECAL]&lt;&gt;"",ROW(INDIRECT("1:"&amp;ROWS(Tableau3[Num DECAL])))),ROWS($1:4462))),"")</f>
        <v/>
      </c>
      <c r="R4473" s="88">
        <f t="shared" ca="1" si="69"/>
        <v>0</v>
      </c>
      <c r="S4473" s="88">
        <f ca="1">COUNTIFS(Tableau3[PLAGE],R4473)</f>
        <v>0</v>
      </c>
      <c r="T4473" s="139">
        <f ca="1">INDEX(EXTRACT!DATE,MATCH(Tableau4[[#This Row],[Décalage]],D:D,0),0)</f>
        <v>0</v>
      </c>
      <c r="U4473" s="139">
        <f ca="1">VLOOKUP(Tableau4[[#This Row],[Décalage]],D:E,2,0)</f>
        <v>0</v>
      </c>
      <c r="V4473" s="139">
        <f ca="1">VLOOKUP(Tableau4[[#This Row],[Décalage]],D:G,4,0)</f>
        <v>0</v>
      </c>
      <c r="AY4473" s="88"/>
      <c r="AZ4473" s="88"/>
      <c r="BA4473" s="88"/>
      <c r="BB4473" s="88"/>
      <c r="BC4473" s="88"/>
    </row>
    <row r="4474" spans="1:55" ht="15" x14ac:dyDescent="0.2">
      <c r="A4474" s="100" t="s">
        <v>534</v>
      </c>
      <c r="B4474" s="95" t="s">
        <v>534</v>
      </c>
      <c r="C4474" s="95">
        <v>4471</v>
      </c>
      <c r="D4474" s="95" t="s">
        <v>534</v>
      </c>
      <c r="E4474" s="99" t="s">
        <v>534</v>
      </c>
      <c r="F4474" s="95" t="s">
        <v>534</v>
      </c>
      <c r="G4474" s="95" t="s">
        <v>534</v>
      </c>
      <c r="H4474" s="95">
        <v>0</v>
      </c>
      <c r="I4474" s="95">
        <v>1</v>
      </c>
      <c r="J4474" s="95">
        <v>4007</v>
      </c>
      <c r="K4474" s="95" t="s">
        <v>534</v>
      </c>
      <c r="L4474" s="98" t="s">
        <v>534</v>
      </c>
      <c r="M4474" s="98" t="s">
        <v>534</v>
      </c>
      <c r="N4474" s="97" t="s">
        <v>534</v>
      </c>
      <c r="Q4474" s="88" t="str">
        <f t="array" aca="1" ref="Q4474" ca="1">IFERROR(INDEX(Tableau3[Num DECAL],SMALL(IF(Tableau3[Num DECAL]&lt;&gt;"",ROW(INDIRECT("1:"&amp;ROWS(Tableau3[Num DECAL])))),ROWS($1:4463))),"")</f>
        <v/>
      </c>
      <c r="R4474" s="88">
        <f t="shared" ca="1" si="69"/>
        <v>0</v>
      </c>
      <c r="S4474" s="88">
        <f ca="1">COUNTIFS(Tableau3[PLAGE],R4474)</f>
        <v>0</v>
      </c>
      <c r="T4474" s="139">
        <f ca="1">INDEX(EXTRACT!DATE,MATCH(Tableau4[[#This Row],[Décalage]],D:D,0),0)</f>
        <v>0</v>
      </c>
      <c r="U4474" s="139">
        <f ca="1">VLOOKUP(Tableau4[[#This Row],[Décalage]],D:E,2,0)</f>
        <v>0</v>
      </c>
      <c r="V4474" s="139">
        <f ca="1">VLOOKUP(Tableau4[[#This Row],[Décalage]],D:G,4,0)</f>
        <v>0</v>
      </c>
      <c r="AY4474" s="88"/>
      <c r="AZ4474" s="88"/>
      <c r="BA4474" s="88"/>
      <c r="BB4474" s="88"/>
      <c r="BC4474" s="88"/>
    </row>
    <row r="4475" spans="1:55" ht="15" x14ac:dyDescent="0.2">
      <c r="A4475" s="100" t="s">
        <v>534</v>
      </c>
      <c r="B4475" s="95" t="s">
        <v>534</v>
      </c>
      <c r="C4475" s="95">
        <v>4472</v>
      </c>
      <c r="D4475" s="95" t="s">
        <v>534</v>
      </c>
      <c r="E4475" s="99" t="s">
        <v>534</v>
      </c>
      <c r="F4475" s="95" t="s">
        <v>534</v>
      </c>
      <c r="G4475" s="95" t="s">
        <v>534</v>
      </c>
      <c r="H4475" s="95">
        <v>0</v>
      </c>
      <c r="I4475" s="95">
        <v>1</v>
      </c>
      <c r="J4475" s="95">
        <v>4008</v>
      </c>
      <c r="K4475" s="95" t="s">
        <v>534</v>
      </c>
      <c r="L4475" s="98" t="s">
        <v>534</v>
      </c>
      <c r="M4475" s="98" t="s">
        <v>534</v>
      </c>
      <c r="N4475" s="97" t="s">
        <v>534</v>
      </c>
      <c r="Q4475" s="88" t="str">
        <f t="array" aca="1" ref="Q4475" ca="1">IFERROR(INDEX(Tableau3[Num DECAL],SMALL(IF(Tableau3[Num DECAL]&lt;&gt;"",ROW(INDIRECT("1:"&amp;ROWS(Tableau3[Num DECAL])))),ROWS($1:4464))),"")</f>
        <v/>
      </c>
      <c r="R4475" s="88">
        <f t="shared" ca="1" si="69"/>
        <v>0</v>
      </c>
      <c r="S4475" s="88">
        <f ca="1">COUNTIFS(Tableau3[PLAGE],R4475)</f>
        <v>0</v>
      </c>
      <c r="T4475" s="139">
        <f ca="1">INDEX(EXTRACT!DATE,MATCH(Tableau4[[#This Row],[Décalage]],D:D,0),0)</f>
        <v>0</v>
      </c>
      <c r="U4475" s="139">
        <f ca="1">VLOOKUP(Tableau4[[#This Row],[Décalage]],D:E,2,0)</f>
        <v>0</v>
      </c>
      <c r="V4475" s="139">
        <f ca="1">VLOOKUP(Tableau4[[#This Row],[Décalage]],D:G,4,0)</f>
        <v>0</v>
      </c>
      <c r="AY4475" s="88"/>
      <c r="AZ4475" s="88"/>
      <c r="BA4475" s="88"/>
      <c r="BB4475" s="88"/>
      <c r="BC4475" s="88"/>
    </row>
    <row r="4476" spans="1:55" ht="15" x14ac:dyDescent="0.2">
      <c r="A4476" s="100" t="s">
        <v>534</v>
      </c>
      <c r="B4476" s="95" t="s">
        <v>534</v>
      </c>
      <c r="C4476" s="95">
        <v>4473</v>
      </c>
      <c r="D4476" s="95" t="s">
        <v>534</v>
      </c>
      <c r="E4476" s="99" t="s">
        <v>534</v>
      </c>
      <c r="F4476" s="95" t="s">
        <v>534</v>
      </c>
      <c r="G4476" s="95" t="s">
        <v>534</v>
      </c>
      <c r="H4476" s="95">
        <v>0</v>
      </c>
      <c r="I4476" s="95">
        <v>1</v>
      </c>
      <c r="J4476" s="95">
        <v>4009</v>
      </c>
      <c r="K4476" s="95" t="s">
        <v>534</v>
      </c>
      <c r="L4476" s="98" t="s">
        <v>534</v>
      </c>
      <c r="M4476" s="98" t="s">
        <v>534</v>
      </c>
      <c r="N4476" s="97" t="s">
        <v>534</v>
      </c>
      <c r="Q4476" s="88" t="str">
        <f t="array" aca="1" ref="Q4476" ca="1">IFERROR(INDEX(Tableau3[Num DECAL],SMALL(IF(Tableau3[Num DECAL]&lt;&gt;"",ROW(INDIRECT("1:"&amp;ROWS(Tableau3[Num DECAL])))),ROWS($1:4465))),"")</f>
        <v/>
      </c>
      <c r="R4476" s="88">
        <f t="shared" ca="1" si="69"/>
        <v>0</v>
      </c>
      <c r="S4476" s="88">
        <f ca="1">COUNTIFS(Tableau3[PLAGE],R4476)</f>
        <v>0</v>
      </c>
      <c r="T4476" s="139">
        <f ca="1">INDEX(EXTRACT!DATE,MATCH(Tableau4[[#This Row],[Décalage]],D:D,0),0)</f>
        <v>0</v>
      </c>
      <c r="U4476" s="139">
        <f ca="1">VLOOKUP(Tableau4[[#This Row],[Décalage]],D:E,2,0)</f>
        <v>0</v>
      </c>
      <c r="V4476" s="139">
        <f ca="1">VLOOKUP(Tableau4[[#This Row],[Décalage]],D:G,4,0)</f>
        <v>0</v>
      </c>
      <c r="AY4476" s="88"/>
      <c r="AZ4476" s="88"/>
      <c r="BA4476" s="88"/>
      <c r="BB4476" s="88"/>
      <c r="BC4476" s="88"/>
    </row>
    <row r="4477" spans="1:55" ht="15" x14ac:dyDescent="0.2">
      <c r="A4477" s="100" t="s">
        <v>534</v>
      </c>
      <c r="B4477" s="95" t="s">
        <v>534</v>
      </c>
      <c r="C4477" s="95">
        <v>4474</v>
      </c>
      <c r="D4477" s="95" t="s">
        <v>534</v>
      </c>
      <c r="E4477" s="99" t="s">
        <v>534</v>
      </c>
      <c r="F4477" s="95" t="s">
        <v>534</v>
      </c>
      <c r="G4477" s="95" t="s">
        <v>534</v>
      </c>
      <c r="H4477" s="95">
        <v>0</v>
      </c>
      <c r="I4477" s="95">
        <v>1</v>
      </c>
      <c r="J4477" s="95">
        <v>4010</v>
      </c>
      <c r="K4477" s="95" t="s">
        <v>534</v>
      </c>
      <c r="L4477" s="98" t="s">
        <v>534</v>
      </c>
      <c r="M4477" s="98" t="s">
        <v>534</v>
      </c>
      <c r="N4477" s="97" t="s">
        <v>534</v>
      </c>
      <c r="Q4477" s="88" t="str">
        <f t="array" aca="1" ref="Q4477" ca="1">IFERROR(INDEX(Tableau3[Num DECAL],SMALL(IF(Tableau3[Num DECAL]&lt;&gt;"",ROW(INDIRECT("1:"&amp;ROWS(Tableau3[Num DECAL])))),ROWS($1:4466))),"")</f>
        <v/>
      </c>
      <c r="R4477" s="88">
        <f t="shared" ca="1" si="69"/>
        <v>0</v>
      </c>
      <c r="S4477" s="88">
        <f ca="1">COUNTIFS(Tableau3[PLAGE],R4477)</f>
        <v>0</v>
      </c>
      <c r="T4477" s="139">
        <f ca="1">INDEX(EXTRACT!DATE,MATCH(Tableau4[[#This Row],[Décalage]],D:D,0),0)</f>
        <v>0</v>
      </c>
      <c r="U4477" s="139">
        <f ca="1">VLOOKUP(Tableau4[[#This Row],[Décalage]],D:E,2,0)</f>
        <v>0</v>
      </c>
      <c r="V4477" s="139">
        <f ca="1">VLOOKUP(Tableau4[[#This Row],[Décalage]],D:G,4,0)</f>
        <v>0</v>
      </c>
      <c r="AY4477" s="88"/>
      <c r="AZ4477" s="88"/>
      <c r="BA4477" s="88"/>
      <c r="BB4477" s="88"/>
      <c r="BC4477" s="88"/>
    </row>
    <row r="4478" spans="1:55" ht="15" x14ac:dyDescent="0.2">
      <c r="A4478" s="100" t="s">
        <v>534</v>
      </c>
      <c r="B4478" s="95" t="s">
        <v>534</v>
      </c>
      <c r="C4478" s="95">
        <v>4475</v>
      </c>
      <c r="D4478" s="95" t="s">
        <v>534</v>
      </c>
      <c r="E4478" s="99" t="s">
        <v>534</v>
      </c>
      <c r="F4478" s="95" t="s">
        <v>534</v>
      </c>
      <c r="G4478" s="95" t="s">
        <v>534</v>
      </c>
      <c r="H4478" s="95">
        <v>0</v>
      </c>
      <c r="I4478" s="95">
        <v>1</v>
      </c>
      <c r="J4478" s="95">
        <v>4011</v>
      </c>
      <c r="K4478" s="95" t="s">
        <v>534</v>
      </c>
      <c r="L4478" s="98" t="s">
        <v>534</v>
      </c>
      <c r="M4478" s="98" t="s">
        <v>534</v>
      </c>
      <c r="N4478" s="97" t="s">
        <v>534</v>
      </c>
      <c r="Q4478" s="88" t="str">
        <f t="array" aca="1" ref="Q4478" ca="1">IFERROR(INDEX(Tableau3[Num DECAL],SMALL(IF(Tableau3[Num DECAL]&lt;&gt;"",ROW(INDIRECT("1:"&amp;ROWS(Tableau3[Num DECAL])))),ROWS($1:4467))),"")</f>
        <v/>
      </c>
      <c r="R4478" s="88">
        <f t="shared" ca="1" si="69"/>
        <v>0</v>
      </c>
      <c r="S4478" s="88">
        <f ca="1">COUNTIFS(Tableau3[PLAGE],R4478)</f>
        <v>0</v>
      </c>
      <c r="T4478" s="139">
        <f ca="1">INDEX(EXTRACT!DATE,MATCH(Tableau4[[#This Row],[Décalage]],D:D,0),0)</f>
        <v>0</v>
      </c>
      <c r="U4478" s="139">
        <f ca="1">VLOOKUP(Tableau4[[#This Row],[Décalage]],D:E,2,0)</f>
        <v>0</v>
      </c>
      <c r="V4478" s="139">
        <f ca="1">VLOOKUP(Tableau4[[#This Row],[Décalage]],D:G,4,0)</f>
        <v>0</v>
      </c>
      <c r="AY4478" s="88"/>
      <c r="AZ4478" s="88"/>
      <c r="BA4478" s="88"/>
      <c r="BB4478" s="88"/>
      <c r="BC4478" s="88"/>
    </row>
    <row r="4479" spans="1:55" ht="15" x14ac:dyDescent="0.2">
      <c r="A4479" s="100" t="s">
        <v>534</v>
      </c>
      <c r="B4479" s="95" t="s">
        <v>534</v>
      </c>
      <c r="C4479" s="95">
        <v>4476</v>
      </c>
      <c r="D4479" s="95" t="s">
        <v>534</v>
      </c>
      <c r="E4479" s="99" t="s">
        <v>534</v>
      </c>
      <c r="F4479" s="95" t="s">
        <v>534</v>
      </c>
      <c r="G4479" s="95" t="s">
        <v>534</v>
      </c>
      <c r="H4479" s="95">
        <v>0</v>
      </c>
      <c r="I4479" s="95">
        <v>1</v>
      </c>
      <c r="J4479" s="95">
        <v>4012</v>
      </c>
      <c r="K4479" s="95" t="s">
        <v>534</v>
      </c>
      <c r="L4479" s="98" t="s">
        <v>534</v>
      </c>
      <c r="M4479" s="98" t="s">
        <v>534</v>
      </c>
      <c r="N4479" s="97" t="s">
        <v>534</v>
      </c>
      <c r="Q4479" s="88" t="str">
        <f t="array" aca="1" ref="Q4479" ca="1">IFERROR(INDEX(Tableau3[Num DECAL],SMALL(IF(Tableau3[Num DECAL]&lt;&gt;"",ROW(INDIRECT("1:"&amp;ROWS(Tableau3[Num DECAL])))),ROWS($1:4468))),"")</f>
        <v/>
      </c>
      <c r="R4479" s="88">
        <f t="shared" ca="1" si="69"/>
        <v>0</v>
      </c>
      <c r="S4479" s="88">
        <f ca="1">COUNTIFS(Tableau3[PLAGE],R4479)</f>
        <v>0</v>
      </c>
      <c r="T4479" s="139">
        <f ca="1">INDEX(EXTRACT!DATE,MATCH(Tableau4[[#This Row],[Décalage]],D:D,0),0)</f>
        <v>0</v>
      </c>
      <c r="U4479" s="139">
        <f ca="1">VLOOKUP(Tableau4[[#This Row],[Décalage]],D:E,2,0)</f>
        <v>0</v>
      </c>
      <c r="V4479" s="139">
        <f ca="1">VLOOKUP(Tableau4[[#This Row],[Décalage]],D:G,4,0)</f>
        <v>0</v>
      </c>
      <c r="AY4479" s="88"/>
      <c r="AZ4479" s="88"/>
      <c r="BA4479" s="88"/>
      <c r="BB4479" s="88"/>
      <c r="BC4479" s="88"/>
    </row>
    <row r="4480" spans="1:55" ht="15" x14ac:dyDescent="0.2">
      <c r="A4480" s="100" t="s">
        <v>534</v>
      </c>
      <c r="B4480" s="95" t="s">
        <v>534</v>
      </c>
      <c r="C4480" s="95">
        <v>4477</v>
      </c>
      <c r="D4480" s="95" t="s">
        <v>534</v>
      </c>
      <c r="E4480" s="99" t="s">
        <v>534</v>
      </c>
      <c r="F4480" s="95" t="s">
        <v>534</v>
      </c>
      <c r="G4480" s="95" t="s">
        <v>534</v>
      </c>
      <c r="H4480" s="95">
        <v>0</v>
      </c>
      <c r="I4480" s="95">
        <v>1</v>
      </c>
      <c r="J4480" s="95">
        <v>4013</v>
      </c>
      <c r="K4480" s="95" t="s">
        <v>534</v>
      </c>
      <c r="L4480" s="98" t="s">
        <v>534</v>
      </c>
      <c r="M4480" s="98" t="s">
        <v>534</v>
      </c>
      <c r="N4480" s="97" t="s">
        <v>534</v>
      </c>
      <c r="Q4480" s="88" t="str">
        <f t="array" aca="1" ref="Q4480" ca="1">IFERROR(INDEX(Tableau3[Num DECAL],SMALL(IF(Tableau3[Num DECAL]&lt;&gt;"",ROW(INDIRECT("1:"&amp;ROWS(Tableau3[Num DECAL])))),ROWS($1:4469))),"")</f>
        <v/>
      </c>
      <c r="R4480" s="88">
        <f t="shared" ca="1" si="69"/>
        <v>0</v>
      </c>
      <c r="S4480" s="88">
        <f ca="1">COUNTIFS(Tableau3[PLAGE],R4480)</f>
        <v>0</v>
      </c>
      <c r="T4480" s="139">
        <f ca="1">INDEX(EXTRACT!DATE,MATCH(Tableau4[[#This Row],[Décalage]],D:D,0),0)</f>
        <v>0</v>
      </c>
      <c r="U4480" s="139">
        <f ca="1">VLOOKUP(Tableau4[[#This Row],[Décalage]],D:E,2,0)</f>
        <v>0</v>
      </c>
      <c r="V4480" s="139">
        <f ca="1">VLOOKUP(Tableau4[[#This Row],[Décalage]],D:G,4,0)</f>
        <v>0</v>
      </c>
      <c r="AY4480" s="88"/>
      <c r="AZ4480" s="88"/>
      <c r="BA4480" s="88"/>
      <c r="BB4480" s="88"/>
      <c r="BC4480" s="88"/>
    </row>
    <row r="4481" spans="1:55" ht="15" x14ac:dyDescent="0.2">
      <c r="A4481" s="100" t="s">
        <v>534</v>
      </c>
      <c r="B4481" s="95" t="s">
        <v>534</v>
      </c>
      <c r="C4481" s="95">
        <v>4478</v>
      </c>
      <c r="D4481" s="95" t="s">
        <v>534</v>
      </c>
      <c r="E4481" s="99" t="s">
        <v>534</v>
      </c>
      <c r="F4481" s="95" t="s">
        <v>534</v>
      </c>
      <c r="G4481" s="95" t="s">
        <v>534</v>
      </c>
      <c r="H4481" s="95">
        <v>0</v>
      </c>
      <c r="I4481" s="95">
        <v>1</v>
      </c>
      <c r="J4481" s="95">
        <v>4014</v>
      </c>
      <c r="K4481" s="95" t="s">
        <v>534</v>
      </c>
      <c r="L4481" s="98" t="s">
        <v>534</v>
      </c>
      <c r="M4481" s="98" t="s">
        <v>534</v>
      </c>
      <c r="N4481" s="97" t="s">
        <v>534</v>
      </c>
      <c r="Q4481" s="88" t="str">
        <f t="array" aca="1" ref="Q4481" ca="1">IFERROR(INDEX(Tableau3[Num DECAL],SMALL(IF(Tableau3[Num DECAL]&lt;&gt;"",ROW(INDIRECT("1:"&amp;ROWS(Tableau3[Num DECAL])))),ROWS($1:4470))),"")</f>
        <v/>
      </c>
      <c r="R4481" s="88">
        <f t="shared" ca="1" si="69"/>
        <v>0</v>
      </c>
      <c r="S4481" s="88">
        <f ca="1">COUNTIFS(Tableau3[PLAGE],R4481)</f>
        <v>0</v>
      </c>
      <c r="T4481" s="139">
        <f ca="1">INDEX(EXTRACT!DATE,MATCH(Tableau4[[#This Row],[Décalage]],D:D,0),0)</f>
        <v>0</v>
      </c>
      <c r="U4481" s="139">
        <f ca="1">VLOOKUP(Tableau4[[#This Row],[Décalage]],D:E,2,0)</f>
        <v>0</v>
      </c>
      <c r="V4481" s="139">
        <f ca="1">VLOOKUP(Tableau4[[#This Row],[Décalage]],D:G,4,0)</f>
        <v>0</v>
      </c>
      <c r="AY4481" s="88"/>
      <c r="AZ4481" s="88"/>
      <c r="BA4481" s="88"/>
      <c r="BB4481" s="88"/>
      <c r="BC4481" s="88"/>
    </row>
    <row r="4482" spans="1:55" ht="15" x14ac:dyDescent="0.2">
      <c r="A4482" s="100" t="s">
        <v>534</v>
      </c>
      <c r="B4482" s="95" t="s">
        <v>534</v>
      </c>
      <c r="C4482" s="95">
        <v>4479</v>
      </c>
      <c r="D4482" s="95" t="s">
        <v>534</v>
      </c>
      <c r="E4482" s="99" t="s">
        <v>534</v>
      </c>
      <c r="F4482" s="95" t="s">
        <v>534</v>
      </c>
      <c r="G4482" s="95" t="s">
        <v>534</v>
      </c>
      <c r="H4482" s="95">
        <v>0</v>
      </c>
      <c r="I4482" s="95">
        <v>1</v>
      </c>
      <c r="J4482" s="95">
        <v>4015</v>
      </c>
      <c r="K4482" s="95" t="s">
        <v>534</v>
      </c>
      <c r="L4482" s="98" t="s">
        <v>534</v>
      </c>
      <c r="M4482" s="98" t="s">
        <v>534</v>
      </c>
      <c r="N4482" s="97" t="s">
        <v>534</v>
      </c>
      <c r="Q4482" s="88" t="str">
        <f t="array" aca="1" ref="Q4482" ca="1">IFERROR(INDEX(Tableau3[Num DECAL],SMALL(IF(Tableau3[Num DECAL]&lt;&gt;"",ROW(INDIRECT("1:"&amp;ROWS(Tableau3[Num DECAL])))),ROWS($1:4471))),"")</f>
        <v/>
      </c>
      <c r="R4482" s="88">
        <f t="shared" ca="1" si="69"/>
        <v>0</v>
      </c>
      <c r="S4482" s="88">
        <f ca="1">COUNTIFS(Tableau3[PLAGE],R4482)</f>
        <v>0</v>
      </c>
      <c r="T4482" s="139">
        <f ca="1">INDEX(EXTRACT!DATE,MATCH(Tableau4[[#This Row],[Décalage]],D:D,0),0)</f>
        <v>0</v>
      </c>
      <c r="U4482" s="139">
        <f ca="1">VLOOKUP(Tableau4[[#This Row],[Décalage]],D:E,2,0)</f>
        <v>0</v>
      </c>
      <c r="V4482" s="139">
        <f ca="1">VLOOKUP(Tableau4[[#This Row],[Décalage]],D:G,4,0)</f>
        <v>0</v>
      </c>
      <c r="AY4482" s="88"/>
      <c r="AZ4482" s="88"/>
      <c r="BA4482" s="88"/>
      <c r="BB4482" s="88"/>
      <c r="BC4482" s="88"/>
    </row>
    <row r="4483" spans="1:55" ht="15" x14ac:dyDescent="0.2">
      <c r="A4483" s="100" t="s">
        <v>534</v>
      </c>
      <c r="B4483" s="95" t="s">
        <v>534</v>
      </c>
      <c r="C4483" s="95">
        <v>4480</v>
      </c>
      <c r="D4483" s="95" t="s">
        <v>534</v>
      </c>
      <c r="E4483" s="99" t="s">
        <v>534</v>
      </c>
      <c r="F4483" s="95" t="s">
        <v>534</v>
      </c>
      <c r="G4483" s="95" t="s">
        <v>534</v>
      </c>
      <c r="H4483" s="95">
        <v>0</v>
      </c>
      <c r="I4483" s="95">
        <v>1</v>
      </c>
      <c r="J4483" s="95">
        <v>4016</v>
      </c>
      <c r="K4483" s="95" t="s">
        <v>534</v>
      </c>
      <c r="L4483" s="98" t="s">
        <v>534</v>
      </c>
      <c r="M4483" s="98" t="s">
        <v>534</v>
      </c>
      <c r="N4483" s="97" t="s">
        <v>534</v>
      </c>
      <c r="Q4483" s="88" t="str">
        <f t="array" aca="1" ref="Q4483" ca="1">IFERROR(INDEX(Tableau3[Num DECAL],SMALL(IF(Tableau3[Num DECAL]&lt;&gt;"",ROW(INDIRECT("1:"&amp;ROWS(Tableau3[Num DECAL])))),ROWS($1:4472))),"")</f>
        <v/>
      </c>
      <c r="R4483" s="88">
        <f t="shared" ca="1" si="69"/>
        <v>0</v>
      </c>
      <c r="S4483" s="88">
        <f ca="1">COUNTIFS(Tableau3[PLAGE],R4483)</f>
        <v>0</v>
      </c>
      <c r="T4483" s="139">
        <f ca="1">INDEX(EXTRACT!DATE,MATCH(Tableau4[[#This Row],[Décalage]],D:D,0),0)</f>
        <v>0</v>
      </c>
      <c r="U4483" s="139">
        <f ca="1">VLOOKUP(Tableau4[[#This Row],[Décalage]],D:E,2,0)</f>
        <v>0</v>
      </c>
      <c r="V4483" s="139">
        <f ca="1">VLOOKUP(Tableau4[[#This Row],[Décalage]],D:G,4,0)</f>
        <v>0</v>
      </c>
      <c r="AY4483" s="88"/>
      <c r="AZ4483" s="88"/>
      <c r="BA4483" s="88"/>
      <c r="BB4483" s="88"/>
      <c r="BC4483" s="88"/>
    </row>
    <row r="4484" spans="1:55" ht="15" x14ac:dyDescent="0.2">
      <c r="A4484" s="100" t="s">
        <v>534</v>
      </c>
      <c r="B4484" s="95" t="s">
        <v>534</v>
      </c>
      <c r="C4484" s="95">
        <v>4481</v>
      </c>
      <c r="D4484" s="95" t="s">
        <v>534</v>
      </c>
      <c r="E4484" s="99" t="s">
        <v>534</v>
      </c>
      <c r="F4484" s="95" t="s">
        <v>534</v>
      </c>
      <c r="G4484" s="95" t="s">
        <v>534</v>
      </c>
      <c r="H4484" s="95">
        <v>0</v>
      </c>
      <c r="I4484" s="95">
        <v>1</v>
      </c>
      <c r="J4484" s="95">
        <v>4017</v>
      </c>
      <c r="K4484" s="95">
        <v>1</v>
      </c>
      <c r="L4484" s="98" t="s">
        <v>534</v>
      </c>
      <c r="M4484" s="98" t="s">
        <v>534</v>
      </c>
      <c r="N4484" s="97" t="s">
        <v>534</v>
      </c>
      <c r="Q4484" s="88" t="str">
        <f t="array" aca="1" ref="Q4484" ca="1">IFERROR(INDEX(Tableau3[Num DECAL],SMALL(IF(Tableau3[Num DECAL]&lt;&gt;"",ROW(INDIRECT("1:"&amp;ROWS(Tableau3[Num DECAL])))),ROWS($1:4473))),"")</f>
        <v/>
      </c>
      <c r="R4484" s="88">
        <f t="shared" ca="1" si="69"/>
        <v>0</v>
      </c>
      <c r="S4484" s="88">
        <f ca="1">COUNTIFS(Tableau3[PLAGE],R4484)</f>
        <v>0</v>
      </c>
      <c r="T4484" s="139">
        <f ca="1">INDEX(EXTRACT!DATE,MATCH(Tableau4[[#This Row],[Décalage]],D:D,0),0)</f>
        <v>0</v>
      </c>
      <c r="U4484" s="139">
        <f ca="1">VLOOKUP(Tableau4[[#This Row],[Décalage]],D:E,2,0)</f>
        <v>0</v>
      </c>
      <c r="V4484" s="139">
        <f ca="1">VLOOKUP(Tableau4[[#This Row],[Décalage]],D:G,4,0)</f>
        <v>0</v>
      </c>
      <c r="AY4484" s="88"/>
      <c r="AZ4484" s="88"/>
      <c r="BA4484" s="88"/>
      <c r="BB4484" s="88"/>
      <c r="BC4484" s="88"/>
    </row>
    <row r="4485" spans="1:55" ht="15" x14ac:dyDescent="0.2">
      <c r="A4485" s="100" t="s">
        <v>534</v>
      </c>
      <c r="B4485" s="95" t="s">
        <v>534</v>
      </c>
      <c r="C4485" s="95">
        <v>4482</v>
      </c>
      <c r="D4485" s="95" t="s">
        <v>534</v>
      </c>
      <c r="E4485" s="99" t="s">
        <v>534</v>
      </c>
      <c r="F4485" s="95" t="s">
        <v>534</v>
      </c>
      <c r="G4485" s="95" t="s">
        <v>534</v>
      </c>
      <c r="H4485" s="95">
        <v>0</v>
      </c>
      <c r="I4485" s="95">
        <v>1</v>
      </c>
      <c r="J4485" s="95">
        <v>4018</v>
      </c>
      <c r="K4485" s="95" t="s">
        <v>534</v>
      </c>
      <c r="L4485" s="98" t="s">
        <v>534</v>
      </c>
      <c r="M4485" s="98" t="s">
        <v>534</v>
      </c>
      <c r="N4485" s="97" t="s">
        <v>534</v>
      </c>
      <c r="Q4485" s="88" t="str">
        <f t="array" aca="1" ref="Q4485" ca="1">IFERROR(INDEX(Tableau3[Num DECAL],SMALL(IF(Tableau3[Num DECAL]&lt;&gt;"",ROW(INDIRECT("1:"&amp;ROWS(Tableau3[Num DECAL])))),ROWS($1:4474))),"")</f>
        <v/>
      </c>
      <c r="R4485" s="88">
        <f t="shared" ca="1" si="69"/>
        <v>0</v>
      </c>
      <c r="S4485" s="88">
        <f ca="1">COUNTIFS(Tableau3[PLAGE],R4485)</f>
        <v>0</v>
      </c>
      <c r="T4485" s="139">
        <f ca="1">INDEX(EXTRACT!DATE,MATCH(Tableau4[[#This Row],[Décalage]],D:D,0),0)</f>
        <v>0</v>
      </c>
      <c r="U4485" s="139">
        <f ca="1">VLOOKUP(Tableau4[[#This Row],[Décalage]],D:E,2,0)</f>
        <v>0</v>
      </c>
      <c r="V4485" s="139">
        <f ca="1">VLOOKUP(Tableau4[[#This Row],[Décalage]],D:G,4,0)</f>
        <v>0</v>
      </c>
      <c r="AY4485" s="88"/>
      <c r="AZ4485" s="88"/>
      <c r="BA4485" s="88"/>
      <c r="BB4485" s="88"/>
      <c r="BC4485" s="88"/>
    </row>
    <row r="4486" spans="1:55" ht="15" x14ac:dyDescent="0.2">
      <c r="A4486" s="100" t="s">
        <v>534</v>
      </c>
      <c r="B4486" s="95" t="s">
        <v>534</v>
      </c>
      <c r="C4486" s="95">
        <v>4483</v>
      </c>
      <c r="D4486" s="95" t="s">
        <v>534</v>
      </c>
      <c r="E4486" s="99" t="s">
        <v>534</v>
      </c>
      <c r="F4486" s="95" t="s">
        <v>534</v>
      </c>
      <c r="G4486" s="95" t="s">
        <v>534</v>
      </c>
      <c r="H4486" s="95">
        <v>0</v>
      </c>
      <c r="I4486" s="95">
        <v>1</v>
      </c>
      <c r="J4486" s="95">
        <v>4019</v>
      </c>
      <c r="K4486" s="95" t="s">
        <v>534</v>
      </c>
      <c r="L4486" s="98" t="s">
        <v>534</v>
      </c>
      <c r="M4486" s="98" t="s">
        <v>534</v>
      </c>
      <c r="N4486" s="97" t="s">
        <v>534</v>
      </c>
      <c r="Q4486" s="88" t="str">
        <f t="array" aca="1" ref="Q4486" ca="1">IFERROR(INDEX(Tableau3[Num DECAL],SMALL(IF(Tableau3[Num DECAL]&lt;&gt;"",ROW(INDIRECT("1:"&amp;ROWS(Tableau3[Num DECAL])))),ROWS($1:4475))),"")</f>
        <v/>
      </c>
      <c r="R4486" s="88">
        <f t="shared" ca="1" si="69"/>
        <v>0</v>
      </c>
      <c r="S4486" s="88">
        <f ca="1">COUNTIFS(Tableau3[PLAGE],R4486)</f>
        <v>0</v>
      </c>
      <c r="T4486" s="139">
        <f ca="1">INDEX(EXTRACT!DATE,MATCH(Tableau4[[#This Row],[Décalage]],D:D,0),0)</f>
        <v>0</v>
      </c>
      <c r="U4486" s="139">
        <f ca="1">VLOOKUP(Tableau4[[#This Row],[Décalage]],D:E,2,0)</f>
        <v>0</v>
      </c>
      <c r="V4486" s="139">
        <f ca="1">VLOOKUP(Tableau4[[#This Row],[Décalage]],D:G,4,0)</f>
        <v>0</v>
      </c>
      <c r="AY4486" s="88"/>
      <c r="AZ4486" s="88"/>
      <c r="BA4486" s="88"/>
      <c r="BB4486" s="88"/>
      <c r="BC4486" s="88"/>
    </row>
    <row r="4487" spans="1:55" ht="15" x14ac:dyDescent="0.2">
      <c r="A4487" s="100" t="s">
        <v>534</v>
      </c>
      <c r="B4487" s="95" t="s">
        <v>534</v>
      </c>
      <c r="C4487" s="95">
        <v>4484</v>
      </c>
      <c r="D4487" s="95" t="s">
        <v>534</v>
      </c>
      <c r="E4487" s="99" t="s">
        <v>534</v>
      </c>
      <c r="F4487" s="95" t="s">
        <v>534</v>
      </c>
      <c r="G4487" s="95" t="s">
        <v>534</v>
      </c>
      <c r="H4487" s="95">
        <v>0</v>
      </c>
      <c r="I4487" s="95">
        <v>1</v>
      </c>
      <c r="J4487" s="95">
        <v>4020</v>
      </c>
      <c r="K4487" s="95" t="s">
        <v>534</v>
      </c>
      <c r="L4487" s="98" t="s">
        <v>534</v>
      </c>
      <c r="M4487" s="98" t="s">
        <v>534</v>
      </c>
      <c r="N4487" s="97" t="s">
        <v>534</v>
      </c>
      <c r="Q4487" s="88" t="str">
        <f t="array" aca="1" ref="Q4487" ca="1">IFERROR(INDEX(Tableau3[Num DECAL],SMALL(IF(Tableau3[Num DECAL]&lt;&gt;"",ROW(INDIRECT("1:"&amp;ROWS(Tableau3[Num DECAL])))),ROWS($1:4476))),"")</f>
        <v/>
      </c>
      <c r="R4487" s="88">
        <f t="shared" ca="1" si="69"/>
        <v>0</v>
      </c>
      <c r="S4487" s="88">
        <f ca="1">COUNTIFS(Tableau3[PLAGE],R4487)</f>
        <v>0</v>
      </c>
      <c r="T4487" s="139">
        <f ca="1">INDEX(EXTRACT!DATE,MATCH(Tableau4[[#This Row],[Décalage]],D:D,0),0)</f>
        <v>0</v>
      </c>
      <c r="U4487" s="139">
        <f ca="1">VLOOKUP(Tableau4[[#This Row],[Décalage]],D:E,2,0)</f>
        <v>0</v>
      </c>
      <c r="V4487" s="139">
        <f ca="1">VLOOKUP(Tableau4[[#This Row],[Décalage]],D:G,4,0)</f>
        <v>0</v>
      </c>
      <c r="AY4487" s="88"/>
      <c r="AZ4487" s="88"/>
      <c r="BA4487" s="88"/>
      <c r="BB4487" s="88"/>
      <c r="BC4487" s="88"/>
    </row>
    <row r="4488" spans="1:55" ht="15" x14ac:dyDescent="0.2">
      <c r="A4488" s="100" t="s">
        <v>534</v>
      </c>
      <c r="B4488" s="95" t="s">
        <v>534</v>
      </c>
      <c r="C4488" s="95">
        <v>4485</v>
      </c>
      <c r="D4488" s="95" t="s">
        <v>534</v>
      </c>
      <c r="E4488" s="99" t="s">
        <v>534</v>
      </c>
      <c r="F4488" s="95" t="s">
        <v>534</v>
      </c>
      <c r="G4488" s="95" t="s">
        <v>534</v>
      </c>
      <c r="H4488" s="95">
        <v>0</v>
      </c>
      <c r="I4488" s="95">
        <v>1</v>
      </c>
      <c r="J4488" s="95">
        <v>4021</v>
      </c>
      <c r="K4488" s="95" t="s">
        <v>534</v>
      </c>
      <c r="L4488" s="98" t="s">
        <v>534</v>
      </c>
      <c r="M4488" s="98" t="s">
        <v>534</v>
      </c>
      <c r="N4488" s="97" t="s">
        <v>534</v>
      </c>
      <c r="Q4488" s="88" t="str">
        <f t="array" aca="1" ref="Q4488" ca="1">IFERROR(INDEX(Tableau3[Num DECAL],SMALL(IF(Tableau3[Num DECAL]&lt;&gt;"",ROW(INDIRECT("1:"&amp;ROWS(Tableau3[Num DECAL])))),ROWS($1:4477))),"")</f>
        <v/>
      </c>
      <c r="R4488" s="88">
        <f t="shared" ca="1" si="69"/>
        <v>0</v>
      </c>
      <c r="S4488" s="88">
        <f ca="1">COUNTIFS(Tableau3[PLAGE],R4488)</f>
        <v>0</v>
      </c>
      <c r="T4488" s="139">
        <f ca="1">INDEX(EXTRACT!DATE,MATCH(Tableau4[[#This Row],[Décalage]],D:D,0),0)</f>
        <v>0</v>
      </c>
      <c r="U4488" s="139">
        <f ca="1">VLOOKUP(Tableau4[[#This Row],[Décalage]],D:E,2,0)</f>
        <v>0</v>
      </c>
      <c r="V4488" s="139">
        <f ca="1">VLOOKUP(Tableau4[[#This Row],[Décalage]],D:G,4,0)</f>
        <v>0</v>
      </c>
      <c r="AY4488" s="88"/>
      <c r="AZ4488" s="88"/>
      <c r="BA4488" s="88"/>
      <c r="BB4488" s="88"/>
      <c r="BC4488" s="88"/>
    </row>
    <row r="4489" spans="1:55" ht="15" x14ac:dyDescent="0.2">
      <c r="A4489" s="100" t="s">
        <v>534</v>
      </c>
      <c r="B4489" s="95" t="s">
        <v>534</v>
      </c>
      <c r="C4489" s="95">
        <v>4486</v>
      </c>
      <c r="D4489" s="95" t="s">
        <v>534</v>
      </c>
      <c r="E4489" s="99" t="s">
        <v>534</v>
      </c>
      <c r="F4489" s="95" t="s">
        <v>534</v>
      </c>
      <c r="G4489" s="95" t="s">
        <v>534</v>
      </c>
      <c r="H4489" s="95">
        <v>0</v>
      </c>
      <c r="I4489" s="95">
        <v>1</v>
      </c>
      <c r="J4489" s="95">
        <v>4022</v>
      </c>
      <c r="K4489" s="95" t="s">
        <v>534</v>
      </c>
      <c r="L4489" s="98" t="s">
        <v>534</v>
      </c>
      <c r="M4489" s="98" t="s">
        <v>534</v>
      </c>
      <c r="N4489" s="97" t="s">
        <v>534</v>
      </c>
      <c r="Q4489" s="88" t="str">
        <f t="array" aca="1" ref="Q4489" ca="1">IFERROR(INDEX(Tableau3[Num DECAL],SMALL(IF(Tableau3[Num DECAL]&lt;&gt;"",ROW(INDIRECT("1:"&amp;ROWS(Tableau3[Num DECAL])))),ROWS($1:4478))),"")</f>
        <v/>
      </c>
      <c r="R4489" s="88">
        <f t="shared" ca="1" si="69"/>
        <v>0</v>
      </c>
      <c r="S4489" s="88">
        <f ca="1">COUNTIFS(Tableau3[PLAGE],R4489)</f>
        <v>0</v>
      </c>
      <c r="T4489" s="139">
        <f ca="1">INDEX(EXTRACT!DATE,MATCH(Tableau4[[#This Row],[Décalage]],D:D,0),0)</f>
        <v>0</v>
      </c>
      <c r="U4489" s="139">
        <f ca="1">VLOOKUP(Tableau4[[#This Row],[Décalage]],D:E,2,0)</f>
        <v>0</v>
      </c>
      <c r="V4489" s="139">
        <f ca="1">VLOOKUP(Tableau4[[#This Row],[Décalage]],D:G,4,0)</f>
        <v>0</v>
      </c>
      <c r="AY4489" s="88"/>
      <c r="AZ4489" s="88"/>
      <c r="BA4489" s="88"/>
      <c r="BB4489" s="88"/>
      <c r="BC4489" s="88"/>
    </row>
    <row r="4490" spans="1:55" ht="15" x14ac:dyDescent="0.2">
      <c r="A4490" s="100" t="s">
        <v>534</v>
      </c>
      <c r="B4490" s="95" t="s">
        <v>534</v>
      </c>
      <c r="C4490" s="95">
        <v>4487</v>
      </c>
      <c r="D4490" s="95" t="s">
        <v>534</v>
      </c>
      <c r="E4490" s="99" t="s">
        <v>534</v>
      </c>
      <c r="F4490" s="95" t="s">
        <v>534</v>
      </c>
      <c r="G4490" s="95" t="s">
        <v>534</v>
      </c>
      <c r="H4490" s="95">
        <v>0</v>
      </c>
      <c r="I4490" s="95">
        <v>1</v>
      </c>
      <c r="J4490" s="95">
        <v>4023</v>
      </c>
      <c r="K4490" s="95" t="s">
        <v>534</v>
      </c>
      <c r="L4490" s="98" t="s">
        <v>534</v>
      </c>
      <c r="M4490" s="98" t="s">
        <v>534</v>
      </c>
      <c r="N4490" s="97" t="s">
        <v>534</v>
      </c>
      <c r="Q4490" s="88" t="str">
        <f t="array" aca="1" ref="Q4490" ca="1">IFERROR(INDEX(Tableau3[Num DECAL],SMALL(IF(Tableau3[Num DECAL]&lt;&gt;"",ROW(INDIRECT("1:"&amp;ROWS(Tableau3[Num DECAL])))),ROWS($1:4479))),"")</f>
        <v/>
      </c>
      <c r="R4490" s="88">
        <f t="shared" ca="1" si="69"/>
        <v>0</v>
      </c>
      <c r="S4490" s="88">
        <f ca="1">COUNTIFS(Tableau3[PLAGE],R4490)</f>
        <v>0</v>
      </c>
      <c r="T4490" s="139">
        <f ca="1">INDEX(EXTRACT!DATE,MATCH(Tableau4[[#This Row],[Décalage]],D:D,0),0)</f>
        <v>0</v>
      </c>
      <c r="U4490" s="139">
        <f ca="1">VLOOKUP(Tableau4[[#This Row],[Décalage]],D:E,2,0)</f>
        <v>0</v>
      </c>
      <c r="V4490" s="139">
        <f ca="1">VLOOKUP(Tableau4[[#This Row],[Décalage]],D:G,4,0)</f>
        <v>0</v>
      </c>
      <c r="AY4490" s="88"/>
      <c r="AZ4490" s="88"/>
      <c r="BA4490" s="88"/>
      <c r="BB4490" s="88"/>
      <c r="BC4490" s="88"/>
    </row>
    <row r="4491" spans="1:55" ht="15" x14ac:dyDescent="0.2">
      <c r="A4491" s="100" t="s">
        <v>534</v>
      </c>
      <c r="B4491" s="95" t="s">
        <v>534</v>
      </c>
      <c r="C4491" s="95">
        <v>4488</v>
      </c>
      <c r="D4491" s="95" t="s">
        <v>534</v>
      </c>
      <c r="E4491" s="99" t="s">
        <v>534</v>
      </c>
      <c r="F4491" s="95" t="s">
        <v>534</v>
      </c>
      <c r="G4491" s="95" t="s">
        <v>534</v>
      </c>
      <c r="H4491" s="95">
        <v>0</v>
      </c>
      <c r="I4491" s="95">
        <v>1</v>
      </c>
      <c r="J4491" s="95">
        <v>4024</v>
      </c>
      <c r="K4491" s="95" t="s">
        <v>534</v>
      </c>
      <c r="L4491" s="98" t="s">
        <v>534</v>
      </c>
      <c r="M4491" s="98" t="s">
        <v>534</v>
      </c>
      <c r="N4491" s="97" t="s">
        <v>534</v>
      </c>
      <c r="Q4491" s="88" t="str">
        <f t="array" aca="1" ref="Q4491" ca="1">IFERROR(INDEX(Tableau3[Num DECAL],SMALL(IF(Tableau3[Num DECAL]&lt;&gt;"",ROW(INDIRECT("1:"&amp;ROWS(Tableau3[Num DECAL])))),ROWS($1:4480))),"")</f>
        <v/>
      </c>
      <c r="R4491" s="88">
        <f t="shared" ca="1" si="69"/>
        <v>0</v>
      </c>
      <c r="S4491" s="88">
        <f ca="1">COUNTIFS(Tableau3[PLAGE],R4491)</f>
        <v>0</v>
      </c>
      <c r="T4491" s="139">
        <f ca="1">INDEX(EXTRACT!DATE,MATCH(Tableau4[[#This Row],[Décalage]],D:D,0),0)</f>
        <v>0</v>
      </c>
      <c r="U4491" s="139">
        <f ca="1">VLOOKUP(Tableau4[[#This Row],[Décalage]],D:E,2,0)</f>
        <v>0</v>
      </c>
      <c r="V4491" s="139">
        <f ca="1">VLOOKUP(Tableau4[[#This Row],[Décalage]],D:G,4,0)</f>
        <v>0</v>
      </c>
      <c r="AY4491" s="88"/>
      <c r="AZ4491" s="88"/>
      <c r="BA4491" s="88"/>
      <c r="BB4491" s="88"/>
      <c r="BC4491" s="88"/>
    </row>
    <row r="4492" spans="1:55" ht="15" x14ac:dyDescent="0.2">
      <c r="A4492" s="100" t="s">
        <v>534</v>
      </c>
      <c r="B4492" s="95" t="s">
        <v>534</v>
      </c>
      <c r="C4492" s="95">
        <v>4489</v>
      </c>
      <c r="D4492" s="95" t="s">
        <v>534</v>
      </c>
      <c r="E4492" s="99" t="s">
        <v>534</v>
      </c>
      <c r="F4492" s="95" t="s">
        <v>534</v>
      </c>
      <c r="G4492" s="95" t="s">
        <v>534</v>
      </c>
      <c r="H4492" s="95">
        <v>0</v>
      </c>
      <c r="I4492" s="95">
        <v>1</v>
      </c>
      <c r="J4492" s="95">
        <v>4025</v>
      </c>
      <c r="K4492" s="95" t="s">
        <v>534</v>
      </c>
      <c r="L4492" s="98" t="s">
        <v>534</v>
      </c>
      <c r="M4492" s="98" t="s">
        <v>534</v>
      </c>
      <c r="N4492" s="97" t="s">
        <v>534</v>
      </c>
      <c r="Q4492" s="88" t="str">
        <f t="array" aca="1" ref="Q4492" ca="1">IFERROR(INDEX(Tableau3[Num DECAL],SMALL(IF(Tableau3[Num DECAL]&lt;&gt;"",ROW(INDIRECT("1:"&amp;ROWS(Tableau3[Num DECAL])))),ROWS($1:4481))),"")</f>
        <v/>
      </c>
      <c r="R4492" s="88">
        <f t="shared" ref="R4492:R4551" ca="1" si="70">VLOOKUP(Q4492,D:J,7,0)</f>
        <v>0</v>
      </c>
      <c r="S4492" s="88">
        <f ca="1">COUNTIFS(Tableau3[PLAGE],R4492)</f>
        <v>0</v>
      </c>
      <c r="T4492" s="139">
        <f ca="1">INDEX(EXTRACT!DATE,MATCH(Tableau4[[#This Row],[Décalage]],D:D,0),0)</f>
        <v>0</v>
      </c>
      <c r="U4492" s="139">
        <f ca="1">VLOOKUP(Tableau4[[#This Row],[Décalage]],D:E,2,0)</f>
        <v>0</v>
      </c>
      <c r="V4492" s="139">
        <f ca="1">VLOOKUP(Tableau4[[#This Row],[Décalage]],D:G,4,0)</f>
        <v>0</v>
      </c>
      <c r="AY4492" s="88"/>
      <c r="AZ4492" s="88"/>
      <c r="BA4492" s="88"/>
      <c r="BB4492" s="88"/>
      <c r="BC4492" s="88"/>
    </row>
    <row r="4493" spans="1:55" ht="15" x14ac:dyDescent="0.2">
      <c r="A4493" s="100" t="s">
        <v>534</v>
      </c>
      <c r="B4493" s="95" t="s">
        <v>534</v>
      </c>
      <c r="C4493" s="95">
        <v>4490</v>
      </c>
      <c r="D4493" s="95" t="s">
        <v>534</v>
      </c>
      <c r="E4493" s="99" t="s">
        <v>534</v>
      </c>
      <c r="F4493" s="95" t="s">
        <v>534</v>
      </c>
      <c r="G4493" s="95" t="s">
        <v>534</v>
      </c>
      <c r="H4493" s="95">
        <v>0</v>
      </c>
      <c r="I4493" s="95">
        <v>1</v>
      </c>
      <c r="J4493" s="95">
        <v>4026</v>
      </c>
      <c r="K4493" s="95" t="s">
        <v>534</v>
      </c>
      <c r="L4493" s="98" t="s">
        <v>534</v>
      </c>
      <c r="M4493" s="98" t="s">
        <v>534</v>
      </c>
      <c r="N4493" s="97" t="s">
        <v>534</v>
      </c>
      <c r="Q4493" s="88" t="str">
        <f t="array" aca="1" ref="Q4493" ca="1">IFERROR(INDEX(Tableau3[Num DECAL],SMALL(IF(Tableau3[Num DECAL]&lt;&gt;"",ROW(INDIRECT("1:"&amp;ROWS(Tableau3[Num DECAL])))),ROWS($1:4482))),"")</f>
        <v/>
      </c>
      <c r="R4493" s="88">
        <f t="shared" ca="1" si="70"/>
        <v>0</v>
      </c>
      <c r="S4493" s="88">
        <f ca="1">COUNTIFS(Tableau3[PLAGE],R4493)</f>
        <v>0</v>
      </c>
      <c r="T4493" s="139">
        <f ca="1">INDEX(EXTRACT!DATE,MATCH(Tableau4[[#This Row],[Décalage]],D:D,0),0)</f>
        <v>0</v>
      </c>
      <c r="U4493" s="139">
        <f ca="1">VLOOKUP(Tableau4[[#This Row],[Décalage]],D:E,2,0)</f>
        <v>0</v>
      </c>
      <c r="V4493" s="139">
        <f ca="1">VLOOKUP(Tableau4[[#This Row],[Décalage]],D:G,4,0)</f>
        <v>0</v>
      </c>
      <c r="AY4493" s="88"/>
      <c r="AZ4493" s="88"/>
      <c r="BA4493" s="88"/>
      <c r="BB4493" s="88"/>
      <c r="BC4493" s="88"/>
    </row>
    <row r="4494" spans="1:55" ht="15" x14ac:dyDescent="0.2">
      <c r="A4494" s="100" t="s">
        <v>534</v>
      </c>
      <c r="B4494" s="95" t="s">
        <v>534</v>
      </c>
      <c r="C4494" s="95">
        <v>4491</v>
      </c>
      <c r="D4494" s="95" t="s">
        <v>534</v>
      </c>
      <c r="E4494" s="99" t="s">
        <v>534</v>
      </c>
      <c r="F4494" s="95" t="s">
        <v>534</v>
      </c>
      <c r="G4494" s="95" t="s">
        <v>534</v>
      </c>
      <c r="H4494" s="95">
        <v>0</v>
      </c>
      <c r="I4494" s="95">
        <v>1</v>
      </c>
      <c r="J4494" s="95">
        <v>4027</v>
      </c>
      <c r="K4494" s="95" t="s">
        <v>534</v>
      </c>
      <c r="L4494" s="98" t="s">
        <v>534</v>
      </c>
      <c r="M4494" s="98" t="s">
        <v>534</v>
      </c>
      <c r="N4494" s="97" t="s">
        <v>534</v>
      </c>
      <c r="Q4494" s="88" t="str">
        <f t="array" aca="1" ref="Q4494" ca="1">IFERROR(INDEX(Tableau3[Num DECAL],SMALL(IF(Tableau3[Num DECAL]&lt;&gt;"",ROW(INDIRECT("1:"&amp;ROWS(Tableau3[Num DECAL])))),ROWS($1:4483))),"")</f>
        <v/>
      </c>
      <c r="R4494" s="88">
        <f t="shared" ca="1" si="70"/>
        <v>0</v>
      </c>
      <c r="S4494" s="88">
        <f ca="1">COUNTIFS(Tableau3[PLAGE],R4494)</f>
        <v>0</v>
      </c>
      <c r="T4494" s="139">
        <f ca="1">INDEX(EXTRACT!DATE,MATCH(Tableau4[[#This Row],[Décalage]],D:D,0),0)</f>
        <v>0</v>
      </c>
      <c r="U4494" s="139">
        <f ca="1">VLOOKUP(Tableau4[[#This Row],[Décalage]],D:E,2,0)</f>
        <v>0</v>
      </c>
      <c r="V4494" s="139">
        <f ca="1">VLOOKUP(Tableau4[[#This Row],[Décalage]],D:G,4,0)</f>
        <v>0</v>
      </c>
      <c r="AY4494" s="88"/>
      <c r="AZ4494" s="88"/>
      <c r="BA4494" s="88"/>
      <c r="BB4494" s="88"/>
      <c r="BC4494" s="88"/>
    </row>
    <row r="4495" spans="1:55" ht="15" x14ac:dyDescent="0.2">
      <c r="A4495" s="100" t="s">
        <v>534</v>
      </c>
      <c r="B4495" s="95" t="s">
        <v>534</v>
      </c>
      <c r="C4495" s="95">
        <v>4492</v>
      </c>
      <c r="D4495" s="95" t="s">
        <v>534</v>
      </c>
      <c r="E4495" s="99" t="s">
        <v>534</v>
      </c>
      <c r="F4495" s="95" t="s">
        <v>534</v>
      </c>
      <c r="G4495" s="95" t="s">
        <v>534</v>
      </c>
      <c r="H4495" s="95">
        <v>0</v>
      </c>
      <c r="I4495" s="95">
        <v>1</v>
      </c>
      <c r="J4495" s="95">
        <v>4028</v>
      </c>
      <c r="K4495" s="95" t="s">
        <v>534</v>
      </c>
      <c r="L4495" s="98" t="s">
        <v>534</v>
      </c>
      <c r="M4495" s="98" t="s">
        <v>534</v>
      </c>
      <c r="N4495" s="97" t="s">
        <v>534</v>
      </c>
      <c r="Q4495" s="88" t="str">
        <f t="array" aca="1" ref="Q4495" ca="1">IFERROR(INDEX(Tableau3[Num DECAL],SMALL(IF(Tableau3[Num DECAL]&lt;&gt;"",ROW(INDIRECT("1:"&amp;ROWS(Tableau3[Num DECAL])))),ROWS($1:4484))),"")</f>
        <v/>
      </c>
      <c r="R4495" s="88">
        <f t="shared" ca="1" si="70"/>
        <v>0</v>
      </c>
      <c r="S4495" s="88">
        <f ca="1">COUNTIFS(Tableau3[PLAGE],R4495)</f>
        <v>0</v>
      </c>
      <c r="T4495" s="139">
        <f ca="1">INDEX(EXTRACT!DATE,MATCH(Tableau4[[#This Row],[Décalage]],D:D,0),0)</f>
        <v>0</v>
      </c>
      <c r="U4495" s="139">
        <f ca="1">VLOOKUP(Tableau4[[#This Row],[Décalage]],D:E,2,0)</f>
        <v>0</v>
      </c>
      <c r="V4495" s="139">
        <f ca="1">VLOOKUP(Tableau4[[#This Row],[Décalage]],D:G,4,0)</f>
        <v>0</v>
      </c>
      <c r="AY4495" s="88"/>
      <c r="AZ4495" s="88"/>
      <c r="BA4495" s="88"/>
      <c r="BB4495" s="88"/>
      <c r="BC4495" s="88"/>
    </row>
    <row r="4496" spans="1:55" ht="15" x14ac:dyDescent="0.2">
      <c r="A4496" s="100" t="s">
        <v>534</v>
      </c>
      <c r="B4496" s="95" t="s">
        <v>534</v>
      </c>
      <c r="C4496" s="95">
        <v>4493</v>
      </c>
      <c r="D4496" s="95" t="s">
        <v>534</v>
      </c>
      <c r="E4496" s="99" t="s">
        <v>534</v>
      </c>
      <c r="F4496" s="95" t="s">
        <v>534</v>
      </c>
      <c r="G4496" s="95" t="s">
        <v>534</v>
      </c>
      <c r="H4496" s="95">
        <v>0</v>
      </c>
      <c r="I4496" s="95">
        <v>1</v>
      </c>
      <c r="J4496" s="95">
        <v>4029</v>
      </c>
      <c r="K4496" s="95" t="s">
        <v>534</v>
      </c>
      <c r="L4496" s="98" t="s">
        <v>534</v>
      </c>
      <c r="M4496" s="98" t="s">
        <v>534</v>
      </c>
      <c r="N4496" s="97" t="s">
        <v>534</v>
      </c>
      <c r="Q4496" s="88" t="str">
        <f t="array" aca="1" ref="Q4496" ca="1">IFERROR(INDEX(Tableau3[Num DECAL],SMALL(IF(Tableau3[Num DECAL]&lt;&gt;"",ROW(INDIRECT("1:"&amp;ROWS(Tableau3[Num DECAL])))),ROWS($1:4485))),"")</f>
        <v/>
      </c>
      <c r="R4496" s="88">
        <f t="shared" ca="1" si="70"/>
        <v>0</v>
      </c>
      <c r="S4496" s="88">
        <f ca="1">COUNTIFS(Tableau3[PLAGE],R4496)</f>
        <v>0</v>
      </c>
      <c r="T4496" s="139">
        <f ca="1">INDEX(EXTRACT!DATE,MATCH(Tableau4[[#This Row],[Décalage]],D:D,0),0)</f>
        <v>0</v>
      </c>
      <c r="U4496" s="139">
        <f ca="1">VLOOKUP(Tableau4[[#This Row],[Décalage]],D:E,2,0)</f>
        <v>0</v>
      </c>
      <c r="V4496" s="139">
        <f ca="1">VLOOKUP(Tableau4[[#This Row],[Décalage]],D:G,4,0)</f>
        <v>0</v>
      </c>
      <c r="AY4496" s="88"/>
      <c r="AZ4496" s="88"/>
      <c r="BA4496" s="88"/>
      <c r="BB4496" s="88"/>
      <c r="BC4496" s="88"/>
    </row>
    <row r="4497" spans="1:55" ht="15" x14ac:dyDescent="0.2">
      <c r="A4497" s="100" t="s">
        <v>534</v>
      </c>
      <c r="B4497" s="95" t="s">
        <v>534</v>
      </c>
      <c r="C4497" s="95">
        <v>4494</v>
      </c>
      <c r="D4497" s="95" t="s">
        <v>534</v>
      </c>
      <c r="E4497" s="99" t="s">
        <v>534</v>
      </c>
      <c r="F4497" s="95" t="s">
        <v>534</v>
      </c>
      <c r="G4497" s="95" t="s">
        <v>534</v>
      </c>
      <c r="H4497" s="95">
        <v>0</v>
      </c>
      <c r="I4497" s="95">
        <v>1</v>
      </c>
      <c r="J4497" s="95">
        <v>4030</v>
      </c>
      <c r="K4497" s="95" t="s">
        <v>534</v>
      </c>
      <c r="L4497" s="98" t="s">
        <v>534</v>
      </c>
      <c r="M4497" s="98" t="s">
        <v>534</v>
      </c>
      <c r="N4497" s="97" t="s">
        <v>534</v>
      </c>
      <c r="Q4497" s="88" t="str">
        <f t="array" aca="1" ref="Q4497" ca="1">IFERROR(INDEX(Tableau3[Num DECAL],SMALL(IF(Tableau3[Num DECAL]&lt;&gt;"",ROW(INDIRECT("1:"&amp;ROWS(Tableau3[Num DECAL])))),ROWS($1:4486))),"")</f>
        <v/>
      </c>
      <c r="R4497" s="88">
        <f t="shared" ca="1" si="70"/>
        <v>0</v>
      </c>
      <c r="S4497" s="88">
        <f ca="1">COUNTIFS(Tableau3[PLAGE],R4497)</f>
        <v>0</v>
      </c>
      <c r="T4497" s="139">
        <f ca="1">INDEX(EXTRACT!DATE,MATCH(Tableau4[[#This Row],[Décalage]],D:D,0),0)</f>
        <v>0</v>
      </c>
      <c r="U4497" s="139">
        <f ca="1">VLOOKUP(Tableau4[[#This Row],[Décalage]],D:E,2,0)</f>
        <v>0</v>
      </c>
      <c r="V4497" s="139">
        <f ca="1">VLOOKUP(Tableau4[[#This Row],[Décalage]],D:G,4,0)</f>
        <v>0</v>
      </c>
      <c r="AY4497" s="88"/>
      <c r="AZ4497" s="88"/>
      <c r="BA4497" s="88"/>
      <c r="BB4497" s="88"/>
      <c r="BC4497" s="88"/>
    </row>
    <row r="4498" spans="1:55" ht="15" x14ac:dyDescent="0.2">
      <c r="A4498" s="100" t="s">
        <v>534</v>
      </c>
      <c r="B4498" s="95" t="s">
        <v>534</v>
      </c>
      <c r="C4498" s="95">
        <v>4495</v>
      </c>
      <c r="D4498" s="95" t="s">
        <v>534</v>
      </c>
      <c r="E4498" s="99" t="s">
        <v>534</v>
      </c>
      <c r="F4498" s="95" t="s">
        <v>534</v>
      </c>
      <c r="G4498" s="95" t="s">
        <v>534</v>
      </c>
      <c r="H4498" s="95">
        <v>0</v>
      </c>
      <c r="I4498" s="95">
        <v>1</v>
      </c>
      <c r="J4498" s="95">
        <v>4031</v>
      </c>
      <c r="K4498" s="95" t="s">
        <v>534</v>
      </c>
      <c r="L4498" s="98" t="s">
        <v>534</v>
      </c>
      <c r="M4498" s="98" t="s">
        <v>534</v>
      </c>
      <c r="N4498" s="97" t="s">
        <v>534</v>
      </c>
      <c r="Q4498" s="88" t="str">
        <f t="array" aca="1" ref="Q4498" ca="1">IFERROR(INDEX(Tableau3[Num DECAL],SMALL(IF(Tableau3[Num DECAL]&lt;&gt;"",ROW(INDIRECT("1:"&amp;ROWS(Tableau3[Num DECAL])))),ROWS($1:4487))),"")</f>
        <v/>
      </c>
      <c r="R4498" s="88">
        <f t="shared" ca="1" si="70"/>
        <v>0</v>
      </c>
      <c r="S4498" s="88">
        <f ca="1">COUNTIFS(Tableau3[PLAGE],R4498)</f>
        <v>0</v>
      </c>
      <c r="T4498" s="139">
        <f ca="1">INDEX(EXTRACT!DATE,MATCH(Tableau4[[#This Row],[Décalage]],D:D,0),0)</f>
        <v>0</v>
      </c>
      <c r="U4498" s="139">
        <f ca="1">VLOOKUP(Tableau4[[#This Row],[Décalage]],D:E,2,0)</f>
        <v>0</v>
      </c>
      <c r="V4498" s="139">
        <f ca="1">VLOOKUP(Tableau4[[#This Row],[Décalage]],D:G,4,0)</f>
        <v>0</v>
      </c>
      <c r="AY4498" s="88"/>
      <c r="AZ4498" s="88"/>
      <c r="BA4498" s="88"/>
      <c r="BB4498" s="88"/>
      <c r="BC4498" s="88"/>
    </row>
    <row r="4499" spans="1:55" ht="15" x14ac:dyDescent="0.2">
      <c r="A4499" s="100" t="s">
        <v>534</v>
      </c>
      <c r="B4499" s="95" t="s">
        <v>534</v>
      </c>
      <c r="C4499" s="95">
        <v>4496</v>
      </c>
      <c r="D4499" s="95" t="s">
        <v>534</v>
      </c>
      <c r="E4499" s="99" t="s">
        <v>534</v>
      </c>
      <c r="F4499" s="95" t="s">
        <v>534</v>
      </c>
      <c r="G4499" s="95" t="s">
        <v>534</v>
      </c>
      <c r="H4499" s="95">
        <v>0</v>
      </c>
      <c r="I4499" s="95">
        <v>1</v>
      </c>
      <c r="J4499" s="95">
        <v>4032</v>
      </c>
      <c r="K4499" s="95" t="s">
        <v>534</v>
      </c>
      <c r="L4499" s="98" t="s">
        <v>534</v>
      </c>
      <c r="M4499" s="98" t="s">
        <v>534</v>
      </c>
      <c r="N4499" s="97" t="s">
        <v>534</v>
      </c>
      <c r="Q4499" s="88" t="str">
        <f t="array" aca="1" ref="Q4499" ca="1">IFERROR(INDEX(Tableau3[Num DECAL],SMALL(IF(Tableau3[Num DECAL]&lt;&gt;"",ROW(INDIRECT("1:"&amp;ROWS(Tableau3[Num DECAL])))),ROWS($1:4488))),"")</f>
        <v/>
      </c>
      <c r="R4499" s="88">
        <f t="shared" ca="1" si="70"/>
        <v>0</v>
      </c>
      <c r="S4499" s="88">
        <f ca="1">COUNTIFS(Tableau3[PLAGE],R4499)</f>
        <v>0</v>
      </c>
      <c r="T4499" s="139">
        <f ca="1">INDEX(EXTRACT!DATE,MATCH(Tableau4[[#This Row],[Décalage]],D:D,0),0)</f>
        <v>0</v>
      </c>
      <c r="U4499" s="139">
        <f ca="1">VLOOKUP(Tableau4[[#This Row],[Décalage]],D:E,2,0)</f>
        <v>0</v>
      </c>
      <c r="V4499" s="139">
        <f ca="1">VLOOKUP(Tableau4[[#This Row],[Décalage]],D:G,4,0)</f>
        <v>0</v>
      </c>
      <c r="AY4499" s="88"/>
      <c r="AZ4499" s="88"/>
      <c r="BA4499" s="88"/>
      <c r="BB4499" s="88"/>
      <c r="BC4499" s="88"/>
    </row>
    <row r="4500" spans="1:55" ht="15" x14ac:dyDescent="0.2">
      <c r="A4500" s="100" t="s">
        <v>534</v>
      </c>
      <c r="B4500" s="95" t="s">
        <v>534</v>
      </c>
      <c r="C4500" s="95">
        <v>4497</v>
      </c>
      <c r="D4500" s="95" t="s">
        <v>534</v>
      </c>
      <c r="E4500" s="99" t="s">
        <v>534</v>
      </c>
      <c r="F4500" s="95" t="s">
        <v>534</v>
      </c>
      <c r="G4500" s="95" t="s">
        <v>534</v>
      </c>
      <c r="H4500" s="95">
        <v>0</v>
      </c>
      <c r="I4500" s="95">
        <v>1</v>
      </c>
      <c r="J4500" s="95">
        <v>4033</v>
      </c>
      <c r="K4500" s="95" t="s">
        <v>534</v>
      </c>
      <c r="L4500" s="98" t="s">
        <v>534</v>
      </c>
      <c r="M4500" s="98" t="s">
        <v>534</v>
      </c>
      <c r="N4500" s="97" t="s">
        <v>534</v>
      </c>
      <c r="Q4500" s="88" t="str">
        <f t="array" aca="1" ref="Q4500" ca="1">IFERROR(INDEX(Tableau3[Num DECAL],SMALL(IF(Tableau3[Num DECAL]&lt;&gt;"",ROW(INDIRECT("1:"&amp;ROWS(Tableau3[Num DECAL])))),ROWS($1:4489))),"")</f>
        <v/>
      </c>
      <c r="R4500" s="88">
        <f t="shared" ca="1" si="70"/>
        <v>0</v>
      </c>
      <c r="S4500" s="88">
        <f ca="1">COUNTIFS(Tableau3[PLAGE],R4500)</f>
        <v>0</v>
      </c>
      <c r="T4500" s="139">
        <f ca="1">INDEX(EXTRACT!DATE,MATCH(Tableau4[[#This Row],[Décalage]],D:D,0),0)</f>
        <v>0</v>
      </c>
      <c r="U4500" s="139">
        <f ca="1">VLOOKUP(Tableau4[[#This Row],[Décalage]],D:E,2,0)</f>
        <v>0</v>
      </c>
      <c r="V4500" s="139">
        <f ca="1">VLOOKUP(Tableau4[[#This Row],[Décalage]],D:G,4,0)</f>
        <v>0</v>
      </c>
      <c r="AY4500" s="88"/>
      <c r="AZ4500" s="88"/>
      <c r="BA4500" s="88"/>
      <c r="BB4500" s="88"/>
      <c r="BC4500" s="88"/>
    </row>
    <row r="4501" spans="1:55" ht="15" x14ac:dyDescent="0.2">
      <c r="A4501" s="100" t="s">
        <v>534</v>
      </c>
      <c r="B4501" s="95" t="s">
        <v>534</v>
      </c>
      <c r="C4501" s="95">
        <v>4498</v>
      </c>
      <c r="D4501" s="95" t="s">
        <v>534</v>
      </c>
      <c r="E4501" s="99" t="s">
        <v>534</v>
      </c>
      <c r="F4501" s="95" t="s">
        <v>534</v>
      </c>
      <c r="G4501" s="95" t="s">
        <v>534</v>
      </c>
      <c r="H4501" s="95">
        <v>0</v>
      </c>
      <c r="I4501" s="95">
        <v>1</v>
      </c>
      <c r="J4501" s="95">
        <v>4034</v>
      </c>
      <c r="K4501" s="95" t="s">
        <v>534</v>
      </c>
      <c r="L4501" s="98" t="s">
        <v>534</v>
      </c>
      <c r="M4501" s="98" t="s">
        <v>534</v>
      </c>
      <c r="N4501" s="97" t="s">
        <v>534</v>
      </c>
      <c r="Q4501" s="88" t="str">
        <f t="array" aca="1" ref="Q4501" ca="1">IFERROR(INDEX(Tableau3[Num DECAL],SMALL(IF(Tableau3[Num DECAL]&lt;&gt;"",ROW(INDIRECT("1:"&amp;ROWS(Tableau3[Num DECAL])))),ROWS($1:4490))),"")</f>
        <v/>
      </c>
      <c r="R4501" s="88">
        <f t="shared" ca="1" si="70"/>
        <v>0</v>
      </c>
      <c r="S4501" s="88">
        <f ca="1">COUNTIFS(Tableau3[PLAGE],R4501)</f>
        <v>0</v>
      </c>
      <c r="T4501" s="139">
        <f ca="1">INDEX(EXTRACT!DATE,MATCH(Tableau4[[#This Row],[Décalage]],D:D,0),0)</f>
        <v>0</v>
      </c>
      <c r="U4501" s="139">
        <f ca="1">VLOOKUP(Tableau4[[#This Row],[Décalage]],D:E,2,0)</f>
        <v>0</v>
      </c>
      <c r="V4501" s="139">
        <f ca="1">VLOOKUP(Tableau4[[#This Row],[Décalage]],D:G,4,0)</f>
        <v>0</v>
      </c>
      <c r="AY4501" s="88"/>
      <c r="AZ4501" s="88"/>
      <c r="BA4501" s="88"/>
      <c r="BB4501" s="88"/>
      <c r="BC4501" s="88"/>
    </row>
    <row r="4502" spans="1:55" ht="15" x14ac:dyDescent="0.2">
      <c r="A4502" s="100" t="s">
        <v>534</v>
      </c>
      <c r="B4502" s="95" t="s">
        <v>534</v>
      </c>
      <c r="C4502" s="95">
        <v>4499</v>
      </c>
      <c r="D4502" s="95" t="s">
        <v>534</v>
      </c>
      <c r="E4502" s="99" t="s">
        <v>534</v>
      </c>
      <c r="F4502" s="95" t="s">
        <v>534</v>
      </c>
      <c r="G4502" s="95" t="s">
        <v>534</v>
      </c>
      <c r="H4502" s="95">
        <v>0</v>
      </c>
      <c r="I4502" s="95">
        <v>1</v>
      </c>
      <c r="J4502" s="95">
        <v>4035</v>
      </c>
      <c r="K4502" s="95" t="s">
        <v>534</v>
      </c>
      <c r="L4502" s="98" t="s">
        <v>534</v>
      </c>
      <c r="M4502" s="98" t="s">
        <v>534</v>
      </c>
      <c r="N4502" s="97" t="s">
        <v>534</v>
      </c>
      <c r="Q4502" s="88" t="str">
        <f t="array" aca="1" ref="Q4502" ca="1">IFERROR(INDEX(Tableau3[Num DECAL],SMALL(IF(Tableau3[Num DECAL]&lt;&gt;"",ROW(INDIRECT("1:"&amp;ROWS(Tableau3[Num DECAL])))),ROWS($1:4491))),"")</f>
        <v/>
      </c>
      <c r="R4502" s="88">
        <f t="shared" ca="1" si="70"/>
        <v>0</v>
      </c>
      <c r="S4502" s="88">
        <f ca="1">COUNTIFS(Tableau3[PLAGE],R4502)</f>
        <v>0</v>
      </c>
      <c r="T4502" s="139">
        <f ca="1">INDEX(EXTRACT!DATE,MATCH(Tableau4[[#This Row],[Décalage]],D:D,0),0)</f>
        <v>0</v>
      </c>
      <c r="U4502" s="139">
        <f ca="1">VLOOKUP(Tableau4[[#This Row],[Décalage]],D:E,2,0)</f>
        <v>0</v>
      </c>
      <c r="V4502" s="139">
        <f ca="1">VLOOKUP(Tableau4[[#This Row],[Décalage]],D:G,4,0)</f>
        <v>0</v>
      </c>
      <c r="AY4502" s="88"/>
      <c r="AZ4502" s="88"/>
      <c r="BA4502" s="88"/>
      <c r="BB4502" s="88"/>
      <c r="BC4502" s="88"/>
    </row>
    <row r="4503" spans="1:55" ht="15" x14ac:dyDescent="0.2">
      <c r="A4503" s="100" t="s">
        <v>534</v>
      </c>
      <c r="B4503" s="95" t="s">
        <v>534</v>
      </c>
      <c r="C4503" s="95">
        <v>4500</v>
      </c>
      <c r="D4503" s="95" t="s">
        <v>534</v>
      </c>
      <c r="E4503" s="99" t="s">
        <v>534</v>
      </c>
      <c r="F4503" s="95" t="s">
        <v>534</v>
      </c>
      <c r="G4503" s="95" t="s">
        <v>534</v>
      </c>
      <c r="H4503" s="95">
        <v>0</v>
      </c>
      <c r="I4503" s="95">
        <v>1</v>
      </c>
      <c r="J4503" s="95">
        <v>4036</v>
      </c>
      <c r="K4503" s="95" t="s">
        <v>534</v>
      </c>
      <c r="L4503" s="98" t="s">
        <v>534</v>
      </c>
      <c r="M4503" s="98" t="s">
        <v>534</v>
      </c>
      <c r="N4503" s="97" t="s">
        <v>534</v>
      </c>
      <c r="Q4503" s="88" t="str">
        <f t="array" aca="1" ref="Q4503" ca="1">IFERROR(INDEX(Tableau3[Num DECAL],SMALL(IF(Tableau3[Num DECAL]&lt;&gt;"",ROW(INDIRECT("1:"&amp;ROWS(Tableau3[Num DECAL])))),ROWS($1:4492))),"")</f>
        <v/>
      </c>
      <c r="R4503" s="88">
        <f t="shared" ca="1" si="70"/>
        <v>0</v>
      </c>
      <c r="S4503" s="88">
        <f ca="1">COUNTIFS(Tableau3[PLAGE],R4503)</f>
        <v>0</v>
      </c>
      <c r="T4503" s="139">
        <f ca="1">INDEX(EXTRACT!DATE,MATCH(Tableau4[[#This Row],[Décalage]],D:D,0),0)</f>
        <v>0</v>
      </c>
      <c r="U4503" s="139">
        <f ca="1">VLOOKUP(Tableau4[[#This Row],[Décalage]],D:E,2,0)</f>
        <v>0</v>
      </c>
      <c r="V4503" s="139">
        <f ca="1">VLOOKUP(Tableau4[[#This Row],[Décalage]],D:G,4,0)</f>
        <v>0</v>
      </c>
      <c r="AY4503" s="88"/>
      <c r="AZ4503" s="88"/>
      <c r="BA4503" s="88"/>
      <c r="BB4503" s="88"/>
      <c r="BC4503" s="88"/>
    </row>
    <row r="4504" spans="1:55" ht="15" x14ac:dyDescent="0.2">
      <c r="A4504" s="100" t="s">
        <v>534</v>
      </c>
      <c r="B4504" s="95" t="s">
        <v>534</v>
      </c>
      <c r="C4504" s="95">
        <v>4501</v>
      </c>
      <c r="D4504" s="95" t="s">
        <v>534</v>
      </c>
      <c r="E4504" s="99" t="s">
        <v>534</v>
      </c>
      <c r="F4504" s="95" t="s">
        <v>534</v>
      </c>
      <c r="G4504" s="95" t="s">
        <v>534</v>
      </c>
      <c r="H4504" s="95">
        <v>0</v>
      </c>
      <c r="I4504" s="95">
        <v>1</v>
      </c>
      <c r="J4504" s="95">
        <v>4037</v>
      </c>
      <c r="K4504" s="95" t="s">
        <v>534</v>
      </c>
      <c r="L4504" s="98" t="s">
        <v>534</v>
      </c>
      <c r="M4504" s="98" t="s">
        <v>534</v>
      </c>
      <c r="N4504" s="97" t="s">
        <v>534</v>
      </c>
      <c r="Q4504" s="88" t="str">
        <f t="array" aca="1" ref="Q4504" ca="1">IFERROR(INDEX(Tableau3[Num DECAL],SMALL(IF(Tableau3[Num DECAL]&lt;&gt;"",ROW(INDIRECT("1:"&amp;ROWS(Tableau3[Num DECAL])))),ROWS($1:4493))),"")</f>
        <v/>
      </c>
      <c r="R4504" s="88">
        <f t="shared" ca="1" si="70"/>
        <v>0</v>
      </c>
      <c r="S4504" s="88">
        <f ca="1">COUNTIFS(Tableau3[PLAGE],R4504)</f>
        <v>0</v>
      </c>
      <c r="T4504" s="139">
        <f ca="1">INDEX(EXTRACT!DATE,MATCH(Tableau4[[#This Row],[Décalage]],D:D,0),0)</f>
        <v>0</v>
      </c>
      <c r="U4504" s="139">
        <f ca="1">VLOOKUP(Tableau4[[#This Row],[Décalage]],D:E,2,0)</f>
        <v>0</v>
      </c>
      <c r="V4504" s="139">
        <f ca="1">VLOOKUP(Tableau4[[#This Row],[Décalage]],D:G,4,0)</f>
        <v>0</v>
      </c>
      <c r="AY4504" s="88"/>
      <c r="AZ4504" s="88"/>
      <c r="BA4504" s="88"/>
      <c r="BB4504" s="88"/>
      <c r="BC4504" s="88"/>
    </row>
    <row r="4505" spans="1:55" ht="15" x14ac:dyDescent="0.2">
      <c r="A4505" s="100" t="s">
        <v>534</v>
      </c>
      <c r="B4505" s="95" t="s">
        <v>534</v>
      </c>
      <c r="C4505" s="95">
        <v>4502</v>
      </c>
      <c r="D4505" s="95" t="s">
        <v>534</v>
      </c>
      <c r="E4505" s="99" t="s">
        <v>534</v>
      </c>
      <c r="F4505" s="95" t="s">
        <v>534</v>
      </c>
      <c r="G4505" s="95" t="s">
        <v>534</v>
      </c>
      <c r="H4505" s="95">
        <v>0</v>
      </c>
      <c r="I4505" s="95">
        <v>1</v>
      </c>
      <c r="J4505" s="95">
        <v>4038</v>
      </c>
      <c r="K4505" s="95" t="s">
        <v>534</v>
      </c>
      <c r="L4505" s="98" t="s">
        <v>534</v>
      </c>
      <c r="M4505" s="98" t="s">
        <v>534</v>
      </c>
      <c r="N4505" s="97" t="s">
        <v>534</v>
      </c>
      <c r="Q4505" s="88" t="str">
        <f t="array" aca="1" ref="Q4505" ca="1">IFERROR(INDEX(Tableau3[Num DECAL],SMALL(IF(Tableau3[Num DECAL]&lt;&gt;"",ROW(INDIRECT("1:"&amp;ROWS(Tableau3[Num DECAL])))),ROWS($1:4494))),"")</f>
        <v/>
      </c>
      <c r="R4505" s="88">
        <f t="shared" ca="1" si="70"/>
        <v>0</v>
      </c>
      <c r="S4505" s="88">
        <f ca="1">COUNTIFS(Tableau3[PLAGE],R4505)</f>
        <v>0</v>
      </c>
      <c r="T4505" s="139">
        <f ca="1">INDEX(EXTRACT!DATE,MATCH(Tableau4[[#This Row],[Décalage]],D:D,0),0)</f>
        <v>0</v>
      </c>
      <c r="U4505" s="139">
        <f ca="1">VLOOKUP(Tableau4[[#This Row],[Décalage]],D:E,2,0)</f>
        <v>0</v>
      </c>
      <c r="V4505" s="139">
        <f ca="1">VLOOKUP(Tableau4[[#This Row],[Décalage]],D:G,4,0)</f>
        <v>0</v>
      </c>
      <c r="AY4505" s="88"/>
      <c r="AZ4505" s="88"/>
      <c r="BA4505" s="88"/>
      <c r="BB4505" s="88"/>
      <c r="BC4505" s="88"/>
    </row>
    <row r="4506" spans="1:55" ht="15" x14ac:dyDescent="0.2">
      <c r="A4506" s="100" t="s">
        <v>534</v>
      </c>
      <c r="B4506" s="95" t="s">
        <v>534</v>
      </c>
      <c r="C4506" s="95">
        <v>4503</v>
      </c>
      <c r="D4506" s="95" t="s">
        <v>534</v>
      </c>
      <c r="E4506" s="99" t="s">
        <v>534</v>
      </c>
      <c r="F4506" s="95" t="s">
        <v>534</v>
      </c>
      <c r="G4506" s="95" t="s">
        <v>534</v>
      </c>
      <c r="H4506" s="95">
        <v>0</v>
      </c>
      <c r="I4506" s="95">
        <v>1</v>
      </c>
      <c r="J4506" s="95">
        <v>4039</v>
      </c>
      <c r="K4506" s="95" t="s">
        <v>534</v>
      </c>
      <c r="L4506" s="98" t="s">
        <v>534</v>
      </c>
      <c r="M4506" s="98" t="s">
        <v>534</v>
      </c>
      <c r="N4506" s="97" t="s">
        <v>534</v>
      </c>
      <c r="Q4506" s="88" t="str">
        <f t="array" aca="1" ref="Q4506" ca="1">IFERROR(INDEX(Tableau3[Num DECAL],SMALL(IF(Tableau3[Num DECAL]&lt;&gt;"",ROW(INDIRECT("1:"&amp;ROWS(Tableau3[Num DECAL])))),ROWS($1:4495))),"")</f>
        <v/>
      </c>
      <c r="R4506" s="88">
        <f t="shared" ca="1" si="70"/>
        <v>0</v>
      </c>
      <c r="S4506" s="88">
        <f ca="1">COUNTIFS(Tableau3[PLAGE],R4506)</f>
        <v>0</v>
      </c>
      <c r="T4506" s="139">
        <f ca="1">INDEX(EXTRACT!DATE,MATCH(Tableau4[[#This Row],[Décalage]],D:D,0),0)</f>
        <v>0</v>
      </c>
      <c r="U4506" s="139">
        <f ca="1">VLOOKUP(Tableau4[[#This Row],[Décalage]],D:E,2,0)</f>
        <v>0</v>
      </c>
      <c r="V4506" s="139">
        <f ca="1">VLOOKUP(Tableau4[[#This Row],[Décalage]],D:G,4,0)</f>
        <v>0</v>
      </c>
      <c r="AY4506" s="88"/>
      <c r="AZ4506" s="88"/>
      <c r="BA4506" s="88"/>
      <c r="BB4506" s="88"/>
      <c r="BC4506" s="88"/>
    </row>
    <row r="4507" spans="1:55" ht="15" x14ac:dyDescent="0.2">
      <c r="A4507" s="100" t="s">
        <v>534</v>
      </c>
      <c r="B4507" s="95" t="s">
        <v>534</v>
      </c>
      <c r="C4507" s="95">
        <v>4504</v>
      </c>
      <c r="D4507" s="95" t="s">
        <v>534</v>
      </c>
      <c r="E4507" s="99" t="s">
        <v>534</v>
      </c>
      <c r="F4507" s="95" t="s">
        <v>534</v>
      </c>
      <c r="G4507" s="95" t="s">
        <v>534</v>
      </c>
      <c r="H4507" s="95">
        <v>0</v>
      </c>
      <c r="I4507" s="95">
        <v>1</v>
      </c>
      <c r="J4507" s="95">
        <v>4040</v>
      </c>
      <c r="K4507" s="95" t="s">
        <v>534</v>
      </c>
      <c r="L4507" s="98" t="s">
        <v>534</v>
      </c>
      <c r="M4507" s="98" t="s">
        <v>534</v>
      </c>
      <c r="N4507" s="97" t="s">
        <v>534</v>
      </c>
      <c r="Q4507" s="88" t="str">
        <f t="array" aca="1" ref="Q4507" ca="1">IFERROR(INDEX(Tableau3[Num DECAL],SMALL(IF(Tableau3[Num DECAL]&lt;&gt;"",ROW(INDIRECT("1:"&amp;ROWS(Tableau3[Num DECAL])))),ROWS($1:4496))),"")</f>
        <v/>
      </c>
      <c r="R4507" s="88">
        <f t="shared" ca="1" si="70"/>
        <v>0</v>
      </c>
      <c r="S4507" s="88">
        <f ca="1">COUNTIFS(Tableau3[PLAGE],R4507)</f>
        <v>0</v>
      </c>
      <c r="T4507" s="139">
        <f ca="1">INDEX(EXTRACT!DATE,MATCH(Tableau4[[#This Row],[Décalage]],D:D,0),0)</f>
        <v>0</v>
      </c>
      <c r="U4507" s="139">
        <f ca="1">VLOOKUP(Tableau4[[#This Row],[Décalage]],D:E,2,0)</f>
        <v>0</v>
      </c>
      <c r="V4507" s="139">
        <f ca="1">VLOOKUP(Tableau4[[#This Row],[Décalage]],D:G,4,0)</f>
        <v>0</v>
      </c>
      <c r="AY4507" s="88"/>
      <c r="AZ4507" s="88"/>
      <c r="BA4507" s="88"/>
      <c r="BB4507" s="88"/>
      <c r="BC4507" s="88"/>
    </row>
    <row r="4508" spans="1:55" ht="15" x14ac:dyDescent="0.2">
      <c r="A4508" s="100" t="s">
        <v>534</v>
      </c>
      <c r="B4508" s="95" t="s">
        <v>534</v>
      </c>
      <c r="C4508" s="95">
        <v>4505</v>
      </c>
      <c r="D4508" s="95" t="s">
        <v>534</v>
      </c>
      <c r="E4508" s="99" t="s">
        <v>534</v>
      </c>
      <c r="F4508" s="95" t="s">
        <v>534</v>
      </c>
      <c r="G4508" s="95" t="s">
        <v>534</v>
      </c>
      <c r="H4508" s="95">
        <v>0</v>
      </c>
      <c r="I4508" s="95">
        <v>1</v>
      </c>
      <c r="J4508" s="95">
        <v>4041</v>
      </c>
      <c r="K4508" s="95" t="s">
        <v>534</v>
      </c>
      <c r="L4508" s="98" t="s">
        <v>534</v>
      </c>
      <c r="M4508" s="98" t="s">
        <v>534</v>
      </c>
      <c r="N4508" s="97" t="s">
        <v>534</v>
      </c>
      <c r="Q4508" s="88" t="str">
        <f t="array" aca="1" ref="Q4508" ca="1">IFERROR(INDEX(Tableau3[Num DECAL],SMALL(IF(Tableau3[Num DECAL]&lt;&gt;"",ROW(INDIRECT("1:"&amp;ROWS(Tableau3[Num DECAL])))),ROWS($1:4497))),"")</f>
        <v/>
      </c>
      <c r="R4508" s="88">
        <f t="shared" ca="1" si="70"/>
        <v>0</v>
      </c>
      <c r="S4508" s="88">
        <f ca="1">COUNTIFS(Tableau3[PLAGE],R4508)</f>
        <v>0</v>
      </c>
      <c r="T4508" s="139">
        <f ca="1">INDEX(EXTRACT!DATE,MATCH(Tableau4[[#This Row],[Décalage]],D:D,0),0)</f>
        <v>0</v>
      </c>
      <c r="U4508" s="139">
        <f ca="1">VLOOKUP(Tableau4[[#This Row],[Décalage]],D:E,2,0)</f>
        <v>0</v>
      </c>
      <c r="V4508" s="139">
        <f ca="1">VLOOKUP(Tableau4[[#This Row],[Décalage]],D:G,4,0)</f>
        <v>0</v>
      </c>
      <c r="AY4508" s="88"/>
      <c r="AZ4508" s="88"/>
      <c r="BA4508" s="88"/>
      <c r="BB4508" s="88"/>
      <c r="BC4508" s="88"/>
    </row>
    <row r="4509" spans="1:55" ht="15" x14ac:dyDescent="0.2">
      <c r="A4509" s="100" t="s">
        <v>534</v>
      </c>
      <c r="B4509" s="95" t="s">
        <v>534</v>
      </c>
      <c r="C4509" s="95">
        <v>4506</v>
      </c>
      <c r="D4509" s="95" t="s">
        <v>534</v>
      </c>
      <c r="E4509" s="99" t="s">
        <v>534</v>
      </c>
      <c r="F4509" s="95" t="s">
        <v>534</v>
      </c>
      <c r="G4509" s="95" t="s">
        <v>534</v>
      </c>
      <c r="H4509" s="95">
        <v>0</v>
      </c>
      <c r="I4509" s="95">
        <v>1</v>
      </c>
      <c r="J4509" s="95">
        <v>4042</v>
      </c>
      <c r="K4509" s="95" t="s">
        <v>534</v>
      </c>
      <c r="L4509" s="98" t="s">
        <v>534</v>
      </c>
      <c r="M4509" s="98" t="s">
        <v>534</v>
      </c>
      <c r="N4509" s="97" t="s">
        <v>534</v>
      </c>
      <c r="Q4509" s="88" t="str">
        <f t="array" aca="1" ref="Q4509" ca="1">IFERROR(INDEX(Tableau3[Num DECAL],SMALL(IF(Tableau3[Num DECAL]&lt;&gt;"",ROW(INDIRECT("1:"&amp;ROWS(Tableau3[Num DECAL])))),ROWS($1:4498))),"")</f>
        <v/>
      </c>
      <c r="R4509" s="88">
        <f t="shared" ca="1" si="70"/>
        <v>0</v>
      </c>
      <c r="S4509" s="88">
        <f ca="1">COUNTIFS(Tableau3[PLAGE],R4509)</f>
        <v>0</v>
      </c>
      <c r="T4509" s="139">
        <f ca="1">INDEX(EXTRACT!DATE,MATCH(Tableau4[[#This Row],[Décalage]],D:D,0),0)</f>
        <v>0</v>
      </c>
      <c r="U4509" s="139">
        <f ca="1">VLOOKUP(Tableau4[[#This Row],[Décalage]],D:E,2,0)</f>
        <v>0</v>
      </c>
      <c r="V4509" s="139">
        <f ca="1">VLOOKUP(Tableau4[[#This Row],[Décalage]],D:G,4,0)</f>
        <v>0</v>
      </c>
      <c r="AY4509" s="88"/>
      <c r="AZ4509" s="88"/>
      <c r="BA4509" s="88"/>
      <c r="BB4509" s="88"/>
      <c r="BC4509" s="88"/>
    </row>
    <row r="4510" spans="1:55" ht="15" x14ac:dyDescent="0.2">
      <c r="A4510" s="100" t="s">
        <v>534</v>
      </c>
      <c r="B4510" s="95" t="s">
        <v>534</v>
      </c>
      <c r="C4510" s="95">
        <v>4507</v>
      </c>
      <c r="D4510" s="95" t="s">
        <v>534</v>
      </c>
      <c r="E4510" s="99" t="s">
        <v>534</v>
      </c>
      <c r="F4510" s="95" t="s">
        <v>534</v>
      </c>
      <c r="G4510" s="95" t="s">
        <v>534</v>
      </c>
      <c r="H4510" s="95">
        <v>0</v>
      </c>
      <c r="I4510" s="95">
        <v>1</v>
      </c>
      <c r="J4510" s="95">
        <v>4043</v>
      </c>
      <c r="K4510" s="95" t="s">
        <v>534</v>
      </c>
      <c r="L4510" s="98" t="s">
        <v>534</v>
      </c>
      <c r="M4510" s="98" t="s">
        <v>534</v>
      </c>
      <c r="N4510" s="97" t="s">
        <v>534</v>
      </c>
      <c r="Q4510" s="88" t="str">
        <f t="array" aca="1" ref="Q4510" ca="1">IFERROR(INDEX(Tableau3[Num DECAL],SMALL(IF(Tableau3[Num DECAL]&lt;&gt;"",ROW(INDIRECT("1:"&amp;ROWS(Tableau3[Num DECAL])))),ROWS($1:4499))),"")</f>
        <v/>
      </c>
      <c r="R4510" s="88">
        <f t="shared" ca="1" si="70"/>
        <v>0</v>
      </c>
      <c r="S4510" s="88">
        <f ca="1">COUNTIFS(Tableau3[PLAGE],R4510)</f>
        <v>0</v>
      </c>
      <c r="T4510" s="139">
        <f ca="1">INDEX(EXTRACT!DATE,MATCH(Tableau4[[#This Row],[Décalage]],D:D,0),0)</f>
        <v>0</v>
      </c>
      <c r="U4510" s="139">
        <f ca="1">VLOOKUP(Tableau4[[#This Row],[Décalage]],D:E,2,0)</f>
        <v>0</v>
      </c>
      <c r="V4510" s="139">
        <f ca="1">VLOOKUP(Tableau4[[#This Row],[Décalage]],D:G,4,0)</f>
        <v>0</v>
      </c>
      <c r="AY4510" s="88"/>
      <c r="AZ4510" s="88"/>
      <c r="BA4510" s="88"/>
      <c r="BB4510" s="88"/>
      <c r="BC4510" s="88"/>
    </row>
    <row r="4511" spans="1:55" ht="15" x14ac:dyDescent="0.2">
      <c r="A4511" s="100" t="s">
        <v>534</v>
      </c>
      <c r="B4511" s="95" t="s">
        <v>534</v>
      </c>
      <c r="C4511" s="95">
        <v>4508</v>
      </c>
      <c r="D4511" s="95" t="s">
        <v>534</v>
      </c>
      <c r="E4511" s="99" t="s">
        <v>534</v>
      </c>
      <c r="F4511" s="95" t="s">
        <v>534</v>
      </c>
      <c r="G4511" s="95" t="s">
        <v>534</v>
      </c>
      <c r="H4511" s="95">
        <v>0</v>
      </c>
      <c r="I4511" s="95">
        <v>1</v>
      </c>
      <c r="J4511" s="95">
        <v>4044</v>
      </c>
      <c r="K4511" s="95" t="s">
        <v>534</v>
      </c>
      <c r="L4511" s="98" t="s">
        <v>534</v>
      </c>
      <c r="M4511" s="98" t="s">
        <v>534</v>
      </c>
      <c r="N4511" s="97" t="s">
        <v>534</v>
      </c>
      <c r="Q4511" s="88" t="str">
        <f t="array" aca="1" ref="Q4511" ca="1">IFERROR(INDEX(Tableau3[Num DECAL],SMALL(IF(Tableau3[Num DECAL]&lt;&gt;"",ROW(INDIRECT("1:"&amp;ROWS(Tableau3[Num DECAL])))),ROWS($1:4500))),"")</f>
        <v/>
      </c>
      <c r="R4511" s="88">
        <f t="shared" ca="1" si="70"/>
        <v>0</v>
      </c>
      <c r="S4511" s="88">
        <f ca="1">COUNTIFS(Tableau3[PLAGE],R4511)</f>
        <v>0</v>
      </c>
      <c r="T4511" s="139">
        <f ca="1">INDEX(EXTRACT!DATE,MATCH(Tableau4[[#This Row],[Décalage]],D:D,0),0)</f>
        <v>0</v>
      </c>
      <c r="U4511" s="139">
        <f ca="1">VLOOKUP(Tableau4[[#This Row],[Décalage]],D:E,2,0)</f>
        <v>0</v>
      </c>
      <c r="V4511" s="139">
        <f ca="1">VLOOKUP(Tableau4[[#This Row],[Décalage]],D:G,4,0)</f>
        <v>0</v>
      </c>
      <c r="AY4511" s="88"/>
      <c r="AZ4511" s="88"/>
      <c r="BA4511" s="88"/>
      <c r="BB4511" s="88"/>
      <c r="BC4511" s="88"/>
    </row>
    <row r="4512" spans="1:55" ht="15" x14ac:dyDescent="0.2">
      <c r="A4512" s="100" t="s">
        <v>534</v>
      </c>
      <c r="B4512" s="95" t="s">
        <v>534</v>
      </c>
      <c r="C4512" s="95">
        <v>4509</v>
      </c>
      <c r="D4512" s="95" t="s">
        <v>534</v>
      </c>
      <c r="E4512" s="99" t="s">
        <v>534</v>
      </c>
      <c r="F4512" s="95" t="s">
        <v>534</v>
      </c>
      <c r="G4512" s="95" t="s">
        <v>534</v>
      </c>
      <c r="H4512" s="95">
        <v>0</v>
      </c>
      <c r="I4512" s="95">
        <v>1</v>
      </c>
      <c r="J4512" s="95">
        <v>4045</v>
      </c>
      <c r="K4512" s="95" t="s">
        <v>534</v>
      </c>
      <c r="L4512" s="98" t="s">
        <v>534</v>
      </c>
      <c r="M4512" s="98" t="s">
        <v>534</v>
      </c>
      <c r="N4512" s="97" t="s">
        <v>534</v>
      </c>
      <c r="Q4512" s="88" t="str">
        <f t="array" aca="1" ref="Q4512" ca="1">IFERROR(INDEX(Tableau3[Num DECAL],SMALL(IF(Tableau3[Num DECAL]&lt;&gt;"",ROW(INDIRECT("1:"&amp;ROWS(Tableau3[Num DECAL])))),ROWS($1:4501))),"")</f>
        <v/>
      </c>
      <c r="R4512" s="88">
        <f t="shared" ca="1" si="70"/>
        <v>0</v>
      </c>
      <c r="S4512" s="88">
        <f ca="1">COUNTIFS(Tableau3[PLAGE],R4512)</f>
        <v>0</v>
      </c>
      <c r="T4512" s="139">
        <f ca="1">INDEX(EXTRACT!DATE,MATCH(Tableau4[[#This Row],[Décalage]],D:D,0),0)</f>
        <v>0</v>
      </c>
      <c r="U4512" s="139">
        <f ca="1">VLOOKUP(Tableau4[[#This Row],[Décalage]],D:E,2,0)</f>
        <v>0</v>
      </c>
      <c r="V4512" s="139">
        <f ca="1">VLOOKUP(Tableau4[[#This Row],[Décalage]],D:G,4,0)</f>
        <v>0</v>
      </c>
      <c r="AY4512" s="88"/>
      <c r="AZ4512" s="88"/>
      <c r="BA4512" s="88"/>
      <c r="BB4512" s="88"/>
      <c r="BC4512" s="88"/>
    </row>
    <row r="4513" spans="1:55" ht="15" x14ac:dyDescent="0.2">
      <c r="A4513" s="100" t="s">
        <v>534</v>
      </c>
      <c r="B4513" s="95" t="s">
        <v>534</v>
      </c>
      <c r="C4513" s="95">
        <v>4510</v>
      </c>
      <c r="D4513" s="95" t="s">
        <v>534</v>
      </c>
      <c r="E4513" s="99" t="s">
        <v>534</v>
      </c>
      <c r="F4513" s="95" t="s">
        <v>534</v>
      </c>
      <c r="G4513" s="95" t="s">
        <v>534</v>
      </c>
      <c r="H4513" s="95">
        <v>0</v>
      </c>
      <c r="I4513" s="95">
        <v>1</v>
      </c>
      <c r="J4513" s="95">
        <v>4046</v>
      </c>
      <c r="K4513" s="95" t="s">
        <v>534</v>
      </c>
      <c r="L4513" s="98" t="s">
        <v>534</v>
      </c>
      <c r="M4513" s="98" t="s">
        <v>534</v>
      </c>
      <c r="N4513" s="97" t="s">
        <v>534</v>
      </c>
      <c r="Q4513" s="88" t="str">
        <f t="array" aca="1" ref="Q4513" ca="1">IFERROR(INDEX(Tableau3[Num DECAL],SMALL(IF(Tableau3[Num DECAL]&lt;&gt;"",ROW(INDIRECT("1:"&amp;ROWS(Tableau3[Num DECAL])))),ROWS($1:4502))),"")</f>
        <v/>
      </c>
      <c r="R4513" s="88">
        <f t="shared" ca="1" si="70"/>
        <v>0</v>
      </c>
      <c r="S4513" s="88">
        <f ca="1">COUNTIFS(Tableau3[PLAGE],R4513)</f>
        <v>0</v>
      </c>
      <c r="T4513" s="139">
        <f ca="1">INDEX(EXTRACT!DATE,MATCH(Tableau4[[#This Row],[Décalage]],D:D,0),0)</f>
        <v>0</v>
      </c>
      <c r="U4513" s="139">
        <f ca="1">VLOOKUP(Tableau4[[#This Row],[Décalage]],D:E,2,0)</f>
        <v>0</v>
      </c>
      <c r="V4513" s="139">
        <f ca="1">VLOOKUP(Tableau4[[#This Row],[Décalage]],D:G,4,0)</f>
        <v>0</v>
      </c>
      <c r="AY4513" s="88"/>
      <c r="AZ4513" s="88"/>
      <c r="BA4513" s="88"/>
      <c r="BB4513" s="88"/>
      <c r="BC4513" s="88"/>
    </row>
    <row r="4514" spans="1:55" ht="15" x14ac:dyDescent="0.2">
      <c r="A4514" s="100" t="s">
        <v>534</v>
      </c>
      <c r="B4514" s="95" t="s">
        <v>534</v>
      </c>
      <c r="C4514" s="95">
        <v>4511</v>
      </c>
      <c r="D4514" s="95" t="s">
        <v>534</v>
      </c>
      <c r="E4514" s="99" t="s">
        <v>534</v>
      </c>
      <c r="F4514" s="95" t="s">
        <v>534</v>
      </c>
      <c r="G4514" s="95" t="s">
        <v>534</v>
      </c>
      <c r="H4514" s="95">
        <v>0</v>
      </c>
      <c r="I4514" s="95">
        <v>1</v>
      </c>
      <c r="J4514" s="95">
        <v>4047</v>
      </c>
      <c r="K4514" s="95" t="s">
        <v>534</v>
      </c>
      <c r="L4514" s="98" t="s">
        <v>534</v>
      </c>
      <c r="M4514" s="98" t="s">
        <v>534</v>
      </c>
      <c r="N4514" s="97" t="s">
        <v>534</v>
      </c>
      <c r="Q4514" s="88" t="str">
        <f t="array" aca="1" ref="Q4514" ca="1">IFERROR(INDEX(Tableau3[Num DECAL],SMALL(IF(Tableau3[Num DECAL]&lt;&gt;"",ROW(INDIRECT("1:"&amp;ROWS(Tableau3[Num DECAL])))),ROWS($1:4503))),"")</f>
        <v/>
      </c>
      <c r="R4514" s="88">
        <f t="shared" ca="1" si="70"/>
        <v>0</v>
      </c>
      <c r="S4514" s="88">
        <f ca="1">COUNTIFS(Tableau3[PLAGE],R4514)</f>
        <v>0</v>
      </c>
      <c r="T4514" s="139">
        <f ca="1">INDEX(EXTRACT!DATE,MATCH(Tableau4[[#This Row],[Décalage]],D:D,0),0)</f>
        <v>0</v>
      </c>
      <c r="U4514" s="139">
        <f ca="1">VLOOKUP(Tableau4[[#This Row],[Décalage]],D:E,2,0)</f>
        <v>0</v>
      </c>
      <c r="V4514" s="139">
        <f ca="1">VLOOKUP(Tableau4[[#This Row],[Décalage]],D:G,4,0)</f>
        <v>0</v>
      </c>
      <c r="AY4514" s="88"/>
      <c r="AZ4514" s="88"/>
      <c r="BA4514" s="88"/>
      <c r="BB4514" s="88"/>
      <c r="BC4514" s="88"/>
    </row>
    <row r="4515" spans="1:55" ht="15" x14ac:dyDescent="0.2">
      <c r="A4515" s="100" t="s">
        <v>534</v>
      </c>
      <c r="B4515" s="95" t="s">
        <v>534</v>
      </c>
      <c r="C4515" s="95">
        <v>4512</v>
      </c>
      <c r="D4515" s="95" t="s">
        <v>534</v>
      </c>
      <c r="E4515" s="99" t="s">
        <v>534</v>
      </c>
      <c r="F4515" s="95" t="s">
        <v>534</v>
      </c>
      <c r="G4515" s="95" t="s">
        <v>534</v>
      </c>
      <c r="H4515" s="95">
        <v>0</v>
      </c>
      <c r="I4515" s="95">
        <v>1</v>
      </c>
      <c r="J4515" s="95">
        <v>4048</v>
      </c>
      <c r="K4515" s="95" t="s">
        <v>534</v>
      </c>
      <c r="L4515" s="98" t="s">
        <v>534</v>
      </c>
      <c r="M4515" s="98" t="s">
        <v>534</v>
      </c>
      <c r="N4515" s="97" t="s">
        <v>534</v>
      </c>
      <c r="Q4515" s="88" t="str">
        <f t="array" aca="1" ref="Q4515" ca="1">IFERROR(INDEX(Tableau3[Num DECAL],SMALL(IF(Tableau3[Num DECAL]&lt;&gt;"",ROW(INDIRECT("1:"&amp;ROWS(Tableau3[Num DECAL])))),ROWS($1:4504))),"")</f>
        <v/>
      </c>
      <c r="R4515" s="88">
        <f t="shared" ca="1" si="70"/>
        <v>0</v>
      </c>
      <c r="S4515" s="88">
        <f ca="1">COUNTIFS(Tableau3[PLAGE],R4515)</f>
        <v>0</v>
      </c>
      <c r="T4515" s="139">
        <f ca="1">INDEX(EXTRACT!DATE,MATCH(Tableau4[[#This Row],[Décalage]],D:D,0),0)</f>
        <v>0</v>
      </c>
      <c r="U4515" s="139">
        <f ca="1">VLOOKUP(Tableau4[[#This Row],[Décalage]],D:E,2,0)</f>
        <v>0</v>
      </c>
      <c r="V4515" s="139">
        <f ca="1">VLOOKUP(Tableau4[[#This Row],[Décalage]],D:G,4,0)</f>
        <v>0</v>
      </c>
      <c r="AY4515" s="88"/>
      <c r="AZ4515" s="88"/>
      <c r="BA4515" s="88"/>
      <c r="BB4515" s="88"/>
      <c r="BC4515" s="88"/>
    </row>
    <row r="4516" spans="1:55" ht="15" x14ac:dyDescent="0.2">
      <c r="A4516" s="100" t="s">
        <v>534</v>
      </c>
      <c r="B4516" s="95" t="s">
        <v>534</v>
      </c>
      <c r="C4516" s="95">
        <v>4513</v>
      </c>
      <c r="D4516" s="95" t="s">
        <v>534</v>
      </c>
      <c r="E4516" s="99" t="s">
        <v>534</v>
      </c>
      <c r="F4516" s="95" t="s">
        <v>534</v>
      </c>
      <c r="G4516" s="95" t="s">
        <v>534</v>
      </c>
      <c r="H4516" s="95">
        <v>0</v>
      </c>
      <c r="I4516" s="95">
        <v>1</v>
      </c>
      <c r="J4516" s="95">
        <v>4049</v>
      </c>
      <c r="K4516" s="95" t="s">
        <v>534</v>
      </c>
      <c r="L4516" s="98" t="s">
        <v>534</v>
      </c>
      <c r="M4516" s="98" t="s">
        <v>534</v>
      </c>
      <c r="N4516" s="97" t="s">
        <v>534</v>
      </c>
      <c r="Q4516" s="88" t="str">
        <f t="array" aca="1" ref="Q4516" ca="1">IFERROR(INDEX(Tableau3[Num DECAL],SMALL(IF(Tableau3[Num DECAL]&lt;&gt;"",ROW(INDIRECT("1:"&amp;ROWS(Tableau3[Num DECAL])))),ROWS($1:4505))),"")</f>
        <v/>
      </c>
      <c r="R4516" s="88">
        <f t="shared" ca="1" si="70"/>
        <v>0</v>
      </c>
      <c r="S4516" s="88">
        <f ca="1">COUNTIFS(Tableau3[PLAGE],R4516)</f>
        <v>0</v>
      </c>
      <c r="T4516" s="139">
        <f ca="1">INDEX(EXTRACT!DATE,MATCH(Tableau4[[#This Row],[Décalage]],D:D,0),0)</f>
        <v>0</v>
      </c>
      <c r="U4516" s="139">
        <f ca="1">VLOOKUP(Tableau4[[#This Row],[Décalage]],D:E,2,0)</f>
        <v>0</v>
      </c>
      <c r="V4516" s="139">
        <f ca="1">VLOOKUP(Tableau4[[#This Row],[Décalage]],D:G,4,0)</f>
        <v>0</v>
      </c>
      <c r="AY4516" s="88"/>
      <c r="AZ4516" s="88"/>
      <c r="BA4516" s="88"/>
      <c r="BB4516" s="88"/>
      <c r="BC4516" s="88"/>
    </row>
    <row r="4517" spans="1:55" ht="15" x14ac:dyDescent="0.2">
      <c r="A4517" s="100" t="s">
        <v>534</v>
      </c>
      <c r="B4517" s="95" t="s">
        <v>534</v>
      </c>
      <c r="C4517" s="95">
        <v>4514</v>
      </c>
      <c r="D4517" s="95" t="s">
        <v>534</v>
      </c>
      <c r="E4517" s="99" t="s">
        <v>534</v>
      </c>
      <c r="F4517" s="95" t="s">
        <v>534</v>
      </c>
      <c r="G4517" s="95" t="s">
        <v>534</v>
      </c>
      <c r="H4517" s="95">
        <v>0</v>
      </c>
      <c r="I4517" s="95">
        <v>1</v>
      </c>
      <c r="J4517" s="95">
        <v>4050</v>
      </c>
      <c r="K4517" s="95" t="s">
        <v>534</v>
      </c>
      <c r="L4517" s="98" t="s">
        <v>534</v>
      </c>
      <c r="M4517" s="98" t="s">
        <v>534</v>
      </c>
      <c r="N4517" s="97" t="s">
        <v>534</v>
      </c>
      <c r="Q4517" s="88" t="str">
        <f t="array" aca="1" ref="Q4517" ca="1">IFERROR(INDEX(Tableau3[Num DECAL],SMALL(IF(Tableau3[Num DECAL]&lt;&gt;"",ROW(INDIRECT("1:"&amp;ROWS(Tableau3[Num DECAL])))),ROWS($1:4506))),"")</f>
        <v/>
      </c>
      <c r="R4517" s="88">
        <f t="shared" ca="1" si="70"/>
        <v>0</v>
      </c>
      <c r="S4517" s="88">
        <f ca="1">COUNTIFS(Tableau3[PLAGE],R4517)</f>
        <v>0</v>
      </c>
      <c r="T4517" s="139">
        <f ca="1">INDEX(EXTRACT!DATE,MATCH(Tableau4[[#This Row],[Décalage]],D:D,0),0)</f>
        <v>0</v>
      </c>
      <c r="U4517" s="139">
        <f ca="1">VLOOKUP(Tableau4[[#This Row],[Décalage]],D:E,2,0)</f>
        <v>0</v>
      </c>
      <c r="V4517" s="139">
        <f ca="1">VLOOKUP(Tableau4[[#This Row],[Décalage]],D:G,4,0)</f>
        <v>0</v>
      </c>
      <c r="AY4517" s="88"/>
      <c r="AZ4517" s="88"/>
      <c r="BA4517" s="88"/>
      <c r="BB4517" s="88"/>
      <c r="BC4517" s="88"/>
    </row>
    <row r="4518" spans="1:55" ht="15" x14ac:dyDescent="0.2">
      <c r="A4518" s="100" t="s">
        <v>534</v>
      </c>
      <c r="B4518" s="95" t="s">
        <v>534</v>
      </c>
      <c r="C4518" s="95">
        <v>4515</v>
      </c>
      <c r="D4518" s="95" t="s">
        <v>534</v>
      </c>
      <c r="E4518" s="99" t="s">
        <v>534</v>
      </c>
      <c r="F4518" s="95" t="s">
        <v>534</v>
      </c>
      <c r="G4518" s="95" t="s">
        <v>534</v>
      </c>
      <c r="H4518" s="95">
        <v>0</v>
      </c>
      <c r="I4518" s="95">
        <v>1</v>
      </c>
      <c r="J4518" s="95">
        <v>4051</v>
      </c>
      <c r="K4518" s="95" t="s">
        <v>534</v>
      </c>
      <c r="L4518" s="98" t="s">
        <v>534</v>
      </c>
      <c r="M4518" s="98" t="s">
        <v>534</v>
      </c>
      <c r="N4518" s="97" t="s">
        <v>534</v>
      </c>
      <c r="Q4518" s="88" t="str">
        <f t="array" aca="1" ref="Q4518" ca="1">IFERROR(INDEX(Tableau3[Num DECAL],SMALL(IF(Tableau3[Num DECAL]&lt;&gt;"",ROW(INDIRECT("1:"&amp;ROWS(Tableau3[Num DECAL])))),ROWS($1:4507))),"")</f>
        <v/>
      </c>
      <c r="R4518" s="88">
        <f t="shared" ca="1" si="70"/>
        <v>0</v>
      </c>
      <c r="S4518" s="88">
        <f ca="1">COUNTIFS(Tableau3[PLAGE],R4518)</f>
        <v>0</v>
      </c>
      <c r="T4518" s="139">
        <f ca="1">INDEX(EXTRACT!DATE,MATCH(Tableau4[[#This Row],[Décalage]],D:D,0),0)</f>
        <v>0</v>
      </c>
      <c r="U4518" s="139">
        <f ca="1">VLOOKUP(Tableau4[[#This Row],[Décalage]],D:E,2,0)</f>
        <v>0</v>
      </c>
      <c r="V4518" s="139">
        <f ca="1">VLOOKUP(Tableau4[[#This Row],[Décalage]],D:G,4,0)</f>
        <v>0</v>
      </c>
      <c r="AY4518" s="88"/>
      <c r="AZ4518" s="88"/>
      <c r="BA4518" s="88"/>
      <c r="BB4518" s="88"/>
      <c r="BC4518" s="88"/>
    </row>
    <row r="4519" spans="1:55" ht="15" x14ac:dyDescent="0.2">
      <c r="A4519" s="100" t="s">
        <v>534</v>
      </c>
      <c r="B4519" s="95" t="s">
        <v>534</v>
      </c>
      <c r="C4519" s="95">
        <v>4516</v>
      </c>
      <c r="D4519" s="95" t="s">
        <v>534</v>
      </c>
      <c r="E4519" s="99" t="s">
        <v>534</v>
      </c>
      <c r="F4519" s="95" t="s">
        <v>534</v>
      </c>
      <c r="G4519" s="95" t="s">
        <v>534</v>
      </c>
      <c r="H4519" s="95">
        <v>0</v>
      </c>
      <c r="I4519" s="95">
        <v>1</v>
      </c>
      <c r="J4519" s="95">
        <v>4052</v>
      </c>
      <c r="K4519" s="95" t="s">
        <v>534</v>
      </c>
      <c r="L4519" s="98" t="s">
        <v>534</v>
      </c>
      <c r="M4519" s="98" t="s">
        <v>534</v>
      </c>
      <c r="N4519" s="97" t="s">
        <v>534</v>
      </c>
      <c r="Q4519" s="88" t="str">
        <f t="array" aca="1" ref="Q4519" ca="1">IFERROR(INDEX(Tableau3[Num DECAL],SMALL(IF(Tableau3[Num DECAL]&lt;&gt;"",ROW(INDIRECT("1:"&amp;ROWS(Tableau3[Num DECAL])))),ROWS($1:4508))),"")</f>
        <v/>
      </c>
      <c r="R4519" s="88">
        <f t="shared" ca="1" si="70"/>
        <v>0</v>
      </c>
      <c r="S4519" s="88">
        <f ca="1">COUNTIFS(Tableau3[PLAGE],R4519)</f>
        <v>0</v>
      </c>
      <c r="T4519" s="139">
        <f ca="1">INDEX(EXTRACT!DATE,MATCH(Tableau4[[#This Row],[Décalage]],D:D,0),0)</f>
        <v>0</v>
      </c>
      <c r="U4519" s="139">
        <f ca="1">VLOOKUP(Tableau4[[#This Row],[Décalage]],D:E,2,0)</f>
        <v>0</v>
      </c>
      <c r="V4519" s="139">
        <f ca="1">VLOOKUP(Tableau4[[#This Row],[Décalage]],D:G,4,0)</f>
        <v>0</v>
      </c>
      <c r="AY4519" s="88"/>
      <c r="AZ4519" s="88"/>
      <c r="BA4519" s="88"/>
      <c r="BB4519" s="88"/>
      <c r="BC4519" s="88"/>
    </row>
    <row r="4520" spans="1:55" ht="15" x14ac:dyDescent="0.2">
      <c r="A4520" s="100" t="s">
        <v>534</v>
      </c>
      <c r="B4520" s="95" t="s">
        <v>534</v>
      </c>
      <c r="C4520" s="95">
        <v>4517</v>
      </c>
      <c r="D4520" s="95" t="s">
        <v>534</v>
      </c>
      <c r="E4520" s="99" t="s">
        <v>534</v>
      </c>
      <c r="F4520" s="95" t="s">
        <v>534</v>
      </c>
      <c r="G4520" s="95" t="s">
        <v>534</v>
      </c>
      <c r="H4520" s="95">
        <v>0</v>
      </c>
      <c r="I4520" s="95">
        <v>1</v>
      </c>
      <c r="J4520" s="95">
        <v>4053</v>
      </c>
      <c r="K4520" s="95" t="s">
        <v>534</v>
      </c>
      <c r="L4520" s="98" t="s">
        <v>534</v>
      </c>
      <c r="M4520" s="98" t="s">
        <v>534</v>
      </c>
      <c r="N4520" s="97" t="s">
        <v>534</v>
      </c>
      <c r="Q4520" s="88" t="str">
        <f t="array" aca="1" ref="Q4520" ca="1">IFERROR(INDEX(Tableau3[Num DECAL],SMALL(IF(Tableau3[Num DECAL]&lt;&gt;"",ROW(INDIRECT("1:"&amp;ROWS(Tableau3[Num DECAL])))),ROWS($1:4509))),"")</f>
        <v/>
      </c>
      <c r="R4520" s="88">
        <f t="shared" ca="1" si="70"/>
        <v>0</v>
      </c>
      <c r="S4520" s="88">
        <f ca="1">COUNTIFS(Tableau3[PLAGE],R4520)</f>
        <v>0</v>
      </c>
      <c r="T4520" s="139">
        <f ca="1">INDEX(EXTRACT!DATE,MATCH(Tableau4[[#This Row],[Décalage]],D:D,0),0)</f>
        <v>0</v>
      </c>
      <c r="U4520" s="139">
        <f ca="1">VLOOKUP(Tableau4[[#This Row],[Décalage]],D:E,2,0)</f>
        <v>0</v>
      </c>
      <c r="V4520" s="139">
        <f ca="1">VLOOKUP(Tableau4[[#This Row],[Décalage]],D:G,4,0)</f>
        <v>0</v>
      </c>
      <c r="AY4520" s="88"/>
      <c r="AZ4520" s="88"/>
      <c r="BA4520" s="88"/>
      <c r="BB4520" s="88"/>
      <c r="BC4520" s="88"/>
    </row>
    <row r="4521" spans="1:55" ht="15" x14ac:dyDescent="0.2">
      <c r="A4521" s="100" t="s">
        <v>534</v>
      </c>
      <c r="B4521" s="95" t="s">
        <v>534</v>
      </c>
      <c r="C4521" s="95">
        <v>4518</v>
      </c>
      <c r="D4521" s="95" t="s">
        <v>534</v>
      </c>
      <c r="E4521" s="99" t="s">
        <v>534</v>
      </c>
      <c r="F4521" s="95" t="s">
        <v>534</v>
      </c>
      <c r="G4521" s="95" t="s">
        <v>534</v>
      </c>
      <c r="H4521" s="95">
        <v>0</v>
      </c>
      <c r="I4521" s="95">
        <v>1</v>
      </c>
      <c r="J4521" s="95">
        <v>4054</v>
      </c>
      <c r="K4521" s="95" t="s">
        <v>534</v>
      </c>
      <c r="L4521" s="98" t="s">
        <v>534</v>
      </c>
      <c r="M4521" s="98" t="s">
        <v>534</v>
      </c>
      <c r="N4521" s="97" t="s">
        <v>534</v>
      </c>
      <c r="Q4521" s="88" t="str">
        <f t="array" aca="1" ref="Q4521" ca="1">IFERROR(INDEX(Tableau3[Num DECAL],SMALL(IF(Tableau3[Num DECAL]&lt;&gt;"",ROW(INDIRECT("1:"&amp;ROWS(Tableau3[Num DECAL])))),ROWS($1:4510))),"")</f>
        <v/>
      </c>
      <c r="R4521" s="88">
        <f t="shared" ca="1" si="70"/>
        <v>0</v>
      </c>
      <c r="S4521" s="88">
        <f ca="1">COUNTIFS(Tableau3[PLAGE],R4521)</f>
        <v>0</v>
      </c>
      <c r="T4521" s="139">
        <f ca="1">INDEX(EXTRACT!DATE,MATCH(Tableau4[[#This Row],[Décalage]],D:D,0),0)</f>
        <v>0</v>
      </c>
      <c r="U4521" s="139">
        <f ca="1">VLOOKUP(Tableau4[[#This Row],[Décalage]],D:E,2,0)</f>
        <v>0</v>
      </c>
      <c r="V4521" s="139">
        <f ca="1">VLOOKUP(Tableau4[[#This Row],[Décalage]],D:G,4,0)</f>
        <v>0</v>
      </c>
      <c r="AY4521" s="88"/>
      <c r="AZ4521" s="88"/>
      <c r="BA4521" s="88"/>
      <c r="BB4521" s="88"/>
      <c r="BC4521" s="88"/>
    </row>
    <row r="4522" spans="1:55" ht="15" x14ac:dyDescent="0.2">
      <c r="A4522" s="100" t="s">
        <v>534</v>
      </c>
      <c r="B4522" s="95" t="s">
        <v>534</v>
      </c>
      <c r="C4522" s="95">
        <v>4519</v>
      </c>
      <c r="D4522" s="95" t="s">
        <v>534</v>
      </c>
      <c r="E4522" s="99" t="s">
        <v>534</v>
      </c>
      <c r="F4522" s="95" t="s">
        <v>534</v>
      </c>
      <c r="G4522" s="95" t="s">
        <v>534</v>
      </c>
      <c r="H4522" s="95">
        <v>0</v>
      </c>
      <c r="I4522" s="95">
        <v>1</v>
      </c>
      <c r="J4522" s="95">
        <v>4055</v>
      </c>
      <c r="K4522" s="95" t="s">
        <v>534</v>
      </c>
      <c r="L4522" s="98" t="s">
        <v>534</v>
      </c>
      <c r="M4522" s="98" t="s">
        <v>534</v>
      </c>
      <c r="N4522" s="97" t="s">
        <v>534</v>
      </c>
      <c r="Q4522" s="88" t="str">
        <f t="array" aca="1" ref="Q4522" ca="1">IFERROR(INDEX(Tableau3[Num DECAL],SMALL(IF(Tableau3[Num DECAL]&lt;&gt;"",ROW(INDIRECT("1:"&amp;ROWS(Tableau3[Num DECAL])))),ROWS($1:4511))),"")</f>
        <v/>
      </c>
      <c r="R4522" s="88">
        <f t="shared" ca="1" si="70"/>
        <v>0</v>
      </c>
      <c r="S4522" s="88">
        <f ca="1">COUNTIFS(Tableau3[PLAGE],R4522)</f>
        <v>0</v>
      </c>
      <c r="T4522" s="139">
        <f ca="1">INDEX(EXTRACT!DATE,MATCH(Tableau4[[#This Row],[Décalage]],D:D,0),0)</f>
        <v>0</v>
      </c>
      <c r="U4522" s="139">
        <f ca="1">VLOOKUP(Tableau4[[#This Row],[Décalage]],D:E,2,0)</f>
        <v>0</v>
      </c>
      <c r="V4522" s="139">
        <f ca="1">VLOOKUP(Tableau4[[#This Row],[Décalage]],D:G,4,0)</f>
        <v>0</v>
      </c>
      <c r="AY4522" s="88"/>
      <c r="AZ4522" s="88"/>
      <c r="BA4522" s="88"/>
      <c r="BB4522" s="88"/>
      <c r="BC4522" s="88"/>
    </row>
    <row r="4523" spans="1:55" ht="15" x14ac:dyDescent="0.2">
      <c r="A4523" s="100" t="s">
        <v>534</v>
      </c>
      <c r="B4523" s="95" t="s">
        <v>534</v>
      </c>
      <c r="C4523" s="95">
        <v>4520</v>
      </c>
      <c r="D4523" s="95" t="s">
        <v>534</v>
      </c>
      <c r="E4523" s="99" t="s">
        <v>534</v>
      </c>
      <c r="F4523" s="95" t="s">
        <v>534</v>
      </c>
      <c r="G4523" s="95" t="s">
        <v>534</v>
      </c>
      <c r="H4523" s="95">
        <v>0</v>
      </c>
      <c r="I4523" s="95">
        <v>1</v>
      </c>
      <c r="J4523" s="95">
        <v>4056</v>
      </c>
      <c r="K4523" s="95" t="s">
        <v>534</v>
      </c>
      <c r="L4523" s="98" t="s">
        <v>534</v>
      </c>
      <c r="M4523" s="98" t="s">
        <v>534</v>
      </c>
      <c r="N4523" s="97" t="s">
        <v>534</v>
      </c>
      <c r="Q4523" s="88" t="str">
        <f t="array" aca="1" ref="Q4523" ca="1">IFERROR(INDEX(Tableau3[Num DECAL],SMALL(IF(Tableau3[Num DECAL]&lt;&gt;"",ROW(INDIRECT("1:"&amp;ROWS(Tableau3[Num DECAL])))),ROWS($1:4512))),"")</f>
        <v/>
      </c>
      <c r="R4523" s="88">
        <f t="shared" ca="1" si="70"/>
        <v>0</v>
      </c>
      <c r="S4523" s="88">
        <f ca="1">COUNTIFS(Tableau3[PLAGE],R4523)</f>
        <v>0</v>
      </c>
      <c r="T4523" s="139">
        <f ca="1">INDEX(EXTRACT!DATE,MATCH(Tableau4[[#This Row],[Décalage]],D:D,0),0)</f>
        <v>0</v>
      </c>
      <c r="U4523" s="139">
        <f ca="1">VLOOKUP(Tableau4[[#This Row],[Décalage]],D:E,2,0)</f>
        <v>0</v>
      </c>
      <c r="V4523" s="139">
        <f ca="1">VLOOKUP(Tableau4[[#This Row],[Décalage]],D:G,4,0)</f>
        <v>0</v>
      </c>
      <c r="AY4523" s="88"/>
      <c r="AZ4523" s="88"/>
      <c r="BA4523" s="88"/>
      <c r="BB4523" s="88"/>
      <c r="BC4523" s="88"/>
    </row>
    <row r="4524" spans="1:55" ht="15" x14ac:dyDescent="0.2">
      <c r="A4524" s="100" t="s">
        <v>534</v>
      </c>
      <c r="B4524" s="95" t="s">
        <v>534</v>
      </c>
      <c r="C4524" s="95">
        <v>4521</v>
      </c>
      <c r="D4524" s="95" t="s">
        <v>534</v>
      </c>
      <c r="E4524" s="99" t="s">
        <v>534</v>
      </c>
      <c r="F4524" s="95" t="s">
        <v>534</v>
      </c>
      <c r="G4524" s="95" t="s">
        <v>534</v>
      </c>
      <c r="H4524" s="95">
        <v>0</v>
      </c>
      <c r="I4524" s="95">
        <v>1</v>
      </c>
      <c r="J4524" s="95">
        <v>4057</v>
      </c>
      <c r="K4524" s="95" t="s">
        <v>534</v>
      </c>
      <c r="L4524" s="98" t="s">
        <v>534</v>
      </c>
      <c r="M4524" s="98" t="s">
        <v>534</v>
      </c>
      <c r="N4524" s="97" t="s">
        <v>534</v>
      </c>
      <c r="Q4524" s="88" t="str">
        <f t="array" aca="1" ref="Q4524" ca="1">IFERROR(INDEX(Tableau3[Num DECAL],SMALL(IF(Tableau3[Num DECAL]&lt;&gt;"",ROW(INDIRECT("1:"&amp;ROWS(Tableau3[Num DECAL])))),ROWS($1:4513))),"")</f>
        <v/>
      </c>
      <c r="R4524" s="88">
        <f t="shared" ca="1" si="70"/>
        <v>0</v>
      </c>
      <c r="S4524" s="88">
        <f ca="1">COUNTIFS(Tableau3[PLAGE],R4524)</f>
        <v>0</v>
      </c>
      <c r="T4524" s="139">
        <f ca="1">INDEX(EXTRACT!DATE,MATCH(Tableau4[[#This Row],[Décalage]],D:D,0),0)</f>
        <v>0</v>
      </c>
      <c r="U4524" s="139">
        <f ca="1">VLOOKUP(Tableau4[[#This Row],[Décalage]],D:E,2,0)</f>
        <v>0</v>
      </c>
      <c r="V4524" s="139">
        <f ca="1">VLOOKUP(Tableau4[[#This Row],[Décalage]],D:G,4,0)</f>
        <v>0</v>
      </c>
      <c r="AY4524" s="88"/>
      <c r="AZ4524" s="88"/>
      <c r="BA4524" s="88"/>
      <c r="BB4524" s="88"/>
      <c r="BC4524" s="88"/>
    </row>
    <row r="4525" spans="1:55" ht="15" x14ac:dyDescent="0.2">
      <c r="A4525" s="100" t="s">
        <v>534</v>
      </c>
      <c r="B4525" s="95" t="s">
        <v>534</v>
      </c>
      <c r="C4525" s="95">
        <v>4522</v>
      </c>
      <c r="D4525" s="95" t="s">
        <v>534</v>
      </c>
      <c r="E4525" s="99" t="s">
        <v>534</v>
      </c>
      <c r="F4525" s="95" t="s">
        <v>534</v>
      </c>
      <c r="G4525" s="95" t="s">
        <v>534</v>
      </c>
      <c r="H4525" s="95">
        <v>0</v>
      </c>
      <c r="I4525" s="95">
        <v>1</v>
      </c>
      <c r="J4525" s="95">
        <v>4058</v>
      </c>
      <c r="K4525" s="95" t="s">
        <v>534</v>
      </c>
      <c r="L4525" s="98" t="s">
        <v>534</v>
      </c>
      <c r="M4525" s="98" t="s">
        <v>534</v>
      </c>
      <c r="N4525" s="97" t="s">
        <v>534</v>
      </c>
      <c r="Q4525" s="88" t="str">
        <f t="array" aca="1" ref="Q4525" ca="1">IFERROR(INDEX(Tableau3[Num DECAL],SMALL(IF(Tableau3[Num DECAL]&lt;&gt;"",ROW(INDIRECT("1:"&amp;ROWS(Tableau3[Num DECAL])))),ROWS($1:4514))),"")</f>
        <v/>
      </c>
      <c r="R4525" s="88">
        <f t="shared" ca="1" si="70"/>
        <v>0</v>
      </c>
      <c r="S4525" s="88">
        <f ca="1">COUNTIFS(Tableau3[PLAGE],R4525)</f>
        <v>0</v>
      </c>
      <c r="T4525" s="139">
        <f ca="1">INDEX(EXTRACT!DATE,MATCH(Tableau4[[#This Row],[Décalage]],D:D,0),0)</f>
        <v>0</v>
      </c>
      <c r="U4525" s="139">
        <f ca="1">VLOOKUP(Tableau4[[#This Row],[Décalage]],D:E,2,0)</f>
        <v>0</v>
      </c>
      <c r="V4525" s="139">
        <f ca="1">VLOOKUP(Tableau4[[#This Row],[Décalage]],D:G,4,0)</f>
        <v>0</v>
      </c>
      <c r="AY4525" s="88"/>
      <c r="AZ4525" s="88"/>
      <c r="BA4525" s="88"/>
      <c r="BB4525" s="88"/>
      <c r="BC4525" s="88"/>
    </row>
    <row r="4526" spans="1:55" ht="15" x14ac:dyDescent="0.2">
      <c r="A4526" s="100" t="s">
        <v>534</v>
      </c>
      <c r="B4526" s="95" t="s">
        <v>534</v>
      </c>
      <c r="C4526" s="95">
        <v>4523</v>
      </c>
      <c r="D4526" s="95" t="s">
        <v>534</v>
      </c>
      <c r="E4526" s="99" t="s">
        <v>534</v>
      </c>
      <c r="F4526" s="95" t="s">
        <v>534</v>
      </c>
      <c r="G4526" s="95" t="s">
        <v>534</v>
      </c>
      <c r="H4526" s="95">
        <v>0</v>
      </c>
      <c r="I4526" s="95">
        <v>1</v>
      </c>
      <c r="J4526" s="95">
        <v>4059</v>
      </c>
      <c r="K4526" s="95" t="s">
        <v>534</v>
      </c>
      <c r="L4526" s="98" t="s">
        <v>534</v>
      </c>
      <c r="M4526" s="98" t="s">
        <v>534</v>
      </c>
      <c r="N4526" s="97" t="s">
        <v>534</v>
      </c>
      <c r="Q4526" s="88" t="str">
        <f t="array" aca="1" ref="Q4526" ca="1">IFERROR(INDEX(Tableau3[Num DECAL],SMALL(IF(Tableau3[Num DECAL]&lt;&gt;"",ROW(INDIRECT("1:"&amp;ROWS(Tableau3[Num DECAL])))),ROWS($1:4515))),"")</f>
        <v/>
      </c>
      <c r="R4526" s="88">
        <f t="shared" ca="1" si="70"/>
        <v>0</v>
      </c>
      <c r="S4526" s="88">
        <f ca="1">COUNTIFS(Tableau3[PLAGE],R4526)</f>
        <v>0</v>
      </c>
      <c r="T4526" s="139">
        <f ca="1">INDEX(EXTRACT!DATE,MATCH(Tableau4[[#This Row],[Décalage]],D:D,0),0)</f>
        <v>0</v>
      </c>
      <c r="U4526" s="139">
        <f ca="1">VLOOKUP(Tableau4[[#This Row],[Décalage]],D:E,2,0)</f>
        <v>0</v>
      </c>
      <c r="V4526" s="139">
        <f ca="1">VLOOKUP(Tableau4[[#This Row],[Décalage]],D:G,4,0)</f>
        <v>0</v>
      </c>
      <c r="AY4526" s="88"/>
      <c r="AZ4526" s="88"/>
      <c r="BA4526" s="88"/>
      <c r="BB4526" s="88"/>
      <c r="BC4526" s="88"/>
    </row>
    <row r="4527" spans="1:55" ht="15" x14ac:dyDescent="0.2">
      <c r="A4527" s="100" t="s">
        <v>534</v>
      </c>
      <c r="B4527" s="95" t="s">
        <v>534</v>
      </c>
      <c r="C4527" s="95">
        <v>4524</v>
      </c>
      <c r="D4527" s="95" t="s">
        <v>534</v>
      </c>
      <c r="E4527" s="99" t="s">
        <v>534</v>
      </c>
      <c r="F4527" s="95" t="s">
        <v>534</v>
      </c>
      <c r="G4527" s="95" t="s">
        <v>534</v>
      </c>
      <c r="H4527" s="95">
        <v>0</v>
      </c>
      <c r="I4527" s="95">
        <v>1</v>
      </c>
      <c r="J4527" s="95">
        <v>4060</v>
      </c>
      <c r="K4527" s="95" t="s">
        <v>534</v>
      </c>
      <c r="L4527" s="98" t="s">
        <v>534</v>
      </c>
      <c r="M4527" s="98" t="s">
        <v>534</v>
      </c>
      <c r="N4527" s="97" t="s">
        <v>534</v>
      </c>
      <c r="Q4527" s="88" t="str">
        <f t="array" aca="1" ref="Q4527" ca="1">IFERROR(INDEX(Tableau3[Num DECAL],SMALL(IF(Tableau3[Num DECAL]&lt;&gt;"",ROW(INDIRECT("1:"&amp;ROWS(Tableau3[Num DECAL])))),ROWS($1:4516))),"")</f>
        <v/>
      </c>
      <c r="R4527" s="88">
        <f t="shared" ca="1" si="70"/>
        <v>0</v>
      </c>
      <c r="S4527" s="88">
        <f ca="1">COUNTIFS(Tableau3[PLAGE],R4527)</f>
        <v>0</v>
      </c>
      <c r="T4527" s="139">
        <f ca="1">INDEX(EXTRACT!DATE,MATCH(Tableau4[[#This Row],[Décalage]],D:D,0),0)</f>
        <v>0</v>
      </c>
      <c r="U4527" s="139">
        <f ca="1">VLOOKUP(Tableau4[[#This Row],[Décalage]],D:E,2,0)</f>
        <v>0</v>
      </c>
      <c r="V4527" s="139">
        <f ca="1">VLOOKUP(Tableau4[[#This Row],[Décalage]],D:G,4,0)</f>
        <v>0</v>
      </c>
      <c r="AY4527" s="88"/>
      <c r="AZ4527" s="88"/>
      <c r="BA4527" s="88"/>
      <c r="BB4527" s="88"/>
      <c r="BC4527" s="88"/>
    </row>
    <row r="4528" spans="1:55" ht="15" x14ac:dyDescent="0.2">
      <c r="A4528" s="100" t="s">
        <v>534</v>
      </c>
      <c r="B4528" s="95" t="s">
        <v>534</v>
      </c>
      <c r="C4528" s="95">
        <v>4525</v>
      </c>
      <c r="D4528" s="95" t="s">
        <v>534</v>
      </c>
      <c r="E4528" s="99" t="s">
        <v>534</v>
      </c>
      <c r="F4528" s="95" t="s">
        <v>534</v>
      </c>
      <c r="G4528" s="95" t="s">
        <v>534</v>
      </c>
      <c r="H4528" s="95">
        <v>0</v>
      </c>
      <c r="I4528" s="95">
        <v>1</v>
      </c>
      <c r="J4528" s="95">
        <v>4061</v>
      </c>
      <c r="K4528" s="95" t="s">
        <v>534</v>
      </c>
      <c r="L4528" s="98" t="s">
        <v>534</v>
      </c>
      <c r="M4528" s="98" t="s">
        <v>534</v>
      </c>
      <c r="N4528" s="97" t="s">
        <v>534</v>
      </c>
      <c r="Q4528" s="88" t="str">
        <f t="array" aca="1" ref="Q4528" ca="1">IFERROR(INDEX(Tableau3[Num DECAL],SMALL(IF(Tableau3[Num DECAL]&lt;&gt;"",ROW(INDIRECT("1:"&amp;ROWS(Tableau3[Num DECAL])))),ROWS($1:4517))),"")</f>
        <v/>
      </c>
      <c r="R4528" s="88">
        <f t="shared" ca="1" si="70"/>
        <v>0</v>
      </c>
      <c r="S4528" s="88">
        <f ca="1">COUNTIFS(Tableau3[PLAGE],R4528)</f>
        <v>0</v>
      </c>
      <c r="T4528" s="139">
        <f ca="1">INDEX(EXTRACT!DATE,MATCH(Tableau4[[#This Row],[Décalage]],D:D,0),0)</f>
        <v>0</v>
      </c>
      <c r="U4528" s="139">
        <f ca="1">VLOOKUP(Tableau4[[#This Row],[Décalage]],D:E,2,0)</f>
        <v>0</v>
      </c>
      <c r="V4528" s="139">
        <f ca="1">VLOOKUP(Tableau4[[#This Row],[Décalage]],D:G,4,0)</f>
        <v>0</v>
      </c>
      <c r="AY4528" s="88"/>
      <c r="AZ4528" s="88"/>
      <c r="BA4528" s="88"/>
      <c r="BB4528" s="88"/>
      <c r="BC4528" s="88"/>
    </row>
    <row r="4529" spans="1:55" ht="15" x14ac:dyDescent="0.2">
      <c r="A4529" s="100" t="s">
        <v>534</v>
      </c>
      <c r="B4529" s="95" t="s">
        <v>534</v>
      </c>
      <c r="C4529" s="95">
        <v>4526</v>
      </c>
      <c r="D4529" s="95" t="s">
        <v>534</v>
      </c>
      <c r="E4529" s="99" t="s">
        <v>534</v>
      </c>
      <c r="F4529" s="95" t="s">
        <v>534</v>
      </c>
      <c r="G4529" s="95" t="s">
        <v>534</v>
      </c>
      <c r="H4529" s="95">
        <v>0</v>
      </c>
      <c r="I4529" s="95">
        <v>1</v>
      </c>
      <c r="J4529" s="95">
        <v>4062</v>
      </c>
      <c r="K4529" s="95" t="s">
        <v>534</v>
      </c>
      <c r="L4529" s="98" t="s">
        <v>534</v>
      </c>
      <c r="M4529" s="98" t="s">
        <v>534</v>
      </c>
      <c r="N4529" s="97" t="s">
        <v>534</v>
      </c>
      <c r="Q4529" s="88" t="str">
        <f t="array" aca="1" ref="Q4529" ca="1">IFERROR(INDEX(Tableau3[Num DECAL],SMALL(IF(Tableau3[Num DECAL]&lt;&gt;"",ROW(INDIRECT("1:"&amp;ROWS(Tableau3[Num DECAL])))),ROWS($1:4518))),"")</f>
        <v/>
      </c>
      <c r="R4529" s="88">
        <f t="shared" ca="1" si="70"/>
        <v>0</v>
      </c>
      <c r="S4529" s="88">
        <f ca="1">COUNTIFS(Tableau3[PLAGE],R4529)</f>
        <v>0</v>
      </c>
      <c r="T4529" s="139">
        <f ca="1">INDEX(EXTRACT!DATE,MATCH(Tableau4[[#This Row],[Décalage]],D:D,0),0)</f>
        <v>0</v>
      </c>
      <c r="U4529" s="139">
        <f ca="1">VLOOKUP(Tableau4[[#This Row],[Décalage]],D:E,2,0)</f>
        <v>0</v>
      </c>
      <c r="V4529" s="139">
        <f ca="1">VLOOKUP(Tableau4[[#This Row],[Décalage]],D:G,4,0)</f>
        <v>0</v>
      </c>
      <c r="AY4529" s="88"/>
      <c r="AZ4529" s="88"/>
      <c r="BA4529" s="88"/>
      <c r="BB4529" s="88"/>
      <c r="BC4529" s="88"/>
    </row>
    <row r="4530" spans="1:55" ht="15" x14ac:dyDescent="0.2">
      <c r="A4530" s="100" t="s">
        <v>534</v>
      </c>
      <c r="B4530" s="95" t="s">
        <v>534</v>
      </c>
      <c r="C4530" s="95">
        <v>4527</v>
      </c>
      <c r="D4530" s="95" t="s">
        <v>534</v>
      </c>
      <c r="E4530" s="99" t="s">
        <v>534</v>
      </c>
      <c r="F4530" s="95" t="s">
        <v>534</v>
      </c>
      <c r="G4530" s="95" t="s">
        <v>534</v>
      </c>
      <c r="H4530" s="95">
        <v>0</v>
      </c>
      <c r="I4530" s="95">
        <v>1</v>
      </c>
      <c r="J4530" s="95">
        <v>4063</v>
      </c>
      <c r="K4530" s="95" t="s">
        <v>534</v>
      </c>
      <c r="L4530" s="98" t="s">
        <v>534</v>
      </c>
      <c r="M4530" s="98" t="s">
        <v>534</v>
      </c>
      <c r="N4530" s="97" t="s">
        <v>534</v>
      </c>
      <c r="Q4530" s="88" t="str">
        <f t="array" aca="1" ref="Q4530" ca="1">IFERROR(INDEX(Tableau3[Num DECAL],SMALL(IF(Tableau3[Num DECAL]&lt;&gt;"",ROW(INDIRECT("1:"&amp;ROWS(Tableau3[Num DECAL])))),ROWS($1:4519))),"")</f>
        <v/>
      </c>
      <c r="R4530" s="88">
        <f t="shared" ca="1" si="70"/>
        <v>0</v>
      </c>
      <c r="S4530" s="88">
        <f ca="1">COUNTIFS(Tableau3[PLAGE],R4530)</f>
        <v>0</v>
      </c>
      <c r="T4530" s="139">
        <f ca="1">INDEX(EXTRACT!DATE,MATCH(Tableau4[[#This Row],[Décalage]],D:D,0),0)</f>
        <v>0</v>
      </c>
      <c r="U4530" s="139">
        <f ca="1">VLOOKUP(Tableau4[[#This Row],[Décalage]],D:E,2,0)</f>
        <v>0</v>
      </c>
      <c r="V4530" s="139">
        <f ca="1">VLOOKUP(Tableau4[[#This Row],[Décalage]],D:G,4,0)</f>
        <v>0</v>
      </c>
      <c r="AY4530" s="88"/>
      <c r="AZ4530" s="88"/>
      <c r="BA4530" s="88"/>
      <c r="BB4530" s="88"/>
      <c r="BC4530" s="88"/>
    </row>
    <row r="4531" spans="1:55" ht="15" x14ac:dyDescent="0.2">
      <c r="A4531" s="100" t="s">
        <v>534</v>
      </c>
      <c r="B4531" s="95" t="s">
        <v>534</v>
      </c>
      <c r="C4531" s="95">
        <v>4528</v>
      </c>
      <c r="D4531" s="95" t="s">
        <v>534</v>
      </c>
      <c r="E4531" s="99" t="s">
        <v>534</v>
      </c>
      <c r="F4531" s="95" t="s">
        <v>534</v>
      </c>
      <c r="G4531" s="95" t="s">
        <v>534</v>
      </c>
      <c r="H4531" s="95">
        <v>0</v>
      </c>
      <c r="I4531" s="95">
        <v>1</v>
      </c>
      <c r="J4531" s="95">
        <v>4064</v>
      </c>
      <c r="K4531" s="95" t="s">
        <v>534</v>
      </c>
      <c r="L4531" s="98" t="s">
        <v>534</v>
      </c>
      <c r="M4531" s="98" t="s">
        <v>534</v>
      </c>
      <c r="N4531" s="97" t="s">
        <v>534</v>
      </c>
      <c r="Q4531" s="88" t="str">
        <f t="array" aca="1" ref="Q4531" ca="1">IFERROR(INDEX(Tableau3[Num DECAL],SMALL(IF(Tableau3[Num DECAL]&lt;&gt;"",ROW(INDIRECT("1:"&amp;ROWS(Tableau3[Num DECAL])))),ROWS($1:4520))),"")</f>
        <v/>
      </c>
      <c r="R4531" s="88">
        <f t="shared" ca="1" si="70"/>
        <v>0</v>
      </c>
      <c r="S4531" s="88">
        <f ca="1">COUNTIFS(Tableau3[PLAGE],R4531)</f>
        <v>0</v>
      </c>
      <c r="T4531" s="139">
        <f ca="1">INDEX(EXTRACT!DATE,MATCH(Tableau4[[#This Row],[Décalage]],D:D,0),0)</f>
        <v>0</v>
      </c>
      <c r="U4531" s="139">
        <f ca="1">VLOOKUP(Tableau4[[#This Row],[Décalage]],D:E,2,0)</f>
        <v>0</v>
      </c>
      <c r="V4531" s="139">
        <f ca="1">VLOOKUP(Tableau4[[#This Row],[Décalage]],D:G,4,0)</f>
        <v>0</v>
      </c>
      <c r="AY4531" s="88"/>
      <c r="AZ4531" s="88"/>
      <c r="BA4531" s="88"/>
      <c r="BB4531" s="88"/>
      <c r="BC4531" s="88"/>
    </row>
    <row r="4532" spans="1:55" ht="15" x14ac:dyDescent="0.2">
      <c r="A4532" s="100" t="s">
        <v>534</v>
      </c>
      <c r="B4532" s="95" t="s">
        <v>534</v>
      </c>
      <c r="C4532" s="95">
        <v>4529</v>
      </c>
      <c r="D4532" s="95" t="s">
        <v>534</v>
      </c>
      <c r="E4532" s="99" t="s">
        <v>534</v>
      </c>
      <c r="F4532" s="95" t="s">
        <v>534</v>
      </c>
      <c r="G4532" s="95" t="s">
        <v>534</v>
      </c>
      <c r="H4532" s="95">
        <v>0</v>
      </c>
      <c r="I4532" s="95">
        <v>1</v>
      </c>
      <c r="J4532" s="95">
        <v>4065</v>
      </c>
      <c r="K4532" s="95" t="s">
        <v>534</v>
      </c>
      <c r="L4532" s="98" t="s">
        <v>534</v>
      </c>
      <c r="M4532" s="98" t="s">
        <v>534</v>
      </c>
      <c r="N4532" s="97" t="s">
        <v>534</v>
      </c>
      <c r="Q4532" s="88" t="str">
        <f t="array" aca="1" ref="Q4532" ca="1">IFERROR(INDEX(Tableau3[Num DECAL],SMALL(IF(Tableau3[Num DECAL]&lt;&gt;"",ROW(INDIRECT("1:"&amp;ROWS(Tableau3[Num DECAL])))),ROWS($1:4521))),"")</f>
        <v/>
      </c>
      <c r="R4532" s="88">
        <f t="shared" ca="1" si="70"/>
        <v>0</v>
      </c>
      <c r="S4532" s="88">
        <f ca="1">COUNTIFS(Tableau3[PLAGE],R4532)</f>
        <v>0</v>
      </c>
      <c r="T4532" s="139">
        <f ca="1">INDEX(EXTRACT!DATE,MATCH(Tableau4[[#This Row],[Décalage]],D:D,0),0)</f>
        <v>0</v>
      </c>
      <c r="U4532" s="139">
        <f ca="1">VLOOKUP(Tableau4[[#This Row],[Décalage]],D:E,2,0)</f>
        <v>0</v>
      </c>
      <c r="V4532" s="139">
        <f ca="1">VLOOKUP(Tableau4[[#This Row],[Décalage]],D:G,4,0)</f>
        <v>0</v>
      </c>
      <c r="AY4532" s="88"/>
      <c r="AZ4532" s="88"/>
      <c r="BA4532" s="88"/>
      <c r="BB4532" s="88"/>
      <c r="BC4532" s="88"/>
    </row>
    <row r="4533" spans="1:55" ht="15" x14ac:dyDescent="0.2">
      <c r="A4533" s="100" t="s">
        <v>534</v>
      </c>
      <c r="B4533" s="95" t="s">
        <v>534</v>
      </c>
      <c r="C4533" s="95">
        <v>4530</v>
      </c>
      <c r="D4533" s="95" t="s">
        <v>534</v>
      </c>
      <c r="E4533" s="99" t="s">
        <v>534</v>
      </c>
      <c r="F4533" s="95" t="s">
        <v>534</v>
      </c>
      <c r="G4533" s="95" t="s">
        <v>534</v>
      </c>
      <c r="H4533" s="95">
        <v>0</v>
      </c>
      <c r="I4533" s="95">
        <v>1</v>
      </c>
      <c r="J4533" s="95">
        <v>4066</v>
      </c>
      <c r="K4533" s="95" t="s">
        <v>534</v>
      </c>
      <c r="L4533" s="98" t="s">
        <v>534</v>
      </c>
      <c r="M4533" s="98" t="s">
        <v>534</v>
      </c>
      <c r="N4533" s="97" t="s">
        <v>534</v>
      </c>
      <c r="Q4533" s="88" t="str">
        <f t="array" aca="1" ref="Q4533" ca="1">IFERROR(INDEX(Tableau3[Num DECAL],SMALL(IF(Tableau3[Num DECAL]&lt;&gt;"",ROW(INDIRECT("1:"&amp;ROWS(Tableau3[Num DECAL])))),ROWS($1:4522))),"")</f>
        <v/>
      </c>
      <c r="R4533" s="88">
        <f t="shared" ca="1" si="70"/>
        <v>0</v>
      </c>
      <c r="S4533" s="88">
        <f ca="1">COUNTIFS(Tableau3[PLAGE],R4533)</f>
        <v>0</v>
      </c>
      <c r="T4533" s="139">
        <f ca="1">INDEX(EXTRACT!DATE,MATCH(Tableau4[[#This Row],[Décalage]],D:D,0),0)</f>
        <v>0</v>
      </c>
      <c r="U4533" s="139">
        <f ca="1">VLOOKUP(Tableau4[[#This Row],[Décalage]],D:E,2,0)</f>
        <v>0</v>
      </c>
      <c r="V4533" s="139">
        <f ca="1">VLOOKUP(Tableau4[[#This Row],[Décalage]],D:G,4,0)</f>
        <v>0</v>
      </c>
      <c r="AY4533" s="88"/>
      <c r="AZ4533" s="88"/>
      <c r="BA4533" s="88"/>
      <c r="BB4533" s="88"/>
      <c r="BC4533" s="88"/>
    </row>
    <row r="4534" spans="1:55" ht="15" x14ac:dyDescent="0.2">
      <c r="A4534" s="100" t="s">
        <v>534</v>
      </c>
      <c r="B4534" s="95" t="s">
        <v>534</v>
      </c>
      <c r="C4534" s="95">
        <v>4531</v>
      </c>
      <c r="D4534" s="95" t="s">
        <v>534</v>
      </c>
      <c r="E4534" s="99" t="s">
        <v>534</v>
      </c>
      <c r="F4534" s="95" t="s">
        <v>534</v>
      </c>
      <c r="G4534" s="95" t="s">
        <v>534</v>
      </c>
      <c r="H4534" s="95">
        <v>0</v>
      </c>
      <c r="I4534" s="95">
        <v>1</v>
      </c>
      <c r="J4534" s="95">
        <v>4067</v>
      </c>
      <c r="K4534" s="95" t="s">
        <v>534</v>
      </c>
      <c r="L4534" s="98" t="s">
        <v>534</v>
      </c>
      <c r="M4534" s="98" t="s">
        <v>534</v>
      </c>
      <c r="N4534" s="97" t="s">
        <v>534</v>
      </c>
      <c r="Q4534" s="88" t="str">
        <f t="array" aca="1" ref="Q4534" ca="1">IFERROR(INDEX(Tableau3[Num DECAL],SMALL(IF(Tableau3[Num DECAL]&lt;&gt;"",ROW(INDIRECT("1:"&amp;ROWS(Tableau3[Num DECAL])))),ROWS($1:4523))),"")</f>
        <v/>
      </c>
      <c r="R4534" s="88">
        <f t="shared" ca="1" si="70"/>
        <v>0</v>
      </c>
      <c r="S4534" s="88">
        <f ca="1">COUNTIFS(Tableau3[PLAGE],R4534)</f>
        <v>0</v>
      </c>
      <c r="T4534" s="139">
        <f ca="1">INDEX(EXTRACT!DATE,MATCH(Tableau4[[#This Row],[Décalage]],D:D,0),0)</f>
        <v>0</v>
      </c>
      <c r="U4534" s="139">
        <f ca="1">VLOOKUP(Tableau4[[#This Row],[Décalage]],D:E,2,0)</f>
        <v>0</v>
      </c>
      <c r="V4534" s="139">
        <f ca="1">VLOOKUP(Tableau4[[#This Row],[Décalage]],D:G,4,0)</f>
        <v>0</v>
      </c>
      <c r="AY4534" s="88"/>
      <c r="AZ4534" s="88"/>
      <c r="BA4534" s="88"/>
      <c r="BB4534" s="88"/>
      <c r="BC4534" s="88"/>
    </row>
    <row r="4535" spans="1:55" ht="15" x14ac:dyDescent="0.2">
      <c r="A4535" s="100" t="s">
        <v>534</v>
      </c>
      <c r="B4535" s="95" t="s">
        <v>534</v>
      </c>
      <c r="C4535" s="95">
        <v>4532</v>
      </c>
      <c r="D4535" s="95" t="s">
        <v>534</v>
      </c>
      <c r="E4535" s="99" t="s">
        <v>534</v>
      </c>
      <c r="F4535" s="95" t="s">
        <v>534</v>
      </c>
      <c r="G4535" s="95" t="s">
        <v>534</v>
      </c>
      <c r="H4535" s="95">
        <v>0</v>
      </c>
      <c r="I4535" s="95">
        <v>1</v>
      </c>
      <c r="J4535" s="95">
        <v>4068</v>
      </c>
      <c r="K4535" s="95" t="s">
        <v>534</v>
      </c>
      <c r="L4535" s="98" t="s">
        <v>534</v>
      </c>
      <c r="M4535" s="98" t="s">
        <v>534</v>
      </c>
      <c r="N4535" s="97" t="s">
        <v>534</v>
      </c>
      <c r="Q4535" s="88" t="str">
        <f t="array" aca="1" ref="Q4535" ca="1">IFERROR(INDEX(Tableau3[Num DECAL],SMALL(IF(Tableau3[Num DECAL]&lt;&gt;"",ROW(INDIRECT("1:"&amp;ROWS(Tableau3[Num DECAL])))),ROWS($1:4524))),"")</f>
        <v/>
      </c>
      <c r="R4535" s="88">
        <f t="shared" ca="1" si="70"/>
        <v>0</v>
      </c>
      <c r="S4535" s="88">
        <f ca="1">COUNTIFS(Tableau3[PLAGE],R4535)</f>
        <v>0</v>
      </c>
      <c r="T4535" s="139">
        <f ca="1">INDEX(EXTRACT!DATE,MATCH(Tableau4[[#This Row],[Décalage]],D:D,0),0)</f>
        <v>0</v>
      </c>
      <c r="U4535" s="139">
        <f ca="1">VLOOKUP(Tableau4[[#This Row],[Décalage]],D:E,2,0)</f>
        <v>0</v>
      </c>
      <c r="V4535" s="139">
        <f ca="1">VLOOKUP(Tableau4[[#This Row],[Décalage]],D:G,4,0)</f>
        <v>0</v>
      </c>
      <c r="AY4535" s="88"/>
      <c r="AZ4535" s="88"/>
      <c r="BA4535" s="88"/>
      <c r="BB4535" s="88"/>
      <c r="BC4535" s="88"/>
    </row>
    <row r="4536" spans="1:55" ht="15" x14ac:dyDescent="0.2">
      <c r="A4536" s="100" t="s">
        <v>534</v>
      </c>
      <c r="B4536" s="95" t="s">
        <v>534</v>
      </c>
      <c r="C4536" s="95">
        <v>4533</v>
      </c>
      <c r="D4536" s="95" t="s">
        <v>534</v>
      </c>
      <c r="E4536" s="99" t="s">
        <v>534</v>
      </c>
      <c r="F4536" s="95" t="s">
        <v>534</v>
      </c>
      <c r="G4536" s="95" t="s">
        <v>534</v>
      </c>
      <c r="H4536" s="95">
        <v>0</v>
      </c>
      <c r="I4536" s="95">
        <v>1</v>
      </c>
      <c r="J4536" s="95">
        <v>4069</v>
      </c>
      <c r="K4536" s="95" t="s">
        <v>534</v>
      </c>
      <c r="L4536" s="98" t="s">
        <v>534</v>
      </c>
      <c r="M4536" s="98" t="s">
        <v>534</v>
      </c>
      <c r="N4536" s="97" t="s">
        <v>534</v>
      </c>
      <c r="Q4536" s="88" t="str">
        <f t="array" aca="1" ref="Q4536" ca="1">IFERROR(INDEX(Tableau3[Num DECAL],SMALL(IF(Tableau3[Num DECAL]&lt;&gt;"",ROW(INDIRECT("1:"&amp;ROWS(Tableau3[Num DECAL])))),ROWS($1:4525))),"")</f>
        <v/>
      </c>
      <c r="R4536" s="88">
        <f t="shared" ca="1" si="70"/>
        <v>0</v>
      </c>
      <c r="S4536" s="88">
        <f ca="1">COUNTIFS(Tableau3[PLAGE],R4536)</f>
        <v>0</v>
      </c>
      <c r="T4536" s="139">
        <f ca="1">INDEX(EXTRACT!DATE,MATCH(Tableau4[[#This Row],[Décalage]],D:D,0),0)</f>
        <v>0</v>
      </c>
      <c r="U4536" s="139">
        <f ca="1">VLOOKUP(Tableau4[[#This Row],[Décalage]],D:E,2,0)</f>
        <v>0</v>
      </c>
      <c r="V4536" s="139">
        <f ca="1">VLOOKUP(Tableau4[[#This Row],[Décalage]],D:G,4,0)</f>
        <v>0</v>
      </c>
      <c r="AY4536" s="88"/>
      <c r="AZ4536" s="88"/>
      <c r="BA4536" s="88"/>
      <c r="BB4536" s="88"/>
      <c r="BC4536" s="88"/>
    </row>
    <row r="4537" spans="1:55" ht="15" x14ac:dyDescent="0.2">
      <c r="A4537" s="100" t="s">
        <v>534</v>
      </c>
      <c r="B4537" s="95" t="s">
        <v>534</v>
      </c>
      <c r="C4537" s="95">
        <v>4534</v>
      </c>
      <c r="D4537" s="95" t="s">
        <v>534</v>
      </c>
      <c r="E4537" s="99" t="s">
        <v>534</v>
      </c>
      <c r="F4537" s="95" t="s">
        <v>534</v>
      </c>
      <c r="G4537" s="95" t="s">
        <v>534</v>
      </c>
      <c r="H4537" s="95">
        <v>0</v>
      </c>
      <c r="I4537" s="95">
        <v>1</v>
      </c>
      <c r="J4537" s="95">
        <v>4070</v>
      </c>
      <c r="K4537" s="95" t="s">
        <v>534</v>
      </c>
      <c r="L4537" s="98" t="s">
        <v>534</v>
      </c>
      <c r="M4537" s="98" t="s">
        <v>534</v>
      </c>
      <c r="N4537" s="97" t="s">
        <v>534</v>
      </c>
      <c r="Q4537" s="88" t="str">
        <f t="array" aca="1" ref="Q4537" ca="1">IFERROR(INDEX(Tableau3[Num DECAL],SMALL(IF(Tableau3[Num DECAL]&lt;&gt;"",ROW(INDIRECT("1:"&amp;ROWS(Tableau3[Num DECAL])))),ROWS($1:4526))),"")</f>
        <v/>
      </c>
      <c r="R4537" s="88">
        <f t="shared" ca="1" si="70"/>
        <v>0</v>
      </c>
      <c r="S4537" s="88">
        <f ca="1">COUNTIFS(Tableau3[PLAGE],R4537)</f>
        <v>0</v>
      </c>
      <c r="T4537" s="139">
        <f ca="1">INDEX(EXTRACT!DATE,MATCH(Tableau4[[#This Row],[Décalage]],D:D,0),0)</f>
        <v>0</v>
      </c>
      <c r="U4537" s="139">
        <f ca="1">VLOOKUP(Tableau4[[#This Row],[Décalage]],D:E,2,0)</f>
        <v>0</v>
      </c>
      <c r="V4537" s="139">
        <f ca="1">VLOOKUP(Tableau4[[#This Row],[Décalage]],D:G,4,0)</f>
        <v>0</v>
      </c>
      <c r="AY4537" s="88"/>
      <c r="AZ4537" s="88"/>
      <c r="BA4537" s="88"/>
      <c r="BB4537" s="88"/>
      <c r="BC4537" s="88"/>
    </row>
    <row r="4538" spans="1:55" ht="15" x14ac:dyDescent="0.2">
      <c r="A4538" s="100" t="s">
        <v>534</v>
      </c>
      <c r="B4538" s="95" t="s">
        <v>534</v>
      </c>
      <c r="C4538" s="101">
        <v>4535</v>
      </c>
      <c r="D4538" s="95" t="s">
        <v>534</v>
      </c>
      <c r="E4538" s="99" t="s">
        <v>534</v>
      </c>
      <c r="F4538" s="95" t="s">
        <v>534</v>
      </c>
      <c r="G4538" s="95" t="s">
        <v>534</v>
      </c>
      <c r="H4538" s="101">
        <v>0</v>
      </c>
      <c r="I4538" s="101">
        <v>1</v>
      </c>
      <c r="J4538" s="101">
        <v>4071</v>
      </c>
      <c r="K4538" s="101" t="s">
        <v>534</v>
      </c>
      <c r="L4538" s="98" t="s">
        <v>534</v>
      </c>
      <c r="M4538" s="98" t="s">
        <v>534</v>
      </c>
      <c r="N4538" s="97" t="s">
        <v>534</v>
      </c>
      <c r="Q4538" s="88" t="str">
        <f t="array" aca="1" ref="Q4538" ca="1">IFERROR(INDEX(Tableau3[Num DECAL],SMALL(IF(Tableau3[Num DECAL]&lt;&gt;"",ROW(INDIRECT("1:"&amp;ROWS(Tableau3[Num DECAL])))),ROWS($1:4527))),"")</f>
        <v/>
      </c>
      <c r="R4538" s="88">
        <f t="shared" ca="1" si="70"/>
        <v>0</v>
      </c>
      <c r="S4538" s="88">
        <f ca="1">COUNTIFS(Tableau3[PLAGE],R4538)</f>
        <v>0</v>
      </c>
      <c r="T4538" s="139">
        <f ca="1">INDEX(EXTRACT!DATE,MATCH(Tableau4[[#This Row],[Décalage]],D:D,0),0)</f>
        <v>0</v>
      </c>
      <c r="U4538" s="139">
        <f ca="1">VLOOKUP(Tableau4[[#This Row],[Décalage]],D:E,2,0)</f>
        <v>0</v>
      </c>
      <c r="V4538" s="139">
        <f ca="1">VLOOKUP(Tableau4[[#This Row],[Décalage]],D:G,4,0)</f>
        <v>0</v>
      </c>
      <c r="AY4538" s="88"/>
      <c r="AZ4538" s="88"/>
      <c r="BA4538" s="88"/>
      <c r="BB4538" s="88"/>
      <c r="BC4538" s="88"/>
    </row>
    <row r="4539" spans="1:55" ht="15" x14ac:dyDescent="0.2">
      <c r="A4539" s="100" t="s">
        <v>534</v>
      </c>
      <c r="B4539" s="95" t="s">
        <v>534</v>
      </c>
      <c r="C4539" s="101">
        <v>4536</v>
      </c>
      <c r="D4539" s="95" t="s">
        <v>534</v>
      </c>
      <c r="E4539" s="99" t="s">
        <v>534</v>
      </c>
      <c r="F4539" s="95" t="s">
        <v>534</v>
      </c>
      <c r="G4539" s="95" t="s">
        <v>534</v>
      </c>
      <c r="H4539" s="101">
        <v>0</v>
      </c>
      <c r="I4539" s="101">
        <v>1</v>
      </c>
      <c r="J4539" s="101">
        <v>4072</v>
      </c>
      <c r="K4539" s="101" t="s">
        <v>534</v>
      </c>
      <c r="L4539" s="98" t="s">
        <v>534</v>
      </c>
      <c r="M4539" s="98" t="s">
        <v>534</v>
      </c>
      <c r="N4539" s="97" t="s">
        <v>534</v>
      </c>
      <c r="Q4539" s="88" t="str">
        <f t="array" aca="1" ref="Q4539" ca="1">IFERROR(INDEX(Tableau3[Num DECAL],SMALL(IF(Tableau3[Num DECAL]&lt;&gt;"",ROW(INDIRECT("1:"&amp;ROWS(Tableau3[Num DECAL])))),ROWS($1:4528))),"")</f>
        <v/>
      </c>
      <c r="R4539" s="88">
        <f t="shared" ca="1" si="70"/>
        <v>0</v>
      </c>
      <c r="S4539" s="88">
        <f ca="1">COUNTIFS(Tableau3[PLAGE],R4539)</f>
        <v>0</v>
      </c>
      <c r="T4539" s="139">
        <f ca="1">INDEX(EXTRACT!DATE,MATCH(Tableau4[[#This Row],[Décalage]],D:D,0),0)</f>
        <v>0</v>
      </c>
      <c r="U4539" s="139">
        <f ca="1">VLOOKUP(Tableau4[[#This Row],[Décalage]],D:E,2,0)</f>
        <v>0</v>
      </c>
      <c r="V4539" s="139">
        <f ca="1">VLOOKUP(Tableau4[[#This Row],[Décalage]],D:G,4,0)</f>
        <v>0</v>
      </c>
      <c r="AY4539" s="88"/>
      <c r="AZ4539" s="88"/>
      <c r="BA4539" s="88"/>
      <c r="BB4539" s="88"/>
      <c r="BC4539" s="88"/>
    </row>
    <row r="4540" spans="1:55" ht="15" x14ac:dyDescent="0.2">
      <c r="A4540" s="100" t="s">
        <v>534</v>
      </c>
      <c r="B4540" s="95" t="s">
        <v>534</v>
      </c>
      <c r="C4540" s="101">
        <v>4537</v>
      </c>
      <c r="D4540" s="95" t="s">
        <v>534</v>
      </c>
      <c r="E4540" s="99" t="s">
        <v>534</v>
      </c>
      <c r="F4540" s="95" t="s">
        <v>534</v>
      </c>
      <c r="G4540" s="95" t="s">
        <v>534</v>
      </c>
      <c r="H4540" s="101">
        <v>0</v>
      </c>
      <c r="I4540" s="101">
        <v>1</v>
      </c>
      <c r="J4540" s="101">
        <v>4073</v>
      </c>
      <c r="K4540" s="101" t="s">
        <v>534</v>
      </c>
      <c r="L4540" s="98" t="s">
        <v>534</v>
      </c>
      <c r="M4540" s="98" t="s">
        <v>534</v>
      </c>
      <c r="N4540" s="97" t="s">
        <v>534</v>
      </c>
      <c r="Q4540" s="88" t="str">
        <f t="array" aca="1" ref="Q4540" ca="1">IFERROR(INDEX(Tableau3[Num DECAL],SMALL(IF(Tableau3[Num DECAL]&lt;&gt;"",ROW(INDIRECT("1:"&amp;ROWS(Tableau3[Num DECAL])))),ROWS($1:4529))),"")</f>
        <v/>
      </c>
      <c r="R4540" s="88">
        <f t="shared" ca="1" si="70"/>
        <v>0</v>
      </c>
      <c r="S4540" s="88">
        <f ca="1">COUNTIFS(Tableau3[PLAGE],R4540)</f>
        <v>0</v>
      </c>
      <c r="T4540" s="139">
        <f ca="1">INDEX(EXTRACT!DATE,MATCH(Tableau4[[#This Row],[Décalage]],D:D,0),0)</f>
        <v>0</v>
      </c>
      <c r="U4540" s="139">
        <f ca="1">VLOOKUP(Tableau4[[#This Row],[Décalage]],D:E,2,0)</f>
        <v>0</v>
      </c>
      <c r="V4540" s="139">
        <f ca="1">VLOOKUP(Tableau4[[#This Row],[Décalage]],D:G,4,0)</f>
        <v>0</v>
      </c>
      <c r="AY4540" s="88"/>
      <c r="AZ4540" s="88"/>
      <c r="BA4540" s="88"/>
      <c r="BB4540" s="88"/>
      <c r="BC4540" s="88"/>
    </row>
    <row r="4541" spans="1:55" ht="15" x14ac:dyDescent="0.2">
      <c r="A4541" s="100" t="s">
        <v>534</v>
      </c>
      <c r="B4541" s="95" t="s">
        <v>534</v>
      </c>
      <c r="C4541" s="101">
        <v>4538</v>
      </c>
      <c r="D4541" s="95" t="s">
        <v>534</v>
      </c>
      <c r="E4541" s="99" t="s">
        <v>534</v>
      </c>
      <c r="F4541" s="95" t="s">
        <v>534</v>
      </c>
      <c r="G4541" s="95" t="s">
        <v>534</v>
      </c>
      <c r="H4541" s="101">
        <v>0</v>
      </c>
      <c r="I4541" s="101">
        <v>1</v>
      </c>
      <c r="J4541" s="101">
        <v>4074</v>
      </c>
      <c r="K4541" s="101" t="s">
        <v>534</v>
      </c>
      <c r="L4541" s="98" t="s">
        <v>534</v>
      </c>
      <c r="M4541" s="98" t="s">
        <v>534</v>
      </c>
      <c r="N4541" s="97" t="s">
        <v>534</v>
      </c>
      <c r="Q4541" s="88" t="str">
        <f t="array" aca="1" ref="Q4541" ca="1">IFERROR(INDEX(Tableau3[Num DECAL],SMALL(IF(Tableau3[Num DECAL]&lt;&gt;"",ROW(INDIRECT("1:"&amp;ROWS(Tableau3[Num DECAL])))),ROWS($1:4530))),"")</f>
        <v/>
      </c>
      <c r="R4541" s="88">
        <f t="shared" ca="1" si="70"/>
        <v>0</v>
      </c>
      <c r="S4541" s="88">
        <f ca="1">COUNTIFS(Tableau3[PLAGE],R4541)</f>
        <v>0</v>
      </c>
      <c r="T4541" s="139">
        <f ca="1">INDEX(EXTRACT!DATE,MATCH(Tableau4[[#This Row],[Décalage]],D:D,0),0)</f>
        <v>0</v>
      </c>
      <c r="U4541" s="139">
        <f ca="1">VLOOKUP(Tableau4[[#This Row],[Décalage]],D:E,2,0)</f>
        <v>0</v>
      </c>
      <c r="V4541" s="139">
        <f ca="1">VLOOKUP(Tableau4[[#This Row],[Décalage]],D:G,4,0)</f>
        <v>0</v>
      </c>
      <c r="AY4541" s="88"/>
      <c r="AZ4541" s="88"/>
      <c r="BA4541" s="88"/>
      <c r="BB4541" s="88"/>
      <c r="BC4541" s="88"/>
    </row>
    <row r="4542" spans="1:55" ht="15" x14ac:dyDescent="0.2">
      <c r="A4542" s="100" t="s">
        <v>534</v>
      </c>
      <c r="B4542" s="95" t="s">
        <v>534</v>
      </c>
      <c r="C4542" s="101">
        <v>4539</v>
      </c>
      <c r="D4542" s="95" t="s">
        <v>534</v>
      </c>
      <c r="E4542" s="99" t="s">
        <v>534</v>
      </c>
      <c r="F4542" s="95" t="s">
        <v>534</v>
      </c>
      <c r="G4542" s="95" t="s">
        <v>534</v>
      </c>
      <c r="H4542" s="101">
        <v>0</v>
      </c>
      <c r="I4542" s="101">
        <v>1</v>
      </c>
      <c r="J4542" s="101">
        <v>4075</v>
      </c>
      <c r="K4542" s="101" t="s">
        <v>534</v>
      </c>
      <c r="L4542" s="98" t="s">
        <v>534</v>
      </c>
      <c r="M4542" s="98" t="s">
        <v>534</v>
      </c>
      <c r="N4542" s="97" t="s">
        <v>534</v>
      </c>
      <c r="Q4542" s="88" t="str">
        <f t="array" aca="1" ref="Q4542" ca="1">IFERROR(INDEX(Tableau3[Num DECAL],SMALL(IF(Tableau3[Num DECAL]&lt;&gt;"",ROW(INDIRECT("1:"&amp;ROWS(Tableau3[Num DECAL])))),ROWS($1:4531))),"")</f>
        <v/>
      </c>
      <c r="R4542" s="88">
        <f t="shared" ca="1" si="70"/>
        <v>0</v>
      </c>
      <c r="S4542" s="88">
        <f ca="1">COUNTIFS(Tableau3[PLAGE],R4542)</f>
        <v>0</v>
      </c>
      <c r="T4542" s="139">
        <f ca="1">INDEX(EXTRACT!DATE,MATCH(Tableau4[[#This Row],[Décalage]],D:D,0),0)</f>
        <v>0</v>
      </c>
      <c r="U4542" s="139">
        <f ca="1">VLOOKUP(Tableau4[[#This Row],[Décalage]],D:E,2,0)</f>
        <v>0</v>
      </c>
      <c r="V4542" s="139">
        <f ca="1">VLOOKUP(Tableau4[[#This Row],[Décalage]],D:G,4,0)</f>
        <v>0</v>
      </c>
      <c r="AY4542" s="88"/>
      <c r="AZ4542" s="88"/>
      <c r="BA4542" s="88"/>
      <c r="BB4542" s="88"/>
      <c r="BC4542" s="88"/>
    </row>
    <row r="4543" spans="1:55" ht="15" x14ac:dyDescent="0.2">
      <c r="A4543" s="100" t="s">
        <v>534</v>
      </c>
      <c r="B4543" s="95" t="s">
        <v>534</v>
      </c>
      <c r="C4543" s="101">
        <v>4540</v>
      </c>
      <c r="D4543" s="95" t="s">
        <v>534</v>
      </c>
      <c r="E4543" s="99" t="s">
        <v>534</v>
      </c>
      <c r="F4543" s="95" t="s">
        <v>534</v>
      </c>
      <c r="G4543" s="95" t="s">
        <v>534</v>
      </c>
      <c r="H4543" s="101">
        <v>0</v>
      </c>
      <c r="I4543" s="101">
        <v>1</v>
      </c>
      <c r="J4543" s="101">
        <v>4076</v>
      </c>
      <c r="K4543" s="101" t="s">
        <v>534</v>
      </c>
      <c r="L4543" s="98" t="s">
        <v>534</v>
      </c>
      <c r="M4543" s="98" t="s">
        <v>534</v>
      </c>
      <c r="N4543" s="97" t="s">
        <v>534</v>
      </c>
      <c r="Q4543" s="88" t="str">
        <f t="array" aca="1" ref="Q4543" ca="1">IFERROR(INDEX(Tableau3[Num DECAL],SMALL(IF(Tableau3[Num DECAL]&lt;&gt;"",ROW(INDIRECT("1:"&amp;ROWS(Tableau3[Num DECAL])))),ROWS($1:4532))),"")</f>
        <v/>
      </c>
      <c r="R4543" s="88">
        <f t="shared" ca="1" si="70"/>
        <v>0</v>
      </c>
      <c r="S4543" s="88">
        <f ca="1">COUNTIFS(Tableau3[PLAGE],R4543)</f>
        <v>0</v>
      </c>
      <c r="T4543" s="139">
        <f ca="1">INDEX(EXTRACT!DATE,MATCH(Tableau4[[#This Row],[Décalage]],D:D,0),0)</f>
        <v>0</v>
      </c>
      <c r="U4543" s="139">
        <f ca="1">VLOOKUP(Tableau4[[#This Row],[Décalage]],D:E,2,0)</f>
        <v>0</v>
      </c>
      <c r="V4543" s="139">
        <f ca="1">VLOOKUP(Tableau4[[#This Row],[Décalage]],D:G,4,0)</f>
        <v>0</v>
      </c>
      <c r="AY4543" s="88"/>
      <c r="AZ4543" s="88"/>
      <c r="BA4543" s="88"/>
      <c r="BB4543" s="88"/>
      <c r="BC4543" s="88"/>
    </row>
    <row r="4544" spans="1:55" ht="15" x14ac:dyDescent="0.2">
      <c r="A4544" s="100" t="s">
        <v>534</v>
      </c>
      <c r="B4544" s="95" t="s">
        <v>534</v>
      </c>
      <c r="C4544" s="95">
        <v>4541</v>
      </c>
      <c r="D4544" s="95" t="s">
        <v>534</v>
      </c>
      <c r="E4544" s="99" t="s">
        <v>534</v>
      </c>
      <c r="F4544" s="95" t="s">
        <v>534</v>
      </c>
      <c r="G4544" s="95" t="s">
        <v>534</v>
      </c>
      <c r="H4544" s="95">
        <v>0</v>
      </c>
      <c r="I4544" s="95">
        <v>1</v>
      </c>
      <c r="J4544" s="95">
        <v>4077</v>
      </c>
      <c r="K4544" s="95" t="s">
        <v>534</v>
      </c>
      <c r="L4544" s="98" t="s">
        <v>534</v>
      </c>
      <c r="M4544" s="98" t="s">
        <v>534</v>
      </c>
      <c r="N4544" s="97" t="s">
        <v>534</v>
      </c>
      <c r="Q4544" s="88" t="str">
        <f t="array" aca="1" ref="Q4544" ca="1">IFERROR(INDEX(Tableau3[Num DECAL],SMALL(IF(Tableau3[Num DECAL]&lt;&gt;"",ROW(INDIRECT("1:"&amp;ROWS(Tableau3[Num DECAL])))),ROWS($1:4533))),"")</f>
        <v/>
      </c>
      <c r="R4544" s="88">
        <f t="shared" ca="1" si="70"/>
        <v>0</v>
      </c>
      <c r="S4544" s="88">
        <f ca="1">COUNTIFS(Tableau3[PLAGE],R4544)</f>
        <v>0</v>
      </c>
      <c r="T4544" s="139">
        <f ca="1">INDEX(EXTRACT!DATE,MATCH(Tableau4[[#This Row],[Décalage]],D:D,0),0)</f>
        <v>0</v>
      </c>
      <c r="U4544" s="139">
        <f ca="1">VLOOKUP(Tableau4[[#This Row],[Décalage]],D:E,2,0)</f>
        <v>0</v>
      </c>
      <c r="V4544" s="139">
        <f ca="1">VLOOKUP(Tableau4[[#This Row],[Décalage]],D:G,4,0)</f>
        <v>0</v>
      </c>
      <c r="AY4544" s="88"/>
      <c r="AZ4544" s="88"/>
      <c r="BA4544" s="88"/>
      <c r="BB4544" s="88"/>
      <c r="BC4544" s="88"/>
    </row>
    <row r="4545" spans="1:55" ht="15" x14ac:dyDescent="0.2">
      <c r="A4545" s="100" t="s">
        <v>534</v>
      </c>
      <c r="B4545" s="95" t="s">
        <v>534</v>
      </c>
      <c r="C4545" s="95">
        <v>4542</v>
      </c>
      <c r="D4545" s="95" t="s">
        <v>534</v>
      </c>
      <c r="E4545" s="99" t="s">
        <v>534</v>
      </c>
      <c r="F4545" s="95" t="s">
        <v>534</v>
      </c>
      <c r="G4545" s="95" t="s">
        <v>534</v>
      </c>
      <c r="H4545" s="95">
        <v>0</v>
      </c>
      <c r="I4545" s="95">
        <v>1</v>
      </c>
      <c r="J4545" s="95">
        <v>4078</v>
      </c>
      <c r="K4545" s="95" t="s">
        <v>534</v>
      </c>
      <c r="L4545" s="98" t="s">
        <v>534</v>
      </c>
      <c r="M4545" s="98" t="s">
        <v>534</v>
      </c>
      <c r="N4545" s="97" t="s">
        <v>534</v>
      </c>
      <c r="Q4545" s="88" t="str">
        <f t="array" aca="1" ref="Q4545" ca="1">IFERROR(INDEX(Tableau3[Num DECAL],SMALL(IF(Tableau3[Num DECAL]&lt;&gt;"",ROW(INDIRECT("1:"&amp;ROWS(Tableau3[Num DECAL])))),ROWS($1:4534))),"")</f>
        <v/>
      </c>
      <c r="R4545" s="88">
        <f t="shared" ca="1" si="70"/>
        <v>0</v>
      </c>
      <c r="S4545" s="88">
        <f ca="1">COUNTIFS(Tableau3[PLAGE],R4545)</f>
        <v>0</v>
      </c>
      <c r="T4545" s="139">
        <f ca="1">INDEX(EXTRACT!DATE,MATCH(Tableau4[[#This Row],[Décalage]],D:D,0),0)</f>
        <v>0</v>
      </c>
      <c r="U4545" s="139">
        <f ca="1">VLOOKUP(Tableau4[[#This Row],[Décalage]],D:E,2,0)</f>
        <v>0</v>
      </c>
      <c r="V4545" s="139">
        <f ca="1">VLOOKUP(Tableau4[[#This Row],[Décalage]],D:G,4,0)</f>
        <v>0</v>
      </c>
      <c r="AY4545" s="88"/>
      <c r="AZ4545" s="88"/>
      <c r="BA4545" s="88"/>
      <c r="BB4545" s="88"/>
      <c r="BC4545" s="88"/>
    </row>
    <row r="4546" spans="1:55" ht="15" x14ac:dyDescent="0.2">
      <c r="A4546" s="100" t="s">
        <v>534</v>
      </c>
      <c r="B4546" s="95" t="s">
        <v>534</v>
      </c>
      <c r="C4546" s="95">
        <v>4543</v>
      </c>
      <c r="D4546" s="95" t="s">
        <v>534</v>
      </c>
      <c r="E4546" s="99" t="s">
        <v>534</v>
      </c>
      <c r="F4546" s="95" t="s">
        <v>534</v>
      </c>
      <c r="G4546" s="95" t="s">
        <v>534</v>
      </c>
      <c r="H4546" s="95">
        <v>0</v>
      </c>
      <c r="I4546" s="95">
        <v>1</v>
      </c>
      <c r="J4546" s="95">
        <v>4079</v>
      </c>
      <c r="K4546" s="95" t="s">
        <v>534</v>
      </c>
      <c r="L4546" s="98" t="s">
        <v>534</v>
      </c>
      <c r="M4546" s="98" t="s">
        <v>534</v>
      </c>
      <c r="N4546" s="97" t="s">
        <v>534</v>
      </c>
      <c r="Q4546" s="88" t="str">
        <f t="array" aca="1" ref="Q4546" ca="1">IFERROR(INDEX(Tableau3[Num DECAL],SMALL(IF(Tableau3[Num DECAL]&lt;&gt;"",ROW(INDIRECT("1:"&amp;ROWS(Tableau3[Num DECAL])))),ROWS($1:4535))),"")</f>
        <v/>
      </c>
      <c r="R4546" s="88">
        <f t="shared" ca="1" si="70"/>
        <v>0</v>
      </c>
      <c r="S4546" s="88">
        <f ca="1">COUNTIFS(Tableau3[PLAGE],R4546)</f>
        <v>0</v>
      </c>
      <c r="T4546" s="139">
        <f ca="1">INDEX(EXTRACT!DATE,MATCH(Tableau4[[#This Row],[Décalage]],D:D,0),0)</f>
        <v>0</v>
      </c>
      <c r="U4546" s="139">
        <f ca="1">VLOOKUP(Tableau4[[#This Row],[Décalage]],D:E,2,0)</f>
        <v>0</v>
      </c>
      <c r="V4546" s="139">
        <f ca="1">VLOOKUP(Tableau4[[#This Row],[Décalage]],D:G,4,0)</f>
        <v>0</v>
      </c>
      <c r="AY4546" s="88"/>
      <c r="AZ4546" s="88"/>
      <c r="BA4546" s="88"/>
      <c r="BB4546" s="88"/>
      <c r="BC4546" s="88"/>
    </row>
    <row r="4547" spans="1:55" ht="15" x14ac:dyDescent="0.2">
      <c r="A4547" s="100" t="s">
        <v>534</v>
      </c>
      <c r="B4547" s="95" t="s">
        <v>534</v>
      </c>
      <c r="C4547" s="101">
        <v>4544</v>
      </c>
      <c r="D4547" s="95" t="s">
        <v>534</v>
      </c>
      <c r="E4547" s="99" t="s">
        <v>534</v>
      </c>
      <c r="F4547" s="95" t="s">
        <v>534</v>
      </c>
      <c r="G4547" s="95" t="s">
        <v>534</v>
      </c>
      <c r="H4547" s="101">
        <v>0</v>
      </c>
      <c r="I4547" s="101">
        <v>1</v>
      </c>
      <c r="J4547" s="101">
        <v>4080</v>
      </c>
      <c r="K4547" s="101" t="s">
        <v>534</v>
      </c>
      <c r="L4547" s="98" t="s">
        <v>534</v>
      </c>
      <c r="M4547" s="98" t="s">
        <v>534</v>
      </c>
      <c r="N4547" s="97" t="s">
        <v>534</v>
      </c>
      <c r="Q4547" s="88" t="str">
        <f t="array" aca="1" ref="Q4547" ca="1">IFERROR(INDEX(Tableau3[Num DECAL],SMALL(IF(Tableau3[Num DECAL]&lt;&gt;"",ROW(INDIRECT("1:"&amp;ROWS(Tableau3[Num DECAL])))),ROWS($1:4536))),"")</f>
        <v/>
      </c>
      <c r="R4547" s="88">
        <f t="shared" ca="1" si="70"/>
        <v>0</v>
      </c>
      <c r="S4547" s="88">
        <f ca="1">COUNTIFS(Tableau3[PLAGE],R4547)</f>
        <v>0</v>
      </c>
      <c r="T4547" s="139">
        <f ca="1">INDEX(EXTRACT!DATE,MATCH(Tableau4[[#This Row],[Décalage]],D:D,0),0)</f>
        <v>0</v>
      </c>
      <c r="U4547" s="139">
        <f ca="1">VLOOKUP(Tableau4[[#This Row],[Décalage]],D:E,2,0)</f>
        <v>0</v>
      </c>
      <c r="V4547" s="139">
        <f ca="1">VLOOKUP(Tableau4[[#This Row],[Décalage]],D:G,4,0)</f>
        <v>0</v>
      </c>
      <c r="AY4547" s="88"/>
      <c r="AZ4547" s="88"/>
      <c r="BA4547" s="88"/>
      <c r="BB4547" s="88"/>
      <c r="BC4547" s="88"/>
    </row>
    <row r="4548" spans="1:55" ht="15" x14ac:dyDescent="0.2">
      <c r="A4548" s="100" t="s">
        <v>534</v>
      </c>
      <c r="B4548" s="95" t="s">
        <v>534</v>
      </c>
      <c r="C4548" s="101">
        <v>4545</v>
      </c>
      <c r="D4548" s="95" t="s">
        <v>534</v>
      </c>
      <c r="E4548" s="99" t="s">
        <v>534</v>
      </c>
      <c r="F4548" s="95" t="s">
        <v>534</v>
      </c>
      <c r="G4548" s="95" t="s">
        <v>534</v>
      </c>
      <c r="H4548" s="101">
        <v>0</v>
      </c>
      <c r="I4548" s="101">
        <v>1</v>
      </c>
      <c r="J4548" s="101">
        <v>4081</v>
      </c>
      <c r="K4548" s="101" t="s">
        <v>534</v>
      </c>
      <c r="L4548" s="98" t="s">
        <v>534</v>
      </c>
      <c r="M4548" s="98" t="s">
        <v>534</v>
      </c>
      <c r="N4548" s="97" t="s">
        <v>534</v>
      </c>
      <c r="Q4548" s="88" t="str">
        <f t="array" aca="1" ref="Q4548" ca="1">IFERROR(INDEX(Tableau3[Num DECAL],SMALL(IF(Tableau3[Num DECAL]&lt;&gt;"",ROW(INDIRECT("1:"&amp;ROWS(Tableau3[Num DECAL])))),ROWS($1:4537))),"")</f>
        <v/>
      </c>
      <c r="R4548" s="88">
        <f t="shared" ca="1" si="70"/>
        <v>0</v>
      </c>
      <c r="S4548" s="88">
        <f ca="1">COUNTIFS(Tableau3[PLAGE],R4548)</f>
        <v>0</v>
      </c>
      <c r="T4548" s="139">
        <f ca="1">INDEX(EXTRACT!DATE,MATCH(Tableau4[[#This Row],[Décalage]],D:D,0),0)</f>
        <v>0</v>
      </c>
      <c r="U4548" s="139">
        <f ca="1">VLOOKUP(Tableau4[[#This Row],[Décalage]],D:E,2,0)</f>
        <v>0</v>
      </c>
      <c r="V4548" s="139">
        <f ca="1">VLOOKUP(Tableau4[[#This Row],[Décalage]],D:G,4,0)</f>
        <v>0</v>
      </c>
      <c r="AY4548" s="88"/>
      <c r="AZ4548" s="88"/>
      <c r="BA4548" s="88"/>
      <c r="BB4548" s="88"/>
      <c r="BC4548" s="88"/>
    </row>
    <row r="4549" spans="1:55" ht="15" x14ac:dyDescent="0.2">
      <c r="A4549" s="100" t="s">
        <v>534</v>
      </c>
      <c r="B4549" s="95" t="s">
        <v>534</v>
      </c>
      <c r="C4549" s="95">
        <v>4546</v>
      </c>
      <c r="D4549" s="95" t="s">
        <v>534</v>
      </c>
      <c r="E4549" s="99" t="s">
        <v>534</v>
      </c>
      <c r="F4549" s="95" t="s">
        <v>534</v>
      </c>
      <c r="G4549" s="95" t="s">
        <v>534</v>
      </c>
      <c r="H4549" s="95">
        <v>0</v>
      </c>
      <c r="I4549" s="95">
        <v>1</v>
      </c>
      <c r="J4549" s="95">
        <v>4082</v>
      </c>
      <c r="K4549" s="95" t="s">
        <v>534</v>
      </c>
      <c r="L4549" s="98" t="s">
        <v>534</v>
      </c>
      <c r="M4549" s="98" t="s">
        <v>534</v>
      </c>
      <c r="N4549" s="97" t="s">
        <v>534</v>
      </c>
      <c r="Q4549" s="88" t="str">
        <f t="array" aca="1" ref="Q4549" ca="1">IFERROR(INDEX(Tableau3[Num DECAL],SMALL(IF(Tableau3[Num DECAL]&lt;&gt;"",ROW(INDIRECT("1:"&amp;ROWS(Tableau3[Num DECAL])))),ROWS($1:4538))),"")</f>
        <v/>
      </c>
      <c r="R4549" s="88">
        <f t="shared" ca="1" si="70"/>
        <v>0</v>
      </c>
      <c r="S4549" s="88">
        <f ca="1">COUNTIFS(Tableau3[PLAGE],R4549)</f>
        <v>0</v>
      </c>
      <c r="T4549" s="139">
        <f ca="1">INDEX(EXTRACT!DATE,MATCH(Tableau4[[#This Row],[Décalage]],D:D,0),0)</f>
        <v>0</v>
      </c>
      <c r="U4549" s="139">
        <f ca="1">VLOOKUP(Tableau4[[#This Row],[Décalage]],D:E,2,0)</f>
        <v>0</v>
      </c>
      <c r="V4549" s="139">
        <f ca="1">VLOOKUP(Tableau4[[#This Row],[Décalage]],D:G,4,0)</f>
        <v>0</v>
      </c>
      <c r="AY4549" s="88"/>
      <c r="AZ4549" s="88"/>
      <c r="BA4549" s="88"/>
      <c r="BB4549" s="88"/>
      <c r="BC4549" s="88"/>
    </row>
    <row r="4550" spans="1:55" ht="15" x14ac:dyDescent="0.2">
      <c r="A4550" s="96" t="s">
        <v>534</v>
      </c>
      <c r="B4550" s="93" t="s">
        <v>534</v>
      </c>
      <c r="C4550" s="93">
        <v>4547</v>
      </c>
      <c r="D4550" s="95" t="s">
        <v>534</v>
      </c>
      <c r="E4550" s="94" t="s">
        <v>534</v>
      </c>
      <c r="F4550" s="93" t="s">
        <v>534</v>
      </c>
      <c r="G4550" s="93" t="s">
        <v>534</v>
      </c>
      <c r="H4550" s="93">
        <v>0</v>
      </c>
      <c r="I4550" s="93">
        <v>1</v>
      </c>
      <c r="J4550" s="93">
        <v>4083</v>
      </c>
      <c r="K4550" s="93" t="s">
        <v>534</v>
      </c>
      <c r="L4550" s="92" t="s">
        <v>534</v>
      </c>
      <c r="M4550" s="92" t="s">
        <v>534</v>
      </c>
      <c r="N4550" s="91" t="s">
        <v>534</v>
      </c>
      <c r="Q4550" s="88" t="str">
        <f t="array" aca="1" ref="Q4550" ca="1">IFERROR(INDEX(Tableau3[Num DECAL],SMALL(IF(Tableau3[Num DECAL]&lt;&gt;"",ROW(INDIRECT("1:"&amp;ROWS(Tableau3[Num DECAL])))),ROWS($1:4539))),"")</f>
        <v/>
      </c>
      <c r="R4550" s="88">
        <f t="shared" ca="1" si="70"/>
        <v>0</v>
      </c>
      <c r="S4550" s="88">
        <f ca="1">COUNTIFS(Tableau3[PLAGE],R4550)</f>
        <v>0</v>
      </c>
      <c r="T4550" s="139">
        <f ca="1">INDEX(EXTRACT!DATE,MATCH(Tableau4[[#This Row],[Décalage]],D:D,0),0)</f>
        <v>0</v>
      </c>
      <c r="U4550" s="139">
        <f ca="1">VLOOKUP(Tableau4[[#This Row],[Décalage]],D:E,2,0)</f>
        <v>0</v>
      </c>
      <c r="V4550" s="139">
        <f ca="1">VLOOKUP(Tableau4[[#This Row],[Décalage]],D:G,4,0)</f>
        <v>0</v>
      </c>
      <c r="AY4550" s="88"/>
      <c r="AZ4550" s="88"/>
      <c r="BA4550" s="88"/>
      <c r="BB4550" s="88"/>
      <c r="BC4550" s="88"/>
    </row>
    <row r="4551" spans="1:55" x14ac:dyDescent="0.2">
      <c r="Q4551" s="88" t="str">
        <f t="array" aca="1" ref="Q4551" ca="1">IFERROR(INDEX(Tableau3[Num DECAL],SMALL(IF(Tableau3[Num DECAL]&lt;&gt;"",ROW(INDIRECT("1:"&amp;ROWS(Tableau3[Num DECAL])))),ROWS($1:4540))),"")</f>
        <v/>
      </c>
      <c r="R4551" s="88">
        <f t="shared" ca="1" si="70"/>
        <v>0</v>
      </c>
      <c r="S4551" s="88">
        <f ca="1">COUNTIFS(Tableau3[PLAGE],R4551)</f>
        <v>0</v>
      </c>
      <c r="T4551" s="139">
        <f ca="1">INDEX(EXTRACT!DATE,MATCH(Tableau4[[#This Row],[Décalage]],D:D,0),0)</f>
        <v>0</v>
      </c>
      <c r="U4551" s="139">
        <f ca="1">VLOOKUP(Tableau4[[#This Row],[Décalage]],D:E,2,0)</f>
        <v>0</v>
      </c>
      <c r="V4551" s="139">
        <f ca="1">VLOOKUP(Tableau4[[#This Row],[Décalage]],D:G,4,0)</f>
        <v>0</v>
      </c>
      <c r="AY4551" s="88"/>
      <c r="AZ4551" s="88"/>
      <c r="BA4551" s="88"/>
      <c r="BB4551" s="88"/>
      <c r="BC4551" s="88"/>
    </row>
  </sheetData>
  <mergeCells count="21">
    <mergeCell ref="R2:R3"/>
    <mergeCell ref="V2:V3"/>
    <mergeCell ref="Z2:Z3"/>
    <mergeCell ref="AD2:AD3"/>
    <mergeCell ref="AH2:AH3"/>
    <mergeCell ref="AE2:AE3"/>
    <mergeCell ref="X2:X3"/>
    <mergeCell ref="AB2:AB3"/>
    <mergeCell ref="AF2:AF3"/>
    <mergeCell ref="AA2:AA3"/>
    <mergeCell ref="AI2:AI3"/>
    <mergeCell ref="AR2:AR3"/>
    <mergeCell ref="S2:S3"/>
    <mergeCell ref="W2:W3"/>
    <mergeCell ref="T2:T3"/>
    <mergeCell ref="AQ2:AQ3"/>
    <mergeCell ref="AL2:AL3"/>
    <mergeCell ref="AP2:AP3"/>
    <mergeCell ref="AJ2:AJ3"/>
    <mergeCell ref="AN2:AN3"/>
    <mergeCell ref="AM2:AM3"/>
  </mergeCells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20"/>
  <sheetViews>
    <sheetView topLeftCell="H205" workbookViewId="0">
      <selection activeCell="N146" sqref="N146"/>
    </sheetView>
  </sheetViews>
  <sheetFormatPr baseColWidth="10" defaultRowHeight="15" x14ac:dyDescent="0.25"/>
  <cols>
    <col min="1" max="1" width="20.7109375" style="63" bestFit="1" customWidth="1"/>
    <col min="2" max="2" width="26.7109375" style="63" bestFit="1" customWidth="1"/>
    <col min="3" max="3" width="17.7109375" style="63" bestFit="1" customWidth="1"/>
    <col min="4" max="4" width="13.85546875" style="63" bestFit="1" customWidth="1"/>
    <col min="5" max="5" width="11.7109375" style="77" bestFit="1" customWidth="1"/>
    <col min="6" max="6" width="34.7109375" style="63" bestFit="1" customWidth="1"/>
    <col min="7" max="7" width="39.42578125" style="63" bestFit="1" customWidth="1"/>
    <col min="8" max="8" width="2" style="63" customWidth="1"/>
    <col min="9" max="9" width="18.42578125" style="63" bestFit="1" customWidth="1"/>
    <col min="10" max="10" width="25.7109375" style="63" bestFit="1" customWidth="1"/>
    <col min="11" max="11" width="24.7109375" style="63" bestFit="1" customWidth="1"/>
    <col min="12" max="12" width="21.28515625" style="63" bestFit="1" customWidth="1"/>
    <col min="13" max="13" width="33.7109375" style="63" bestFit="1" customWidth="1"/>
    <col min="14" max="14" width="37.5703125" style="63" bestFit="1" customWidth="1"/>
    <col min="15" max="15" width="40.5703125" style="63" bestFit="1" customWidth="1"/>
    <col min="16" max="16" width="19.5703125" style="63" bestFit="1" customWidth="1"/>
    <col min="17" max="16384" width="11.42578125" style="63"/>
  </cols>
  <sheetData>
    <row r="1" spans="1:7" x14ac:dyDescent="0.25">
      <c r="A1" s="63" t="s">
        <v>457</v>
      </c>
      <c r="B1" s="63" t="s">
        <v>456</v>
      </c>
      <c r="C1" s="63" t="s">
        <v>455</v>
      </c>
      <c r="D1" s="63" t="s">
        <v>454</v>
      </c>
      <c r="E1" s="77" t="s">
        <v>453</v>
      </c>
      <c r="F1" s="63" t="s">
        <v>452</v>
      </c>
      <c r="G1" s="63" t="s">
        <v>451</v>
      </c>
    </row>
    <row r="2" spans="1:7" x14ac:dyDescent="0.25">
      <c r="A2" s="63" t="s">
        <v>60</v>
      </c>
      <c r="B2" s="63" t="s">
        <v>117</v>
      </c>
      <c r="C2" s="63" t="s">
        <v>116</v>
      </c>
      <c r="D2" s="63" t="s">
        <v>115</v>
      </c>
      <c r="E2" s="77">
        <v>14165</v>
      </c>
      <c r="F2" s="63" t="s">
        <v>98</v>
      </c>
      <c r="G2" s="63" t="s">
        <v>97</v>
      </c>
    </row>
    <row r="3" spans="1:7" x14ac:dyDescent="0.25">
      <c r="A3" s="63" t="s">
        <v>60</v>
      </c>
      <c r="B3" s="63" t="s">
        <v>323</v>
      </c>
      <c r="C3" s="63" t="s">
        <v>322</v>
      </c>
      <c r="D3" s="63" t="s">
        <v>66</v>
      </c>
      <c r="E3" s="77">
        <v>9439</v>
      </c>
      <c r="F3" s="63" t="s">
        <v>56</v>
      </c>
      <c r="G3" s="63" t="s">
        <v>61</v>
      </c>
    </row>
    <row r="4" spans="1:7" x14ac:dyDescent="0.25">
      <c r="A4" s="63" t="s">
        <v>60</v>
      </c>
      <c r="B4" s="63" t="s">
        <v>407</v>
      </c>
      <c r="C4" s="63" t="s">
        <v>406</v>
      </c>
      <c r="D4" s="63" t="s">
        <v>150</v>
      </c>
      <c r="E4" s="77">
        <v>9410</v>
      </c>
      <c r="F4" s="63" t="s">
        <v>56</v>
      </c>
      <c r="G4" s="63" t="s">
        <v>55</v>
      </c>
    </row>
    <row r="5" spans="1:7" x14ac:dyDescent="0.25">
      <c r="A5" s="63" t="s">
        <v>60</v>
      </c>
      <c r="B5" s="63" t="s">
        <v>221</v>
      </c>
      <c r="C5" s="63" t="s">
        <v>220</v>
      </c>
      <c r="D5" s="63" t="s">
        <v>219</v>
      </c>
      <c r="E5" s="77">
        <v>4841</v>
      </c>
      <c r="F5" s="63" t="s">
        <v>56</v>
      </c>
      <c r="G5" s="63" t="s">
        <v>61</v>
      </c>
    </row>
    <row r="6" spans="1:7" x14ac:dyDescent="0.25">
      <c r="A6" s="63" t="s">
        <v>60</v>
      </c>
      <c r="B6" s="63" t="s">
        <v>383</v>
      </c>
      <c r="C6" s="63" t="s">
        <v>382</v>
      </c>
      <c r="D6" s="63" t="s">
        <v>381</v>
      </c>
      <c r="E6" s="77">
        <v>9132</v>
      </c>
      <c r="F6" s="63" t="s">
        <v>56</v>
      </c>
      <c r="G6" s="63" t="s">
        <v>70</v>
      </c>
    </row>
    <row r="7" spans="1:7" x14ac:dyDescent="0.25">
      <c r="A7" s="63" t="s">
        <v>60</v>
      </c>
      <c r="B7" s="63" t="s">
        <v>312</v>
      </c>
      <c r="C7" s="63" t="s">
        <v>311</v>
      </c>
      <c r="D7" s="63" t="s">
        <v>134</v>
      </c>
      <c r="E7" s="77">
        <v>9417</v>
      </c>
      <c r="F7" s="63" t="s">
        <v>56</v>
      </c>
      <c r="G7" s="63" t="s">
        <v>70</v>
      </c>
    </row>
    <row r="8" spans="1:7" x14ac:dyDescent="0.25">
      <c r="A8" s="63" t="s">
        <v>60</v>
      </c>
      <c r="B8" s="63" t="s">
        <v>366</v>
      </c>
      <c r="C8" s="63" t="s">
        <v>365</v>
      </c>
      <c r="D8" s="63" t="s">
        <v>364</v>
      </c>
      <c r="E8" s="77">
        <v>4861</v>
      </c>
      <c r="F8" s="63" t="s">
        <v>56</v>
      </c>
      <c r="G8" s="63" t="s">
        <v>334</v>
      </c>
    </row>
    <row r="9" spans="1:7" x14ac:dyDescent="0.25">
      <c r="A9" s="63" t="s">
        <v>60</v>
      </c>
      <c r="B9" s="63" t="s">
        <v>370</v>
      </c>
      <c r="C9" s="63" t="s">
        <v>369</v>
      </c>
      <c r="D9" s="63" t="s">
        <v>166</v>
      </c>
      <c r="E9" s="77">
        <v>4689</v>
      </c>
      <c r="F9" s="63" t="s">
        <v>56</v>
      </c>
      <c r="G9" s="63" t="s">
        <v>334</v>
      </c>
    </row>
    <row r="10" spans="1:7" x14ac:dyDescent="0.25">
      <c r="A10" s="63" t="s">
        <v>60</v>
      </c>
      <c r="B10" s="63" t="s">
        <v>241</v>
      </c>
      <c r="C10" s="63" t="s">
        <v>240</v>
      </c>
      <c r="D10" s="63" t="s">
        <v>169</v>
      </c>
      <c r="E10" s="77">
        <v>5102</v>
      </c>
      <c r="F10" s="63" t="s">
        <v>56</v>
      </c>
      <c r="G10" s="63" t="s">
        <v>61</v>
      </c>
    </row>
    <row r="11" spans="1:7" x14ac:dyDescent="0.25">
      <c r="A11" s="63" t="s">
        <v>60</v>
      </c>
      <c r="B11" s="63" t="s">
        <v>433</v>
      </c>
      <c r="C11" s="63" t="s">
        <v>432</v>
      </c>
      <c r="D11" s="63" t="s">
        <v>105</v>
      </c>
      <c r="E11" s="77">
        <v>5151</v>
      </c>
      <c r="F11" s="63" t="s">
        <v>56</v>
      </c>
      <c r="G11" s="63" t="s">
        <v>55</v>
      </c>
    </row>
    <row r="12" spans="1:7" x14ac:dyDescent="0.25">
      <c r="A12" s="63" t="s">
        <v>60</v>
      </c>
      <c r="B12" s="63" t="s">
        <v>267</v>
      </c>
      <c r="C12" s="63" t="s">
        <v>266</v>
      </c>
      <c r="D12" s="63" t="s">
        <v>118</v>
      </c>
      <c r="E12" s="77">
        <v>9271</v>
      </c>
      <c r="F12" s="63" t="s">
        <v>56</v>
      </c>
      <c r="G12" s="63" t="s">
        <v>70</v>
      </c>
    </row>
    <row r="13" spans="1:7" x14ac:dyDescent="0.25">
      <c r="A13" s="63" t="s">
        <v>60</v>
      </c>
      <c r="B13" s="63" t="s">
        <v>206</v>
      </c>
      <c r="C13" s="63" t="s">
        <v>205</v>
      </c>
      <c r="D13" s="63" t="s">
        <v>53</v>
      </c>
      <c r="E13" s="77">
        <v>9258</v>
      </c>
      <c r="F13" s="63" t="s">
        <v>56</v>
      </c>
      <c r="G13" s="63" t="s">
        <v>61</v>
      </c>
    </row>
    <row r="14" spans="1:7" x14ac:dyDescent="0.25">
      <c r="A14" s="63" t="s">
        <v>69</v>
      </c>
      <c r="B14" s="63" t="s">
        <v>177</v>
      </c>
      <c r="C14" s="63" t="s">
        <v>176</v>
      </c>
      <c r="D14" s="63" t="s">
        <v>175</v>
      </c>
      <c r="E14" s="77">
        <v>9513</v>
      </c>
      <c r="F14" s="63" t="s">
        <v>56</v>
      </c>
      <c r="G14" s="63" t="s">
        <v>61</v>
      </c>
    </row>
    <row r="15" spans="1:7" x14ac:dyDescent="0.25">
      <c r="A15" s="63" t="s">
        <v>60</v>
      </c>
      <c r="B15" s="63" t="s">
        <v>158</v>
      </c>
      <c r="C15" s="63" t="s">
        <v>157</v>
      </c>
      <c r="D15" s="63" t="s">
        <v>156</v>
      </c>
      <c r="E15" s="77">
        <v>4986</v>
      </c>
      <c r="F15" s="63" t="s">
        <v>56</v>
      </c>
      <c r="G15" s="63" t="s">
        <v>61</v>
      </c>
    </row>
    <row r="16" spans="1:7" x14ac:dyDescent="0.25">
      <c r="A16" s="63" t="s">
        <v>60</v>
      </c>
      <c r="B16" s="63" t="s">
        <v>230</v>
      </c>
      <c r="C16" s="63" t="s">
        <v>229</v>
      </c>
      <c r="D16" s="63" t="s">
        <v>228</v>
      </c>
      <c r="E16" s="77">
        <v>8132</v>
      </c>
      <c r="F16" s="63" t="s">
        <v>56</v>
      </c>
      <c r="G16" s="63" t="s">
        <v>70</v>
      </c>
    </row>
    <row r="17" spans="1:7" x14ac:dyDescent="0.25">
      <c r="A17" s="63" t="s">
        <v>60</v>
      </c>
      <c r="B17" s="63" t="s">
        <v>321</v>
      </c>
      <c r="C17" s="63" t="s">
        <v>320</v>
      </c>
      <c r="D17" s="63" t="s">
        <v>315</v>
      </c>
      <c r="E17" s="77">
        <v>9079</v>
      </c>
      <c r="F17" s="63" t="s">
        <v>56</v>
      </c>
      <c r="G17" s="63" t="s">
        <v>61</v>
      </c>
    </row>
    <row r="18" spans="1:7" x14ac:dyDescent="0.25">
      <c r="A18" s="63" t="s">
        <v>60</v>
      </c>
      <c r="B18" s="63" t="s">
        <v>104</v>
      </c>
      <c r="C18" s="63" t="s">
        <v>103</v>
      </c>
      <c r="D18" s="63" t="s">
        <v>102</v>
      </c>
      <c r="E18" s="77">
        <v>1354</v>
      </c>
      <c r="F18" s="63" t="s">
        <v>98</v>
      </c>
      <c r="G18" s="63" t="s">
        <v>97</v>
      </c>
    </row>
    <row r="19" spans="1:7" x14ac:dyDescent="0.25">
      <c r="A19" s="63" t="s">
        <v>69</v>
      </c>
      <c r="B19" s="63" t="s">
        <v>350</v>
      </c>
      <c r="C19" s="63" t="s">
        <v>349</v>
      </c>
      <c r="D19" s="63" t="s">
        <v>71</v>
      </c>
      <c r="E19" s="77">
        <v>4670</v>
      </c>
      <c r="F19" s="63" t="s">
        <v>56</v>
      </c>
      <c r="G19" s="63" t="s">
        <v>61</v>
      </c>
    </row>
    <row r="20" spans="1:7" x14ac:dyDescent="0.25">
      <c r="A20" s="63" t="s">
        <v>60</v>
      </c>
      <c r="B20" s="63" t="s">
        <v>413</v>
      </c>
      <c r="C20" s="63" t="s">
        <v>412</v>
      </c>
      <c r="D20" s="63" t="s">
        <v>411</v>
      </c>
      <c r="E20" s="77">
        <v>9268</v>
      </c>
      <c r="F20" s="63" t="s">
        <v>56</v>
      </c>
      <c r="G20" s="63" t="s">
        <v>55</v>
      </c>
    </row>
    <row r="21" spans="1:7" x14ac:dyDescent="0.25">
      <c r="A21" s="63" t="s">
        <v>60</v>
      </c>
      <c r="B21" s="63" t="s">
        <v>155</v>
      </c>
      <c r="C21" s="63" t="s">
        <v>154</v>
      </c>
      <c r="D21" s="63" t="s">
        <v>153</v>
      </c>
      <c r="E21" s="77">
        <v>4862</v>
      </c>
      <c r="F21" s="63" t="s">
        <v>56</v>
      </c>
      <c r="G21" s="63" t="s">
        <v>61</v>
      </c>
    </row>
    <row r="22" spans="1:7" x14ac:dyDescent="0.25">
      <c r="A22" s="63" t="s">
        <v>60</v>
      </c>
      <c r="B22" s="63" t="s">
        <v>271</v>
      </c>
      <c r="C22" s="63" t="s">
        <v>270</v>
      </c>
      <c r="D22" s="63" t="s">
        <v>175</v>
      </c>
      <c r="E22" s="77">
        <v>4866</v>
      </c>
      <c r="F22" s="63" t="s">
        <v>56</v>
      </c>
      <c r="G22" s="63" t="s">
        <v>61</v>
      </c>
    </row>
    <row r="23" spans="1:7" x14ac:dyDescent="0.25">
      <c r="A23" s="63" t="s">
        <v>69</v>
      </c>
      <c r="B23" s="63" t="s">
        <v>152</v>
      </c>
      <c r="C23" s="63" t="s">
        <v>151</v>
      </c>
      <c r="D23" s="63" t="s">
        <v>150</v>
      </c>
      <c r="E23" s="77">
        <v>9600</v>
      </c>
      <c r="F23" s="63" t="s">
        <v>56</v>
      </c>
      <c r="G23" s="63" t="s">
        <v>61</v>
      </c>
    </row>
    <row r="24" spans="1:7" x14ac:dyDescent="0.25">
      <c r="A24" s="63" t="s">
        <v>60</v>
      </c>
      <c r="B24" s="63" t="s">
        <v>293</v>
      </c>
      <c r="C24" s="63" t="s">
        <v>292</v>
      </c>
      <c r="D24" s="63" t="s">
        <v>289</v>
      </c>
      <c r="E24" s="77">
        <v>4433</v>
      </c>
      <c r="F24" s="63" t="s">
        <v>56</v>
      </c>
      <c r="G24" s="63" t="s">
        <v>61</v>
      </c>
    </row>
    <row r="25" spans="1:7" x14ac:dyDescent="0.25">
      <c r="A25" s="63" t="s">
        <v>69</v>
      </c>
      <c r="B25" s="63" t="s">
        <v>90</v>
      </c>
      <c r="C25" s="63" t="s">
        <v>89</v>
      </c>
      <c r="D25" s="63" t="s">
        <v>88</v>
      </c>
      <c r="E25" s="77">
        <v>9666</v>
      </c>
      <c r="F25" s="63" t="s">
        <v>56</v>
      </c>
      <c r="G25" s="63" t="s">
        <v>61</v>
      </c>
    </row>
    <row r="26" spans="1:7" x14ac:dyDescent="0.25">
      <c r="A26" s="63" t="s">
        <v>60</v>
      </c>
      <c r="B26" s="63" t="s">
        <v>174</v>
      </c>
      <c r="C26" s="63" t="s">
        <v>173</v>
      </c>
      <c r="D26" s="63" t="s">
        <v>172</v>
      </c>
      <c r="E26" s="77">
        <v>9588</v>
      </c>
      <c r="F26" s="63" t="s">
        <v>56</v>
      </c>
      <c r="G26" s="63" t="s">
        <v>61</v>
      </c>
    </row>
    <row r="27" spans="1:7" x14ac:dyDescent="0.25">
      <c r="A27" s="63" t="s">
        <v>60</v>
      </c>
      <c r="B27" s="63" t="s">
        <v>196</v>
      </c>
      <c r="C27" s="63" t="s">
        <v>195</v>
      </c>
      <c r="D27" s="63" t="s">
        <v>194</v>
      </c>
      <c r="E27" s="77">
        <v>9550</v>
      </c>
      <c r="F27" s="63" t="s">
        <v>56</v>
      </c>
      <c r="G27" s="63" t="s">
        <v>70</v>
      </c>
    </row>
    <row r="28" spans="1:7" x14ac:dyDescent="0.25">
      <c r="A28" s="63" t="s">
        <v>69</v>
      </c>
      <c r="B28" s="63" t="s">
        <v>444</v>
      </c>
      <c r="C28" s="63" t="s">
        <v>443</v>
      </c>
      <c r="D28" s="63" t="s">
        <v>442</v>
      </c>
      <c r="E28" s="77">
        <v>9376</v>
      </c>
      <c r="F28" s="63" t="s">
        <v>56</v>
      </c>
      <c r="G28" s="63" t="s">
        <v>61</v>
      </c>
    </row>
    <row r="29" spans="1:7" x14ac:dyDescent="0.25">
      <c r="A29" s="63" t="s">
        <v>60</v>
      </c>
      <c r="B29" s="63" t="s">
        <v>215</v>
      </c>
      <c r="C29" s="63" t="s">
        <v>214</v>
      </c>
      <c r="D29" s="63" t="s">
        <v>76</v>
      </c>
      <c r="E29" s="77">
        <v>8145</v>
      </c>
      <c r="F29" s="63" t="s">
        <v>56</v>
      </c>
      <c r="G29" s="63" t="s">
        <v>70</v>
      </c>
    </row>
    <row r="30" spans="1:7" x14ac:dyDescent="0.25">
      <c r="A30" s="63" t="s">
        <v>60</v>
      </c>
      <c r="B30" s="63" t="s">
        <v>288</v>
      </c>
      <c r="C30" s="63" t="s">
        <v>287</v>
      </c>
      <c r="D30" s="63" t="s">
        <v>162</v>
      </c>
      <c r="E30" s="77">
        <v>4981</v>
      </c>
      <c r="F30" s="63" t="s">
        <v>56</v>
      </c>
      <c r="G30" s="63" t="s">
        <v>61</v>
      </c>
    </row>
    <row r="31" spans="1:7" x14ac:dyDescent="0.25">
      <c r="A31" s="63" t="s">
        <v>69</v>
      </c>
      <c r="B31" s="63" t="s">
        <v>441</v>
      </c>
      <c r="C31" s="63" t="s">
        <v>440</v>
      </c>
      <c r="D31" s="63" t="s">
        <v>169</v>
      </c>
      <c r="E31" s="77">
        <v>4539</v>
      </c>
      <c r="F31" s="63" t="s">
        <v>56</v>
      </c>
      <c r="G31" s="76" t="s">
        <v>61</v>
      </c>
    </row>
    <row r="32" spans="1:7" x14ac:dyDescent="0.25">
      <c r="A32" s="63" t="s">
        <v>60</v>
      </c>
      <c r="B32" s="63" t="s">
        <v>310</v>
      </c>
      <c r="C32" s="63" t="s">
        <v>309</v>
      </c>
      <c r="D32" s="63" t="s">
        <v>134</v>
      </c>
      <c r="E32" s="77">
        <v>4750</v>
      </c>
      <c r="F32" s="63" t="s">
        <v>56</v>
      </c>
      <c r="G32" s="63" t="s">
        <v>61</v>
      </c>
    </row>
    <row r="33" spans="1:7" x14ac:dyDescent="0.25">
      <c r="A33" s="63" t="s">
        <v>60</v>
      </c>
      <c r="B33" s="63" t="s">
        <v>263</v>
      </c>
      <c r="C33" s="63" t="s">
        <v>262</v>
      </c>
      <c r="D33" s="63" t="s">
        <v>261</v>
      </c>
      <c r="E33" s="77">
        <v>9517</v>
      </c>
      <c r="F33" s="63" t="s">
        <v>56</v>
      </c>
      <c r="G33" s="63" t="s">
        <v>61</v>
      </c>
    </row>
    <row r="34" spans="1:7" x14ac:dyDescent="0.25">
      <c r="A34" s="63" t="s">
        <v>60</v>
      </c>
      <c r="B34" s="63" t="s">
        <v>87</v>
      </c>
      <c r="C34" s="63" t="s">
        <v>86</v>
      </c>
      <c r="D34" s="63" t="s">
        <v>85</v>
      </c>
      <c r="E34" s="77">
        <v>9700</v>
      </c>
      <c r="F34" s="63" t="s">
        <v>56</v>
      </c>
      <c r="G34" s="63" t="s">
        <v>55</v>
      </c>
    </row>
    <row r="35" spans="1:7" x14ac:dyDescent="0.25">
      <c r="A35" s="63" t="s">
        <v>60</v>
      </c>
      <c r="B35" s="63" t="s">
        <v>372</v>
      </c>
      <c r="C35" s="63" t="s">
        <v>371</v>
      </c>
      <c r="D35" s="63" t="s">
        <v>62</v>
      </c>
      <c r="E35" s="77">
        <v>4386</v>
      </c>
      <c r="F35" s="63" t="s">
        <v>56</v>
      </c>
      <c r="G35" s="63" t="s">
        <v>70</v>
      </c>
    </row>
    <row r="36" spans="1:7" x14ac:dyDescent="0.25">
      <c r="A36" s="63" t="s">
        <v>60</v>
      </c>
      <c r="B36" s="63" t="s">
        <v>59</v>
      </c>
      <c r="C36" s="63" t="s">
        <v>58</v>
      </c>
      <c r="D36" s="63" t="s">
        <v>57</v>
      </c>
      <c r="E36" s="77">
        <v>9715</v>
      </c>
      <c r="F36" s="63" t="s">
        <v>56</v>
      </c>
      <c r="G36" s="63" t="s">
        <v>55</v>
      </c>
    </row>
    <row r="37" spans="1:7" x14ac:dyDescent="0.25">
      <c r="A37" s="63" t="s">
        <v>60</v>
      </c>
      <c r="B37" s="63" t="s">
        <v>301</v>
      </c>
      <c r="C37" s="63" t="s">
        <v>300</v>
      </c>
      <c r="D37" s="63" t="s">
        <v>299</v>
      </c>
      <c r="E37" s="77">
        <v>9251</v>
      </c>
      <c r="F37" s="63" t="s">
        <v>56</v>
      </c>
      <c r="G37" s="63" t="s">
        <v>61</v>
      </c>
    </row>
    <row r="38" spans="1:7" x14ac:dyDescent="0.25">
      <c r="A38" s="63" t="s">
        <v>69</v>
      </c>
      <c r="B38" s="63" t="s">
        <v>346</v>
      </c>
      <c r="C38" s="63" t="s">
        <v>345</v>
      </c>
      <c r="D38" s="63" t="s">
        <v>344</v>
      </c>
      <c r="E38" s="77">
        <v>9175</v>
      </c>
      <c r="F38" s="63" t="s">
        <v>56</v>
      </c>
      <c r="G38" s="63" t="s">
        <v>70</v>
      </c>
    </row>
    <row r="39" spans="1:7" x14ac:dyDescent="0.25">
      <c r="A39" s="63" t="s">
        <v>69</v>
      </c>
      <c r="B39" s="63" t="s">
        <v>418</v>
      </c>
      <c r="C39" s="63" t="s">
        <v>417</v>
      </c>
      <c r="D39" s="63" t="s">
        <v>416</v>
      </c>
      <c r="E39" s="77">
        <v>9356</v>
      </c>
      <c r="F39" s="63" t="s">
        <v>56</v>
      </c>
      <c r="G39" s="63" t="s">
        <v>55</v>
      </c>
    </row>
    <row r="40" spans="1:7" x14ac:dyDescent="0.25">
      <c r="A40" s="63" t="s">
        <v>60</v>
      </c>
      <c r="B40" s="63" t="s">
        <v>202</v>
      </c>
      <c r="C40" s="63" t="s">
        <v>201</v>
      </c>
      <c r="D40" s="63" t="s">
        <v>200</v>
      </c>
      <c r="E40" s="77">
        <v>9541</v>
      </c>
      <c r="F40" s="63" t="s">
        <v>56</v>
      </c>
      <c r="G40" s="63" t="s">
        <v>70</v>
      </c>
    </row>
    <row r="41" spans="1:7" x14ac:dyDescent="0.25">
      <c r="A41" s="63" t="s">
        <v>60</v>
      </c>
      <c r="B41" s="63" t="s">
        <v>274</v>
      </c>
      <c r="C41" s="63" t="s">
        <v>273</v>
      </c>
      <c r="D41" s="63" t="s">
        <v>272</v>
      </c>
      <c r="E41" s="77">
        <v>1822</v>
      </c>
      <c r="F41" s="63" t="s">
        <v>56</v>
      </c>
      <c r="G41" s="63" t="s">
        <v>61</v>
      </c>
    </row>
    <row r="42" spans="1:7" x14ac:dyDescent="0.25">
      <c r="A42" s="63" t="s">
        <v>60</v>
      </c>
      <c r="B42" s="63" t="s">
        <v>251</v>
      </c>
      <c r="C42" s="63" t="s">
        <v>250</v>
      </c>
      <c r="D42" s="63" t="s">
        <v>249</v>
      </c>
      <c r="E42" s="77">
        <v>4742</v>
      </c>
      <c r="F42" s="63" t="s">
        <v>56</v>
      </c>
      <c r="G42" s="63" t="s">
        <v>61</v>
      </c>
    </row>
    <row r="43" spans="1:7" x14ac:dyDescent="0.25">
      <c r="A43" s="63" t="s">
        <v>69</v>
      </c>
      <c r="B43" s="63" t="s">
        <v>296</v>
      </c>
      <c r="C43" s="63" t="s">
        <v>295</v>
      </c>
      <c r="D43" s="63" t="s">
        <v>294</v>
      </c>
      <c r="E43" s="77">
        <v>1966</v>
      </c>
      <c r="F43" s="76" t="s">
        <v>461</v>
      </c>
      <c r="G43" s="76" t="s">
        <v>61</v>
      </c>
    </row>
    <row r="44" spans="1:7" x14ac:dyDescent="0.25">
      <c r="A44" s="63" t="s">
        <v>60</v>
      </c>
      <c r="B44" s="63" t="s">
        <v>96</v>
      </c>
      <c r="C44" s="63" t="s">
        <v>95</v>
      </c>
      <c r="D44" s="63" t="s">
        <v>94</v>
      </c>
      <c r="E44" s="77">
        <v>9685</v>
      </c>
      <c r="F44" s="63" t="s">
        <v>56</v>
      </c>
      <c r="G44" s="63" t="s">
        <v>61</v>
      </c>
    </row>
    <row r="45" spans="1:7" x14ac:dyDescent="0.25">
      <c r="A45" s="63" t="s">
        <v>69</v>
      </c>
      <c r="B45" s="63" t="s">
        <v>333</v>
      </c>
      <c r="C45" s="63" t="s">
        <v>332</v>
      </c>
      <c r="D45" s="63" t="s">
        <v>331</v>
      </c>
      <c r="E45" s="77">
        <v>8094</v>
      </c>
      <c r="F45" s="63" t="s">
        <v>56</v>
      </c>
      <c r="G45" s="63" t="s">
        <v>70</v>
      </c>
    </row>
    <row r="46" spans="1:7" x14ac:dyDescent="0.25">
      <c r="A46" s="63" t="s">
        <v>60</v>
      </c>
      <c r="B46" s="63" t="s">
        <v>447</v>
      </c>
      <c r="C46" s="63" t="s">
        <v>446</v>
      </c>
      <c r="D46" s="63" t="s">
        <v>445</v>
      </c>
      <c r="E46" s="77">
        <v>9314</v>
      </c>
      <c r="F46" s="63" t="s">
        <v>56</v>
      </c>
      <c r="G46" s="63" t="s">
        <v>61</v>
      </c>
    </row>
    <row r="47" spans="1:7" x14ac:dyDescent="0.25">
      <c r="A47" s="63" t="s">
        <v>60</v>
      </c>
      <c r="B47" s="63" t="s">
        <v>314</v>
      </c>
      <c r="C47" s="63" t="s">
        <v>313</v>
      </c>
      <c r="D47" s="63" t="s">
        <v>71</v>
      </c>
      <c r="E47" s="77">
        <v>8146</v>
      </c>
      <c r="F47" s="63" t="s">
        <v>56</v>
      </c>
      <c r="G47" s="63" t="s">
        <v>70</v>
      </c>
    </row>
    <row r="48" spans="1:7" x14ac:dyDescent="0.25">
      <c r="A48" s="63" t="s">
        <v>60</v>
      </c>
      <c r="B48" s="63" t="s">
        <v>146</v>
      </c>
      <c r="C48" s="63" t="s">
        <v>145</v>
      </c>
      <c r="D48" s="63" t="s">
        <v>144</v>
      </c>
      <c r="E48" s="77">
        <v>9635</v>
      </c>
      <c r="F48" s="63" t="s">
        <v>56</v>
      </c>
      <c r="G48" s="63" t="s">
        <v>61</v>
      </c>
    </row>
    <row r="49" spans="1:7" x14ac:dyDescent="0.25">
      <c r="A49" s="63" t="s">
        <v>60</v>
      </c>
      <c r="B49" s="63" t="s">
        <v>298</v>
      </c>
      <c r="C49" s="63" t="s">
        <v>297</v>
      </c>
      <c r="D49" s="63" t="s">
        <v>165</v>
      </c>
      <c r="E49" s="77">
        <v>16004</v>
      </c>
      <c r="F49" s="63" t="s">
        <v>56</v>
      </c>
      <c r="G49" s="63" t="s">
        <v>61</v>
      </c>
    </row>
    <row r="50" spans="1:7" x14ac:dyDescent="0.25">
      <c r="A50" s="63" t="s">
        <v>60</v>
      </c>
      <c r="B50" s="63" t="s">
        <v>239</v>
      </c>
      <c r="C50" s="63" t="s">
        <v>238</v>
      </c>
      <c r="D50" s="63" t="s">
        <v>169</v>
      </c>
      <c r="E50" s="77">
        <v>9540</v>
      </c>
      <c r="F50" s="63" t="s">
        <v>56</v>
      </c>
      <c r="G50" s="63" t="s">
        <v>70</v>
      </c>
    </row>
    <row r="51" spans="1:7" x14ac:dyDescent="0.25">
      <c r="A51" s="63" t="s">
        <v>60</v>
      </c>
      <c r="B51" s="63" t="s">
        <v>190</v>
      </c>
      <c r="C51" s="63" t="s">
        <v>189</v>
      </c>
      <c r="D51" s="63" t="s">
        <v>188</v>
      </c>
      <c r="F51" s="63" t="s">
        <v>56</v>
      </c>
      <c r="G51" s="76" t="s">
        <v>55</v>
      </c>
    </row>
    <row r="52" spans="1:7" x14ac:dyDescent="0.25">
      <c r="A52" s="63" t="s">
        <v>60</v>
      </c>
      <c r="B52" s="63" t="s">
        <v>193</v>
      </c>
      <c r="C52" s="63" t="s">
        <v>192</v>
      </c>
      <c r="D52" s="63" t="s">
        <v>191</v>
      </c>
      <c r="E52" s="77">
        <v>9148</v>
      </c>
      <c r="F52" s="63" t="s">
        <v>56</v>
      </c>
      <c r="G52" s="63" t="s">
        <v>61</v>
      </c>
    </row>
    <row r="53" spans="1:7" x14ac:dyDescent="0.25">
      <c r="A53" s="63" t="s">
        <v>69</v>
      </c>
      <c r="B53" s="63" t="s">
        <v>425</v>
      </c>
      <c r="C53" s="63" t="s">
        <v>424</v>
      </c>
      <c r="D53" s="63" t="s">
        <v>423</v>
      </c>
      <c r="E53" s="77">
        <v>9214</v>
      </c>
      <c r="F53" s="63" t="s">
        <v>56</v>
      </c>
      <c r="G53" s="63" t="s">
        <v>55</v>
      </c>
    </row>
    <row r="54" spans="1:7" x14ac:dyDescent="0.25">
      <c r="A54" s="63" t="s">
        <v>60</v>
      </c>
      <c r="B54" s="63" t="s">
        <v>114</v>
      </c>
      <c r="C54" s="63" t="s">
        <v>113</v>
      </c>
      <c r="D54" s="63" t="s">
        <v>102</v>
      </c>
      <c r="F54" s="76" t="s">
        <v>56</v>
      </c>
      <c r="G54" s="76" t="s">
        <v>459</v>
      </c>
    </row>
    <row r="55" spans="1:7" x14ac:dyDescent="0.25">
      <c r="A55" s="63" t="s">
        <v>60</v>
      </c>
      <c r="B55" s="63" t="s">
        <v>450</v>
      </c>
      <c r="C55" s="63" t="s">
        <v>449</v>
      </c>
      <c r="D55" s="63" t="s">
        <v>448</v>
      </c>
      <c r="E55" s="77">
        <v>9066</v>
      </c>
      <c r="F55" s="63" t="s">
        <v>56</v>
      </c>
      <c r="G55" s="63" t="s">
        <v>61</v>
      </c>
    </row>
    <row r="56" spans="1:7" x14ac:dyDescent="0.25">
      <c r="A56" s="63" t="s">
        <v>69</v>
      </c>
      <c r="B56" s="63" t="s">
        <v>402</v>
      </c>
      <c r="C56" s="63" t="s">
        <v>401</v>
      </c>
      <c r="D56" s="63" t="s">
        <v>169</v>
      </c>
      <c r="E56" s="77">
        <v>9357</v>
      </c>
      <c r="F56" s="63" t="s">
        <v>56</v>
      </c>
      <c r="G56" s="63" t="s">
        <v>55</v>
      </c>
    </row>
    <row r="57" spans="1:7" x14ac:dyDescent="0.25">
      <c r="A57" s="63" t="s">
        <v>60</v>
      </c>
      <c r="B57" s="63" t="s">
        <v>248</v>
      </c>
      <c r="C57" s="63" t="s">
        <v>247</v>
      </c>
      <c r="D57" s="63" t="s">
        <v>161</v>
      </c>
      <c r="E57" s="77">
        <v>9536</v>
      </c>
      <c r="F57" s="63" t="s">
        <v>56</v>
      </c>
      <c r="G57" s="63" t="s">
        <v>61</v>
      </c>
    </row>
    <row r="58" spans="1:7" x14ac:dyDescent="0.25">
      <c r="A58" s="63" t="s">
        <v>60</v>
      </c>
      <c r="B58" s="63" t="s">
        <v>368</v>
      </c>
      <c r="C58" s="63" t="s">
        <v>367</v>
      </c>
      <c r="D58" s="63" t="s">
        <v>139</v>
      </c>
      <c r="E58" s="77">
        <v>9026</v>
      </c>
      <c r="F58" s="63" t="s">
        <v>56</v>
      </c>
      <c r="G58" s="63" t="s">
        <v>334</v>
      </c>
    </row>
    <row r="59" spans="1:7" x14ac:dyDescent="0.25">
      <c r="A59" s="63" t="s">
        <v>60</v>
      </c>
      <c r="B59" s="63" t="s">
        <v>246</v>
      </c>
      <c r="C59" s="63" t="s">
        <v>245</v>
      </c>
      <c r="D59" s="63" t="s">
        <v>161</v>
      </c>
      <c r="E59" s="77">
        <v>4801</v>
      </c>
      <c r="F59" s="63" t="s">
        <v>56</v>
      </c>
      <c r="G59" s="63" t="s">
        <v>61</v>
      </c>
    </row>
    <row r="60" spans="1:7" x14ac:dyDescent="0.25">
      <c r="A60" s="63" t="s">
        <v>60</v>
      </c>
      <c r="B60" s="63" t="s">
        <v>149</v>
      </c>
      <c r="C60" s="63" t="s">
        <v>148</v>
      </c>
      <c r="D60" s="63" t="s">
        <v>147</v>
      </c>
      <c r="E60" s="77">
        <v>9642</v>
      </c>
      <c r="F60" s="63" t="s">
        <v>56</v>
      </c>
      <c r="G60" s="63" t="s">
        <v>55</v>
      </c>
    </row>
    <row r="61" spans="1:7" x14ac:dyDescent="0.25">
      <c r="A61" s="63" t="s">
        <v>60</v>
      </c>
      <c r="B61" s="63" t="s">
        <v>213</v>
      </c>
      <c r="C61" s="63" t="s">
        <v>212</v>
      </c>
      <c r="D61" s="63" t="s">
        <v>76</v>
      </c>
      <c r="E61" s="77">
        <v>1339</v>
      </c>
      <c r="F61" s="63" t="s">
        <v>56</v>
      </c>
      <c r="G61" s="63" t="s">
        <v>61</v>
      </c>
    </row>
    <row r="62" spans="1:7" x14ac:dyDescent="0.25">
      <c r="A62" s="63" t="s">
        <v>60</v>
      </c>
      <c r="B62" s="63" t="s">
        <v>319</v>
      </c>
      <c r="C62" s="63" t="s">
        <v>318</v>
      </c>
      <c r="D62" s="63" t="s">
        <v>315</v>
      </c>
      <c r="E62" s="77">
        <v>9120</v>
      </c>
      <c r="F62" s="63" t="s">
        <v>56</v>
      </c>
      <c r="G62" s="63" t="s">
        <v>61</v>
      </c>
    </row>
    <row r="63" spans="1:7" x14ac:dyDescent="0.25">
      <c r="A63" s="63" t="s">
        <v>60</v>
      </c>
      <c r="B63" s="63" t="s">
        <v>168</v>
      </c>
      <c r="C63" s="63" t="s">
        <v>167</v>
      </c>
      <c r="D63" s="63" t="s">
        <v>85</v>
      </c>
      <c r="E63" s="77">
        <v>4957</v>
      </c>
      <c r="F63" s="63" t="s">
        <v>56</v>
      </c>
      <c r="G63" s="63" t="s">
        <v>61</v>
      </c>
    </row>
    <row r="64" spans="1:7" x14ac:dyDescent="0.25">
      <c r="A64" s="63" t="s">
        <v>69</v>
      </c>
      <c r="B64" s="63" t="s">
        <v>357</v>
      </c>
      <c r="C64" s="63" t="s">
        <v>356</v>
      </c>
      <c r="D64" s="63" t="s">
        <v>355</v>
      </c>
      <c r="E64" s="77">
        <v>9281</v>
      </c>
      <c r="F64" s="63" t="s">
        <v>56</v>
      </c>
      <c r="G64" s="76" t="s">
        <v>61</v>
      </c>
    </row>
    <row r="65" spans="1:7" x14ac:dyDescent="0.25">
      <c r="A65" s="63" t="s">
        <v>60</v>
      </c>
      <c r="B65" s="63" t="s">
        <v>396</v>
      </c>
      <c r="C65" s="63" t="s">
        <v>395</v>
      </c>
      <c r="D65" s="63" t="s">
        <v>394</v>
      </c>
      <c r="E65" s="77">
        <v>9369</v>
      </c>
      <c r="F65" s="63" t="s">
        <v>56</v>
      </c>
      <c r="G65" s="63" t="s">
        <v>55</v>
      </c>
    </row>
    <row r="66" spans="1:7" x14ac:dyDescent="0.25">
      <c r="A66" s="63" t="s">
        <v>60</v>
      </c>
      <c r="B66" s="63" t="s">
        <v>101</v>
      </c>
      <c r="C66" s="63" t="s">
        <v>100</v>
      </c>
      <c r="D66" s="63" t="s">
        <v>99</v>
      </c>
      <c r="E66" s="77">
        <v>5171</v>
      </c>
      <c r="F66" s="63" t="s">
        <v>98</v>
      </c>
      <c r="G66" s="63" t="s">
        <v>97</v>
      </c>
    </row>
    <row r="67" spans="1:7" x14ac:dyDescent="0.25">
      <c r="A67" s="63" t="s">
        <v>69</v>
      </c>
      <c r="B67" s="63" t="s">
        <v>120</v>
      </c>
      <c r="C67" s="63" t="s">
        <v>119</v>
      </c>
      <c r="D67" s="63" t="s">
        <v>118</v>
      </c>
      <c r="E67" s="77">
        <v>5144</v>
      </c>
      <c r="F67" s="63" t="s">
        <v>98</v>
      </c>
      <c r="G67" s="63" t="s">
        <v>97</v>
      </c>
    </row>
    <row r="68" spans="1:7" x14ac:dyDescent="0.25">
      <c r="A68" s="63" t="s">
        <v>60</v>
      </c>
      <c r="B68" s="63" t="s">
        <v>65</v>
      </c>
      <c r="C68" s="63" t="s">
        <v>64</v>
      </c>
      <c r="D68" s="63" t="s">
        <v>63</v>
      </c>
      <c r="E68" s="77">
        <v>9723</v>
      </c>
      <c r="F68" s="63" t="s">
        <v>56</v>
      </c>
      <c r="G68" s="63" t="s">
        <v>61</v>
      </c>
    </row>
    <row r="69" spans="1:7" x14ac:dyDescent="0.25">
      <c r="A69" s="63" t="s">
        <v>60</v>
      </c>
      <c r="B69" s="63" t="s">
        <v>141</v>
      </c>
      <c r="C69" s="63" t="s">
        <v>140</v>
      </c>
      <c r="D69" s="63" t="s">
        <v>139</v>
      </c>
      <c r="E69" s="77">
        <v>9622</v>
      </c>
      <c r="F69" s="63" t="s">
        <v>56</v>
      </c>
      <c r="G69" s="63" t="s">
        <v>70</v>
      </c>
    </row>
    <row r="70" spans="1:7" x14ac:dyDescent="0.25">
      <c r="A70" s="63" t="s">
        <v>69</v>
      </c>
      <c r="B70" s="63" t="s">
        <v>360</v>
      </c>
      <c r="C70" s="63" t="s">
        <v>359</v>
      </c>
      <c r="D70" s="63" t="s">
        <v>358</v>
      </c>
      <c r="E70" s="77">
        <v>4917</v>
      </c>
      <c r="F70" s="63" t="s">
        <v>56</v>
      </c>
      <c r="G70" s="63" t="s">
        <v>334</v>
      </c>
    </row>
    <row r="71" spans="1:7" x14ac:dyDescent="0.25">
      <c r="A71" s="63" t="s">
        <v>60</v>
      </c>
      <c r="B71" s="63" t="s">
        <v>93</v>
      </c>
      <c r="C71" s="63" t="s">
        <v>92</v>
      </c>
      <c r="D71" s="63" t="s">
        <v>91</v>
      </c>
      <c r="E71" s="77">
        <v>4014</v>
      </c>
      <c r="F71" s="63" t="s">
        <v>56</v>
      </c>
      <c r="G71" s="63" t="s">
        <v>61</v>
      </c>
    </row>
    <row r="72" spans="1:7" x14ac:dyDescent="0.25">
      <c r="A72" s="63" t="s">
        <v>60</v>
      </c>
      <c r="B72" s="63" t="s">
        <v>374</v>
      </c>
      <c r="C72" s="63" t="s">
        <v>373</v>
      </c>
      <c r="D72" s="63" t="s">
        <v>53</v>
      </c>
      <c r="E72" s="77">
        <v>1872</v>
      </c>
      <c r="F72" s="63" t="s">
        <v>56</v>
      </c>
      <c r="G72" s="63" t="s">
        <v>70</v>
      </c>
    </row>
    <row r="73" spans="1:7" x14ac:dyDescent="0.25">
      <c r="A73" s="63" t="s">
        <v>69</v>
      </c>
      <c r="B73" s="63" t="s">
        <v>348</v>
      </c>
      <c r="C73" s="63" t="s">
        <v>347</v>
      </c>
      <c r="D73" s="63" t="s">
        <v>85</v>
      </c>
      <c r="E73" s="77">
        <v>8078</v>
      </c>
      <c r="F73" s="63" t="s">
        <v>56</v>
      </c>
      <c r="G73" s="63" t="s">
        <v>70</v>
      </c>
    </row>
    <row r="74" spans="1:7" x14ac:dyDescent="0.25">
      <c r="A74" s="63" t="s">
        <v>60</v>
      </c>
      <c r="B74" s="63" t="s">
        <v>199</v>
      </c>
      <c r="C74" s="63" t="s">
        <v>198</v>
      </c>
      <c r="D74" s="63" t="s">
        <v>197</v>
      </c>
      <c r="E74" s="77">
        <v>9241</v>
      </c>
      <c r="F74" s="63" t="s">
        <v>56</v>
      </c>
      <c r="G74" s="63" t="s">
        <v>61</v>
      </c>
    </row>
    <row r="75" spans="1:7" x14ac:dyDescent="0.25">
      <c r="A75" s="63" t="s">
        <v>60</v>
      </c>
      <c r="B75" s="63" t="s">
        <v>385</v>
      </c>
      <c r="C75" s="63" t="s">
        <v>384</v>
      </c>
      <c r="D75" s="63" t="s">
        <v>85</v>
      </c>
      <c r="E75" s="77">
        <v>1170</v>
      </c>
      <c r="F75" s="63" t="s">
        <v>56</v>
      </c>
      <c r="G75" s="63" t="s">
        <v>70</v>
      </c>
    </row>
    <row r="76" spans="1:7" x14ac:dyDescent="0.25">
      <c r="A76" s="63" t="s">
        <v>60</v>
      </c>
      <c r="B76" s="63" t="s">
        <v>439</v>
      </c>
      <c r="C76" s="63" t="s">
        <v>438</v>
      </c>
      <c r="D76" s="63" t="s">
        <v>437</v>
      </c>
      <c r="E76" s="77">
        <v>9386</v>
      </c>
      <c r="F76" s="63" t="s">
        <v>56</v>
      </c>
      <c r="G76" s="63" t="s">
        <v>61</v>
      </c>
    </row>
    <row r="77" spans="1:7" x14ac:dyDescent="0.25">
      <c r="A77" s="63" t="s">
        <v>60</v>
      </c>
      <c r="B77" s="63" t="s">
        <v>211</v>
      </c>
      <c r="C77" s="63" t="s">
        <v>210</v>
      </c>
      <c r="D77" s="63" t="s">
        <v>209</v>
      </c>
      <c r="E77" s="77">
        <v>1712</v>
      </c>
      <c r="F77" s="63" t="s">
        <v>56</v>
      </c>
      <c r="G77" s="63" t="s">
        <v>61</v>
      </c>
    </row>
    <row r="78" spans="1:7" x14ac:dyDescent="0.25">
      <c r="A78" s="63" t="s">
        <v>69</v>
      </c>
      <c r="B78" s="63" t="s">
        <v>265</v>
      </c>
      <c r="C78" s="63" t="s">
        <v>264</v>
      </c>
      <c r="D78" s="63" t="s">
        <v>118</v>
      </c>
      <c r="E78" s="77">
        <v>2063</v>
      </c>
      <c r="F78" s="63" t="s">
        <v>56</v>
      </c>
      <c r="G78" s="63" t="s">
        <v>61</v>
      </c>
    </row>
    <row r="79" spans="1:7" x14ac:dyDescent="0.25">
      <c r="A79" s="63" t="s">
        <v>60</v>
      </c>
      <c r="B79" s="63" t="s">
        <v>208</v>
      </c>
      <c r="C79" s="63" t="s">
        <v>207</v>
      </c>
      <c r="D79" s="63" t="s">
        <v>79</v>
      </c>
      <c r="E79" s="77">
        <v>9178</v>
      </c>
      <c r="F79" s="63" t="s">
        <v>56</v>
      </c>
      <c r="G79" s="63" t="s">
        <v>70</v>
      </c>
    </row>
    <row r="80" spans="1:7" x14ac:dyDescent="0.25">
      <c r="A80" s="63" t="s">
        <v>60</v>
      </c>
      <c r="B80" s="63" t="s">
        <v>160</v>
      </c>
      <c r="C80" s="63" t="s">
        <v>159</v>
      </c>
      <c r="D80" s="63" t="s">
        <v>91</v>
      </c>
      <c r="E80" s="77">
        <v>9432</v>
      </c>
      <c r="F80" s="63" t="s">
        <v>56</v>
      </c>
      <c r="G80" s="63" t="s">
        <v>61</v>
      </c>
    </row>
    <row r="81" spans="1:7" x14ac:dyDescent="0.25">
      <c r="A81" s="63" t="s">
        <v>60</v>
      </c>
      <c r="B81" s="63" t="s">
        <v>138</v>
      </c>
      <c r="C81" s="63" t="s">
        <v>137</v>
      </c>
      <c r="D81" s="63" t="s">
        <v>76</v>
      </c>
      <c r="E81" s="77">
        <v>9652</v>
      </c>
      <c r="F81" s="63" t="s">
        <v>56</v>
      </c>
      <c r="G81" s="63" t="s">
        <v>70</v>
      </c>
    </row>
    <row r="82" spans="1:7" x14ac:dyDescent="0.25">
      <c r="A82" s="63" t="s">
        <v>69</v>
      </c>
      <c r="B82" s="63" t="s">
        <v>326</v>
      </c>
      <c r="C82" s="63" t="s">
        <v>325</v>
      </c>
      <c r="D82" s="63" t="s">
        <v>324</v>
      </c>
      <c r="E82" s="77">
        <v>4938</v>
      </c>
      <c r="F82" s="63" t="s">
        <v>56</v>
      </c>
      <c r="G82" s="63" t="s">
        <v>70</v>
      </c>
    </row>
    <row r="83" spans="1:7" x14ac:dyDescent="0.25">
      <c r="A83" s="63" t="s">
        <v>69</v>
      </c>
      <c r="B83" s="63" t="s">
        <v>280</v>
      </c>
      <c r="C83" s="63" t="s">
        <v>279</v>
      </c>
      <c r="D83" s="63" t="s">
        <v>115</v>
      </c>
      <c r="E83" s="77">
        <v>4053</v>
      </c>
      <c r="F83" s="63" t="s">
        <v>56</v>
      </c>
      <c r="G83" s="63" t="s">
        <v>61</v>
      </c>
    </row>
    <row r="84" spans="1:7" x14ac:dyDescent="0.25">
      <c r="A84" s="63" t="s">
        <v>60</v>
      </c>
      <c r="B84" s="63" t="s">
        <v>224</v>
      </c>
      <c r="C84" s="63" t="s">
        <v>223</v>
      </c>
      <c r="D84" s="63" t="s">
        <v>222</v>
      </c>
      <c r="E84" s="77">
        <v>9165</v>
      </c>
      <c r="F84" s="63" t="s">
        <v>56</v>
      </c>
      <c r="G84" s="63" t="s">
        <v>61</v>
      </c>
    </row>
    <row r="85" spans="1:7" x14ac:dyDescent="0.25">
      <c r="A85" s="63" t="s">
        <v>60</v>
      </c>
      <c r="B85" s="63" t="s">
        <v>428</v>
      </c>
      <c r="C85" s="63" t="s">
        <v>427</v>
      </c>
      <c r="D85" s="63" t="s">
        <v>426</v>
      </c>
      <c r="E85" s="77">
        <v>9411</v>
      </c>
      <c r="F85" s="63" t="s">
        <v>56</v>
      </c>
      <c r="G85" s="63" t="s">
        <v>55</v>
      </c>
    </row>
    <row r="86" spans="1:7" x14ac:dyDescent="0.25">
      <c r="A86" s="63" t="s">
        <v>60</v>
      </c>
      <c r="B86" s="63" t="s">
        <v>278</v>
      </c>
      <c r="C86" s="63" t="s">
        <v>277</v>
      </c>
      <c r="D86" s="63" t="s">
        <v>115</v>
      </c>
      <c r="E86" s="77">
        <v>9180</v>
      </c>
      <c r="F86" s="63" t="s">
        <v>56</v>
      </c>
      <c r="G86" s="63" t="s">
        <v>61</v>
      </c>
    </row>
    <row r="87" spans="1:7" x14ac:dyDescent="0.25">
      <c r="A87" s="63" t="s">
        <v>60</v>
      </c>
      <c r="B87" s="63" t="s">
        <v>182</v>
      </c>
      <c r="C87" s="63" t="s">
        <v>181</v>
      </c>
      <c r="D87" s="63" t="s">
        <v>180</v>
      </c>
      <c r="E87" s="77">
        <v>9273</v>
      </c>
      <c r="F87" s="63" t="s">
        <v>56</v>
      </c>
      <c r="G87" s="63" t="s">
        <v>61</v>
      </c>
    </row>
    <row r="88" spans="1:7" x14ac:dyDescent="0.25">
      <c r="A88" s="63" t="s">
        <v>60</v>
      </c>
      <c r="B88" s="63" t="s">
        <v>291</v>
      </c>
      <c r="C88" s="63" t="s">
        <v>290</v>
      </c>
      <c r="D88" s="63" t="s">
        <v>289</v>
      </c>
      <c r="E88" s="77">
        <v>4787</v>
      </c>
      <c r="F88" s="63" t="s">
        <v>56</v>
      </c>
      <c r="G88" s="63" t="s">
        <v>70</v>
      </c>
    </row>
    <row r="89" spans="1:7" x14ac:dyDescent="0.25">
      <c r="A89" s="63" t="s">
        <v>60</v>
      </c>
      <c r="B89" s="63" t="s">
        <v>179</v>
      </c>
      <c r="C89" s="63" t="s">
        <v>178</v>
      </c>
      <c r="D89" s="63" t="s">
        <v>165</v>
      </c>
      <c r="E89" s="77">
        <v>9366</v>
      </c>
      <c r="F89" s="63" t="s">
        <v>56</v>
      </c>
      <c r="G89" s="63" t="s">
        <v>61</v>
      </c>
    </row>
    <row r="90" spans="1:7" x14ac:dyDescent="0.25">
      <c r="A90" s="63" t="s">
        <v>69</v>
      </c>
      <c r="B90" s="63" t="s">
        <v>398</v>
      </c>
      <c r="C90" s="63" t="s">
        <v>397</v>
      </c>
      <c r="D90" s="63" t="s">
        <v>131</v>
      </c>
      <c r="E90" s="77">
        <v>5182</v>
      </c>
      <c r="F90" s="63" t="s">
        <v>56</v>
      </c>
      <c r="G90" s="63" t="s">
        <v>55</v>
      </c>
    </row>
    <row r="91" spans="1:7" x14ac:dyDescent="0.25">
      <c r="A91" s="63" t="s">
        <v>60</v>
      </c>
      <c r="B91" s="63" t="s">
        <v>235</v>
      </c>
      <c r="C91" s="63" t="s">
        <v>234</v>
      </c>
      <c r="D91" s="63" t="s">
        <v>131</v>
      </c>
      <c r="E91" s="77">
        <v>9359</v>
      </c>
      <c r="F91" s="63" t="s">
        <v>56</v>
      </c>
      <c r="G91" s="63" t="s">
        <v>61</v>
      </c>
    </row>
    <row r="92" spans="1:7" x14ac:dyDescent="0.25">
      <c r="A92" s="63" t="s">
        <v>60</v>
      </c>
      <c r="B92" s="63" t="s">
        <v>317</v>
      </c>
      <c r="C92" s="63" t="s">
        <v>316</v>
      </c>
      <c r="D92" s="63" t="s">
        <v>315</v>
      </c>
      <c r="E92" s="77">
        <v>9542</v>
      </c>
      <c r="F92" s="63" t="s">
        <v>56</v>
      </c>
      <c r="G92" s="63" t="s">
        <v>70</v>
      </c>
    </row>
    <row r="93" spans="1:7" x14ac:dyDescent="0.25">
      <c r="A93" s="63" t="s">
        <v>60</v>
      </c>
      <c r="B93" s="63" t="s">
        <v>187</v>
      </c>
      <c r="C93" s="63" t="s">
        <v>186</v>
      </c>
      <c r="D93" s="63" t="s">
        <v>185</v>
      </c>
      <c r="E93" s="77">
        <v>9282</v>
      </c>
      <c r="F93" s="63" t="s">
        <v>56</v>
      </c>
      <c r="G93" s="76" t="s">
        <v>458</v>
      </c>
    </row>
    <row r="94" spans="1:7" x14ac:dyDescent="0.25">
      <c r="A94" s="63" t="s">
        <v>69</v>
      </c>
      <c r="B94" s="63" t="s">
        <v>256</v>
      </c>
      <c r="C94" s="63" t="s">
        <v>255</v>
      </c>
      <c r="D94" s="63" t="s">
        <v>254</v>
      </c>
      <c r="E94" s="77">
        <v>5210</v>
      </c>
      <c r="F94" s="63" t="s">
        <v>56</v>
      </c>
      <c r="G94" s="76" t="s">
        <v>61</v>
      </c>
    </row>
    <row r="95" spans="1:7" x14ac:dyDescent="0.25">
      <c r="A95" s="63" t="s">
        <v>60</v>
      </c>
      <c r="B95" s="63" t="s">
        <v>204</v>
      </c>
      <c r="C95" s="63" t="s">
        <v>203</v>
      </c>
      <c r="D95" s="63" t="s">
        <v>53</v>
      </c>
      <c r="E95" s="77">
        <v>4863</v>
      </c>
      <c r="F95" s="63" t="s">
        <v>56</v>
      </c>
      <c r="G95" s="63" t="s">
        <v>61</v>
      </c>
    </row>
    <row r="96" spans="1:7" x14ac:dyDescent="0.25">
      <c r="A96" s="63" t="s">
        <v>69</v>
      </c>
      <c r="B96" s="63" t="s">
        <v>377</v>
      </c>
      <c r="C96" s="63" t="s">
        <v>376</v>
      </c>
      <c r="D96" s="63" t="s">
        <v>375</v>
      </c>
      <c r="E96" s="77">
        <v>9327</v>
      </c>
      <c r="F96" s="63" t="s">
        <v>56</v>
      </c>
      <c r="G96" s="63" t="s">
        <v>70</v>
      </c>
    </row>
    <row r="97" spans="1:7" x14ac:dyDescent="0.25">
      <c r="A97" s="63" t="s">
        <v>69</v>
      </c>
      <c r="B97" s="63" t="s">
        <v>68</v>
      </c>
      <c r="C97" s="63" t="s">
        <v>67</v>
      </c>
      <c r="D97" s="63" t="s">
        <v>66</v>
      </c>
      <c r="E97" s="77">
        <v>9510</v>
      </c>
      <c r="F97" s="63" t="s">
        <v>56</v>
      </c>
      <c r="G97" s="63" t="s">
        <v>61</v>
      </c>
    </row>
    <row r="98" spans="1:7" x14ac:dyDescent="0.25">
      <c r="A98" s="63" t="s">
        <v>60</v>
      </c>
      <c r="B98" s="63" t="s">
        <v>410</v>
      </c>
      <c r="C98" s="63" t="s">
        <v>409</v>
      </c>
      <c r="D98" s="63" t="s">
        <v>408</v>
      </c>
      <c r="E98" s="77">
        <v>9421</v>
      </c>
      <c r="F98" s="63" t="s">
        <v>56</v>
      </c>
      <c r="G98" s="63" t="s">
        <v>55</v>
      </c>
    </row>
    <row r="99" spans="1:7" x14ac:dyDescent="0.25">
      <c r="A99" s="63" t="s">
        <v>60</v>
      </c>
      <c r="B99" s="63" t="s">
        <v>233</v>
      </c>
      <c r="C99" s="63" t="s">
        <v>232</v>
      </c>
      <c r="D99" s="63" t="s">
        <v>231</v>
      </c>
      <c r="E99" s="77">
        <v>2015</v>
      </c>
      <c r="F99" s="63" t="s">
        <v>56</v>
      </c>
      <c r="G99" s="63" t="s">
        <v>61</v>
      </c>
    </row>
    <row r="100" spans="1:7" x14ac:dyDescent="0.25">
      <c r="A100" s="63" t="s">
        <v>69</v>
      </c>
      <c r="B100" s="63" t="s">
        <v>73</v>
      </c>
      <c r="C100" s="63" t="s">
        <v>72</v>
      </c>
      <c r="D100" s="63" t="s">
        <v>71</v>
      </c>
      <c r="E100" s="77">
        <v>4919</v>
      </c>
      <c r="F100" s="63" t="s">
        <v>56</v>
      </c>
      <c r="G100" s="63" t="s">
        <v>70</v>
      </c>
    </row>
    <row r="101" spans="1:7" x14ac:dyDescent="0.25">
      <c r="A101" s="63" t="s">
        <v>69</v>
      </c>
      <c r="B101" s="63" t="s">
        <v>352</v>
      </c>
      <c r="C101" s="63" t="s">
        <v>351</v>
      </c>
      <c r="D101" s="63" t="s">
        <v>222</v>
      </c>
      <c r="E101" s="77">
        <v>2053</v>
      </c>
      <c r="F101" s="63" t="s">
        <v>56</v>
      </c>
      <c r="G101" s="63" t="s">
        <v>61</v>
      </c>
    </row>
    <row r="102" spans="1:7" x14ac:dyDescent="0.25">
      <c r="A102" s="63" t="s">
        <v>69</v>
      </c>
      <c r="B102" s="63" t="s">
        <v>400</v>
      </c>
      <c r="C102" s="63" t="s">
        <v>399</v>
      </c>
      <c r="D102" s="63" t="s">
        <v>169</v>
      </c>
      <c r="E102" s="77">
        <v>9222</v>
      </c>
      <c r="F102" s="63" t="s">
        <v>56</v>
      </c>
      <c r="G102" s="63" t="s">
        <v>55</v>
      </c>
    </row>
    <row r="103" spans="1:7" x14ac:dyDescent="0.25">
      <c r="A103" s="63" t="s">
        <v>69</v>
      </c>
      <c r="B103" s="63" t="s">
        <v>308</v>
      </c>
      <c r="C103" s="63" t="s">
        <v>307</v>
      </c>
      <c r="D103" s="63" t="s">
        <v>134</v>
      </c>
      <c r="E103" s="77">
        <v>1690</v>
      </c>
      <c r="F103" s="63" t="s">
        <v>56</v>
      </c>
      <c r="G103" s="76" t="s">
        <v>61</v>
      </c>
    </row>
    <row r="104" spans="1:7" x14ac:dyDescent="0.25">
      <c r="A104" s="63" t="s">
        <v>69</v>
      </c>
      <c r="B104" s="63" t="s">
        <v>129</v>
      </c>
      <c r="C104" s="63" t="s">
        <v>128</v>
      </c>
      <c r="D104" s="63" t="s">
        <v>127</v>
      </c>
      <c r="E104" s="77">
        <v>9631</v>
      </c>
      <c r="F104" s="63" t="s">
        <v>56</v>
      </c>
      <c r="G104" s="76" t="s">
        <v>61</v>
      </c>
    </row>
    <row r="105" spans="1:7" x14ac:dyDescent="0.25">
      <c r="A105" s="63" t="s">
        <v>60</v>
      </c>
      <c r="B105" s="63" t="s">
        <v>276</v>
      </c>
      <c r="C105" s="63" t="s">
        <v>275</v>
      </c>
      <c r="D105" s="63" t="s">
        <v>115</v>
      </c>
      <c r="E105" s="77">
        <v>8160</v>
      </c>
      <c r="F105" s="63" t="s">
        <v>56</v>
      </c>
      <c r="G105" s="63" t="s">
        <v>70</v>
      </c>
    </row>
    <row r="106" spans="1:7" x14ac:dyDescent="0.25">
      <c r="A106" s="63" t="s">
        <v>60</v>
      </c>
      <c r="B106" s="63" t="s">
        <v>244</v>
      </c>
      <c r="C106" s="63" t="s">
        <v>243</v>
      </c>
      <c r="D106" s="63" t="s">
        <v>242</v>
      </c>
      <c r="E106" s="77">
        <v>4894</v>
      </c>
      <c r="F106" s="63" t="s">
        <v>56</v>
      </c>
      <c r="G106" s="63" t="s">
        <v>61</v>
      </c>
    </row>
    <row r="107" spans="1:7" x14ac:dyDescent="0.25">
      <c r="A107" s="63" t="s">
        <v>69</v>
      </c>
      <c r="B107" s="63" t="s">
        <v>126</v>
      </c>
      <c r="C107" s="63" t="s">
        <v>125</v>
      </c>
      <c r="D107" s="63" t="s">
        <v>124</v>
      </c>
      <c r="E107" s="77">
        <v>9630</v>
      </c>
      <c r="F107" s="63" t="s">
        <v>56</v>
      </c>
      <c r="G107" s="63" t="s">
        <v>61</v>
      </c>
    </row>
    <row r="108" spans="1:7" x14ac:dyDescent="0.25">
      <c r="A108" s="63" t="s">
        <v>60</v>
      </c>
      <c r="B108" s="63" t="s">
        <v>436</v>
      </c>
      <c r="C108" s="63" t="s">
        <v>435</v>
      </c>
      <c r="D108" s="63" t="s">
        <v>434</v>
      </c>
      <c r="E108" s="77">
        <v>9358</v>
      </c>
      <c r="F108" s="63" t="s">
        <v>56</v>
      </c>
      <c r="G108" s="63" t="s">
        <v>61</v>
      </c>
    </row>
    <row r="109" spans="1:7" x14ac:dyDescent="0.25">
      <c r="A109" s="63" t="s">
        <v>60</v>
      </c>
      <c r="B109" s="63" t="s">
        <v>78</v>
      </c>
      <c r="C109" s="63" t="s">
        <v>77</v>
      </c>
      <c r="D109" s="63" t="s">
        <v>76</v>
      </c>
      <c r="E109" s="77">
        <v>9240</v>
      </c>
      <c r="F109" s="63" t="s">
        <v>56</v>
      </c>
      <c r="G109" s="63" t="s">
        <v>74</v>
      </c>
    </row>
    <row r="110" spans="1:7" x14ac:dyDescent="0.25">
      <c r="A110" s="63" t="s">
        <v>69</v>
      </c>
      <c r="B110" s="63" t="s">
        <v>387</v>
      </c>
      <c r="C110" s="63" t="s">
        <v>54</v>
      </c>
      <c r="D110" s="63" t="s">
        <v>386</v>
      </c>
      <c r="E110" s="77">
        <v>1066</v>
      </c>
      <c r="F110" s="63" t="s">
        <v>56</v>
      </c>
      <c r="G110" s="63" t="s">
        <v>70</v>
      </c>
    </row>
    <row r="111" spans="1:7" x14ac:dyDescent="0.25">
      <c r="A111" s="63" t="s">
        <v>69</v>
      </c>
      <c r="B111" s="63" t="s">
        <v>107</v>
      </c>
      <c r="C111" s="63" t="s">
        <v>106</v>
      </c>
      <c r="D111" s="63" t="s">
        <v>105</v>
      </c>
      <c r="E111" s="77">
        <v>9649</v>
      </c>
      <c r="F111" s="63" t="s">
        <v>56</v>
      </c>
      <c r="G111" s="76" t="s">
        <v>55</v>
      </c>
    </row>
    <row r="112" spans="1:7" x14ac:dyDescent="0.25">
      <c r="A112" s="63" t="s">
        <v>60</v>
      </c>
      <c r="B112" s="63" t="s">
        <v>133</v>
      </c>
      <c r="C112" s="63" t="s">
        <v>132</v>
      </c>
      <c r="D112" s="63" t="s">
        <v>131</v>
      </c>
      <c r="F112" s="63" t="s">
        <v>56</v>
      </c>
      <c r="G112" s="76" t="s">
        <v>55</v>
      </c>
    </row>
    <row r="113" spans="1:7" x14ac:dyDescent="0.25">
      <c r="A113" s="63" t="s">
        <v>60</v>
      </c>
      <c r="B113" s="63" t="s">
        <v>422</v>
      </c>
      <c r="C113" s="63" t="s">
        <v>421</v>
      </c>
      <c r="D113" s="63" t="s">
        <v>71</v>
      </c>
      <c r="E113" s="77">
        <v>9471</v>
      </c>
      <c r="F113" s="63" t="s">
        <v>56</v>
      </c>
      <c r="G113" s="63" t="s">
        <v>55</v>
      </c>
    </row>
    <row r="114" spans="1:7" x14ac:dyDescent="0.25">
      <c r="A114" s="63" t="s">
        <v>60</v>
      </c>
      <c r="B114" s="63" t="s">
        <v>136</v>
      </c>
      <c r="C114" s="63" t="s">
        <v>135</v>
      </c>
      <c r="D114" s="63" t="s">
        <v>134</v>
      </c>
      <c r="E114" s="77">
        <v>9654</v>
      </c>
      <c r="F114" s="63" t="s">
        <v>56</v>
      </c>
      <c r="G114" s="63" t="s">
        <v>70</v>
      </c>
    </row>
    <row r="115" spans="1:7" x14ac:dyDescent="0.25">
      <c r="A115" s="63" t="s">
        <v>60</v>
      </c>
      <c r="B115" s="63" t="s">
        <v>283</v>
      </c>
      <c r="C115" s="63" t="s">
        <v>282</v>
      </c>
      <c r="D115" s="63" t="s">
        <v>281</v>
      </c>
      <c r="E115" s="77">
        <v>4980</v>
      </c>
      <c r="F115" s="63" t="s">
        <v>56</v>
      </c>
      <c r="G115" s="63" t="s">
        <v>61</v>
      </c>
    </row>
    <row r="116" spans="1:7" x14ac:dyDescent="0.25">
      <c r="A116" s="63" t="s">
        <v>60</v>
      </c>
      <c r="B116" s="63" t="s">
        <v>218</v>
      </c>
      <c r="C116" s="63" t="s">
        <v>217</v>
      </c>
      <c r="D116" s="63" t="s">
        <v>216</v>
      </c>
      <c r="E116" s="77">
        <v>4946</v>
      </c>
      <c r="F116" s="63" t="s">
        <v>56</v>
      </c>
      <c r="G116" s="63" t="s">
        <v>70</v>
      </c>
    </row>
    <row r="117" spans="1:7" x14ac:dyDescent="0.25">
      <c r="A117" s="63" t="s">
        <v>69</v>
      </c>
      <c r="B117" s="63" t="s">
        <v>123</v>
      </c>
      <c r="C117" s="63" t="s">
        <v>122</v>
      </c>
      <c r="D117" s="63" t="s">
        <v>121</v>
      </c>
      <c r="E117" s="77">
        <v>14118</v>
      </c>
      <c r="F117" s="63" t="s">
        <v>98</v>
      </c>
      <c r="G117" s="63" t="s">
        <v>97</v>
      </c>
    </row>
    <row r="118" spans="1:7" x14ac:dyDescent="0.25">
      <c r="A118" s="63" t="s">
        <v>69</v>
      </c>
      <c r="B118" s="63" t="s">
        <v>341</v>
      </c>
      <c r="C118" s="63" t="s">
        <v>340</v>
      </c>
      <c r="D118" s="63" t="s">
        <v>147</v>
      </c>
      <c r="E118" s="77">
        <v>9412</v>
      </c>
      <c r="F118" s="63" t="s">
        <v>56</v>
      </c>
      <c r="G118" s="63" t="s">
        <v>70</v>
      </c>
    </row>
    <row r="119" spans="1:7" x14ac:dyDescent="0.25">
      <c r="A119" s="63" t="s">
        <v>60</v>
      </c>
      <c r="B119" s="63" t="s">
        <v>253</v>
      </c>
      <c r="C119" s="63" t="s">
        <v>252</v>
      </c>
      <c r="D119" s="63" t="s">
        <v>191</v>
      </c>
      <c r="E119" s="77">
        <v>8068</v>
      </c>
      <c r="F119" s="63" t="s">
        <v>56</v>
      </c>
      <c r="G119" s="63" t="s">
        <v>70</v>
      </c>
    </row>
    <row r="120" spans="1:7" x14ac:dyDescent="0.25">
      <c r="A120" s="63" t="s">
        <v>69</v>
      </c>
      <c r="B120" s="63" t="s">
        <v>390</v>
      </c>
      <c r="C120" s="63" t="s">
        <v>389</v>
      </c>
      <c r="D120" s="63" t="s">
        <v>388</v>
      </c>
      <c r="E120" s="77">
        <v>9055</v>
      </c>
      <c r="F120" s="63" t="s">
        <v>56</v>
      </c>
      <c r="G120" s="63" t="s">
        <v>61</v>
      </c>
    </row>
    <row r="121" spans="1:7" x14ac:dyDescent="0.25">
      <c r="A121" s="63" t="s">
        <v>60</v>
      </c>
      <c r="B121" s="63" t="s">
        <v>260</v>
      </c>
      <c r="C121" s="63" t="s">
        <v>259</v>
      </c>
      <c r="D121" s="63" t="s">
        <v>150</v>
      </c>
      <c r="E121" s="77">
        <v>9098</v>
      </c>
      <c r="F121" s="63" t="s">
        <v>56</v>
      </c>
      <c r="G121" s="63" t="s">
        <v>61</v>
      </c>
    </row>
    <row r="122" spans="1:7" x14ac:dyDescent="0.25">
      <c r="A122" s="63" t="s">
        <v>69</v>
      </c>
      <c r="B122" s="63" t="s">
        <v>343</v>
      </c>
      <c r="C122" s="63" t="s">
        <v>342</v>
      </c>
      <c r="D122" s="63" t="s">
        <v>162</v>
      </c>
      <c r="E122" s="77">
        <v>8141</v>
      </c>
      <c r="F122" s="63" t="s">
        <v>56</v>
      </c>
      <c r="G122" s="63" t="s">
        <v>70</v>
      </c>
    </row>
    <row r="123" spans="1:7" x14ac:dyDescent="0.25">
      <c r="A123" s="63" t="s">
        <v>60</v>
      </c>
      <c r="B123" s="63" t="s">
        <v>171</v>
      </c>
      <c r="C123" s="63" t="s">
        <v>170</v>
      </c>
      <c r="D123" s="63" t="s">
        <v>169</v>
      </c>
      <c r="E123" s="77">
        <v>1983</v>
      </c>
      <c r="F123" s="63" t="s">
        <v>56</v>
      </c>
      <c r="G123" s="63" t="s">
        <v>61</v>
      </c>
    </row>
    <row r="124" spans="1:7" x14ac:dyDescent="0.25">
      <c r="A124" s="63" t="s">
        <v>60</v>
      </c>
      <c r="B124" s="63" t="s">
        <v>258</v>
      </c>
      <c r="C124" s="63" t="s">
        <v>257</v>
      </c>
      <c r="D124" s="63" t="s">
        <v>150</v>
      </c>
      <c r="E124" s="77">
        <v>8143</v>
      </c>
      <c r="F124" s="63" t="s">
        <v>56</v>
      </c>
      <c r="G124" s="63" t="s">
        <v>70</v>
      </c>
    </row>
    <row r="125" spans="1:7" x14ac:dyDescent="0.25">
      <c r="A125" s="63" t="s">
        <v>69</v>
      </c>
      <c r="B125" s="63" t="s">
        <v>339</v>
      </c>
      <c r="C125" s="63" t="s">
        <v>338</v>
      </c>
      <c r="D125" s="63" t="s">
        <v>169</v>
      </c>
      <c r="E125" s="77">
        <v>9211</v>
      </c>
      <c r="F125" s="63" t="s">
        <v>56</v>
      </c>
      <c r="G125" s="63" t="s">
        <v>70</v>
      </c>
    </row>
    <row r="126" spans="1:7" x14ac:dyDescent="0.25">
      <c r="A126" s="63" t="s">
        <v>69</v>
      </c>
      <c r="B126" s="63" t="s">
        <v>84</v>
      </c>
      <c r="C126" s="63" t="s">
        <v>83</v>
      </c>
      <c r="D126" s="63" t="s">
        <v>82</v>
      </c>
      <c r="E126" s="77">
        <v>9328</v>
      </c>
      <c r="F126" s="63" t="s">
        <v>56</v>
      </c>
      <c r="G126" s="63" t="s">
        <v>74</v>
      </c>
    </row>
    <row r="127" spans="1:7" x14ac:dyDescent="0.25">
      <c r="A127" s="63" t="s">
        <v>60</v>
      </c>
      <c r="B127" s="63" t="s">
        <v>415</v>
      </c>
      <c r="C127" s="63" t="s">
        <v>414</v>
      </c>
      <c r="D127" s="63" t="s">
        <v>162</v>
      </c>
      <c r="E127" s="77">
        <v>9368</v>
      </c>
      <c r="F127" s="63" t="s">
        <v>56</v>
      </c>
      <c r="G127" s="63" t="s">
        <v>55</v>
      </c>
    </row>
    <row r="128" spans="1:7" x14ac:dyDescent="0.25">
      <c r="A128" s="63" t="s">
        <v>69</v>
      </c>
      <c r="B128" s="63" t="s">
        <v>337</v>
      </c>
      <c r="C128" s="63" t="s">
        <v>336</v>
      </c>
      <c r="D128" s="63" t="s">
        <v>335</v>
      </c>
      <c r="E128" s="77">
        <v>4983</v>
      </c>
      <c r="F128" s="63" t="s">
        <v>56</v>
      </c>
      <c r="G128" s="63" t="s">
        <v>334</v>
      </c>
    </row>
    <row r="129" spans="1:7" x14ac:dyDescent="0.25">
      <c r="A129" s="63" t="s">
        <v>69</v>
      </c>
      <c r="B129" s="63" t="s">
        <v>354</v>
      </c>
      <c r="C129" s="63" t="s">
        <v>353</v>
      </c>
      <c r="D129" s="63" t="s">
        <v>150</v>
      </c>
      <c r="E129" s="77">
        <v>5172</v>
      </c>
      <c r="F129" s="63" t="s">
        <v>56</v>
      </c>
      <c r="G129" s="76" t="s">
        <v>61</v>
      </c>
    </row>
    <row r="130" spans="1:7" x14ac:dyDescent="0.25">
      <c r="A130" s="63" t="s">
        <v>60</v>
      </c>
      <c r="B130" s="63" t="s">
        <v>237</v>
      </c>
      <c r="C130" s="63" t="s">
        <v>236</v>
      </c>
      <c r="D130" s="63" t="s">
        <v>169</v>
      </c>
      <c r="E130" s="77">
        <v>9475</v>
      </c>
      <c r="F130" s="63" t="s">
        <v>56</v>
      </c>
      <c r="G130" s="63" t="s">
        <v>61</v>
      </c>
    </row>
    <row r="131" spans="1:7" x14ac:dyDescent="0.25">
      <c r="A131" s="63" t="s">
        <v>60</v>
      </c>
      <c r="B131" s="63" t="s">
        <v>112</v>
      </c>
      <c r="C131" s="63" t="s">
        <v>111</v>
      </c>
      <c r="D131" s="63" t="s">
        <v>75</v>
      </c>
      <c r="E131" s="77">
        <v>9672</v>
      </c>
      <c r="F131" s="63" t="s">
        <v>56</v>
      </c>
      <c r="G131" s="63" t="s">
        <v>70</v>
      </c>
    </row>
    <row r="132" spans="1:7" x14ac:dyDescent="0.25">
      <c r="A132" s="63" t="s">
        <v>60</v>
      </c>
      <c r="B132" s="63" t="s">
        <v>306</v>
      </c>
      <c r="C132" s="63" t="s">
        <v>305</v>
      </c>
      <c r="D132" s="63" t="s">
        <v>304</v>
      </c>
      <c r="E132" s="77">
        <v>9053</v>
      </c>
      <c r="F132" s="63" t="s">
        <v>56</v>
      </c>
      <c r="G132" s="63" t="s">
        <v>61</v>
      </c>
    </row>
    <row r="133" spans="1:7" x14ac:dyDescent="0.25">
      <c r="A133" s="63" t="s">
        <v>60</v>
      </c>
      <c r="B133" s="63" t="s">
        <v>143</v>
      </c>
      <c r="C133" s="63" t="s">
        <v>142</v>
      </c>
      <c r="D133" s="63" t="s">
        <v>76</v>
      </c>
      <c r="E133" s="77">
        <v>9636</v>
      </c>
      <c r="F133" s="63" t="s">
        <v>56</v>
      </c>
      <c r="G133" s="63" t="s">
        <v>61</v>
      </c>
    </row>
    <row r="134" spans="1:7" x14ac:dyDescent="0.25">
      <c r="A134" s="63" t="s">
        <v>60</v>
      </c>
      <c r="B134" s="63" t="s">
        <v>393</v>
      </c>
      <c r="C134" s="63" t="s">
        <v>392</v>
      </c>
      <c r="D134" s="63" t="s">
        <v>200</v>
      </c>
      <c r="E134" s="77">
        <v>9425</v>
      </c>
      <c r="F134" s="63" t="s">
        <v>56</v>
      </c>
      <c r="G134" s="63" t="s">
        <v>55</v>
      </c>
    </row>
    <row r="135" spans="1:7" x14ac:dyDescent="0.25">
      <c r="A135" s="63" t="s">
        <v>60</v>
      </c>
      <c r="B135" s="63" t="s">
        <v>420</v>
      </c>
      <c r="C135" s="63" t="s">
        <v>419</v>
      </c>
      <c r="D135" s="63" t="s">
        <v>71</v>
      </c>
      <c r="E135" s="77">
        <v>9367</v>
      </c>
      <c r="F135" s="63" t="s">
        <v>56</v>
      </c>
      <c r="G135" s="63" t="s">
        <v>55</v>
      </c>
    </row>
    <row r="136" spans="1:7" x14ac:dyDescent="0.25">
      <c r="A136" s="63" t="s">
        <v>60</v>
      </c>
      <c r="B136" s="63" t="s">
        <v>164</v>
      </c>
      <c r="C136" s="63" t="s">
        <v>163</v>
      </c>
      <c r="D136" s="63" t="s">
        <v>162</v>
      </c>
      <c r="E136" s="77">
        <v>4444</v>
      </c>
      <c r="F136" s="63" t="s">
        <v>56</v>
      </c>
      <c r="G136" s="63" t="s">
        <v>61</v>
      </c>
    </row>
    <row r="137" spans="1:7" x14ac:dyDescent="0.25">
      <c r="A137" s="63" t="s">
        <v>60</v>
      </c>
      <c r="B137" s="63" t="s">
        <v>405</v>
      </c>
      <c r="C137" s="63" t="s">
        <v>404</v>
      </c>
      <c r="D137" s="63" t="s">
        <v>403</v>
      </c>
      <c r="E137" s="77">
        <v>9490</v>
      </c>
      <c r="F137" s="63" t="s">
        <v>56</v>
      </c>
      <c r="G137" s="63" t="s">
        <v>55</v>
      </c>
    </row>
    <row r="138" spans="1:7" x14ac:dyDescent="0.25">
      <c r="A138" s="63" t="s">
        <v>60</v>
      </c>
      <c r="B138" s="63" t="s">
        <v>269</v>
      </c>
      <c r="C138" s="63" t="s">
        <v>268</v>
      </c>
      <c r="D138" s="63" t="s">
        <v>175</v>
      </c>
      <c r="E138" s="77">
        <v>4964</v>
      </c>
      <c r="F138" s="63" t="s">
        <v>56</v>
      </c>
      <c r="G138" s="63" t="s">
        <v>61</v>
      </c>
    </row>
    <row r="139" spans="1:7" x14ac:dyDescent="0.25">
      <c r="A139" s="63" t="s">
        <v>60</v>
      </c>
      <c r="B139" s="63" t="s">
        <v>286</v>
      </c>
      <c r="C139" s="63" t="s">
        <v>285</v>
      </c>
      <c r="D139" s="63" t="s">
        <v>284</v>
      </c>
      <c r="E139" s="77">
        <v>9381</v>
      </c>
      <c r="F139" s="63" t="s">
        <v>56</v>
      </c>
      <c r="G139" s="63" t="s">
        <v>70</v>
      </c>
    </row>
    <row r="140" spans="1:7" x14ac:dyDescent="0.25">
      <c r="A140" s="63" t="s">
        <v>60</v>
      </c>
      <c r="B140" s="63" t="s">
        <v>363</v>
      </c>
      <c r="C140" s="63" t="s">
        <v>362</v>
      </c>
      <c r="D140" s="63" t="s">
        <v>361</v>
      </c>
      <c r="E140" s="77">
        <v>9261</v>
      </c>
      <c r="F140" s="63" t="s">
        <v>56</v>
      </c>
      <c r="G140" s="63" t="s">
        <v>334</v>
      </c>
    </row>
    <row r="141" spans="1:7" x14ac:dyDescent="0.25">
      <c r="A141" s="63" t="s">
        <v>69</v>
      </c>
      <c r="B141" s="63" t="s">
        <v>431</v>
      </c>
      <c r="C141" s="63" t="s">
        <v>430</v>
      </c>
      <c r="D141" s="63" t="s">
        <v>429</v>
      </c>
      <c r="E141" s="77">
        <v>9136</v>
      </c>
      <c r="F141" s="63" t="s">
        <v>56</v>
      </c>
      <c r="G141" s="76" t="s">
        <v>55</v>
      </c>
    </row>
    <row r="142" spans="1:7" x14ac:dyDescent="0.25">
      <c r="A142" s="63" t="s">
        <v>69</v>
      </c>
      <c r="B142" s="63" t="s">
        <v>227</v>
      </c>
      <c r="C142" s="63" t="s">
        <v>226</v>
      </c>
      <c r="D142" s="63" t="s">
        <v>225</v>
      </c>
      <c r="E142" s="77">
        <v>9125</v>
      </c>
      <c r="F142" s="63" t="s">
        <v>56</v>
      </c>
      <c r="G142" s="63" t="s">
        <v>70</v>
      </c>
    </row>
    <row r="143" spans="1:7" x14ac:dyDescent="0.25">
      <c r="A143" s="63" t="s">
        <v>69</v>
      </c>
      <c r="B143" s="63" t="s">
        <v>303</v>
      </c>
      <c r="C143" s="63" t="s">
        <v>302</v>
      </c>
      <c r="D143" s="63" t="s">
        <v>102</v>
      </c>
      <c r="E143" s="77">
        <v>8032</v>
      </c>
      <c r="F143" s="63" t="s">
        <v>56</v>
      </c>
      <c r="G143" s="63" t="s">
        <v>70</v>
      </c>
    </row>
    <row r="144" spans="1:7" x14ac:dyDescent="0.25">
      <c r="A144" s="63" t="s">
        <v>69</v>
      </c>
      <c r="B144" s="63" t="s">
        <v>184</v>
      </c>
      <c r="C144" s="63" t="s">
        <v>183</v>
      </c>
      <c r="D144" s="63" t="s">
        <v>169</v>
      </c>
      <c r="E144" s="77">
        <v>9512</v>
      </c>
      <c r="F144" s="63" t="s">
        <v>56</v>
      </c>
      <c r="G144" s="76" t="s">
        <v>458</v>
      </c>
    </row>
    <row r="145" spans="1:16" x14ac:dyDescent="0.25">
      <c r="A145" s="63" t="s">
        <v>60</v>
      </c>
      <c r="B145" s="63" t="s">
        <v>380</v>
      </c>
      <c r="C145" s="63" t="s">
        <v>379</v>
      </c>
      <c r="D145" s="63" t="s">
        <v>378</v>
      </c>
      <c r="E145" s="77">
        <v>1065</v>
      </c>
      <c r="F145" s="63" t="s">
        <v>56</v>
      </c>
      <c r="G145" s="63" t="s">
        <v>70</v>
      </c>
    </row>
    <row r="146" spans="1:16" x14ac:dyDescent="0.25">
      <c r="A146" s="63" t="s">
        <v>60</v>
      </c>
      <c r="B146" s="63" t="s">
        <v>81</v>
      </c>
      <c r="C146" s="63" t="s">
        <v>80</v>
      </c>
      <c r="D146" s="63" t="s">
        <v>79</v>
      </c>
      <c r="E146" s="77">
        <v>9310</v>
      </c>
      <c r="F146" s="63" t="s">
        <v>56</v>
      </c>
      <c r="G146" s="63" t="s">
        <v>74</v>
      </c>
    </row>
    <row r="147" spans="1:16" x14ac:dyDescent="0.25">
      <c r="A147" s="63" t="s">
        <v>60</v>
      </c>
      <c r="B147" s="63" t="s">
        <v>110</v>
      </c>
      <c r="C147" s="63" t="s">
        <v>109</v>
      </c>
      <c r="D147" s="63" t="s">
        <v>108</v>
      </c>
      <c r="E147" s="77">
        <v>9646</v>
      </c>
      <c r="F147" s="63" t="s">
        <v>56</v>
      </c>
      <c r="G147" s="63" t="s">
        <v>55</v>
      </c>
    </row>
    <row r="148" spans="1:16" x14ac:dyDescent="0.25">
      <c r="A148" s="63" t="s">
        <v>69</v>
      </c>
      <c r="B148" s="63" t="s">
        <v>330</v>
      </c>
      <c r="C148" s="63" t="s">
        <v>329</v>
      </c>
      <c r="D148" s="63" t="s">
        <v>328</v>
      </c>
      <c r="E148" s="77">
        <v>1039</v>
      </c>
      <c r="F148" s="63" t="s">
        <v>56</v>
      </c>
      <c r="G148" s="63" t="s">
        <v>61</v>
      </c>
    </row>
    <row r="150" spans="1:16" x14ac:dyDescent="0.25">
      <c r="I150" s="78" t="s">
        <v>469</v>
      </c>
      <c r="J150" s="79" t="s">
        <v>462</v>
      </c>
      <c r="K150" s="78" t="s">
        <v>463</v>
      </c>
      <c r="L150" s="78" t="s">
        <v>464</v>
      </c>
      <c r="M150" s="79" t="s">
        <v>465</v>
      </c>
      <c r="N150" s="78" t="s">
        <v>466</v>
      </c>
      <c r="O150" s="78" t="s">
        <v>467</v>
      </c>
      <c r="P150" s="78" t="s">
        <v>468</v>
      </c>
    </row>
    <row r="151" spans="1:16" x14ac:dyDescent="0.25">
      <c r="I151" s="80" t="s">
        <v>113</v>
      </c>
      <c r="J151" s="81" t="s">
        <v>116</v>
      </c>
      <c r="K151" s="80" t="s">
        <v>186</v>
      </c>
      <c r="L151" s="80" t="s">
        <v>77</v>
      </c>
      <c r="M151" s="81" t="s">
        <v>382</v>
      </c>
      <c r="N151" s="80" t="s">
        <v>406</v>
      </c>
      <c r="O151" s="80" t="s">
        <v>322</v>
      </c>
      <c r="P151" s="80" t="s">
        <v>365</v>
      </c>
    </row>
    <row r="152" spans="1:16" x14ac:dyDescent="0.25">
      <c r="J152" s="80" t="s">
        <v>103</v>
      </c>
      <c r="K152" s="81" t="s">
        <v>183</v>
      </c>
      <c r="L152" s="81" t="s">
        <v>83</v>
      </c>
      <c r="M152" s="80" t="s">
        <v>311</v>
      </c>
      <c r="N152" s="81" t="s">
        <v>432</v>
      </c>
      <c r="O152" s="81" t="s">
        <v>220</v>
      </c>
      <c r="P152" s="81" t="s">
        <v>369</v>
      </c>
    </row>
    <row r="153" spans="1:16" x14ac:dyDescent="0.25">
      <c r="J153" s="81" t="s">
        <v>100</v>
      </c>
      <c r="L153" s="80" t="s">
        <v>80</v>
      </c>
      <c r="M153" s="81" t="s">
        <v>266</v>
      </c>
      <c r="N153" s="80" t="s">
        <v>391</v>
      </c>
      <c r="O153" s="80" t="s">
        <v>240</v>
      </c>
      <c r="P153" s="80" t="s">
        <v>367</v>
      </c>
    </row>
    <row r="154" spans="1:16" x14ac:dyDescent="0.25">
      <c r="J154" s="80" t="s">
        <v>119</v>
      </c>
      <c r="M154" s="80" t="s">
        <v>229</v>
      </c>
      <c r="N154" s="81" t="s">
        <v>412</v>
      </c>
      <c r="O154" s="81" t="s">
        <v>205</v>
      </c>
      <c r="P154" s="81" t="s">
        <v>359</v>
      </c>
    </row>
    <row r="155" spans="1:16" x14ac:dyDescent="0.25">
      <c r="J155" s="81" t="s">
        <v>122</v>
      </c>
      <c r="M155" s="81" t="s">
        <v>195</v>
      </c>
      <c r="N155" s="80" t="s">
        <v>86</v>
      </c>
      <c r="O155" s="80" t="s">
        <v>176</v>
      </c>
      <c r="P155" s="80" t="s">
        <v>336</v>
      </c>
    </row>
    <row r="156" spans="1:16" x14ac:dyDescent="0.25">
      <c r="M156" s="80" t="s">
        <v>214</v>
      </c>
      <c r="N156" s="81" t="s">
        <v>58</v>
      </c>
      <c r="O156" s="81" t="s">
        <v>157</v>
      </c>
      <c r="P156" s="81" t="s">
        <v>362</v>
      </c>
    </row>
    <row r="157" spans="1:16" x14ac:dyDescent="0.25">
      <c r="M157" s="81" t="s">
        <v>371</v>
      </c>
      <c r="N157" s="80" t="s">
        <v>417</v>
      </c>
      <c r="O157" s="80" t="s">
        <v>320</v>
      </c>
    </row>
    <row r="158" spans="1:16" x14ac:dyDescent="0.25">
      <c r="M158" s="80" t="s">
        <v>345</v>
      </c>
      <c r="N158" s="81" t="s">
        <v>130</v>
      </c>
      <c r="O158" s="81" t="s">
        <v>349</v>
      </c>
    </row>
    <row r="159" spans="1:16" x14ac:dyDescent="0.25">
      <c r="M159" s="81" t="s">
        <v>201</v>
      </c>
      <c r="N159" s="80" t="s">
        <v>189</v>
      </c>
      <c r="O159" s="80" t="s">
        <v>154</v>
      </c>
    </row>
    <row r="160" spans="1:16" x14ac:dyDescent="0.25">
      <c r="M160" s="80" t="s">
        <v>332</v>
      </c>
      <c r="N160" s="81" t="s">
        <v>424</v>
      </c>
      <c r="O160" s="81" t="s">
        <v>270</v>
      </c>
    </row>
    <row r="161" spans="13:15" x14ac:dyDescent="0.25">
      <c r="M161" s="81" t="s">
        <v>313</v>
      </c>
      <c r="N161" s="80" t="s">
        <v>401</v>
      </c>
      <c r="O161" s="80" t="s">
        <v>151</v>
      </c>
    </row>
    <row r="162" spans="13:15" x14ac:dyDescent="0.25">
      <c r="M162" s="80" t="s">
        <v>238</v>
      </c>
      <c r="N162" s="81" t="s">
        <v>148</v>
      </c>
      <c r="O162" s="81" t="s">
        <v>292</v>
      </c>
    </row>
    <row r="163" spans="13:15" x14ac:dyDescent="0.25">
      <c r="M163" s="81" t="s">
        <v>140</v>
      </c>
      <c r="N163" s="80" t="s">
        <v>395</v>
      </c>
      <c r="O163" s="80" t="s">
        <v>89</v>
      </c>
    </row>
    <row r="164" spans="13:15" x14ac:dyDescent="0.25">
      <c r="M164" s="80" t="s">
        <v>373</v>
      </c>
      <c r="N164" s="81" t="s">
        <v>427</v>
      </c>
      <c r="O164" s="81" t="s">
        <v>173</v>
      </c>
    </row>
    <row r="165" spans="13:15" x14ac:dyDescent="0.25">
      <c r="M165" s="81" t="s">
        <v>347</v>
      </c>
      <c r="N165" s="80" t="s">
        <v>397</v>
      </c>
      <c r="O165" s="80" t="s">
        <v>443</v>
      </c>
    </row>
    <row r="166" spans="13:15" x14ac:dyDescent="0.25">
      <c r="M166" s="80" t="s">
        <v>384</v>
      </c>
      <c r="N166" s="81" t="s">
        <v>409</v>
      </c>
      <c r="O166" s="81" t="s">
        <v>287</v>
      </c>
    </row>
    <row r="167" spans="13:15" x14ac:dyDescent="0.25">
      <c r="M167" s="81" t="s">
        <v>207</v>
      </c>
      <c r="N167" s="80" t="s">
        <v>399</v>
      </c>
      <c r="O167" s="80" t="s">
        <v>440</v>
      </c>
    </row>
    <row r="168" spans="13:15" x14ac:dyDescent="0.25">
      <c r="M168" s="80" t="s">
        <v>137</v>
      </c>
      <c r="N168" s="81" t="s">
        <v>106</v>
      </c>
      <c r="O168" s="81" t="s">
        <v>309</v>
      </c>
    </row>
    <row r="169" spans="13:15" x14ac:dyDescent="0.25">
      <c r="M169" s="81" t="s">
        <v>325</v>
      </c>
      <c r="N169" s="80" t="s">
        <v>132</v>
      </c>
      <c r="O169" s="80" t="s">
        <v>262</v>
      </c>
    </row>
    <row r="170" spans="13:15" x14ac:dyDescent="0.25">
      <c r="M170" s="80" t="s">
        <v>290</v>
      </c>
      <c r="N170" s="81" t="s">
        <v>421</v>
      </c>
      <c r="O170" s="81" t="s">
        <v>300</v>
      </c>
    </row>
    <row r="171" spans="13:15" x14ac:dyDescent="0.25">
      <c r="M171" s="81" t="s">
        <v>316</v>
      </c>
      <c r="N171" s="80" t="s">
        <v>414</v>
      </c>
      <c r="O171" s="80" t="s">
        <v>273</v>
      </c>
    </row>
    <row r="172" spans="13:15" x14ac:dyDescent="0.25">
      <c r="M172" s="80" t="s">
        <v>376</v>
      </c>
      <c r="N172" s="81" t="s">
        <v>392</v>
      </c>
      <c r="O172" s="81" t="s">
        <v>250</v>
      </c>
    </row>
    <row r="173" spans="13:15" x14ac:dyDescent="0.25">
      <c r="M173" s="81" t="s">
        <v>72</v>
      </c>
      <c r="N173" s="80" t="s">
        <v>419</v>
      </c>
      <c r="O173" s="80" t="s">
        <v>295</v>
      </c>
    </row>
    <row r="174" spans="13:15" x14ac:dyDescent="0.25">
      <c r="M174" s="80" t="s">
        <v>275</v>
      </c>
      <c r="N174" s="81" t="s">
        <v>404</v>
      </c>
      <c r="O174" s="81" t="s">
        <v>95</v>
      </c>
    </row>
    <row r="175" spans="13:15" x14ac:dyDescent="0.25">
      <c r="M175" s="81" t="s">
        <v>54</v>
      </c>
      <c r="N175" s="80" t="s">
        <v>430</v>
      </c>
      <c r="O175" s="80" t="s">
        <v>446</v>
      </c>
    </row>
    <row r="176" spans="13:15" x14ac:dyDescent="0.25">
      <c r="M176" s="80" t="s">
        <v>135</v>
      </c>
      <c r="N176" s="81" t="s">
        <v>109</v>
      </c>
      <c r="O176" s="81" t="s">
        <v>145</v>
      </c>
    </row>
    <row r="177" spans="13:15" x14ac:dyDescent="0.25">
      <c r="M177" s="81" t="s">
        <v>217</v>
      </c>
      <c r="O177" s="80" t="s">
        <v>297</v>
      </c>
    </row>
    <row r="178" spans="13:15" x14ac:dyDescent="0.25">
      <c r="M178" s="80" t="s">
        <v>340</v>
      </c>
      <c r="O178" s="81" t="s">
        <v>192</v>
      </c>
    </row>
    <row r="179" spans="13:15" x14ac:dyDescent="0.25">
      <c r="M179" s="81" t="s">
        <v>252</v>
      </c>
      <c r="O179" s="80" t="s">
        <v>449</v>
      </c>
    </row>
    <row r="180" spans="13:15" x14ac:dyDescent="0.25">
      <c r="M180" s="80" t="s">
        <v>342</v>
      </c>
      <c r="O180" s="81" t="s">
        <v>247</v>
      </c>
    </row>
    <row r="181" spans="13:15" x14ac:dyDescent="0.25">
      <c r="M181" s="81" t="s">
        <v>257</v>
      </c>
      <c r="O181" s="80" t="s">
        <v>245</v>
      </c>
    </row>
    <row r="182" spans="13:15" x14ac:dyDescent="0.25">
      <c r="M182" s="80" t="s">
        <v>338</v>
      </c>
      <c r="O182" s="81" t="s">
        <v>212</v>
      </c>
    </row>
    <row r="183" spans="13:15" x14ac:dyDescent="0.25">
      <c r="M183" s="81" t="s">
        <v>111</v>
      </c>
      <c r="O183" s="80" t="s">
        <v>318</v>
      </c>
    </row>
    <row r="184" spans="13:15" x14ac:dyDescent="0.25">
      <c r="M184" s="80" t="s">
        <v>285</v>
      </c>
      <c r="O184" s="81" t="s">
        <v>167</v>
      </c>
    </row>
    <row r="185" spans="13:15" x14ac:dyDescent="0.25">
      <c r="M185" s="81" t="s">
        <v>226</v>
      </c>
      <c r="O185" s="80" t="s">
        <v>356</v>
      </c>
    </row>
    <row r="186" spans="13:15" x14ac:dyDescent="0.25">
      <c r="M186" s="80" t="s">
        <v>302</v>
      </c>
      <c r="O186" s="81" t="s">
        <v>64</v>
      </c>
    </row>
    <row r="187" spans="13:15" x14ac:dyDescent="0.25">
      <c r="M187" s="81" t="s">
        <v>379</v>
      </c>
      <c r="O187" s="80" t="s">
        <v>92</v>
      </c>
    </row>
    <row r="188" spans="13:15" x14ac:dyDescent="0.25">
      <c r="O188" s="81" t="s">
        <v>198</v>
      </c>
    </row>
    <row r="189" spans="13:15" x14ac:dyDescent="0.25">
      <c r="O189" s="80" t="s">
        <v>438</v>
      </c>
    </row>
    <row r="190" spans="13:15" x14ac:dyDescent="0.25">
      <c r="O190" s="81" t="s">
        <v>210</v>
      </c>
    </row>
    <row r="191" spans="13:15" x14ac:dyDescent="0.25">
      <c r="O191" s="80" t="s">
        <v>264</v>
      </c>
    </row>
    <row r="192" spans="13:15" x14ac:dyDescent="0.25">
      <c r="O192" s="81" t="s">
        <v>159</v>
      </c>
    </row>
    <row r="193" spans="15:15" x14ac:dyDescent="0.25">
      <c r="O193" s="80" t="s">
        <v>279</v>
      </c>
    </row>
    <row r="194" spans="15:15" x14ac:dyDescent="0.25">
      <c r="O194" s="81" t="s">
        <v>223</v>
      </c>
    </row>
    <row r="195" spans="15:15" x14ac:dyDescent="0.25">
      <c r="O195" s="80" t="s">
        <v>277</v>
      </c>
    </row>
    <row r="196" spans="15:15" x14ac:dyDescent="0.25">
      <c r="O196" s="81" t="s">
        <v>181</v>
      </c>
    </row>
    <row r="197" spans="15:15" x14ac:dyDescent="0.25">
      <c r="O197" s="80" t="s">
        <v>178</v>
      </c>
    </row>
    <row r="198" spans="15:15" x14ac:dyDescent="0.25">
      <c r="O198" s="81" t="s">
        <v>234</v>
      </c>
    </row>
    <row r="199" spans="15:15" x14ac:dyDescent="0.25">
      <c r="O199" s="80" t="s">
        <v>255</v>
      </c>
    </row>
    <row r="200" spans="15:15" x14ac:dyDescent="0.25">
      <c r="O200" s="81" t="s">
        <v>203</v>
      </c>
    </row>
    <row r="201" spans="15:15" x14ac:dyDescent="0.25">
      <c r="O201" s="80" t="s">
        <v>67</v>
      </c>
    </row>
    <row r="202" spans="15:15" x14ac:dyDescent="0.25">
      <c r="O202" s="81" t="s">
        <v>232</v>
      </c>
    </row>
    <row r="203" spans="15:15" x14ac:dyDescent="0.25">
      <c r="O203" s="80" t="s">
        <v>351</v>
      </c>
    </row>
    <row r="204" spans="15:15" x14ac:dyDescent="0.25">
      <c r="O204" s="81" t="s">
        <v>307</v>
      </c>
    </row>
    <row r="205" spans="15:15" x14ac:dyDescent="0.25">
      <c r="O205" s="80" t="s">
        <v>128</v>
      </c>
    </row>
    <row r="206" spans="15:15" x14ac:dyDescent="0.25">
      <c r="O206" s="81" t="s">
        <v>243</v>
      </c>
    </row>
    <row r="207" spans="15:15" x14ac:dyDescent="0.25">
      <c r="O207" s="80" t="s">
        <v>125</v>
      </c>
    </row>
    <row r="208" spans="15:15" x14ac:dyDescent="0.25">
      <c r="O208" s="81" t="s">
        <v>435</v>
      </c>
    </row>
    <row r="209" spans="15:15" x14ac:dyDescent="0.25">
      <c r="O209" s="80" t="s">
        <v>282</v>
      </c>
    </row>
    <row r="210" spans="15:15" x14ac:dyDescent="0.25">
      <c r="O210" s="81" t="s">
        <v>389</v>
      </c>
    </row>
    <row r="211" spans="15:15" x14ac:dyDescent="0.25">
      <c r="O211" s="80" t="s">
        <v>259</v>
      </c>
    </row>
    <row r="212" spans="15:15" x14ac:dyDescent="0.25">
      <c r="O212" s="81" t="s">
        <v>170</v>
      </c>
    </row>
    <row r="213" spans="15:15" x14ac:dyDescent="0.25">
      <c r="O213" s="80" t="s">
        <v>327</v>
      </c>
    </row>
    <row r="214" spans="15:15" x14ac:dyDescent="0.25">
      <c r="O214" s="81" t="s">
        <v>353</v>
      </c>
    </row>
    <row r="215" spans="15:15" x14ac:dyDescent="0.25">
      <c r="O215" s="80" t="s">
        <v>236</v>
      </c>
    </row>
    <row r="216" spans="15:15" x14ac:dyDescent="0.25">
      <c r="O216" s="81" t="s">
        <v>305</v>
      </c>
    </row>
    <row r="217" spans="15:15" x14ac:dyDescent="0.25">
      <c r="O217" s="80" t="s">
        <v>142</v>
      </c>
    </row>
    <row r="218" spans="15:15" x14ac:dyDescent="0.25">
      <c r="O218" s="81" t="s">
        <v>163</v>
      </c>
    </row>
    <row r="219" spans="15:15" x14ac:dyDescent="0.25">
      <c r="O219" s="80" t="s">
        <v>268</v>
      </c>
    </row>
    <row r="220" spans="15:15" x14ac:dyDescent="0.25">
      <c r="O220" s="81" t="s">
        <v>329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24</vt:i4>
      </vt:variant>
    </vt:vector>
  </HeadingPairs>
  <TitlesOfParts>
    <vt:vector size="27" baseType="lpstr">
      <vt:lpstr>Modèle informatique</vt:lpstr>
      <vt:lpstr>EXTRACT</vt:lpstr>
      <vt:lpstr>utilisateurs</vt:lpstr>
      <vt:lpstr>Agence</vt:lpstr>
      <vt:lpstr>CHANGE</vt:lpstr>
      <vt:lpstr>CHANGE2</vt:lpstr>
      <vt:lpstr>EXTRACT!COMPTE</vt:lpstr>
      <vt:lpstr>COMPTE</vt:lpstr>
      <vt:lpstr>EXTRACT!DATE</vt:lpstr>
      <vt:lpstr>DATE</vt:lpstr>
      <vt:lpstr>DATE2</vt:lpstr>
      <vt:lpstr>EXTRACT!EGALITE</vt:lpstr>
      <vt:lpstr>EGALITE</vt:lpstr>
      <vt:lpstr>FAUCHE_BRETAGNE</vt:lpstr>
      <vt:lpstr>FAUCHE_CENTRE_EST_LYON</vt:lpstr>
      <vt:lpstr>FAUCHE_HAUTS_DE_France</vt:lpstr>
      <vt:lpstr>FAUCHE_ILE_DE_France</vt:lpstr>
      <vt:lpstr>FAUCHE_MAINTENANCE_AQUITAINE</vt:lpstr>
      <vt:lpstr>FAUCHE_MAINTENANCE_MEDITERRANEE</vt:lpstr>
      <vt:lpstr>FAUCHE_MAINTENANCE_MULTITECHNIQUES</vt:lpstr>
      <vt:lpstr>FAUCHE_PERPIGNAN</vt:lpstr>
      <vt:lpstr>HD</vt:lpstr>
      <vt:lpstr>HF</vt:lpstr>
      <vt:lpstr>LIGNE</vt:lpstr>
      <vt:lpstr>EXTRACT!SITE</vt:lpstr>
      <vt:lpstr>SITE</vt:lpstr>
      <vt:lpstr>SITE2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Cécile</dc:creator>
  <cp:lastModifiedBy>Thierry Kieffer</cp:lastModifiedBy>
  <cp:lastPrinted>2018-03-02T08:56:50Z</cp:lastPrinted>
  <dcterms:created xsi:type="dcterms:W3CDTF">2008-06-01T16:40:26Z</dcterms:created>
  <dcterms:modified xsi:type="dcterms:W3CDTF">2019-10-29T13:00:24Z</dcterms:modified>
</cp:coreProperties>
</file>